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6d535cc1b68be9fa/Desktop/"/>
    </mc:Choice>
  </mc:AlternateContent>
  <xr:revisionPtr revIDLastSave="2277" documentId="8_{69771094-AB23-4EFF-AF22-86C0463BEA26}" xr6:coauthVersionLast="47" xr6:coauthVersionMax="47" xr10:uidLastSave="{6C67F027-5335-4975-9783-9CAA1EDAE68E}"/>
  <bookViews>
    <workbookView xWindow="-108" yWindow="-108" windowWidth="23256" windowHeight="12456" activeTab="3" xr2:uid="{898BC839-F2CA-4348-948C-D75AD4BD2CFC}"/>
  </bookViews>
  <sheets>
    <sheet name="Detail1" sheetId="3" r:id="rId1"/>
    <sheet name="Pivot Table" sheetId="2" r:id="rId2"/>
    <sheet name="Data" sheetId="1" r:id="rId3"/>
    <sheet name="Dashboard" sheetId="5" r:id="rId4"/>
  </sheets>
  <definedNames>
    <definedName name="_xlchart.v5.0" hidden="1">'Pivot Table'!$R$7</definedName>
    <definedName name="_xlchart.v5.1" hidden="1">'Pivot Table'!$R$8:$R$24</definedName>
    <definedName name="_xlchart.v5.2" hidden="1">'Pivot Table'!$S$7</definedName>
    <definedName name="_xlchart.v5.3" hidden="1">'Pivot Table'!$S$8:$S$24</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8" i="2" l="1"/>
  <c r="S8" i="2"/>
  <c r="R9" i="2"/>
  <c r="S9" i="2"/>
  <c r="R10" i="2"/>
  <c r="S10" i="2"/>
  <c r="R11" i="2"/>
  <c r="S11" i="2"/>
  <c r="R12" i="2"/>
  <c r="S12" i="2"/>
  <c r="R13" i="2"/>
  <c r="S13" i="2"/>
  <c r="R14" i="2"/>
  <c r="S14" i="2"/>
  <c r="R15" i="2"/>
  <c r="S15" i="2"/>
  <c r="R16" i="2"/>
  <c r="S16" i="2"/>
  <c r="R17" i="2"/>
  <c r="S17" i="2"/>
  <c r="R18" i="2"/>
  <c r="S18" i="2"/>
  <c r="R19" i="2"/>
  <c r="S19" i="2"/>
  <c r="R20" i="2"/>
  <c r="S20" i="2"/>
  <c r="R21" i="2"/>
  <c r="S21" i="2"/>
  <c r="R22" i="2"/>
  <c r="S22" i="2"/>
  <c r="R23" i="2"/>
  <c r="S23" i="2"/>
  <c r="R24" i="2"/>
  <c r="S24" i="2"/>
  <c r="S7" i="2"/>
  <c r="R7" i="2"/>
  <c r="E4" i="2"/>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Q2708" i="1"/>
  <c r="P2708" i="1"/>
  <c r="Q2707" i="1"/>
  <c r="P2707" i="1"/>
  <c r="Q2706" i="1"/>
  <c r="P2706" i="1"/>
  <c r="R2706" i="1" s="1"/>
  <c r="S2706" i="1" s="1"/>
  <c r="Q2705" i="1"/>
  <c r="P2705" i="1"/>
  <c r="Q2704" i="1"/>
  <c r="P2704" i="1"/>
  <c r="Q2703" i="1"/>
  <c r="P2703" i="1"/>
  <c r="Q2702" i="1"/>
  <c r="P2702" i="1"/>
  <c r="R2702" i="1" s="1"/>
  <c r="S2702" i="1" s="1"/>
  <c r="Q2701" i="1"/>
  <c r="P2701" i="1"/>
  <c r="R2701" i="1" s="1"/>
  <c r="S2701" i="1" s="1"/>
  <c r="Q2700" i="1"/>
  <c r="P2700" i="1"/>
  <c r="Q2699" i="1"/>
  <c r="P2699" i="1"/>
  <c r="Q2698" i="1"/>
  <c r="P2698" i="1"/>
  <c r="R2698" i="1" s="1"/>
  <c r="S2698" i="1" s="1"/>
  <c r="Q2697" i="1"/>
  <c r="P2697" i="1"/>
  <c r="Q2696" i="1"/>
  <c r="P2696" i="1"/>
  <c r="Q2695" i="1"/>
  <c r="P2695" i="1"/>
  <c r="Q2694" i="1"/>
  <c r="P2694" i="1"/>
  <c r="R2694" i="1" s="1"/>
  <c r="S2694" i="1" s="1"/>
  <c r="Q2693" i="1"/>
  <c r="P2693" i="1"/>
  <c r="R2693" i="1" s="1"/>
  <c r="S2693" i="1" s="1"/>
  <c r="Q2692" i="1"/>
  <c r="P2692" i="1"/>
  <c r="Q2691" i="1"/>
  <c r="P2691" i="1"/>
  <c r="Q2690" i="1"/>
  <c r="P2690" i="1"/>
  <c r="R2690" i="1" s="1"/>
  <c r="S2690" i="1" s="1"/>
  <c r="Q2689" i="1"/>
  <c r="P2689" i="1"/>
  <c r="Q2688" i="1"/>
  <c r="P2688" i="1"/>
  <c r="Q2687" i="1"/>
  <c r="P2687" i="1"/>
  <c r="Q2686" i="1"/>
  <c r="P2686" i="1"/>
  <c r="R2686" i="1" s="1"/>
  <c r="S2686" i="1" s="1"/>
  <c r="Q2685" i="1"/>
  <c r="P2685" i="1"/>
  <c r="R2685" i="1" s="1"/>
  <c r="S2685" i="1" s="1"/>
  <c r="Q2684" i="1"/>
  <c r="P2684" i="1"/>
  <c r="Q2683" i="1"/>
  <c r="P2683" i="1"/>
  <c r="Q2682" i="1"/>
  <c r="P2682" i="1"/>
  <c r="R2682" i="1" s="1"/>
  <c r="S2682" i="1" s="1"/>
  <c r="Q2681" i="1"/>
  <c r="P2681" i="1"/>
  <c r="Q2680" i="1"/>
  <c r="P2680" i="1"/>
  <c r="Q2679" i="1"/>
  <c r="P2679" i="1"/>
  <c r="Q2678" i="1"/>
  <c r="P2678" i="1"/>
  <c r="R2678" i="1" s="1"/>
  <c r="S2678" i="1" s="1"/>
  <c r="Q2677" i="1"/>
  <c r="P2677" i="1"/>
  <c r="R2677" i="1" s="1"/>
  <c r="S2677" i="1" s="1"/>
  <c r="Q2676" i="1"/>
  <c r="P2676" i="1"/>
  <c r="Q2675" i="1"/>
  <c r="P2675" i="1"/>
  <c r="Q2674" i="1"/>
  <c r="P2674" i="1"/>
  <c r="Q2673" i="1"/>
  <c r="P2673" i="1"/>
  <c r="Q2672" i="1"/>
  <c r="P2672" i="1"/>
  <c r="Q2671" i="1"/>
  <c r="P2671" i="1"/>
  <c r="Q2670" i="1"/>
  <c r="P2670" i="1"/>
  <c r="R2670" i="1" s="1"/>
  <c r="S2670" i="1" s="1"/>
  <c r="Q2669" i="1"/>
  <c r="P2669" i="1"/>
  <c r="R2669" i="1" s="1"/>
  <c r="S2669" i="1" s="1"/>
  <c r="Q2668" i="1"/>
  <c r="P2668" i="1"/>
  <c r="Q2667" i="1"/>
  <c r="P2667" i="1"/>
  <c r="Q2666" i="1"/>
  <c r="P2666" i="1"/>
  <c r="Q2665" i="1"/>
  <c r="P2665" i="1"/>
  <c r="Q2664" i="1"/>
  <c r="P2664" i="1"/>
  <c r="Q2663" i="1"/>
  <c r="P2663" i="1"/>
  <c r="Q2662" i="1"/>
  <c r="P2662" i="1"/>
  <c r="R2662" i="1" s="1"/>
  <c r="S2662" i="1" s="1"/>
  <c r="Q2661" i="1"/>
  <c r="P2661" i="1"/>
  <c r="R2661" i="1" s="1"/>
  <c r="S2661" i="1" s="1"/>
  <c r="Q2660" i="1"/>
  <c r="P2660" i="1"/>
  <c r="Q2659" i="1"/>
  <c r="P2659" i="1"/>
  <c r="Q2658" i="1"/>
  <c r="P2658" i="1"/>
  <c r="R2658" i="1" s="1"/>
  <c r="S2658" i="1" s="1"/>
  <c r="Q2657" i="1"/>
  <c r="P2657" i="1"/>
  <c r="Q2656" i="1"/>
  <c r="P2656" i="1"/>
  <c r="Q2655" i="1"/>
  <c r="P2655" i="1"/>
  <c r="Q2654" i="1"/>
  <c r="P2654" i="1"/>
  <c r="Q2653" i="1"/>
  <c r="P2653" i="1"/>
  <c r="R2653" i="1" s="1"/>
  <c r="S2653" i="1" s="1"/>
  <c r="Q2652" i="1"/>
  <c r="P2652" i="1"/>
  <c r="Q2651" i="1"/>
  <c r="P2651" i="1"/>
  <c r="Q2650" i="1"/>
  <c r="P2650" i="1"/>
  <c r="R2650" i="1" s="1"/>
  <c r="S2650" i="1" s="1"/>
  <c r="Q2649" i="1"/>
  <c r="P2649" i="1"/>
  <c r="Q2648" i="1"/>
  <c r="P2648" i="1"/>
  <c r="Q2647" i="1"/>
  <c r="P2647" i="1"/>
  <c r="Q2646" i="1"/>
  <c r="P2646" i="1"/>
  <c r="Q2645" i="1"/>
  <c r="P2645" i="1"/>
  <c r="R2645" i="1" s="1"/>
  <c r="S2645" i="1" s="1"/>
  <c r="Q2644" i="1"/>
  <c r="P2644" i="1"/>
  <c r="Q2643" i="1"/>
  <c r="P2643" i="1"/>
  <c r="Q2642" i="1"/>
  <c r="P2642" i="1"/>
  <c r="Q2641" i="1"/>
  <c r="P2641" i="1"/>
  <c r="Q2640" i="1"/>
  <c r="P2640" i="1"/>
  <c r="Q2639" i="1"/>
  <c r="P2639" i="1"/>
  <c r="Q2638" i="1"/>
  <c r="P2638" i="1"/>
  <c r="R2638" i="1" s="1"/>
  <c r="S2638" i="1" s="1"/>
  <c r="Q2637" i="1"/>
  <c r="P2637" i="1"/>
  <c r="R2637" i="1" s="1"/>
  <c r="S2637" i="1" s="1"/>
  <c r="Q2636" i="1"/>
  <c r="P2636" i="1"/>
  <c r="Q2635" i="1"/>
  <c r="P2635" i="1"/>
  <c r="Q2634" i="1"/>
  <c r="P2634" i="1"/>
  <c r="R2634" i="1" s="1"/>
  <c r="S2634" i="1" s="1"/>
  <c r="Q2633" i="1"/>
  <c r="P2633" i="1"/>
  <c r="Q2632" i="1"/>
  <c r="P2632" i="1"/>
  <c r="Q2631" i="1"/>
  <c r="P2631" i="1"/>
  <c r="Q2630" i="1"/>
  <c r="P2630" i="1"/>
  <c r="R2630" i="1" s="1"/>
  <c r="S2630" i="1" s="1"/>
  <c r="Q2629" i="1"/>
  <c r="P2629" i="1"/>
  <c r="R2629" i="1" s="1"/>
  <c r="S2629" i="1" s="1"/>
  <c r="Q2628" i="1"/>
  <c r="P2628" i="1"/>
  <c r="Q2627" i="1"/>
  <c r="P2627" i="1"/>
  <c r="Q2626" i="1"/>
  <c r="P2626" i="1"/>
  <c r="R2626" i="1" s="1"/>
  <c r="S2626" i="1" s="1"/>
  <c r="Q2625" i="1"/>
  <c r="P2625" i="1"/>
  <c r="Q2624" i="1"/>
  <c r="P2624" i="1"/>
  <c r="Q2623" i="1"/>
  <c r="P2623" i="1"/>
  <c r="Q2622" i="1"/>
  <c r="P2622" i="1"/>
  <c r="R2622" i="1" s="1"/>
  <c r="S2622" i="1" s="1"/>
  <c r="Q2621" i="1"/>
  <c r="P2621" i="1"/>
  <c r="R2621" i="1" s="1"/>
  <c r="S2621" i="1" s="1"/>
  <c r="Q2620" i="1"/>
  <c r="P2620" i="1"/>
  <c r="Q2619" i="1"/>
  <c r="P2619" i="1"/>
  <c r="Q2618" i="1"/>
  <c r="P2618" i="1"/>
  <c r="R2618" i="1" s="1"/>
  <c r="S2618" i="1" s="1"/>
  <c r="Q2617" i="1"/>
  <c r="P2617" i="1"/>
  <c r="Q2616" i="1"/>
  <c r="P2616" i="1"/>
  <c r="Q2615" i="1"/>
  <c r="P2615" i="1"/>
  <c r="Q2614" i="1"/>
  <c r="P2614" i="1"/>
  <c r="Q2613" i="1"/>
  <c r="P2613" i="1"/>
  <c r="R2613" i="1" s="1"/>
  <c r="S2613" i="1" s="1"/>
  <c r="Q2612" i="1"/>
  <c r="P2612" i="1"/>
  <c r="Q2611" i="1"/>
  <c r="P2611" i="1"/>
  <c r="Q2610" i="1"/>
  <c r="P2610" i="1"/>
  <c r="Q2609" i="1"/>
  <c r="P2609" i="1"/>
  <c r="Q2608" i="1"/>
  <c r="P2608" i="1"/>
  <c r="Q2607" i="1"/>
  <c r="P2607" i="1"/>
  <c r="Q2606" i="1"/>
  <c r="P2606" i="1"/>
  <c r="R2606" i="1" s="1"/>
  <c r="S2606" i="1" s="1"/>
  <c r="Q2605" i="1"/>
  <c r="P2605" i="1"/>
  <c r="R2605" i="1" s="1"/>
  <c r="S2605" i="1" s="1"/>
  <c r="Q2604" i="1"/>
  <c r="P2604" i="1"/>
  <c r="Q2603" i="1"/>
  <c r="P2603" i="1"/>
  <c r="Q2602" i="1"/>
  <c r="P2602" i="1"/>
  <c r="R2602" i="1" s="1"/>
  <c r="S2602" i="1" s="1"/>
  <c r="Q2601" i="1"/>
  <c r="P2601" i="1"/>
  <c r="Q2600" i="1"/>
  <c r="P2600" i="1"/>
  <c r="Q2599" i="1"/>
  <c r="P2599" i="1"/>
  <c r="Q2598" i="1"/>
  <c r="P2598" i="1"/>
  <c r="R2598" i="1" s="1"/>
  <c r="S2598" i="1" s="1"/>
  <c r="Q2597" i="1"/>
  <c r="P2597" i="1"/>
  <c r="R2597" i="1" s="1"/>
  <c r="S2597" i="1" s="1"/>
  <c r="Q2596" i="1"/>
  <c r="P2596" i="1"/>
  <c r="Q2595" i="1"/>
  <c r="P2595" i="1"/>
  <c r="Q2594" i="1"/>
  <c r="P2594" i="1"/>
  <c r="R2594" i="1" s="1"/>
  <c r="S2594" i="1" s="1"/>
  <c r="Q2593" i="1"/>
  <c r="P2593" i="1"/>
  <c r="Q2592" i="1"/>
  <c r="P2592" i="1"/>
  <c r="Q2591" i="1"/>
  <c r="P2591" i="1"/>
  <c r="Q2590" i="1"/>
  <c r="P2590" i="1"/>
  <c r="R2590" i="1" s="1"/>
  <c r="S2590" i="1" s="1"/>
  <c r="Q2589" i="1"/>
  <c r="P2589" i="1"/>
  <c r="R2589" i="1" s="1"/>
  <c r="S2589" i="1" s="1"/>
  <c r="Q2588" i="1"/>
  <c r="P2588" i="1"/>
  <c r="Q2587" i="1"/>
  <c r="P2587" i="1"/>
  <c r="Q2586" i="1"/>
  <c r="P2586" i="1"/>
  <c r="Q2585" i="1"/>
  <c r="P2585" i="1"/>
  <c r="Q2584" i="1"/>
  <c r="P2584" i="1"/>
  <c r="Q2583" i="1"/>
  <c r="P2583" i="1"/>
  <c r="Q2582" i="1"/>
  <c r="P2582" i="1"/>
  <c r="R2582" i="1" s="1"/>
  <c r="S2582" i="1" s="1"/>
  <c r="Q2581" i="1"/>
  <c r="P2581" i="1"/>
  <c r="Q2580" i="1"/>
  <c r="P2580" i="1"/>
  <c r="Q2579" i="1"/>
  <c r="P2579" i="1"/>
  <c r="Q2578" i="1"/>
  <c r="P2578" i="1"/>
  <c r="R2578" i="1" s="1"/>
  <c r="S2578" i="1" s="1"/>
  <c r="Q2577" i="1"/>
  <c r="P2577" i="1"/>
  <c r="Q2576" i="1"/>
  <c r="P2576" i="1"/>
  <c r="Q2575" i="1"/>
  <c r="P2575" i="1"/>
  <c r="Q2574" i="1"/>
  <c r="P2574" i="1"/>
  <c r="R2574" i="1" s="1"/>
  <c r="S2574" i="1" s="1"/>
  <c r="Q2573" i="1"/>
  <c r="P2573" i="1"/>
  <c r="R2573" i="1" s="1"/>
  <c r="S2573" i="1" s="1"/>
  <c r="Q2572" i="1"/>
  <c r="P2572" i="1"/>
  <c r="Q2571" i="1"/>
  <c r="P2571" i="1"/>
  <c r="Q2570" i="1"/>
  <c r="P2570" i="1"/>
  <c r="R2570" i="1" s="1"/>
  <c r="S2570" i="1" s="1"/>
  <c r="Q2569" i="1"/>
  <c r="P2569" i="1"/>
  <c r="Q2568" i="1"/>
  <c r="P2568" i="1"/>
  <c r="Q2567" i="1"/>
  <c r="P2567" i="1"/>
  <c r="Q2566" i="1"/>
  <c r="P2566" i="1"/>
  <c r="R2566" i="1" s="1"/>
  <c r="S2566" i="1" s="1"/>
  <c r="Q2565" i="1"/>
  <c r="P2565" i="1"/>
  <c r="R2565" i="1" s="1"/>
  <c r="S2565" i="1" s="1"/>
  <c r="Q2564" i="1"/>
  <c r="P2564" i="1"/>
  <c r="Q2563" i="1"/>
  <c r="P2563" i="1"/>
  <c r="Q2562" i="1"/>
  <c r="P2562" i="1"/>
  <c r="Q2561" i="1"/>
  <c r="P2561" i="1"/>
  <c r="Q2560" i="1"/>
  <c r="P2560" i="1"/>
  <c r="Q2559" i="1"/>
  <c r="P2559" i="1"/>
  <c r="Q2558" i="1"/>
  <c r="P2558" i="1"/>
  <c r="R2558" i="1" s="1"/>
  <c r="S2558" i="1" s="1"/>
  <c r="Q2557" i="1"/>
  <c r="P2557" i="1"/>
  <c r="R2557" i="1" s="1"/>
  <c r="S2557" i="1" s="1"/>
  <c r="Q2556" i="1"/>
  <c r="P2556" i="1"/>
  <c r="Q2555" i="1"/>
  <c r="P2555" i="1"/>
  <c r="Q2554" i="1"/>
  <c r="P2554" i="1"/>
  <c r="R2554" i="1" s="1"/>
  <c r="S2554" i="1" s="1"/>
  <c r="Q2553" i="1"/>
  <c r="P2553" i="1"/>
  <c r="Q2552" i="1"/>
  <c r="P2552" i="1"/>
  <c r="Q2551" i="1"/>
  <c r="P2551" i="1"/>
  <c r="Q2550" i="1"/>
  <c r="P2550" i="1"/>
  <c r="R2550" i="1" s="1"/>
  <c r="S2550" i="1" s="1"/>
  <c r="Q2549" i="1"/>
  <c r="P2549" i="1"/>
  <c r="Q2548" i="1"/>
  <c r="P2548" i="1"/>
  <c r="Q2547" i="1"/>
  <c r="P2547" i="1"/>
  <c r="Q2546" i="1"/>
  <c r="P2546" i="1"/>
  <c r="R2546" i="1" s="1"/>
  <c r="S2546" i="1" s="1"/>
  <c r="Q2545" i="1"/>
  <c r="P2545" i="1"/>
  <c r="Q2544" i="1"/>
  <c r="P2544" i="1"/>
  <c r="Q2543" i="1"/>
  <c r="P2543" i="1"/>
  <c r="Q2542" i="1"/>
  <c r="P2542" i="1"/>
  <c r="R2542" i="1" s="1"/>
  <c r="S2542" i="1" s="1"/>
  <c r="Q2541" i="1"/>
  <c r="P2541" i="1"/>
  <c r="R2541" i="1" s="1"/>
  <c r="S2541" i="1" s="1"/>
  <c r="Q2540" i="1"/>
  <c r="P2540" i="1"/>
  <c r="Q2539" i="1"/>
  <c r="P2539" i="1"/>
  <c r="Q2538" i="1"/>
  <c r="P2538" i="1"/>
  <c r="R2538" i="1" s="1"/>
  <c r="S2538" i="1" s="1"/>
  <c r="Q2537" i="1"/>
  <c r="P2537" i="1"/>
  <c r="Q2536" i="1"/>
  <c r="P2536" i="1"/>
  <c r="Q2535" i="1"/>
  <c r="P2535" i="1"/>
  <c r="Q2534" i="1"/>
  <c r="P2534" i="1"/>
  <c r="R2534" i="1" s="1"/>
  <c r="S2534" i="1" s="1"/>
  <c r="Q2533" i="1"/>
  <c r="P2533" i="1"/>
  <c r="Q2532" i="1"/>
  <c r="P2532" i="1"/>
  <c r="Q2531" i="1"/>
  <c r="P2531" i="1"/>
  <c r="Q2530" i="1"/>
  <c r="P2530" i="1"/>
  <c r="R2530" i="1" s="1"/>
  <c r="S2530" i="1" s="1"/>
  <c r="Q2529" i="1"/>
  <c r="P2529" i="1"/>
  <c r="Q2528" i="1"/>
  <c r="P2528" i="1"/>
  <c r="Q2527" i="1"/>
  <c r="P2527" i="1"/>
  <c r="Q2526" i="1"/>
  <c r="P2526" i="1"/>
  <c r="R2526" i="1" s="1"/>
  <c r="S2526" i="1" s="1"/>
  <c r="Q2525" i="1"/>
  <c r="P2525" i="1"/>
  <c r="R2525" i="1" s="1"/>
  <c r="S2525" i="1" s="1"/>
  <c r="Q2524" i="1"/>
  <c r="P2524" i="1"/>
  <c r="Q2523" i="1"/>
  <c r="P2523" i="1"/>
  <c r="Q2522" i="1"/>
  <c r="P2522" i="1"/>
  <c r="R2522" i="1" s="1"/>
  <c r="S2522" i="1" s="1"/>
  <c r="Q2521" i="1"/>
  <c r="P2521" i="1"/>
  <c r="Q2520" i="1"/>
  <c r="P2520" i="1"/>
  <c r="Q2519" i="1"/>
  <c r="P2519" i="1"/>
  <c r="Q2518" i="1"/>
  <c r="P2518" i="1"/>
  <c r="R2518" i="1" s="1"/>
  <c r="S2518" i="1" s="1"/>
  <c r="Q2517" i="1"/>
  <c r="P2517" i="1"/>
  <c r="R2517" i="1" s="1"/>
  <c r="S2517" i="1" s="1"/>
  <c r="Q2516" i="1"/>
  <c r="P2516" i="1"/>
  <c r="Q2515" i="1"/>
  <c r="P2515" i="1"/>
  <c r="Q2514" i="1"/>
  <c r="P2514" i="1"/>
  <c r="Q2513" i="1"/>
  <c r="P2513" i="1"/>
  <c r="Q2512" i="1"/>
  <c r="P2512" i="1"/>
  <c r="Q2511" i="1"/>
  <c r="P2511" i="1"/>
  <c r="Q2510" i="1"/>
  <c r="P2510" i="1"/>
  <c r="R2510" i="1" s="1"/>
  <c r="S2510" i="1" s="1"/>
  <c r="Q2509" i="1"/>
  <c r="P2509" i="1"/>
  <c r="R2509" i="1" s="1"/>
  <c r="S2509" i="1" s="1"/>
  <c r="Q2508" i="1"/>
  <c r="P2508" i="1"/>
  <c r="Q2507" i="1"/>
  <c r="P2507" i="1"/>
  <c r="Q2506" i="1"/>
  <c r="P2506" i="1"/>
  <c r="R2506" i="1" s="1"/>
  <c r="S2506" i="1" s="1"/>
  <c r="Q2505" i="1"/>
  <c r="P2505" i="1"/>
  <c r="Q2504" i="1"/>
  <c r="P2504" i="1"/>
  <c r="Q2503" i="1"/>
  <c r="P2503" i="1"/>
  <c r="Q2502" i="1"/>
  <c r="P2502" i="1"/>
  <c r="R2502" i="1" s="1"/>
  <c r="S2502" i="1" s="1"/>
  <c r="Q2501" i="1"/>
  <c r="P2501" i="1"/>
  <c r="R2501" i="1" s="1"/>
  <c r="S2501" i="1" s="1"/>
  <c r="Q2500" i="1"/>
  <c r="P2500" i="1"/>
  <c r="Q2499" i="1"/>
  <c r="P2499" i="1"/>
  <c r="Q2498" i="1"/>
  <c r="P2498" i="1"/>
  <c r="R2498" i="1" s="1"/>
  <c r="S2498" i="1" s="1"/>
  <c r="Q2497" i="1"/>
  <c r="P2497" i="1"/>
  <c r="Q2496" i="1"/>
  <c r="P2496" i="1"/>
  <c r="Q2495" i="1"/>
  <c r="P2495" i="1"/>
  <c r="Q2494" i="1"/>
  <c r="P2494" i="1"/>
  <c r="R2494" i="1" s="1"/>
  <c r="S2494" i="1" s="1"/>
  <c r="Q2493" i="1"/>
  <c r="P2493" i="1"/>
  <c r="R2493" i="1" s="1"/>
  <c r="S2493" i="1" s="1"/>
  <c r="Q2492" i="1"/>
  <c r="P2492" i="1"/>
  <c r="Q2491" i="1"/>
  <c r="P2491" i="1"/>
  <c r="Q2490" i="1"/>
  <c r="P2490" i="1"/>
  <c r="R2490" i="1" s="1"/>
  <c r="S2490" i="1" s="1"/>
  <c r="Q2489" i="1"/>
  <c r="P2489" i="1"/>
  <c r="Q2488" i="1"/>
  <c r="P2488" i="1"/>
  <c r="Q2487" i="1"/>
  <c r="P2487" i="1"/>
  <c r="Q2486" i="1"/>
  <c r="P2486" i="1"/>
  <c r="R2486" i="1" s="1"/>
  <c r="S2486" i="1" s="1"/>
  <c r="Q2485" i="1"/>
  <c r="P2485" i="1"/>
  <c r="R2485" i="1" s="1"/>
  <c r="S2485" i="1" s="1"/>
  <c r="Q2484" i="1"/>
  <c r="P2484" i="1"/>
  <c r="Q2483" i="1"/>
  <c r="P2483" i="1"/>
  <c r="Q2482" i="1"/>
  <c r="P2482" i="1"/>
  <c r="R2482" i="1" s="1"/>
  <c r="S2482" i="1" s="1"/>
  <c r="Q2481" i="1"/>
  <c r="P2481" i="1"/>
  <c r="Q2480" i="1"/>
  <c r="P2480" i="1"/>
  <c r="Q2479" i="1"/>
  <c r="P2479" i="1"/>
  <c r="Q2478" i="1"/>
  <c r="P2478" i="1"/>
  <c r="R2478" i="1" s="1"/>
  <c r="S2478" i="1" s="1"/>
  <c r="Q2477" i="1"/>
  <c r="P2477" i="1"/>
  <c r="R2477" i="1" s="1"/>
  <c r="S2477" i="1" s="1"/>
  <c r="Q2476" i="1"/>
  <c r="P2476" i="1"/>
  <c r="Q2475" i="1"/>
  <c r="P2475" i="1"/>
  <c r="Q2474" i="1"/>
  <c r="P2474" i="1"/>
  <c r="R2474" i="1" s="1"/>
  <c r="S2474" i="1" s="1"/>
  <c r="Q2473" i="1"/>
  <c r="P2473" i="1"/>
  <c r="Q2472" i="1"/>
  <c r="P2472" i="1"/>
  <c r="Q2471" i="1"/>
  <c r="P2471" i="1"/>
  <c r="Q2470" i="1"/>
  <c r="P2470" i="1"/>
  <c r="R2470" i="1" s="1"/>
  <c r="S2470" i="1" s="1"/>
  <c r="Q2469" i="1"/>
  <c r="P2469" i="1"/>
  <c r="R2469" i="1" s="1"/>
  <c r="S2469" i="1" s="1"/>
  <c r="Q2468" i="1"/>
  <c r="P2468" i="1"/>
  <c r="Q2467" i="1"/>
  <c r="P2467" i="1"/>
  <c r="Q2466" i="1"/>
  <c r="P2466" i="1"/>
  <c r="R2466" i="1" s="1"/>
  <c r="S2466" i="1" s="1"/>
  <c r="Q2465" i="1"/>
  <c r="P2465" i="1"/>
  <c r="Q2464" i="1"/>
  <c r="P2464" i="1"/>
  <c r="R2464" i="1" s="1"/>
  <c r="S2464" i="1" s="1"/>
  <c r="Q2463" i="1"/>
  <c r="P2463" i="1"/>
  <c r="Q2462" i="1"/>
  <c r="P2462" i="1"/>
  <c r="R2462" i="1" s="1"/>
  <c r="S2462" i="1" s="1"/>
  <c r="Q2461" i="1"/>
  <c r="P2461" i="1"/>
  <c r="R2461" i="1" s="1"/>
  <c r="S2461" i="1" s="1"/>
  <c r="Q2460" i="1"/>
  <c r="P2460" i="1"/>
  <c r="Q2459" i="1"/>
  <c r="P2459" i="1"/>
  <c r="Q2458" i="1"/>
  <c r="P2458" i="1"/>
  <c r="R2458" i="1" s="1"/>
  <c r="S2458" i="1" s="1"/>
  <c r="Q2457" i="1"/>
  <c r="P2457" i="1"/>
  <c r="Q2456" i="1"/>
  <c r="P2456" i="1"/>
  <c r="R2456" i="1" s="1"/>
  <c r="S2456" i="1" s="1"/>
  <c r="Q2455" i="1"/>
  <c r="P2455" i="1"/>
  <c r="Q2454" i="1"/>
  <c r="P2454" i="1"/>
  <c r="R2454" i="1" s="1"/>
  <c r="S2454" i="1" s="1"/>
  <c r="Q2453" i="1"/>
  <c r="P2453" i="1"/>
  <c r="R2453" i="1" s="1"/>
  <c r="S2453" i="1" s="1"/>
  <c r="Q2452" i="1"/>
  <c r="P2452" i="1"/>
  <c r="Q2451" i="1"/>
  <c r="P2451" i="1"/>
  <c r="Q2450" i="1"/>
  <c r="P2450" i="1"/>
  <c r="Q2449" i="1"/>
  <c r="P2449" i="1"/>
  <c r="Q2448" i="1"/>
  <c r="P2448" i="1"/>
  <c r="R2448" i="1" s="1"/>
  <c r="S2448" i="1" s="1"/>
  <c r="Q2447" i="1"/>
  <c r="P2447" i="1"/>
  <c r="Q2446" i="1"/>
  <c r="P2446" i="1"/>
  <c r="R2446" i="1" s="1"/>
  <c r="S2446" i="1" s="1"/>
  <c r="Q2445" i="1"/>
  <c r="P2445" i="1"/>
  <c r="R2445" i="1" s="1"/>
  <c r="S2445" i="1" s="1"/>
  <c r="Q2444" i="1"/>
  <c r="P2444" i="1"/>
  <c r="Q2443" i="1"/>
  <c r="P2443" i="1"/>
  <c r="Q2442" i="1"/>
  <c r="P2442" i="1"/>
  <c r="R2442" i="1" s="1"/>
  <c r="S2442" i="1" s="1"/>
  <c r="Q2441" i="1"/>
  <c r="P2441" i="1"/>
  <c r="Q2440" i="1"/>
  <c r="P2440" i="1"/>
  <c r="R2440" i="1" s="1"/>
  <c r="S2440" i="1" s="1"/>
  <c r="Q2439" i="1"/>
  <c r="P2439" i="1"/>
  <c r="Q2438" i="1"/>
  <c r="P2438" i="1"/>
  <c r="R2438" i="1" s="1"/>
  <c r="S2438" i="1" s="1"/>
  <c r="Q2437" i="1"/>
  <c r="P2437" i="1"/>
  <c r="Q2436" i="1"/>
  <c r="P2436" i="1"/>
  <c r="Q2435" i="1"/>
  <c r="P2435" i="1"/>
  <c r="Q2434" i="1"/>
  <c r="P2434" i="1"/>
  <c r="R2434" i="1" s="1"/>
  <c r="S2434" i="1" s="1"/>
  <c r="Q2433" i="1"/>
  <c r="P2433" i="1"/>
  <c r="Q2432" i="1"/>
  <c r="P2432" i="1"/>
  <c r="R2432" i="1" s="1"/>
  <c r="S2432" i="1" s="1"/>
  <c r="Q2431" i="1"/>
  <c r="P2431" i="1"/>
  <c r="Q2430" i="1"/>
  <c r="P2430" i="1"/>
  <c r="R2430" i="1" s="1"/>
  <c r="S2430" i="1" s="1"/>
  <c r="Q2429" i="1"/>
  <c r="P2429" i="1"/>
  <c r="R2429" i="1" s="1"/>
  <c r="S2429" i="1" s="1"/>
  <c r="Q2428" i="1"/>
  <c r="P2428" i="1"/>
  <c r="Q2427" i="1"/>
  <c r="P2427" i="1"/>
  <c r="Q2426" i="1"/>
  <c r="P2426" i="1"/>
  <c r="Q2425" i="1"/>
  <c r="P2425" i="1"/>
  <c r="Q2424" i="1"/>
  <c r="P2424" i="1"/>
  <c r="Q2423" i="1"/>
  <c r="P2423" i="1"/>
  <c r="Q2422" i="1"/>
  <c r="P2422" i="1"/>
  <c r="R2422" i="1" s="1"/>
  <c r="S2422" i="1" s="1"/>
  <c r="Q2421" i="1"/>
  <c r="P2421" i="1"/>
  <c r="R2421" i="1" s="1"/>
  <c r="S2421" i="1" s="1"/>
  <c r="Q2420" i="1"/>
  <c r="P2420" i="1"/>
  <c r="Q2419" i="1"/>
  <c r="P2419" i="1"/>
  <c r="Q2418" i="1"/>
  <c r="P2418" i="1"/>
  <c r="R2418" i="1" s="1"/>
  <c r="S2418" i="1" s="1"/>
  <c r="Q2417" i="1"/>
  <c r="P2417" i="1"/>
  <c r="Q2416" i="1"/>
  <c r="P2416" i="1"/>
  <c r="R2416" i="1" s="1"/>
  <c r="S2416" i="1" s="1"/>
  <c r="Q2415" i="1"/>
  <c r="P2415" i="1"/>
  <c r="Q2414" i="1"/>
  <c r="P2414" i="1"/>
  <c r="R2414" i="1" s="1"/>
  <c r="S2414" i="1" s="1"/>
  <c r="Q2413" i="1"/>
  <c r="P2413" i="1"/>
  <c r="R2413" i="1" s="1"/>
  <c r="S2413" i="1" s="1"/>
  <c r="Q2412" i="1"/>
  <c r="P2412" i="1"/>
  <c r="Q2411" i="1"/>
  <c r="P2411" i="1"/>
  <c r="Q2410" i="1"/>
  <c r="P2410" i="1"/>
  <c r="R2410" i="1" s="1"/>
  <c r="S2410" i="1" s="1"/>
  <c r="Q2409" i="1"/>
  <c r="P2409" i="1"/>
  <c r="Q2408" i="1"/>
  <c r="P2408" i="1"/>
  <c r="R2408" i="1" s="1"/>
  <c r="S2408" i="1" s="1"/>
  <c r="Q2407" i="1"/>
  <c r="P2407" i="1"/>
  <c r="Q2406" i="1"/>
  <c r="P2406" i="1"/>
  <c r="R2406" i="1" s="1"/>
  <c r="S2406" i="1" s="1"/>
  <c r="Q2405" i="1"/>
  <c r="P2405" i="1"/>
  <c r="R2405" i="1" s="1"/>
  <c r="S2405" i="1" s="1"/>
  <c r="Q2404" i="1"/>
  <c r="P2404" i="1"/>
  <c r="Q2403" i="1"/>
  <c r="P2403" i="1"/>
  <c r="Q2402" i="1"/>
  <c r="P2402" i="1"/>
  <c r="R2402" i="1" s="1"/>
  <c r="S2402" i="1" s="1"/>
  <c r="Q2401" i="1"/>
  <c r="P2401" i="1"/>
  <c r="Q2400" i="1"/>
  <c r="P2400" i="1"/>
  <c r="R2400" i="1" s="1"/>
  <c r="S2400" i="1" s="1"/>
  <c r="Q2399" i="1"/>
  <c r="P2399" i="1"/>
  <c r="Q2398" i="1"/>
  <c r="P2398" i="1"/>
  <c r="R2398" i="1" s="1"/>
  <c r="S2398" i="1" s="1"/>
  <c r="Q2397" i="1"/>
  <c r="P2397" i="1"/>
  <c r="R2397" i="1" s="1"/>
  <c r="S2397" i="1" s="1"/>
  <c r="Q2396" i="1"/>
  <c r="P2396" i="1"/>
  <c r="Q2395" i="1"/>
  <c r="P2395" i="1"/>
  <c r="Q2394" i="1"/>
  <c r="P2394" i="1"/>
  <c r="R2394" i="1" s="1"/>
  <c r="S2394" i="1" s="1"/>
  <c r="Q2393" i="1"/>
  <c r="P2393" i="1"/>
  <c r="Q2392" i="1"/>
  <c r="P2392" i="1"/>
  <c r="Q2391" i="1"/>
  <c r="P2391" i="1"/>
  <c r="Q2390" i="1"/>
  <c r="P2390" i="1"/>
  <c r="R2390" i="1" s="1"/>
  <c r="S2390" i="1" s="1"/>
  <c r="Q2389" i="1"/>
  <c r="P2389" i="1"/>
  <c r="R2389" i="1" s="1"/>
  <c r="S2389" i="1" s="1"/>
  <c r="Q2388" i="1"/>
  <c r="P2388" i="1"/>
  <c r="Q2387" i="1"/>
  <c r="P2387" i="1"/>
  <c r="Q2386" i="1"/>
  <c r="P2386" i="1"/>
  <c r="R2386" i="1" s="1"/>
  <c r="S2386" i="1" s="1"/>
  <c r="Q2385" i="1"/>
  <c r="P2385" i="1"/>
  <c r="Q2384" i="1"/>
  <c r="P2384" i="1"/>
  <c r="R2384" i="1" s="1"/>
  <c r="S2384" i="1" s="1"/>
  <c r="Q2383" i="1"/>
  <c r="P2383" i="1"/>
  <c r="Q2382" i="1"/>
  <c r="P2382" i="1"/>
  <c r="R2382" i="1" s="1"/>
  <c r="S2382" i="1" s="1"/>
  <c r="Q2381" i="1"/>
  <c r="P2381" i="1"/>
  <c r="R2381" i="1" s="1"/>
  <c r="S2381" i="1" s="1"/>
  <c r="Q2380" i="1"/>
  <c r="P2380" i="1"/>
  <c r="Q2379" i="1"/>
  <c r="P2379" i="1"/>
  <c r="Q2378" i="1"/>
  <c r="P2378" i="1"/>
  <c r="R2378" i="1" s="1"/>
  <c r="S2378" i="1" s="1"/>
  <c r="Q2377" i="1"/>
  <c r="P2377" i="1"/>
  <c r="Q2376" i="1"/>
  <c r="P2376" i="1"/>
  <c r="R2376" i="1" s="1"/>
  <c r="S2376" i="1" s="1"/>
  <c r="Q2375" i="1"/>
  <c r="P2375" i="1"/>
  <c r="Q2374" i="1"/>
  <c r="P2374" i="1"/>
  <c r="R2374" i="1" s="1"/>
  <c r="S2374" i="1" s="1"/>
  <c r="Q2373" i="1"/>
  <c r="P2373" i="1"/>
  <c r="R2373" i="1" s="1"/>
  <c r="S2373" i="1" s="1"/>
  <c r="Q2372" i="1"/>
  <c r="P2372" i="1"/>
  <c r="Q2371" i="1"/>
  <c r="P2371" i="1"/>
  <c r="Q2370" i="1"/>
  <c r="P2370" i="1"/>
  <c r="R2370" i="1" s="1"/>
  <c r="S2370" i="1" s="1"/>
  <c r="Q2369" i="1"/>
  <c r="P2369" i="1"/>
  <c r="Q2368" i="1"/>
  <c r="P2368" i="1"/>
  <c r="R2368" i="1" s="1"/>
  <c r="S2368" i="1" s="1"/>
  <c r="Q2367" i="1"/>
  <c r="P2367" i="1"/>
  <c r="Q2366" i="1"/>
  <c r="P2366" i="1"/>
  <c r="R2366" i="1" s="1"/>
  <c r="S2366" i="1" s="1"/>
  <c r="Q2365" i="1"/>
  <c r="P2365" i="1"/>
  <c r="R2365" i="1" s="1"/>
  <c r="S2365" i="1" s="1"/>
  <c r="Q2364" i="1"/>
  <c r="P2364" i="1"/>
  <c r="Q2363" i="1"/>
  <c r="P2363" i="1"/>
  <c r="Q2362" i="1"/>
  <c r="P2362" i="1"/>
  <c r="R2362" i="1" s="1"/>
  <c r="S2362" i="1" s="1"/>
  <c r="Q2361" i="1"/>
  <c r="P2361" i="1"/>
  <c r="Q2360" i="1"/>
  <c r="P2360" i="1"/>
  <c r="R2360" i="1" s="1"/>
  <c r="S2360" i="1" s="1"/>
  <c r="Q2359" i="1"/>
  <c r="P2359" i="1"/>
  <c r="Q2358" i="1"/>
  <c r="P2358" i="1"/>
  <c r="R2358" i="1" s="1"/>
  <c r="S2358" i="1" s="1"/>
  <c r="Q2357" i="1"/>
  <c r="P2357" i="1"/>
  <c r="R2357" i="1" s="1"/>
  <c r="S2357" i="1" s="1"/>
  <c r="Q2356" i="1"/>
  <c r="P2356" i="1"/>
  <c r="Q2355" i="1"/>
  <c r="P2355" i="1"/>
  <c r="Q2354" i="1"/>
  <c r="P2354" i="1"/>
  <c r="R2354" i="1" s="1"/>
  <c r="S2354" i="1" s="1"/>
  <c r="Q2353" i="1"/>
  <c r="P2353" i="1"/>
  <c r="Q2352" i="1"/>
  <c r="P2352" i="1"/>
  <c r="R2352" i="1" s="1"/>
  <c r="S2352" i="1" s="1"/>
  <c r="Q2351" i="1"/>
  <c r="P2351" i="1"/>
  <c r="Q2350" i="1"/>
  <c r="P2350" i="1"/>
  <c r="R2350" i="1" s="1"/>
  <c r="S2350" i="1" s="1"/>
  <c r="Q2349" i="1"/>
  <c r="P2349" i="1"/>
  <c r="Q2348" i="1"/>
  <c r="P2348" i="1"/>
  <c r="Q2347" i="1"/>
  <c r="P2347" i="1"/>
  <c r="Q2346" i="1"/>
  <c r="P2346" i="1"/>
  <c r="R2346" i="1" s="1"/>
  <c r="S2346" i="1" s="1"/>
  <c r="Q2345" i="1"/>
  <c r="P2345" i="1"/>
  <c r="Q2344" i="1"/>
  <c r="P2344" i="1"/>
  <c r="R2344" i="1" s="1"/>
  <c r="S2344" i="1" s="1"/>
  <c r="Q2343" i="1"/>
  <c r="P2343" i="1"/>
  <c r="Q2342" i="1"/>
  <c r="P2342" i="1"/>
  <c r="R2342" i="1" s="1"/>
  <c r="S2342" i="1" s="1"/>
  <c r="Q2341" i="1"/>
  <c r="P2341" i="1"/>
  <c r="R2341" i="1" s="1"/>
  <c r="S2341" i="1" s="1"/>
  <c r="Q2340" i="1"/>
  <c r="P2340" i="1"/>
  <c r="Q2339" i="1"/>
  <c r="P2339" i="1"/>
  <c r="Q2338" i="1"/>
  <c r="P2338" i="1"/>
  <c r="R2338" i="1" s="1"/>
  <c r="S2338" i="1" s="1"/>
  <c r="Q2337" i="1"/>
  <c r="P2337" i="1"/>
  <c r="Q2336" i="1"/>
  <c r="P2336" i="1"/>
  <c r="R2336" i="1" s="1"/>
  <c r="S2336" i="1" s="1"/>
  <c r="Q2335" i="1"/>
  <c r="P2335" i="1"/>
  <c r="Q2334" i="1"/>
  <c r="P2334" i="1"/>
  <c r="R2334" i="1" s="1"/>
  <c r="S2334" i="1" s="1"/>
  <c r="Q2333" i="1"/>
  <c r="P2333" i="1"/>
  <c r="R2333" i="1" s="1"/>
  <c r="S2333" i="1" s="1"/>
  <c r="Q2332" i="1"/>
  <c r="P2332" i="1"/>
  <c r="Q2331" i="1"/>
  <c r="P2331" i="1"/>
  <c r="Q2330" i="1"/>
  <c r="P2330" i="1"/>
  <c r="R2330" i="1" s="1"/>
  <c r="S2330" i="1" s="1"/>
  <c r="Q2329" i="1"/>
  <c r="P2329" i="1"/>
  <c r="Q2328" i="1"/>
  <c r="P2328" i="1"/>
  <c r="Q2327" i="1"/>
  <c r="P2327" i="1"/>
  <c r="Q2326" i="1"/>
  <c r="P2326" i="1"/>
  <c r="R2326" i="1" s="1"/>
  <c r="S2326" i="1" s="1"/>
  <c r="Q2325" i="1"/>
  <c r="P2325" i="1"/>
  <c r="R2325" i="1" s="1"/>
  <c r="S2325" i="1" s="1"/>
  <c r="Q2324" i="1"/>
  <c r="P2324" i="1"/>
  <c r="Q2323" i="1"/>
  <c r="P2323" i="1"/>
  <c r="Q2322" i="1"/>
  <c r="P2322" i="1"/>
  <c r="R2322" i="1" s="1"/>
  <c r="S2322" i="1" s="1"/>
  <c r="Q2321" i="1"/>
  <c r="P2321" i="1"/>
  <c r="Q2320" i="1"/>
  <c r="P2320" i="1"/>
  <c r="R2320" i="1" s="1"/>
  <c r="S2320" i="1" s="1"/>
  <c r="Q2319" i="1"/>
  <c r="P2319" i="1"/>
  <c r="Q2318" i="1"/>
  <c r="P2318" i="1"/>
  <c r="Q2317" i="1"/>
  <c r="P2317" i="1"/>
  <c r="R2317" i="1" s="1"/>
  <c r="S2317" i="1" s="1"/>
  <c r="Q2316" i="1"/>
  <c r="P2316" i="1"/>
  <c r="Q2315" i="1"/>
  <c r="P2315" i="1"/>
  <c r="Q2314" i="1"/>
  <c r="P2314" i="1"/>
  <c r="R2314" i="1" s="1"/>
  <c r="S2314" i="1" s="1"/>
  <c r="Q2313" i="1"/>
  <c r="P2313" i="1"/>
  <c r="Q2312" i="1"/>
  <c r="P2312" i="1"/>
  <c r="R2312" i="1" s="1"/>
  <c r="S2312" i="1" s="1"/>
  <c r="Q2311" i="1"/>
  <c r="P2311" i="1"/>
  <c r="Q2310" i="1"/>
  <c r="P2310" i="1"/>
  <c r="Q2309" i="1"/>
  <c r="P2309" i="1"/>
  <c r="R2309" i="1" s="1"/>
  <c r="S2309" i="1" s="1"/>
  <c r="Q2308" i="1"/>
  <c r="P2308" i="1"/>
  <c r="Q2307" i="1"/>
  <c r="P2307" i="1"/>
  <c r="Q2306" i="1"/>
  <c r="P2306" i="1"/>
  <c r="R2306" i="1" s="1"/>
  <c r="S2306" i="1" s="1"/>
  <c r="Q2305" i="1"/>
  <c r="P2305" i="1"/>
  <c r="Q2304" i="1"/>
  <c r="P2304" i="1"/>
  <c r="R2304" i="1" s="1"/>
  <c r="S2304" i="1" s="1"/>
  <c r="Q2303" i="1"/>
  <c r="P2303" i="1"/>
  <c r="Q2302" i="1"/>
  <c r="P2302" i="1"/>
  <c r="R2302" i="1" s="1"/>
  <c r="S2302" i="1" s="1"/>
  <c r="Q2301" i="1"/>
  <c r="P2301" i="1"/>
  <c r="R2301" i="1" s="1"/>
  <c r="S2301" i="1" s="1"/>
  <c r="Q2300" i="1"/>
  <c r="P2300" i="1"/>
  <c r="Q2299" i="1"/>
  <c r="P2299" i="1"/>
  <c r="Q2298" i="1"/>
  <c r="P2298" i="1"/>
  <c r="R2298" i="1" s="1"/>
  <c r="S2298" i="1" s="1"/>
  <c r="Q2297" i="1"/>
  <c r="P2297" i="1"/>
  <c r="Q2296" i="1"/>
  <c r="P2296" i="1"/>
  <c r="R2296" i="1" s="1"/>
  <c r="S2296" i="1" s="1"/>
  <c r="Q2295" i="1"/>
  <c r="P2295" i="1"/>
  <c r="Q2294" i="1"/>
  <c r="P2294" i="1"/>
  <c r="R2294" i="1" s="1"/>
  <c r="S2294" i="1" s="1"/>
  <c r="Q2293" i="1"/>
  <c r="P2293" i="1"/>
  <c r="R2293" i="1" s="1"/>
  <c r="S2293" i="1" s="1"/>
  <c r="Q2292" i="1"/>
  <c r="P2292" i="1"/>
  <c r="Q2291" i="1"/>
  <c r="P2291" i="1"/>
  <c r="Q2290" i="1"/>
  <c r="P2290" i="1"/>
  <c r="R2290" i="1" s="1"/>
  <c r="S2290" i="1" s="1"/>
  <c r="Q2289" i="1"/>
  <c r="P2289" i="1"/>
  <c r="Q2288" i="1"/>
  <c r="P2288" i="1"/>
  <c r="R2288" i="1" s="1"/>
  <c r="S2288" i="1" s="1"/>
  <c r="Q2287" i="1"/>
  <c r="P2287" i="1"/>
  <c r="Q2286" i="1"/>
  <c r="P2286" i="1"/>
  <c r="R2286" i="1" s="1"/>
  <c r="S2286" i="1" s="1"/>
  <c r="Q2285" i="1"/>
  <c r="P2285" i="1"/>
  <c r="R2285" i="1" s="1"/>
  <c r="S2285" i="1" s="1"/>
  <c r="Q2284" i="1"/>
  <c r="P2284" i="1"/>
  <c r="Q2283" i="1"/>
  <c r="P2283" i="1"/>
  <c r="Q2282" i="1"/>
  <c r="P2282" i="1"/>
  <c r="R2282" i="1" s="1"/>
  <c r="S2282" i="1" s="1"/>
  <c r="Q2281" i="1"/>
  <c r="P2281" i="1"/>
  <c r="Q2280" i="1"/>
  <c r="P2280" i="1"/>
  <c r="R2280" i="1" s="1"/>
  <c r="S2280" i="1" s="1"/>
  <c r="Q2279" i="1"/>
  <c r="P2279" i="1"/>
  <c r="Q2278" i="1"/>
  <c r="P2278" i="1"/>
  <c r="Q2277" i="1"/>
  <c r="P2277" i="1"/>
  <c r="R2277" i="1" s="1"/>
  <c r="S2277" i="1" s="1"/>
  <c r="Q2276" i="1"/>
  <c r="P2276" i="1"/>
  <c r="Q2275" i="1"/>
  <c r="P2275" i="1"/>
  <c r="Q2274" i="1"/>
  <c r="P2274" i="1"/>
  <c r="R2274" i="1" s="1"/>
  <c r="S2274" i="1" s="1"/>
  <c r="Q2273" i="1"/>
  <c r="P2273" i="1"/>
  <c r="Q2272" i="1"/>
  <c r="P2272" i="1"/>
  <c r="R2272" i="1" s="1"/>
  <c r="S2272" i="1" s="1"/>
  <c r="Q2271" i="1"/>
  <c r="P2271" i="1"/>
  <c r="Q2270" i="1"/>
  <c r="P2270" i="1"/>
  <c r="R2270" i="1" s="1"/>
  <c r="S2270" i="1" s="1"/>
  <c r="Q2269" i="1"/>
  <c r="P2269" i="1"/>
  <c r="R2269" i="1" s="1"/>
  <c r="S2269" i="1" s="1"/>
  <c r="Q2268" i="1"/>
  <c r="P2268" i="1"/>
  <c r="Q2267" i="1"/>
  <c r="P2267" i="1"/>
  <c r="Q2266" i="1"/>
  <c r="P2266" i="1"/>
  <c r="R2266" i="1" s="1"/>
  <c r="S2266" i="1" s="1"/>
  <c r="Q2265" i="1"/>
  <c r="P2265" i="1"/>
  <c r="Q2264" i="1"/>
  <c r="P2264" i="1"/>
  <c r="R2264" i="1" s="1"/>
  <c r="S2264" i="1" s="1"/>
  <c r="Q2263" i="1"/>
  <c r="P2263" i="1"/>
  <c r="Q2262" i="1"/>
  <c r="P2262" i="1"/>
  <c r="R2262" i="1" s="1"/>
  <c r="S2262" i="1" s="1"/>
  <c r="Q2261" i="1"/>
  <c r="P2261" i="1"/>
  <c r="R2261" i="1" s="1"/>
  <c r="S2261" i="1" s="1"/>
  <c r="Q2260" i="1"/>
  <c r="P2260" i="1"/>
  <c r="Q2259" i="1"/>
  <c r="P2259" i="1"/>
  <c r="Q2258" i="1"/>
  <c r="P2258" i="1"/>
  <c r="Q2257" i="1"/>
  <c r="P2257" i="1"/>
  <c r="Q2256" i="1"/>
  <c r="P2256" i="1"/>
  <c r="R2256" i="1" s="1"/>
  <c r="S2256" i="1" s="1"/>
  <c r="Q2255" i="1"/>
  <c r="P2255" i="1"/>
  <c r="Q2254" i="1"/>
  <c r="P2254" i="1"/>
  <c r="R2254" i="1" s="1"/>
  <c r="S2254" i="1" s="1"/>
  <c r="Q2253" i="1"/>
  <c r="P2253" i="1"/>
  <c r="R2253" i="1" s="1"/>
  <c r="S2253" i="1" s="1"/>
  <c r="Q2252" i="1"/>
  <c r="P2252" i="1"/>
  <c r="Q2251" i="1"/>
  <c r="P2251" i="1"/>
  <c r="Q2250" i="1"/>
  <c r="P2250" i="1"/>
  <c r="R2250" i="1" s="1"/>
  <c r="S2250" i="1" s="1"/>
  <c r="Q2249" i="1"/>
  <c r="P2249" i="1"/>
  <c r="Q2248" i="1"/>
  <c r="P2248" i="1"/>
  <c r="R2248" i="1" s="1"/>
  <c r="S2248" i="1" s="1"/>
  <c r="Q2247" i="1"/>
  <c r="P2247" i="1"/>
  <c r="Q2246" i="1"/>
  <c r="P2246" i="1"/>
  <c r="R2246" i="1" s="1"/>
  <c r="S2246" i="1" s="1"/>
  <c r="Q2245" i="1"/>
  <c r="P2245" i="1"/>
  <c r="R2245" i="1" s="1"/>
  <c r="S2245" i="1" s="1"/>
  <c r="Q2244" i="1"/>
  <c r="P2244" i="1"/>
  <c r="Q2243" i="1"/>
  <c r="P2243" i="1"/>
  <c r="Q2242" i="1"/>
  <c r="P2242" i="1"/>
  <c r="R2242" i="1" s="1"/>
  <c r="S2242" i="1" s="1"/>
  <c r="Q2241" i="1"/>
  <c r="P2241" i="1"/>
  <c r="Q2240" i="1"/>
  <c r="P2240" i="1"/>
  <c r="R2240" i="1" s="1"/>
  <c r="S2240" i="1" s="1"/>
  <c r="Q2239" i="1"/>
  <c r="P2239" i="1"/>
  <c r="Q2238" i="1"/>
  <c r="P2238" i="1"/>
  <c r="R2238" i="1" s="1"/>
  <c r="S2238" i="1" s="1"/>
  <c r="Q2237" i="1"/>
  <c r="P2237" i="1"/>
  <c r="R2237" i="1" s="1"/>
  <c r="S2237" i="1" s="1"/>
  <c r="Q2236" i="1"/>
  <c r="P2236" i="1"/>
  <c r="Q2235" i="1"/>
  <c r="P2235" i="1"/>
  <c r="Q2234" i="1"/>
  <c r="P2234" i="1"/>
  <c r="R2234" i="1" s="1"/>
  <c r="S2234" i="1" s="1"/>
  <c r="Q2233" i="1"/>
  <c r="P2233" i="1"/>
  <c r="Q2232" i="1"/>
  <c r="P2232" i="1"/>
  <c r="R2232" i="1" s="1"/>
  <c r="S2232" i="1" s="1"/>
  <c r="Q2231" i="1"/>
  <c r="P2231" i="1"/>
  <c r="Q2230" i="1"/>
  <c r="P2230" i="1"/>
  <c r="R2230" i="1" s="1"/>
  <c r="S2230" i="1" s="1"/>
  <c r="Q2229" i="1"/>
  <c r="P2229" i="1"/>
  <c r="Q2228" i="1"/>
  <c r="P2228" i="1"/>
  <c r="Q2227" i="1"/>
  <c r="P2227" i="1"/>
  <c r="Q2226" i="1"/>
  <c r="P2226" i="1"/>
  <c r="R2226" i="1" s="1"/>
  <c r="S2226" i="1" s="1"/>
  <c r="Q2225" i="1"/>
  <c r="P2225" i="1"/>
  <c r="Q2224" i="1"/>
  <c r="P2224" i="1"/>
  <c r="R2224" i="1" s="1"/>
  <c r="S2224" i="1" s="1"/>
  <c r="Q2223" i="1"/>
  <c r="P2223" i="1"/>
  <c r="Q2222" i="1"/>
  <c r="P2222" i="1"/>
  <c r="R2222" i="1" s="1"/>
  <c r="S2222" i="1" s="1"/>
  <c r="Q2221" i="1"/>
  <c r="P2221" i="1"/>
  <c r="R2221" i="1" s="1"/>
  <c r="S2221" i="1" s="1"/>
  <c r="Q2220" i="1"/>
  <c r="P2220" i="1"/>
  <c r="Q2219" i="1"/>
  <c r="P2219" i="1"/>
  <c r="Q2218" i="1"/>
  <c r="P2218" i="1"/>
  <c r="R2218" i="1" s="1"/>
  <c r="S2218" i="1" s="1"/>
  <c r="Q2217" i="1"/>
  <c r="P2217" i="1"/>
  <c r="Q2216" i="1"/>
  <c r="P2216" i="1"/>
  <c r="Q2215" i="1"/>
  <c r="P2215" i="1"/>
  <c r="Q2214" i="1"/>
  <c r="P2214" i="1"/>
  <c r="R2214" i="1" s="1"/>
  <c r="S2214" i="1" s="1"/>
  <c r="Q2213" i="1"/>
  <c r="P2213" i="1"/>
  <c r="R2213" i="1" s="1"/>
  <c r="S2213" i="1" s="1"/>
  <c r="Q2212" i="1"/>
  <c r="P2212" i="1"/>
  <c r="Q2211" i="1"/>
  <c r="P2211" i="1"/>
  <c r="Q2210" i="1"/>
  <c r="P2210" i="1"/>
  <c r="R2210" i="1" s="1"/>
  <c r="S2210" i="1" s="1"/>
  <c r="Q2209" i="1"/>
  <c r="P2209" i="1"/>
  <c r="Q2208" i="1"/>
  <c r="P2208" i="1"/>
  <c r="R2208" i="1" s="1"/>
  <c r="S2208" i="1" s="1"/>
  <c r="Q2207" i="1"/>
  <c r="P2207" i="1"/>
  <c r="Q2206" i="1"/>
  <c r="P2206" i="1"/>
  <c r="R2206" i="1" s="1"/>
  <c r="S2206" i="1" s="1"/>
  <c r="Q2205" i="1"/>
  <c r="P2205" i="1"/>
  <c r="R2205" i="1" s="1"/>
  <c r="S2205" i="1" s="1"/>
  <c r="Q2204" i="1"/>
  <c r="P2204" i="1"/>
  <c r="Q2203" i="1"/>
  <c r="P2203" i="1"/>
  <c r="Q2202" i="1"/>
  <c r="P2202" i="1"/>
  <c r="R2202" i="1" s="1"/>
  <c r="S2202" i="1" s="1"/>
  <c r="Q2201" i="1"/>
  <c r="P2201" i="1"/>
  <c r="Q2200" i="1"/>
  <c r="P2200" i="1"/>
  <c r="Q2199" i="1"/>
  <c r="P2199" i="1"/>
  <c r="Q2198" i="1"/>
  <c r="P2198" i="1"/>
  <c r="R2198" i="1" s="1"/>
  <c r="S2198" i="1" s="1"/>
  <c r="Q2197" i="1"/>
  <c r="P2197" i="1"/>
  <c r="R2197" i="1" s="1"/>
  <c r="S2197" i="1" s="1"/>
  <c r="Q2196" i="1"/>
  <c r="P2196" i="1"/>
  <c r="Q2195" i="1"/>
  <c r="P2195" i="1"/>
  <c r="Q2194" i="1"/>
  <c r="P2194" i="1"/>
  <c r="R2194" i="1" s="1"/>
  <c r="S2194" i="1" s="1"/>
  <c r="Q2193" i="1"/>
  <c r="P2193" i="1"/>
  <c r="Q2192" i="1"/>
  <c r="P2192" i="1"/>
  <c r="R2192" i="1" s="1"/>
  <c r="S2192" i="1" s="1"/>
  <c r="Q2191" i="1"/>
  <c r="P2191" i="1"/>
  <c r="Q2190" i="1"/>
  <c r="P2190" i="1"/>
  <c r="R2190" i="1" s="1"/>
  <c r="S2190" i="1" s="1"/>
  <c r="Q2189" i="1"/>
  <c r="P2189" i="1"/>
  <c r="Q2188" i="1"/>
  <c r="P2188" i="1"/>
  <c r="Q2187" i="1"/>
  <c r="P2187" i="1"/>
  <c r="Q2186" i="1"/>
  <c r="P2186" i="1"/>
  <c r="R2186" i="1" s="1"/>
  <c r="S2186" i="1" s="1"/>
  <c r="Q2185" i="1"/>
  <c r="P2185" i="1"/>
  <c r="Q2184" i="1"/>
  <c r="P2184" i="1"/>
  <c r="R2184" i="1" s="1"/>
  <c r="S2184" i="1" s="1"/>
  <c r="Q2183" i="1"/>
  <c r="P2183" i="1"/>
  <c r="Q2182" i="1"/>
  <c r="P2182" i="1"/>
  <c r="R2182" i="1" s="1"/>
  <c r="S2182" i="1" s="1"/>
  <c r="Q2181" i="1"/>
  <c r="P2181" i="1"/>
  <c r="R2181" i="1" s="1"/>
  <c r="S2181" i="1" s="1"/>
  <c r="Q2180" i="1"/>
  <c r="P2180" i="1"/>
  <c r="Q2179" i="1"/>
  <c r="P2179" i="1"/>
  <c r="Q2178" i="1"/>
  <c r="P2178" i="1"/>
  <c r="R2178" i="1" s="1"/>
  <c r="S2178" i="1" s="1"/>
  <c r="Q2177" i="1"/>
  <c r="P2177" i="1"/>
  <c r="Q2176" i="1"/>
  <c r="P2176" i="1"/>
  <c r="R2176" i="1" s="1"/>
  <c r="S2176" i="1" s="1"/>
  <c r="Q2175" i="1"/>
  <c r="P2175" i="1"/>
  <c r="Q2174" i="1"/>
  <c r="P2174" i="1"/>
  <c r="R2174" i="1" s="1"/>
  <c r="S2174" i="1" s="1"/>
  <c r="Q2173" i="1"/>
  <c r="P2173" i="1"/>
  <c r="R2173" i="1" s="1"/>
  <c r="S2173" i="1" s="1"/>
  <c r="Q2172" i="1"/>
  <c r="P2172" i="1"/>
  <c r="Q2171" i="1"/>
  <c r="P2171" i="1"/>
  <c r="Q2170" i="1"/>
  <c r="P2170" i="1"/>
  <c r="R2170" i="1" s="1"/>
  <c r="S2170" i="1" s="1"/>
  <c r="Q2169" i="1"/>
  <c r="P2169" i="1"/>
  <c r="Q2168" i="1"/>
  <c r="P2168" i="1"/>
  <c r="Q2167" i="1"/>
  <c r="P2167" i="1"/>
  <c r="Q2166" i="1"/>
  <c r="P2166" i="1"/>
  <c r="R2166" i="1" s="1"/>
  <c r="S2166" i="1" s="1"/>
  <c r="Q2165" i="1"/>
  <c r="P2165" i="1"/>
  <c r="R2165" i="1" s="1"/>
  <c r="S2165" i="1" s="1"/>
  <c r="Q2164" i="1"/>
  <c r="P2164" i="1"/>
  <c r="Q2163" i="1"/>
  <c r="P2163" i="1"/>
  <c r="Q2162" i="1"/>
  <c r="P2162" i="1"/>
  <c r="R2162" i="1" s="1"/>
  <c r="S2162" i="1" s="1"/>
  <c r="Q2161" i="1"/>
  <c r="P2161" i="1"/>
  <c r="Q2160" i="1"/>
  <c r="P2160" i="1"/>
  <c r="Q2159" i="1"/>
  <c r="P2159" i="1"/>
  <c r="Q2158" i="1"/>
  <c r="P2158" i="1"/>
  <c r="Q2157" i="1"/>
  <c r="P2157" i="1"/>
  <c r="R2157" i="1" s="1"/>
  <c r="S2157" i="1" s="1"/>
  <c r="Q2156" i="1"/>
  <c r="P2156" i="1"/>
  <c r="Q2155" i="1"/>
  <c r="P2155" i="1"/>
  <c r="Q2154" i="1"/>
  <c r="P2154" i="1"/>
  <c r="R2154" i="1" s="1"/>
  <c r="S2154" i="1" s="1"/>
  <c r="Q2153" i="1"/>
  <c r="P2153" i="1"/>
  <c r="Q2152" i="1"/>
  <c r="P2152" i="1"/>
  <c r="R2152" i="1" s="1"/>
  <c r="S2152" i="1" s="1"/>
  <c r="Q2151" i="1"/>
  <c r="P2151" i="1"/>
  <c r="Q2150" i="1"/>
  <c r="P2150" i="1"/>
  <c r="Q2149" i="1"/>
  <c r="P2149" i="1"/>
  <c r="R2149" i="1" s="1"/>
  <c r="S2149" i="1" s="1"/>
  <c r="Q2148" i="1"/>
  <c r="P2148" i="1"/>
  <c r="Q2147" i="1"/>
  <c r="P2147" i="1"/>
  <c r="Q2146" i="1"/>
  <c r="P2146" i="1"/>
  <c r="Q2145" i="1"/>
  <c r="P2145" i="1"/>
  <c r="Q2144" i="1"/>
  <c r="P2144" i="1"/>
  <c r="R2144" i="1" s="1"/>
  <c r="S2144" i="1" s="1"/>
  <c r="Q2143" i="1"/>
  <c r="P2143" i="1"/>
  <c r="Q2142" i="1"/>
  <c r="P2142" i="1"/>
  <c r="R2142" i="1" s="1"/>
  <c r="S2142" i="1" s="1"/>
  <c r="Q2141" i="1"/>
  <c r="P2141" i="1"/>
  <c r="R2141" i="1" s="1"/>
  <c r="S2141" i="1" s="1"/>
  <c r="Q2140" i="1"/>
  <c r="P2140" i="1"/>
  <c r="Q2139" i="1"/>
  <c r="P2139" i="1"/>
  <c r="Q2138" i="1"/>
  <c r="P2138" i="1"/>
  <c r="R2138" i="1" s="1"/>
  <c r="S2138" i="1" s="1"/>
  <c r="Q2137" i="1"/>
  <c r="P2137" i="1"/>
  <c r="Q2136" i="1"/>
  <c r="P2136" i="1"/>
  <c r="Q2135" i="1"/>
  <c r="P2135" i="1"/>
  <c r="Q2134" i="1"/>
  <c r="P2134" i="1"/>
  <c r="Q2133" i="1"/>
  <c r="P2133" i="1"/>
  <c r="R2133" i="1" s="1"/>
  <c r="S2133" i="1" s="1"/>
  <c r="Q2132" i="1"/>
  <c r="P2132" i="1"/>
  <c r="Q2131" i="1"/>
  <c r="P2131" i="1"/>
  <c r="Q2130" i="1"/>
  <c r="P2130" i="1"/>
  <c r="R2130" i="1" s="1"/>
  <c r="S2130" i="1" s="1"/>
  <c r="Q2129" i="1"/>
  <c r="P2129" i="1"/>
  <c r="Q2128" i="1"/>
  <c r="P2128" i="1"/>
  <c r="R2128" i="1" s="1"/>
  <c r="S2128" i="1" s="1"/>
  <c r="Q2127" i="1"/>
  <c r="P2127" i="1"/>
  <c r="Q2126" i="1"/>
  <c r="P2126" i="1"/>
  <c r="R2126" i="1" s="1"/>
  <c r="S2126" i="1" s="1"/>
  <c r="Q2125" i="1"/>
  <c r="P2125" i="1"/>
  <c r="R2125" i="1" s="1"/>
  <c r="S2125" i="1" s="1"/>
  <c r="Q2124" i="1"/>
  <c r="P2124" i="1"/>
  <c r="Q2123" i="1"/>
  <c r="P2123" i="1"/>
  <c r="Q2122" i="1"/>
  <c r="P2122" i="1"/>
  <c r="R2122" i="1" s="1"/>
  <c r="S2122" i="1" s="1"/>
  <c r="Q2121" i="1"/>
  <c r="P2121" i="1"/>
  <c r="Q2120" i="1"/>
  <c r="P2120" i="1"/>
  <c r="R2120" i="1" s="1"/>
  <c r="S2120" i="1" s="1"/>
  <c r="Q2119" i="1"/>
  <c r="P2119" i="1"/>
  <c r="Q2118" i="1"/>
  <c r="P2118" i="1"/>
  <c r="R2118" i="1" s="1"/>
  <c r="S2118" i="1" s="1"/>
  <c r="Q2117" i="1"/>
  <c r="P2117" i="1"/>
  <c r="R2117" i="1" s="1"/>
  <c r="S2117" i="1" s="1"/>
  <c r="Q2116" i="1"/>
  <c r="P2116" i="1"/>
  <c r="Q2115" i="1"/>
  <c r="P2115" i="1"/>
  <c r="Q2114" i="1"/>
  <c r="P2114" i="1"/>
  <c r="R2114" i="1" s="1"/>
  <c r="S2114" i="1" s="1"/>
  <c r="Q2113" i="1"/>
  <c r="P2113" i="1"/>
  <c r="Q2112" i="1"/>
  <c r="P2112" i="1"/>
  <c r="Q2111" i="1"/>
  <c r="P2111" i="1"/>
  <c r="Q2110" i="1"/>
  <c r="P2110" i="1"/>
  <c r="R2110" i="1" s="1"/>
  <c r="S2110" i="1" s="1"/>
  <c r="Q2109" i="1"/>
  <c r="P2109" i="1"/>
  <c r="R2109" i="1" s="1"/>
  <c r="S2109" i="1" s="1"/>
  <c r="Q2108" i="1"/>
  <c r="P2108" i="1"/>
  <c r="Q2107" i="1"/>
  <c r="P2107" i="1"/>
  <c r="Q2106" i="1"/>
  <c r="P2106" i="1"/>
  <c r="R2106" i="1" s="1"/>
  <c r="S2106" i="1" s="1"/>
  <c r="Q2105" i="1"/>
  <c r="P2105" i="1"/>
  <c r="Q2104" i="1"/>
  <c r="P2104" i="1"/>
  <c r="R2104" i="1" s="1"/>
  <c r="S2104" i="1" s="1"/>
  <c r="Q2103" i="1"/>
  <c r="P2103" i="1"/>
  <c r="Q2102" i="1"/>
  <c r="P2102" i="1"/>
  <c r="R2102" i="1" s="1"/>
  <c r="S2102" i="1" s="1"/>
  <c r="Q2101" i="1"/>
  <c r="P2101" i="1"/>
  <c r="R2101" i="1" s="1"/>
  <c r="S2101" i="1" s="1"/>
  <c r="Q2100" i="1"/>
  <c r="P2100" i="1"/>
  <c r="Q2099" i="1"/>
  <c r="P2099" i="1"/>
  <c r="Q2098" i="1"/>
  <c r="P2098" i="1"/>
  <c r="R2098" i="1" s="1"/>
  <c r="S2098" i="1" s="1"/>
  <c r="Q2097" i="1"/>
  <c r="P2097" i="1"/>
  <c r="Q2096" i="1"/>
  <c r="P2096" i="1"/>
  <c r="R2096" i="1" s="1"/>
  <c r="S2096" i="1" s="1"/>
  <c r="Q2095" i="1"/>
  <c r="P2095" i="1"/>
  <c r="Q2094" i="1"/>
  <c r="P2094" i="1"/>
  <c r="R2094" i="1" s="1"/>
  <c r="S2094" i="1" s="1"/>
  <c r="Q2093" i="1"/>
  <c r="P2093" i="1"/>
  <c r="R2093" i="1" s="1"/>
  <c r="S2093" i="1" s="1"/>
  <c r="Q2092" i="1"/>
  <c r="P2092" i="1"/>
  <c r="Q2091" i="1"/>
  <c r="P2091" i="1"/>
  <c r="Q2090" i="1"/>
  <c r="P2090" i="1"/>
  <c r="R2090" i="1" s="1"/>
  <c r="S2090" i="1" s="1"/>
  <c r="Q2089" i="1"/>
  <c r="P2089" i="1"/>
  <c r="Q2088" i="1"/>
  <c r="P2088" i="1"/>
  <c r="R2088" i="1" s="1"/>
  <c r="S2088" i="1" s="1"/>
  <c r="Q2087" i="1"/>
  <c r="P2087" i="1"/>
  <c r="Q2086" i="1"/>
  <c r="P2086" i="1"/>
  <c r="Q2085" i="1"/>
  <c r="P2085" i="1"/>
  <c r="R2085" i="1" s="1"/>
  <c r="S2085" i="1" s="1"/>
  <c r="Q2084" i="1"/>
  <c r="P2084" i="1"/>
  <c r="Q2083" i="1"/>
  <c r="P2083" i="1"/>
  <c r="Q2082" i="1"/>
  <c r="P2082" i="1"/>
  <c r="R2082" i="1" s="1"/>
  <c r="S2082" i="1" s="1"/>
  <c r="Q2081" i="1"/>
  <c r="P2081" i="1"/>
  <c r="Q2080" i="1"/>
  <c r="P2080" i="1"/>
  <c r="R2080" i="1" s="1"/>
  <c r="S2080" i="1" s="1"/>
  <c r="Q2079" i="1"/>
  <c r="P2079" i="1"/>
  <c r="Q2078" i="1"/>
  <c r="P2078" i="1"/>
  <c r="R2078" i="1" s="1"/>
  <c r="S2078" i="1" s="1"/>
  <c r="Q2077" i="1"/>
  <c r="P2077" i="1"/>
  <c r="R2077" i="1" s="1"/>
  <c r="S2077" i="1" s="1"/>
  <c r="Q2076" i="1"/>
  <c r="P2076" i="1"/>
  <c r="Q2075" i="1"/>
  <c r="P2075" i="1"/>
  <c r="Q2074" i="1"/>
  <c r="P2074" i="1"/>
  <c r="R2074" i="1" s="1"/>
  <c r="S2074" i="1" s="1"/>
  <c r="Q2073" i="1"/>
  <c r="P2073" i="1"/>
  <c r="Q2072" i="1"/>
  <c r="P2072" i="1"/>
  <c r="Q2071" i="1"/>
  <c r="P2071" i="1"/>
  <c r="Q2070" i="1"/>
  <c r="P2070" i="1"/>
  <c r="R2070" i="1" s="1"/>
  <c r="S2070" i="1" s="1"/>
  <c r="Q2069" i="1"/>
  <c r="P2069" i="1"/>
  <c r="Q2068" i="1"/>
  <c r="P2068" i="1"/>
  <c r="Q2067" i="1"/>
  <c r="P2067" i="1"/>
  <c r="Q2066" i="1"/>
  <c r="P2066" i="1"/>
  <c r="R2066" i="1" s="1"/>
  <c r="S2066" i="1" s="1"/>
  <c r="Q2065" i="1"/>
  <c r="P2065" i="1"/>
  <c r="Q2064" i="1"/>
  <c r="P2064" i="1"/>
  <c r="R2064" i="1" s="1"/>
  <c r="S2064" i="1" s="1"/>
  <c r="Q2063" i="1"/>
  <c r="P2063" i="1"/>
  <c r="Q2062" i="1"/>
  <c r="P2062" i="1"/>
  <c r="R2062" i="1" s="1"/>
  <c r="S2062" i="1" s="1"/>
  <c r="Q2061" i="1"/>
  <c r="P2061" i="1"/>
  <c r="R2061" i="1" s="1"/>
  <c r="S2061" i="1" s="1"/>
  <c r="Q2060" i="1"/>
  <c r="P2060" i="1"/>
  <c r="Q2059" i="1"/>
  <c r="P2059" i="1"/>
  <c r="Q2058" i="1"/>
  <c r="P2058" i="1"/>
  <c r="R2058" i="1" s="1"/>
  <c r="S2058" i="1" s="1"/>
  <c r="Q2057" i="1"/>
  <c r="P2057" i="1"/>
  <c r="Q2056" i="1"/>
  <c r="P2056" i="1"/>
  <c r="Q2055" i="1"/>
  <c r="P2055" i="1"/>
  <c r="Q2054" i="1"/>
  <c r="P2054" i="1"/>
  <c r="Q2053" i="1"/>
  <c r="P2053" i="1"/>
  <c r="R2053" i="1" s="1"/>
  <c r="S2053" i="1" s="1"/>
  <c r="Q2052" i="1"/>
  <c r="P2052" i="1"/>
  <c r="Q2051" i="1"/>
  <c r="P2051" i="1"/>
  <c r="Q2050" i="1"/>
  <c r="P2050" i="1"/>
  <c r="R2050" i="1" s="1"/>
  <c r="S2050" i="1" s="1"/>
  <c r="Q2049" i="1"/>
  <c r="P2049" i="1"/>
  <c r="Q2048" i="1"/>
  <c r="P2048" i="1"/>
  <c r="R2048" i="1" s="1"/>
  <c r="S2048" i="1" s="1"/>
  <c r="Q2047" i="1"/>
  <c r="P2047" i="1"/>
  <c r="Q2046" i="1"/>
  <c r="P2046" i="1"/>
  <c r="Q2045" i="1"/>
  <c r="P2045" i="1"/>
  <c r="R2045" i="1" s="1"/>
  <c r="S2045" i="1" s="1"/>
  <c r="Q2044" i="1"/>
  <c r="P2044" i="1"/>
  <c r="Q2043" i="1"/>
  <c r="P2043" i="1"/>
  <c r="Q2042" i="1"/>
  <c r="P2042" i="1"/>
  <c r="R2042" i="1" s="1"/>
  <c r="S2042" i="1" s="1"/>
  <c r="Q2041" i="1"/>
  <c r="P2041" i="1"/>
  <c r="Q2040" i="1"/>
  <c r="P2040" i="1"/>
  <c r="R2040" i="1" s="1"/>
  <c r="S2040" i="1" s="1"/>
  <c r="Q2039" i="1"/>
  <c r="P2039" i="1"/>
  <c r="Q2038" i="1"/>
  <c r="P2038" i="1"/>
  <c r="R2038" i="1" s="1"/>
  <c r="S2038" i="1" s="1"/>
  <c r="Q2037" i="1"/>
  <c r="P2037" i="1"/>
  <c r="R2037" i="1" s="1"/>
  <c r="S2037" i="1" s="1"/>
  <c r="Q2036" i="1"/>
  <c r="P2036" i="1"/>
  <c r="Q2035" i="1"/>
  <c r="P2035" i="1"/>
  <c r="Q2034" i="1"/>
  <c r="P2034" i="1"/>
  <c r="R2034" i="1" s="1"/>
  <c r="S2034" i="1" s="1"/>
  <c r="Q2033" i="1"/>
  <c r="P2033" i="1"/>
  <c r="Q2032" i="1"/>
  <c r="P2032" i="1"/>
  <c r="R2032" i="1" s="1"/>
  <c r="S2032" i="1" s="1"/>
  <c r="Q2031" i="1"/>
  <c r="P2031" i="1"/>
  <c r="Q2030" i="1"/>
  <c r="P2030" i="1"/>
  <c r="R2030" i="1" s="1"/>
  <c r="S2030" i="1" s="1"/>
  <c r="Q2029" i="1"/>
  <c r="P2029" i="1"/>
  <c r="R2029" i="1" s="1"/>
  <c r="S2029" i="1" s="1"/>
  <c r="Q2028" i="1"/>
  <c r="P2028" i="1"/>
  <c r="Q2027" i="1"/>
  <c r="P2027" i="1"/>
  <c r="Q2026" i="1"/>
  <c r="P2026" i="1"/>
  <c r="R2026" i="1" s="1"/>
  <c r="S2026" i="1" s="1"/>
  <c r="Q2025" i="1"/>
  <c r="P2025" i="1"/>
  <c r="Q2024" i="1"/>
  <c r="P2024" i="1"/>
  <c r="R2024" i="1" s="1"/>
  <c r="S2024" i="1" s="1"/>
  <c r="Q2023" i="1"/>
  <c r="P2023" i="1"/>
  <c r="Q2022" i="1"/>
  <c r="P2022" i="1"/>
  <c r="R2022" i="1" s="1"/>
  <c r="S2022" i="1" s="1"/>
  <c r="Q2021" i="1"/>
  <c r="P2021" i="1"/>
  <c r="R2021" i="1" s="1"/>
  <c r="S2021" i="1" s="1"/>
  <c r="Q2020" i="1"/>
  <c r="P2020" i="1"/>
  <c r="Q2019" i="1"/>
  <c r="P2019" i="1"/>
  <c r="Q2018" i="1"/>
  <c r="P2018" i="1"/>
  <c r="R2018" i="1" s="1"/>
  <c r="S2018" i="1" s="1"/>
  <c r="Q2017" i="1"/>
  <c r="P2017" i="1"/>
  <c r="Q2016" i="1"/>
  <c r="P2016" i="1"/>
  <c r="R2016" i="1" s="1"/>
  <c r="S2016" i="1" s="1"/>
  <c r="Q2015" i="1"/>
  <c r="P2015" i="1"/>
  <c r="Q2014" i="1"/>
  <c r="P2014" i="1"/>
  <c r="R2014" i="1" s="1"/>
  <c r="S2014" i="1" s="1"/>
  <c r="Q2013" i="1"/>
  <c r="P2013" i="1"/>
  <c r="R2013" i="1" s="1"/>
  <c r="S2013" i="1" s="1"/>
  <c r="Q2012" i="1"/>
  <c r="P2012" i="1"/>
  <c r="Q2011" i="1"/>
  <c r="P2011" i="1"/>
  <c r="Q2010" i="1"/>
  <c r="P2010" i="1"/>
  <c r="R2010" i="1" s="1"/>
  <c r="S2010" i="1" s="1"/>
  <c r="Q2009" i="1"/>
  <c r="P2009" i="1"/>
  <c r="Q2008" i="1"/>
  <c r="P2008" i="1"/>
  <c r="Q2007" i="1"/>
  <c r="P2007" i="1"/>
  <c r="Q2006" i="1"/>
  <c r="P2006" i="1"/>
  <c r="R2006" i="1" s="1"/>
  <c r="S2006" i="1" s="1"/>
  <c r="Q2005" i="1"/>
  <c r="P2005" i="1"/>
  <c r="R2005" i="1" s="1"/>
  <c r="S2005" i="1" s="1"/>
  <c r="Q2004" i="1"/>
  <c r="P2004" i="1"/>
  <c r="Q2003" i="1"/>
  <c r="P2003" i="1"/>
  <c r="Q2002" i="1"/>
  <c r="P2002" i="1"/>
  <c r="R2002" i="1" s="1"/>
  <c r="S2002" i="1" s="1"/>
  <c r="Q2001" i="1"/>
  <c r="P2001" i="1"/>
  <c r="Q2000" i="1"/>
  <c r="P2000" i="1"/>
  <c r="R2000" i="1" s="1"/>
  <c r="S2000" i="1" s="1"/>
  <c r="Q1999" i="1"/>
  <c r="P1999" i="1"/>
  <c r="Q1998" i="1"/>
  <c r="P1998" i="1"/>
  <c r="R1998" i="1" s="1"/>
  <c r="S1998" i="1" s="1"/>
  <c r="Q1997" i="1"/>
  <c r="P1997" i="1"/>
  <c r="R1997" i="1" s="1"/>
  <c r="S1997" i="1" s="1"/>
  <c r="Q1996" i="1"/>
  <c r="P1996" i="1"/>
  <c r="Q1995" i="1"/>
  <c r="P1995" i="1"/>
  <c r="Q1994" i="1"/>
  <c r="P1994" i="1"/>
  <c r="R1994" i="1" s="1"/>
  <c r="S1994" i="1" s="1"/>
  <c r="Q1993" i="1"/>
  <c r="P1993" i="1"/>
  <c r="Q1992" i="1"/>
  <c r="P1992" i="1"/>
  <c r="R1992" i="1" s="1"/>
  <c r="S1992" i="1" s="1"/>
  <c r="Q1991" i="1"/>
  <c r="P1991" i="1"/>
  <c r="Q1990" i="1"/>
  <c r="P1990" i="1"/>
  <c r="R1990" i="1" s="1"/>
  <c r="S1990" i="1" s="1"/>
  <c r="Q1989" i="1"/>
  <c r="P1989" i="1"/>
  <c r="R1989" i="1" s="1"/>
  <c r="S1989" i="1" s="1"/>
  <c r="Q1988" i="1"/>
  <c r="P1988" i="1"/>
  <c r="Q1987" i="1"/>
  <c r="P1987" i="1"/>
  <c r="Q1986" i="1"/>
  <c r="P1986" i="1"/>
  <c r="R1986" i="1" s="1"/>
  <c r="S1986" i="1" s="1"/>
  <c r="Q1985" i="1"/>
  <c r="P1985" i="1"/>
  <c r="Q1984" i="1"/>
  <c r="P1984" i="1"/>
  <c r="R1984" i="1" s="1"/>
  <c r="S1984" i="1" s="1"/>
  <c r="Q1983" i="1"/>
  <c r="P1983" i="1"/>
  <c r="Q1982" i="1"/>
  <c r="P1982" i="1"/>
  <c r="R1982" i="1" s="1"/>
  <c r="S1982" i="1" s="1"/>
  <c r="Q1981" i="1"/>
  <c r="P1981" i="1"/>
  <c r="R1981" i="1" s="1"/>
  <c r="S1981" i="1" s="1"/>
  <c r="Q1980" i="1"/>
  <c r="P1980" i="1"/>
  <c r="Q1979" i="1"/>
  <c r="P1979" i="1"/>
  <c r="Q1978" i="1"/>
  <c r="P1978" i="1"/>
  <c r="R1978" i="1" s="1"/>
  <c r="S1978" i="1" s="1"/>
  <c r="Q1977" i="1"/>
  <c r="P1977" i="1"/>
  <c r="Q1976" i="1"/>
  <c r="P1976" i="1"/>
  <c r="R1976" i="1" s="1"/>
  <c r="S1976" i="1" s="1"/>
  <c r="Q1975" i="1"/>
  <c r="P1975" i="1"/>
  <c r="Q1974" i="1"/>
  <c r="P1974" i="1"/>
  <c r="R1974" i="1" s="1"/>
  <c r="S1974" i="1" s="1"/>
  <c r="Q1973" i="1"/>
  <c r="P1973" i="1"/>
  <c r="R1973" i="1" s="1"/>
  <c r="S1973" i="1" s="1"/>
  <c r="Q1972" i="1"/>
  <c r="P1972" i="1"/>
  <c r="Q1971" i="1"/>
  <c r="P1971" i="1"/>
  <c r="Q1970" i="1"/>
  <c r="P1970" i="1"/>
  <c r="R1970" i="1" s="1"/>
  <c r="S1970" i="1" s="1"/>
  <c r="Q1969" i="1"/>
  <c r="P1969" i="1"/>
  <c r="Q1968" i="1"/>
  <c r="P1968" i="1"/>
  <c r="R1968" i="1" s="1"/>
  <c r="S1968" i="1" s="1"/>
  <c r="Q1967" i="1"/>
  <c r="P1967" i="1"/>
  <c r="Q1966" i="1"/>
  <c r="P1966" i="1"/>
  <c r="R1966" i="1" s="1"/>
  <c r="S1966" i="1" s="1"/>
  <c r="Q1965" i="1"/>
  <c r="P1965" i="1"/>
  <c r="R1965" i="1" s="1"/>
  <c r="S1965" i="1" s="1"/>
  <c r="Q1964" i="1"/>
  <c r="P1964" i="1"/>
  <c r="Q1963" i="1"/>
  <c r="P1963" i="1"/>
  <c r="Q1962" i="1"/>
  <c r="P1962" i="1"/>
  <c r="R1962" i="1" s="1"/>
  <c r="S1962" i="1" s="1"/>
  <c r="Q1961" i="1"/>
  <c r="P1961" i="1"/>
  <c r="Q1960" i="1"/>
  <c r="P1960" i="1"/>
  <c r="R1960" i="1" s="1"/>
  <c r="S1960" i="1" s="1"/>
  <c r="Q1959" i="1"/>
  <c r="P1959" i="1"/>
  <c r="Q1958" i="1"/>
  <c r="P1958" i="1"/>
  <c r="R1958" i="1" s="1"/>
  <c r="S1958" i="1" s="1"/>
  <c r="Q1957" i="1"/>
  <c r="P1957" i="1"/>
  <c r="R1957" i="1" s="1"/>
  <c r="S1957" i="1" s="1"/>
  <c r="Q1956" i="1"/>
  <c r="P1956" i="1"/>
  <c r="Q1955" i="1"/>
  <c r="P1955" i="1"/>
  <c r="Q1954" i="1"/>
  <c r="P1954" i="1"/>
  <c r="R1954" i="1" s="1"/>
  <c r="S1954" i="1" s="1"/>
  <c r="Q1953" i="1"/>
  <c r="P1953" i="1"/>
  <c r="Q1952" i="1"/>
  <c r="P1952" i="1"/>
  <c r="Q1951" i="1"/>
  <c r="P1951" i="1"/>
  <c r="Q1950" i="1"/>
  <c r="P1950" i="1"/>
  <c r="Q1949" i="1"/>
  <c r="P1949" i="1"/>
  <c r="R1949" i="1" s="1"/>
  <c r="S1949" i="1" s="1"/>
  <c r="Q1948" i="1"/>
  <c r="P1948" i="1"/>
  <c r="Q1947" i="1"/>
  <c r="P1947" i="1"/>
  <c r="Q1946" i="1"/>
  <c r="P1946" i="1"/>
  <c r="R1946" i="1" s="1"/>
  <c r="S1946" i="1" s="1"/>
  <c r="Q1945" i="1"/>
  <c r="P1945" i="1"/>
  <c r="Q1944" i="1"/>
  <c r="P1944" i="1"/>
  <c r="R1944" i="1" s="1"/>
  <c r="S1944" i="1" s="1"/>
  <c r="Q1943" i="1"/>
  <c r="P1943" i="1"/>
  <c r="Q1942" i="1"/>
  <c r="P1942" i="1"/>
  <c r="R1942" i="1" s="1"/>
  <c r="S1942" i="1" s="1"/>
  <c r="Q1941" i="1"/>
  <c r="P1941" i="1"/>
  <c r="R1941" i="1" s="1"/>
  <c r="S1941" i="1" s="1"/>
  <c r="Q1940" i="1"/>
  <c r="P1940" i="1"/>
  <c r="Q1939" i="1"/>
  <c r="P1939" i="1"/>
  <c r="Q1938" i="1"/>
  <c r="P1938" i="1"/>
  <c r="R1938" i="1" s="1"/>
  <c r="S1938" i="1" s="1"/>
  <c r="Q1937" i="1"/>
  <c r="P1937" i="1"/>
  <c r="Q1936" i="1"/>
  <c r="P1936" i="1"/>
  <c r="R1936" i="1" s="1"/>
  <c r="S1936" i="1" s="1"/>
  <c r="Q1935" i="1"/>
  <c r="P1935" i="1"/>
  <c r="Q1934" i="1"/>
  <c r="P1934" i="1"/>
  <c r="Q1933" i="1"/>
  <c r="P1933" i="1"/>
  <c r="R1933" i="1" s="1"/>
  <c r="S1933" i="1" s="1"/>
  <c r="Q1932" i="1"/>
  <c r="P1932" i="1"/>
  <c r="Q1931" i="1"/>
  <c r="P1931" i="1"/>
  <c r="Q1930" i="1"/>
  <c r="P1930" i="1"/>
  <c r="R1930" i="1" s="1"/>
  <c r="S1930" i="1" s="1"/>
  <c r="Q1929" i="1"/>
  <c r="P1929" i="1"/>
  <c r="Q1928" i="1"/>
  <c r="P1928" i="1"/>
  <c r="R1928" i="1" s="1"/>
  <c r="S1928" i="1" s="1"/>
  <c r="Q1927" i="1"/>
  <c r="P1927" i="1"/>
  <c r="Q1926" i="1"/>
  <c r="P1926" i="1"/>
  <c r="Q1925" i="1"/>
  <c r="P1925" i="1"/>
  <c r="R1925" i="1" s="1"/>
  <c r="S1925" i="1" s="1"/>
  <c r="Q1924" i="1"/>
  <c r="P1924" i="1"/>
  <c r="Q1923" i="1"/>
  <c r="P1923" i="1"/>
  <c r="Q1922" i="1"/>
  <c r="P1922" i="1"/>
  <c r="R1922" i="1" s="1"/>
  <c r="S1922" i="1" s="1"/>
  <c r="Q1921" i="1"/>
  <c r="P1921" i="1"/>
  <c r="Q1920" i="1"/>
  <c r="P1920" i="1"/>
  <c r="R1920" i="1" s="1"/>
  <c r="S1920" i="1" s="1"/>
  <c r="Q1919" i="1"/>
  <c r="P1919" i="1"/>
  <c r="Q1918" i="1"/>
  <c r="P1918" i="1"/>
  <c r="R1918" i="1" s="1"/>
  <c r="S1918" i="1" s="1"/>
  <c r="Q1917" i="1"/>
  <c r="P1917" i="1"/>
  <c r="Q1916" i="1"/>
  <c r="P1916" i="1"/>
  <c r="Q1915" i="1"/>
  <c r="P1915" i="1"/>
  <c r="Q1914" i="1"/>
  <c r="P1914" i="1"/>
  <c r="Q1913" i="1"/>
  <c r="P1913" i="1"/>
  <c r="Q1912" i="1"/>
  <c r="P1912" i="1"/>
  <c r="R1912" i="1" s="1"/>
  <c r="S1912" i="1" s="1"/>
  <c r="Q1911" i="1"/>
  <c r="P1911" i="1"/>
  <c r="Q1910" i="1"/>
  <c r="P1910" i="1"/>
  <c r="R1910" i="1" s="1"/>
  <c r="S1910" i="1" s="1"/>
  <c r="Q1909" i="1"/>
  <c r="P1909" i="1"/>
  <c r="R1909" i="1" s="1"/>
  <c r="S1909" i="1" s="1"/>
  <c r="Q1908" i="1"/>
  <c r="P1908" i="1"/>
  <c r="Q1907" i="1"/>
  <c r="P1907" i="1"/>
  <c r="Q1906" i="1"/>
  <c r="P1906" i="1"/>
  <c r="R1906" i="1" s="1"/>
  <c r="S1906" i="1" s="1"/>
  <c r="Q1905" i="1"/>
  <c r="P1905" i="1"/>
  <c r="Q1904" i="1"/>
  <c r="P1904" i="1"/>
  <c r="R1904" i="1" s="1"/>
  <c r="S1904" i="1" s="1"/>
  <c r="Q1903" i="1"/>
  <c r="P1903" i="1"/>
  <c r="Q1902" i="1"/>
  <c r="P1902" i="1"/>
  <c r="R1902" i="1" s="1"/>
  <c r="S1902" i="1" s="1"/>
  <c r="Q1901" i="1"/>
  <c r="P1901" i="1"/>
  <c r="R1901" i="1" s="1"/>
  <c r="S1901" i="1" s="1"/>
  <c r="Q1900" i="1"/>
  <c r="P1900" i="1"/>
  <c r="Q1899" i="1"/>
  <c r="P1899" i="1"/>
  <c r="Q1898" i="1"/>
  <c r="P1898" i="1"/>
  <c r="R1898" i="1" s="1"/>
  <c r="S1898" i="1" s="1"/>
  <c r="Q1897" i="1"/>
  <c r="P1897" i="1"/>
  <c r="Q1896" i="1"/>
  <c r="P1896" i="1"/>
  <c r="R1896" i="1" s="1"/>
  <c r="S1896" i="1" s="1"/>
  <c r="Q1895" i="1"/>
  <c r="P1895" i="1"/>
  <c r="Q1894" i="1"/>
  <c r="P1894" i="1"/>
  <c r="R1894" i="1" s="1"/>
  <c r="S1894" i="1" s="1"/>
  <c r="Q1893" i="1"/>
  <c r="P1893" i="1"/>
  <c r="R1893" i="1" s="1"/>
  <c r="S1893" i="1" s="1"/>
  <c r="Q1892" i="1"/>
  <c r="P1892" i="1"/>
  <c r="Q1891" i="1"/>
  <c r="P1891" i="1"/>
  <c r="Q1890" i="1"/>
  <c r="P1890" i="1"/>
  <c r="R1890" i="1" s="1"/>
  <c r="S1890" i="1" s="1"/>
  <c r="Q1889" i="1"/>
  <c r="P1889" i="1"/>
  <c r="Q1888" i="1"/>
  <c r="P1888" i="1"/>
  <c r="Q1887" i="1"/>
  <c r="P1887" i="1"/>
  <c r="Q1886" i="1"/>
  <c r="P1886" i="1"/>
  <c r="R1886" i="1" s="1"/>
  <c r="S1886" i="1" s="1"/>
  <c r="Q1885" i="1"/>
  <c r="P1885" i="1"/>
  <c r="R1885" i="1" s="1"/>
  <c r="S1885" i="1" s="1"/>
  <c r="Q1884" i="1"/>
  <c r="P1884" i="1"/>
  <c r="Q1883" i="1"/>
  <c r="P1883" i="1"/>
  <c r="Q1882" i="1"/>
  <c r="P1882" i="1"/>
  <c r="R1882" i="1" s="1"/>
  <c r="S1882" i="1" s="1"/>
  <c r="Q1881" i="1"/>
  <c r="P1881" i="1"/>
  <c r="Q1880" i="1"/>
  <c r="P1880" i="1"/>
  <c r="Q1879" i="1"/>
  <c r="P1879" i="1"/>
  <c r="Q1878" i="1"/>
  <c r="P1878" i="1"/>
  <c r="R1878" i="1" s="1"/>
  <c r="S1878" i="1" s="1"/>
  <c r="Q1877" i="1"/>
  <c r="P1877" i="1"/>
  <c r="R1877" i="1" s="1"/>
  <c r="S1877" i="1" s="1"/>
  <c r="Q1876" i="1"/>
  <c r="P1876" i="1"/>
  <c r="Q1875" i="1"/>
  <c r="P1875" i="1"/>
  <c r="Q1874" i="1"/>
  <c r="P1874" i="1"/>
  <c r="R1874" i="1" s="1"/>
  <c r="S1874" i="1" s="1"/>
  <c r="Q1873" i="1"/>
  <c r="P1873" i="1"/>
  <c r="Q1872" i="1"/>
  <c r="P1872" i="1"/>
  <c r="R1872" i="1" s="1"/>
  <c r="S1872" i="1" s="1"/>
  <c r="Q1871" i="1"/>
  <c r="P1871" i="1"/>
  <c r="Q1870" i="1"/>
  <c r="P1870" i="1"/>
  <c r="R1870" i="1" s="1"/>
  <c r="S1870" i="1" s="1"/>
  <c r="Q1869" i="1"/>
  <c r="P1869" i="1"/>
  <c r="Q1868" i="1"/>
  <c r="P1868" i="1"/>
  <c r="Q1867" i="1"/>
  <c r="P1867" i="1"/>
  <c r="Q1866" i="1"/>
  <c r="P1866" i="1"/>
  <c r="R1866" i="1" s="1"/>
  <c r="S1866" i="1" s="1"/>
  <c r="Q1865" i="1"/>
  <c r="P1865" i="1"/>
  <c r="Q1864" i="1"/>
  <c r="P1864" i="1"/>
  <c r="R1864" i="1" s="1"/>
  <c r="S1864" i="1" s="1"/>
  <c r="Q1863" i="1"/>
  <c r="P1863" i="1"/>
  <c r="Q1862" i="1"/>
  <c r="P1862" i="1"/>
  <c r="R1862" i="1" s="1"/>
  <c r="S1862" i="1" s="1"/>
  <c r="Q1861" i="1"/>
  <c r="P1861" i="1"/>
  <c r="R1861" i="1" s="1"/>
  <c r="S1861" i="1" s="1"/>
  <c r="Q1860" i="1"/>
  <c r="P1860" i="1"/>
  <c r="Q1859" i="1"/>
  <c r="P1859" i="1"/>
  <c r="Q1858" i="1"/>
  <c r="P1858" i="1"/>
  <c r="R1858" i="1" s="1"/>
  <c r="S1858" i="1" s="1"/>
  <c r="Q1857" i="1"/>
  <c r="P1857" i="1"/>
  <c r="Q1856" i="1"/>
  <c r="P1856" i="1"/>
  <c r="R1856" i="1" s="1"/>
  <c r="S1856" i="1" s="1"/>
  <c r="Q1855" i="1"/>
  <c r="P1855" i="1"/>
  <c r="Q1854" i="1"/>
  <c r="P1854" i="1"/>
  <c r="R1854" i="1" s="1"/>
  <c r="S1854" i="1" s="1"/>
  <c r="Q1853" i="1"/>
  <c r="P1853" i="1"/>
  <c r="R1853" i="1" s="1"/>
  <c r="S1853" i="1" s="1"/>
  <c r="Q1852" i="1"/>
  <c r="P1852" i="1"/>
  <c r="Q1851" i="1"/>
  <c r="P1851" i="1"/>
  <c r="Q1850" i="1"/>
  <c r="P1850" i="1"/>
  <c r="Q1849" i="1"/>
  <c r="P1849" i="1"/>
  <c r="Q1848" i="1"/>
  <c r="P1848" i="1"/>
  <c r="R1848" i="1" s="1"/>
  <c r="S1848" i="1" s="1"/>
  <c r="Q1847" i="1"/>
  <c r="P1847" i="1"/>
  <c r="Q1846" i="1"/>
  <c r="P1846" i="1"/>
  <c r="R1846" i="1" s="1"/>
  <c r="S1846" i="1" s="1"/>
  <c r="Q1845" i="1"/>
  <c r="P1845" i="1"/>
  <c r="R1845" i="1" s="1"/>
  <c r="S1845" i="1" s="1"/>
  <c r="Q1844" i="1"/>
  <c r="P1844" i="1"/>
  <c r="Q1843" i="1"/>
  <c r="P1843" i="1"/>
  <c r="Q1842" i="1"/>
  <c r="P1842" i="1"/>
  <c r="R1842" i="1" s="1"/>
  <c r="S1842" i="1" s="1"/>
  <c r="Q1841" i="1"/>
  <c r="P1841" i="1"/>
  <c r="Q1840" i="1"/>
  <c r="P1840" i="1"/>
  <c r="R1840" i="1" s="1"/>
  <c r="S1840" i="1" s="1"/>
  <c r="Q1839" i="1"/>
  <c r="P1839" i="1"/>
  <c r="Q1838" i="1"/>
  <c r="P1838" i="1"/>
  <c r="R1838" i="1" s="1"/>
  <c r="S1838" i="1" s="1"/>
  <c r="Q1837" i="1"/>
  <c r="P1837" i="1"/>
  <c r="R1837" i="1" s="1"/>
  <c r="S1837" i="1" s="1"/>
  <c r="Q1836" i="1"/>
  <c r="P1836" i="1"/>
  <c r="Q1835" i="1"/>
  <c r="P1835" i="1"/>
  <c r="Q1834" i="1"/>
  <c r="P1834" i="1"/>
  <c r="R1834" i="1" s="1"/>
  <c r="S1834" i="1" s="1"/>
  <c r="Q1833" i="1"/>
  <c r="P1833" i="1"/>
  <c r="Q1832" i="1"/>
  <c r="P1832" i="1"/>
  <c r="R1832" i="1" s="1"/>
  <c r="S1832" i="1" s="1"/>
  <c r="Q1831" i="1"/>
  <c r="P1831" i="1"/>
  <c r="Q1830" i="1"/>
  <c r="P1830" i="1"/>
  <c r="R1830" i="1" s="1"/>
  <c r="S1830" i="1" s="1"/>
  <c r="Q1829" i="1"/>
  <c r="P1829" i="1"/>
  <c r="R1829" i="1" s="1"/>
  <c r="S1829" i="1" s="1"/>
  <c r="Q1828" i="1"/>
  <c r="P1828" i="1"/>
  <c r="Q1827" i="1"/>
  <c r="P1827" i="1"/>
  <c r="Q1826" i="1"/>
  <c r="P1826" i="1"/>
  <c r="R1826" i="1" s="1"/>
  <c r="S1826" i="1" s="1"/>
  <c r="Q1825" i="1"/>
  <c r="P1825" i="1"/>
  <c r="Q1824" i="1"/>
  <c r="P1824" i="1"/>
  <c r="R1824" i="1" s="1"/>
  <c r="S1824" i="1" s="1"/>
  <c r="Q1823" i="1"/>
  <c r="P1823" i="1"/>
  <c r="Q1822" i="1"/>
  <c r="P1822" i="1"/>
  <c r="R1822" i="1" s="1"/>
  <c r="S1822" i="1" s="1"/>
  <c r="Q1821" i="1"/>
  <c r="P1821" i="1"/>
  <c r="R1821" i="1" s="1"/>
  <c r="S1821" i="1" s="1"/>
  <c r="Q1820" i="1"/>
  <c r="P1820" i="1"/>
  <c r="Q1819" i="1"/>
  <c r="P1819" i="1"/>
  <c r="Q1818" i="1"/>
  <c r="P1818" i="1"/>
  <c r="Q1817" i="1"/>
  <c r="P1817" i="1"/>
  <c r="Q1816" i="1"/>
  <c r="P1816" i="1"/>
  <c r="R1816" i="1" s="1"/>
  <c r="S1816" i="1" s="1"/>
  <c r="Q1815" i="1"/>
  <c r="P1815" i="1"/>
  <c r="Q1814" i="1"/>
  <c r="P1814" i="1"/>
  <c r="R1814" i="1" s="1"/>
  <c r="S1814" i="1" s="1"/>
  <c r="Q1813" i="1"/>
  <c r="P1813" i="1"/>
  <c r="R1813" i="1" s="1"/>
  <c r="S1813" i="1" s="1"/>
  <c r="Q1812" i="1"/>
  <c r="P1812" i="1"/>
  <c r="Q1811" i="1"/>
  <c r="P1811" i="1"/>
  <c r="Q1810" i="1"/>
  <c r="P1810" i="1"/>
  <c r="Q1809" i="1"/>
  <c r="P1809" i="1"/>
  <c r="Q1808" i="1"/>
  <c r="P1808" i="1"/>
  <c r="R1808" i="1" s="1"/>
  <c r="S1808" i="1" s="1"/>
  <c r="Q1807" i="1"/>
  <c r="P1807" i="1"/>
  <c r="Q1806" i="1"/>
  <c r="P1806" i="1"/>
  <c r="R1806" i="1" s="1"/>
  <c r="S1806" i="1" s="1"/>
  <c r="Q1805" i="1"/>
  <c r="P1805" i="1"/>
  <c r="R1805" i="1" s="1"/>
  <c r="S1805" i="1" s="1"/>
  <c r="Q1804" i="1"/>
  <c r="P1804" i="1"/>
  <c r="Q1803" i="1"/>
  <c r="P1803" i="1"/>
  <c r="Q1802" i="1"/>
  <c r="P1802" i="1"/>
  <c r="R1802" i="1" s="1"/>
  <c r="S1802" i="1" s="1"/>
  <c r="Q1801" i="1"/>
  <c r="P1801" i="1"/>
  <c r="Q1800" i="1"/>
  <c r="P1800" i="1"/>
  <c r="Q1799" i="1"/>
  <c r="P1799" i="1"/>
  <c r="Q1798" i="1"/>
  <c r="P1798" i="1"/>
  <c r="R1798" i="1" s="1"/>
  <c r="S1798" i="1" s="1"/>
  <c r="Q1797" i="1"/>
  <c r="P1797" i="1"/>
  <c r="R1797" i="1" s="1"/>
  <c r="S1797" i="1" s="1"/>
  <c r="Q1796" i="1"/>
  <c r="P1796" i="1"/>
  <c r="Q1795" i="1"/>
  <c r="P1795" i="1"/>
  <c r="Q1794" i="1"/>
  <c r="P1794" i="1"/>
  <c r="R1794" i="1" s="1"/>
  <c r="S1794" i="1" s="1"/>
  <c r="Q1793" i="1"/>
  <c r="P1793" i="1"/>
  <c r="Q1792" i="1"/>
  <c r="P1792" i="1"/>
  <c r="R1792" i="1" s="1"/>
  <c r="S1792" i="1" s="1"/>
  <c r="Q1791" i="1"/>
  <c r="P1791" i="1"/>
  <c r="Q1790" i="1"/>
  <c r="P1790" i="1"/>
  <c r="R1790" i="1" s="1"/>
  <c r="S1790" i="1" s="1"/>
  <c r="Q1789" i="1"/>
  <c r="P1789" i="1"/>
  <c r="R1789" i="1" s="1"/>
  <c r="S1789" i="1" s="1"/>
  <c r="Q1788" i="1"/>
  <c r="P1788" i="1"/>
  <c r="Q1787" i="1"/>
  <c r="P1787" i="1"/>
  <c r="Q1786" i="1"/>
  <c r="P1786" i="1"/>
  <c r="R1786" i="1" s="1"/>
  <c r="S1786" i="1" s="1"/>
  <c r="Q1785" i="1"/>
  <c r="P1785" i="1"/>
  <c r="Q1784" i="1"/>
  <c r="P1784" i="1"/>
  <c r="R1784" i="1" s="1"/>
  <c r="S1784" i="1" s="1"/>
  <c r="Q1783" i="1"/>
  <c r="P1783" i="1"/>
  <c r="Q1782" i="1"/>
  <c r="P1782" i="1"/>
  <c r="Q1781" i="1"/>
  <c r="P1781" i="1"/>
  <c r="R1781" i="1" s="1"/>
  <c r="S1781" i="1" s="1"/>
  <c r="Q1780" i="1"/>
  <c r="P1780" i="1"/>
  <c r="Q1779" i="1"/>
  <c r="P1779" i="1"/>
  <c r="Q1778" i="1"/>
  <c r="P1778" i="1"/>
  <c r="R1778" i="1" s="1"/>
  <c r="S1778" i="1" s="1"/>
  <c r="Q1777" i="1"/>
  <c r="P1777" i="1"/>
  <c r="Q1776" i="1"/>
  <c r="P1776" i="1"/>
  <c r="R1776" i="1" s="1"/>
  <c r="S1776" i="1" s="1"/>
  <c r="Q1775" i="1"/>
  <c r="P1775" i="1"/>
  <c r="Q1774" i="1"/>
  <c r="P1774" i="1"/>
  <c r="R1774" i="1" s="1"/>
  <c r="S1774" i="1" s="1"/>
  <c r="Q1773" i="1"/>
  <c r="P1773" i="1"/>
  <c r="R1773" i="1" s="1"/>
  <c r="S1773" i="1" s="1"/>
  <c r="Q1772" i="1"/>
  <c r="P1772" i="1"/>
  <c r="Q1771" i="1"/>
  <c r="P1771" i="1"/>
  <c r="Q1770" i="1"/>
  <c r="P1770" i="1"/>
  <c r="R1770" i="1" s="1"/>
  <c r="S1770" i="1" s="1"/>
  <c r="Q1769" i="1"/>
  <c r="P1769" i="1"/>
  <c r="Q1768" i="1"/>
  <c r="P1768" i="1"/>
  <c r="R1768" i="1" s="1"/>
  <c r="S1768" i="1" s="1"/>
  <c r="Q1767" i="1"/>
  <c r="P1767" i="1"/>
  <c r="Q1766" i="1"/>
  <c r="P1766" i="1"/>
  <c r="R1766" i="1" s="1"/>
  <c r="S1766" i="1" s="1"/>
  <c r="Q1765" i="1"/>
  <c r="P1765" i="1"/>
  <c r="R1765" i="1" s="1"/>
  <c r="S1765" i="1" s="1"/>
  <c r="Q1764" i="1"/>
  <c r="P1764" i="1"/>
  <c r="Q1763" i="1"/>
  <c r="P1763" i="1"/>
  <c r="Q1762" i="1"/>
  <c r="P1762" i="1"/>
  <c r="R1762" i="1" s="1"/>
  <c r="S1762" i="1" s="1"/>
  <c r="Q1761" i="1"/>
  <c r="P1761" i="1"/>
  <c r="Q1760" i="1"/>
  <c r="P1760" i="1"/>
  <c r="R1760" i="1" s="1"/>
  <c r="S1760" i="1" s="1"/>
  <c r="Q1759" i="1"/>
  <c r="P1759" i="1"/>
  <c r="Q1758" i="1"/>
  <c r="P1758" i="1"/>
  <c r="R1758" i="1" s="1"/>
  <c r="S1758" i="1" s="1"/>
  <c r="Q1757" i="1"/>
  <c r="P1757" i="1"/>
  <c r="R1757" i="1" s="1"/>
  <c r="S1757" i="1" s="1"/>
  <c r="Q1756" i="1"/>
  <c r="P1756" i="1"/>
  <c r="Q1755" i="1"/>
  <c r="P1755" i="1"/>
  <c r="Q1754" i="1"/>
  <c r="P1754" i="1"/>
  <c r="R1754" i="1" s="1"/>
  <c r="S1754" i="1" s="1"/>
  <c r="Q1753" i="1"/>
  <c r="P1753" i="1"/>
  <c r="Q1752" i="1"/>
  <c r="P1752" i="1"/>
  <c r="R1752" i="1" s="1"/>
  <c r="S1752" i="1" s="1"/>
  <c r="Q1751" i="1"/>
  <c r="P1751" i="1"/>
  <c r="Q1750" i="1"/>
  <c r="P1750" i="1"/>
  <c r="R1750" i="1" s="1"/>
  <c r="S1750" i="1" s="1"/>
  <c r="Q1749" i="1"/>
  <c r="P1749" i="1"/>
  <c r="R1749" i="1" s="1"/>
  <c r="S1749" i="1" s="1"/>
  <c r="Q1748" i="1"/>
  <c r="P1748" i="1"/>
  <c r="Q1747" i="1"/>
  <c r="P1747" i="1"/>
  <c r="Q1746" i="1"/>
  <c r="P1746" i="1"/>
  <c r="R1746" i="1" s="1"/>
  <c r="S1746" i="1" s="1"/>
  <c r="Q1745" i="1"/>
  <c r="P1745" i="1"/>
  <c r="Q1744" i="1"/>
  <c r="P1744" i="1"/>
  <c r="R1744" i="1" s="1"/>
  <c r="S1744" i="1" s="1"/>
  <c r="Q1743" i="1"/>
  <c r="P1743" i="1"/>
  <c r="Q1742" i="1"/>
  <c r="P1742" i="1"/>
  <c r="Q1741" i="1"/>
  <c r="P1741" i="1"/>
  <c r="Q1740" i="1"/>
  <c r="P1740" i="1"/>
  <c r="Q1739" i="1"/>
  <c r="P1739" i="1"/>
  <c r="Q1738" i="1"/>
  <c r="P1738" i="1"/>
  <c r="R1738" i="1" s="1"/>
  <c r="S1738" i="1" s="1"/>
  <c r="Q1737" i="1"/>
  <c r="P1737" i="1"/>
  <c r="Q1736" i="1"/>
  <c r="P1736" i="1"/>
  <c r="Q1735" i="1"/>
  <c r="P1735" i="1"/>
  <c r="Q1734" i="1"/>
  <c r="P1734" i="1"/>
  <c r="R1734" i="1" s="1"/>
  <c r="S1734" i="1" s="1"/>
  <c r="Q1733" i="1"/>
  <c r="P1733" i="1"/>
  <c r="R1733" i="1" s="1"/>
  <c r="S1733" i="1" s="1"/>
  <c r="Q1732" i="1"/>
  <c r="P1732" i="1"/>
  <c r="Q1731" i="1"/>
  <c r="P1731" i="1"/>
  <c r="Q1730" i="1"/>
  <c r="P1730" i="1"/>
  <c r="R1730" i="1" s="1"/>
  <c r="S1730" i="1" s="1"/>
  <c r="Q1729" i="1"/>
  <c r="P1729" i="1"/>
  <c r="Q1728" i="1"/>
  <c r="P1728" i="1"/>
  <c r="R1728" i="1" s="1"/>
  <c r="S1728" i="1" s="1"/>
  <c r="Q1727" i="1"/>
  <c r="P1727" i="1"/>
  <c r="Q1726" i="1"/>
  <c r="P1726" i="1"/>
  <c r="R1726" i="1" s="1"/>
  <c r="S1726" i="1" s="1"/>
  <c r="Q1725" i="1"/>
  <c r="P1725" i="1"/>
  <c r="R1725" i="1" s="1"/>
  <c r="S1725" i="1" s="1"/>
  <c r="Q1724" i="1"/>
  <c r="P1724" i="1"/>
  <c r="Q1723" i="1"/>
  <c r="P1723" i="1"/>
  <c r="Q1722" i="1"/>
  <c r="P1722" i="1"/>
  <c r="Q1721" i="1"/>
  <c r="P1721" i="1"/>
  <c r="Q1720" i="1"/>
  <c r="P1720" i="1"/>
  <c r="R1720" i="1" s="1"/>
  <c r="S1720" i="1" s="1"/>
  <c r="Q1719" i="1"/>
  <c r="P1719" i="1"/>
  <c r="Q1718" i="1"/>
  <c r="P1718" i="1"/>
  <c r="R1718" i="1" s="1"/>
  <c r="S1718" i="1" s="1"/>
  <c r="Q1717" i="1"/>
  <c r="P1717" i="1"/>
  <c r="Q1716" i="1"/>
  <c r="P1716" i="1"/>
  <c r="Q1715" i="1"/>
  <c r="P1715" i="1"/>
  <c r="Q1714" i="1"/>
  <c r="P1714" i="1"/>
  <c r="R1714" i="1" s="1"/>
  <c r="S1714" i="1" s="1"/>
  <c r="Q1713" i="1"/>
  <c r="P1713" i="1"/>
  <c r="Q1712" i="1"/>
  <c r="P1712" i="1"/>
  <c r="R1712" i="1" s="1"/>
  <c r="S1712" i="1" s="1"/>
  <c r="Q1711" i="1"/>
  <c r="P1711" i="1"/>
  <c r="Q1710" i="1"/>
  <c r="P1710" i="1"/>
  <c r="R1710" i="1" s="1"/>
  <c r="S1710" i="1" s="1"/>
  <c r="Q1709" i="1"/>
  <c r="P1709" i="1"/>
  <c r="R1709" i="1" s="1"/>
  <c r="S1709" i="1" s="1"/>
  <c r="Q1708" i="1"/>
  <c r="P1708" i="1"/>
  <c r="Q1707" i="1"/>
  <c r="P1707" i="1"/>
  <c r="Q1706" i="1"/>
  <c r="P1706" i="1"/>
  <c r="R1706" i="1" s="1"/>
  <c r="S1706" i="1" s="1"/>
  <c r="Q1705" i="1"/>
  <c r="P1705" i="1"/>
  <c r="Q1704" i="1"/>
  <c r="P1704" i="1"/>
  <c r="R1704" i="1" s="1"/>
  <c r="S1704" i="1" s="1"/>
  <c r="Q1703" i="1"/>
  <c r="P1703" i="1"/>
  <c r="Q1702" i="1"/>
  <c r="P1702" i="1"/>
  <c r="R1702" i="1" s="1"/>
  <c r="S1702" i="1" s="1"/>
  <c r="Q1701" i="1"/>
  <c r="P1701" i="1"/>
  <c r="R1701" i="1" s="1"/>
  <c r="S1701" i="1" s="1"/>
  <c r="Q1700" i="1"/>
  <c r="P1700" i="1"/>
  <c r="Q1699" i="1"/>
  <c r="P1699" i="1"/>
  <c r="Q1698" i="1"/>
  <c r="P1698" i="1"/>
  <c r="Q1697" i="1"/>
  <c r="P1697" i="1"/>
  <c r="Q1696" i="1"/>
  <c r="P1696" i="1"/>
  <c r="R1696" i="1" s="1"/>
  <c r="S1696" i="1" s="1"/>
  <c r="Q1695" i="1"/>
  <c r="P1695" i="1"/>
  <c r="Q1694" i="1"/>
  <c r="P1694" i="1"/>
  <c r="R1694" i="1" s="1"/>
  <c r="S1694" i="1" s="1"/>
  <c r="Q1693" i="1"/>
  <c r="P1693" i="1"/>
  <c r="R1693" i="1" s="1"/>
  <c r="S1693" i="1" s="1"/>
  <c r="Q1692" i="1"/>
  <c r="P1692" i="1"/>
  <c r="Q1691" i="1"/>
  <c r="P1691" i="1"/>
  <c r="Q1690" i="1"/>
  <c r="P1690" i="1"/>
  <c r="R1690" i="1" s="1"/>
  <c r="S1690" i="1" s="1"/>
  <c r="Q1689" i="1"/>
  <c r="P1689" i="1"/>
  <c r="Q1688" i="1"/>
  <c r="P1688" i="1"/>
  <c r="R1688" i="1" s="1"/>
  <c r="S1688" i="1" s="1"/>
  <c r="Q1687" i="1"/>
  <c r="P1687" i="1"/>
  <c r="Q1686" i="1"/>
  <c r="P1686" i="1"/>
  <c r="R1686" i="1" s="1"/>
  <c r="S1686" i="1" s="1"/>
  <c r="Q1685" i="1"/>
  <c r="P1685" i="1"/>
  <c r="R1685" i="1" s="1"/>
  <c r="S1685" i="1" s="1"/>
  <c r="Q1684" i="1"/>
  <c r="P1684" i="1"/>
  <c r="Q1683" i="1"/>
  <c r="P1683" i="1"/>
  <c r="Q1682" i="1"/>
  <c r="P1682" i="1"/>
  <c r="Q1681" i="1"/>
  <c r="P1681" i="1"/>
  <c r="Q1680" i="1"/>
  <c r="P1680" i="1"/>
  <c r="Q1679" i="1"/>
  <c r="P1679" i="1"/>
  <c r="Q1678" i="1"/>
  <c r="P1678" i="1"/>
  <c r="R1678" i="1" s="1"/>
  <c r="S1678" i="1" s="1"/>
  <c r="Q1677" i="1"/>
  <c r="P1677" i="1"/>
  <c r="R1677" i="1" s="1"/>
  <c r="S1677" i="1" s="1"/>
  <c r="Q1676" i="1"/>
  <c r="P1676" i="1"/>
  <c r="Q1675" i="1"/>
  <c r="P1675" i="1"/>
  <c r="Q1674" i="1"/>
  <c r="P1674" i="1"/>
  <c r="R1674" i="1" s="1"/>
  <c r="S1674" i="1" s="1"/>
  <c r="Q1673" i="1"/>
  <c r="P1673" i="1"/>
  <c r="Q1672" i="1"/>
  <c r="P1672" i="1"/>
  <c r="Q1671" i="1"/>
  <c r="P1671" i="1"/>
  <c r="Q1670" i="1"/>
  <c r="P1670" i="1"/>
  <c r="R1670" i="1" s="1"/>
  <c r="S1670" i="1" s="1"/>
  <c r="Q1669" i="1"/>
  <c r="P1669" i="1"/>
  <c r="R1669" i="1" s="1"/>
  <c r="S1669" i="1" s="1"/>
  <c r="Q1668" i="1"/>
  <c r="P1668" i="1"/>
  <c r="Q1667" i="1"/>
  <c r="P1667" i="1"/>
  <c r="Q1666" i="1"/>
  <c r="P1666" i="1"/>
  <c r="R1666" i="1" s="1"/>
  <c r="S1666" i="1" s="1"/>
  <c r="Q1665" i="1"/>
  <c r="P1665" i="1"/>
  <c r="Q1664" i="1"/>
  <c r="P1664" i="1"/>
  <c r="R1664" i="1" s="1"/>
  <c r="S1664" i="1" s="1"/>
  <c r="Q1663" i="1"/>
  <c r="P1663" i="1"/>
  <c r="Q1662" i="1"/>
  <c r="P1662" i="1"/>
  <c r="R1662" i="1" s="1"/>
  <c r="S1662" i="1" s="1"/>
  <c r="Q1661" i="1"/>
  <c r="P1661" i="1"/>
  <c r="R1661" i="1" s="1"/>
  <c r="S1661" i="1" s="1"/>
  <c r="Q1660" i="1"/>
  <c r="P1660" i="1"/>
  <c r="Q1659" i="1"/>
  <c r="P1659" i="1"/>
  <c r="Q1658" i="1"/>
  <c r="P1658" i="1"/>
  <c r="R1658" i="1" s="1"/>
  <c r="S1658" i="1" s="1"/>
  <c r="Q1657" i="1"/>
  <c r="P1657" i="1"/>
  <c r="Q1656" i="1"/>
  <c r="P1656" i="1"/>
  <c r="R1656" i="1" s="1"/>
  <c r="S1656" i="1" s="1"/>
  <c r="Q1655" i="1"/>
  <c r="P1655" i="1"/>
  <c r="Q1654" i="1"/>
  <c r="P1654" i="1"/>
  <c r="R1654" i="1" s="1"/>
  <c r="S1654" i="1" s="1"/>
  <c r="Q1653" i="1"/>
  <c r="P1653" i="1"/>
  <c r="R1653" i="1" s="1"/>
  <c r="S1653" i="1" s="1"/>
  <c r="Q1652" i="1"/>
  <c r="P1652" i="1"/>
  <c r="Q1651" i="1"/>
  <c r="P1651" i="1"/>
  <c r="Q1650" i="1"/>
  <c r="P1650" i="1"/>
  <c r="R1650" i="1" s="1"/>
  <c r="S1650" i="1" s="1"/>
  <c r="Q1649" i="1"/>
  <c r="P1649" i="1"/>
  <c r="Q1648" i="1"/>
  <c r="P1648" i="1"/>
  <c r="R1648" i="1" s="1"/>
  <c r="S1648" i="1" s="1"/>
  <c r="Q1647" i="1"/>
  <c r="P1647" i="1"/>
  <c r="Q1646" i="1"/>
  <c r="P1646" i="1"/>
  <c r="R1646" i="1" s="1"/>
  <c r="S1646" i="1" s="1"/>
  <c r="Q1645" i="1"/>
  <c r="P1645" i="1"/>
  <c r="R1645" i="1" s="1"/>
  <c r="S1645" i="1" s="1"/>
  <c r="Q1644" i="1"/>
  <c r="P1644" i="1"/>
  <c r="Q1643" i="1"/>
  <c r="P1643" i="1"/>
  <c r="Q1642" i="1"/>
  <c r="P1642" i="1"/>
  <c r="R1642" i="1" s="1"/>
  <c r="S1642" i="1" s="1"/>
  <c r="Q1641" i="1"/>
  <c r="P1641" i="1"/>
  <c r="Q1640" i="1"/>
  <c r="P1640" i="1"/>
  <c r="R1640" i="1" s="1"/>
  <c r="S1640" i="1" s="1"/>
  <c r="Q1639" i="1"/>
  <c r="P1639" i="1"/>
  <c r="Q1638" i="1"/>
  <c r="P1638" i="1"/>
  <c r="R1638" i="1" s="1"/>
  <c r="S1638" i="1" s="1"/>
  <c r="Q1637" i="1"/>
  <c r="P1637" i="1"/>
  <c r="R1637" i="1" s="1"/>
  <c r="S1637" i="1" s="1"/>
  <c r="Q1636" i="1"/>
  <c r="P1636" i="1"/>
  <c r="Q1635" i="1"/>
  <c r="P1635" i="1"/>
  <c r="Q1634" i="1"/>
  <c r="P1634" i="1"/>
  <c r="R1634" i="1" s="1"/>
  <c r="S1634" i="1" s="1"/>
  <c r="Q1633" i="1"/>
  <c r="P1633" i="1"/>
  <c r="Q1632" i="1"/>
  <c r="P1632" i="1"/>
  <c r="R1632" i="1" s="1"/>
  <c r="S1632" i="1" s="1"/>
  <c r="Q1631" i="1"/>
  <c r="P1631" i="1"/>
  <c r="Q1630" i="1"/>
  <c r="P1630" i="1"/>
  <c r="R1630" i="1" s="1"/>
  <c r="S1630" i="1" s="1"/>
  <c r="Q1629" i="1"/>
  <c r="P1629" i="1"/>
  <c r="R1629" i="1" s="1"/>
  <c r="S1629" i="1" s="1"/>
  <c r="Q1628" i="1"/>
  <c r="P1628" i="1"/>
  <c r="Q1627" i="1"/>
  <c r="P1627" i="1"/>
  <c r="Q1626" i="1"/>
  <c r="P1626" i="1"/>
  <c r="R1626" i="1" s="1"/>
  <c r="S1626" i="1" s="1"/>
  <c r="Q1625" i="1"/>
  <c r="P1625" i="1"/>
  <c r="Q1624" i="1"/>
  <c r="P1624" i="1"/>
  <c r="R1624" i="1" s="1"/>
  <c r="S1624" i="1" s="1"/>
  <c r="Q1623" i="1"/>
  <c r="P1623" i="1"/>
  <c r="Q1622" i="1"/>
  <c r="P1622" i="1"/>
  <c r="R1622" i="1" s="1"/>
  <c r="S1622" i="1" s="1"/>
  <c r="Q1621" i="1"/>
  <c r="P1621" i="1"/>
  <c r="R1621" i="1" s="1"/>
  <c r="S1621" i="1" s="1"/>
  <c r="Q1620" i="1"/>
  <c r="P1620" i="1"/>
  <c r="Q1619" i="1"/>
  <c r="P1619" i="1"/>
  <c r="Q1618" i="1"/>
  <c r="P1618" i="1"/>
  <c r="R1618" i="1" s="1"/>
  <c r="S1618" i="1" s="1"/>
  <c r="Q1617" i="1"/>
  <c r="P1617" i="1"/>
  <c r="Q1616" i="1"/>
  <c r="P1616" i="1"/>
  <c r="R1616" i="1" s="1"/>
  <c r="S1616" i="1" s="1"/>
  <c r="Q1615" i="1"/>
  <c r="P1615" i="1"/>
  <c r="Q1614" i="1"/>
  <c r="P1614" i="1"/>
  <c r="R1614" i="1" s="1"/>
  <c r="S1614" i="1" s="1"/>
  <c r="Q1613" i="1"/>
  <c r="P1613" i="1"/>
  <c r="R1613" i="1" s="1"/>
  <c r="S1613" i="1" s="1"/>
  <c r="Q1612" i="1"/>
  <c r="P1612" i="1"/>
  <c r="Q1611" i="1"/>
  <c r="P1611" i="1"/>
  <c r="Q1610" i="1"/>
  <c r="P1610" i="1"/>
  <c r="R1610" i="1" s="1"/>
  <c r="S1610" i="1" s="1"/>
  <c r="Q1609" i="1"/>
  <c r="P1609" i="1"/>
  <c r="Q1608" i="1"/>
  <c r="P1608" i="1"/>
  <c r="R1608" i="1" s="1"/>
  <c r="S1608" i="1" s="1"/>
  <c r="Q1607" i="1"/>
  <c r="P1607" i="1"/>
  <c r="Q1606" i="1"/>
  <c r="P1606" i="1"/>
  <c r="R1606" i="1" s="1"/>
  <c r="S1606" i="1" s="1"/>
  <c r="Q1605" i="1"/>
  <c r="P1605" i="1"/>
  <c r="R1605" i="1" s="1"/>
  <c r="S1605" i="1" s="1"/>
  <c r="Q1604" i="1"/>
  <c r="P1604" i="1"/>
  <c r="Q1603" i="1"/>
  <c r="P1603" i="1"/>
  <c r="Q1602" i="1"/>
  <c r="P1602" i="1"/>
  <c r="R1602" i="1" s="1"/>
  <c r="S1602" i="1" s="1"/>
  <c r="Q1601" i="1"/>
  <c r="P1601" i="1"/>
  <c r="Q1600" i="1"/>
  <c r="P1600" i="1"/>
  <c r="R1600" i="1" s="1"/>
  <c r="S1600" i="1" s="1"/>
  <c r="Q1599" i="1"/>
  <c r="P1599" i="1"/>
  <c r="Q1598" i="1"/>
  <c r="P1598" i="1"/>
  <c r="Q1597" i="1"/>
  <c r="P1597" i="1"/>
  <c r="R1597" i="1" s="1"/>
  <c r="S1597" i="1" s="1"/>
  <c r="Q1596" i="1"/>
  <c r="P1596" i="1"/>
  <c r="Q1595" i="1"/>
  <c r="P1595" i="1"/>
  <c r="Q1594" i="1"/>
  <c r="P1594" i="1"/>
  <c r="R1594" i="1" s="1"/>
  <c r="S1594" i="1" s="1"/>
  <c r="Q1593" i="1"/>
  <c r="P1593" i="1"/>
  <c r="Q1592" i="1"/>
  <c r="P1592" i="1"/>
  <c r="R1592" i="1" s="1"/>
  <c r="S1592" i="1" s="1"/>
  <c r="Q1591" i="1"/>
  <c r="P1591" i="1"/>
  <c r="Q1590" i="1"/>
  <c r="P1590" i="1"/>
  <c r="R1590" i="1" s="1"/>
  <c r="S1590" i="1" s="1"/>
  <c r="Q1589" i="1"/>
  <c r="P1589" i="1"/>
  <c r="R1589" i="1" s="1"/>
  <c r="S1589" i="1" s="1"/>
  <c r="Q1588" i="1"/>
  <c r="P1588" i="1"/>
  <c r="Q1587" i="1"/>
  <c r="P1587" i="1"/>
  <c r="Q1586" i="1"/>
  <c r="P1586" i="1"/>
  <c r="R1586" i="1" s="1"/>
  <c r="S1586" i="1" s="1"/>
  <c r="Q1585" i="1"/>
  <c r="P1585" i="1"/>
  <c r="Q1584" i="1"/>
  <c r="P1584" i="1"/>
  <c r="R1584" i="1" s="1"/>
  <c r="S1584" i="1" s="1"/>
  <c r="Q1583" i="1"/>
  <c r="P1583" i="1"/>
  <c r="Q1582" i="1"/>
  <c r="P1582" i="1"/>
  <c r="R1582" i="1" s="1"/>
  <c r="S1582" i="1" s="1"/>
  <c r="Q1581" i="1"/>
  <c r="P1581" i="1"/>
  <c r="R1581" i="1" s="1"/>
  <c r="S1581" i="1" s="1"/>
  <c r="Q1580" i="1"/>
  <c r="P1580" i="1"/>
  <c r="Q1579" i="1"/>
  <c r="P1579" i="1"/>
  <c r="Q1578" i="1"/>
  <c r="P1578" i="1"/>
  <c r="R1578" i="1" s="1"/>
  <c r="S1578" i="1" s="1"/>
  <c r="Q1577" i="1"/>
  <c r="P1577" i="1"/>
  <c r="Q1576" i="1"/>
  <c r="P1576" i="1"/>
  <c r="R1576" i="1" s="1"/>
  <c r="S1576" i="1" s="1"/>
  <c r="Q1575" i="1"/>
  <c r="P1575" i="1"/>
  <c r="Q1574" i="1"/>
  <c r="P1574" i="1"/>
  <c r="R1574" i="1" s="1"/>
  <c r="S1574" i="1" s="1"/>
  <c r="Q1573" i="1"/>
  <c r="P1573" i="1"/>
  <c r="R1573" i="1" s="1"/>
  <c r="S1573" i="1" s="1"/>
  <c r="Q1572" i="1"/>
  <c r="P1572" i="1"/>
  <c r="Q1571" i="1"/>
  <c r="P1571" i="1"/>
  <c r="Q1570" i="1"/>
  <c r="P1570" i="1"/>
  <c r="R1570" i="1" s="1"/>
  <c r="S1570" i="1" s="1"/>
  <c r="Q1569" i="1"/>
  <c r="P1569" i="1"/>
  <c r="Q1568" i="1"/>
  <c r="P1568" i="1"/>
  <c r="R1568" i="1" s="1"/>
  <c r="S1568" i="1" s="1"/>
  <c r="Q1567" i="1"/>
  <c r="P1567" i="1"/>
  <c r="Q1566" i="1"/>
  <c r="P1566" i="1"/>
  <c r="R1566" i="1" s="1"/>
  <c r="S1566" i="1" s="1"/>
  <c r="Q1565" i="1"/>
  <c r="P1565" i="1"/>
  <c r="R1565" i="1" s="1"/>
  <c r="S1565" i="1" s="1"/>
  <c r="Q1564" i="1"/>
  <c r="P1564" i="1"/>
  <c r="Q1563" i="1"/>
  <c r="P1563" i="1"/>
  <c r="Q1562" i="1"/>
  <c r="P1562" i="1"/>
  <c r="Q1561" i="1"/>
  <c r="P1561" i="1"/>
  <c r="Q1560" i="1"/>
  <c r="P1560" i="1"/>
  <c r="R1560" i="1" s="1"/>
  <c r="S1560" i="1" s="1"/>
  <c r="Q1559" i="1"/>
  <c r="P1559" i="1"/>
  <c r="Q1558" i="1"/>
  <c r="P1558" i="1"/>
  <c r="R1558" i="1" s="1"/>
  <c r="S1558" i="1" s="1"/>
  <c r="Q1557" i="1"/>
  <c r="P1557" i="1"/>
  <c r="R1557" i="1" s="1"/>
  <c r="S1557" i="1" s="1"/>
  <c r="Q1556" i="1"/>
  <c r="P1556" i="1"/>
  <c r="Q1555" i="1"/>
  <c r="P1555" i="1"/>
  <c r="Q1554" i="1"/>
  <c r="P1554" i="1"/>
  <c r="Q1553" i="1"/>
  <c r="P1553" i="1"/>
  <c r="Q1552" i="1"/>
  <c r="P1552" i="1"/>
  <c r="R1552" i="1" s="1"/>
  <c r="S1552" i="1" s="1"/>
  <c r="Q1551" i="1"/>
  <c r="P1551" i="1"/>
  <c r="Q1550" i="1"/>
  <c r="P1550" i="1"/>
  <c r="R1550" i="1" s="1"/>
  <c r="S1550" i="1" s="1"/>
  <c r="Q1549" i="1"/>
  <c r="P1549" i="1"/>
  <c r="Q1548" i="1"/>
  <c r="P1548" i="1"/>
  <c r="Q1547" i="1"/>
  <c r="P1547" i="1"/>
  <c r="Q1546" i="1"/>
  <c r="P1546" i="1"/>
  <c r="R1546" i="1" s="1"/>
  <c r="S1546" i="1" s="1"/>
  <c r="Q1545" i="1"/>
  <c r="P1545" i="1"/>
  <c r="Q1544" i="1"/>
  <c r="P1544" i="1"/>
  <c r="Q1543" i="1"/>
  <c r="P1543" i="1"/>
  <c r="Q1542" i="1"/>
  <c r="P1542" i="1"/>
  <c r="R1542" i="1" s="1"/>
  <c r="S1542" i="1" s="1"/>
  <c r="Q1541" i="1"/>
  <c r="P1541" i="1"/>
  <c r="R1541" i="1" s="1"/>
  <c r="S1541" i="1" s="1"/>
  <c r="Q1540" i="1"/>
  <c r="P1540" i="1"/>
  <c r="Q1539" i="1"/>
  <c r="P1539" i="1"/>
  <c r="Q1538" i="1"/>
  <c r="P1538" i="1"/>
  <c r="R1538" i="1" s="1"/>
  <c r="S1538" i="1" s="1"/>
  <c r="Q1537" i="1"/>
  <c r="P1537" i="1"/>
  <c r="Q1536" i="1"/>
  <c r="P1536" i="1"/>
  <c r="Q1535" i="1"/>
  <c r="P1535" i="1"/>
  <c r="Q1534" i="1"/>
  <c r="P1534" i="1"/>
  <c r="R1534" i="1" s="1"/>
  <c r="S1534" i="1" s="1"/>
  <c r="Q1533" i="1"/>
  <c r="P1533" i="1"/>
  <c r="R1533" i="1" s="1"/>
  <c r="S1533" i="1" s="1"/>
  <c r="Q1532" i="1"/>
  <c r="P1532" i="1"/>
  <c r="Q1531" i="1"/>
  <c r="P1531" i="1"/>
  <c r="Q1530" i="1"/>
  <c r="P1530" i="1"/>
  <c r="R1530" i="1" s="1"/>
  <c r="S1530" i="1" s="1"/>
  <c r="Q1529" i="1"/>
  <c r="P1529" i="1"/>
  <c r="Q1528" i="1"/>
  <c r="P1528" i="1"/>
  <c r="Q1527" i="1"/>
  <c r="P1527" i="1"/>
  <c r="Q1526" i="1"/>
  <c r="P1526" i="1"/>
  <c r="R1526" i="1" s="1"/>
  <c r="S1526" i="1" s="1"/>
  <c r="Q1525" i="1"/>
  <c r="P1525" i="1"/>
  <c r="Q1524" i="1"/>
  <c r="P1524" i="1"/>
  <c r="Q1523" i="1"/>
  <c r="P1523" i="1"/>
  <c r="Q1522" i="1"/>
  <c r="P1522" i="1"/>
  <c r="R1522" i="1" s="1"/>
  <c r="S1522" i="1" s="1"/>
  <c r="Q1521" i="1"/>
  <c r="P1521" i="1"/>
  <c r="Q1520" i="1"/>
  <c r="P1520" i="1"/>
  <c r="R1520" i="1" s="1"/>
  <c r="S1520" i="1" s="1"/>
  <c r="Q1519" i="1"/>
  <c r="P1519" i="1"/>
  <c r="Q1518" i="1"/>
  <c r="P1518" i="1"/>
  <c r="R1518" i="1" s="1"/>
  <c r="S1518" i="1" s="1"/>
  <c r="Q1517" i="1"/>
  <c r="P1517" i="1"/>
  <c r="Q1516" i="1"/>
  <c r="P1516" i="1"/>
  <c r="Q1515" i="1"/>
  <c r="P1515" i="1"/>
  <c r="Q1514" i="1"/>
  <c r="P1514" i="1"/>
  <c r="R1514" i="1" s="1"/>
  <c r="S1514" i="1" s="1"/>
  <c r="Q1513" i="1"/>
  <c r="P1513" i="1"/>
  <c r="Q1512" i="1"/>
  <c r="P1512" i="1"/>
  <c r="R1512" i="1" s="1"/>
  <c r="S1512" i="1" s="1"/>
  <c r="Q1511" i="1"/>
  <c r="P1511" i="1"/>
  <c r="Q1510" i="1"/>
  <c r="P1510" i="1"/>
  <c r="R1510" i="1" s="1"/>
  <c r="S1510" i="1" s="1"/>
  <c r="Q1509" i="1"/>
  <c r="P1509" i="1"/>
  <c r="R1509" i="1" s="1"/>
  <c r="S1509" i="1" s="1"/>
  <c r="Q1508" i="1"/>
  <c r="P1508" i="1"/>
  <c r="Q1507" i="1"/>
  <c r="P1507" i="1"/>
  <c r="Q1506" i="1"/>
  <c r="P1506" i="1"/>
  <c r="R1506" i="1" s="1"/>
  <c r="S1506" i="1" s="1"/>
  <c r="Q1505" i="1"/>
  <c r="P1505" i="1"/>
  <c r="Q1504" i="1"/>
  <c r="P1504" i="1"/>
  <c r="R1504" i="1" s="1"/>
  <c r="S1504" i="1" s="1"/>
  <c r="Q1503" i="1"/>
  <c r="P1503" i="1"/>
  <c r="Q1502" i="1"/>
  <c r="P1502" i="1"/>
  <c r="Q1501" i="1"/>
  <c r="P1501" i="1"/>
  <c r="R1501" i="1" s="1"/>
  <c r="S1501" i="1" s="1"/>
  <c r="Q1500" i="1"/>
  <c r="P1500" i="1"/>
  <c r="Q1499" i="1"/>
  <c r="P1499" i="1"/>
  <c r="Q1498" i="1"/>
  <c r="P1498" i="1"/>
  <c r="R1498" i="1" s="1"/>
  <c r="S1498" i="1" s="1"/>
  <c r="Q1497" i="1"/>
  <c r="P1497" i="1"/>
  <c r="Q1496" i="1"/>
  <c r="P1496" i="1"/>
  <c r="R1496" i="1" s="1"/>
  <c r="S1496" i="1" s="1"/>
  <c r="Q1495" i="1"/>
  <c r="P1495" i="1"/>
  <c r="Q1494" i="1"/>
  <c r="P1494" i="1"/>
  <c r="R1494" i="1" s="1"/>
  <c r="S1494" i="1" s="1"/>
  <c r="Q1493" i="1"/>
  <c r="P1493" i="1"/>
  <c r="R1493" i="1" s="1"/>
  <c r="S1493" i="1" s="1"/>
  <c r="Q1492" i="1"/>
  <c r="P1492" i="1"/>
  <c r="Q1491" i="1"/>
  <c r="P1491" i="1"/>
  <c r="Q1490" i="1"/>
  <c r="P1490" i="1"/>
  <c r="R1490" i="1" s="1"/>
  <c r="S1490" i="1" s="1"/>
  <c r="Q1489" i="1"/>
  <c r="P1489" i="1"/>
  <c r="Q1488" i="1"/>
  <c r="P1488" i="1"/>
  <c r="R1488" i="1" s="1"/>
  <c r="S1488" i="1" s="1"/>
  <c r="Q1487" i="1"/>
  <c r="P1487" i="1"/>
  <c r="Q1486" i="1"/>
  <c r="P1486" i="1"/>
  <c r="R1486" i="1" s="1"/>
  <c r="S1486" i="1" s="1"/>
  <c r="Q1485" i="1"/>
  <c r="P1485" i="1"/>
  <c r="R1485" i="1" s="1"/>
  <c r="S1485" i="1" s="1"/>
  <c r="Q1484" i="1"/>
  <c r="P1484" i="1"/>
  <c r="Q1483" i="1"/>
  <c r="P1483" i="1"/>
  <c r="Q1482" i="1"/>
  <c r="P1482" i="1"/>
  <c r="R1482" i="1" s="1"/>
  <c r="S1482" i="1" s="1"/>
  <c r="Q1481" i="1"/>
  <c r="P1481" i="1"/>
  <c r="Q1480" i="1"/>
  <c r="P1480" i="1"/>
  <c r="R1480" i="1" s="1"/>
  <c r="S1480" i="1" s="1"/>
  <c r="Q1479" i="1"/>
  <c r="P1479" i="1"/>
  <c r="Q1478" i="1"/>
  <c r="P1478" i="1"/>
  <c r="R1478" i="1" s="1"/>
  <c r="S1478" i="1" s="1"/>
  <c r="Q1477" i="1"/>
  <c r="P1477" i="1"/>
  <c r="R1477" i="1" s="1"/>
  <c r="S1477" i="1" s="1"/>
  <c r="Q1476" i="1"/>
  <c r="P1476" i="1"/>
  <c r="Q1475" i="1"/>
  <c r="P1475" i="1"/>
  <c r="Q1474" i="1"/>
  <c r="P1474" i="1"/>
  <c r="R1474" i="1" s="1"/>
  <c r="S1474" i="1" s="1"/>
  <c r="Q1473" i="1"/>
  <c r="P1473" i="1"/>
  <c r="Q1472" i="1"/>
  <c r="P1472" i="1"/>
  <c r="R1472" i="1" s="1"/>
  <c r="S1472" i="1" s="1"/>
  <c r="Q1471" i="1"/>
  <c r="P1471" i="1"/>
  <c r="Q1470" i="1"/>
  <c r="P1470" i="1"/>
  <c r="R1470" i="1" s="1"/>
  <c r="S1470" i="1" s="1"/>
  <c r="Q1469" i="1"/>
  <c r="P1469" i="1"/>
  <c r="R1469" i="1" s="1"/>
  <c r="S1469" i="1" s="1"/>
  <c r="Q1468" i="1"/>
  <c r="P1468" i="1"/>
  <c r="Q1467" i="1"/>
  <c r="P1467" i="1"/>
  <c r="Q1466" i="1"/>
  <c r="P1466" i="1"/>
  <c r="R1466" i="1" s="1"/>
  <c r="S1466" i="1" s="1"/>
  <c r="Q1465" i="1"/>
  <c r="P1465" i="1"/>
  <c r="Q1464" i="1"/>
  <c r="P1464" i="1"/>
  <c r="R1464" i="1" s="1"/>
  <c r="S1464" i="1" s="1"/>
  <c r="Q1463" i="1"/>
  <c r="P1463" i="1"/>
  <c r="Q1462" i="1"/>
  <c r="P1462" i="1"/>
  <c r="R1462" i="1" s="1"/>
  <c r="S1462" i="1" s="1"/>
  <c r="Q1461" i="1"/>
  <c r="P1461" i="1"/>
  <c r="R1461" i="1" s="1"/>
  <c r="S1461" i="1" s="1"/>
  <c r="Q1460" i="1"/>
  <c r="P1460" i="1"/>
  <c r="Q1459" i="1"/>
  <c r="P1459" i="1"/>
  <c r="Q1458" i="1"/>
  <c r="P1458" i="1"/>
  <c r="R1458" i="1" s="1"/>
  <c r="S1458" i="1" s="1"/>
  <c r="Q1457" i="1"/>
  <c r="P1457" i="1"/>
  <c r="Q1456" i="1"/>
  <c r="P1456" i="1"/>
  <c r="Q1455" i="1"/>
  <c r="P1455" i="1"/>
  <c r="Q1454" i="1"/>
  <c r="P1454" i="1"/>
  <c r="R1454" i="1" s="1"/>
  <c r="S1454" i="1" s="1"/>
  <c r="Q1453" i="1"/>
  <c r="P1453" i="1"/>
  <c r="R1453" i="1" s="1"/>
  <c r="S1453" i="1" s="1"/>
  <c r="Q1452" i="1"/>
  <c r="P1452" i="1"/>
  <c r="Q1451" i="1"/>
  <c r="P1451" i="1"/>
  <c r="Q1450" i="1"/>
  <c r="P1450" i="1"/>
  <c r="R1450" i="1" s="1"/>
  <c r="S1450" i="1" s="1"/>
  <c r="Q1449" i="1"/>
  <c r="P1449" i="1"/>
  <c r="Q1448" i="1"/>
  <c r="P1448" i="1"/>
  <c r="R1448" i="1" s="1"/>
  <c r="S1448" i="1" s="1"/>
  <c r="Q1447" i="1"/>
  <c r="P1447" i="1"/>
  <c r="Q1446" i="1"/>
  <c r="P1446" i="1"/>
  <c r="R1446" i="1" s="1"/>
  <c r="S1446" i="1" s="1"/>
  <c r="Q1445" i="1"/>
  <c r="P1445" i="1"/>
  <c r="R1445" i="1" s="1"/>
  <c r="S1445" i="1" s="1"/>
  <c r="Q1444" i="1"/>
  <c r="P1444" i="1"/>
  <c r="Q1443" i="1"/>
  <c r="P1443" i="1"/>
  <c r="Q1442" i="1"/>
  <c r="P1442" i="1"/>
  <c r="R1442" i="1" s="1"/>
  <c r="S1442" i="1" s="1"/>
  <c r="Q1441" i="1"/>
  <c r="P1441" i="1"/>
  <c r="Q1440" i="1"/>
  <c r="P1440" i="1"/>
  <c r="R1440" i="1" s="1"/>
  <c r="S1440" i="1" s="1"/>
  <c r="Q1439" i="1"/>
  <c r="P1439" i="1"/>
  <c r="Q1438" i="1"/>
  <c r="P1438" i="1"/>
  <c r="R1438" i="1" s="1"/>
  <c r="S1438" i="1" s="1"/>
  <c r="Q1437" i="1"/>
  <c r="P1437" i="1"/>
  <c r="R1437" i="1" s="1"/>
  <c r="S1437" i="1" s="1"/>
  <c r="Q1436" i="1"/>
  <c r="P1436" i="1"/>
  <c r="Q1435" i="1"/>
  <c r="P1435" i="1"/>
  <c r="Q1434" i="1"/>
  <c r="P1434" i="1"/>
  <c r="R1434" i="1" s="1"/>
  <c r="S1434" i="1" s="1"/>
  <c r="Q1433" i="1"/>
  <c r="P1433" i="1"/>
  <c r="Q1432" i="1"/>
  <c r="P1432" i="1"/>
  <c r="R1432" i="1" s="1"/>
  <c r="S1432" i="1" s="1"/>
  <c r="Q1431" i="1"/>
  <c r="P1431" i="1"/>
  <c r="Q1430" i="1"/>
  <c r="P1430" i="1"/>
  <c r="R1430" i="1" s="1"/>
  <c r="S1430" i="1" s="1"/>
  <c r="Q1429" i="1"/>
  <c r="P1429" i="1"/>
  <c r="R1429" i="1" s="1"/>
  <c r="S1429" i="1" s="1"/>
  <c r="Q1428" i="1"/>
  <c r="P1428" i="1"/>
  <c r="Q1427" i="1"/>
  <c r="P1427" i="1"/>
  <c r="Q1426" i="1"/>
  <c r="P1426" i="1"/>
  <c r="R1426" i="1" s="1"/>
  <c r="S1426" i="1" s="1"/>
  <c r="Q1425" i="1"/>
  <c r="P1425" i="1"/>
  <c r="Q1424" i="1"/>
  <c r="P1424" i="1"/>
  <c r="R1424" i="1" s="1"/>
  <c r="S1424" i="1" s="1"/>
  <c r="Q1423" i="1"/>
  <c r="P1423" i="1"/>
  <c r="Q1422" i="1"/>
  <c r="P1422" i="1"/>
  <c r="Q1421" i="1"/>
  <c r="P1421" i="1"/>
  <c r="R1421" i="1" s="1"/>
  <c r="S1421" i="1" s="1"/>
  <c r="Q1420" i="1"/>
  <c r="P1420" i="1"/>
  <c r="Q1419" i="1"/>
  <c r="P1419" i="1"/>
  <c r="Q1418" i="1"/>
  <c r="P1418" i="1"/>
  <c r="R1418" i="1" s="1"/>
  <c r="S1418" i="1" s="1"/>
  <c r="Q1417" i="1"/>
  <c r="P1417" i="1"/>
  <c r="Q1416" i="1"/>
  <c r="P1416" i="1"/>
  <c r="R1416" i="1" s="1"/>
  <c r="S1416" i="1" s="1"/>
  <c r="Q1415" i="1"/>
  <c r="P1415" i="1"/>
  <c r="Q1414" i="1"/>
  <c r="P1414" i="1"/>
  <c r="R1414" i="1" s="1"/>
  <c r="S1414" i="1" s="1"/>
  <c r="Q1413" i="1"/>
  <c r="P1413" i="1"/>
  <c r="R1413" i="1" s="1"/>
  <c r="S1413" i="1" s="1"/>
  <c r="Q1412" i="1"/>
  <c r="P1412" i="1"/>
  <c r="Q1411" i="1"/>
  <c r="P1411" i="1"/>
  <c r="Q1410" i="1"/>
  <c r="P1410" i="1"/>
  <c r="Q1409" i="1"/>
  <c r="P1409" i="1"/>
  <c r="Q1408" i="1"/>
  <c r="P1408" i="1"/>
  <c r="R1408" i="1" s="1"/>
  <c r="S1408" i="1" s="1"/>
  <c r="Q1407" i="1"/>
  <c r="P1407" i="1"/>
  <c r="Q1406" i="1"/>
  <c r="P1406" i="1"/>
  <c r="R1406" i="1" s="1"/>
  <c r="S1406" i="1" s="1"/>
  <c r="Q1405" i="1"/>
  <c r="P1405" i="1"/>
  <c r="Q1404" i="1"/>
  <c r="P1404" i="1"/>
  <c r="Q1403" i="1"/>
  <c r="P1403" i="1"/>
  <c r="Q1402" i="1"/>
  <c r="P1402" i="1"/>
  <c r="R1402" i="1" s="1"/>
  <c r="S1402" i="1" s="1"/>
  <c r="Q1401" i="1"/>
  <c r="P1401" i="1"/>
  <c r="Q1400" i="1"/>
  <c r="P1400" i="1"/>
  <c r="R1400" i="1" s="1"/>
  <c r="S1400" i="1" s="1"/>
  <c r="Q1399" i="1"/>
  <c r="P1399" i="1"/>
  <c r="Q1398" i="1"/>
  <c r="P1398" i="1"/>
  <c r="R1398" i="1" s="1"/>
  <c r="S1398" i="1" s="1"/>
  <c r="Q1397" i="1"/>
  <c r="P1397" i="1"/>
  <c r="R1397" i="1" s="1"/>
  <c r="S1397" i="1" s="1"/>
  <c r="Q1396" i="1"/>
  <c r="P1396" i="1"/>
  <c r="Q1395" i="1"/>
  <c r="P1395" i="1"/>
  <c r="Q1394" i="1"/>
  <c r="P1394" i="1"/>
  <c r="R1394" i="1" s="1"/>
  <c r="S1394" i="1" s="1"/>
  <c r="Q1393" i="1"/>
  <c r="P1393" i="1"/>
  <c r="Q1392" i="1"/>
  <c r="P1392" i="1"/>
  <c r="R1392" i="1" s="1"/>
  <c r="S1392" i="1" s="1"/>
  <c r="Q1391" i="1"/>
  <c r="P1391" i="1"/>
  <c r="Q1390" i="1"/>
  <c r="P1390" i="1"/>
  <c r="R1390" i="1" s="1"/>
  <c r="S1390" i="1" s="1"/>
  <c r="Q1389" i="1"/>
  <c r="P1389" i="1"/>
  <c r="R1389" i="1" s="1"/>
  <c r="S1389" i="1" s="1"/>
  <c r="Q1388" i="1"/>
  <c r="P1388" i="1"/>
  <c r="Q1387" i="1"/>
  <c r="P1387" i="1"/>
  <c r="Q1386" i="1"/>
  <c r="P1386" i="1"/>
  <c r="R1386" i="1" s="1"/>
  <c r="S1386" i="1" s="1"/>
  <c r="Q1385" i="1"/>
  <c r="P1385" i="1"/>
  <c r="Q1384" i="1"/>
  <c r="P1384" i="1"/>
  <c r="R1384" i="1" s="1"/>
  <c r="S1384" i="1" s="1"/>
  <c r="Q1383" i="1"/>
  <c r="P1383" i="1"/>
  <c r="Q1382" i="1"/>
  <c r="P1382" i="1"/>
  <c r="R1382" i="1" s="1"/>
  <c r="S1382" i="1" s="1"/>
  <c r="Q1381" i="1"/>
  <c r="P1381" i="1"/>
  <c r="R1381" i="1" s="1"/>
  <c r="S1381" i="1" s="1"/>
  <c r="Q1380" i="1"/>
  <c r="P1380" i="1"/>
  <c r="Q1379" i="1"/>
  <c r="P1379" i="1"/>
  <c r="Q1378" i="1"/>
  <c r="P1378" i="1"/>
  <c r="R1378" i="1" s="1"/>
  <c r="S1378" i="1" s="1"/>
  <c r="Q1377" i="1"/>
  <c r="P1377" i="1"/>
  <c r="Q1376" i="1"/>
  <c r="P1376" i="1"/>
  <c r="R1376" i="1" s="1"/>
  <c r="S1376" i="1" s="1"/>
  <c r="Q1375" i="1"/>
  <c r="P1375" i="1"/>
  <c r="Q1374" i="1"/>
  <c r="P1374" i="1"/>
  <c r="R1374" i="1" s="1"/>
  <c r="S1374" i="1" s="1"/>
  <c r="Q1373" i="1"/>
  <c r="P1373" i="1"/>
  <c r="R1373" i="1" s="1"/>
  <c r="S1373" i="1" s="1"/>
  <c r="Q1372" i="1"/>
  <c r="P1372" i="1"/>
  <c r="Q1371" i="1"/>
  <c r="P1371" i="1"/>
  <c r="Q1370" i="1"/>
  <c r="P1370" i="1"/>
  <c r="R1370" i="1" s="1"/>
  <c r="S1370" i="1" s="1"/>
  <c r="Q1369" i="1"/>
  <c r="P1369" i="1"/>
  <c r="Q1368" i="1"/>
  <c r="P1368" i="1"/>
  <c r="R1368" i="1" s="1"/>
  <c r="S1368" i="1" s="1"/>
  <c r="Q1367" i="1"/>
  <c r="P1367" i="1"/>
  <c r="Q1366" i="1"/>
  <c r="P1366" i="1"/>
  <c r="R1366" i="1" s="1"/>
  <c r="S1366" i="1" s="1"/>
  <c r="Q1365" i="1"/>
  <c r="P1365" i="1"/>
  <c r="R1365" i="1" s="1"/>
  <c r="S1365" i="1" s="1"/>
  <c r="Q1364" i="1"/>
  <c r="P1364" i="1"/>
  <c r="Q1363" i="1"/>
  <c r="P1363" i="1"/>
  <c r="Q1362" i="1"/>
  <c r="P1362" i="1"/>
  <c r="R1362" i="1" s="1"/>
  <c r="S1362" i="1" s="1"/>
  <c r="Q1361" i="1"/>
  <c r="P1361" i="1"/>
  <c r="Q1360" i="1"/>
  <c r="P1360" i="1"/>
  <c r="R1360" i="1" s="1"/>
  <c r="S1360" i="1" s="1"/>
  <c r="Q1359" i="1"/>
  <c r="P1359" i="1"/>
  <c r="Q1358" i="1"/>
  <c r="P1358" i="1"/>
  <c r="R1358" i="1" s="1"/>
  <c r="S1358" i="1" s="1"/>
  <c r="Q1357" i="1"/>
  <c r="P1357" i="1"/>
  <c r="R1357" i="1" s="1"/>
  <c r="S1357" i="1" s="1"/>
  <c r="Q1356" i="1"/>
  <c r="P1356" i="1"/>
  <c r="Q1355" i="1"/>
  <c r="P1355" i="1"/>
  <c r="Q1354" i="1"/>
  <c r="P1354" i="1"/>
  <c r="R1354" i="1" s="1"/>
  <c r="S1354" i="1" s="1"/>
  <c r="Q1353" i="1"/>
  <c r="P1353" i="1"/>
  <c r="Q1352" i="1"/>
  <c r="P1352" i="1"/>
  <c r="R1352" i="1" s="1"/>
  <c r="S1352" i="1" s="1"/>
  <c r="Q1351" i="1"/>
  <c r="P1351" i="1"/>
  <c r="Q1350" i="1"/>
  <c r="P1350" i="1"/>
  <c r="R1350" i="1" s="1"/>
  <c r="S1350" i="1" s="1"/>
  <c r="Q1349" i="1"/>
  <c r="P1349" i="1"/>
  <c r="R1349" i="1" s="1"/>
  <c r="S1349" i="1" s="1"/>
  <c r="Q1348" i="1"/>
  <c r="P1348" i="1"/>
  <c r="Q1347" i="1"/>
  <c r="P1347" i="1"/>
  <c r="Q1346" i="1"/>
  <c r="P1346" i="1"/>
  <c r="R1346" i="1" s="1"/>
  <c r="S1346" i="1" s="1"/>
  <c r="Q1345" i="1"/>
  <c r="P1345" i="1"/>
  <c r="Q1344" i="1"/>
  <c r="P1344" i="1"/>
  <c r="R1344" i="1" s="1"/>
  <c r="S1344" i="1" s="1"/>
  <c r="Q1343" i="1"/>
  <c r="P1343" i="1"/>
  <c r="Q1342" i="1"/>
  <c r="P1342" i="1"/>
  <c r="Q1341" i="1"/>
  <c r="P1341" i="1"/>
  <c r="R1341" i="1" s="1"/>
  <c r="S1341" i="1" s="1"/>
  <c r="Q1340" i="1"/>
  <c r="P1340" i="1"/>
  <c r="Q1339" i="1"/>
  <c r="P1339" i="1"/>
  <c r="Q1338" i="1"/>
  <c r="P1338" i="1"/>
  <c r="R1338" i="1" s="1"/>
  <c r="S1338" i="1" s="1"/>
  <c r="Q1337" i="1"/>
  <c r="P1337" i="1"/>
  <c r="Q1336" i="1"/>
  <c r="P1336" i="1"/>
  <c r="R1336" i="1" s="1"/>
  <c r="S1336" i="1" s="1"/>
  <c r="Q1335" i="1"/>
  <c r="P1335" i="1"/>
  <c r="Q1334" i="1"/>
  <c r="P1334" i="1"/>
  <c r="Q1333" i="1"/>
  <c r="P1333" i="1"/>
  <c r="R1333" i="1" s="1"/>
  <c r="S1333" i="1" s="1"/>
  <c r="Q1332" i="1"/>
  <c r="P1332" i="1"/>
  <c r="Q1331" i="1"/>
  <c r="P1331" i="1"/>
  <c r="Q1330" i="1"/>
  <c r="P1330" i="1"/>
  <c r="R1330" i="1" s="1"/>
  <c r="S1330" i="1" s="1"/>
  <c r="Q1329" i="1"/>
  <c r="P1329" i="1"/>
  <c r="Q1328" i="1"/>
  <c r="P1328" i="1"/>
  <c r="R1328" i="1" s="1"/>
  <c r="S1328" i="1" s="1"/>
  <c r="Q1327" i="1"/>
  <c r="P1327" i="1"/>
  <c r="Q1326" i="1"/>
  <c r="P1326" i="1"/>
  <c r="R1326" i="1" s="1"/>
  <c r="S1326" i="1" s="1"/>
  <c r="Q1325" i="1"/>
  <c r="P1325" i="1"/>
  <c r="R1325" i="1" s="1"/>
  <c r="S1325" i="1" s="1"/>
  <c r="Q1324" i="1"/>
  <c r="P1324" i="1"/>
  <c r="Q1323" i="1"/>
  <c r="P1323" i="1"/>
  <c r="Q1322" i="1"/>
  <c r="P1322" i="1"/>
  <c r="R1322" i="1" s="1"/>
  <c r="S1322" i="1" s="1"/>
  <c r="Q1321" i="1"/>
  <c r="P1321" i="1"/>
  <c r="Q1320" i="1"/>
  <c r="P1320" i="1"/>
  <c r="R1320" i="1" s="1"/>
  <c r="S1320" i="1" s="1"/>
  <c r="Q1319" i="1"/>
  <c r="P1319" i="1"/>
  <c r="Q1318" i="1"/>
  <c r="P1318" i="1"/>
  <c r="R1318" i="1" s="1"/>
  <c r="S1318" i="1" s="1"/>
  <c r="Q1317" i="1"/>
  <c r="P1317" i="1"/>
  <c r="R1317" i="1" s="1"/>
  <c r="S1317" i="1" s="1"/>
  <c r="Q1316" i="1"/>
  <c r="P1316" i="1"/>
  <c r="Q1315" i="1"/>
  <c r="P1315" i="1"/>
  <c r="Q1314" i="1"/>
  <c r="P1314" i="1"/>
  <c r="R1314" i="1" s="1"/>
  <c r="S1314" i="1" s="1"/>
  <c r="Q1313" i="1"/>
  <c r="P1313" i="1"/>
  <c r="Q1312" i="1"/>
  <c r="P1312" i="1"/>
  <c r="R1312" i="1" s="1"/>
  <c r="S1312" i="1" s="1"/>
  <c r="Q1311" i="1"/>
  <c r="P1311" i="1"/>
  <c r="Q1310" i="1"/>
  <c r="P1310" i="1"/>
  <c r="R1310" i="1" s="1"/>
  <c r="S1310" i="1" s="1"/>
  <c r="Q1309" i="1"/>
  <c r="P1309" i="1"/>
  <c r="R1309" i="1" s="1"/>
  <c r="S1309" i="1" s="1"/>
  <c r="Q1308" i="1"/>
  <c r="P1308" i="1"/>
  <c r="Q1307" i="1"/>
  <c r="P1307" i="1"/>
  <c r="Q1306" i="1"/>
  <c r="P1306" i="1"/>
  <c r="R1306" i="1" s="1"/>
  <c r="S1306" i="1" s="1"/>
  <c r="Q1305" i="1"/>
  <c r="P1305" i="1"/>
  <c r="Q1304" i="1"/>
  <c r="P1304" i="1"/>
  <c r="R1304" i="1" s="1"/>
  <c r="S1304" i="1" s="1"/>
  <c r="Q1303" i="1"/>
  <c r="P1303" i="1"/>
  <c r="Q1302" i="1"/>
  <c r="P1302" i="1"/>
  <c r="Q1301" i="1"/>
  <c r="P1301" i="1"/>
  <c r="R1301" i="1" s="1"/>
  <c r="S1301" i="1" s="1"/>
  <c r="Q1300" i="1"/>
  <c r="P1300" i="1"/>
  <c r="Q1299" i="1"/>
  <c r="P1299" i="1"/>
  <c r="Q1298" i="1"/>
  <c r="P1298" i="1"/>
  <c r="Q1297" i="1"/>
  <c r="P1297" i="1"/>
  <c r="Q1296" i="1"/>
  <c r="P1296" i="1"/>
  <c r="R1296" i="1" s="1"/>
  <c r="S1296" i="1" s="1"/>
  <c r="Q1295" i="1"/>
  <c r="P1295" i="1"/>
  <c r="Q1294" i="1"/>
  <c r="P1294" i="1"/>
  <c r="R1294" i="1" s="1"/>
  <c r="S1294" i="1" s="1"/>
  <c r="Q1293" i="1"/>
  <c r="P1293" i="1"/>
  <c r="R1293" i="1" s="1"/>
  <c r="S1293" i="1" s="1"/>
  <c r="Q1292" i="1"/>
  <c r="P1292" i="1"/>
  <c r="Q1291" i="1"/>
  <c r="P1291" i="1"/>
  <c r="Q1290" i="1"/>
  <c r="P1290" i="1"/>
  <c r="R1290" i="1" s="1"/>
  <c r="S1290" i="1" s="1"/>
  <c r="Q1289" i="1"/>
  <c r="P1289" i="1"/>
  <c r="Q1288" i="1"/>
  <c r="P1288" i="1"/>
  <c r="Q1287" i="1"/>
  <c r="P1287" i="1"/>
  <c r="Q1286" i="1"/>
  <c r="P1286" i="1"/>
  <c r="R1286" i="1" s="1"/>
  <c r="S1286" i="1" s="1"/>
  <c r="Q1285" i="1"/>
  <c r="P1285" i="1"/>
  <c r="R1285" i="1" s="1"/>
  <c r="S1285" i="1" s="1"/>
  <c r="Q1284" i="1"/>
  <c r="P1284" i="1"/>
  <c r="Q1283" i="1"/>
  <c r="P1283" i="1"/>
  <c r="Q1282" i="1"/>
  <c r="P1282" i="1"/>
  <c r="R1282" i="1" s="1"/>
  <c r="S1282" i="1" s="1"/>
  <c r="Q1281" i="1"/>
  <c r="P1281" i="1"/>
  <c r="Q1280" i="1"/>
  <c r="P1280" i="1"/>
  <c r="Q1279" i="1"/>
  <c r="P1279" i="1"/>
  <c r="Q1278" i="1"/>
  <c r="P1278" i="1"/>
  <c r="R1278" i="1" s="1"/>
  <c r="S1278" i="1" s="1"/>
  <c r="Q1277" i="1"/>
  <c r="P1277" i="1"/>
  <c r="R1277" i="1" s="1"/>
  <c r="S1277" i="1" s="1"/>
  <c r="Q1276" i="1"/>
  <c r="P1276" i="1"/>
  <c r="Q1275" i="1"/>
  <c r="P1275" i="1"/>
  <c r="Q1274" i="1"/>
  <c r="P1274" i="1"/>
  <c r="R1274" i="1" s="1"/>
  <c r="S1274" i="1" s="1"/>
  <c r="Q1273" i="1"/>
  <c r="P1273" i="1"/>
  <c r="Q1272" i="1"/>
  <c r="P1272" i="1"/>
  <c r="R1272" i="1" s="1"/>
  <c r="S1272" i="1" s="1"/>
  <c r="Q1271" i="1"/>
  <c r="P1271" i="1"/>
  <c r="Q1270" i="1"/>
  <c r="P1270" i="1"/>
  <c r="R1270" i="1" s="1"/>
  <c r="S1270" i="1" s="1"/>
  <c r="Q1269" i="1"/>
  <c r="P1269" i="1"/>
  <c r="R1269" i="1" s="1"/>
  <c r="S1269" i="1" s="1"/>
  <c r="Q1268" i="1"/>
  <c r="P1268" i="1"/>
  <c r="Q1267" i="1"/>
  <c r="P1267" i="1"/>
  <c r="Q1266" i="1"/>
  <c r="P1266" i="1"/>
  <c r="R1266" i="1" s="1"/>
  <c r="S1266" i="1" s="1"/>
  <c r="Q1265" i="1"/>
  <c r="P1265" i="1"/>
  <c r="Q1264" i="1"/>
  <c r="P1264" i="1"/>
  <c r="R1264" i="1" s="1"/>
  <c r="S1264" i="1" s="1"/>
  <c r="Q1263" i="1"/>
  <c r="P1263" i="1"/>
  <c r="Q1262" i="1"/>
  <c r="P1262" i="1"/>
  <c r="R1262" i="1" s="1"/>
  <c r="S1262" i="1" s="1"/>
  <c r="Q1261" i="1"/>
  <c r="P1261" i="1"/>
  <c r="R1261" i="1" s="1"/>
  <c r="S1261" i="1" s="1"/>
  <c r="Q1260" i="1"/>
  <c r="P1260" i="1"/>
  <c r="Q1259" i="1"/>
  <c r="P1259" i="1"/>
  <c r="Q1258" i="1"/>
  <c r="P1258" i="1"/>
  <c r="R1258" i="1" s="1"/>
  <c r="S1258" i="1" s="1"/>
  <c r="Q1257" i="1"/>
  <c r="P1257" i="1"/>
  <c r="Q1256" i="1"/>
  <c r="P1256" i="1"/>
  <c r="R1256" i="1" s="1"/>
  <c r="S1256" i="1" s="1"/>
  <c r="Q1255" i="1"/>
  <c r="P1255" i="1"/>
  <c r="Q1254" i="1"/>
  <c r="P1254" i="1"/>
  <c r="Q1253" i="1"/>
  <c r="P1253" i="1"/>
  <c r="R1253" i="1" s="1"/>
  <c r="S1253" i="1" s="1"/>
  <c r="Q1252" i="1"/>
  <c r="P1252" i="1"/>
  <c r="Q1251" i="1"/>
  <c r="P1251" i="1"/>
  <c r="Q1250" i="1"/>
  <c r="P1250" i="1"/>
  <c r="R1250" i="1" s="1"/>
  <c r="S1250" i="1" s="1"/>
  <c r="Q1249" i="1"/>
  <c r="P1249" i="1"/>
  <c r="Q1248" i="1"/>
  <c r="P1248" i="1"/>
  <c r="R1248" i="1" s="1"/>
  <c r="S1248" i="1" s="1"/>
  <c r="Q1247" i="1"/>
  <c r="P1247" i="1"/>
  <c r="Q1246" i="1"/>
  <c r="P1246" i="1"/>
  <c r="R1246" i="1" s="1"/>
  <c r="S1246" i="1" s="1"/>
  <c r="Q1245" i="1"/>
  <c r="P1245" i="1"/>
  <c r="R1245" i="1" s="1"/>
  <c r="S1245" i="1" s="1"/>
  <c r="Q1244" i="1"/>
  <c r="P1244" i="1"/>
  <c r="Q1243" i="1"/>
  <c r="P1243" i="1"/>
  <c r="Q1242" i="1"/>
  <c r="P1242" i="1"/>
  <c r="R1242" i="1" s="1"/>
  <c r="S1242" i="1" s="1"/>
  <c r="Q1241" i="1"/>
  <c r="P1241" i="1"/>
  <c r="Q1240" i="1"/>
  <c r="P1240" i="1"/>
  <c r="R1240" i="1" s="1"/>
  <c r="S1240" i="1" s="1"/>
  <c r="Q1239" i="1"/>
  <c r="P1239" i="1"/>
  <c r="Q1238" i="1"/>
  <c r="P1238" i="1"/>
  <c r="R1238" i="1" s="1"/>
  <c r="S1238" i="1" s="1"/>
  <c r="Q1237" i="1"/>
  <c r="P1237" i="1"/>
  <c r="R1237" i="1" s="1"/>
  <c r="S1237" i="1" s="1"/>
  <c r="Q1236" i="1"/>
  <c r="P1236" i="1"/>
  <c r="Q1235" i="1"/>
  <c r="P1235" i="1"/>
  <c r="Q1234" i="1"/>
  <c r="P1234" i="1"/>
  <c r="R1234" i="1" s="1"/>
  <c r="S1234" i="1" s="1"/>
  <c r="Q1233" i="1"/>
  <c r="P1233" i="1"/>
  <c r="Q1232" i="1"/>
  <c r="P1232" i="1"/>
  <c r="R1232" i="1" s="1"/>
  <c r="S1232" i="1" s="1"/>
  <c r="Q1231" i="1"/>
  <c r="P1231" i="1"/>
  <c r="Q1230" i="1"/>
  <c r="P1230" i="1"/>
  <c r="R1230" i="1" s="1"/>
  <c r="S1230" i="1" s="1"/>
  <c r="Q1229" i="1"/>
  <c r="P1229" i="1"/>
  <c r="R1229" i="1" s="1"/>
  <c r="S1229" i="1" s="1"/>
  <c r="Q1228" i="1"/>
  <c r="P1228" i="1"/>
  <c r="Q1227" i="1"/>
  <c r="P1227" i="1"/>
  <c r="Q1226" i="1"/>
  <c r="P1226" i="1"/>
  <c r="R1226" i="1" s="1"/>
  <c r="S1226" i="1" s="1"/>
  <c r="Q1225" i="1"/>
  <c r="P1225" i="1"/>
  <c r="Q1224" i="1"/>
  <c r="P1224" i="1"/>
  <c r="R1224" i="1" s="1"/>
  <c r="S1224" i="1" s="1"/>
  <c r="Q1223" i="1"/>
  <c r="P1223" i="1"/>
  <c r="Q1222" i="1"/>
  <c r="P1222" i="1"/>
  <c r="R1222" i="1" s="1"/>
  <c r="S1222" i="1" s="1"/>
  <c r="Q1221" i="1"/>
  <c r="P1221" i="1"/>
  <c r="R1221" i="1" s="1"/>
  <c r="S1221" i="1" s="1"/>
  <c r="Q1220" i="1"/>
  <c r="P1220" i="1"/>
  <c r="Q1219" i="1"/>
  <c r="P1219" i="1"/>
  <c r="Q1218" i="1"/>
  <c r="P1218" i="1"/>
  <c r="R1218" i="1" s="1"/>
  <c r="S1218" i="1" s="1"/>
  <c r="Q1217" i="1"/>
  <c r="P1217" i="1"/>
  <c r="Q1216" i="1"/>
  <c r="P1216" i="1"/>
  <c r="R1216" i="1" s="1"/>
  <c r="S1216" i="1" s="1"/>
  <c r="Q1215" i="1"/>
  <c r="P1215" i="1"/>
  <c r="Q1214" i="1"/>
  <c r="P1214" i="1"/>
  <c r="R1214" i="1" s="1"/>
  <c r="S1214" i="1" s="1"/>
  <c r="Q1213" i="1"/>
  <c r="P1213" i="1"/>
  <c r="R1213" i="1" s="1"/>
  <c r="S1213" i="1" s="1"/>
  <c r="Q1212" i="1"/>
  <c r="P1212" i="1"/>
  <c r="Q1211" i="1"/>
  <c r="P1211" i="1"/>
  <c r="Q1210" i="1"/>
  <c r="P1210" i="1"/>
  <c r="R1210" i="1" s="1"/>
  <c r="S1210" i="1" s="1"/>
  <c r="Q1209" i="1"/>
  <c r="P1209" i="1"/>
  <c r="Q1208" i="1"/>
  <c r="P1208" i="1"/>
  <c r="R1208" i="1" s="1"/>
  <c r="S1208" i="1" s="1"/>
  <c r="Q1207" i="1"/>
  <c r="P1207" i="1"/>
  <c r="Q1206" i="1"/>
  <c r="P1206" i="1"/>
  <c r="R1206" i="1" s="1"/>
  <c r="S1206" i="1" s="1"/>
  <c r="Q1205" i="1"/>
  <c r="P1205" i="1"/>
  <c r="Q1204" i="1"/>
  <c r="P1204" i="1"/>
  <c r="Q1203" i="1"/>
  <c r="P1203" i="1"/>
  <c r="Q1202" i="1"/>
  <c r="P1202" i="1"/>
  <c r="Q1201" i="1"/>
  <c r="P1201" i="1"/>
  <c r="Q1200" i="1"/>
  <c r="P1200" i="1"/>
  <c r="R1200" i="1" s="1"/>
  <c r="S1200" i="1" s="1"/>
  <c r="Q1199" i="1"/>
  <c r="P1199" i="1"/>
  <c r="Q1198" i="1"/>
  <c r="P1198" i="1"/>
  <c r="Q1197" i="1"/>
  <c r="P1197" i="1"/>
  <c r="R1197" i="1" s="1"/>
  <c r="S1197" i="1" s="1"/>
  <c r="Q1196" i="1"/>
  <c r="P1196" i="1"/>
  <c r="Q1195" i="1"/>
  <c r="P1195" i="1"/>
  <c r="Q1194" i="1"/>
  <c r="P1194" i="1"/>
  <c r="Q1193" i="1"/>
  <c r="P1193" i="1"/>
  <c r="Q1192" i="1"/>
  <c r="P1192" i="1"/>
  <c r="Q1191" i="1"/>
  <c r="P1191" i="1"/>
  <c r="Q1190" i="1"/>
  <c r="P1190" i="1"/>
  <c r="R1190" i="1" s="1"/>
  <c r="S1190" i="1" s="1"/>
  <c r="Q1189" i="1"/>
  <c r="P1189" i="1"/>
  <c r="R1189" i="1" s="1"/>
  <c r="S1189" i="1" s="1"/>
  <c r="Q1188" i="1"/>
  <c r="P1188" i="1"/>
  <c r="Q1187" i="1"/>
  <c r="P1187" i="1"/>
  <c r="Q1186" i="1"/>
  <c r="P1186" i="1"/>
  <c r="R1186" i="1" s="1"/>
  <c r="S1186" i="1" s="1"/>
  <c r="Q1185" i="1"/>
  <c r="P1185" i="1"/>
  <c r="Q1184" i="1"/>
  <c r="P1184" i="1"/>
  <c r="R1184" i="1" s="1"/>
  <c r="S1184" i="1" s="1"/>
  <c r="Q1183" i="1"/>
  <c r="P1183" i="1"/>
  <c r="Q1182" i="1"/>
  <c r="P1182" i="1"/>
  <c r="R1182" i="1" s="1"/>
  <c r="S1182" i="1" s="1"/>
  <c r="Q1181" i="1"/>
  <c r="P1181" i="1"/>
  <c r="Q1180" i="1"/>
  <c r="P1180" i="1"/>
  <c r="Q1179" i="1"/>
  <c r="P1179" i="1"/>
  <c r="Q1178" i="1"/>
  <c r="P1178" i="1"/>
  <c r="R1178" i="1" s="1"/>
  <c r="S1178" i="1" s="1"/>
  <c r="Q1177" i="1"/>
  <c r="P1177" i="1"/>
  <c r="Q1176" i="1"/>
  <c r="P1176" i="1"/>
  <c r="R1176" i="1" s="1"/>
  <c r="S1176" i="1" s="1"/>
  <c r="Q1175" i="1"/>
  <c r="P1175" i="1"/>
  <c r="Q1174" i="1"/>
  <c r="P1174" i="1"/>
  <c r="Q1173" i="1"/>
  <c r="P1173" i="1"/>
  <c r="Q1172" i="1"/>
  <c r="P1172" i="1"/>
  <c r="Q1171" i="1"/>
  <c r="P1171" i="1"/>
  <c r="Q1170" i="1"/>
  <c r="P1170" i="1"/>
  <c r="R1170" i="1" s="1"/>
  <c r="S1170" i="1" s="1"/>
  <c r="Q1169" i="1"/>
  <c r="P1169" i="1"/>
  <c r="Q1168" i="1"/>
  <c r="P1168" i="1"/>
  <c r="R1168" i="1" s="1"/>
  <c r="S1168" i="1" s="1"/>
  <c r="Q1167" i="1"/>
  <c r="P1167" i="1"/>
  <c r="Q1166" i="1"/>
  <c r="P1166" i="1"/>
  <c r="R1166" i="1" s="1"/>
  <c r="S1166" i="1" s="1"/>
  <c r="Q1165" i="1"/>
  <c r="P1165" i="1"/>
  <c r="R1165" i="1" s="1"/>
  <c r="S1165" i="1" s="1"/>
  <c r="Q1164" i="1"/>
  <c r="P1164" i="1"/>
  <c r="Q1163" i="1"/>
  <c r="P1163" i="1"/>
  <c r="Q1162" i="1"/>
  <c r="P1162" i="1"/>
  <c r="R1162" i="1" s="1"/>
  <c r="S1162" i="1" s="1"/>
  <c r="Q1161" i="1"/>
  <c r="P1161" i="1"/>
  <c r="Q1160" i="1"/>
  <c r="P1160" i="1"/>
  <c r="Q1159" i="1"/>
  <c r="P1159" i="1"/>
  <c r="Q1158" i="1"/>
  <c r="P1158" i="1"/>
  <c r="R1158" i="1" s="1"/>
  <c r="S1158" i="1" s="1"/>
  <c r="Q1157" i="1"/>
  <c r="P1157" i="1"/>
  <c r="R1157" i="1" s="1"/>
  <c r="S1157" i="1" s="1"/>
  <c r="Q1156" i="1"/>
  <c r="P1156" i="1"/>
  <c r="Q1155" i="1"/>
  <c r="P1155" i="1"/>
  <c r="Q1154" i="1"/>
  <c r="P1154" i="1"/>
  <c r="R1154" i="1" s="1"/>
  <c r="S1154" i="1" s="1"/>
  <c r="Q1153" i="1"/>
  <c r="P1153" i="1"/>
  <c r="Q1152" i="1"/>
  <c r="P1152" i="1"/>
  <c r="R1152" i="1" s="1"/>
  <c r="S1152" i="1" s="1"/>
  <c r="Q1151" i="1"/>
  <c r="P1151" i="1"/>
  <c r="Q1150" i="1"/>
  <c r="P1150" i="1"/>
  <c r="R1150" i="1" s="1"/>
  <c r="S1150" i="1" s="1"/>
  <c r="Q1149" i="1"/>
  <c r="P1149" i="1"/>
  <c r="R1149" i="1" s="1"/>
  <c r="S1149" i="1" s="1"/>
  <c r="Q1148" i="1"/>
  <c r="P1148" i="1"/>
  <c r="Q1147" i="1"/>
  <c r="P1147" i="1"/>
  <c r="Q1146" i="1"/>
  <c r="P1146" i="1"/>
  <c r="R1146" i="1" s="1"/>
  <c r="S1146" i="1" s="1"/>
  <c r="Q1145" i="1"/>
  <c r="P1145" i="1"/>
  <c r="Q1144" i="1"/>
  <c r="P1144" i="1"/>
  <c r="R1144" i="1" s="1"/>
  <c r="S1144" i="1" s="1"/>
  <c r="Q1143" i="1"/>
  <c r="P1143" i="1"/>
  <c r="Q1142" i="1"/>
  <c r="P1142" i="1"/>
  <c r="R1142" i="1" s="1"/>
  <c r="S1142" i="1" s="1"/>
  <c r="Q1141" i="1"/>
  <c r="P1141" i="1"/>
  <c r="R1141" i="1" s="1"/>
  <c r="S1141" i="1" s="1"/>
  <c r="Q1140" i="1"/>
  <c r="P1140" i="1"/>
  <c r="Q1139" i="1"/>
  <c r="P1139" i="1"/>
  <c r="Q1138" i="1"/>
  <c r="P1138" i="1"/>
  <c r="R1138" i="1" s="1"/>
  <c r="S1138" i="1" s="1"/>
  <c r="Q1137" i="1"/>
  <c r="P1137" i="1"/>
  <c r="Q1136" i="1"/>
  <c r="P1136" i="1"/>
  <c r="R1136" i="1" s="1"/>
  <c r="S1136" i="1" s="1"/>
  <c r="Q1135" i="1"/>
  <c r="P1135" i="1"/>
  <c r="Q1134" i="1"/>
  <c r="P1134" i="1"/>
  <c r="R1134" i="1" s="1"/>
  <c r="S1134" i="1" s="1"/>
  <c r="Q1133" i="1"/>
  <c r="P1133" i="1"/>
  <c r="R1133" i="1" s="1"/>
  <c r="S1133" i="1" s="1"/>
  <c r="Q1132" i="1"/>
  <c r="P1132" i="1"/>
  <c r="Q1131" i="1"/>
  <c r="P1131" i="1"/>
  <c r="Q1130" i="1"/>
  <c r="P1130" i="1"/>
  <c r="R1130" i="1" s="1"/>
  <c r="S1130" i="1" s="1"/>
  <c r="Q1129" i="1"/>
  <c r="P1129" i="1"/>
  <c r="Q1128" i="1"/>
  <c r="P1128" i="1"/>
  <c r="R1128" i="1" s="1"/>
  <c r="S1128" i="1" s="1"/>
  <c r="Q1127" i="1"/>
  <c r="P1127" i="1"/>
  <c r="Q1126" i="1"/>
  <c r="P1126" i="1"/>
  <c r="R1126" i="1" s="1"/>
  <c r="S1126" i="1" s="1"/>
  <c r="Q1125" i="1"/>
  <c r="P1125" i="1"/>
  <c r="R1125" i="1" s="1"/>
  <c r="S1125" i="1" s="1"/>
  <c r="Q1124" i="1"/>
  <c r="P1124" i="1"/>
  <c r="Q1123" i="1"/>
  <c r="P1123" i="1"/>
  <c r="Q1122" i="1"/>
  <c r="P1122" i="1"/>
  <c r="R1122" i="1" s="1"/>
  <c r="S1122" i="1" s="1"/>
  <c r="Q1121" i="1"/>
  <c r="P1121" i="1"/>
  <c r="Q1120" i="1"/>
  <c r="P1120" i="1"/>
  <c r="R1120" i="1" s="1"/>
  <c r="S1120" i="1" s="1"/>
  <c r="Q1119" i="1"/>
  <c r="P1119" i="1"/>
  <c r="Q1118" i="1"/>
  <c r="P1118" i="1"/>
  <c r="R1118" i="1" s="1"/>
  <c r="S1118" i="1" s="1"/>
  <c r="Q1117" i="1"/>
  <c r="P1117" i="1"/>
  <c r="R1117" i="1" s="1"/>
  <c r="S1117" i="1" s="1"/>
  <c r="Q1116" i="1"/>
  <c r="P1116" i="1"/>
  <c r="Q1115" i="1"/>
  <c r="P1115" i="1"/>
  <c r="Q1114" i="1"/>
  <c r="P1114" i="1"/>
  <c r="R1114" i="1" s="1"/>
  <c r="S1114" i="1" s="1"/>
  <c r="Q1113" i="1"/>
  <c r="P1113" i="1"/>
  <c r="Q1112" i="1"/>
  <c r="P1112" i="1"/>
  <c r="R1112" i="1" s="1"/>
  <c r="S1112" i="1" s="1"/>
  <c r="Q1111" i="1"/>
  <c r="P1111" i="1"/>
  <c r="Q1110" i="1"/>
  <c r="P1110" i="1"/>
  <c r="R1110" i="1" s="1"/>
  <c r="S1110" i="1" s="1"/>
  <c r="Q1109" i="1"/>
  <c r="P1109" i="1"/>
  <c r="R1109" i="1" s="1"/>
  <c r="S1109" i="1" s="1"/>
  <c r="Q1108" i="1"/>
  <c r="P1108" i="1"/>
  <c r="Q1107" i="1"/>
  <c r="P1107" i="1"/>
  <c r="Q1106" i="1"/>
  <c r="P1106" i="1"/>
  <c r="Q1105" i="1"/>
  <c r="P1105" i="1"/>
  <c r="Q1104" i="1"/>
  <c r="P1104" i="1"/>
  <c r="Q1103" i="1"/>
  <c r="P1103" i="1"/>
  <c r="Q1102" i="1"/>
  <c r="P1102" i="1"/>
  <c r="R1102" i="1" s="1"/>
  <c r="S1102" i="1" s="1"/>
  <c r="Q1101" i="1"/>
  <c r="P1101" i="1"/>
  <c r="R1101" i="1" s="1"/>
  <c r="S1101" i="1" s="1"/>
  <c r="Q1100" i="1"/>
  <c r="P1100" i="1"/>
  <c r="Q1099" i="1"/>
  <c r="P1099" i="1"/>
  <c r="Q1098" i="1"/>
  <c r="P1098" i="1"/>
  <c r="R1098" i="1" s="1"/>
  <c r="S1098" i="1" s="1"/>
  <c r="Q1097" i="1"/>
  <c r="P1097" i="1"/>
  <c r="Q1096" i="1"/>
  <c r="P1096" i="1"/>
  <c r="R1096" i="1" s="1"/>
  <c r="S1096" i="1" s="1"/>
  <c r="Q1095" i="1"/>
  <c r="P1095" i="1"/>
  <c r="Q1094" i="1"/>
  <c r="P1094" i="1"/>
  <c r="R1094" i="1" s="1"/>
  <c r="S1094" i="1" s="1"/>
  <c r="Q1093" i="1"/>
  <c r="P1093" i="1"/>
  <c r="Q1092" i="1"/>
  <c r="P1092" i="1"/>
  <c r="Q1091" i="1"/>
  <c r="P1091" i="1"/>
  <c r="Q1090" i="1"/>
  <c r="P1090" i="1"/>
  <c r="R1090" i="1" s="1"/>
  <c r="S1090" i="1" s="1"/>
  <c r="Q1089" i="1"/>
  <c r="P1089" i="1"/>
  <c r="Q1088" i="1"/>
  <c r="P1088" i="1"/>
  <c r="Q1087" i="1"/>
  <c r="P1087" i="1"/>
  <c r="Q1086" i="1"/>
  <c r="P1086" i="1"/>
  <c r="R1086" i="1" s="1"/>
  <c r="S1086" i="1" s="1"/>
  <c r="Q1085" i="1"/>
  <c r="P1085" i="1"/>
  <c r="Q1084" i="1"/>
  <c r="P1084" i="1"/>
  <c r="Q1083" i="1"/>
  <c r="P1083" i="1"/>
  <c r="Q1082" i="1"/>
  <c r="P1082" i="1"/>
  <c r="R1082" i="1" s="1"/>
  <c r="S1082" i="1" s="1"/>
  <c r="Q1081" i="1"/>
  <c r="P1081" i="1"/>
  <c r="Q1080" i="1"/>
  <c r="P1080" i="1"/>
  <c r="R1080" i="1" s="1"/>
  <c r="S1080" i="1" s="1"/>
  <c r="Q1079" i="1"/>
  <c r="P1079" i="1"/>
  <c r="Q1078" i="1"/>
  <c r="P1078" i="1"/>
  <c r="R1078" i="1" s="1"/>
  <c r="S1078" i="1" s="1"/>
  <c r="Q1077" i="1"/>
  <c r="P1077" i="1"/>
  <c r="R1077" i="1" s="1"/>
  <c r="S1077" i="1" s="1"/>
  <c r="Q1076" i="1"/>
  <c r="P1076" i="1"/>
  <c r="Q1075" i="1"/>
  <c r="P1075" i="1"/>
  <c r="Q1074" i="1"/>
  <c r="P1074" i="1"/>
  <c r="R1074" i="1" s="1"/>
  <c r="S1074" i="1" s="1"/>
  <c r="Q1073" i="1"/>
  <c r="P1073" i="1"/>
  <c r="Q1072" i="1"/>
  <c r="P1072" i="1"/>
  <c r="R1072" i="1" s="1"/>
  <c r="S1072" i="1" s="1"/>
  <c r="Q1071" i="1"/>
  <c r="P1071" i="1"/>
  <c r="Q1070" i="1"/>
  <c r="P1070" i="1"/>
  <c r="R1070" i="1" s="1"/>
  <c r="S1070" i="1" s="1"/>
  <c r="Q1069" i="1"/>
  <c r="P1069" i="1"/>
  <c r="R1069" i="1" s="1"/>
  <c r="S1069" i="1" s="1"/>
  <c r="Q1068" i="1"/>
  <c r="P1068" i="1"/>
  <c r="Q1067" i="1"/>
  <c r="P1067" i="1"/>
  <c r="Q1066" i="1"/>
  <c r="P1066" i="1"/>
  <c r="R1066" i="1" s="1"/>
  <c r="S1066" i="1" s="1"/>
  <c r="Q1065" i="1"/>
  <c r="P1065" i="1"/>
  <c r="Q1064" i="1"/>
  <c r="P1064" i="1"/>
  <c r="R1064" i="1" s="1"/>
  <c r="S1064" i="1" s="1"/>
  <c r="Q1063" i="1"/>
  <c r="P1063" i="1"/>
  <c r="Q1062" i="1"/>
  <c r="P1062" i="1"/>
  <c r="R1062" i="1" s="1"/>
  <c r="S1062" i="1" s="1"/>
  <c r="Q1061" i="1"/>
  <c r="P1061" i="1"/>
  <c r="Q1060" i="1"/>
  <c r="P1060" i="1"/>
  <c r="Q1059" i="1"/>
  <c r="P1059" i="1"/>
  <c r="Q1058" i="1"/>
  <c r="P1058" i="1"/>
  <c r="R1058" i="1" s="1"/>
  <c r="S1058" i="1" s="1"/>
  <c r="Q1057" i="1"/>
  <c r="P1057" i="1"/>
  <c r="Q1056" i="1"/>
  <c r="P1056" i="1"/>
  <c r="Q1055" i="1"/>
  <c r="P1055" i="1"/>
  <c r="Q1054" i="1"/>
  <c r="P1054" i="1"/>
  <c r="R1054" i="1" s="1"/>
  <c r="S1054" i="1" s="1"/>
  <c r="Q1053" i="1"/>
  <c r="P1053" i="1"/>
  <c r="R1053" i="1" s="1"/>
  <c r="S1053" i="1" s="1"/>
  <c r="Q1052" i="1"/>
  <c r="P1052" i="1"/>
  <c r="Q1051" i="1"/>
  <c r="P1051" i="1"/>
  <c r="Q1050" i="1"/>
  <c r="P1050" i="1"/>
  <c r="R1050" i="1" s="1"/>
  <c r="S1050" i="1" s="1"/>
  <c r="Q1049" i="1"/>
  <c r="P1049" i="1"/>
  <c r="Q1048" i="1"/>
  <c r="P1048" i="1"/>
  <c r="R1048" i="1" s="1"/>
  <c r="S1048" i="1" s="1"/>
  <c r="Q1047" i="1"/>
  <c r="P1047" i="1"/>
  <c r="Q1046" i="1"/>
  <c r="P1046" i="1"/>
  <c r="R1046" i="1" s="1"/>
  <c r="S1046" i="1" s="1"/>
  <c r="Q1045" i="1"/>
  <c r="P1045" i="1"/>
  <c r="Q1044" i="1"/>
  <c r="P1044" i="1"/>
  <c r="Q1043" i="1"/>
  <c r="P1043" i="1"/>
  <c r="Q1042" i="1"/>
  <c r="P1042" i="1"/>
  <c r="Q1041" i="1"/>
  <c r="P1041" i="1"/>
  <c r="Q1040" i="1"/>
  <c r="P1040" i="1"/>
  <c r="R1040" i="1" s="1"/>
  <c r="S1040" i="1" s="1"/>
  <c r="Q1039" i="1"/>
  <c r="P1039" i="1"/>
  <c r="Q1038" i="1"/>
  <c r="P1038" i="1"/>
  <c r="R1038" i="1" s="1"/>
  <c r="S1038" i="1" s="1"/>
  <c r="Q1037" i="1"/>
  <c r="P1037" i="1"/>
  <c r="R1037" i="1" s="1"/>
  <c r="S1037" i="1" s="1"/>
  <c r="Q1036" i="1"/>
  <c r="P1036" i="1"/>
  <c r="Q1035" i="1"/>
  <c r="P1035" i="1"/>
  <c r="Q1034" i="1"/>
  <c r="P1034" i="1"/>
  <c r="Q1033" i="1"/>
  <c r="P1033" i="1"/>
  <c r="Q1032" i="1"/>
  <c r="P1032" i="1"/>
  <c r="R1032" i="1" s="1"/>
  <c r="S1032" i="1" s="1"/>
  <c r="Q1031" i="1"/>
  <c r="P1031" i="1"/>
  <c r="Q1030" i="1"/>
  <c r="P1030" i="1"/>
  <c r="Q1029" i="1"/>
  <c r="P1029" i="1"/>
  <c r="R1029" i="1" s="1"/>
  <c r="S1029" i="1" s="1"/>
  <c r="Q1028" i="1"/>
  <c r="P1028" i="1"/>
  <c r="Q1027" i="1"/>
  <c r="P1027" i="1"/>
  <c r="Q1026" i="1"/>
  <c r="P1026" i="1"/>
  <c r="R1026" i="1" s="1"/>
  <c r="S1026" i="1" s="1"/>
  <c r="Q1025" i="1"/>
  <c r="P1025" i="1"/>
  <c r="Q1024" i="1"/>
  <c r="P1024" i="1"/>
  <c r="R1024" i="1" s="1"/>
  <c r="S1024" i="1" s="1"/>
  <c r="Q1023" i="1"/>
  <c r="P1023" i="1"/>
  <c r="Q1022" i="1"/>
  <c r="P1022" i="1"/>
  <c r="R1022" i="1" s="1"/>
  <c r="S1022" i="1" s="1"/>
  <c r="Q1021" i="1"/>
  <c r="P1021" i="1"/>
  <c r="Q1020" i="1"/>
  <c r="P1020" i="1"/>
  <c r="Q1019" i="1"/>
  <c r="P1019" i="1"/>
  <c r="Q1018" i="1"/>
  <c r="P1018" i="1"/>
  <c r="R1018" i="1" s="1"/>
  <c r="S1018" i="1" s="1"/>
  <c r="Q1017" i="1"/>
  <c r="P1017" i="1"/>
  <c r="Q1016" i="1"/>
  <c r="P1016" i="1"/>
  <c r="Q1015" i="1"/>
  <c r="P1015" i="1"/>
  <c r="Q1014" i="1"/>
  <c r="P1014" i="1"/>
  <c r="R1014" i="1" s="1"/>
  <c r="S1014" i="1" s="1"/>
  <c r="Q1013" i="1"/>
  <c r="P1013" i="1"/>
  <c r="R1013" i="1" s="1"/>
  <c r="S1013" i="1" s="1"/>
  <c r="Q1012" i="1"/>
  <c r="P1012" i="1"/>
  <c r="Q1011" i="1"/>
  <c r="P1011" i="1"/>
  <c r="Q1010" i="1"/>
  <c r="P1010" i="1"/>
  <c r="R1010" i="1" s="1"/>
  <c r="S1010" i="1" s="1"/>
  <c r="Q1009" i="1"/>
  <c r="P1009" i="1"/>
  <c r="Q1008" i="1"/>
  <c r="P1008" i="1"/>
  <c r="R1008" i="1" s="1"/>
  <c r="S1008" i="1" s="1"/>
  <c r="Q1007" i="1"/>
  <c r="P1007" i="1"/>
  <c r="Q1006" i="1"/>
  <c r="P1006" i="1"/>
  <c r="R1006" i="1" s="1"/>
  <c r="S1006" i="1" s="1"/>
  <c r="Q1005" i="1"/>
  <c r="P1005" i="1"/>
  <c r="R1005" i="1" s="1"/>
  <c r="S1005" i="1" s="1"/>
  <c r="Q1004" i="1"/>
  <c r="P1004" i="1"/>
  <c r="Q1003" i="1"/>
  <c r="P1003" i="1"/>
  <c r="Q1002" i="1"/>
  <c r="P1002" i="1"/>
  <c r="Q1001" i="1"/>
  <c r="P1001" i="1"/>
  <c r="Q1000" i="1"/>
  <c r="P1000" i="1"/>
  <c r="R1000" i="1" s="1"/>
  <c r="S1000" i="1" s="1"/>
  <c r="Q999" i="1"/>
  <c r="P999" i="1"/>
  <c r="Q998" i="1"/>
  <c r="P998" i="1"/>
  <c r="R998" i="1" s="1"/>
  <c r="S998" i="1" s="1"/>
  <c r="Q997" i="1"/>
  <c r="P997" i="1"/>
  <c r="R997" i="1" s="1"/>
  <c r="S997" i="1" s="1"/>
  <c r="Q996" i="1"/>
  <c r="P996" i="1"/>
  <c r="Q995" i="1"/>
  <c r="P995" i="1"/>
  <c r="Q994" i="1"/>
  <c r="P994" i="1"/>
  <c r="R994" i="1" s="1"/>
  <c r="S994" i="1" s="1"/>
  <c r="Q993" i="1"/>
  <c r="P993" i="1"/>
  <c r="Q992" i="1"/>
  <c r="P992" i="1"/>
  <c r="Q991" i="1"/>
  <c r="P991" i="1"/>
  <c r="Q990" i="1"/>
  <c r="P990" i="1"/>
  <c r="Q989" i="1"/>
  <c r="P989" i="1"/>
  <c r="R989" i="1" s="1"/>
  <c r="S989" i="1" s="1"/>
  <c r="Q988" i="1"/>
  <c r="P988" i="1"/>
  <c r="Q987" i="1"/>
  <c r="P987" i="1"/>
  <c r="Q986" i="1"/>
  <c r="P986" i="1"/>
  <c r="R986" i="1" s="1"/>
  <c r="S986" i="1" s="1"/>
  <c r="Q985" i="1"/>
  <c r="P985" i="1"/>
  <c r="Q984" i="1"/>
  <c r="P984" i="1"/>
  <c r="R984" i="1" s="1"/>
  <c r="S984" i="1" s="1"/>
  <c r="Q983" i="1"/>
  <c r="P983" i="1"/>
  <c r="Q982" i="1"/>
  <c r="P982" i="1"/>
  <c r="Q981" i="1"/>
  <c r="P981" i="1"/>
  <c r="R981" i="1" s="1"/>
  <c r="S981" i="1" s="1"/>
  <c r="Q980" i="1"/>
  <c r="P980" i="1"/>
  <c r="Q979" i="1"/>
  <c r="P979" i="1"/>
  <c r="Q978" i="1"/>
  <c r="P978" i="1"/>
  <c r="R978" i="1" s="1"/>
  <c r="S978" i="1" s="1"/>
  <c r="Q977" i="1"/>
  <c r="P977" i="1"/>
  <c r="Q976" i="1"/>
  <c r="P976" i="1"/>
  <c r="R976" i="1" s="1"/>
  <c r="S976" i="1" s="1"/>
  <c r="Q975" i="1"/>
  <c r="P975" i="1"/>
  <c r="Q974" i="1"/>
  <c r="P974" i="1"/>
  <c r="Q973" i="1"/>
  <c r="P973" i="1"/>
  <c r="R973" i="1" s="1"/>
  <c r="S973" i="1" s="1"/>
  <c r="Q972" i="1"/>
  <c r="P972" i="1"/>
  <c r="Q971" i="1"/>
  <c r="P971" i="1"/>
  <c r="Q970" i="1"/>
  <c r="P970" i="1"/>
  <c r="R970" i="1" s="1"/>
  <c r="S970" i="1" s="1"/>
  <c r="Q969" i="1"/>
  <c r="P969" i="1"/>
  <c r="Q968" i="1"/>
  <c r="P968" i="1"/>
  <c r="R968" i="1" s="1"/>
  <c r="S968" i="1" s="1"/>
  <c r="Q967" i="1"/>
  <c r="P967" i="1"/>
  <c r="Q966" i="1"/>
  <c r="P966" i="1"/>
  <c r="Q965" i="1"/>
  <c r="P965" i="1"/>
  <c r="R965" i="1" s="1"/>
  <c r="S965" i="1" s="1"/>
  <c r="Q964" i="1"/>
  <c r="P964" i="1"/>
  <c r="Q963" i="1"/>
  <c r="P963" i="1"/>
  <c r="Q962" i="1"/>
  <c r="P962" i="1"/>
  <c r="R962" i="1" s="1"/>
  <c r="S962" i="1" s="1"/>
  <c r="Q961" i="1"/>
  <c r="P961" i="1"/>
  <c r="Q960" i="1"/>
  <c r="P960" i="1"/>
  <c r="R960" i="1" s="1"/>
  <c r="S960" i="1" s="1"/>
  <c r="Q959" i="1"/>
  <c r="P959" i="1"/>
  <c r="Q958" i="1"/>
  <c r="P958" i="1"/>
  <c r="R958" i="1" s="1"/>
  <c r="S958" i="1" s="1"/>
  <c r="Q957" i="1"/>
  <c r="P957" i="1"/>
  <c r="R957" i="1" s="1"/>
  <c r="S957" i="1" s="1"/>
  <c r="Q956" i="1"/>
  <c r="P956" i="1"/>
  <c r="Q955" i="1"/>
  <c r="P955" i="1"/>
  <c r="Q954" i="1"/>
  <c r="P954" i="1"/>
  <c r="R954" i="1" s="1"/>
  <c r="S954" i="1" s="1"/>
  <c r="Q953" i="1"/>
  <c r="P953" i="1"/>
  <c r="Q952" i="1"/>
  <c r="P952" i="1"/>
  <c r="R952" i="1" s="1"/>
  <c r="S952" i="1" s="1"/>
  <c r="Q951" i="1"/>
  <c r="P951" i="1"/>
  <c r="Q950" i="1"/>
  <c r="P950" i="1"/>
  <c r="R950" i="1" s="1"/>
  <c r="S950" i="1" s="1"/>
  <c r="Q949" i="1"/>
  <c r="P949" i="1"/>
  <c r="R949" i="1" s="1"/>
  <c r="S949" i="1" s="1"/>
  <c r="Q948" i="1"/>
  <c r="P948" i="1"/>
  <c r="Q947" i="1"/>
  <c r="P947" i="1"/>
  <c r="Q946" i="1"/>
  <c r="P946" i="1"/>
  <c r="Q945" i="1"/>
  <c r="P945" i="1"/>
  <c r="Q944" i="1"/>
  <c r="P944" i="1"/>
  <c r="Q943" i="1"/>
  <c r="P943" i="1"/>
  <c r="Q942" i="1"/>
  <c r="P942" i="1"/>
  <c r="R942" i="1" s="1"/>
  <c r="S942" i="1" s="1"/>
  <c r="Q941" i="1"/>
  <c r="P941" i="1"/>
  <c r="R941" i="1" s="1"/>
  <c r="S941" i="1" s="1"/>
  <c r="Q940" i="1"/>
  <c r="P940" i="1"/>
  <c r="Q939" i="1"/>
  <c r="P939" i="1"/>
  <c r="Q938" i="1"/>
  <c r="P938" i="1"/>
  <c r="R938" i="1" s="1"/>
  <c r="S938" i="1" s="1"/>
  <c r="Q937" i="1"/>
  <c r="P937" i="1"/>
  <c r="Q936" i="1"/>
  <c r="P936" i="1"/>
  <c r="R936" i="1" s="1"/>
  <c r="S936" i="1" s="1"/>
  <c r="Q935" i="1"/>
  <c r="P935" i="1"/>
  <c r="Q934" i="1"/>
  <c r="P934" i="1"/>
  <c r="R934" i="1" s="1"/>
  <c r="S934" i="1" s="1"/>
  <c r="Q933" i="1"/>
  <c r="P933" i="1"/>
  <c r="R933" i="1" s="1"/>
  <c r="S933" i="1" s="1"/>
  <c r="Q932" i="1"/>
  <c r="P932" i="1"/>
  <c r="Q931" i="1"/>
  <c r="P931" i="1"/>
  <c r="Q930" i="1"/>
  <c r="P930" i="1"/>
  <c r="R930" i="1" s="1"/>
  <c r="S930" i="1" s="1"/>
  <c r="Q929" i="1"/>
  <c r="P929" i="1"/>
  <c r="Q928" i="1"/>
  <c r="P928" i="1"/>
  <c r="R928" i="1" s="1"/>
  <c r="S928" i="1" s="1"/>
  <c r="Q927" i="1"/>
  <c r="P927" i="1"/>
  <c r="Q926" i="1"/>
  <c r="P926" i="1"/>
  <c r="R926" i="1" s="1"/>
  <c r="S926" i="1" s="1"/>
  <c r="Q925" i="1"/>
  <c r="P925" i="1"/>
  <c r="R925" i="1" s="1"/>
  <c r="S925" i="1" s="1"/>
  <c r="Q924" i="1"/>
  <c r="P924" i="1"/>
  <c r="Q923" i="1"/>
  <c r="P923" i="1"/>
  <c r="Q922" i="1"/>
  <c r="P922" i="1"/>
  <c r="R922" i="1" s="1"/>
  <c r="S922" i="1" s="1"/>
  <c r="Q921" i="1"/>
  <c r="P921" i="1"/>
  <c r="Q920" i="1"/>
  <c r="P920" i="1"/>
  <c r="R920" i="1" s="1"/>
  <c r="S920" i="1" s="1"/>
  <c r="Q919" i="1"/>
  <c r="P919" i="1"/>
  <c r="Q918" i="1"/>
  <c r="P918" i="1"/>
  <c r="R918" i="1" s="1"/>
  <c r="S918" i="1" s="1"/>
  <c r="Q917" i="1"/>
  <c r="P917" i="1"/>
  <c r="R917" i="1" s="1"/>
  <c r="S917" i="1" s="1"/>
  <c r="Q916" i="1"/>
  <c r="P916" i="1"/>
  <c r="Q915" i="1"/>
  <c r="P915" i="1"/>
  <c r="Q914" i="1"/>
  <c r="P914" i="1"/>
  <c r="Q913" i="1"/>
  <c r="P913" i="1"/>
  <c r="Q912" i="1"/>
  <c r="P912" i="1"/>
  <c r="R912" i="1" s="1"/>
  <c r="S912" i="1" s="1"/>
  <c r="Q911" i="1"/>
  <c r="P911" i="1"/>
  <c r="Q910" i="1"/>
  <c r="P910" i="1"/>
  <c r="R910" i="1" s="1"/>
  <c r="S910" i="1" s="1"/>
  <c r="Q909" i="1"/>
  <c r="P909" i="1"/>
  <c r="Q908" i="1"/>
  <c r="P908" i="1"/>
  <c r="Q907" i="1"/>
  <c r="P907" i="1"/>
  <c r="Q906" i="1"/>
  <c r="P906" i="1"/>
  <c r="R906" i="1" s="1"/>
  <c r="S906" i="1" s="1"/>
  <c r="Q905" i="1"/>
  <c r="P905" i="1"/>
  <c r="Q904" i="1"/>
  <c r="P904" i="1"/>
  <c r="R904" i="1" s="1"/>
  <c r="S904" i="1" s="1"/>
  <c r="Q903" i="1"/>
  <c r="P903" i="1"/>
  <c r="Q902" i="1"/>
  <c r="P902" i="1"/>
  <c r="R902" i="1" s="1"/>
  <c r="S902" i="1" s="1"/>
  <c r="Q901" i="1"/>
  <c r="P901" i="1"/>
  <c r="R901" i="1" s="1"/>
  <c r="S901" i="1" s="1"/>
  <c r="Q900" i="1"/>
  <c r="P900" i="1"/>
  <c r="Q899" i="1"/>
  <c r="P899" i="1"/>
  <c r="Q898" i="1"/>
  <c r="P898" i="1"/>
  <c r="Q897" i="1"/>
  <c r="P897" i="1"/>
  <c r="Q896" i="1"/>
  <c r="P896" i="1"/>
  <c r="R896" i="1" s="1"/>
  <c r="S896" i="1" s="1"/>
  <c r="Q895" i="1"/>
  <c r="P895" i="1"/>
  <c r="Q894" i="1"/>
  <c r="P894" i="1"/>
  <c r="R894" i="1" s="1"/>
  <c r="S894" i="1" s="1"/>
  <c r="Q893" i="1"/>
  <c r="P893" i="1"/>
  <c r="R893" i="1" s="1"/>
  <c r="S893" i="1" s="1"/>
  <c r="Q892" i="1"/>
  <c r="P892" i="1"/>
  <c r="Q891" i="1"/>
  <c r="P891" i="1"/>
  <c r="Q890" i="1"/>
  <c r="P890" i="1"/>
  <c r="R890" i="1" s="1"/>
  <c r="S890" i="1" s="1"/>
  <c r="Q889" i="1"/>
  <c r="P889" i="1"/>
  <c r="Q888" i="1"/>
  <c r="P888" i="1"/>
  <c r="R888" i="1" s="1"/>
  <c r="S888" i="1" s="1"/>
  <c r="Q887" i="1"/>
  <c r="P887" i="1"/>
  <c r="Q886" i="1"/>
  <c r="P886" i="1"/>
  <c r="R886" i="1" s="1"/>
  <c r="S886" i="1" s="1"/>
  <c r="Q885" i="1"/>
  <c r="P885" i="1"/>
  <c r="R885" i="1" s="1"/>
  <c r="S885" i="1" s="1"/>
  <c r="Q884" i="1"/>
  <c r="P884" i="1"/>
  <c r="Q883" i="1"/>
  <c r="P883" i="1"/>
  <c r="Q882" i="1"/>
  <c r="P882" i="1"/>
  <c r="R882" i="1" s="1"/>
  <c r="S882" i="1" s="1"/>
  <c r="Q881" i="1"/>
  <c r="P881" i="1"/>
  <c r="Q880" i="1"/>
  <c r="P880" i="1"/>
  <c r="R880" i="1" s="1"/>
  <c r="S880" i="1" s="1"/>
  <c r="Q879" i="1"/>
  <c r="P879" i="1"/>
  <c r="Q878" i="1"/>
  <c r="P878" i="1"/>
  <c r="R878" i="1" s="1"/>
  <c r="S878" i="1" s="1"/>
  <c r="Q877" i="1"/>
  <c r="P877" i="1"/>
  <c r="R877" i="1" s="1"/>
  <c r="S877" i="1" s="1"/>
  <c r="Q876" i="1"/>
  <c r="P876" i="1"/>
  <c r="Q875" i="1"/>
  <c r="P875" i="1"/>
  <c r="Q874" i="1"/>
  <c r="P874" i="1"/>
  <c r="R874" i="1" s="1"/>
  <c r="S874" i="1" s="1"/>
  <c r="Q873" i="1"/>
  <c r="P873" i="1"/>
  <c r="Q872" i="1"/>
  <c r="P872" i="1"/>
  <c r="Q871" i="1"/>
  <c r="P871" i="1"/>
  <c r="Q870" i="1"/>
  <c r="P870" i="1"/>
  <c r="R870" i="1" s="1"/>
  <c r="S870" i="1" s="1"/>
  <c r="Q869" i="1"/>
  <c r="P869" i="1"/>
  <c r="Q868" i="1"/>
  <c r="P868" i="1"/>
  <c r="Q867" i="1"/>
  <c r="P867" i="1"/>
  <c r="Q866" i="1"/>
  <c r="P866" i="1"/>
  <c r="R866" i="1" s="1"/>
  <c r="S866" i="1" s="1"/>
  <c r="Q865" i="1"/>
  <c r="P865" i="1"/>
  <c r="Q864" i="1"/>
  <c r="P864" i="1"/>
  <c r="R864" i="1" s="1"/>
  <c r="S864" i="1" s="1"/>
  <c r="Q863" i="1"/>
  <c r="P863" i="1"/>
  <c r="Q862" i="1"/>
  <c r="P862" i="1"/>
  <c r="R862" i="1" s="1"/>
  <c r="S862" i="1" s="1"/>
  <c r="Q861" i="1"/>
  <c r="P861" i="1"/>
  <c r="R861" i="1" s="1"/>
  <c r="S861" i="1" s="1"/>
  <c r="Q860" i="1"/>
  <c r="P860" i="1"/>
  <c r="Q859" i="1"/>
  <c r="P859" i="1"/>
  <c r="Q858" i="1"/>
  <c r="P858" i="1"/>
  <c r="R858" i="1" s="1"/>
  <c r="S858" i="1" s="1"/>
  <c r="Q857" i="1"/>
  <c r="P857" i="1"/>
  <c r="Q856" i="1"/>
  <c r="P856" i="1"/>
  <c r="Q855" i="1"/>
  <c r="P855" i="1"/>
  <c r="Q854" i="1"/>
  <c r="P854" i="1"/>
  <c r="R854" i="1" s="1"/>
  <c r="S854" i="1" s="1"/>
  <c r="Q853" i="1"/>
  <c r="P853" i="1"/>
  <c r="R853" i="1" s="1"/>
  <c r="S853" i="1" s="1"/>
  <c r="Q852" i="1"/>
  <c r="P852" i="1"/>
  <c r="Q851" i="1"/>
  <c r="P851" i="1"/>
  <c r="Q850" i="1"/>
  <c r="P850" i="1"/>
  <c r="R850" i="1" s="1"/>
  <c r="S850" i="1" s="1"/>
  <c r="Q849" i="1"/>
  <c r="P849" i="1"/>
  <c r="Q848" i="1"/>
  <c r="P848" i="1"/>
  <c r="Q847" i="1"/>
  <c r="P847" i="1"/>
  <c r="Q846" i="1"/>
  <c r="P846" i="1"/>
  <c r="R846" i="1" s="1"/>
  <c r="S846" i="1" s="1"/>
  <c r="Q845" i="1"/>
  <c r="P845" i="1"/>
  <c r="R845" i="1" s="1"/>
  <c r="S845" i="1" s="1"/>
  <c r="Q844" i="1"/>
  <c r="P844" i="1"/>
  <c r="Q843" i="1"/>
  <c r="P843" i="1"/>
  <c r="Q842" i="1"/>
  <c r="P842" i="1"/>
  <c r="R842" i="1" s="1"/>
  <c r="S842" i="1" s="1"/>
  <c r="Q841" i="1"/>
  <c r="P841" i="1"/>
  <c r="Q840" i="1"/>
  <c r="P840" i="1"/>
  <c r="R840" i="1" s="1"/>
  <c r="S840" i="1" s="1"/>
  <c r="Q839" i="1"/>
  <c r="P839" i="1"/>
  <c r="Q838" i="1"/>
  <c r="P838" i="1"/>
  <c r="R838" i="1" s="1"/>
  <c r="S838" i="1" s="1"/>
  <c r="Q837" i="1"/>
  <c r="P837" i="1"/>
  <c r="R837" i="1" s="1"/>
  <c r="S837" i="1" s="1"/>
  <c r="Q836" i="1"/>
  <c r="P836" i="1"/>
  <c r="Q835" i="1"/>
  <c r="P835" i="1"/>
  <c r="Q834" i="1"/>
  <c r="P834" i="1"/>
  <c r="R834" i="1" s="1"/>
  <c r="S834" i="1" s="1"/>
  <c r="Q833" i="1"/>
  <c r="P833" i="1"/>
  <c r="Q832" i="1"/>
  <c r="P832" i="1"/>
  <c r="Q831" i="1"/>
  <c r="P831" i="1"/>
  <c r="Q830" i="1"/>
  <c r="P830" i="1"/>
  <c r="R830" i="1" s="1"/>
  <c r="S830" i="1" s="1"/>
  <c r="Q829" i="1"/>
  <c r="P829" i="1"/>
  <c r="R829" i="1" s="1"/>
  <c r="S829" i="1" s="1"/>
  <c r="Q828" i="1"/>
  <c r="P828" i="1"/>
  <c r="Q827" i="1"/>
  <c r="P827" i="1"/>
  <c r="Q826" i="1"/>
  <c r="P826" i="1"/>
  <c r="R826" i="1" s="1"/>
  <c r="S826" i="1" s="1"/>
  <c r="Q825" i="1"/>
  <c r="P825" i="1"/>
  <c r="Q824" i="1"/>
  <c r="P824" i="1"/>
  <c r="R824" i="1" s="1"/>
  <c r="S824" i="1" s="1"/>
  <c r="Q823" i="1"/>
  <c r="P823" i="1"/>
  <c r="Q822" i="1"/>
  <c r="P822" i="1"/>
  <c r="R822" i="1" s="1"/>
  <c r="S822" i="1" s="1"/>
  <c r="Q821" i="1"/>
  <c r="P821" i="1"/>
  <c r="Q820" i="1"/>
  <c r="P820" i="1"/>
  <c r="Q819" i="1"/>
  <c r="P819" i="1"/>
  <c r="Q818" i="1"/>
  <c r="P818" i="1"/>
  <c r="Q817" i="1"/>
  <c r="P817" i="1"/>
  <c r="Q816" i="1"/>
  <c r="P816" i="1"/>
  <c r="R816" i="1" s="1"/>
  <c r="S816" i="1" s="1"/>
  <c r="Q815" i="1"/>
  <c r="P815" i="1"/>
  <c r="Q814" i="1"/>
  <c r="P814" i="1"/>
  <c r="R814" i="1" s="1"/>
  <c r="S814" i="1" s="1"/>
  <c r="Q813" i="1"/>
  <c r="P813" i="1"/>
  <c r="R813" i="1" s="1"/>
  <c r="S813" i="1" s="1"/>
  <c r="Q812" i="1"/>
  <c r="P812" i="1"/>
  <c r="Q811" i="1"/>
  <c r="P811" i="1"/>
  <c r="Q810" i="1"/>
  <c r="P810" i="1"/>
  <c r="Q809" i="1"/>
  <c r="P809" i="1"/>
  <c r="Q808" i="1"/>
  <c r="P808" i="1"/>
  <c r="R808" i="1" s="1"/>
  <c r="S808" i="1" s="1"/>
  <c r="Q807" i="1"/>
  <c r="P807" i="1"/>
  <c r="Q806" i="1"/>
  <c r="P806" i="1"/>
  <c r="R806" i="1" s="1"/>
  <c r="S806" i="1" s="1"/>
  <c r="Q805" i="1"/>
  <c r="P805" i="1"/>
  <c r="R805" i="1" s="1"/>
  <c r="S805" i="1" s="1"/>
  <c r="Q804" i="1"/>
  <c r="P804" i="1"/>
  <c r="Q803" i="1"/>
  <c r="P803" i="1"/>
  <c r="Q802" i="1"/>
  <c r="P802" i="1"/>
  <c r="R802" i="1" s="1"/>
  <c r="S802" i="1" s="1"/>
  <c r="Q801" i="1"/>
  <c r="P801" i="1"/>
  <c r="Q800" i="1"/>
  <c r="P800" i="1"/>
  <c r="R800" i="1" s="1"/>
  <c r="S800" i="1" s="1"/>
  <c r="Q799" i="1"/>
  <c r="P799" i="1"/>
  <c r="Q798" i="1"/>
  <c r="P798" i="1"/>
  <c r="R798" i="1" s="1"/>
  <c r="S798" i="1" s="1"/>
  <c r="Q797" i="1"/>
  <c r="P797" i="1"/>
  <c r="R797" i="1" s="1"/>
  <c r="S797" i="1" s="1"/>
  <c r="Q796" i="1"/>
  <c r="P796" i="1"/>
  <c r="Q795" i="1"/>
  <c r="P795" i="1"/>
  <c r="Q794" i="1"/>
  <c r="P794" i="1"/>
  <c r="R794" i="1" s="1"/>
  <c r="S794" i="1" s="1"/>
  <c r="Q793" i="1"/>
  <c r="P793" i="1"/>
  <c r="Q792" i="1"/>
  <c r="P792" i="1"/>
  <c r="R792" i="1" s="1"/>
  <c r="S792" i="1" s="1"/>
  <c r="Q791" i="1"/>
  <c r="P791" i="1"/>
  <c r="Q790" i="1"/>
  <c r="P790" i="1"/>
  <c r="Q789" i="1"/>
  <c r="P789" i="1"/>
  <c r="Q788" i="1"/>
  <c r="P788" i="1"/>
  <c r="Q787" i="1"/>
  <c r="P787" i="1"/>
  <c r="Q786" i="1"/>
  <c r="P786" i="1"/>
  <c r="R786" i="1" s="1"/>
  <c r="S786" i="1" s="1"/>
  <c r="Q785" i="1"/>
  <c r="P785" i="1"/>
  <c r="Q784" i="1"/>
  <c r="P784" i="1"/>
  <c r="R784" i="1" s="1"/>
  <c r="S784" i="1" s="1"/>
  <c r="Q783" i="1"/>
  <c r="P783" i="1"/>
  <c r="Q782" i="1"/>
  <c r="P782" i="1"/>
  <c r="R782" i="1" s="1"/>
  <c r="S782" i="1" s="1"/>
  <c r="Q781" i="1"/>
  <c r="P781" i="1"/>
  <c r="R781" i="1" s="1"/>
  <c r="S781" i="1" s="1"/>
  <c r="Q780" i="1"/>
  <c r="P780" i="1"/>
  <c r="Q779" i="1"/>
  <c r="P779" i="1"/>
  <c r="Q778" i="1"/>
  <c r="P778" i="1"/>
  <c r="Q777" i="1"/>
  <c r="P777" i="1"/>
  <c r="Q776" i="1"/>
  <c r="P776" i="1"/>
  <c r="R776" i="1" s="1"/>
  <c r="S776" i="1" s="1"/>
  <c r="Q775" i="1"/>
  <c r="P775" i="1"/>
  <c r="Q774" i="1"/>
  <c r="P774" i="1"/>
  <c r="R774" i="1" s="1"/>
  <c r="S774" i="1" s="1"/>
  <c r="Q773" i="1"/>
  <c r="P773" i="1"/>
  <c r="R773" i="1" s="1"/>
  <c r="S773" i="1" s="1"/>
  <c r="Q772" i="1"/>
  <c r="P772" i="1"/>
  <c r="Q771" i="1"/>
  <c r="P771" i="1"/>
  <c r="Q770" i="1"/>
  <c r="P770" i="1"/>
  <c r="R770" i="1" s="1"/>
  <c r="S770" i="1" s="1"/>
  <c r="Q769" i="1"/>
  <c r="P769" i="1"/>
  <c r="Q768" i="1"/>
  <c r="P768" i="1"/>
  <c r="R768" i="1" s="1"/>
  <c r="S768" i="1" s="1"/>
  <c r="Q767" i="1"/>
  <c r="P767" i="1"/>
  <c r="Q766" i="1"/>
  <c r="P766" i="1"/>
  <c r="R766" i="1" s="1"/>
  <c r="S766" i="1" s="1"/>
  <c r="Q765" i="1"/>
  <c r="P765" i="1"/>
  <c r="R765" i="1" s="1"/>
  <c r="S765" i="1" s="1"/>
  <c r="Q764" i="1"/>
  <c r="P764" i="1"/>
  <c r="Q763" i="1"/>
  <c r="P763" i="1"/>
  <c r="Q762" i="1"/>
  <c r="P762" i="1"/>
  <c r="Q761" i="1"/>
  <c r="P761" i="1"/>
  <c r="Q760" i="1"/>
  <c r="P760" i="1"/>
  <c r="Q759" i="1"/>
  <c r="P759" i="1"/>
  <c r="Q758" i="1"/>
  <c r="P758" i="1"/>
  <c r="R758" i="1" s="1"/>
  <c r="S758" i="1" s="1"/>
  <c r="Q757" i="1"/>
  <c r="P757" i="1"/>
  <c r="R757" i="1" s="1"/>
  <c r="S757" i="1" s="1"/>
  <c r="Q756" i="1"/>
  <c r="P756" i="1"/>
  <c r="Q755" i="1"/>
  <c r="P755" i="1"/>
  <c r="Q754" i="1"/>
  <c r="P754" i="1"/>
  <c r="R754" i="1" s="1"/>
  <c r="S754" i="1" s="1"/>
  <c r="Q753" i="1"/>
  <c r="P753" i="1"/>
  <c r="Q752" i="1"/>
  <c r="P752" i="1"/>
  <c r="Q751" i="1"/>
  <c r="P751" i="1"/>
  <c r="Q750" i="1"/>
  <c r="P750" i="1"/>
  <c r="R750" i="1" s="1"/>
  <c r="S750" i="1" s="1"/>
  <c r="Q749" i="1"/>
  <c r="P749" i="1"/>
  <c r="R749" i="1" s="1"/>
  <c r="S749" i="1" s="1"/>
  <c r="Q748" i="1"/>
  <c r="P748" i="1"/>
  <c r="Q747" i="1"/>
  <c r="P747" i="1"/>
  <c r="Q746" i="1"/>
  <c r="P746" i="1"/>
  <c r="R746" i="1" s="1"/>
  <c r="S746" i="1" s="1"/>
  <c r="Q745" i="1"/>
  <c r="P745" i="1"/>
  <c r="Q744" i="1"/>
  <c r="P744" i="1"/>
  <c r="R744" i="1" s="1"/>
  <c r="S744" i="1" s="1"/>
  <c r="Q743" i="1"/>
  <c r="P743" i="1"/>
  <c r="Q742" i="1"/>
  <c r="P742" i="1"/>
  <c r="R742" i="1" s="1"/>
  <c r="S742" i="1" s="1"/>
  <c r="Q741" i="1"/>
  <c r="P741" i="1"/>
  <c r="R741" i="1" s="1"/>
  <c r="S741" i="1" s="1"/>
  <c r="Q740" i="1"/>
  <c r="P740" i="1"/>
  <c r="Q739" i="1"/>
  <c r="P739" i="1"/>
  <c r="Q738" i="1"/>
  <c r="P738" i="1"/>
  <c r="Q737" i="1"/>
  <c r="P737" i="1"/>
  <c r="Q736" i="1"/>
  <c r="P736" i="1"/>
  <c r="R736" i="1" s="1"/>
  <c r="S736" i="1" s="1"/>
  <c r="Q735" i="1"/>
  <c r="P735" i="1"/>
  <c r="Q734" i="1"/>
  <c r="P734" i="1"/>
  <c r="R734" i="1" s="1"/>
  <c r="S734" i="1" s="1"/>
  <c r="Q733" i="1"/>
  <c r="P733" i="1"/>
  <c r="R733" i="1" s="1"/>
  <c r="S733" i="1" s="1"/>
  <c r="Q732" i="1"/>
  <c r="P732" i="1"/>
  <c r="Q731" i="1"/>
  <c r="P731" i="1"/>
  <c r="Q730" i="1"/>
  <c r="P730" i="1"/>
  <c r="R730" i="1" s="1"/>
  <c r="S730" i="1" s="1"/>
  <c r="Q729" i="1"/>
  <c r="P729" i="1"/>
  <c r="Q728" i="1"/>
  <c r="P728" i="1"/>
  <c r="R728" i="1" s="1"/>
  <c r="S728" i="1" s="1"/>
  <c r="Q727" i="1"/>
  <c r="P727" i="1"/>
  <c r="Q726" i="1"/>
  <c r="P726" i="1"/>
  <c r="Q725" i="1"/>
  <c r="P725" i="1"/>
  <c r="Q724" i="1"/>
  <c r="P724" i="1"/>
  <c r="Q723" i="1"/>
  <c r="P723" i="1"/>
  <c r="Q722" i="1"/>
  <c r="P722" i="1"/>
  <c r="R722" i="1" s="1"/>
  <c r="S722" i="1" s="1"/>
  <c r="Q721" i="1"/>
  <c r="P721" i="1"/>
  <c r="Q720" i="1"/>
  <c r="P720" i="1"/>
  <c r="Q719" i="1"/>
  <c r="P719" i="1"/>
  <c r="Q718" i="1"/>
  <c r="P718" i="1"/>
  <c r="Q717" i="1"/>
  <c r="P717" i="1"/>
  <c r="Q716" i="1"/>
  <c r="P716" i="1"/>
  <c r="Q715" i="1"/>
  <c r="P715" i="1"/>
  <c r="Q714" i="1"/>
  <c r="P714" i="1"/>
  <c r="Q713" i="1"/>
  <c r="P713" i="1"/>
  <c r="Q712" i="1"/>
  <c r="P712" i="1"/>
  <c r="R712" i="1" s="1"/>
  <c r="S712" i="1" s="1"/>
  <c r="Q711" i="1"/>
  <c r="P711" i="1"/>
  <c r="Q710" i="1"/>
  <c r="P710" i="1"/>
  <c r="R710" i="1" s="1"/>
  <c r="S710" i="1" s="1"/>
  <c r="Q709" i="1"/>
  <c r="P709" i="1"/>
  <c r="R709" i="1" s="1"/>
  <c r="S709" i="1" s="1"/>
  <c r="Q708" i="1"/>
  <c r="P708" i="1"/>
  <c r="Q707" i="1"/>
  <c r="P707" i="1"/>
  <c r="Q706" i="1"/>
  <c r="P706" i="1"/>
  <c r="R706" i="1" s="1"/>
  <c r="S706" i="1" s="1"/>
  <c r="Q705" i="1"/>
  <c r="P705" i="1"/>
  <c r="Q704" i="1"/>
  <c r="P704" i="1"/>
  <c r="R704" i="1" s="1"/>
  <c r="S704" i="1" s="1"/>
  <c r="Q703" i="1"/>
  <c r="P703" i="1"/>
  <c r="Q702" i="1"/>
  <c r="P702" i="1"/>
  <c r="R702" i="1" s="1"/>
  <c r="S702" i="1" s="1"/>
  <c r="Q701" i="1"/>
  <c r="P701" i="1"/>
  <c r="R701" i="1" s="1"/>
  <c r="S701" i="1" s="1"/>
  <c r="Q700" i="1"/>
  <c r="P700" i="1"/>
  <c r="Q699" i="1"/>
  <c r="P699" i="1"/>
  <c r="Q698" i="1"/>
  <c r="P698" i="1"/>
  <c r="R698" i="1" s="1"/>
  <c r="S698" i="1" s="1"/>
  <c r="Q697" i="1"/>
  <c r="P697" i="1"/>
  <c r="Q696" i="1"/>
  <c r="P696" i="1"/>
  <c r="R696" i="1" s="1"/>
  <c r="S696" i="1" s="1"/>
  <c r="Q695" i="1"/>
  <c r="P695" i="1"/>
  <c r="Q694" i="1"/>
  <c r="P694" i="1"/>
  <c r="R694" i="1" s="1"/>
  <c r="S694" i="1" s="1"/>
  <c r="Q693" i="1"/>
  <c r="P693" i="1"/>
  <c r="R693" i="1" s="1"/>
  <c r="S693" i="1" s="1"/>
  <c r="Q692" i="1"/>
  <c r="P692" i="1"/>
  <c r="Q691" i="1"/>
  <c r="P691" i="1"/>
  <c r="Q690" i="1"/>
  <c r="P690" i="1"/>
  <c r="Q689" i="1"/>
  <c r="P689" i="1"/>
  <c r="Q688" i="1"/>
  <c r="P688" i="1"/>
  <c r="R688" i="1" s="1"/>
  <c r="S688" i="1" s="1"/>
  <c r="Q687" i="1"/>
  <c r="P687" i="1"/>
  <c r="Q686" i="1"/>
  <c r="P686" i="1"/>
  <c r="R686" i="1" s="1"/>
  <c r="S686" i="1" s="1"/>
  <c r="Q685" i="1"/>
  <c r="P685" i="1"/>
  <c r="Q684" i="1"/>
  <c r="P684" i="1"/>
  <c r="Q683" i="1"/>
  <c r="P683" i="1"/>
  <c r="Q682" i="1"/>
  <c r="P682" i="1"/>
  <c r="R682" i="1" s="1"/>
  <c r="S682" i="1" s="1"/>
  <c r="Q681" i="1"/>
  <c r="P681" i="1"/>
  <c r="Q680" i="1"/>
  <c r="P680" i="1"/>
  <c r="R680" i="1" s="1"/>
  <c r="S680" i="1" s="1"/>
  <c r="Q679" i="1"/>
  <c r="P679" i="1"/>
  <c r="Q678" i="1"/>
  <c r="P678" i="1"/>
  <c r="R678" i="1" s="1"/>
  <c r="S678" i="1" s="1"/>
  <c r="Q677" i="1"/>
  <c r="P677" i="1"/>
  <c r="R677" i="1" s="1"/>
  <c r="S677" i="1" s="1"/>
  <c r="Q676" i="1"/>
  <c r="P676" i="1"/>
  <c r="Q675" i="1"/>
  <c r="P675" i="1"/>
  <c r="Q674" i="1"/>
  <c r="P674" i="1"/>
  <c r="R674" i="1" s="1"/>
  <c r="S674" i="1" s="1"/>
  <c r="Q673" i="1"/>
  <c r="P673" i="1"/>
  <c r="Q672" i="1"/>
  <c r="P672" i="1"/>
  <c r="Q671" i="1"/>
  <c r="P671" i="1"/>
  <c r="Q670" i="1"/>
  <c r="P670" i="1"/>
  <c r="R670" i="1" s="1"/>
  <c r="S670" i="1" s="1"/>
  <c r="Q669" i="1"/>
  <c r="P669" i="1"/>
  <c r="R669" i="1" s="1"/>
  <c r="S669" i="1" s="1"/>
  <c r="Q668" i="1"/>
  <c r="P668" i="1"/>
  <c r="Q667" i="1"/>
  <c r="P667" i="1"/>
  <c r="Q666" i="1"/>
  <c r="P666" i="1"/>
  <c r="R666" i="1" s="1"/>
  <c r="S666" i="1" s="1"/>
  <c r="Q665" i="1"/>
  <c r="P665" i="1"/>
  <c r="Q664" i="1"/>
  <c r="P664" i="1"/>
  <c r="R664" i="1" s="1"/>
  <c r="S664" i="1" s="1"/>
  <c r="Q663" i="1"/>
  <c r="P663" i="1"/>
  <c r="Q662" i="1"/>
  <c r="P662" i="1"/>
  <c r="R662" i="1" s="1"/>
  <c r="S662" i="1" s="1"/>
  <c r="Q661" i="1"/>
  <c r="P661" i="1"/>
  <c r="R661" i="1" s="1"/>
  <c r="S661" i="1" s="1"/>
  <c r="Q660" i="1"/>
  <c r="P660" i="1"/>
  <c r="Q659" i="1"/>
  <c r="P659" i="1"/>
  <c r="Q658" i="1"/>
  <c r="P658" i="1"/>
  <c r="R658" i="1" s="1"/>
  <c r="S658" i="1" s="1"/>
  <c r="Q657" i="1"/>
  <c r="P657" i="1"/>
  <c r="Q656" i="1"/>
  <c r="P656" i="1"/>
  <c r="R656" i="1" s="1"/>
  <c r="S656" i="1" s="1"/>
  <c r="Q655" i="1"/>
  <c r="P655" i="1"/>
  <c r="Q654" i="1"/>
  <c r="P654" i="1"/>
  <c r="R654" i="1" s="1"/>
  <c r="S654" i="1" s="1"/>
  <c r="Q653" i="1"/>
  <c r="P653" i="1"/>
  <c r="R653" i="1" s="1"/>
  <c r="S653" i="1" s="1"/>
  <c r="Q652" i="1"/>
  <c r="P652" i="1"/>
  <c r="Q651" i="1"/>
  <c r="P651" i="1"/>
  <c r="Q650" i="1"/>
  <c r="P650" i="1"/>
  <c r="Q649" i="1"/>
  <c r="P649" i="1"/>
  <c r="Q648" i="1"/>
  <c r="P648" i="1"/>
  <c r="R648" i="1" s="1"/>
  <c r="S648" i="1" s="1"/>
  <c r="Q647" i="1"/>
  <c r="P647" i="1"/>
  <c r="Q646" i="1"/>
  <c r="P646" i="1"/>
  <c r="Q645" i="1"/>
  <c r="P645" i="1"/>
  <c r="R645" i="1" s="1"/>
  <c r="S645" i="1" s="1"/>
  <c r="Q644" i="1"/>
  <c r="P644" i="1"/>
  <c r="Q643" i="1"/>
  <c r="P643" i="1"/>
  <c r="Q642" i="1"/>
  <c r="P642" i="1"/>
  <c r="Q641" i="1"/>
  <c r="P641" i="1"/>
  <c r="Q640" i="1"/>
  <c r="P640" i="1"/>
  <c r="Q639" i="1"/>
  <c r="P639" i="1"/>
  <c r="Q638" i="1"/>
  <c r="P638" i="1"/>
  <c r="R638" i="1" s="1"/>
  <c r="S638" i="1" s="1"/>
  <c r="Q637" i="1"/>
  <c r="P637" i="1"/>
  <c r="R637" i="1" s="1"/>
  <c r="S637" i="1" s="1"/>
  <c r="Q636" i="1"/>
  <c r="P636" i="1"/>
  <c r="Q635" i="1"/>
  <c r="P635" i="1"/>
  <c r="Q634" i="1"/>
  <c r="P634" i="1"/>
  <c r="R634" i="1" s="1"/>
  <c r="S634" i="1" s="1"/>
  <c r="Q633" i="1"/>
  <c r="P633" i="1"/>
  <c r="Q632" i="1"/>
  <c r="P632" i="1"/>
  <c r="R632" i="1" s="1"/>
  <c r="S632" i="1" s="1"/>
  <c r="Q631" i="1"/>
  <c r="P631" i="1"/>
  <c r="Q630" i="1"/>
  <c r="P630" i="1"/>
  <c r="R630" i="1" s="1"/>
  <c r="S630" i="1" s="1"/>
  <c r="Q629" i="1"/>
  <c r="P629" i="1"/>
  <c r="R629" i="1" s="1"/>
  <c r="S629" i="1" s="1"/>
  <c r="Q628" i="1"/>
  <c r="P628" i="1"/>
  <c r="Q627" i="1"/>
  <c r="P627" i="1"/>
  <c r="Q626" i="1"/>
  <c r="P626" i="1"/>
  <c r="R626" i="1" s="1"/>
  <c r="S626" i="1" s="1"/>
  <c r="Q625" i="1"/>
  <c r="P625" i="1"/>
  <c r="Q624" i="1"/>
  <c r="P624" i="1"/>
  <c r="R624" i="1" s="1"/>
  <c r="S624" i="1" s="1"/>
  <c r="Q623" i="1"/>
  <c r="P623" i="1"/>
  <c r="Q622" i="1"/>
  <c r="P622" i="1"/>
  <c r="R622" i="1" s="1"/>
  <c r="S622" i="1" s="1"/>
  <c r="Q621" i="1"/>
  <c r="P621" i="1"/>
  <c r="R621" i="1" s="1"/>
  <c r="S621" i="1" s="1"/>
  <c r="Q620" i="1"/>
  <c r="P620" i="1"/>
  <c r="Q619" i="1"/>
  <c r="P619" i="1"/>
  <c r="Q618" i="1"/>
  <c r="P618" i="1"/>
  <c r="R618" i="1" s="1"/>
  <c r="S618" i="1" s="1"/>
  <c r="Q617" i="1"/>
  <c r="P617" i="1"/>
  <c r="Q616" i="1"/>
  <c r="P616" i="1"/>
  <c r="R616" i="1" s="1"/>
  <c r="S616" i="1" s="1"/>
  <c r="Q615" i="1"/>
  <c r="P615" i="1"/>
  <c r="Q614" i="1"/>
  <c r="P614" i="1"/>
  <c r="R614" i="1" s="1"/>
  <c r="S614" i="1" s="1"/>
  <c r="Q613" i="1"/>
  <c r="P613" i="1"/>
  <c r="R613" i="1" s="1"/>
  <c r="S613" i="1" s="1"/>
  <c r="Q612" i="1"/>
  <c r="P612" i="1"/>
  <c r="Q611" i="1"/>
  <c r="P611" i="1"/>
  <c r="Q610" i="1"/>
  <c r="P610" i="1"/>
  <c r="R610" i="1" s="1"/>
  <c r="S610" i="1" s="1"/>
  <c r="Q609" i="1"/>
  <c r="P609" i="1"/>
  <c r="Q608" i="1"/>
  <c r="P608" i="1"/>
  <c r="R608" i="1" s="1"/>
  <c r="S608" i="1" s="1"/>
  <c r="Q607" i="1"/>
  <c r="P607" i="1"/>
  <c r="Q606" i="1"/>
  <c r="P606" i="1"/>
  <c r="R606" i="1" s="1"/>
  <c r="S606" i="1" s="1"/>
  <c r="Q605" i="1"/>
  <c r="P605" i="1"/>
  <c r="R605" i="1" s="1"/>
  <c r="S605" i="1" s="1"/>
  <c r="Q604" i="1"/>
  <c r="P604" i="1"/>
  <c r="Q603" i="1"/>
  <c r="P603" i="1"/>
  <c r="Q602" i="1"/>
  <c r="P602" i="1"/>
  <c r="R602" i="1" s="1"/>
  <c r="S602" i="1" s="1"/>
  <c r="Q601" i="1"/>
  <c r="P601" i="1"/>
  <c r="Q600" i="1"/>
  <c r="P600" i="1"/>
  <c r="R600" i="1" s="1"/>
  <c r="S600" i="1" s="1"/>
  <c r="Q599" i="1"/>
  <c r="P599" i="1"/>
  <c r="Q598" i="1"/>
  <c r="P598" i="1"/>
  <c r="R598" i="1" s="1"/>
  <c r="S598" i="1" s="1"/>
  <c r="Q597" i="1"/>
  <c r="P597" i="1"/>
  <c r="R597" i="1" s="1"/>
  <c r="S597" i="1" s="1"/>
  <c r="Q596" i="1"/>
  <c r="P596" i="1"/>
  <c r="Q595" i="1"/>
  <c r="P595" i="1"/>
  <c r="Q594" i="1"/>
  <c r="P594" i="1"/>
  <c r="R594" i="1" s="1"/>
  <c r="S594" i="1" s="1"/>
  <c r="Q593" i="1"/>
  <c r="P593" i="1"/>
  <c r="Q592" i="1"/>
  <c r="P592" i="1"/>
  <c r="R592" i="1" s="1"/>
  <c r="S592" i="1" s="1"/>
  <c r="Q591" i="1"/>
  <c r="P591" i="1"/>
  <c r="Q590" i="1"/>
  <c r="P590" i="1"/>
  <c r="R590" i="1" s="1"/>
  <c r="S590" i="1" s="1"/>
  <c r="Q589" i="1"/>
  <c r="P589" i="1"/>
  <c r="R589" i="1" s="1"/>
  <c r="S589" i="1" s="1"/>
  <c r="Q588" i="1"/>
  <c r="P588" i="1"/>
  <c r="Q587" i="1"/>
  <c r="P587" i="1"/>
  <c r="Q586" i="1"/>
  <c r="P586" i="1"/>
  <c r="R586" i="1" s="1"/>
  <c r="S586" i="1" s="1"/>
  <c r="Q585" i="1"/>
  <c r="P585" i="1"/>
  <c r="Q584" i="1"/>
  <c r="P584" i="1"/>
  <c r="R584" i="1" s="1"/>
  <c r="S584" i="1" s="1"/>
  <c r="Q583" i="1"/>
  <c r="P583" i="1"/>
  <c r="Q582" i="1"/>
  <c r="P582" i="1"/>
  <c r="R582" i="1" s="1"/>
  <c r="S582" i="1" s="1"/>
  <c r="Q581" i="1"/>
  <c r="P581" i="1"/>
  <c r="R581" i="1" s="1"/>
  <c r="S581" i="1" s="1"/>
  <c r="Q580" i="1"/>
  <c r="P580" i="1"/>
  <c r="Q579" i="1"/>
  <c r="P579" i="1"/>
  <c r="Q578" i="1"/>
  <c r="P578" i="1"/>
  <c r="R578" i="1" s="1"/>
  <c r="S578" i="1" s="1"/>
  <c r="Q577" i="1"/>
  <c r="P577" i="1"/>
  <c r="Q576" i="1"/>
  <c r="P576" i="1"/>
  <c r="R576" i="1" s="1"/>
  <c r="S576" i="1" s="1"/>
  <c r="Q575" i="1"/>
  <c r="P575" i="1"/>
  <c r="Q574" i="1"/>
  <c r="P574" i="1"/>
  <c r="Q573" i="1"/>
  <c r="P573" i="1"/>
  <c r="R573" i="1" s="1"/>
  <c r="S573" i="1" s="1"/>
  <c r="Q572" i="1"/>
  <c r="P572" i="1"/>
  <c r="Q571" i="1"/>
  <c r="P571" i="1"/>
  <c r="Q570" i="1"/>
  <c r="P570" i="1"/>
  <c r="R570" i="1" s="1"/>
  <c r="S570" i="1" s="1"/>
  <c r="Q569" i="1"/>
  <c r="P569" i="1"/>
  <c r="Q568" i="1"/>
  <c r="P568" i="1"/>
  <c r="R568" i="1" s="1"/>
  <c r="S568" i="1" s="1"/>
  <c r="Q567" i="1"/>
  <c r="P567" i="1"/>
  <c r="Q566" i="1"/>
  <c r="P566" i="1"/>
  <c r="R566" i="1" s="1"/>
  <c r="S566" i="1" s="1"/>
  <c r="Q565" i="1"/>
  <c r="P565" i="1"/>
  <c r="R565" i="1" s="1"/>
  <c r="S565" i="1" s="1"/>
  <c r="Q564" i="1"/>
  <c r="P564" i="1"/>
  <c r="Q563" i="1"/>
  <c r="P563" i="1"/>
  <c r="Q562" i="1"/>
  <c r="P562" i="1"/>
  <c r="R562" i="1" s="1"/>
  <c r="S562" i="1" s="1"/>
  <c r="Q561" i="1"/>
  <c r="P561" i="1"/>
  <c r="Q560" i="1"/>
  <c r="P560" i="1"/>
  <c r="R560" i="1" s="1"/>
  <c r="S560" i="1" s="1"/>
  <c r="Q559" i="1"/>
  <c r="P559" i="1"/>
  <c r="Q558" i="1"/>
  <c r="P558" i="1"/>
  <c r="R558" i="1" s="1"/>
  <c r="S558" i="1" s="1"/>
  <c r="Q557" i="1"/>
  <c r="P557" i="1"/>
  <c r="R557" i="1" s="1"/>
  <c r="S557" i="1" s="1"/>
  <c r="Q556" i="1"/>
  <c r="P556" i="1"/>
  <c r="Q555" i="1"/>
  <c r="P555" i="1"/>
  <c r="Q554" i="1"/>
  <c r="P554" i="1"/>
  <c r="R554" i="1" s="1"/>
  <c r="S554" i="1" s="1"/>
  <c r="Q553" i="1"/>
  <c r="P553" i="1"/>
  <c r="Q552" i="1"/>
  <c r="P552" i="1"/>
  <c r="R552" i="1" s="1"/>
  <c r="S552" i="1" s="1"/>
  <c r="Q551" i="1"/>
  <c r="P551" i="1"/>
  <c r="Q550" i="1"/>
  <c r="P550" i="1"/>
  <c r="R550" i="1" s="1"/>
  <c r="S550" i="1" s="1"/>
  <c r="Q549" i="1"/>
  <c r="P549" i="1"/>
  <c r="R549" i="1" s="1"/>
  <c r="S549" i="1" s="1"/>
  <c r="Q548" i="1"/>
  <c r="P548" i="1"/>
  <c r="Q547" i="1"/>
  <c r="P547" i="1"/>
  <c r="Q546" i="1"/>
  <c r="P546" i="1"/>
  <c r="R546" i="1" s="1"/>
  <c r="S546" i="1" s="1"/>
  <c r="Q545" i="1"/>
  <c r="P545" i="1"/>
  <c r="Q544" i="1"/>
  <c r="P544" i="1"/>
  <c r="R544" i="1" s="1"/>
  <c r="S544" i="1" s="1"/>
  <c r="Q543" i="1"/>
  <c r="P543" i="1"/>
  <c r="Q542" i="1"/>
  <c r="P542" i="1"/>
  <c r="R542" i="1" s="1"/>
  <c r="S542" i="1" s="1"/>
  <c r="Q541" i="1"/>
  <c r="P541" i="1"/>
  <c r="R541" i="1" s="1"/>
  <c r="S541" i="1" s="1"/>
  <c r="Q540" i="1"/>
  <c r="P540" i="1"/>
  <c r="Q539" i="1"/>
  <c r="P539" i="1"/>
  <c r="Q538" i="1"/>
  <c r="P538" i="1"/>
  <c r="Q537" i="1"/>
  <c r="P537" i="1"/>
  <c r="Q536" i="1"/>
  <c r="P536" i="1"/>
  <c r="R536" i="1" s="1"/>
  <c r="S536" i="1" s="1"/>
  <c r="Q535" i="1"/>
  <c r="P535" i="1"/>
  <c r="Q534" i="1"/>
  <c r="P534" i="1"/>
  <c r="R534" i="1" s="1"/>
  <c r="S534" i="1" s="1"/>
  <c r="Q533" i="1"/>
  <c r="P533" i="1"/>
  <c r="R533" i="1" s="1"/>
  <c r="S533" i="1" s="1"/>
  <c r="Q532" i="1"/>
  <c r="P532" i="1"/>
  <c r="Q531" i="1"/>
  <c r="P531" i="1"/>
  <c r="Q530" i="1"/>
  <c r="P530" i="1"/>
  <c r="R530" i="1" s="1"/>
  <c r="S530" i="1" s="1"/>
  <c r="Q529" i="1"/>
  <c r="P529" i="1"/>
  <c r="Q528" i="1"/>
  <c r="P528" i="1"/>
  <c r="R528" i="1" s="1"/>
  <c r="S528" i="1" s="1"/>
  <c r="Q527" i="1"/>
  <c r="P527" i="1"/>
  <c r="Q526" i="1"/>
  <c r="P526" i="1"/>
  <c r="R526" i="1" s="1"/>
  <c r="S526" i="1" s="1"/>
  <c r="Q525" i="1"/>
  <c r="P525" i="1"/>
  <c r="R525" i="1" s="1"/>
  <c r="S525" i="1" s="1"/>
  <c r="Q524" i="1"/>
  <c r="P524" i="1"/>
  <c r="Q523" i="1"/>
  <c r="P523" i="1"/>
  <c r="Q522" i="1"/>
  <c r="P522" i="1"/>
  <c r="R522" i="1" s="1"/>
  <c r="S522" i="1" s="1"/>
  <c r="Q521" i="1"/>
  <c r="P521" i="1"/>
  <c r="Q520" i="1"/>
  <c r="P520" i="1"/>
  <c r="R520" i="1" s="1"/>
  <c r="S520" i="1" s="1"/>
  <c r="Q519" i="1"/>
  <c r="P519" i="1"/>
  <c r="Q518" i="1"/>
  <c r="P518" i="1"/>
  <c r="R518" i="1" s="1"/>
  <c r="S518" i="1" s="1"/>
  <c r="Q517" i="1"/>
  <c r="P517" i="1"/>
  <c r="R517" i="1" s="1"/>
  <c r="S517" i="1" s="1"/>
  <c r="Q516" i="1"/>
  <c r="P516" i="1"/>
  <c r="Q515" i="1"/>
  <c r="P515" i="1"/>
  <c r="Q514" i="1"/>
  <c r="P514" i="1"/>
  <c r="R514" i="1" s="1"/>
  <c r="S514" i="1" s="1"/>
  <c r="Q513" i="1"/>
  <c r="P513" i="1"/>
  <c r="Q512" i="1"/>
  <c r="P512" i="1"/>
  <c r="R512" i="1" s="1"/>
  <c r="S512" i="1" s="1"/>
  <c r="Q511" i="1"/>
  <c r="P511" i="1"/>
  <c r="Q510" i="1"/>
  <c r="P510" i="1"/>
  <c r="R510" i="1" s="1"/>
  <c r="S510" i="1" s="1"/>
  <c r="Q509" i="1"/>
  <c r="P509" i="1"/>
  <c r="Q508" i="1"/>
  <c r="P508" i="1"/>
  <c r="Q507" i="1"/>
  <c r="P507" i="1"/>
  <c r="Q506" i="1"/>
  <c r="P506" i="1"/>
  <c r="R506" i="1" s="1"/>
  <c r="S506" i="1" s="1"/>
  <c r="Q505" i="1"/>
  <c r="P505" i="1"/>
  <c r="Q504" i="1"/>
  <c r="P504" i="1"/>
  <c r="R504" i="1" s="1"/>
  <c r="S504" i="1" s="1"/>
  <c r="Q503" i="1"/>
  <c r="P503" i="1"/>
  <c r="Q502" i="1"/>
  <c r="P502" i="1"/>
  <c r="R502" i="1" s="1"/>
  <c r="S502" i="1" s="1"/>
  <c r="Q501" i="1"/>
  <c r="P501" i="1"/>
  <c r="R501" i="1" s="1"/>
  <c r="S501" i="1" s="1"/>
  <c r="Q500" i="1"/>
  <c r="P500" i="1"/>
  <c r="Q499" i="1"/>
  <c r="P499" i="1"/>
  <c r="Q498" i="1"/>
  <c r="P498" i="1"/>
  <c r="R498" i="1" s="1"/>
  <c r="S498" i="1" s="1"/>
  <c r="Q497" i="1"/>
  <c r="P497" i="1"/>
  <c r="Q496" i="1"/>
  <c r="P496" i="1"/>
  <c r="Q495" i="1"/>
  <c r="P495" i="1"/>
  <c r="Q494" i="1"/>
  <c r="P494" i="1"/>
  <c r="R494" i="1" s="1"/>
  <c r="S494" i="1" s="1"/>
  <c r="Q493" i="1"/>
  <c r="P493" i="1"/>
  <c r="R493" i="1" s="1"/>
  <c r="S493" i="1" s="1"/>
  <c r="Q492" i="1"/>
  <c r="P492" i="1"/>
  <c r="Q491" i="1"/>
  <c r="P491" i="1"/>
  <c r="Q490" i="1"/>
  <c r="P490" i="1"/>
  <c r="R490" i="1" s="1"/>
  <c r="S490" i="1" s="1"/>
  <c r="Q489" i="1"/>
  <c r="P489" i="1"/>
  <c r="Q488" i="1"/>
  <c r="P488" i="1"/>
  <c r="Q487" i="1"/>
  <c r="P487" i="1"/>
  <c r="Q486" i="1"/>
  <c r="P486" i="1"/>
  <c r="R486" i="1" s="1"/>
  <c r="S486" i="1" s="1"/>
  <c r="Q485" i="1"/>
  <c r="P485" i="1"/>
  <c r="R485" i="1" s="1"/>
  <c r="S485" i="1" s="1"/>
  <c r="Q484" i="1"/>
  <c r="P484" i="1"/>
  <c r="Q483" i="1"/>
  <c r="P483" i="1"/>
  <c r="Q482" i="1"/>
  <c r="P482" i="1"/>
  <c r="R482" i="1" s="1"/>
  <c r="S482" i="1" s="1"/>
  <c r="Q481" i="1"/>
  <c r="P481" i="1"/>
  <c r="Q480" i="1"/>
  <c r="P480" i="1"/>
  <c r="Q479" i="1"/>
  <c r="P479" i="1"/>
  <c r="Q478" i="1"/>
  <c r="P478" i="1"/>
  <c r="R478" i="1" s="1"/>
  <c r="S478" i="1" s="1"/>
  <c r="Q477" i="1"/>
  <c r="P477" i="1"/>
  <c r="R477" i="1" s="1"/>
  <c r="S477" i="1" s="1"/>
  <c r="Q476" i="1"/>
  <c r="P476" i="1"/>
  <c r="Q475" i="1"/>
  <c r="P475" i="1"/>
  <c r="Q474" i="1"/>
  <c r="P474" i="1"/>
  <c r="R474" i="1" s="1"/>
  <c r="S474" i="1" s="1"/>
  <c r="Q473" i="1"/>
  <c r="P473" i="1"/>
  <c r="Q472" i="1"/>
  <c r="P472" i="1"/>
  <c r="Q471" i="1"/>
  <c r="P471" i="1"/>
  <c r="Q470" i="1"/>
  <c r="P470" i="1"/>
  <c r="R470" i="1" s="1"/>
  <c r="S470" i="1" s="1"/>
  <c r="Q469" i="1"/>
  <c r="P469" i="1"/>
  <c r="R469" i="1" s="1"/>
  <c r="S469" i="1" s="1"/>
  <c r="Q468" i="1"/>
  <c r="P468" i="1"/>
  <c r="Q467" i="1"/>
  <c r="P467" i="1"/>
  <c r="Q466" i="1"/>
  <c r="P466" i="1"/>
  <c r="R466" i="1" s="1"/>
  <c r="S466" i="1" s="1"/>
  <c r="Q465" i="1"/>
  <c r="P465" i="1"/>
  <c r="Q464" i="1"/>
  <c r="P464" i="1"/>
  <c r="Q463" i="1"/>
  <c r="P463" i="1"/>
  <c r="Q462" i="1"/>
  <c r="P462" i="1"/>
  <c r="R462" i="1" s="1"/>
  <c r="S462" i="1" s="1"/>
  <c r="Q461" i="1"/>
  <c r="P461" i="1"/>
  <c r="R461" i="1" s="1"/>
  <c r="S461" i="1" s="1"/>
  <c r="Q460" i="1"/>
  <c r="P460" i="1"/>
  <c r="Q459" i="1"/>
  <c r="P459" i="1"/>
  <c r="Q458" i="1"/>
  <c r="P458" i="1"/>
  <c r="R458" i="1" s="1"/>
  <c r="S458" i="1" s="1"/>
  <c r="Q457" i="1"/>
  <c r="P457" i="1"/>
  <c r="Q456" i="1"/>
  <c r="P456" i="1"/>
  <c r="Q455" i="1"/>
  <c r="P455" i="1"/>
  <c r="Q454" i="1"/>
  <c r="P454" i="1"/>
  <c r="R454" i="1" s="1"/>
  <c r="S454" i="1" s="1"/>
  <c r="Q453" i="1"/>
  <c r="P453" i="1"/>
  <c r="R453" i="1" s="1"/>
  <c r="S453" i="1" s="1"/>
  <c r="Q452" i="1"/>
  <c r="P452" i="1"/>
  <c r="Q451" i="1"/>
  <c r="P451" i="1"/>
  <c r="Q450" i="1"/>
  <c r="P450" i="1"/>
  <c r="R450" i="1" s="1"/>
  <c r="S450" i="1" s="1"/>
  <c r="Q449" i="1"/>
  <c r="P449" i="1"/>
  <c r="Q448" i="1"/>
  <c r="P448" i="1"/>
  <c r="Q447" i="1"/>
  <c r="P447" i="1"/>
  <c r="Q446" i="1"/>
  <c r="P446" i="1"/>
  <c r="R446" i="1" s="1"/>
  <c r="S446" i="1" s="1"/>
  <c r="Q445" i="1"/>
  <c r="P445" i="1"/>
  <c r="R445" i="1" s="1"/>
  <c r="S445" i="1" s="1"/>
  <c r="Q444" i="1"/>
  <c r="P444" i="1"/>
  <c r="Q443" i="1"/>
  <c r="P443" i="1"/>
  <c r="Q442" i="1"/>
  <c r="P442" i="1"/>
  <c r="R442" i="1" s="1"/>
  <c r="S442" i="1" s="1"/>
  <c r="Q441" i="1"/>
  <c r="P441" i="1"/>
  <c r="Q440" i="1"/>
  <c r="P440" i="1"/>
  <c r="Q439" i="1"/>
  <c r="P439" i="1"/>
  <c r="Q438" i="1"/>
  <c r="P438" i="1"/>
  <c r="R438" i="1" s="1"/>
  <c r="S438" i="1" s="1"/>
  <c r="Q437" i="1"/>
  <c r="P437" i="1"/>
  <c r="R437" i="1" s="1"/>
  <c r="S437" i="1" s="1"/>
  <c r="Q436" i="1"/>
  <c r="P436" i="1"/>
  <c r="Q435" i="1"/>
  <c r="P435" i="1"/>
  <c r="Q434" i="1"/>
  <c r="P434" i="1"/>
  <c r="R434" i="1" s="1"/>
  <c r="S434" i="1" s="1"/>
  <c r="Q433" i="1"/>
  <c r="P433" i="1"/>
  <c r="Q432" i="1"/>
  <c r="P432" i="1"/>
  <c r="Q431" i="1"/>
  <c r="P431" i="1"/>
  <c r="Q430" i="1"/>
  <c r="P430" i="1"/>
  <c r="R430" i="1" s="1"/>
  <c r="S430" i="1" s="1"/>
  <c r="Q429" i="1"/>
  <c r="P429" i="1"/>
  <c r="R429" i="1" s="1"/>
  <c r="S429" i="1" s="1"/>
  <c r="Q428" i="1"/>
  <c r="P428" i="1"/>
  <c r="Q427" i="1"/>
  <c r="P427" i="1"/>
  <c r="Q426" i="1"/>
  <c r="P426" i="1"/>
  <c r="R426" i="1" s="1"/>
  <c r="S426" i="1" s="1"/>
  <c r="Q425" i="1"/>
  <c r="P425" i="1"/>
  <c r="Q424" i="1"/>
  <c r="P424" i="1"/>
  <c r="Q423" i="1"/>
  <c r="P423" i="1"/>
  <c r="Q422" i="1"/>
  <c r="P422" i="1"/>
  <c r="R422" i="1" s="1"/>
  <c r="S422" i="1" s="1"/>
  <c r="Q421" i="1"/>
  <c r="P421" i="1"/>
  <c r="R421" i="1" s="1"/>
  <c r="S421" i="1" s="1"/>
  <c r="Q420" i="1"/>
  <c r="P420" i="1"/>
  <c r="Q419" i="1"/>
  <c r="P419" i="1"/>
  <c r="Q418" i="1"/>
  <c r="P418" i="1"/>
  <c r="R418" i="1" s="1"/>
  <c r="S418" i="1" s="1"/>
  <c r="Q417" i="1"/>
  <c r="P417" i="1"/>
  <c r="Q416" i="1"/>
  <c r="P416" i="1"/>
  <c r="Q415" i="1"/>
  <c r="P415" i="1"/>
  <c r="Q414" i="1"/>
  <c r="P414" i="1"/>
  <c r="R414" i="1" s="1"/>
  <c r="S414" i="1" s="1"/>
  <c r="Q413" i="1"/>
  <c r="P413" i="1"/>
  <c r="R413" i="1" s="1"/>
  <c r="S413" i="1" s="1"/>
  <c r="Q412" i="1"/>
  <c r="P412" i="1"/>
  <c r="Q411" i="1"/>
  <c r="P411" i="1"/>
  <c r="Q410" i="1"/>
  <c r="P410" i="1"/>
  <c r="R410" i="1" s="1"/>
  <c r="S410" i="1" s="1"/>
  <c r="Q409" i="1"/>
  <c r="P409" i="1"/>
  <c r="Q408" i="1"/>
  <c r="P408" i="1"/>
  <c r="Q407" i="1"/>
  <c r="P407" i="1"/>
  <c r="Q406" i="1"/>
  <c r="P406" i="1"/>
  <c r="Q405" i="1"/>
  <c r="P405" i="1"/>
  <c r="R405" i="1" s="1"/>
  <c r="S405" i="1" s="1"/>
  <c r="Q404" i="1"/>
  <c r="P404" i="1"/>
  <c r="Q403" i="1"/>
  <c r="P403" i="1"/>
  <c r="Q402" i="1"/>
  <c r="P402" i="1"/>
  <c r="R402" i="1" s="1"/>
  <c r="S402" i="1" s="1"/>
  <c r="Q401" i="1"/>
  <c r="P401" i="1"/>
  <c r="Q400" i="1"/>
  <c r="P400" i="1"/>
  <c r="Q399" i="1"/>
  <c r="P399" i="1"/>
  <c r="Q398" i="1"/>
  <c r="P398" i="1"/>
  <c r="R398" i="1" s="1"/>
  <c r="S398" i="1" s="1"/>
  <c r="Q397" i="1"/>
  <c r="P397" i="1"/>
  <c r="R397" i="1" s="1"/>
  <c r="S397" i="1" s="1"/>
  <c r="Q396" i="1"/>
  <c r="P396" i="1"/>
  <c r="Q395" i="1"/>
  <c r="P395" i="1"/>
  <c r="Q394" i="1"/>
  <c r="P394" i="1"/>
  <c r="Q393" i="1"/>
  <c r="P393" i="1"/>
  <c r="Q392" i="1"/>
  <c r="P392" i="1"/>
  <c r="Q391" i="1"/>
  <c r="P391" i="1"/>
  <c r="Q390" i="1"/>
  <c r="P390" i="1"/>
  <c r="R390" i="1" s="1"/>
  <c r="S390" i="1" s="1"/>
  <c r="Q389" i="1"/>
  <c r="P389" i="1"/>
  <c r="R389" i="1" s="1"/>
  <c r="S389" i="1" s="1"/>
  <c r="Q388" i="1"/>
  <c r="P388" i="1"/>
  <c r="Q387" i="1"/>
  <c r="P387" i="1"/>
  <c r="Q386" i="1"/>
  <c r="P386" i="1"/>
  <c r="R386" i="1" s="1"/>
  <c r="S386" i="1" s="1"/>
  <c r="Q385" i="1"/>
  <c r="P385" i="1"/>
  <c r="Q384" i="1"/>
  <c r="P384" i="1"/>
  <c r="Q383" i="1"/>
  <c r="P383" i="1"/>
  <c r="Q382" i="1"/>
  <c r="P382" i="1"/>
  <c r="R382" i="1" s="1"/>
  <c r="S382" i="1" s="1"/>
  <c r="Q381" i="1"/>
  <c r="P381" i="1"/>
  <c r="R381" i="1" s="1"/>
  <c r="S381" i="1" s="1"/>
  <c r="Q380" i="1"/>
  <c r="P380" i="1"/>
  <c r="Q379" i="1"/>
  <c r="P379" i="1"/>
  <c r="Q378" i="1"/>
  <c r="P378" i="1"/>
  <c r="R378" i="1" s="1"/>
  <c r="S378" i="1" s="1"/>
  <c r="Q377" i="1"/>
  <c r="P377" i="1"/>
  <c r="Q376" i="1"/>
  <c r="P376" i="1"/>
  <c r="Q375" i="1"/>
  <c r="P375" i="1"/>
  <c r="Q374" i="1"/>
  <c r="P374" i="1"/>
  <c r="R374" i="1" s="1"/>
  <c r="S374" i="1" s="1"/>
  <c r="Q373" i="1"/>
  <c r="P373" i="1"/>
  <c r="R373" i="1" s="1"/>
  <c r="S373" i="1" s="1"/>
  <c r="Q372" i="1"/>
  <c r="P372" i="1"/>
  <c r="Q371" i="1"/>
  <c r="P371" i="1"/>
  <c r="Q370" i="1"/>
  <c r="P370" i="1"/>
  <c r="R370" i="1" s="1"/>
  <c r="S370" i="1" s="1"/>
  <c r="Q369" i="1"/>
  <c r="P369" i="1"/>
  <c r="Q368" i="1"/>
  <c r="P368" i="1"/>
  <c r="Q367" i="1"/>
  <c r="P367" i="1"/>
  <c r="Q366" i="1"/>
  <c r="P366" i="1"/>
  <c r="R366" i="1" s="1"/>
  <c r="S366" i="1" s="1"/>
  <c r="Q365" i="1"/>
  <c r="P365" i="1"/>
  <c r="R365" i="1" s="1"/>
  <c r="S365" i="1" s="1"/>
  <c r="Q364" i="1"/>
  <c r="P364" i="1"/>
  <c r="Q363" i="1"/>
  <c r="P363" i="1"/>
  <c r="Q362" i="1"/>
  <c r="P362" i="1"/>
  <c r="R362" i="1" s="1"/>
  <c r="S362" i="1" s="1"/>
  <c r="Q361" i="1"/>
  <c r="P361" i="1"/>
  <c r="Q360" i="1"/>
  <c r="P360" i="1"/>
  <c r="Q359" i="1"/>
  <c r="P359" i="1"/>
  <c r="Q358" i="1"/>
  <c r="P358" i="1"/>
  <c r="R358" i="1" s="1"/>
  <c r="S358" i="1" s="1"/>
  <c r="Q357" i="1"/>
  <c r="P357" i="1"/>
  <c r="R357" i="1" s="1"/>
  <c r="S357" i="1" s="1"/>
  <c r="Q356" i="1"/>
  <c r="P356" i="1"/>
  <c r="Q355" i="1"/>
  <c r="P355" i="1"/>
  <c r="Q354" i="1"/>
  <c r="P354" i="1"/>
  <c r="R354" i="1" s="1"/>
  <c r="S354" i="1" s="1"/>
  <c r="Q353" i="1"/>
  <c r="P353" i="1"/>
  <c r="Q352" i="1"/>
  <c r="P352" i="1"/>
  <c r="Q351" i="1"/>
  <c r="P351" i="1"/>
  <c r="Q350" i="1"/>
  <c r="P350" i="1"/>
  <c r="R350" i="1" s="1"/>
  <c r="S350" i="1" s="1"/>
  <c r="Q349" i="1"/>
  <c r="P349" i="1"/>
  <c r="R349" i="1" s="1"/>
  <c r="S349" i="1" s="1"/>
  <c r="Q348" i="1"/>
  <c r="P348" i="1"/>
  <c r="Q347" i="1"/>
  <c r="P347" i="1"/>
  <c r="Q346" i="1"/>
  <c r="P346" i="1"/>
  <c r="R346" i="1" s="1"/>
  <c r="S346" i="1" s="1"/>
  <c r="Q345" i="1"/>
  <c r="P345" i="1"/>
  <c r="Q344" i="1"/>
  <c r="P344" i="1"/>
  <c r="Q343" i="1"/>
  <c r="P343" i="1"/>
  <c r="Q342" i="1"/>
  <c r="P342" i="1"/>
  <c r="R342" i="1" s="1"/>
  <c r="S342" i="1" s="1"/>
  <c r="Q341" i="1"/>
  <c r="P341" i="1"/>
  <c r="R341" i="1" s="1"/>
  <c r="S341" i="1" s="1"/>
  <c r="Q340" i="1"/>
  <c r="P340" i="1"/>
  <c r="Q339" i="1"/>
  <c r="P339" i="1"/>
  <c r="Q338" i="1"/>
  <c r="P338" i="1"/>
  <c r="R338" i="1" s="1"/>
  <c r="S338" i="1" s="1"/>
  <c r="Q337" i="1"/>
  <c r="P337" i="1"/>
  <c r="Q336" i="1"/>
  <c r="P336" i="1"/>
  <c r="Q335" i="1"/>
  <c r="P335" i="1"/>
  <c r="Q334" i="1"/>
  <c r="P334" i="1"/>
  <c r="R334" i="1" s="1"/>
  <c r="S334" i="1" s="1"/>
  <c r="Q333" i="1"/>
  <c r="P333" i="1"/>
  <c r="Q332" i="1"/>
  <c r="P332" i="1"/>
  <c r="Q331" i="1"/>
  <c r="P331" i="1"/>
  <c r="Q330" i="1"/>
  <c r="P330" i="1"/>
  <c r="R330" i="1" s="1"/>
  <c r="S330" i="1" s="1"/>
  <c r="Q329" i="1"/>
  <c r="P329" i="1"/>
  <c r="Q328" i="1"/>
  <c r="P328" i="1"/>
  <c r="Q327" i="1"/>
  <c r="P327" i="1"/>
  <c r="Q326" i="1"/>
  <c r="P326" i="1"/>
  <c r="R326" i="1" s="1"/>
  <c r="S326" i="1" s="1"/>
  <c r="Q325" i="1"/>
  <c r="P325" i="1"/>
  <c r="R325" i="1" s="1"/>
  <c r="S325" i="1" s="1"/>
  <c r="Q324" i="1"/>
  <c r="P324" i="1"/>
  <c r="Q323" i="1"/>
  <c r="P323" i="1"/>
  <c r="Q322" i="1"/>
  <c r="P322" i="1"/>
  <c r="R322" i="1" s="1"/>
  <c r="S322" i="1" s="1"/>
  <c r="Q321" i="1"/>
  <c r="P321" i="1"/>
  <c r="Q320" i="1"/>
  <c r="P320" i="1"/>
  <c r="Q319" i="1"/>
  <c r="P319" i="1"/>
  <c r="Q318" i="1"/>
  <c r="P318" i="1"/>
  <c r="R318" i="1" s="1"/>
  <c r="S318" i="1" s="1"/>
  <c r="Q317" i="1"/>
  <c r="P317" i="1"/>
  <c r="R317" i="1" s="1"/>
  <c r="S317" i="1" s="1"/>
  <c r="Q316" i="1"/>
  <c r="P316" i="1"/>
  <c r="Q315" i="1"/>
  <c r="P315" i="1"/>
  <c r="Q314" i="1"/>
  <c r="P314" i="1"/>
  <c r="R314" i="1" s="1"/>
  <c r="S314" i="1" s="1"/>
  <c r="Q313" i="1"/>
  <c r="P313" i="1"/>
  <c r="Q312" i="1"/>
  <c r="P312" i="1"/>
  <c r="Q311" i="1"/>
  <c r="P311" i="1"/>
  <c r="Q310" i="1"/>
  <c r="P310" i="1"/>
  <c r="R310" i="1" s="1"/>
  <c r="S310" i="1" s="1"/>
  <c r="Q309" i="1"/>
  <c r="P309" i="1"/>
  <c r="R309" i="1" s="1"/>
  <c r="S309" i="1" s="1"/>
  <c r="Q308" i="1"/>
  <c r="P308" i="1"/>
  <c r="Q307" i="1"/>
  <c r="P307" i="1"/>
  <c r="Q306" i="1"/>
  <c r="P306" i="1"/>
  <c r="R306" i="1" s="1"/>
  <c r="S306" i="1" s="1"/>
  <c r="Q305" i="1"/>
  <c r="P305" i="1"/>
  <c r="Q304" i="1"/>
  <c r="P304" i="1"/>
  <c r="Q303" i="1"/>
  <c r="P303" i="1"/>
  <c r="Q302" i="1"/>
  <c r="P302" i="1"/>
  <c r="R302" i="1" s="1"/>
  <c r="S302" i="1" s="1"/>
  <c r="Q301" i="1"/>
  <c r="P301" i="1"/>
  <c r="R301" i="1" s="1"/>
  <c r="S301" i="1" s="1"/>
  <c r="Q300" i="1"/>
  <c r="P300" i="1"/>
  <c r="Q299" i="1"/>
  <c r="P299" i="1"/>
  <c r="Q298" i="1"/>
  <c r="P298" i="1"/>
  <c r="Q297" i="1"/>
  <c r="P297" i="1"/>
  <c r="Q296" i="1"/>
  <c r="P296" i="1"/>
  <c r="Q295" i="1"/>
  <c r="P295" i="1"/>
  <c r="Q294" i="1"/>
  <c r="P294" i="1"/>
  <c r="R294" i="1" s="1"/>
  <c r="S294" i="1" s="1"/>
  <c r="Q293" i="1"/>
  <c r="P293" i="1"/>
  <c r="R293" i="1" s="1"/>
  <c r="S293" i="1" s="1"/>
  <c r="Q292" i="1"/>
  <c r="P292" i="1"/>
  <c r="Q291" i="1"/>
  <c r="P291" i="1"/>
  <c r="Q290" i="1"/>
  <c r="P290" i="1"/>
  <c r="R290" i="1" s="1"/>
  <c r="S290" i="1" s="1"/>
  <c r="Q289" i="1"/>
  <c r="P289" i="1"/>
  <c r="Q288" i="1"/>
  <c r="P288" i="1"/>
  <c r="Q287" i="1"/>
  <c r="P287" i="1"/>
  <c r="Q286" i="1"/>
  <c r="P286" i="1"/>
  <c r="R286" i="1" s="1"/>
  <c r="S286" i="1" s="1"/>
  <c r="Q285" i="1"/>
  <c r="P285" i="1"/>
  <c r="R285" i="1" s="1"/>
  <c r="S285" i="1" s="1"/>
  <c r="Q284" i="1"/>
  <c r="P284" i="1"/>
  <c r="Q283" i="1"/>
  <c r="P283" i="1"/>
  <c r="Q282" i="1"/>
  <c r="P282" i="1"/>
  <c r="R282" i="1" s="1"/>
  <c r="S282" i="1" s="1"/>
  <c r="Q281" i="1"/>
  <c r="P281" i="1"/>
  <c r="Q280" i="1"/>
  <c r="P280" i="1"/>
  <c r="Q279" i="1"/>
  <c r="P279" i="1"/>
  <c r="Q278" i="1"/>
  <c r="P278" i="1"/>
  <c r="R278" i="1" s="1"/>
  <c r="S278" i="1" s="1"/>
  <c r="Q277" i="1"/>
  <c r="P277" i="1"/>
  <c r="R277" i="1" s="1"/>
  <c r="S277" i="1" s="1"/>
  <c r="Q276" i="1"/>
  <c r="P276" i="1"/>
  <c r="Q275" i="1"/>
  <c r="P275" i="1"/>
  <c r="Q274" i="1"/>
  <c r="P274" i="1"/>
  <c r="R274" i="1" s="1"/>
  <c r="S274" i="1" s="1"/>
  <c r="Q273" i="1"/>
  <c r="P273" i="1"/>
  <c r="Q272" i="1"/>
  <c r="P272" i="1"/>
  <c r="Q271" i="1"/>
  <c r="P271" i="1"/>
  <c r="Q270" i="1"/>
  <c r="P270" i="1"/>
  <c r="R270" i="1" s="1"/>
  <c r="S270" i="1" s="1"/>
  <c r="Q269" i="1"/>
  <c r="P269" i="1"/>
  <c r="R269" i="1" s="1"/>
  <c r="S269" i="1" s="1"/>
  <c r="Q268" i="1"/>
  <c r="P268" i="1"/>
  <c r="Q267" i="1"/>
  <c r="P267" i="1"/>
  <c r="Q266" i="1"/>
  <c r="P266" i="1"/>
  <c r="R266" i="1" s="1"/>
  <c r="S266" i="1" s="1"/>
  <c r="Q265" i="1"/>
  <c r="P265" i="1"/>
  <c r="Q264" i="1"/>
  <c r="P264" i="1"/>
  <c r="Q263" i="1"/>
  <c r="P263" i="1"/>
  <c r="Q262" i="1"/>
  <c r="P262" i="1"/>
  <c r="R262" i="1" s="1"/>
  <c r="S262" i="1" s="1"/>
  <c r="Q261" i="1"/>
  <c r="P261" i="1"/>
  <c r="Q260" i="1"/>
  <c r="P260" i="1"/>
  <c r="Q259" i="1"/>
  <c r="P259" i="1"/>
  <c r="Q258" i="1"/>
  <c r="P258" i="1"/>
  <c r="R258" i="1" s="1"/>
  <c r="S258" i="1" s="1"/>
  <c r="Q257" i="1"/>
  <c r="P257" i="1"/>
  <c r="Q256" i="1"/>
  <c r="P256" i="1"/>
  <c r="Q255" i="1"/>
  <c r="P255" i="1"/>
  <c r="Q254" i="1"/>
  <c r="P254" i="1"/>
  <c r="R254" i="1" s="1"/>
  <c r="S254" i="1" s="1"/>
  <c r="Q253" i="1"/>
  <c r="P253" i="1"/>
  <c r="R253" i="1" s="1"/>
  <c r="S253" i="1" s="1"/>
  <c r="Q252" i="1"/>
  <c r="P252" i="1"/>
  <c r="Q251" i="1"/>
  <c r="P251" i="1"/>
  <c r="Q250" i="1"/>
  <c r="P250" i="1"/>
  <c r="R250" i="1" s="1"/>
  <c r="S250" i="1" s="1"/>
  <c r="Q249" i="1"/>
  <c r="P249" i="1"/>
  <c r="Q248" i="1"/>
  <c r="P248" i="1"/>
  <c r="Q247" i="1"/>
  <c r="P247" i="1"/>
  <c r="Q246" i="1"/>
  <c r="P246" i="1"/>
  <c r="R246" i="1" s="1"/>
  <c r="S246" i="1" s="1"/>
  <c r="Q245" i="1"/>
  <c r="P245" i="1"/>
  <c r="R245" i="1" s="1"/>
  <c r="S245" i="1" s="1"/>
  <c r="Q244" i="1"/>
  <c r="P244" i="1"/>
  <c r="Q243" i="1"/>
  <c r="P243" i="1"/>
  <c r="Q242" i="1"/>
  <c r="P242" i="1"/>
  <c r="R242" i="1" s="1"/>
  <c r="S242" i="1" s="1"/>
  <c r="Q241" i="1"/>
  <c r="P241" i="1"/>
  <c r="Q240" i="1"/>
  <c r="P240" i="1"/>
  <c r="Q239" i="1"/>
  <c r="P239" i="1"/>
  <c r="Q238" i="1"/>
  <c r="P238" i="1"/>
  <c r="R238" i="1" s="1"/>
  <c r="S238" i="1" s="1"/>
  <c r="Q237" i="1"/>
  <c r="P237" i="1"/>
  <c r="R237" i="1" s="1"/>
  <c r="S237" i="1" s="1"/>
  <c r="Q236" i="1"/>
  <c r="P236" i="1"/>
  <c r="Q235" i="1"/>
  <c r="P235" i="1"/>
  <c r="Q234" i="1"/>
  <c r="P234" i="1"/>
  <c r="R234" i="1" s="1"/>
  <c r="S234" i="1" s="1"/>
  <c r="Q233" i="1"/>
  <c r="P233" i="1"/>
  <c r="Q232" i="1"/>
  <c r="P232" i="1"/>
  <c r="Q231" i="1"/>
  <c r="P231" i="1"/>
  <c r="Q230" i="1"/>
  <c r="P230" i="1"/>
  <c r="R230" i="1" s="1"/>
  <c r="S230" i="1" s="1"/>
  <c r="Q229" i="1"/>
  <c r="P229" i="1"/>
  <c r="R229" i="1" s="1"/>
  <c r="S229" i="1" s="1"/>
  <c r="Q228" i="1"/>
  <c r="P228" i="1"/>
  <c r="Q227" i="1"/>
  <c r="P227" i="1"/>
  <c r="Q226" i="1"/>
  <c r="P226" i="1"/>
  <c r="R226" i="1" s="1"/>
  <c r="S226" i="1" s="1"/>
  <c r="Q225" i="1"/>
  <c r="P225" i="1"/>
  <c r="Q224" i="1"/>
  <c r="P224" i="1"/>
  <c r="Q223" i="1"/>
  <c r="P223" i="1"/>
  <c r="Q222" i="1"/>
  <c r="P222" i="1"/>
  <c r="R222" i="1" s="1"/>
  <c r="S222" i="1" s="1"/>
  <c r="Q221" i="1"/>
  <c r="P221" i="1"/>
  <c r="R221" i="1" s="1"/>
  <c r="S221" i="1" s="1"/>
  <c r="Q220" i="1"/>
  <c r="P220" i="1"/>
  <c r="Q219" i="1"/>
  <c r="P219" i="1"/>
  <c r="Q218" i="1"/>
  <c r="P218" i="1"/>
  <c r="Q217" i="1"/>
  <c r="P217" i="1"/>
  <c r="Q216" i="1"/>
  <c r="P216" i="1"/>
  <c r="Q215" i="1"/>
  <c r="P215" i="1"/>
  <c r="Q214" i="1"/>
  <c r="P214" i="1"/>
  <c r="R214" i="1" s="1"/>
  <c r="S214" i="1" s="1"/>
  <c r="Q213" i="1"/>
  <c r="P213" i="1"/>
  <c r="R213" i="1" s="1"/>
  <c r="S213" i="1" s="1"/>
  <c r="Q212" i="1"/>
  <c r="P212" i="1"/>
  <c r="Q211" i="1"/>
  <c r="P211" i="1"/>
  <c r="Q210" i="1"/>
  <c r="P210" i="1"/>
  <c r="R210" i="1" s="1"/>
  <c r="S210" i="1" s="1"/>
  <c r="Q209" i="1"/>
  <c r="P209" i="1"/>
  <c r="Q208" i="1"/>
  <c r="P208" i="1"/>
  <c r="Q207" i="1"/>
  <c r="P207" i="1"/>
  <c r="Q206" i="1"/>
  <c r="P206" i="1"/>
  <c r="R206" i="1" s="1"/>
  <c r="S206" i="1" s="1"/>
  <c r="Q205" i="1"/>
  <c r="P205" i="1"/>
  <c r="R205" i="1" s="1"/>
  <c r="S205" i="1" s="1"/>
  <c r="Q204" i="1"/>
  <c r="P204" i="1"/>
  <c r="Q203" i="1"/>
  <c r="P203" i="1"/>
  <c r="Q202" i="1"/>
  <c r="P202" i="1"/>
  <c r="R202" i="1" s="1"/>
  <c r="S202" i="1" s="1"/>
  <c r="Q201" i="1"/>
  <c r="P201" i="1"/>
  <c r="Q200" i="1"/>
  <c r="P200" i="1"/>
  <c r="Q199" i="1"/>
  <c r="P199" i="1"/>
  <c r="Q198" i="1"/>
  <c r="P198" i="1"/>
  <c r="R198" i="1" s="1"/>
  <c r="S198" i="1" s="1"/>
  <c r="Q197" i="1"/>
  <c r="P197" i="1"/>
  <c r="R197" i="1" s="1"/>
  <c r="S197" i="1" s="1"/>
  <c r="Q196" i="1"/>
  <c r="P196" i="1"/>
  <c r="Q195" i="1"/>
  <c r="P195" i="1"/>
  <c r="Q194" i="1"/>
  <c r="P194" i="1"/>
  <c r="R194" i="1" s="1"/>
  <c r="S194" i="1" s="1"/>
  <c r="Q193" i="1"/>
  <c r="P193" i="1"/>
  <c r="Q192" i="1"/>
  <c r="P192" i="1"/>
  <c r="Q191" i="1"/>
  <c r="P191" i="1"/>
  <c r="Q190" i="1"/>
  <c r="P190" i="1"/>
  <c r="R190" i="1" s="1"/>
  <c r="S190" i="1" s="1"/>
  <c r="Q189" i="1"/>
  <c r="P189" i="1"/>
  <c r="R189" i="1" s="1"/>
  <c r="S189" i="1" s="1"/>
  <c r="Q188" i="1"/>
  <c r="P188" i="1"/>
  <c r="Q187" i="1"/>
  <c r="P187" i="1"/>
  <c r="Q186" i="1"/>
  <c r="P186" i="1"/>
  <c r="R186" i="1" s="1"/>
  <c r="S186" i="1" s="1"/>
  <c r="Q185" i="1"/>
  <c r="P185" i="1"/>
  <c r="Q184" i="1"/>
  <c r="P184" i="1"/>
  <c r="Q183" i="1"/>
  <c r="P183" i="1"/>
  <c r="Q182" i="1"/>
  <c r="P182" i="1"/>
  <c r="R182" i="1" s="1"/>
  <c r="S182" i="1" s="1"/>
  <c r="Q181" i="1"/>
  <c r="P181" i="1"/>
  <c r="R181" i="1" s="1"/>
  <c r="S181" i="1" s="1"/>
  <c r="Q180" i="1"/>
  <c r="P180" i="1"/>
  <c r="Q179" i="1"/>
  <c r="P179" i="1"/>
  <c r="Q178" i="1"/>
  <c r="P178" i="1"/>
  <c r="Q177" i="1"/>
  <c r="P177" i="1"/>
  <c r="Q176" i="1"/>
  <c r="P176" i="1"/>
  <c r="Q175" i="1"/>
  <c r="P175" i="1"/>
  <c r="Q174" i="1"/>
  <c r="P174" i="1"/>
  <c r="R174" i="1" s="1"/>
  <c r="S174" i="1" s="1"/>
  <c r="Q173" i="1"/>
  <c r="P173" i="1"/>
  <c r="R173" i="1" s="1"/>
  <c r="S173" i="1" s="1"/>
  <c r="Q172" i="1"/>
  <c r="P172" i="1"/>
  <c r="Q171" i="1"/>
  <c r="P171" i="1"/>
  <c r="Q170" i="1"/>
  <c r="P170" i="1"/>
  <c r="R170" i="1" s="1"/>
  <c r="S170" i="1" s="1"/>
  <c r="Q169" i="1"/>
  <c r="P169" i="1"/>
  <c r="Q168" i="1"/>
  <c r="P168" i="1"/>
  <c r="Q167" i="1"/>
  <c r="P167" i="1"/>
  <c r="Q166" i="1"/>
  <c r="P166" i="1"/>
  <c r="Q165" i="1"/>
  <c r="P165" i="1"/>
  <c r="Q164" i="1"/>
  <c r="P164" i="1"/>
  <c r="Q163" i="1"/>
  <c r="P163" i="1"/>
  <c r="Q162" i="1"/>
  <c r="P162" i="1"/>
  <c r="R162" i="1" s="1"/>
  <c r="S162" i="1" s="1"/>
  <c r="Q161" i="1"/>
  <c r="P161" i="1"/>
  <c r="Q160" i="1"/>
  <c r="P160" i="1"/>
  <c r="Q159" i="1"/>
  <c r="P159" i="1"/>
  <c r="Q158" i="1"/>
  <c r="P158" i="1"/>
  <c r="Q157" i="1"/>
  <c r="P157" i="1"/>
  <c r="R157" i="1" s="1"/>
  <c r="S157" i="1" s="1"/>
  <c r="Q156" i="1"/>
  <c r="P156" i="1"/>
  <c r="Q155" i="1"/>
  <c r="P155" i="1"/>
  <c r="Q154" i="1"/>
  <c r="P154" i="1"/>
  <c r="R154" i="1" s="1"/>
  <c r="S154" i="1" s="1"/>
  <c r="Q153" i="1"/>
  <c r="P153" i="1"/>
  <c r="Q152" i="1"/>
  <c r="P152" i="1"/>
  <c r="Q151" i="1"/>
  <c r="P151" i="1"/>
  <c r="Q150" i="1"/>
  <c r="P150" i="1"/>
  <c r="R150" i="1" s="1"/>
  <c r="S150" i="1" s="1"/>
  <c r="Q149" i="1"/>
  <c r="P149" i="1"/>
  <c r="R149" i="1" s="1"/>
  <c r="S149" i="1" s="1"/>
  <c r="Q148" i="1"/>
  <c r="P148" i="1"/>
  <c r="Q147" i="1"/>
  <c r="P147" i="1"/>
  <c r="Q146" i="1"/>
  <c r="P146" i="1"/>
  <c r="R146" i="1" s="1"/>
  <c r="S146" i="1" s="1"/>
  <c r="Q145" i="1"/>
  <c r="P145" i="1"/>
  <c r="Q144" i="1"/>
  <c r="P144" i="1"/>
  <c r="Q143" i="1"/>
  <c r="P143" i="1"/>
  <c r="Q142" i="1"/>
  <c r="P142" i="1"/>
  <c r="R142" i="1" s="1"/>
  <c r="S142" i="1" s="1"/>
  <c r="Q141" i="1"/>
  <c r="P141" i="1"/>
  <c r="R141" i="1" s="1"/>
  <c r="S141" i="1" s="1"/>
  <c r="Q140" i="1"/>
  <c r="P140" i="1"/>
  <c r="Q139" i="1"/>
  <c r="P139" i="1"/>
  <c r="Q138" i="1"/>
  <c r="P138" i="1"/>
  <c r="R138" i="1" s="1"/>
  <c r="S138" i="1" s="1"/>
  <c r="Q137" i="1"/>
  <c r="P137" i="1"/>
  <c r="Q136" i="1"/>
  <c r="P136" i="1"/>
  <c r="Q135" i="1"/>
  <c r="P135" i="1"/>
  <c r="Q134" i="1"/>
  <c r="P134" i="1"/>
  <c r="R134" i="1" s="1"/>
  <c r="S134" i="1" s="1"/>
  <c r="Q133" i="1"/>
  <c r="P133" i="1"/>
  <c r="R133" i="1" s="1"/>
  <c r="S133" i="1" s="1"/>
  <c r="Q132" i="1"/>
  <c r="P132" i="1"/>
  <c r="Q131" i="1"/>
  <c r="P131" i="1"/>
  <c r="Q130" i="1"/>
  <c r="P130" i="1"/>
  <c r="R130" i="1" s="1"/>
  <c r="S130" i="1" s="1"/>
  <c r="Q129" i="1"/>
  <c r="P129" i="1"/>
  <c r="Q128" i="1"/>
  <c r="P128" i="1"/>
  <c r="Q127" i="1"/>
  <c r="P127" i="1"/>
  <c r="Q126" i="1"/>
  <c r="P126" i="1"/>
  <c r="R126" i="1" s="1"/>
  <c r="S126" i="1" s="1"/>
  <c r="Q125" i="1"/>
  <c r="P125" i="1"/>
  <c r="R125" i="1" s="1"/>
  <c r="S125" i="1" s="1"/>
  <c r="Q124" i="1"/>
  <c r="P124" i="1"/>
  <c r="Q123" i="1"/>
  <c r="P123" i="1"/>
  <c r="Q122" i="1"/>
  <c r="P122" i="1"/>
  <c r="R122" i="1" s="1"/>
  <c r="S122" i="1" s="1"/>
  <c r="Q121" i="1"/>
  <c r="P121" i="1"/>
  <c r="Q120" i="1"/>
  <c r="P120" i="1"/>
  <c r="Q119" i="1"/>
  <c r="P119" i="1"/>
  <c r="Q118" i="1"/>
  <c r="P118" i="1"/>
  <c r="R118" i="1" s="1"/>
  <c r="S118" i="1" s="1"/>
  <c r="Q117" i="1"/>
  <c r="P117" i="1"/>
  <c r="R117" i="1" s="1"/>
  <c r="S117" i="1" s="1"/>
  <c r="Q116" i="1"/>
  <c r="P116" i="1"/>
  <c r="Q115" i="1"/>
  <c r="P115" i="1"/>
  <c r="Q114" i="1"/>
  <c r="P114" i="1"/>
  <c r="R114" i="1" s="1"/>
  <c r="S114" i="1" s="1"/>
  <c r="Q113" i="1"/>
  <c r="P113" i="1"/>
  <c r="Q112" i="1"/>
  <c r="P112" i="1"/>
  <c r="Q111" i="1"/>
  <c r="P111" i="1"/>
  <c r="Q110" i="1"/>
  <c r="P110" i="1"/>
  <c r="R110" i="1" s="1"/>
  <c r="S110" i="1" s="1"/>
  <c r="Q109" i="1"/>
  <c r="P109" i="1"/>
  <c r="R109" i="1" s="1"/>
  <c r="S109" i="1" s="1"/>
  <c r="Q108" i="1"/>
  <c r="P108" i="1"/>
  <c r="Q107" i="1"/>
  <c r="P107" i="1"/>
  <c r="Q106" i="1"/>
  <c r="P106" i="1"/>
  <c r="R106" i="1" s="1"/>
  <c r="S106" i="1" s="1"/>
  <c r="Q105" i="1"/>
  <c r="P105" i="1"/>
  <c r="Q104" i="1"/>
  <c r="P104" i="1"/>
  <c r="Q103" i="1"/>
  <c r="P103" i="1"/>
  <c r="Q102" i="1"/>
  <c r="P102" i="1"/>
  <c r="R102" i="1" s="1"/>
  <c r="S102" i="1" s="1"/>
  <c r="Q101" i="1"/>
  <c r="P101" i="1"/>
  <c r="Q100" i="1"/>
  <c r="P100" i="1"/>
  <c r="Q99" i="1"/>
  <c r="P99" i="1"/>
  <c r="Q98" i="1"/>
  <c r="P98" i="1"/>
  <c r="R98" i="1" s="1"/>
  <c r="S98" i="1" s="1"/>
  <c r="Q97" i="1"/>
  <c r="P97" i="1"/>
  <c r="Q96" i="1"/>
  <c r="P96" i="1"/>
  <c r="Q95" i="1"/>
  <c r="P95" i="1"/>
  <c r="Q94" i="1"/>
  <c r="P94" i="1"/>
  <c r="R94" i="1" s="1"/>
  <c r="S94" i="1" s="1"/>
  <c r="Q93" i="1"/>
  <c r="P93" i="1"/>
  <c r="R93" i="1" s="1"/>
  <c r="S93" i="1" s="1"/>
  <c r="Q92" i="1"/>
  <c r="P92" i="1"/>
  <c r="Q91" i="1"/>
  <c r="P91" i="1"/>
  <c r="Q90" i="1"/>
  <c r="P90" i="1"/>
  <c r="R90" i="1" s="1"/>
  <c r="S90" i="1" s="1"/>
  <c r="Q89" i="1"/>
  <c r="P89" i="1"/>
  <c r="Q88" i="1"/>
  <c r="P88" i="1"/>
  <c r="Q87" i="1"/>
  <c r="P87" i="1"/>
  <c r="Q86" i="1"/>
  <c r="P86" i="1"/>
  <c r="R86" i="1" s="1"/>
  <c r="S86" i="1" s="1"/>
  <c r="Q85" i="1"/>
  <c r="P85" i="1"/>
  <c r="R85" i="1" s="1"/>
  <c r="S85" i="1" s="1"/>
  <c r="Q84" i="1"/>
  <c r="P84" i="1"/>
  <c r="Q83" i="1"/>
  <c r="P83" i="1"/>
  <c r="Q82" i="1"/>
  <c r="P82" i="1"/>
  <c r="R82" i="1" s="1"/>
  <c r="S82" i="1" s="1"/>
  <c r="Q81" i="1"/>
  <c r="P81" i="1"/>
  <c r="Q80" i="1"/>
  <c r="P80" i="1"/>
  <c r="Q79" i="1"/>
  <c r="P79" i="1"/>
  <c r="Q78" i="1"/>
  <c r="P78" i="1"/>
  <c r="R78" i="1" s="1"/>
  <c r="S78" i="1" s="1"/>
  <c r="Q77" i="1"/>
  <c r="P77" i="1"/>
  <c r="R77" i="1" s="1"/>
  <c r="S77" i="1" s="1"/>
  <c r="Q76" i="1"/>
  <c r="P76" i="1"/>
  <c r="Q75" i="1"/>
  <c r="P75" i="1"/>
  <c r="Q74" i="1"/>
  <c r="P74" i="1"/>
  <c r="R74" i="1" s="1"/>
  <c r="S74" i="1" s="1"/>
  <c r="Q73" i="1"/>
  <c r="P73" i="1"/>
  <c r="Q72" i="1"/>
  <c r="P72" i="1"/>
  <c r="Q71" i="1"/>
  <c r="P71" i="1"/>
  <c r="Q70" i="1"/>
  <c r="P70" i="1"/>
  <c r="R70" i="1" s="1"/>
  <c r="S70" i="1" s="1"/>
  <c r="Q69" i="1"/>
  <c r="P69" i="1"/>
  <c r="R69" i="1" s="1"/>
  <c r="S69" i="1" s="1"/>
  <c r="Q68" i="1"/>
  <c r="P68" i="1"/>
  <c r="Q67" i="1"/>
  <c r="P67" i="1"/>
  <c r="Q66" i="1"/>
  <c r="P66" i="1"/>
  <c r="R66" i="1" s="1"/>
  <c r="S66" i="1" s="1"/>
  <c r="Q65" i="1"/>
  <c r="P65" i="1"/>
  <c r="Q64" i="1"/>
  <c r="P64" i="1"/>
  <c r="Q63" i="1"/>
  <c r="P63" i="1"/>
  <c r="Q62" i="1"/>
  <c r="P62" i="1"/>
  <c r="Q61" i="1"/>
  <c r="P61" i="1"/>
  <c r="R61" i="1" s="1"/>
  <c r="S61" i="1" s="1"/>
  <c r="Q60" i="1"/>
  <c r="P60" i="1"/>
  <c r="Q59" i="1"/>
  <c r="P59" i="1"/>
  <c r="Q58" i="1"/>
  <c r="P58" i="1"/>
  <c r="R58" i="1" s="1"/>
  <c r="S58" i="1" s="1"/>
  <c r="Q57" i="1"/>
  <c r="P57" i="1"/>
  <c r="Q56" i="1"/>
  <c r="P56" i="1"/>
  <c r="Q55" i="1"/>
  <c r="P55" i="1"/>
  <c r="Q54" i="1"/>
  <c r="P54" i="1"/>
  <c r="R54" i="1" s="1"/>
  <c r="S54" i="1" s="1"/>
  <c r="Q53" i="1"/>
  <c r="P53" i="1"/>
  <c r="R53" i="1" s="1"/>
  <c r="S53" i="1" s="1"/>
  <c r="Q52" i="1"/>
  <c r="P52" i="1"/>
  <c r="Q51" i="1"/>
  <c r="P51" i="1"/>
  <c r="Q50" i="1"/>
  <c r="P50" i="1"/>
  <c r="R50" i="1" s="1"/>
  <c r="S50" i="1" s="1"/>
  <c r="Q49" i="1"/>
  <c r="P49" i="1"/>
  <c r="Q48" i="1"/>
  <c r="P48" i="1"/>
  <c r="Q47" i="1"/>
  <c r="P47" i="1"/>
  <c r="Q46" i="1"/>
  <c r="P46" i="1"/>
  <c r="R46" i="1" s="1"/>
  <c r="S46" i="1" s="1"/>
  <c r="Q45" i="1"/>
  <c r="P45" i="1"/>
  <c r="R45" i="1" s="1"/>
  <c r="S45" i="1" s="1"/>
  <c r="Q44" i="1"/>
  <c r="P44" i="1"/>
  <c r="Q43" i="1"/>
  <c r="P43" i="1"/>
  <c r="Q42" i="1"/>
  <c r="P42" i="1"/>
  <c r="Q41" i="1"/>
  <c r="P41" i="1"/>
  <c r="Q40" i="1"/>
  <c r="P40" i="1"/>
  <c r="Q39" i="1"/>
  <c r="P39" i="1"/>
  <c r="Q38" i="1"/>
  <c r="P38" i="1"/>
  <c r="R38" i="1" s="1"/>
  <c r="S38" i="1" s="1"/>
  <c r="Q37" i="1"/>
  <c r="P37" i="1"/>
  <c r="Q36" i="1"/>
  <c r="P36" i="1"/>
  <c r="Q35" i="1"/>
  <c r="P35" i="1"/>
  <c r="Q34" i="1"/>
  <c r="P34" i="1"/>
  <c r="R34" i="1" s="1"/>
  <c r="S34" i="1" s="1"/>
  <c r="Q33" i="1"/>
  <c r="P33" i="1"/>
  <c r="Q32" i="1"/>
  <c r="P32" i="1"/>
  <c r="Q31" i="1"/>
  <c r="P31" i="1"/>
  <c r="Q30" i="1"/>
  <c r="P30" i="1"/>
  <c r="R30" i="1" s="1"/>
  <c r="S30" i="1" s="1"/>
  <c r="Q29" i="1"/>
  <c r="P29" i="1"/>
  <c r="R29" i="1" s="1"/>
  <c r="S29" i="1" s="1"/>
  <c r="Q28" i="1"/>
  <c r="P28" i="1"/>
  <c r="Q27" i="1"/>
  <c r="P27" i="1"/>
  <c r="Q26" i="1"/>
  <c r="P26" i="1"/>
  <c r="R26" i="1" s="1"/>
  <c r="S26" i="1" s="1"/>
  <c r="Q25" i="1"/>
  <c r="P25" i="1"/>
  <c r="Q24" i="1"/>
  <c r="P24" i="1"/>
  <c r="Q23" i="1"/>
  <c r="P23" i="1"/>
  <c r="Q22" i="1"/>
  <c r="P22" i="1"/>
  <c r="R22" i="1" s="1"/>
  <c r="S22" i="1" s="1"/>
  <c r="Q21" i="1"/>
  <c r="P21" i="1"/>
  <c r="R21" i="1" s="1"/>
  <c r="S21" i="1" s="1"/>
  <c r="Q20" i="1"/>
  <c r="P20" i="1"/>
  <c r="Q19" i="1"/>
  <c r="P19" i="1"/>
  <c r="Q18" i="1"/>
  <c r="P18" i="1"/>
  <c r="R18" i="1" s="1"/>
  <c r="S18" i="1" s="1"/>
  <c r="Q17" i="1"/>
  <c r="P17" i="1"/>
  <c r="Q16" i="1"/>
  <c r="P16" i="1"/>
  <c r="R16" i="1" s="1"/>
  <c r="S16" i="1" s="1"/>
  <c r="Q15" i="1"/>
  <c r="P15" i="1"/>
  <c r="Q14" i="1"/>
  <c r="P14" i="1"/>
  <c r="R14" i="1" s="1"/>
  <c r="S14" i="1" s="1"/>
  <c r="Q13" i="1"/>
  <c r="P13" i="1"/>
  <c r="R13" i="1" s="1"/>
  <c r="S13" i="1" s="1"/>
  <c r="Q12" i="1"/>
  <c r="P12" i="1"/>
  <c r="Q11" i="1"/>
  <c r="P11" i="1"/>
  <c r="Q10" i="1"/>
  <c r="P10" i="1"/>
  <c r="R10" i="1" s="1"/>
  <c r="S10" i="1" s="1"/>
  <c r="Q9" i="1"/>
  <c r="P9" i="1"/>
  <c r="Q8" i="1"/>
  <c r="P8" i="1"/>
  <c r="R8" i="1" s="1"/>
  <c r="S8" i="1" s="1"/>
  <c r="Q7" i="1"/>
  <c r="P7" i="1"/>
  <c r="Q6" i="1"/>
  <c r="P6" i="1"/>
  <c r="R6" i="1" s="1"/>
  <c r="S6" i="1" s="1"/>
  <c r="Q5" i="1"/>
  <c r="P5" i="1"/>
  <c r="R5" i="1" s="1"/>
  <c r="S5" i="1" s="1"/>
  <c r="Q4" i="1"/>
  <c r="P4" i="1"/>
  <c r="Q3" i="1"/>
  <c r="P3" i="1"/>
  <c r="Q2" i="1"/>
  <c r="P2" i="1"/>
  <c r="R2" i="1" s="1"/>
  <c r="S2" i="1" s="1"/>
  <c r="R7" i="1" l="1"/>
  <c r="S7" i="1" s="1"/>
  <c r="R15" i="1"/>
  <c r="S15" i="1" s="1"/>
  <c r="R23" i="1"/>
  <c r="S23" i="1" s="1"/>
  <c r="R31" i="1"/>
  <c r="S31" i="1" s="1"/>
  <c r="R39" i="1"/>
  <c r="S39" i="1" s="1"/>
  <c r="R47" i="1"/>
  <c r="S47" i="1" s="1"/>
  <c r="R55" i="1"/>
  <c r="S55" i="1" s="1"/>
  <c r="R63" i="1"/>
  <c r="S63" i="1" s="1"/>
  <c r="R71" i="1"/>
  <c r="S71" i="1" s="1"/>
  <c r="R79" i="1"/>
  <c r="S79" i="1" s="1"/>
  <c r="R87" i="1"/>
  <c r="S87" i="1" s="1"/>
  <c r="R95" i="1"/>
  <c r="S95" i="1" s="1"/>
  <c r="R103" i="1"/>
  <c r="S103" i="1" s="1"/>
  <c r="R111" i="1"/>
  <c r="S111" i="1" s="1"/>
  <c r="R119" i="1"/>
  <c r="S119" i="1" s="1"/>
  <c r="R127" i="1"/>
  <c r="S127" i="1" s="1"/>
  <c r="R135" i="1"/>
  <c r="S135" i="1" s="1"/>
  <c r="R143" i="1"/>
  <c r="S143" i="1" s="1"/>
  <c r="R151" i="1"/>
  <c r="S151" i="1" s="1"/>
  <c r="R159" i="1"/>
  <c r="S159" i="1" s="1"/>
  <c r="R167" i="1"/>
  <c r="S167" i="1" s="1"/>
  <c r="R175" i="1"/>
  <c r="S175" i="1" s="1"/>
  <c r="R183" i="1"/>
  <c r="S183" i="1" s="1"/>
  <c r="R191" i="1"/>
  <c r="S191" i="1" s="1"/>
  <c r="R199" i="1"/>
  <c r="S199" i="1" s="1"/>
  <c r="R207" i="1"/>
  <c r="S207" i="1" s="1"/>
  <c r="R215" i="1"/>
  <c r="S215" i="1" s="1"/>
  <c r="R223" i="1"/>
  <c r="S223" i="1" s="1"/>
  <c r="R231" i="1"/>
  <c r="S231" i="1" s="1"/>
  <c r="R239" i="1"/>
  <c r="S239" i="1" s="1"/>
  <c r="R247" i="1"/>
  <c r="S247" i="1" s="1"/>
  <c r="R255" i="1"/>
  <c r="S255" i="1" s="1"/>
  <c r="R279" i="1"/>
  <c r="S279" i="1" s="1"/>
  <c r="R287" i="1"/>
  <c r="S287" i="1" s="1"/>
  <c r="R303" i="1"/>
  <c r="S303" i="1" s="1"/>
  <c r="R311" i="1"/>
  <c r="S311" i="1" s="1"/>
  <c r="R319" i="1"/>
  <c r="S319" i="1" s="1"/>
  <c r="R327" i="1"/>
  <c r="S327" i="1" s="1"/>
  <c r="R335" i="1"/>
  <c r="S335" i="1" s="1"/>
  <c r="R343" i="1"/>
  <c r="S343" i="1" s="1"/>
  <c r="R351" i="1"/>
  <c r="S351" i="1" s="1"/>
  <c r="R359" i="1"/>
  <c r="S359" i="1" s="1"/>
  <c r="R367" i="1"/>
  <c r="S367" i="1" s="1"/>
  <c r="R375" i="1"/>
  <c r="S375" i="1" s="1"/>
  <c r="R383" i="1"/>
  <c r="S383" i="1" s="1"/>
  <c r="R391" i="1"/>
  <c r="S391" i="1" s="1"/>
  <c r="R399" i="1"/>
  <c r="S399" i="1" s="1"/>
  <c r="R407" i="1"/>
  <c r="S407" i="1" s="1"/>
  <c r="R415" i="1"/>
  <c r="S415" i="1" s="1"/>
  <c r="R423" i="1"/>
  <c r="S423" i="1" s="1"/>
  <c r="R431" i="1"/>
  <c r="S431" i="1" s="1"/>
  <c r="R439" i="1"/>
  <c r="S439" i="1" s="1"/>
  <c r="R447" i="1"/>
  <c r="S447" i="1" s="1"/>
  <c r="R455" i="1"/>
  <c r="S455" i="1" s="1"/>
  <c r="R471" i="1"/>
  <c r="S471" i="1" s="1"/>
  <c r="R479" i="1"/>
  <c r="S479" i="1" s="1"/>
  <c r="R487" i="1"/>
  <c r="S487" i="1" s="1"/>
  <c r="R495" i="1"/>
  <c r="S495" i="1" s="1"/>
  <c r="R503" i="1"/>
  <c r="S503" i="1" s="1"/>
  <c r="R511" i="1"/>
  <c r="S511" i="1" s="1"/>
  <c r="R519" i="1"/>
  <c r="S519" i="1" s="1"/>
  <c r="R527" i="1"/>
  <c r="S527" i="1" s="1"/>
  <c r="R535" i="1"/>
  <c r="S535" i="1" s="1"/>
  <c r="R543" i="1"/>
  <c r="S543" i="1" s="1"/>
  <c r="R551" i="1"/>
  <c r="S551" i="1" s="1"/>
  <c r="R559" i="1"/>
  <c r="S559" i="1" s="1"/>
  <c r="R567" i="1"/>
  <c r="S567" i="1" s="1"/>
  <c r="R575" i="1"/>
  <c r="S575" i="1" s="1"/>
  <c r="R591" i="1"/>
  <c r="S591" i="1" s="1"/>
  <c r="R599" i="1"/>
  <c r="S599" i="1" s="1"/>
  <c r="R607" i="1"/>
  <c r="S607" i="1" s="1"/>
  <c r="R615" i="1"/>
  <c r="S615" i="1" s="1"/>
  <c r="R623" i="1"/>
  <c r="S623" i="1" s="1"/>
  <c r="R631" i="1"/>
  <c r="S631" i="1" s="1"/>
  <c r="R639" i="1"/>
  <c r="S639" i="1" s="1"/>
  <c r="R647" i="1"/>
  <c r="S647" i="1" s="1"/>
  <c r="R655" i="1"/>
  <c r="S655" i="1" s="1"/>
  <c r="R663" i="1"/>
  <c r="S663" i="1" s="1"/>
  <c r="R671" i="1"/>
  <c r="S671" i="1" s="1"/>
  <c r="R687" i="1"/>
  <c r="S687" i="1" s="1"/>
  <c r="R695" i="1"/>
  <c r="S695" i="1" s="1"/>
  <c r="R703" i="1"/>
  <c r="S703" i="1" s="1"/>
  <c r="R711" i="1"/>
  <c r="S711" i="1" s="1"/>
  <c r="R719" i="1"/>
  <c r="S719" i="1" s="1"/>
  <c r="R727" i="1"/>
  <c r="S727" i="1" s="1"/>
  <c r="R735" i="1"/>
  <c r="S735" i="1" s="1"/>
  <c r="R743" i="1"/>
  <c r="S743" i="1" s="1"/>
  <c r="R751" i="1"/>
  <c r="S751" i="1" s="1"/>
  <c r="R759" i="1"/>
  <c r="S759" i="1" s="1"/>
  <c r="R767" i="1"/>
  <c r="S767" i="1" s="1"/>
  <c r="R775" i="1"/>
  <c r="S775" i="1" s="1"/>
  <c r="R783" i="1"/>
  <c r="S783" i="1" s="1"/>
  <c r="R791" i="1"/>
  <c r="S791" i="1" s="1"/>
  <c r="R799" i="1"/>
  <c r="S799" i="1" s="1"/>
  <c r="R807" i="1"/>
  <c r="S807" i="1" s="1"/>
  <c r="R823" i="1"/>
  <c r="S823" i="1" s="1"/>
  <c r="R831" i="1"/>
  <c r="S831" i="1" s="1"/>
  <c r="R839" i="1"/>
  <c r="S839" i="1" s="1"/>
  <c r="R847" i="1"/>
  <c r="S847" i="1" s="1"/>
  <c r="R863" i="1"/>
  <c r="S863" i="1" s="1"/>
  <c r="R871" i="1"/>
  <c r="S871" i="1" s="1"/>
  <c r="R879" i="1"/>
  <c r="S879" i="1" s="1"/>
  <c r="R887" i="1"/>
  <c r="S887" i="1" s="1"/>
  <c r="R895" i="1"/>
  <c r="S895" i="1" s="1"/>
  <c r="R903" i="1"/>
  <c r="S903" i="1" s="1"/>
  <c r="R911" i="1"/>
  <c r="S911" i="1" s="1"/>
  <c r="R935" i="1"/>
  <c r="S935" i="1" s="1"/>
  <c r="R943" i="1"/>
  <c r="S943" i="1" s="1"/>
  <c r="R959" i="1"/>
  <c r="S959" i="1" s="1"/>
  <c r="R967" i="1"/>
  <c r="S967" i="1" s="1"/>
  <c r="R975" i="1"/>
  <c r="S975" i="1" s="1"/>
  <c r="R991" i="1"/>
  <c r="S991" i="1" s="1"/>
  <c r="R1007" i="1"/>
  <c r="S1007" i="1" s="1"/>
  <c r="R1015" i="1"/>
  <c r="S1015" i="1" s="1"/>
  <c r="R1023" i="1"/>
  <c r="S1023" i="1" s="1"/>
  <c r="R1031" i="1"/>
  <c r="S1031" i="1" s="1"/>
  <c r="R1039" i="1"/>
  <c r="S1039" i="1" s="1"/>
  <c r="R1047" i="1"/>
  <c r="S1047" i="1" s="1"/>
  <c r="R1055" i="1"/>
  <c r="S1055" i="1" s="1"/>
  <c r="R1063" i="1"/>
  <c r="S1063" i="1" s="1"/>
  <c r="R1071" i="1"/>
  <c r="S1071" i="1" s="1"/>
  <c r="R1079" i="1"/>
  <c r="S1079" i="1" s="1"/>
  <c r="R1087" i="1"/>
  <c r="S1087" i="1" s="1"/>
  <c r="R1095" i="1"/>
  <c r="S1095" i="1" s="1"/>
  <c r="R1103" i="1"/>
  <c r="S1103" i="1" s="1"/>
  <c r="R1111" i="1"/>
  <c r="S1111" i="1" s="1"/>
  <c r="R1135" i="1"/>
  <c r="S1135" i="1" s="1"/>
  <c r="R1151" i="1"/>
  <c r="S1151" i="1" s="1"/>
  <c r="R1159" i="1"/>
  <c r="S1159" i="1" s="1"/>
  <c r="R1167" i="1"/>
  <c r="S1167" i="1" s="1"/>
  <c r="R1175" i="1"/>
  <c r="S1175" i="1" s="1"/>
  <c r="R1183" i="1"/>
  <c r="S1183" i="1" s="1"/>
  <c r="R1199" i="1"/>
  <c r="S1199" i="1" s="1"/>
  <c r="R1207" i="1"/>
  <c r="S1207" i="1" s="1"/>
  <c r="R1215" i="1"/>
  <c r="S1215" i="1" s="1"/>
  <c r="R1223" i="1"/>
  <c r="S1223" i="1" s="1"/>
  <c r="R1231" i="1"/>
  <c r="S1231" i="1" s="1"/>
  <c r="R1239" i="1"/>
  <c r="S1239" i="1" s="1"/>
  <c r="R1247" i="1"/>
  <c r="S1247" i="1" s="1"/>
  <c r="R1255" i="1"/>
  <c r="S1255" i="1" s="1"/>
  <c r="R1263" i="1"/>
  <c r="S1263" i="1" s="1"/>
  <c r="R1271" i="1"/>
  <c r="S1271" i="1" s="1"/>
  <c r="R1279" i="1"/>
  <c r="S1279" i="1" s="1"/>
  <c r="R1295" i="1"/>
  <c r="S1295" i="1" s="1"/>
  <c r="R1303" i="1"/>
  <c r="S1303" i="1" s="1"/>
  <c r="R1319" i="1"/>
  <c r="S1319" i="1" s="1"/>
  <c r="R1327" i="1"/>
  <c r="S1327" i="1" s="1"/>
  <c r="R1335" i="1"/>
  <c r="S1335" i="1" s="1"/>
  <c r="R1343" i="1"/>
  <c r="S1343" i="1" s="1"/>
  <c r="R1351" i="1"/>
  <c r="S1351" i="1" s="1"/>
  <c r="R1359" i="1"/>
  <c r="S1359" i="1" s="1"/>
  <c r="R1367" i="1"/>
  <c r="S1367" i="1" s="1"/>
  <c r="R1375" i="1"/>
  <c r="S1375" i="1" s="1"/>
  <c r="R1383" i="1"/>
  <c r="S1383" i="1" s="1"/>
  <c r="R1407" i="1"/>
  <c r="S1407" i="1" s="1"/>
  <c r="R1415" i="1"/>
  <c r="S1415" i="1" s="1"/>
  <c r="R1423" i="1"/>
  <c r="S1423" i="1" s="1"/>
  <c r="R1431" i="1"/>
  <c r="S1431" i="1" s="1"/>
  <c r="R1439" i="1"/>
  <c r="S1439" i="1" s="1"/>
  <c r="R1447" i="1"/>
  <c r="S1447" i="1" s="1"/>
  <c r="R1455" i="1"/>
  <c r="S1455" i="1" s="1"/>
  <c r="R1463" i="1"/>
  <c r="S1463" i="1" s="1"/>
  <c r="R1471" i="1"/>
  <c r="S1471" i="1" s="1"/>
  <c r="R1487" i="1"/>
  <c r="S1487" i="1" s="1"/>
  <c r="R1503" i="1"/>
  <c r="S1503" i="1" s="1"/>
  <c r="R1511" i="1"/>
  <c r="S1511" i="1" s="1"/>
  <c r="R1527" i="1"/>
  <c r="S1527" i="1" s="1"/>
  <c r="R1535" i="1"/>
  <c r="S1535" i="1" s="1"/>
  <c r="R1543" i="1"/>
  <c r="S1543" i="1" s="1"/>
  <c r="R1551" i="1"/>
  <c r="S1551" i="1" s="1"/>
  <c r="R1559" i="1"/>
  <c r="S1559" i="1" s="1"/>
  <c r="R1575" i="1"/>
  <c r="S1575" i="1" s="1"/>
  <c r="R1583" i="1"/>
  <c r="S1583" i="1" s="1"/>
  <c r="R1599" i="1"/>
  <c r="S1599" i="1" s="1"/>
  <c r="R1607" i="1"/>
  <c r="S1607" i="1" s="1"/>
  <c r="R1615" i="1"/>
  <c r="S1615" i="1" s="1"/>
  <c r="R1623" i="1"/>
  <c r="S1623" i="1" s="1"/>
  <c r="R1631" i="1"/>
  <c r="S1631" i="1" s="1"/>
  <c r="R1639" i="1"/>
  <c r="S1639" i="1" s="1"/>
  <c r="R1647" i="1"/>
  <c r="S1647" i="1" s="1"/>
  <c r="R1655" i="1"/>
  <c r="S1655" i="1" s="1"/>
  <c r="R1663" i="1"/>
  <c r="S1663" i="1" s="1"/>
  <c r="R1671" i="1"/>
  <c r="S1671" i="1" s="1"/>
  <c r="R1679" i="1"/>
  <c r="S1679" i="1" s="1"/>
  <c r="R1687" i="1"/>
  <c r="S1687" i="1" s="1"/>
  <c r="R1703" i="1"/>
  <c r="S1703" i="1" s="1"/>
  <c r="R1711" i="1"/>
  <c r="S1711" i="1" s="1"/>
  <c r="R1719" i="1"/>
  <c r="S1719" i="1" s="1"/>
  <c r="R1727" i="1"/>
  <c r="S1727" i="1" s="1"/>
  <c r="R1735" i="1"/>
  <c r="S1735" i="1" s="1"/>
  <c r="R1743" i="1"/>
  <c r="S1743" i="1" s="1"/>
  <c r="R1759" i="1"/>
  <c r="S1759" i="1" s="1"/>
  <c r="R1767" i="1"/>
  <c r="S1767" i="1" s="1"/>
  <c r="R1775" i="1"/>
  <c r="S1775" i="1" s="1"/>
  <c r="R1783" i="1"/>
  <c r="S1783" i="1" s="1"/>
  <c r="R1791" i="1"/>
  <c r="S1791" i="1" s="1"/>
  <c r="R1799" i="1"/>
  <c r="S1799" i="1" s="1"/>
  <c r="R1807" i="1"/>
  <c r="S1807" i="1" s="1"/>
  <c r="R1815" i="1"/>
  <c r="S1815" i="1" s="1"/>
  <c r="R1823" i="1"/>
  <c r="S1823" i="1" s="1"/>
  <c r="R1839" i="1"/>
  <c r="S1839" i="1" s="1"/>
  <c r="R1847" i="1"/>
  <c r="S1847" i="1" s="1"/>
  <c r="R1855" i="1"/>
  <c r="S1855" i="1" s="1"/>
  <c r="R1863" i="1"/>
  <c r="S1863" i="1" s="1"/>
  <c r="R1871" i="1"/>
  <c r="S1871" i="1" s="1"/>
  <c r="R1887" i="1"/>
  <c r="S1887" i="1" s="1"/>
  <c r="R1895" i="1"/>
  <c r="S1895" i="1" s="1"/>
  <c r="R1911" i="1"/>
  <c r="S1911" i="1" s="1"/>
  <c r="R24" i="1"/>
  <c r="S24" i="1" s="1"/>
  <c r="R32" i="1"/>
  <c r="S32" i="1" s="1"/>
  <c r="R40" i="1"/>
  <c r="S40" i="1" s="1"/>
  <c r="R48" i="1"/>
  <c r="S48" i="1" s="1"/>
  <c r="R56" i="1"/>
  <c r="S56" i="1" s="1"/>
  <c r="R64" i="1"/>
  <c r="S64" i="1" s="1"/>
  <c r="R72" i="1"/>
  <c r="S72" i="1" s="1"/>
  <c r="R80" i="1"/>
  <c r="S80" i="1" s="1"/>
  <c r="R88" i="1"/>
  <c r="S88" i="1" s="1"/>
  <c r="R96" i="1"/>
  <c r="S96" i="1" s="1"/>
  <c r="R104" i="1"/>
  <c r="S104" i="1" s="1"/>
  <c r="R112" i="1"/>
  <c r="S112" i="1" s="1"/>
  <c r="R120" i="1"/>
  <c r="S120" i="1" s="1"/>
  <c r="R128" i="1"/>
  <c r="S128" i="1" s="1"/>
  <c r="R136" i="1"/>
  <c r="S136" i="1" s="1"/>
  <c r="R144" i="1"/>
  <c r="S144" i="1" s="1"/>
  <c r="R152" i="1"/>
  <c r="S152" i="1" s="1"/>
  <c r="R160" i="1"/>
  <c r="S160" i="1" s="1"/>
  <c r="R168" i="1"/>
  <c r="S168" i="1" s="1"/>
  <c r="R176" i="1"/>
  <c r="S176" i="1" s="1"/>
  <c r="R184" i="1"/>
  <c r="S184" i="1" s="1"/>
  <c r="R192" i="1"/>
  <c r="S192" i="1" s="1"/>
  <c r="R200" i="1"/>
  <c r="S200" i="1" s="1"/>
  <c r="R208" i="1"/>
  <c r="S208" i="1" s="1"/>
  <c r="R216" i="1"/>
  <c r="S216" i="1" s="1"/>
  <c r="R224" i="1"/>
  <c r="S224" i="1" s="1"/>
  <c r="R232" i="1"/>
  <c r="S232" i="1" s="1"/>
  <c r="R240" i="1"/>
  <c r="S240" i="1" s="1"/>
  <c r="R248" i="1"/>
  <c r="S248" i="1" s="1"/>
  <c r="R256" i="1"/>
  <c r="S256" i="1" s="1"/>
  <c r="R264" i="1"/>
  <c r="S264" i="1" s="1"/>
  <c r="R272" i="1"/>
  <c r="S272" i="1" s="1"/>
  <c r="R280" i="1"/>
  <c r="S280" i="1" s="1"/>
  <c r="R296" i="1"/>
  <c r="S296" i="1" s="1"/>
  <c r="R304" i="1"/>
  <c r="S304" i="1" s="1"/>
  <c r="R312" i="1"/>
  <c r="S312" i="1" s="1"/>
  <c r="R320" i="1"/>
  <c r="S320" i="1" s="1"/>
  <c r="R328" i="1"/>
  <c r="S328" i="1" s="1"/>
  <c r="R336" i="1"/>
  <c r="S336" i="1" s="1"/>
  <c r="R344" i="1"/>
  <c r="S344" i="1" s="1"/>
  <c r="R352" i="1"/>
  <c r="S352" i="1" s="1"/>
  <c r="R360" i="1"/>
  <c r="S360" i="1" s="1"/>
  <c r="R368" i="1"/>
  <c r="S368" i="1" s="1"/>
  <c r="R376" i="1"/>
  <c r="S376" i="1" s="1"/>
  <c r="R384" i="1"/>
  <c r="S384" i="1" s="1"/>
  <c r="R392" i="1"/>
  <c r="S392" i="1" s="1"/>
  <c r="R400" i="1"/>
  <c r="S400" i="1" s="1"/>
  <c r="R408" i="1"/>
  <c r="S408" i="1" s="1"/>
  <c r="R416" i="1"/>
  <c r="S416" i="1" s="1"/>
  <c r="R424" i="1"/>
  <c r="S424" i="1" s="1"/>
  <c r="R432" i="1"/>
  <c r="S432" i="1" s="1"/>
  <c r="R440" i="1"/>
  <c r="S440" i="1" s="1"/>
  <c r="R448" i="1"/>
  <c r="S448" i="1" s="1"/>
  <c r="R456" i="1"/>
  <c r="S456" i="1" s="1"/>
  <c r="R464" i="1"/>
  <c r="S464" i="1" s="1"/>
  <c r="R472" i="1"/>
  <c r="S472" i="1" s="1"/>
  <c r="R480" i="1"/>
  <c r="S480" i="1" s="1"/>
  <c r="R488" i="1"/>
  <c r="S488" i="1" s="1"/>
  <c r="R496" i="1"/>
  <c r="S496" i="1" s="1"/>
  <c r="R2480" i="1"/>
  <c r="S2480" i="1" s="1"/>
  <c r="R2488" i="1"/>
  <c r="S2488" i="1" s="1"/>
  <c r="R2496" i="1"/>
  <c r="S2496" i="1" s="1"/>
  <c r="R2504" i="1"/>
  <c r="S2504" i="1" s="1"/>
  <c r="R2512" i="1"/>
  <c r="S2512" i="1" s="1"/>
  <c r="R2528" i="1"/>
  <c r="S2528" i="1" s="1"/>
  <c r="R2536" i="1"/>
  <c r="S2536" i="1" s="1"/>
  <c r="R2544" i="1"/>
  <c r="S2544" i="1" s="1"/>
  <c r="R2552" i="1"/>
  <c r="S2552" i="1" s="1"/>
  <c r="R2560" i="1"/>
  <c r="S2560" i="1" s="1"/>
  <c r="R2568" i="1"/>
  <c r="S2568" i="1" s="1"/>
  <c r="R2576" i="1"/>
  <c r="S2576" i="1" s="1"/>
  <c r="R2584" i="1"/>
  <c r="S2584" i="1" s="1"/>
  <c r="R2592" i="1"/>
  <c r="S2592" i="1" s="1"/>
  <c r="R2600" i="1"/>
  <c r="S2600" i="1" s="1"/>
  <c r="R2608" i="1"/>
  <c r="S2608" i="1" s="1"/>
  <c r="R2616" i="1"/>
  <c r="S2616" i="1" s="1"/>
  <c r="R2632" i="1"/>
  <c r="S2632" i="1" s="1"/>
  <c r="R2640" i="1"/>
  <c r="S2640" i="1" s="1"/>
  <c r="R2648" i="1"/>
  <c r="S2648" i="1" s="1"/>
  <c r="R2656" i="1"/>
  <c r="S2656" i="1" s="1"/>
  <c r="R2664" i="1"/>
  <c r="S2664" i="1" s="1"/>
  <c r="R2672" i="1"/>
  <c r="S2672" i="1" s="1"/>
  <c r="R2688" i="1"/>
  <c r="S2688" i="1" s="1"/>
  <c r="R2696" i="1"/>
  <c r="S2696" i="1" s="1"/>
  <c r="R2704" i="1"/>
  <c r="S2704" i="1" s="1"/>
  <c r="R1919" i="1"/>
  <c r="S1919" i="1" s="1"/>
  <c r="R1927" i="1"/>
  <c r="S1927" i="1" s="1"/>
  <c r="R1935" i="1"/>
  <c r="S1935" i="1" s="1"/>
  <c r="R1943" i="1"/>
  <c r="S1943" i="1" s="1"/>
  <c r="R1951" i="1"/>
  <c r="S1951" i="1" s="1"/>
  <c r="R1959" i="1"/>
  <c r="S1959" i="1" s="1"/>
  <c r="R1967" i="1"/>
  <c r="S1967" i="1" s="1"/>
  <c r="R1975" i="1"/>
  <c r="S1975" i="1" s="1"/>
  <c r="R1983" i="1"/>
  <c r="S1983" i="1" s="1"/>
  <c r="R1991" i="1"/>
  <c r="S1991" i="1" s="1"/>
  <c r="R1999" i="1"/>
  <c r="S1999" i="1" s="1"/>
  <c r="R2007" i="1"/>
  <c r="S2007" i="1" s="1"/>
  <c r="R2023" i="1"/>
  <c r="S2023" i="1" s="1"/>
  <c r="R2031" i="1"/>
  <c r="S2031" i="1" s="1"/>
  <c r="R2039" i="1"/>
  <c r="S2039" i="1" s="1"/>
  <c r="R2047" i="1"/>
  <c r="S2047" i="1" s="1"/>
  <c r="R2055" i="1"/>
  <c r="S2055" i="1" s="1"/>
  <c r="R2063" i="1"/>
  <c r="S2063" i="1" s="1"/>
  <c r="R2079" i="1"/>
  <c r="S2079" i="1" s="1"/>
  <c r="R2095" i="1"/>
  <c r="S2095" i="1" s="1"/>
  <c r="R2103" i="1"/>
  <c r="S2103" i="1" s="1"/>
  <c r="R2119" i="1"/>
  <c r="S2119" i="1" s="1"/>
  <c r="R2143" i="1"/>
  <c r="S2143" i="1" s="1"/>
  <c r="R2151" i="1"/>
  <c r="S2151" i="1" s="1"/>
  <c r="R2159" i="1"/>
  <c r="S2159" i="1" s="1"/>
  <c r="R2167" i="1"/>
  <c r="S2167" i="1" s="1"/>
  <c r="R2175" i="1"/>
  <c r="S2175" i="1" s="1"/>
  <c r="R2183" i="1"/>
  <c r="S2183" i="1" s="1"/>
  <c r="R2191" i="1"/>
  <c r="S2191" i="1" s="1"/>
  <c r="R2199" i="1"/>
  <c r="S2199" i="1" s="1"/>
  <c r="R2207" i="1"/>
  <c r="S2207" i="1" s="1"/>
  <c r="R2223" i="1"/>
  <c r="S2223" i="1" s="1"/>
  <c r="R2247" i="1"/>
  <c r="S2247" i="1" s="1"/>
  <c r="R2255" i="1"/>
  <c r="S2255" i="1" s="1"/>
  <c r="R2263" i="1"/>
  <c r="S2263" i="1" s="1"/>
  <c r="R2271" i="1"/>
  <c r="S2271" i="1" s="1"/>
  <c r="R2279" i="1"/>
  <c r="S2279" i="1" s="1"/>
  <c r="R2287" i="1"/>
  <c r="S2287" i="1" s="1"/>
  <c r="R2295" i="1"/>
  <c r="S2295" i="1" s="1"/>
  <c r="R2303" i="1"/>
  <c r="S2303" i="1" s="1"/>
  <c r="R2319" i="1"/>
  <c r="S2319" i="1" s="1"/>
  <c r="R2327" i="1"/>
  <c r="S2327" i="1" s="1"/>
  <c r="R2335" i="1"/>
  <c r="S2335" i="1" s="1"/>
  <c r="R2343" i="1"/>
  <c r="S2343" i="1" s="1"/>
  <c r="R2351" i="1"/>
  <c r="S2351" i="1" s="1"/>
  <c r="R2359" i="1"/>
  <c r="S2359" i="1" s="1"/>
  <c r="R2367" i="1"/>
  <c r="S2367" i="1" s="1"/>
  <c r="R2375" i="1"/>
  <c r="S2375" i="1" s="1"/>
  <c r="R2383" i="1"/>
  <c r="S2383" i="1" s="1"/>
  <c r="R2391" i="1"/>
  <c r="S2391" i="1" s="1"/>
  <c r="R2399" i="1"/>
  <c r="S2399" i="1" s="1"/>
  <c r="R2407" i="1"/>
  <c r="S2407" i="1" s="1"/>
  <c r="R2415" i="1"/>
  <c r="S2415" i="1" s="1"/>
  <c r="R2431" i="1"/>
  <c r="S2431" i="1" s="1"/>
  <c r="R2439" i="1"/>
  <c r="S2439" i="1" s="1"/>
  <c r="R2447" i="1"/>
  <c r="S2447" i="1" s="1"/>
  <c r="R2471" i="1"/>
  <c r="S2471" i="1" s="1"/>
  <c r="R2479" i="1"/>
  <c r="S2479" i="1" s="1"/>
  <c r="R2487" i="1"/>
  <c r="S2487" i="1" s="1"/>
  <c r="R2495" i="1"/>
  <c r="S2495" i="1" s="1"/>
  <c r="R2503" i="1"/>
  <c r="S2503" i="1" s="1"/>
  <c r="R2511" i="1"/>
  <c r="S2511" i="1" s="1"/>
  <c r="R2527" i="1"/>
  <c r="S2527" i="1" s="1"/>
  <c r="R2535" i="1"/>
  <c r="S2535" i="1" s="1"/>
  <c r="R2543" i="1"/>
  <c r="S2543" i="1" s="1"/>
  <c r="R2551" i="1"/>
  <c r="S2551" i="1" s="1"/>
  <c r="R2559" i="1"/>
  <c r="S2559" i="1" s="1"/>
  <c r="R2567" i="1"/>
  <c r="S2567" i="1" s="1"/>
  <c r="R2575" i="1"/>
  <c r="S2575" i="1" s="1"/>
  <c r="R2583" i="1"/>
  <c r="S2583" i="1" s="1"/>
  <c r="R2591" i="1"/>
  <c r="S2591" i="1" s="1"/>
  <c r="R2599" i="1"/>
  <c r="S2599" i="1" s="1"/>
  <c r="R2607" i="1"/>
  <c r="S2607" i="1" s="1"/>
  <c r="R2615" i="1"/>
  <c r="S2615" i="1" s="1"/>
  <c r="R2623" i="1"/>
  <c r="S2623" i="1" s="1"/>
  <c r="R2631" i="1"/>
  <c r="S2631" i="1" s="1"/>
  <c r="R2639" i="1"/>
  <c r="S2639" i="1" s="1"/>
  <c r="R2647" i="1"/>
  <c r="S2647" i="1" s="1"/>
  <c r="R2655" i="1"/>
  <c r="S2655" i="1" s="1"/>
  <c r="R2663" i="1"/>
  <c r="S2663" i="1" s="1"/>
  <c r="R2671" i="1"/>
  <c r="S2671" i="1" s="1"/>
  <c r="R2679" i="1"/>
  <c r="S2679" i="1" s="1"/>
  <c r="R2687" i="1"/>
  <c r="S2687" i="1" s="1"/>
  <c r="R2695" i="1"/>
  <c r="S2695" i="1" s="1"/>
  <c r="R2703" i="1"/>
  <c r="S2703" i="1" s="1"/>
  <c r="R3" i="1"/>
  <c r="S3" i="1" s="1"/>
  <c r="R11" i="1"/>
  <c r="S11" i="1" s="1"/>
  <c r="R19" i="1"/>
  <c r="S19" i="1" s="1"/>
  <c r="R27" i="1"/>
  <c r="S27" i="1" s="1"/>
  <c r="R43" i="1"/>
  <c r="S43" i="1" s="1"/>
  <c r="R51" i="1"/>
  <c r="S51" i="1" s="1"/>
  <c r="R59" i="1"/>
  <c r="S59" i="1" s="1"/>
  <c r="R67" i="1"/>
  <c r="S67" i="1" s="1"/>
  <c r="R75" i="1"/>
  <c r="S75" i="1" s="1"/>
  <c r="R83" i="1"/>
  <c r="S83" i="1" s="1"/>
  <c r="R91" i="1"/>
  <c r="S91" i="1" s="1"/>
  <c r="R99" i="1"/>
  <c r="S99" i="1" s="1"/>
  <c r="R107" i="1"/>
  <c r="S107" i="1" s="1"/>
  <c r="R115" i="1"/>
  <c r="S115" i="1" s="1"/>
  <c r="R123" i="1"/>
  <c r="S123" i="1" s="1"/>
  <c r="R131" i="1"/>
  <c r="S131" i="1" s="1"/>
  <c r="R139" i="1"/>
  <c r="S139" i="1" s="1"/>
  <c r="R147" i="1"/>
  <c r="S147" i="1" s="1"/>
  <c r="R155" i="1"/>
  <c r="S155" i="1" s="1"/>
  <c r="R163" i="1"/>
  <c r="S163" i="1" s="1"/>
  <c r="R171" i="1"/>
  <c r="S171" i="1" s="1"/>
  <c r="R179" i="1"/>
  <c r="S179" i="1" s="1"/>
  <c r="R187" i="1"/>
  <c r="S187" i="1" s="1"/>
  <c r="R195" i="1"/>
  <c r="S195" i="1" s="1"/>
  <c r="R203" i="1"/>
  <c r="S203" i="1" s="1"/>
  <c r="R211" i="1"/>
  <c r="S211" i="1" s="1"/>
  <c r="R219" i="1"/>
  <c r="S219" i="1" s="1"/>
  <c r="R227" i="1"/>
  <c r="S227" i="1" s="1"/>
  <c r="R235" i="1"/>
  <c r="S235" i="1" s="1"/>
  <c r="R243" i="1"/>
  <c r="S243" i="1" s="1"/>
  <c r="R259" i="1"/>
  <c r="S259" i="1" s="1"/>
  <c r="R267" i="1"/>
  <c r="S267" i="1" s="1"/>
  <c r="R275" i="1"/>
  <c r="S275" i="1" s="1"/>
  <c r="R283" i="1"/>
  <c r="S283" i="1" s="1"/>
  <c r="R291" i="1"/>
  <c r="S291" i="1" s="1"/>
  <c r="R307" i="1"/>
  <c r="S307" i="1" s="1"/>
  <c r="R315" i="1"/>
  <c r="S315" i="1" s="1"/>
  <c r="R323" i="1"/>
  <c r="S323" i="1" s="1"/>
  <c r="R331" i="1"/>
  <c r="S331" i="1" s="1"/>
  <c r="R339" i="1"/>
  <c r="S339" i="1" s="1"/>
  <c r="R347" i="1"/>
  <c r="S347" i="1" s="1"/>
  <c r="R355" i="1"/>
  <c r="S355" i="1" s="1"/>
  <c r="R363" i="1"/>
  <c r="S363" i="1" s="1"/>
  <c r="R371" i="1"/>
  <c r="S371" i="1" s="1"/>
  <c r="R387" i="1"/>
  <c r="S387" i="1" s="1"/>
  <c r="R403" i="1"/>
  <c r="S403" i="1" s="1"/>
  <c r="R411" i="1"/>
  <c r="S411" i="1" s="1"/>
  <c r="R419" i="1"/>
  <c r="S419" i="1" s="1"/>
  <c r="R427" i="1"/>
  <c r="S427" i="1" s="1"/>
  <c r="R443" i="1"/>
  <c r="S443" i="1" s="1"/>
  <c r="R451" i="1"/>
  <c r="S451" i="1" s="1"/>
  <c r="R459" i="1"/>
  <c r="S459" i="1" s="1"/>
  <c r="R467" i="1"/>
  <c r="S467" i="1" s="1"/>
  <c r="R475" i="1"/>
  <c r="S475" i="1" s="1"/>
  <c r="R483" i="1"/>
  <c r="S483" i="1" s="1"/>
  <c r="R491" i="1"/>
  <c r="S491" i="1" s="1"/>
  <c r="R499" i="1"/>
  <c r="S499" i="1" s="1"/>
  <c r="R507" i="1"/>
  <c r="S507" i="1" s="1"/>
  <c r="R515" i="1"/>
  <c r="S515" i="1" s="1"/>
  <c r="R523" i="1"/>
  <c r="S523" i="1" s="1"/>
  <c r="R531" i="1"/>
  <c r="S531" i="1" s="1"/>
  <c r="R539" i="1"/>
  <c r="S539" i="1" s="1"/>
  <c r="R547" i="1"/>
  <c r="S547" i="1" s="1"/>
  <c r="R555" i="1"/>
  <c r="S555" i="1" s="1"/>
  <c r="R563" i="1"/>
  <c r="S563" i="1" s="1"/>
  <c r="R571" i="1"/>
  <c r="S571" i="1" s="1"/>
  <c r="R579" i="1"/>
  <c r="S579" i="1" s="1"/>
  <c r="R595" i="1"/>
  <c r="S595" i="1" s="1"/>
  <c r="R603" i="1"/>
  <c r="S603" i="1" s="1"/>
  <c r="R611" i="1"/>
  <c r="S611" i="1" s="1"/>
  <c r="R619" i="1"/>
  <c r="S619" i="1" s="1"/>
  <c r="R627" i="1"/>
  <c r="S627" i="1" s="1"/>
  <c r="R635" i="1"/>
  <c r="S635" i="1" s="1"/>
  <c r="R643" i="1"/>
  <c r="S643" i="1" s="1"/>
  <c r="R651" i="1"/>
  <c r="S651" i="1" s="1"/>
  <c r="R667" i="1"/>
  <c r="S667" i="1" s="1"/>
  <c r="R683" i="1"/>
  <c r="S683" i="1" s="1"/>
  <c r="R691" i="1"/>
  <c r="S691" i="1" s="1"/>
  <c r="R699" i="1"/>
  <c r="S699" i="1" s="1"/>
  <c r="R707" i="1"/>
  <c r="S707" i="1" s="1"/>
  <c r="R715" i="1"/>
  <c r="S715" i="1" s="1"/>
  <c r="R723" i="1"/>
  <c r="S723" i="1" s="1"/>
  <c r="R731" i="1"/>
  <c r="S731" i="1" s="1"/>
  <c r="R739" i="1"/>
  <c r="S739" i="1" s="1"/>
  <c r="R747" i="1"/>
  <c r="S747" i="1" s="1"/>
  <c r="R771" i="1"/>
  <c r="S771" i="1" s="1"/>
  <c r="R779" i="1"/>
  <c r="S779" i="1" s="1"/>
  <c r="R787" i="1"/>
  <c r="S787" i="1" s="1"/>
  <c r="R795" i="1"/>
  <c r="S795" i="1" s="1"/>
  <c r="R803" i="1"/>
  <c r="S803" i="1" s="1"/>
  <c r="R811" i="1"/>
  <c r="S811" i="1" s="1"/>
  <c r="R819" i="1"/>
  <c r="S819" i="1" s="1"/>
  <c r="R827" i="1"/>
  <c r="S827" i="1" s="1"/>
  <c r="R835" i="1"/>
  <c r="S835" i="1" s="1"/>
  <c r="R843" i="1"/>
  <c r="S843" i="1" s="1"/>
  <c r="R851" i="1"/>
  <c r="S851" i="1" s="1"/>
  <c r="R859" i="1"/>
  <c r="S859" i="1" s="1"/>
  <c r="R867" i="1"/>
  <c r="S867" i="1" s="1"/>
  <c r="R875" i="1"/>
  <c r="S875" i="1" s="1"/>
  <c r="R883" i="1"/>
  <c r="S883" i="1" s="1"/>
  <c r="R891" i="1"/>
  <c r="S891" i="1" s="1"/>
  <c r="R899" i="1"/>
  <c r="S899" i="1" s="1"/>
  <c r="R915" i="1"/>
  <c r="S915" i="1" s="1"/>
  <c r="R923" i="1"/>
  <c r="S923" i="1" s="1"/>
  <c r="R931" i="1"/>
  <c r="S931" i="1" s="1"/>
  <c r="R939" i="1"/>
  <c r="S939" i="1" s="1"/>
  <c r="R947" i="1"/>
  <c r="S947" i="1" s="1"/>
  <c r="R955" i="1"/>
  <c r="S955" i="1" s="1"/>
  <c r="R963" i="1"/>
  <c r="S963" i="1" s="1"/>
  <c r="R971" i="1"/>
  <c r="S971" i="1" s="1"/>
  <c r="R979" i="1"/>
  <c r="S979" i="1" s="1"/>
  <c r="R987" i="1"/>
  <c r="S987" i="1" s="1"/>
  <c r="R995" i="1"/>
  <c r="S995" i="1" s="1"/>
  <c r="R1003" i="1"/>
  <c r="S1003" i="1" s="1"/>
  <c r="R1011" i="1"/>
  <c r="S1011" i="1" s="1"/>
  <c r="R1019" i="1"/>
  <c r="S1019" i="1" s="1"/>
  <c r="R1027" i="1"/>
  <c r="S1027" i="1" s="1"/>
  <c r="R1035" i="1"/>
  <c r="S1035" i="1" s="1"/>
  <c r="R1043" i="1"/>
  <c r="S1043" i="1" s="1"/>
  <c r="R1051" i="1"/>
  <c r="S1051" i="1" s="1"/>
  <c r="R1059" i="1"/>
  <c r="S1059" i="1" s="1"/>
  <c r="R1067" i="1"/>
  <c r="S1067" i="1" s="1"/>
  <c r="R1075" i="1"/>
  <c r="S1075" i="1" s="1"/>
  <c r="R1083" i="1"/>
  <c r="S1083" i="1" s="1"/>
  <c r="R1091" i="1"/>
  <c r="S1091" i="1" s="1"/>
  <c r="R1099" i="1"/>
  <c r="S1099" i="1" s="1"/>
  <c r="R1107" i="1"/>
  <c r="S1107" i="1" s="1"/>
  <c r="R1115" i="1"/>
  <c r="S1115" i="1" s="1"/>
  <c r="R1123" i="1"/>
  <c r="S1123" i="1" s="1"/>
  <c r="R1131" i="1"/>
  <c r="S1131" i="1" s="1"/>
  <c r="R1139" i="1"/>
  <c r="S1139" i="1" s="1"/>
  <c r="R1155" i="1"/>
  <c r="S1155" i="1" s="1"/>
  <c r="R1163" i="1"/>
  <c r="S1163" i="1" s="1"/>
  <c r="R1171" i="1"/>
  <c r="S1171" i="1" s="1"/>
  <c r="R1179" i="1"/>
  <c r="S1179" i="1" s="1"/>
  <c r="R1187" i="1"/>
  <c r="S1187" i="1" s="1"/>
  <c r="R1195" i="1"/>
  <c r="S1195" i="1" s="1"/>
  <c r="R1211" i="1"/>
  <c r="S1211" i="1" s="1"/>
  <c r="R1219" i="1"/>
  <c r="S1219" i="1" s="1"/>
  <c r="R1227" i="1"/>
  <c r="S1227" i="1" s="1"/>
  <c r="R1235" i="1"/>
  <c r="S1235" i="1" s="1"/>
  <c r="R1243" i="1"/>
  <c r="S1243" i="1" s="1"/>
  <c r="R1251" i="1"/>
  <c r="S1251" i="1" s="1"/>
  <c r="R1259" i="1"/>
  <c r="S1259" i="1" s="1"/>
  <c r="R1267" i="1"/>
  <c r="S1267" i="1" s="1"/>
  <c r="R1275" i="1"/>
  <c r="S1275" i="1" s="1"/>
  <c r="R1283" i="1"/>
  <c r="S1283" i="1" s="1"/>
  <c r="R1291" i="1"/>
  <c r="S1291" i="1" s="1"/>
  <c r="R1299" i="1"/>
  <c r="S1299" i="1" s="1"/>
  <c r="R1307" i="1"/>
  <c r="S1307" i="1" s="1"/>
  <c r="R1315" i="1"/>
  <c r="S1315" i="1" s="1"/>
  <c r="R1323" i="1"/>
  <c r="S1323" i="1" s="1"/>
  <c r="R1339" i="1"/>
  <c r="S1339" i="1" s="1"/>
  <c r="R1347" i="1"/>
  <c r="S1347" i="1" s="1"/>
  <c r="R1355" i="1"/>
  <c r="S1355" i="1" s="1"/>
  <c r="R1363" i="1"/>
  <c r="S1363" i="1" s="1"/>
  <c r="R1371" i="1"/>
  <c r="S1371" i="1" s="1"/>
  <c r="R1379" i="1"/>
  <c r="S1379" i="1" s="1"/>
  <c r="R1387" i="1"/>
  <c r="S1387" i="1" s="1"/>
  <c r="R1395" i="1"/>
  <c r="S1395" i="1" s="1"/>
  <c r="R1411" i="1"/>
  <c r="S1411" i="1" s="1"/>
  <c r="R1419" i="1"/>
  <c r="S1419" i="1" s="1"/>
  <c r="R1427" i="1"/>
  <c r="S1427" i="1" s="1"/>
  <c r="R1435" i="1"/>
  <c r="S1435" i="1" s="1"/>
  <c r="R1443" i="1"/>
  <c r="S1443" i="1" s="1"/>
  <c r="R1451" i="1"/>
  <c r="S1451" i="1" s="1"/>
  <c r="R1459" i="1"/>
  <c r="S1459" i="1" s="1"/>
  <c r="R1467" i="1"/>
  <c r="S1467" i="1" s="1"/>
  <c r="R1475" i="1"/>
  <c r="S1475" i="1" s="1"/>
  <c r="R1483" i="1"/>
  <c r="S1483" i="1" s="1"/>
  <c r="R1491" i="1"/>
  <c r="S1491" i="1" s="1"/>
  <c r="R1499" i="1"/>
  <c r="S1499" i="1" s="1"/>
  <c r="R1507" i="1"/>
  <c r="S1507" i="1" s="1"/>
  <c r="R1523" i="1"/>
  <c r="S1523" i="1" s="1"/>
  <c r="R1531" i="1"/>
  <c r="S1531" i="1" s="1"/>
  <c r="R1539" i="1"/>
  <c r="S1539" i="1" s="1"/>
  <c r="R1547" i="1"/>
  <c r="S1547" i="1" s="1"/>
  <c r="R1555" i="1"/>
  <c r="S1555" i="1" s="1"/>
  <c r="R1563" i="1"/>
  <c r="S1563" i="1" s="1"/>
  <c r="R1571" i="1"/>
  <c r="S1571" i="1" s="1"/>
  <c r="R1579" i="1"/>
  <c r="S1579" i="1" s="1"/>
  <c r="R1595" i="1"/>
  <c r="S1595" i="1" s="1"/>
  <c r="R1603" i="1"/>
  <c r="S1603" i="1" s="1"/>
  <c r="R1611" i="1"/>
  <c r="S1611" i="1" s="1"/>
  <c r="R1627" i="1"/>
  <c r="S1627" i="1" s="1"/>
  <c r="R1635" i="1"/>
  <c r="S1635" i="1" s="1"/>
  <c r="R1643" i="1"/>
  <c r="S1643" i="1" s="1"/>
  <c r="R1651" i="1"/>
  <c r="S1651" i="1" s="1"/>
  <c r="R1659" i="1"/>
  <c r="S1659" i="1" s="1"/>
  <c r="R1667" i="1"/>
  <c r="S1667" i="1" s="1"/>
  <c r="R1675" i="1"/>
  <c r="S1675" i="1" s="1"/>
  <c r="R1683" i="1"/>
  <c r="S1683" i="1" s="1"/>
  <c r="R1691" i="1"/>
  <c r="S1691" i="1" s="1"/>
  <c r="R1715" i="1"/>
  <c r="S1715" i="1" s="1"/>
  <c r="R1731" i="1"/>
  <c r="S1731" i="1" s="1"/>
  <c r="R1739" i="1"/>
  <c r="S1739" i="1" s="1"/>
  <c r="R1747" i="1"/>
  <c r="S1747" i="1" s="1"/>
  <c r="R1763" i="1"/>
  <c r="S1763" i="1" s="1"/>
  <c r="R1771" i="1"/>
  <c r="S1771" i="1" s="1"/>
  <c r="R1779" i="1"/>
  <c r="S1779" i="1" s="1"/>
  <c r="R1787" i="1"/>
  <c r="S1787" i="1" s="1"/>
  <c r="R1795" i="1"/>
  <c r="S1795" i="1" s="1"/>
  <c r="R1803" i="1"/>
  <c r="S1803" i="1" s="1"/>
  <c r="R1819" i="1"/>
  <c r="S1819" i="1" s="1"/>
  <c r="R1827" i="1"/>
  <c r="S1827" i="1" s="1"/>
  <c r="R1835" i="1"/>
  <c r="S1835" i="1" s="1"/>
  <c r="R1843" i="1"/>
  <c r="S1843" i="1" s="1"/>
  <c r="R1859" i="1"/>
  <c r="S1859" i="1" s="1"/>
  <c r="R1867" i="1"/>
  <c r="S1867" i="1" s="1"/>
  <c r="R1875" i="1"/>
  <c r="S1875" i="1" s="1"/>
  <c r="R1883" i="1"/>
  <c r="S1883" i="1" s="1"/>
  <c r="R1891" i="1"/>
  <c r="S1891" i="1" s="1"/>
  <c r="R1899" i="1"/>
  <c r="S1899" i="1" s="1"/>
  <c r="R1907" i="1"/>
  <c r="S1907" i="1" s="1"/>
  <c r="R1923" i="1"/>
  <c r="S1923" i="1" s="1"/>
  <c r="R1931" i="1"/>
  <c r="S1931" i="1" s="1"/>
  <c r="R1939" i="1"/>
  <c r="S1939" i="1" s="1"/>
  <c r="R1947" i="1"/>
  <c r="S1947" i="1" s="1"/>
  <c r="R1963" i="1"/>
  <c r="S1963" i="1" s="1"/>
  <c r="R1971" i="1"/>
  <c r="S1971" i="1" s="1"/>
  <c r="R1979" i="1"/>
  <c r="S1979" i="1" s="1"/>
  <c r="R1987" i="1"/>
  <c r="S1987" i="1" s="1"/>
  <c r="R1995" i="1"/>
  <c r="S1995" i="1" s="1"/>
  <c r="R2003" i="1"/>
  <c r="S2003" i="1" s="1"/>
  <c r="R2011" i="1"/>
  <c r="S2011" i="1" s="1"/>
  <c r="R2027" i="1"/>
  <c r="S2027" i="1" s="1"/>
  <c r="R2035" i="1"/>
  <c r="S2035" i="1" s="1"/>
  <c r="R2043" i="1"/>
  <c r="S2043" i="1" s="1"/>
  <c r="R2051" i="1"/>
  <c r="S2051" i="1" s="1"/>
  <c r="R2059" i="1"/>
  <c r="S2059" i="1" s="1"/>
  <c r="R2067" i="1"/>
  <c r="S2067" i="1" s="1"/>
  <c r="R2075" i="1"/>
  <c r="S2075" i="1" s="1"/>
  <c r="R2083" i="1"/>
  <c r="S2083" i="1" s="1"/>
  <c r="R2091" i="1"/>
  <c r="S2091" i="1" s="1"/>
  <c r="R2107" i="1"/>
  <c r="S2107" i="1" s="1"/>
  <c r="R2123" i="1"/>
  <c r="S2123" i="1" s="1"/>
  <c r="R2131" i="1"/>
  <c r="S2131" i="1" s="1"/>
  <c r="R2139" i="1"/>
  <c r="S2139" i="1" s="1"/>
  <c r="R2147" i="1"/>
  <c r="S2147" i="1" s="1"/>
  <c r="R2155" i="1"/>
  <c r="S2155" i="1" s="1"/>
  <c r="R2171" i="1"/>
  <c r="S2171" i="1" s="1"/>
  <c r="R2179" i="1"/>
  <c r="S2179" i="1" s="1"/>
  <c r="R2187" i="1"/>
  <c r="S2187" i="1" s="1"/>
  <c r="R2195" i="1"/>
  <c r="S2195" i="1" s="1"/>
  <c r="R2203" i="1"/>
  <c r="S2203" i="1" s="1"/>
  <c r="R2211" i="1"/>
  <c r="S2211" i="1" s="1"/>
  <c r="R2219" i="1"/>
  <c r="S2219" i="1" s="1"/>
  <c r="R2227" i="1"/>
  <c r="S2227" i="1" s="1"/>
  <c r="R2235" i="1"/>
  <c r="S2235" i="1" s="1"/>
  <c r="R2251" i="1"/>
  <c r="S2251" i="1" s="1"/>
  <c r="R2259" i="1"/>
  <c r="S2259" i="1" s="1"/>
  <c r="R2267" i="1"/>
  <c r="S2267" i="1" s="1"/>
  <c r="R2275" i="1"/>
  <c r="S2275" i="1" s="1"/>
  <c r="R2283" i="1"/>
  <c r="S2283" i="1" s="1"/>
  <c r="R2299" i="1"/>
  <c r="S2299" i="1" s="1"/>
  <c r="R2307" i="1"/>
  <c r="S2307" i="1" s="1"/>
  <c r="R2315" i="1"/>
  <c r="S2315" i="1" s="1"/>
  <c r="R2323" i="1"/>
  <c r="S2323" i="1" s="1"/>
  <c r="R2331" i="1"/>
  <c r="S2331" i="1" s="1"/>
  <c r="R2339" i="1"/>
  <c r="S2339" i="1" s="1"/>
  <c r="R2347" i="1"/>
  <c r="S2347" i="1" s="1"/>
  <c r="R2355" i="1"/>
  <c r="S2355" i="1" s="1"/>
  <c r="R2363" i="1"/>
  <c r="S2363" i="1" s="1"/>
  <c r="R2371" i="1"/>
  <c r="S2371" i="1" s="1"/>
  <c r="R2379" i="1"/>
  <c r="S2379" i="1" s="1"/>
  <c r="R2387" i="1"/>
  <c r="S2387" i="1" s="1"/>
  <c r="R2395" i="1"/>
  <c r="S2395" i="1" s="1"/>
  <c r="R2403" i="1"/>
  <c r="S2403" i="1" s="1"/>
  <c r="R2411" i="1"/>
  <c r="S2411" i="1" s="1"/>
  <c r="R2419" i="1"/>
  <c r="S2419" i="1" s="1"/>
  <c r="R2427" i="1"/>
  <c r="S2427" i="1" s="1"/>
  <c r="R2435" i="1"/>
  <c r="S2435" i="1" s="1"/>
  <c r="R2443" i="1"/>
  <c r="S2443" i="1" s="1"/>
  <c r="R2451" i="1"/>
  <c r="S2451" i="1" s="1"/>
  <c r="R2459" i="1"/>
  <c r="S2459" i="1" s="1"/>
  <c r="R2467" i="1"/>
  <c r="S2467" i="1" s="1"/>
  <c r="R2475" i="1"/>
  <c r="S2475" i="1" s="1"/>
  <c r="R2499" i="1"/>
  <c r="S2499" i="1" s="1"/>
  <c r="R2507" i="1"/>
  <c r="S2507" i="1" s="1"/>
  <c r="R2515" i="1"/>
  <c r="S2515" i="1" s="1"/>
  <c r="R2531" i="1"/>
  <c r="S2531" i="1" s="1"/>
  <c r="R2539" i="1"/>
  <c r="S2539" i="1" s="1"/>
  <c r="R2547" i="1"/>
  <c r="S2547" i="1" s="1"/>
  <c r="R2555" i="1"/>
  <c r="S2555" i="1" s="1"/>
  <c r="R2563" i="1"/>
  <c r="S2563" i="1" s="1"/>
  <c r="R2571" i="1"/>
  <c r="S2571" i="1" s="1"/>
  <c r="R2579" i="1"/>
  <c r="S2579" i="1" s="1"/>
  <c r="R2587" i="1"/>
  <c r="S2587" i="1" s="1"/>
  <c r="R2595" i="1"/>
  <c r="S2595" i="1" s="1"/>
  <c r="R2611" i="1"/>
  <c r="S2611" i="1" s="1"/>
  <c r="R2619" i="1"/>
  <c r="S2619" i="1" s="1"/>
  <c r="R2627" i="1"/>
  <c r="S2627" i="1" s="1"/>
  <c r="R2635" i="1"/>
  <c r="S2635" i="1" s="1"/>
  <c r="R2643" i="1"/>
  <c r="S2643" i="1" s="1"/>
  <c r="R2651" i="1"/>
  <c r="S2651" i="1" s="1"/>
  <c r="R2659" i="1"/>
  <c r="S2659" i="1" s="1"/>
  <c r="R2667" i="1"/>
  <c r="S2667" i="1" s="1"/>
  <c r="R2675" i="1"/>
  <c r="S2675" i="1" s="1"/>
  <c r="R2683" i="1"/>
  <c r="S2683" i="1" s="1"/>
  <c r="R2691" i="1"/>
  <c r="S2691" i="1" s="1"/>
  <c r="R2699" i="1"/>
  <c r="S2699" i="1" s="1"/>
  <c r="R2707" i="1"/>
  <c r="S2707" i="1" s="1"/>
  <c r="R4" i="1"/>
  <c r="S4" i="1" s="1"/>
  <c r="R12" i="1"/>
  <c r="S12" i="1" s="1"/>
  <c r="R20" i="1"/>
  <c r="S20" i="1" s="1"/>
  <c r="R28" i="1"/>
  <c r="S28" i="1" s="1"/>
  <c r="R36" i="1"/>
  <c r="S36" i="1" s="1"/>
  <c r="R44" i="1"/>
  <c r="S44" i="1" s="1"/>
  <c r="R60" i="1"/>
  <c r="S60" i="1" s="1"/>
  <c r="R68" i="1"/>
  <c r="S68" i="1" s="1"/>
  <c r="R76" i="1"/>
  <c r="S76" i="1" s="1"/>
  <c r="R84" i="1"/>
  <c r="S84" i="1" s="1"/>
  <c r="R92" i="1"/>
  <c r="S92" i="1" s="1"/>
  <c r="R100" i="1"/>
  <c r="S100" i="1" s="1"/>
  <c r="R108" i="1"/>
  <c r="S108" i="1" s="1"/>
  <c r="R116" i="1"/>
  <c r="S116" i="1" s="1"/>
  <c r="R124" i="1"/>
  <c r="S124" i="1" s="1"/>
  <c r="R132" i="1"/>
  <c r="S132" i="1" s="1"/>
  <c r="R140" i="1"/>
  <c r="S140" i="1" s="1"/>
  <c r="R148" i="1"/>
  <c r="S148" i="1" s="1"/>
  <c r="R164" i="1"/>
  <c r="S164" i="1" s="1"/>
  <c r="R172" i="1"/>
  <c r="S172" i="1" s="1"/>
  <c r="R180" i="1"/>
  <c r="S180" i="1" s="1"/>
  <c r="R188" i="1"/>
  <c r="S188" i="1" s="1"/>
  <c r="R196" i="1"/>
  <c r="S196" i="1" s="1"/>
  <c r="R204" i="1"/>
  <c r="S204" i="1" s="1"/>
  <c r="R212" i="1"/>
  <c r="S212" i="1" s="1"/>
  <c r="R220" i="1"/>
  <c r="S220" i="1" s="1"/>
  <c r="R228" i="1"/>
  <c r="S228" i="1" s="1"/>
  <c r="R236" i="1"/>
  <c r="S236" i="1" s="1"/>
  <c r="R244" i="1"/>
  <c r="S244" i="1" s="1"/>
  <c r="R252" i="1"/>
  <c r="S252" i="1" s="1"/>
  <c r="R260" i="1"/>
  <c r="S260" i="1" s="1"/>
  <c r="R276" i="1"/>
  <c r="S276" i="1" s="1"/>
  <c r="R284" i="1"/>
  <c r="S284" i="1" s="1"/>
  <c r="R292" i="1"/>
  <c r="S292" i="1" s="1"/>
  <c r="R300" i="1"/>
  <c r="S300" i="1" s="1"/>
  <c r="R316" i="1"/>
  <c r="S316" i="1" s="1"/>
  <c r="R324" i="1"/>
  <c r="S324" i="1" s="1"/>
  <c r="R332" i="1"/>
  <c r="S332" i="1" s="1"/>
  <c r="R340" i="1"/>
  <c r="S340" i="1" s="1"/>
  <c r="R348" i="1"/>
  <c r="S348" i="1" s="1"/>
  <c r="R356" i="1"/>
  <c r="S356" i="1" s="1"/>
  <c r="R372" i="1"/>
  <c r="S372" i="1" s="1"/>
  <c r="R380" i="1"/>
  <c r="S380" i="1" s="1"/>
  <c r="R388" i="1"/>
  <c r="S388" i="1" s="1"/>
  <c r="R396" i="1"/>
  <c r="S396" i="1" s="1"/>
  <c r="R404" i="1"/>
  <c r="S404" i="1" s="1"/>
  <c r="R412" i="1"/>
  <c r="S412" i="1" s="1"/>
  <c r="R420" i="1"/>
  <c r="S420" i="1" s="1"/>
  <c r="R428" i="1"/>
  <c r="S428" i="1" s="1"/>
  <c r="R436" i="1"/>
  <c r="S436" i="1" s="1"/>
  <c r="R444" i="1"/>
  <c r="S444" i="1" s="1"/>
  <c r="R452" i="1"/>
  <c r="S452" i="1" s="1"/>
  <c r="R460" i="1"/>
  <c r="S460" i="1" s="1"/>
  <c r="R468" i="1"/>
  <c r="S468" i="1" s="1"/>
  <c r="R476" i="1"/>
  <c r="S476" i="1" s="1"/>
  <c r="R484" i="1"/>
  <c r="S484" i="1" s="1"/>
  <c r="R492" i="1"/>
  <c r="S492" i="1" s="1"/>
  <c r="R500" i="1"/>
  <c r="S500" i="1" s="1"/>
  <c r="R508" i="1"/>
  <c r="S508" i="1" s="1"/>
  <c r="R516" i="1"/>
  <c r="S516" i="1" s="1"/>
  <c r="R524" i="1"/>
  <c r="S524" i="1" s="1"/>
  <c r="R532" i="1"/>
  <c r="S532" i="1" s="1"/>
  <c r="R540" i="1"/>
  <c r="S540" i="1" s="1"/>
  <c r="R556" i="1"/>
  <c r="S556" i="1" s="1"/>
  <c r="R564" i="1"/>
  <c r="S564" i="1" s="1"/>
  <c r="R572" i="1"/>
  <c r="S572" i="1" s="1"/>
  <c r="R580" i="1"/>
  <c r="S580" i="1" s="1"/>
  <c r="R588" i="1"/>
  <c r="S588" i="1" s="1"/>
  <c r="R596" i="1"/>
  <c r="S596" i="1" s="1"/>
  <c r="R604" i="1"/>
  <c r="S604" i="1" s="1"/>
  <c r="R620" i="1"/>
  <c r="S620" i="1" s="1"/>
  <c r="R628" i="1"/>
  <c r="S628" i="1" s="1"/>
  <c r="R636" i="1"/>
  <c r="S636" i="1" s="1"/>
  <c r="R644" i="1"/>
  <c r="S644" i="1" s="1"/>
  <c r="R652" i="1"/>
  <c r="S652" i="1" s="1"/>
  <c r="R660" i="1"/>
  <c r="S660" i="1" s="1"/>
  <c r="R676" i="1"/>
  <c r="S676" i="1" s="1"/>
  <c r="R684" i="1"/>
  <c r="S684" i="1" s="1"/>
  <c r="R692" i="1"/>
  <c r="S692" i="1" s="1"/>
  <c r="R700" i="1"/>
  <c r="S700" i="1" s="1"/>
  <c r="R716" i="1"/>
  <c r="S716" i="1" s="1"/>
  <c r="R724" i="1"/>
  <c r="S724" i="1" s="1"/>
  <c r="R732" i="1"/>
  <c r="S732" i="1" s="1"/>
  <c r="R740" i="1"/>
  <c r="S740" i="1" s="1"/>
  <c r="R748" i="1"/>
  <c r="S748" i="1" s="1"/>
  <c r="R756" i="1"/>
  <c r="S756" i="1" s="1"/>
  <c r="R764" i="1"/>
  <c r="S764" i="1" s="1"/>
  <c r="R772" i="1"/>
  <c r="S772" i="1" s="1"/>
  <c r="R780" i="1"/>
  <c r="S780" i="1" s="1"/>
  <c r="R788" i="1"/>
  <c r="S788" i="1" s="1"/>
  <c r="R796" i="1"/>
  <c r="S796" i="1" s="1"/>
  <c r="R804" i="1"/>
  <c r="S804" i="1" s="1"/>
  <c r="R812" i="1"/>
  <c r="S812" i="1" s="1"/>
  <c r="R828" i="1"/>
  <c r="S828" i="1" s="1"/>
  <c r="R836" i="1"/>
  <c r="S836" i="1" s="1"/>
  <c r="R852" i="1"/>
  <c r="S852" i="1" s="1"/>
  <c r="R868" i="1"/>
  <c r="S868" i="1" s="1"/>
  <c r="R876" i="1"/>
  <c r="S876" i="1" s="1"/>
  <c r="R884" i="1"/>
  <c r="S884" i="1" s="1"/>
  <c r="R892" i="1"/>
  <c r="S892" i="1" s="1"/>
  <c r="R900" i="1"/>
  <c r="S900" i="1" s="1"/>
  <c r="R908" i="1"/>
  <c r="S908" i="1" s="1"/>
  <c r="R916" i="1"/>
  <c r="S916" i="1" s="1"/>
  <c r="R924" i="1"/>
  <c r="S924" i="1" s="1"/>
  <c r="R932" i="1"/>
  <c r="S932" i="1" s="1"/>
  <c r="R940" i="1"/>
  <c r="S940" i="1" s="1"/>
  <c r="R948" i="1"/>
  <c r="S948" i="1" s="1"/>
  <c r="R956" i="1"/>
  <c r="S956" i="1" s="1"/>
  <c r="R964" i="1"/>
  <c r="S964" i="1" s="1"/>
  <c r="R972" i="1"/>
  <c r="S972" i="1" s="1"/>
  <c r="R980" i="1"/>
  <c r="S980" i="1" s="1"/>
  <c r="R988" i="1"/>
  <c r="S988" i="1" s="1"/>
  <c r="R996" i="1"/>
  <c r="S996" i="1" s="1"/>
  <c r="R1020" i="1"/>
  <c r="S1020" i="1" s="1"/>
  <c r="R1028" i="1"/>
  <c r="S1028" i="1" s="1"/>
  <c r="R1036" i="1"/>
  <c r="S1036" i="1" s="1"/>
  <c r="R1044" i="1"/>
  <c r="S1044" i="1" s="1"/>
  <c r="R1052" i="1"/>
  <c r="S1052" i="1" s="1"/>
  <c r="R1060" i="1"/>
  <c r="S1060" i="1" s="1"/>
  <c r="R1068" i="1"/>
  <c r="S1068" i="1" s="1"/>
  <c r="R1084" i="1"/>
  <c r="S1084" i="1" s="1"/>
  <c r="R1092" i="1"/>
  <c r="S1092" i="1" s="1"/>
  <c r="R1100" i="1"/>
  <c r="S1100" i="1" s="1"/>
  <c r="R1108" i="1"/>
  <c r="S1108" i="1" s="1"/>
  <c r="R1116" i="1"/>
  <c r="S1116" i="1" s="1"/>
  <c r="R1124" i="1"/>
  <c r="S1124" i="1" s="1"/>
  <c r="R1132" i="1"/>
  <c r="S1132" i="1" s="1"/>
  <c r="R1148" i="1"/>
  <c r="S1148" i="1" s="1"/>
  <c r="R1156" i="1"/>
  <c r="S1156" i="1" s="1"/>
  <c r="R1164" i="1"/>
  <c r="S1164" i="1" s="1"/>
  <c r="R1180" i="1"/>
  <c r="S1180" i="1" s="1"/>
  <c r="R1188" i="1"/>
  <c r="S1188" i="1" s="1"/>
  <c r="R1196" i="1"/>
  <c r="S1196" i="1" s="1"/>
  <c r="R1204" i="1"/>
  <c r="S1204" i="1" s="1"/>
  <c r="R1212" i="1"/>
  <c r="S1212" i="1" s="1"/>
  <c r="R1220" i="1"/>
  <c r="S1220" i="1" s="1"/>
  <c r="R1228" i="1"/>
  <c r="S1228" i="1" s="1"/>
  <c r="R1236" i="1"/>
  <c r="S1236" i="1" s="1"/>
  <c r="R1244" i="1"/>
  <c r="S1244" i="1" s="1"/>
  <c r="R1252" i="1"/>
  <c r="S1252" i="1" s="1"/>
  <c r="R1260" i="1"/>
  <c r="S1260" i="1" s="1"/>
  <c r="R1268" i="1"/>
  <c r="S1268" i="1" s="1"/>
  <c r="R1284" i="1"/>
  <c r="S1284" i="1" s="1"/>
  <c r="R1292" i="1"/>
  <c r="S1292" i="1" s="1"/>
  <c r="R1300" i="1"/>
  <c r="S1300" i="1" s="1"/>
  <c r="R1308" i="1"/>
  <c r="S1308" i="1" s="1"/>
  <c r="R1316" i="1"/>
  <c r="S1316" i="1" s="1"/>
  <c r="R1324" i="1"/>
  <c r="S1324" i="1" s="1"/>
  <c r="R1332" i="1"/>
  <c r="S1332" i="1" s="1"/>
  <c r="R1340" i="1"/>
  <c r="S1340" i="1" s="1"/>
  <c r="R1348" i="1"/>
  <c r="S1348" i="1" s="1"/>
  <c r="R1356" i="1"/>
  <c r="S1356" i="1" s="1"/>
  <c r="R1364" i="1"/>
  <c r="S1364" i="1" s="1"/>
  <c r="R1372" i="1"/>
  <c r="S1372" i="1" s="1"/>
  <c r="R1380" i="1"/>
  <c r="S1380" i="1" s="1"/>
  <c r="R1388" i="1"/>
  <c r="S1388" i="1" s="1"/>
  <c r="R1396" i="1"/>
  <c r="S1396" i="1" s="1"/>
  <c r="R1404" i="1"/>
  <c r="S1404" i="1" s="1"/>
  <c r="R1412" i="1"/>
  <c r="S1412" i="1" s="1"/>
  <c r="R1420" i="1"/>
  <c r="S1420" i="1" s="1"/>
  <c r="R1428" i="1"/>
  <c r="S1428" i="1" s="1"/>
  <c r="R1436" i="1"/>
  <c r="S1436" i="1" s="1"/>
  <c r="R1444" i="1"/>
  <c r="S1444" i="1" s="1"/>
  <c r="R1452" i="1"/>
  <c r="S1452" i="1" s="1"/>
  <c r="R1460" i="1"/>
  <c r="S1460" i="1" s="1"/>
  <c r="R1468" i="1"/>
  <c r="S1468" i="1" s="1"/>
  <c r="R1484" i="1"/>
  <c r="S1484" i="1" s="1"/>
  <c r="R1492" i="1"/>
  <c r="S1492" i="1" s="1"/>
  <c r="R1500" i="1"/>
  <c r="S1500" i="1" s="1"/>
  <c r="R1508" i="1"/>
  <c r="S1508" i="1" s="1"/>
  <c r="R1516" i="1"/>
  <c r="S1516" i="1" s="1"/>
  <c r="R1524" i="1"/>
  <c r="S1524" i="1" s="1"/>
  <c r="R1532" i="1"/>
  <c r="S1532" i="1" s="1"/>
  <c r="R1540" i="1"/>
  <c r="S1540" i="1" s="1"/>
  <c r="R1548" i="1"/>
  <c r="S1548" i="1" s="1"/>
  <c r="R1556" i="1"/>
  <c r="S1556" i="1" s="1"/>
  <c r="R1564" i="1"/>
  <c r="S1564" i="1" s="1"/>
  <c r="R1580" i="1"/>
  <c r="S1580" i="1" s="1"/>
  <c r="R1588" i="1"/>
  <c r="S1588" i="1" s="1"/>
  <c r="R1596" i="1"/>
  <c r="S1596" i="1" s="1"/>
  <c r="R1612" i="1"/>
  <c r="S1612" i="1" s="1"/>
  <c r="R1620" i="1"/>
  <c r="S1620" i="1" s="1"/>
  <c r="R1636" i="1"/>
  <c r="S1636" i="1" s="1"/>
  <c r="R1644" i="1"/>
  <c r="S1644" i="1" s="1"/>
  <c r="R1652" i="1"/>
  <c r="S1652" i="1" s="1"/>
  <c r="R1660" i="1"/>
  <c r="S1660" i="1" s="1"/>
  <c r="R1668" i="1"/>
  <c r="S1668" i="1" s="1"/>
  <c r="R1676" i="1"/>
  <c r="S1676" i="1" s="1"/>
  <c r="R1684" i="1"/>
  <c r="S1684" i="1" s="1"/>
  <c r="R1692" i="1"/>
  <c r="S1692" i="1" s="1"/>
  <c r="R1700" i="1"/>
  <c r="S1700" i="1" s="1"/>
  <c r="R1716" i="1"/>
  <c r="S1716" i="1" s="1"/>
  <c r="R1732" i="1"/>
  <c r="S1732" i="1" s="1"/>
  <c r="R1740" i="1"/>
  <c r="S1740" i="1" s="1"/>
  <c r="R1748" i="1"/>
  <c r="S1748" i="1" s="1"/>
  <c r="R1764" i="1"/>
  <c r="S1764" i="1" s="1"/>
  <c r="R1772" i="1"/>
  <c r="S1772" i="1" s="1"/>
  <c r="R1788" i="1"/>
  <c r="S1788" i="1" s="1"/>
  <c r="R1796" i="1"/>
  <c r="S1796" i="1" s="1"/>
  <c r="R1812" i="1"/>
  <c r="S1812" i="1" s="1"/>
  <c r="R1828" i="1"/>
  <c r="S1828" i="1" s="1"/>
  <c r="R1844" i="1"/>
  <c r="S1844" i="1" s="1"/>
  <c r="R1852" i="1"/>
  <c r="S1852" i="1" s="1"/>
  <c r="R1868" i="1"/>
  <c r="S1868" i="1" s="1"/>
  <c r="R1876" i="1"/>
  <c r="S1876" i="1" s="1"/>
  <c r="R1884" i="1"/>
  <c r="S1884" i="1" s="1"/>
  <c r="R1892" i="1"/>
  <c r="S1892" i="1" s="1"/>
  <c r="R1900" i="1"/>
  <c r="S1900" i="1" s="1"/>
  <c r="R1908" i="1"/>
  <c r="S1908" i="1" s="1"/>
  <c r="R1916" i="1"/>
  <c r="S1916" i="1" s="1"/>
  <c r="R1924" i="1"/>
  <c r="S1924" i="1" s="1"/>
  <c r="R1932" i="1"/>
  <c r="S1932" i="1" s="1"/>
  <c r="R1940" i="1"/>
  <c r="S1940" i="1" s="1"/>
  <c r="R1948" i="1"/>
  <c r="S1948" i="1" s="1"/>
  <c r="R1956" i="1"/>
  <c r="S1956" i="1" s="1"/>
  <c r="R1972" i="1"/>
  <c r="S1972" i="1" s="1"/>
  <c r="R1980" i="1"/>
  <c r="S1980" i="1" s="1"/>
  <c r="R1988" i="1"/>
  <c r="S1988" i="1" s="1"/>
  <c r="R1996" i="1"/>
  <c r="S1996" i="1" s="1"/>
  <c r="R2004" i="1"/>
  <c r="S2004" i="1" s="1"/>
  <c r="R2012" i="1"/>
  <c r="S2012" i="1" s="1"/>
  <c r="R2020" i="1"/>
  <c r="S2020" i="1" s="1"/>
  <c r="R2028" i="1"/>
  <c r="S2028" i="1" s="1"/>
  <c r="R2036" i="1"/>
  <c r="S2036" i="1" s="1"/>
  <c r="R2044" i="1"/>
  <c r="S2044" i="1" s="1"/>
  <c r="R2052" i="1"/>
  <c r="S2052" i="1" s="1"/>
  <c r="R2060" i="1"/>
  <c r="S2060" i="1" s="1"/>
  <c r="R2068" i="1"/>
  <c r="S2068" i="1" s="1"/>
  <c r="R2076" i="1"/>
  <c r="S2076" i="1" s="1"/>
  <c r="R2084" i="1"/>
  <c r="S2084" i="1" s="1"/>
  <c r="R2092" i="1"/>
  <c r="S2092" i="1" s="1"/>
  <c r="R2100" i="1"/>
  <c r="S2100" i="1" s="1"/>
  <c r="R2108" i="1"/>
  <c r="S2108" i="1" s="1"/>
  <c r="R2124" i="1"/>
  <c r="S2124" i="1" s="1"/>
  <c r="R2132" i="1"/>
  <c r="S2132" i="1" s="1"/>
  <c r="R2148" i="1"/>
  <c r="S2148" i="1" s="1"/>
  <c r="R2156" i="1"/>
  <c r="S2156" i="1" s="1"/>
  <c r="R2180" i="1"/>
  <c r="S2180" i="1" s="1"/>
  <c r="R2188" i="1"/>
  <c r="S2188" i="1" s="1"/>
  <c r="R2196" i="1"/>
  <c r="S2196" i="1" s="1"/>
  <c r="R2204" i="1"/>
  <c r="S2204" i="1" s="1"/>
  <c r="R2212" i="1"/>
  <c r="S2212" i="1" s="1"/>
  <c r="R2220" i="1"/>
  <c r="S2220" i="1" s="1"/>
  <c r="R2252" i="1"/>
  <c r="S2252" i="1" s="1"/>
  <c r="R2260" i="1"/>
  <c r="S2260" i="1" s="1"/>
  <c r="R2268" i="1"/>
  <c r="S2268" i="1" s="1"/>
  <c r="R2276" i="1"/>
  <c r="S2276" i="1" s="1"/>
  <c r="R2284" i="1"/>
  <c r="S2284" i="1" s="1"/>
  <c r="R2300" i="1"/>
  <c r="S2300" i="1" s="1"/>
  <c r="R2308" i="1"/>
  <c r="S2308" i="1" s="1"/>
  <c r="R2316" i="1"/>
  <c r="S2316" i="1" s="1"/>
  <c r="R2324" i="1"/>
  <c r="S2324" i="1" s="1"/>
  <c r="R2332" i="1"/>
  <c r="S2332" i="1" s="1"/>
  <c r="R2340" i="1"/>
  <c r="S2340" i="1" s="1"/>
  <c r="R2348" i="1"/>
  <c r="S2348" i="1" s="1"/>
  <c r="R2356" i="1"/>
  <c r="S2356" i="1" s="1"/>
  <c r="R2364" i="1"/>
  <c r="S2364" i="1" s="1"/>
  <c r="R2372" i="1"/>
  <c r="S2372" i="1" s="1"/>
  <c r="R2380" i="1"/>
  <c r="S2380" i="1" s="1"/>
  <c r="R2388" i="1"/>
  <c r="S2388" i="1" s="1"/>
  <c r="R2396" i="1"/>
  <c r="S2396" i="1" s="1"/>
  <c r="R2404" i="1"/>
  <c r="S2404" i="1" s="1"/>
  <c r="R2420" i="1"/>
  <c r="S2420" i="1" s="1"/>
  <c r="R2428" i="1"/>
  <c r="S2428" i="1" s="1"/>
  <c r="R2436" i="1"/>
  <c r="S2436" i="1" s="1"/>
  <c r="R2444" i="1"/>
  <c r="S2444" i="1" s="1"/>
  <c r="R2452" i="1"/>
  <c r="S2452" i="1" s="1"/>
  <c r="R2484" i="1"/>
  <c r="S2484" i="1" s="1"/>
  <c r="R2492" i="1"/>
  <c r="S2492" i="1" s="1"/>
  <c r="R2500" i="1"/>
  <c r="S2500" i="1" s="1"/>
  <c r="R2508" i="1"/>
  <c r="S2508" i="1" s="1"/>
  <c r="R2516" i="1"/>
  <c r="S2516" i="1" s="1"/>
  <c r="R2524" i="1"/>
  <c r="S2524" i="1" s="1"/>
  <c r="R2532" i="1"/>
  <c r="S2532" i="1" s="1"/>
  <c r="R2540" i="1"/>
  <c r="S2540" i="1" s="1"/>
  <c r="R2556" i="1"/>
  <c r="S2556" i="1" s="1"/>
  <c r="R2564" i="1"/>
  <c r="S2564" i="1" s="1"/>
  <c r="R2580" i="1"/>
  <c r="S2580" i="1" s="1"/>
  <c r="R2588" i="1"/>
  <c r="S2588" i="1" s="1"/>
  <c r="R2596" i="1"/>
  <c r="S2596" i="1" s="1"/>
  <c r="R2604" i="1"/>
  <c r="S2604" i="1" s="1"/>
  <c r="R2612" i="1"/>
  <c r="S2612" i="1" s="1"/>
  <c r="R2620" i="1"/>
  <c r="S2620" i="1" s="1"/>
  <c r="R2628" i="1"/>
  <c r="S2628" i="1" s="1"/>
  <c r="R2636" i="1"/>
  <c r="S2636" i="1" s="1"/>
  <c r="R2644" i="1"/>
  <c r="S2644" i="1" s="1"/>
  <c r="R2652" i="1"/>
  <c r="S2652" i="1" s="1"/>
  <c r="R2660" i="1"/>
  <c r="S2660" i="1" s="1"/>
  <c r="R2668" i="1"/>
  <c r="S2668" i="1" s="1"/>
  <c r="R2676" i="1"/>
  <c r="S2676" i="1" s="1"/>
  <c r="R2684" i="1"/>
  <c r="S2684" i="1" s="1"/>
  <c r="R2692" i="1"/>
  <c r="S2692" i="1" s="1"/>
  <c r="R2700" i="1"/>
  <c r="S2700" i="1" s="1"/>
  <c r="R2708" i="1"/>
  <c r="S2708" i="1" s="1"/>
  <c r="R927" i="1"/>
  <c r="S927" i="1" s="1"/>
  <c r="R919" i="1"/>
  <c r="S919" i="1" s="1"/>
  <c r="R9" i="1"/>
  <c r="S9" i="1" s="1"/>
  <c r="R17" i="1"/>
  <c r="S17" i="1" s="1"/>
  <c r="R25" i="1"/>
  <c r="S25" i="1" s="1"/>
  <c r="R33" i="1"/>
  <c r="S33" i="1" s="1"/>
  <c r="R41" i="1"/>
  <c r="S41" i="1" s="1"/>
  <c r="R49" i="1"/>
  <c r="S49" i="1" s="1"/>
  <c r="R57" i="1"/>
  <c r="S57" i="1" s="1"/>
  <c r="R65" i="1"/>
  <c r="S65" i="1" s="1"/>
  <c r="R73" i="1"/>
  <c r="S73" i="1" s="1"/>
  <c r="R89" i="1"/>
  <c r="S89" i="1" s="1"/>
  <c r="R97" i="1"/>
  <c r="S97" i="1" s="1"/>
  <c r="R105" i="1"/>
  <c r="S105" i="1" s="1"/>
  <c r="R113" i="1"/>
  <c r="S113" i="1" s="1"/>
  <c r="R121" i="1"/>
  <c r="S121" i="1" s="1"/>
  <c r="R129" i="1"/>
  <c r="S129" i="1" s="1"/>
  <c r="R137" i="1"/>
  <c r="S137" i="1" s="1"/>
  <c r="R145" i="1"/>
  <c r="S145" i="1" s="1"/>
  <c r="R153" i="1"/>
  <c r="S153" i="1" s="1"/>
  <c r="R169" i="1"/>
  <c r="S169" i="1" s="1"/>
  <c r="R177" i="1"/>
  <c r="S177" i="1" s="1"/>
  <c r="R185" i="1"/>
  <c r="S185" i="1" s="1"/>
  <c r="R193" i="1"/>
  <c r="S193" i="1" s="1"/>
  <c r="R201" i="1"/>
  <c r="S201" i="1" s="1"/>
  <c r="R209" i="1"/>
  <c r="S209" i="1" s="1"/>
  <c r="R217" i="1"/>
  <c r="S217" i="1" s="1"/>
  <c r="R233" i="1"/>
  <c r="S233" i="1" s="1"/>
  <c r="R241" i="1"/>
  <c r="S241" i="1" s="1"/>
  <c r="R249" i="1"/>
  <c r="S249" i="1" s="1"/>
  <c r="R257" i="1"/>
  <c r="S257" i="1" s="1"/>
  <c r="R265" i="1"/>
  <c r="S265" i="1" s="1"/>
  <c r="R273" i="1"/>
  <c r="S273" i="1" s="1"/>
  <c r="R281" i="1"/>
  <c r="S281" i="1" s="1"/>
  <c r="R289" i="1"/>
  <c r="S289" i="1" s="1"/>
  <c r="R305" i="1"/>
  <c r="S305" i="1" s="1"/>
  <c r="R313" i="1"/>
  <c r="S313" i="1" s="1"/>
  <c r="R321" i="1"/>
  <c r="S321" i="1" s="1"/>
  <c r="R353" i="1"/>
  <c r="S353" i="1" s="1"/>
  <c r="R361" i="1"/>
  <c r="S361" i="1" s="1"/>
  <c r="R369" i="1"/>
  <c r="S369" i="1" s="1"/>
  <c r="R393" i="1"/>
  <c r="S393" i="1" s="1"/>
  <c r="R401" i="1"/>
  <c r="S401" i="1" s="1"/>
  <c r="R409" i="1"/>
  <c r="S409" i="1" s="1"/>
  <c r="R417" i="1"/>
  <c r="S417" i="1" s="1"/>
  <c r="R425" i="1"/>
  <c r="S425" i="1" s="1"/>
  <c r="R433" i="1"/>
  <c r="S433" i="1" s="1"/>
  <c r="R441" i="1"/>
  <c r="S441" i="1" s="1"/>
  <c r="R449" i="1"/>
  <c r="S449" i="1" s="1"/>
  <c r="R457" i="1"/>
  <c r="S457" i="1" s="1"/>
  <c r="R465" i="1"/>
  <c r="S465" i="1" s="1"/>
  <c r="R473" i="1"/>
  <c r="S473" i="1" s="1"/>
  <c r="R489" i="1"/>
  <c r="S489" i="1" s="1"/>
  <c r="R497" i="1"/>
  <c r="S497" i="1" s="1"/>
  <c r="R505" i="1"/>
  <c r="S505" i="1" s="1"/>
  <c r="R513" i="1"/>
  <c r="S513" i="1" s="1"/>
  <c r="R521" i="1"/>
  <c r="S521" i="1" s="1"/>
  <c r="R529" i="1"/>
  <c r="S529" i="1" s="1"/>
  <c r="R537" i="1"/>
  <c r="S537" i="1" s="1"/>
  <c r="R545" i="1"/>
  <c r="S545" i="1" s="1"/>
  <c r="R553" i="1"/>
  <c r="S553" i="1" s="1"/>
  <c r="R561" i="1"/>
  <c r="S561" i="1" s="1"/>
  <c r="R569" i="1"/>
  <c r="S569" i="1" s="1"/>
  <c r="R577" i="1"/>
  <c r="S577" i="1" s="1"/>
  <c r="R585" i="1"/>
  <c r="S585" i="1" s="1"/>
  <c r="R593" i="1"/>
  <c r="S593" i="1" s="1"/>
  <c r="R601" i="1"/>
  <c r="S601" i="1" s="1"/>
  <c r="R609" i="1"/>
  <c r="S609" i="1" s="1"/>
  <c r="R617" i="1"/>
  <c r="S617" i="1" s="1"/>
  <c r="R625" i="1"/>
  <c r="S625" i="1" s="1"/>
  <c r="R633" i="1"/>
  <c r="S633" i="1" s="1"/>
  <c r="R641" i="1"/>
  <c r="S641" i="1" s="1"/>
  <c r="R649" i="1"/>
  <c r="S649" i="1" s="1"/>
  <c r="R657" i="1"/>
  <c r="S657" i="1" s="1"/>
  <c r="R665" i="1"/>
  <c r="S665" i="1" s="1"/>
  <c r="R673" i="1"/>
  <c r="S673" i="1" s="1"/>
  <c r="R689" i="1"/>
  <c r="S689" i="1" s="1"/>
  <c r="R705" i="1"/>
  <c r="S705" i="1" s="1"/>
  <c r="R713" i="1"/>
  <c r="S713" i="1" s="1"/>
  <c r="R721" i="1"/>
  <c r="S721" i="1" s="1"/>
  <c r="R729" i="1"/>
  <c r="S729" i="1" s="1"/>
  <c r="R737" i="1"/>
  <c r="S737" i="1" s="1"/>
  <c r="R745" i="1"/>
  <c r="S745" i="1" s="1"/>
  <c r="R753" i="1"/>
  <c r="S753" i="1" s="1"/>
  <c r="R769" i="1"/>
  <c r="S769" i="1" s="1"/>
  <c r="R777" i="1"/>
  <c r="S777" i="1" s="1"/>
  <c r="R785" i="1"/>
  <c r="S785" i="1" s="1"/>
  <c r="R793" i="1"/>
  <c r="S793" i="1" s="1"/>
  <c r="R825" i="1"/>
  <c r="S825" i="1" s="1"/>
  <c r="R833" i="1"/>
  <c r="S833" i="1" s="1"/>
  <c r="R841" i="1"/>
  <c r="S841" i="1" s="1"/>
  <c r="R849" i="1"/>
  <c r="S849" i="1" s="1"/>
  <c r="R857" i="1"/>
  <c r="S857" i="1" s="1"/>
  <c r="R873" i="1"/>
  <c r="S873" i="1" s="1"/>
  <c r="R881" i="1"/>
  <c r="S881" i="1" s="1"/>
  <c r="R889" i="1"/>
  <c r="S889" i="1" s="1"/>
  <c r="R897" i="1"/>
  <c r="S897" i="1" s="1"/>
  <c r="R905" i="1"/>
  <c r="S905" i="1" s="1"/>
  <c r="R913" i="1"/>
  <c r="S913" i="1" s="1"/>
  <c r="R929" i="1"/>
  <c r="S929" i="1" s="1"/>
  <c r="R945" i="1"/>
  <c r="S945" i="1" s="1"/>
  <c r="R953" i="1"/>
  <c r="S953" i="1" s="1"/>
  <c r="R961" i="1"/>
  <c r="S961" i="1" s="1"/>
  <c r="R969" i="1"/>
  <c r="S969" i="1" s="1"/>
  <c r="R977" i="1"/>
  <c r="S977" i="1" s="1"/>
  <c r="R985" i="1"/>
  <c r="S985" i="1" s="1"/>
  <c r="R993" i="1"/>
  <c r="S993" i="1" s="1"/>
  <c r="R1001" i="1"/>
  <c r="S1001" i="1" s="1"/>
  <c r="R1009" i="1"/>
  <c r="S1009" i="1" s="1"/>
  <c r="R1017" i="1"/>
  <c r="S1017" i="1" s="1"/>
  <c r="R1025" i="1"/>
  <c r="S1025" i="1" s="1"/>
  <c r="R1041" i="1"/>
  <c r="S1041" i="1" s="1"/>
  <c r="R1065" i="1"/>
  <c r="S1065" i="1" s="1"/>
  <c r="R1073" i="1"/>
  <c r="S1073" i="1" s="1"/>
  <c r="R1081" i="1"/>
  <c r="S1081" i="1" s="1"/>
  <c r="R1097" i="1"/>
  <c r="S1097" i="1" s="1"/>
  <c r="R1105" i="1"/>
  <c r="S1105" i="1" s="1"/>
  <c r="R1113" i="1"/>
  <c r="S1113" i="1" s="1"/>
  <c r="R1121" i="1"/>
  <c r="S1121" i="1" s="1"/>
  <c r="R1129" i="1"/>
  <c r="S1129" i="1" s="1"/>
  <c r="R1137" i="1"/>
  <c r="S1137" i="1" s="1"/>
  <c r="R1145" i="1"/>
  <c r="S1145" i="1" s="1"/>
  <c r="R1153" i="1"/>
  <c r="S1153" i="1" s="1"/>
  <c r="R1161" i="1"/>
  <c r="S1161" i="1" s="1"/>
  <c r="R1177" i="1"/>
  <c r="S1177" i="1" s="1"/>
  <c r="R1193" i="1"/>
  <c r="S1193" i="1" s="1"/>
  <c r="R1201" i="1"/>
  <c r="S1201" i="1" s="1"/>
  <c r="R1209" i="1"/>
  <c r="S1209" i="1" s="1"/>
  <c r="R1217" i="1"/>
  <c r="S1217" i="1" s="1"/>
  <c r="R1225" i="1"/>
  <c r="S1225" i="1" s="1"/>
  <c r="R1233" i="1"/>
  <c r="S1233" i="1" s="1"/>
  <c r="R1241" i="1"/>
  <c r="S1241" i="1" s="1"/>
  <c r="R1249" i="1"/>
  <c r="S1249" i="1" s="1"/>
  <c r="R1257" i="1"/>
  <c r="S1257" i="1" s="1"/>
  <c r="R1265" i="1"/>
  <c r="S1265" i="1" s="1"/>
  <c r="R1273" i="1"/>
  <c r="S1273" i="1" s="1"/>
  <c r="R1289" i="1"/>
  <c r="S1289" i="1" s="1"/>
  <c r="R1297" i="1"/>
  <c r="S1297" i="1" s="1"/>
  <c r="R1305" i="1"/>
  <c r="S1305" i="1" s="1"/>
  <c r="R1313" i="1"/>
  <c r="S1313" i="1" s="1"/>
  <c r="R1321" i="1"/>
  <c r="S1321" i="1" s="1"/>
  <c r="R1329" i="1"/>
  <c r="S1329" i="1" s="1"/>
  <c r="R1337" i="1"/>
  <c r="S1337" i="1" s="1"/>
  <c r="R1345" i="1"/>
  <c r="S1345" i="1" s="1"/>
  <c r="R1361" i="1"/>
  <c r="S1361" i="1" s="1"/>
  <c r="R1369" i="1"/>
  <c r="S1369" i="1" s="1"/>
  <c r="R1377" i="1"/>
  <c r="S1377" i="1" s="1"/>
  <c r="R1393" i="1"/>
  <c r="S1393" i="1" s="1"/>
  <c r="R1409" i="1"/>
  <c r="S1409" i="1" s="1"/>
  <c r="R1417" i="1"/>
  <c r="S1417" i="1" s="1"/>
  <c r="R1433" i="1"/>
  <c r="S1433" i="1" s="1"/>
  <c r="R1441" i="1"/>
  <c r="S1441" i="1" s="1"/>
  <c r="R1449" i="1"/>
  <c r="S1449" i="1" s="1"/>
  <c r="R1457" i="1"/>
  <c r="S1457" i="1" s="1"/>
  <c r="R1465" i="1"/>
  <c r="S1465" i="1" s="1"/>
  <c r="R1473" i="1"/>
  <c r="S1473" i="1" s="1"/>
  <c r="R1481" i="1"/>
  <c r="S1481" i="1" s="1"/>
  <c r="R1489" i="1"/>
  <c r="S1489" i="1" s="1"/>
  <c r="R1497" i="1"/>
  <c r="S1497" i="1" s="1"/>
  <c r="R1505" i="1"/>
  <c r="S1505" i="1" s="1"/>
  <c r="R1537" i="1"/>
  <c r="S1537" i="1" s="1"/>
  <c r="R1545" i="1"/>
  <c r="S1545" i="1" s="1"/>
  <c r="R1553" i="1"/>
  <c r="S1553" i="1" s="1"/>
  <c r="R1561" i="1"/>
  <c r="S1561" i="1" s="1"/>
  <c r="R1569" i="1"/>
  <c r="S1569" i="1" s="1"/>
  <c r="R1577" i="1"/>
  <c r="S1577" i="1" s="1"/>
  <c r="R1585" i="1"/>
  <c r="S1585" i="1" s="1"/>
  <c r="R1593" i="1"/>
  <c r="S1593" i="1" s="1"/>
  <c r="R1601" i="1"/>
  <c r="S1601" i="1" s="1"/>
  <c r="R1609" i="1"/>
  <c r="S1609" i="1" s="1"/>
  <c r="R1617" i="1"/>
  <c r="S1617" i="1" s="1"/>
  <c r="R1625" i="1"/>
  <c r="S1625" i="1" s="1"/>
  <c r="R1633" i="1"/>
  <c r="S1633" i="1" s="1"/>
  <c r="R1641" i="1"/>
  <c r="S1641" i="1" s="1"/>
  <c r="R1649" i="1"/>
  <c r="S1649" i="1" s="1"/>
  <c r="R1657" i="1"/>
  <c r="S1657" i="1" s="1"/>
  <c r="R1665" i="1"/>
  <c r="S1665" i="1" s="1"/>
  <c r="R1673" i="1"/>
  <c r="S1673" i="1" s="1"/>
  <c r="R1681" i="1"/>
  <c r="S1681" i="1" s="1"/>
  <c r="R1689" i="1"/>
  <c r="S1689" i="1" s="1"/>
  <c r="R1697" i="1"/>
  <c r="S1697" i="1" s="1"/>
  <c r="R1705" i="1"/>
  <c r="S1705" i="1" s="1"/>
  <c r="R1713" i="1"/>
  <c r="S1713" i="1" s="1"/>
  <c r="R1721" i="1"/>
  <c r="S1721" i="1" s="1"/>
  <c r="R1729" i="1"/>
  <c r="S1729" i="1" s="1"/>
  <c r="R1737" i="1"/>
  <c r="S1737" i="1" s="1"/>
  <c r="R1753" i="1"/>
  <c r="S1753" i="1" s="1"/>
  <c r="R1761" i="1"/>
  <c r="S1761" i="1" s="1"/>
  <c r="R1777" i="1"/>
  <c r="S1777" i="1" s="1"/>
  <c r="R1793" i="1"/>
  <c r="S1793" i="1" s="1"/>
  <c r="R1801" i="1"/>
  <c r="S1801" i="1" s="1"/>
  <c r="R1809" i="1"/>
  <c r="S1809" i="1" s="1"/>
  <c r="R1817" i="1"/>
  <c r="S1817" i="1" s="1"/>
  <c r="R1833" i="1"/>
  <c r="S1833" i="1" s="1"/>
  <c r="R1841" i="1"/>
  <c r="S1841" i="1" s="1"/>
  <c r="R1857" i="1"/>
  <c r="S1857" i="1" s="1"/>
  <c r="R1873" i="1"/>
  <c r="S1873" i="1" s="1"/>
  <c r="R1889" i="1"/>
  <c r="S1889" i="1" s="1"/>
  <c r="R1897" i="1"/>
  <c r="S1897" i="1" s="1"/>
  <c r="R1905" i="1"/>
  <c r="S1905" i="1" s="1"/>
  <c r="R1913" i="1"/>
  <c r="S1913" i="1" s="1"/>
  <c r="R1921" i="1"/>
  <c r="S1921" i="1" s="1"/>
  <c r="R1937" i="1"/>
  <c r="S1937" i="1" s="1"/>
  <c r="R1945" i="1"/>
  <c r="S1945" i="1" s="1"/>
  <c r="R1953" i="1"/>
  <c r="S1953" i="1" s="1"/>
  <c r="R1961" i="1"/>
  <c r="S1961" i="1" s="1"/>
  <c r="R1969" i="1"/>
  <c r="S1969" i="1" s="1"/>
  <c r="R1977" i="1"/>
  <c r="S1977" i="1" s="1"/>
  <c r="R1985" i="1"/>
  <c r="S1985" i="1" s="1"/>
  <c r="R1993" i="1"/>
  <c r="S1993" i="1" s="1"/>
  <c r="R2001" i="1"/>
  <c r="S2001" i="1" s="1"/>
  <c r="R2009" i="1"/>
  <c r="S2009" i="1" s="1"/>
  <c r="R2017" i="1"/>
  <c r="S2017" i="1" s="1"/>
  <c r="R2025" i="1"/>
  <c r="S2025" i="1" s="1"/>
  <c r="R2033" i="1"/>
  <c r="S2033" i="1" s="1"/>
  <c r="R2041" i="1"/>
  <c r="S2041" i="1" s="1"/>
  <c r="R2049" i="1"/>
  <c r="S2049" i="1" s="1"/>
  <c r="R2065" i="1"/>
  <c r="S2065" i="1" s="1"/>
  <c r="R2081" i="1"/>
  <c r="S2081" i="1" s="1"/>
  <c r="R2089" i="1"/>
  <c r="S2089" i="1" s="1"/>
  <c r="R2097" i="1"/>
  <c r="S2097" i="1" s="1"/>
  <c r="R2105" i="1"/>
  <c r="S2105" i="1" s="1"/>
  <c r="R2113" i="1"/>
  <c r="S2113" i="1" s="1"/>
  <c r="R2121" i="1"/>
  <c r="S2121" i="1" s="1"/>
  <c r="R2129" i="1"/>
  <c r="S2129" i="1" s="1"/>
  <c r="R2137" i="1"/>
  <c r="S2137" i="1" s="1"/>
  <c r="R2145" i="1"/>
  <c r="S2145" i="1" s="1"/>
  <c r="R2153" i="1"/>
  <c r="S2153" i="1" s="1"/>
  <c r="R2161" i="1"/>
  <c r="S2161" i="1" s="1"/>
  <c r="R2169" i="1"/>
  <c r="S2169" i="1" s="1"/>
  <c r="R2177" i="1"/>
  <c r="S2177" i="1" s="1"/>
  <c r="R2185" i="1"/>
  <c r="S2185" i="1" s="1"/>
  <c r="R2193" i="1"/>
  <c r="S2193" i="1" s="1"/>
  <c r="R2201" i="1"/>
  <c r="S2201" i="1" s="1"/>
  <c r="R2209" i="1"/>
  <c r="S2209" i="1" s="1"/>
  <c r="R2217" i="1"/>
  <c r="S2217" i="1" s="1"/>
  <c r="R2233" i="1"/>
  <c r="S2233" i="1" s="1"/>
  <c r="R2241" i="1"/>
  <c r="S2241" i="1" s="1"/>
  <c r="R2249" i="1"/>
  <c r="S2249" i="1" s="1"/>
  <c r="R2257" i="1"/>
  <c r="S2257" i="1" s="1"/>
  <c r="R2265" i="1"/>
  <c r="S2265" i="1" s="1"/>
  <c r="R2273" i="1"/>
  <c r="S2273" i="1" s="1"/>
  <c r="R2281" i="1"/>
  <c r="S2281" i="1" s="1"/>
  <c r="R2289" i="1"/>
  <c r="S2289" i="1" s="1"/>
  <c r="R2297" i="1"/>
  <c r="S2297" i="1" s="1"/>
  <c r="R2305" i="1"/>
  <c r="S2305" i="1" s="1"/>
  <c r="R2313" i="1"/>
  <c r="S2313" i="1" s="1"/>
  <c r="R2321" i="1"/>
  <c r="S2321" i="1" s="1"/>
  <c r="R2329" i="1"/>
  <c r="S2329" i="1" s="1"/>
  <c r="R2337" i="1"/>
  <c r="S2337" i="1" s="1"/>
  <c r="R2345" i="1"/>
  <c r="S2345" i="1" s="1"/>
  <c r="R2361" i="1"/>
  <c r="S2361" i="1" s="1"/>
  <c r="R2369" i="1"/>
  <c r="S2369" i="1" s="1"/>
  <c r="R2377" i="1"/>
  <c r="S2377" i="1" s="1"/>
  <c r="R2393" i="1"/>
  <c r="S2393" i="1" s="1"/>
  <c r="R2401" i="1"/>
  <c r="S2401" i="1" s="1"/>
  <c r="R2417" i="1"/>
  <c r="S2417" i="1" s="1"/>
  <c r="R2457" i="1"/>
  <c r="S2457" i="1" s="1"/>
  <c r="R2465" i="1"/>
  <c r="S2465" i="1" s="1"/>
  <c r="R2473" i="1"/>
  <c r="S2473" i="1" s="1"/>
  <c r="R2481" i="1"/>
  <c r="S2481" i="1" s="1"/>
  <c r="R2497" i="1"/>
  <c r="S2497" i="1" s="1"/>
  <c r="R2505" i="1"/>
  <c r="S2505" i="1" s="1"/>
  <c r="R2513" i="1"/>
  <c r="S2513" i="1" s="1"/>
  <c r="R2521" i="1"/>
  <c r="S2521" i="1" s="1"/>
  <c r="R2529" i="1"/>
  <c r="S2529" i="1" s="1"/>
  <c r="R2537" i="1"/>
  <c r="S2537" i="1" s="1"/>
  <c r="R2545" i="1"/>
  <c r="S2545" i="1" s="1"/>
  <c r="R2553" i="1"/>
  <c r="S2553" i="1" s="1"/>
  <c r="R2561" i="1"/>
  <c r="S2561" i="1" s="1"/>
  <c r="R2569" i="1"/>
  <c r="S2569" i="1" s="1"/>
  <c r="R2577" i="1"/>
  <c r="S2577" i="1" s="1"/>
  <c r="R2585" i="1"/>
  <c r="S2585" i="1" s="1"/>
  <c r="R2593" i="1"/>
  <c r="S2593" i="1" s="1"/>
  <c r="R2601" i="1"/>
  <c r="S2601" i="1" s="1"/>
  <c r="R2609" i="1"/>
  <c r="S2609" i="1" s="1"/>
  <c r="R2617" i="1"/>
  <c r="S2617" i="1" s="1"/>
  <c r="R2625" i="1"/>
  <c r="S2625" i="1" s="1"/>
  <c r="R2633" i="1"/>
  <c r="S2633" i="1" s="1"/>
  <c r="R2641" i="1"/>
  <c r="S2641" i="1" s="1"/>
  <c r="R2649" i="1"/>
  <c r="S2649" i="1" s="1"/>
  <c r="R2657" i="1"/>
  <c r="S2657" i="1" s="1"/>
  <c r="R2665" i="1"/>
  <c r="S2665" i="1" s="1"/>
  <c r="R2673" i="1"/>
  <c r="S2673" i="1" s="1"/>
  <c r="R2681" i="1"/>
  <c r="S2681" i="1" s="1"/>
  <c r="R2689" i="1"/>
  <c r="S2689" i="1" s="1"/>
  <c r="R2697" i="1"/>
  <c r="S2697" i="1" s="1"/>
  <c r="R2705" i="1"/>
  <c r="S2705" i="1" s="1"/>
  <c r="R789" i="1"/>
  <c r="S789" i="1" s="1"/>
  <c r="R720" i="1"/>
  <c r="S720" i="1" s="1"/>
  <c r="R690" i="1"/>
  <c r="S690" i="1" s="1"/>
  <c r="R2666" i="1"/>
  <c r="S2666" i="1" s="1"/>
  <c r="R2614" i="1"/>
  <c r="S2614" i="1" s="1"/>
  <c r="R2610" i="1"/>
  <c r="S2610" i="1" s="1"/>
  <c r="R2572" i="1"/>
  <c r="S2572" i="1" s="1"/>
  <c r="R2548" i="1"/>
  <c r="S2548" i="1" s="1"/>
  <c r="R2533" i="1"/>
  <c r="S2533" i="1" s="1"/>
  <c r="R2523" i="1"/>
  <c r="S2523" i="1" s="1"/>
  <c r="R2519" i="1"/>
  <c r="S2519" i="1" s="1"/>
  <c r="R2463" i="1"/>
  <c r="S2463" i="1" s="1"/>
  <c r="R2460" i="1"/>
  <c r="S2460" i="1" s="1"/>
  <c r="R2441" i="1"/>
  <c r="S2441" i="1" s="1"/>
  <c r="R2433" i="1"/>
  <c r="S2433" i="1" s="1"/>
  <c r="R2243" i="1"/>
  <c r="S2243" i="1" s="1"/>
  <c r="R2228" i="1"/>
  <c r="S2228" i="1" s="1"/>
  <c r="R2168" i="1"/>
  <c r="S2168" i="1" s="1"/>
  <c r="R2164" i="1"/>
  <c r="S2164" i="1" s="1"/>
  <c r="R2134" i="1"/>
  <c r="S2134" i="1" s="1"/>
  <c r="R2127" i="1"/>
  <c r="S2127" i="1" s="1"/>
  <c r="R2112" i="1"/>
  <c r="S2112" i="1" s="1"/>
  <c r="R2111" i="1"/>
  <c r="S2111" i="1" s="1"/>
  <c r="R2099" i="1"/>
  <c r="S2099" i="1" s="1"/>
  <c r="R2087" i="1"/>
  <c r="S2087" i="1" s="1"/>
  <c r="R2072" i="1"/>
  <c r="S2072" i="1" s="1"/>
  <c r="R2046" i="1"/>
  <c r="S2046" i="1" s="1"/>
  <c r="R2015" i="1"/>
  <c r="S2015" i="1" s="1"/>
  <c r="R1917" i="1"/>
  <c r="S1917" i="1" s="1"/>
  <c r="R1915" i="1"/>
  <c r="S1915" i="1" s="1"/>
  <c r="R1881" i="1"/>
  <c r="S1881" i="1" s="1"/>
  <c r="R1825" i="1"/>
  <c r="S1825" i="1" s="1"/>
  <c r="R1818" i="1"/>
  <c r="S1818" i="1" s="1"/>
  <c r="R1723" i="1"/>
  <c r="S1723" i="1" s="1"/>
  <c r="R1722" i="1"/>
  <c r="S1722" i="1" s="1"/>
  <c r="R1698" i="1"/>
  <c r="S1698" i="1" s="1"/>
  <c r="R1682" i="1"/>
  <c r="S1682" i="1" s="1"/>
  <c r="R1587" i="1"/>
  <c r="S1587" i="1" s="1"/>
  <c r="R1572" i="1"/>
  <c r="S1572" i="1" s="1"/>
  <c r="R1517" i="1"/>
  <c r="S1517" i="1" s="1"/>
  <c r="R1502" i="1"/>
  <c r="S1502" i="1" s="1"/>
  <c r="R1205" i="1"/>
  <c r="S1205" i="1" s="1"/>
  <c r="R1194" i="1"/>
  <c r="S1194" i="1" s="1"/>
  <c r="R1181" i="1"/>
  <c r="S1181" i="1" s="1"/>
  <c r="R1089" i="1"/>
  <c r="S1089" i="1" s="1"/>
  <c r="R1045" i="1"/>
  <c r="S1045" i="1" s="1"/>
  <c r="R1033" i="1"/>
  <c r="S1033" i="1" s="1"/>
  <c r="R1030" i="1"/>
  <c r="S1030" i="1" s="1"/>
  <c r="R990" i="1"/>
  <c r="S990" i="1" s="1"/>
  <c r="R966" i="1"/>
  <c r="S966" i="1" s="1"/>
  <c r="R921" i="1"/>
  <c r="S921" i="1" s="1"/>
  <c r="R869" i="1"/>
  <c r="S869" i="1" s="1"/>
  <c r="R832" i="1"/>
  <c r="S832" i="1" s="1"/>
  <c r="R821" i="1"/>
  <c r="S821" i="1" s="1"/>
  <c r="R820" i="1"/>
  <c r="S820" i="1" s="1"/>
  <c r="R801" i="1"/>
  <c r="S801" i="1" s="1"/>
  <c r="R762" i="1"/>
  <c r="S762" i="1" s="1"/>
  <c r="R1422" i="1"/>
  <c r="S1422" i="1" s="1"/>
  <c r="R1410" i="1"/>
  <c r="S1410" i="1" s="1"/>
  <c r="R1342" i="1"/>
  <c r="S1342" i="1" s="1"/>
  <c r="R1302" i="1"/>
  <c r="S1302" i="1" s="1"/>
  <c r="R1298" i="1"/>
  <c r="S1298" i="1" s="1"/>
  <c r="R1191" i="1"/>
  <c r="S1191" i="1" s="1"/>
  <c r="R1185" i="1"/>
  <c r="S1185" i="1" s="1"/>
  <c r="R1104" i="1"/>
  <c r="S1104" i="1" s="1"/>
  <c r="R1088" i="1"/>
  <c r="S1088" i="1" s="1"/>
  <c r="R1042" i="1"/>
  <c r="S1042" i="1" s="1"/>
  <c r="R999" i="1"/>
  <c r="S999" i="1" s="1"/>
  <c r="R872" i="1"/>
  <c r="S872" i="1" s="1"/>
  <c r="R855" i="1"/>
  <c r="S855" i="1" s="1"/>
  <c r="R844" i="1"/>
  <c r="S844" i="1" s="1"/>
  <c r="R810" i="1"/>
  <c r="S810" i="1" s="1"/>
  <c r="R790" i="1"/>
  <c r="S790" i="1" s="1"/>
  <c r="R726" i="1"/>
  <c r="S726" i="1" s="1"/>
  <c r="R718" i="1"/>
  <c r="S718" i="1" s="1"/>
  <c r="R685" i="1"/>
  <c r="S685" i="1" s="1"/>
  <c r="R2423" i="1"/>
  <c r="S2423" i="1" s="1"/>
  <c r="R646" i="1"/>
  <c r="S646" i="1" s="1"/>
  <c r="R2231" i="1"/>
  <c r="S2231" i="1" s="1"/>
  <c r="R2008" i="1"/>
  <c r="S2008" i="1" s="1"/>
  <c r="R1955" i="1"/>
  <c r="S1955" i="1" s="1"/>
  <c r="R1780" i="1"/>
  <c r="S1780" i="1" s="1"/>
  <c r="R1755" i="1"/>
  <c r="S1755" i="1" s="1"/>
  <c r="R1173" i="1"/>
  <c r="S1173" i="1" s="1"/>
  <c r="R1160" i="1"/>
  <c r="S1160" i="1" s="1"/>
  <c r="R1147" i="1"/>
  <c r="S1147" i="1" s="1"/>
  <c r="R1140" i="1"/>
  <c r="S1140" i="1" s="1"/>
  <c r="R1061" i="1"/>
  <c r="S1061" i="1" s="1"/>
  <c r="R1049" i="1"/>
  <c r="S1049" i="1" s="1"/>
  <c r="R1016" i="1"/>
  <c r="S1016" i="1" s="1"/>
  <c r="R1004" i="1"/>
  <c r="S1004" i="1" s="1"/>
  <c r="R2489" i="1"/>
  <c r="S2489" i="1" s="1"/>
  <c r="R2483" i="1"/>
  <c r="S2483" i="1" s="1"/>
  <c r="R2449" i="1"/>
  <c r="S2449" i="1" s="1"/>
  <c r="R2258" i="1"/>
  <c r="S2258" i="1" s="1"/>
  <c r="R2239" i="1"/>
  <c r="S2239" i="1" s="1"/>
  <c r="R2236" i="1"/>
  <c r="S2236" i="1" s="1"/>
  <c r="R2019" i="1"/>
  <c r="S2019" i="1" s="1"/>
  <c r="R1143" i="1"/>
  <c r="S1143" i="1" s="1"/>
  <c r="R1093" i="1"/>
  <c r="S1093" i="1" s="1"/>
  <c r="R1085" i="1"/>
  <c r="S1085" i="1" s="1"/>
  <c r="R1056" i="1"/>
  <c r="S1056" i="1" s="1"/>
  <c r="R1002" i="1"/>
  <c r="S1002" i="1" s="1"/>
  <c r="R951" i="1"/>
  <c r="S951" i="1" s="1"/>
  <c r="R898" i="1"/>
  <c r="S898" i="1" s="1"/>
  <c r="R2514" i="1"/>
  <c r="S2514" i="1" s="1"/>
  <c r="R2476" i="1"/>
  <c r="S2476" i="1" s="1"/>
  <c r="R2136" i="1"/>
  <c r="S2136" i="1" s="1"/>
  <c r="R2057" i="1"/>
  <c r="S2057" i="1" s="1"/>
  <c r="R1926" i="1"/>
  <c r="S1926" i="1" s="1"/>
  <c r="R1880" i="1"/>
  <c r="S1880" i="1" s="1"/>
  <c r="R1865" i="1"/>
  <c r="S1865" i="1" s="1"/>
  <c r="R1860" i="1"/>
  <c r="S1860" i="1" s="1"/>
  <c r="R1851" i="1"/>
  <c r="S1851" i="1" s="1"/>
  <c r="R1174" i="1"/>
  <c r="S1174" i="1" s="1"/>
  <c r="R1172" i="1"/>
  <c r="S1172" i="1" s="1"/>
  <c r="R1169" i="1"/>
  <c r="S1169" i="1" s="1"/>
  <c r="R1127" i="1"/>
  <c r="S1127" i="1" s="1"/>
  <c r="R1119" i="1"/>
  <c r="S1119" i="1" s="1"/>
  <c r="R1106" i="1"/>
  <c r="S1106" i="1" s="1"/>
  <c r="R1076" i="1"/>
  <c r="S1076" i="1" s="1"/>
  <c r="R1034" i="1"/>
  <c r="S1034" i="1" s="1"/>
  <c r="R1021" i="1"/>
  <c r="S1021" i="1" s="1"/>
  <c r="R1012" i="1"/>
  <c r="S1012" i="1" s="1"/>
  <c r="R983" i="1"/>
  <c r="S983" i="1" s="1"/>
  <c r="R2491" i="1"/>
  <c r="S2491" i="1" s="1"/>
  <c r="R2437" i="1"/>
  <c r="S2437" i="1" s="1"/>
  <c r="R2424" i="1"/>
  <c r="S2424" i="1" s="1"/>
  <c r="R2412" i="1"/>
  <c r="S2412" i="1" s="1"/>
  <c r="R2311" i="1"/>
  <c r="S2311" i="1" s="1"/>
  <c r="R2278" i="1"/>
  <c r="S2278" i="1" s="1"/>
  <c r="R2216" i="1"/>
  <c r="S2216" i="1" s="1"/>
  <c r="R2189" i="1"/>
  <c r="S2189" i="1" s="1"/>
  <c r="R2073" i="1"/>
  <c r="S2073" i="1" s="1"/>
  <c r="R2056" i="1"/>
  <c r="S2056" i="1" s="1"/>
  <c r="R1964" i="1"/>
  <c r="S1964" i="1" s="1"/>
  <c r="R1952" i="1"/>
  <c r="S1952" i="1" s="1"/>
  <c r="R1903" i="1"/>
  <c r="S1903" i="1" s="1"/>
  <c r="R1869" i="1"/>
  <c r="S1869" i="1" s="1"/>
  <c r="R1849" i="1"/>
  <c r="S1849" i="1" s="1"/>
  <c r="R1820" i="1"/>
  <c r="S1820" i="1" s="1"/>
  <c r="R1756" i="1"/>
  <c r="S1756" i="1" s="1"/>
  <c r="R1717" i="1"/>
  <c r="S1717" i="1" s="1"/>
  <c r="R1707" i="1"/>
  <c r="S1707" i="1" s="1"/>
  <c r="R1203" i="1"/>
  <c r="S1203" i="1" s="1"/>
  <c r="R1057" i="1"/>
  <c r="S1057" i="1" s="1"/>
  <c r="R974" i="1"/>
  <c r="S974" i="1" s="1"/>
  <c r="R946" i="1"/>
  <c r="S946" i="1" s="1"/>
  <c r="R944" i="1"/>
  <c r="S944" i="1" s="1"/>
  <c r="R2455" i="1"/>
  <c r="S2455" i="1" s="1"/>
  <c r="R2146" i="1"/>
  <c r="S2146" i="1" s="1"/>
  <c r="R2135" i="1"/>
  <c r="S2135" i="1" s="1"/>
  <c r="R1950" i="1"/>
  <c r="S1950" i="1" s="1"/>
  <c r="R1914" i="1"/>
  <c r="S1914" i="1" s="1"/>
  <c r="R1850" i="1"/>
  <c r="S1850" i="1" s="1"/>
  <c r="R1198" i="1"/>
  <c r="S1198" i="1" s="1"/>
  <c r="R937" i="1"/>
  <c r="S937" i="1" s="1"/>
  <c r="R865" i="1"/>
  <c r="S865" i="1" s="1"/>
  <c r="R1695" i="1"/>
  <c r="S1695" i="1" s="1"/>
  <c r="R992" i="1"/>
  <c r="S992" i="1" s="1"/>
  <c r="R914" i="1"/>
  <c r="S914" i="1" s="1"/>
  <c r="R860" i="1"/>
  <c r="S860" i="1" s="1"/>
  <c r="R856" i="1"/>
  <c r="S856" i="1" s="1"/>
  <c r="R2646" i="1"/>
  <c r="S2646" i="1" s="1"/>
  <c r="R2549" i="1"/>
  <c r="S2549" i="1" s="1"/>
  <c r="R2244" i="1"/>
  <c r="S2244" i="1" s="1"/>
  <c r="R2115" i="1"/>
  <c r="S2115" i="1" s="1"/>
  <c r="R1929" i="1"/>
  <c r="S1929" i="1" s="1"/>
  <c r="R1879" i="1"/>
  <c r="S1879" i="1" s="1"/>
  <c r="R1741" i="1"/>
  <c r="S1741" i="1" s="1"/>
  <c r="R1708" i="1"/>
  <c r="S1708" i="1" s="1"/>
  <c r="R1287" i="1"/>
  <c r="S1287" i="1" s="1"/>
  <c r="R672" i="1"/>
  <c r="S672" i="1" s="1"/>
  <c r="R509" i="1"/>
  <c r="S509" i="1" s="1"/>
  <c r="R406" i="1"/>
  <c r="S406" i="1" s="1"/>
  <c r="R337" i="1"/>
  <c r="S337" i="1" s="1"/>
  <c r="R308" i="1"/>
  <c r="S308" i="1" s="1"/>
  <c r="R158" i="1"/>
  <c r="S158" i="1" s="1"/>
  <c r="R37" i="1"/>
  <c r="S37" i="1" s="1"/>
  <c r="R1934" i="1"/>
  <c r="S1934" i="1" s="1"/>
  <c r="R1804" i="1"/>
  <c r="S1804" i="1" s="1"/>
  <c r="R1724" i="1"/>
  <c r="S1724" i="1" s="1"/>
  <c r="R1699" i="1"/>
  <c r="S1699" i="1" s="1"/>
  <c r="R1604" i="1"/>
  <c r="S1604" i="1" s="1"/>
  <c r="R1567" i="1"/>
  <c r="S1567" i="1" s="1"/>
  <c r="R1554" i="1"/>
  <c r="S1554" i="1" s="1"/>
  <c r="R1405" i="1"/>
  <c r="S1405" i="1" s="1"/>
  <c r="R1399" i="1"/>
  <c r="S1399" i="1" s="1"/>
  <c r="R1334" i="1"/>
  <c r="S1334" i="1" s="1"/>
  <c r="R1311" i="1"/>
  <c r="S1311" i="1" s="1"/>
  <c r="R818" i="1"/>
  <c r="S818" i="1" s="1"/>
  <c r="R640" i="1"/>
  <c r="S640" i="1" s="1"/>
  <c r="R587" i="1"/>
  <c r="S587" i="1" s="1"/>
  <c r="R574" i="1"/>
  <c r="S574" i="1" s="1"/>
  <c r="R548" i="1"/>
  <c r="S548" i="1" s="1"/>
  <c r="R299" i="1"/>
  <c r="S299" i="1" s="1"/>
  <c r="R251" i="1"/>
  <c r="S251" i="1" s="1"/>
  <c r="R101" i="1"/>
  <c r="S101" i="1" s="1"/>
  <c r="R2680" i="1"/>
  <c r="S2680" i="1" s="1"/>
  <c r="R2291" i="1"/>
  <c r="S2291" i="1" s="1"/>
  <c r="R1811" i="1"/>
  <c r="S1811" i="1" s="1"/>
  <c r="R1782" i="1"/>
  <c r="S1782" i="1" s="1"/>
  <c r="R1562" i="1"/>
  <c r="S1562" i="1" s="1"/>
  <c r="R1536" i="1"/>
  <c r="S1536" i="1" s="1"/>
  <c r="R909" i="1"/>
  <c r="S909" i="1" s="1"/>
  <c r="R817" i="1"/>
  <c r="S817" i="1" s="1"/>
  <c r="R809" i="1"/>
  <c r="S809" i="1" s="1"/>
  <c r="R725" i="1"/>
  <c r="S725" i="1" s="1"/>
  <c r="R697" i="1"/>
  <c r="S697" i="1" s="1"/>
  <c r="R642" i="1"/>
  <c r="S642" i="1" s="1"/>
  <c r="R2603" i="1"/>
  <c r="S2603" i="1" s="1"/>
  <c r="R2163" i="1"/>
  <c r="S2163" i="1" s="1"/>
  <c r="R1751" i="1"/>
  <c r="S1751" i="1" s="1"/>
  <c r="R1672" i="1"/>
  <c r="S1672" i="1" s="1"/>
  <c r="R1591" i="1"/>
  <c r="S1591" i="1" s="1"/>
  <c r="R1456" i="1"/>
  <c r="S1456" i="1" s="1"/>
  <c r="R1401" i="1"/>
  <c r="S1401" i="1" s="1"/>
  <c r="R1385" i="1"/>
  <c r="S1385" i="1" s="1"/>
  <c r="R1353" i="1"/>
  <c r="S1353" i="1" s="1"/>
  <c r="R1331" i="1"/>
  <c r="S1331" i="1" s="1"/>
  <c r="R1192" i="1"/>
  <c r="S1192" i="1" s="1"/>
  <c r="R982" i="1"/>
  <c r="S982" i="1" s="1"/>
  <c r="R907" i="1"/>
  <c r="S907" i="1" s="1"/>
  <c r="R815" i="1"/>
  <c r="S815" i="1" s="1"/>
  <c r="R778" i="1"/>
  <c r="S778" i="1" s="1"/>
  <c r="R761" i="1"/>
  <c r="S761" i="1" s="1"/>
  <c r="R760" i="1"/>
  <c r="S760" i="1" s="1"/>
  <c r="R755" i="1"/>
  <c r="S755" i="1" s="1"/>
  <c r="R675" i="1"/>
  <c r="S675" i="1" s="1"/>
  <c r="R385" i="1"/>
  <c r="S385" i="1" s="1"/>
  <c r="R288" i="1"/>
  <c r="S288" i="1" s="1"/>
  <c r="R178" i="1"/>
  <c r="S178" i="1" s="1"/>
  <c r="R166" i="1"/>
  <c r="S166" i="1" s="1"/>
  <c r="R165" i="1"/>
  <c r="S165" i="1" s="1"/>
  <c r="R161" i="1"/>
  <c r="S161" i="1" s="1"/>
  <c r="R156" i="1"/>
  <c r="S156" i="1" s="1"/>
  <c r="R81" i="1"/>
  <c r="S81" i="1" s="1"/>
  <c r="R62" i="1"/>
  <c r="S62" i="1" s="1"/>
  <c r="R2069" i="1"/>
  <c r="S2069" i="1" s="1"/>
  <c r="R1836" i="1"/>
  <c r="S1836" i="1" s="1"/>
  <c r="R1680" i="1"/>
  <c r="S1680" i="1" s="1"/>
  <c r="R1598" i="1"/>
  <c r="S1598" i="1" s="1"/>
  <c r="R1549" i="1"/>
  <c r="S1549" i="1" s="1"/>
  <c r="R1544" i="1"/>
  <c r="S1544" i="1" s="1"/>
  <c r="R1519" i="1"/>
  <c r="S1519" i="1" s="1"/>
  <c r="R1479" i="1"/>
  <c r="S1479" i="1" s="1"/>
  <c r="R1476" i="1"/>
  <c r="S1476" i="1" s="1"/>
  <c r="R1391" i="1"/>
  <c r="S1391" i="1" s="1"/>
  <c r="R738" i="1"/>
  <c r="S738" i="1" s="1"/>
  <c r="R717" i="1"/>
  <c r="S717" i="1" s="1"/>
  <c r="R708" i="1"/>
  <c r="S708" i="1" s="1"/>
  <c r="R668" i="1"/>
  <c r="S668" i="1" s="1"/>
  <c r="R659" i="1"/>
  <c r="S659" i="1" s="1"/>
  <c r="R650" i="1"/>
  <c r="S650" i="1" s="1"/>
  <c r="R583" i="1"/>
  <c r="S583" i="1" s="1"/>
  <c r="R435" i="1"/>
  <c r="S435" i="1" s="1"/>
  <c r="R394" i="1"/>
  <c r="S394" i="1" s="1"/>
  <c r="R379" i="1"/>
  <c r="S379" i="1" s="1"/>
  <c r="R377" i="1"/>
  <c r="S377" i="1" s="1"/>
  <c r="R261" i="1"/>
  <c r="S261" i="1" s="1"/>
  <c r="R848" i="1"/>
  <c r="S848" i="1" s="1"/>
  <c r="R263" i="1"/>
  <c r="S263" i="1" s="1"/>
  <c r="R2160" i="1"/>
  <c r="S2160" i="1" s="1"/>
  <c r="R1628" i="1"/>
  <c r="S1628" i="1" s="1"/>
  <c r="R1525" i="1"/>
  <c r="S1525" i="1" s="1"/>
  <c r="R1521" i="1"/>
  <c r="S1521" i="1" s="1"/>
  <c r="R1513" i="1"/>
  <c r="S1513" i="1" s="1"/>
  <c r="R1425" i="1"/>
  <c r="S1425" i="1" s="1"/>
  <c r="R1403" i="1"/>
  <c r="S1403" i="1" s="1"/>
  <c r="R1276" i="1"/>
  <c r="S1276" i="1" s="1"/>
  <c r="R1254" i="1"/>
  <c r="S1254" i="1" s="1"/>
  <c r="R763" i="1"/>
  <c r="S763" i="1" s="1"/>
  <c r="R538" i="1"/>
  <c r="S538" i="1" s="1"/>
  <c r="R481" i="1"/>
  <c r="S481" i="1" s="1"/>
  <c r="R463" i="1"/>
  <c r="S463" i="1" s="1"/>
  <c r="R395" i="1"/>
  <c r="S395" i="1" s="1"/>
  <c r="R333" i="1"/>
  <c r="S333" i="1" s="1"/>
  <c r="R329" i="1"/>
  <c r="S329" i="1" s="1"/>
  <c r="R298" i="1"/>
  <c r="S298" i="1" s="1"/>
  <c r="R297" i="1"/>
  <c r="S297" i="1" s="1"/>
  <c r="R271" i="1"/>
  <c r="S271" i="1" s="1"/>
  <c r="R268" i="1"/>
  <c r="S268" i="1" s="1"/>
  <c r="R218" i="1"/>
  <c r="S218" i="1" s="1"/>
  <c r="R52" i="1"/>
  <c r="S52" i="1" s="1"/>
  <c r="R42" i="1"/>
  <c r="S42" i="1" s="1"/>
  <c r="R752" i="1"/>
  <c r="S752" i="1" s="1"/>
  <c r="R714" i="1"/>
  <c r="S714" i="1" s="1"/>
  <c r="R2654" i="1"/>
  <c r="S2654" i="1" s="1"/>
  <c r="R2642" i="1"/>
  <c r="S2642" i="1" s="1"/>
  <c r="R2674" i="1"/>
  <c r="S2674" i="1" s="1"/>
  <c r="R2581" i="1"/>
  <c r="S2581" i="1" s="1"/>
  <c r="R2520" i="1"/>
  <c r="S2520" i="1" s="1"/>
  <c r="R2385" i="1"/>
  <c r="S2385" i="1" s="1"/>
  <c r="R1495" i="1"/>
  <c r="S1495" i="1" s="1"/>
  <c r="R2468" i="1"/>
  <c r="S2468" i="1" s="1"/>
  <c r="R2150" i="1"/>
  <c r="S2150" i="1" s="1"/>
  <c r="R1769" i="1"/>
  <c r="S1769" i="1" s="1"/>
  <c r="R1281" i="1"/>
  <c r="S1281" i="1" s="1"/>
  <c r="R1202" i="1"/>
  <c r="S1202" i="1" s="1"/>
  <c r="R2562" i="1"/>
  <c r="S2562" i="1" s="1"/>
  <c r="R1831" i="1"/>
  <c r="S1831" i="1" s="1"/>
  <c r="R2624" i="1"/>
  <c r="S2624" i="1" s="1"/>
  <c r="R2318" i="1"/>
  <c r="S2318" i="1" s="1"/>
  <c r="R1288" i="1"/>
  <c r="S1288" i="1" s="1"/>
  <c r="R345" i="1"/>
  <c r="S345" i="1" s="1"/>
  <c r="R2586" i="1"/>
  <c r="S2586" i="1" s="1"/>
  <c r="R2472" i="1"/>
  <c r="S2472" i="1" s="1"/>
  <c r="R2450" i="1"/>
  <c r="S2450" i="1" s="1"/>
  <c r="R2426" i="1"/>
  <c r="S2426" i="1" s="1"/>
  <c r="R2425" i="1"/>
  <c r="S2425" i="1" s="1"/>
  <c r="R2409" i="1"/>
  <c r="S2409" i="1" s="1"/>
  <c r="R2392" i="1"/>
  <c r="S2392" i="1" s="1"/>
  <c r="R2353" i="1"/>
  <c r="S2353" i="1" s="1"/>
  <c r="R2349" i="1"/>
  <c r="S2349" i="1" s="1"/>
  <c r="R2328" i="1"/>
  <c r="S2328" i="1" s="1"/>
  <c r="R2310" i="1"/>
  <c r="S2310" i="1" s="1"/>
  <c r="R2292" i="1"/>
  <c r="S2292" i="1" s="1"/>
  <c r="R2229" i="1"/>
  <c r="S2229" i="1" s="1"/>
  <c r="R2225" i="1"/>
  <c r="S2225" i="1" s="1"/>
  <c r="R2215" i="1"/>
  <c r="S2215" i="1" s="1"/>
  <c r="R2200" i="1"/>
  <c r="S2200" i="1" s="1"/>
  <c r="R2172" i="1"/>
  <c r="S2172" i="1" s="1"/>
  <c r="R2158" i="1"/>
  <c r="S2158" i="1" s="1"/>
  <c r="R2140" i="1"/>
  <c r="S2140" i="1" s="1"/>
  <c r="R2116" i="1"/>
  <c r="S2116" i="1" s="1"/>
  <c r="R2086" i="1"/>
  <c r="S2086" i="1" s="1"/>
  <c r="R2071" i="1"/>
  <c r="S2071" i="1" s="1"/>
  <c r="R2054" i="1"/>
  <c r="S2054" i="1" s="1"/>
  <c r="R1888" i="1"/>
  <c r="S1888" i="1" s="1"/>
  <c r="R1810" i="1"/>
  <c r="S1810" i="1" s="1"/>
  <c r="R1800" i="1"/>
  <c r="S1800" i="1" s="1"/>
  <c r="R1785" i="1"/>
  <c r="S1785" i="1" s="1"/>
  <c r="R1745" i="1"/>
  <c r="S1745" i="1" s="1"/>
  <c r="R1742" i="1"/>
  <c r="S1742" i="1" s="1"/>
  <c r="R1619" i="1"/>
  <c r="S1619" i="1" s="1"/>
  <c r="R1515" i="1"/>
  <c r="S1515" i="1" s="1"/>
  <c r="R1528" i="1"/>
  <c r="S1528" i="1" s="1"/>
  <c r="R1736" i="1"/>
  <c r="S1736" i="1" s="1"/>
  <c r="R1529" i="1"/>
  <c r="S1529" i="1" s="1"/>
  <c r="R679" i="1"/>
  <c r="S679" i="1" s="1"/>
  <c r="R612" i="1"/>
  <c r="S612" i="1" s="1"/>
  <c r="R364" i="1"/>
  <c r="S364" i="1" s="1"/>
  <c r="R35" i="1"/>
  <c r="S35" i="1" s="1"/>
  <c r="R1280" i="1"/>
  <c r="S1280" i="1" s="1"/>
  <c r="R681" i="1"/>
  <c r="S681" i="1" s="1"/>
  <c r="R295" i="1"/>
  <c r="S295" i="1" s="1"/>
  <c r="R225" i="1"/>
  <c r="S225" i="1" s="1"/>
</calcChain>
</file>

<file path=xl/sharedStrings.xml><?xml version="1.0" encoding="utf-8"?>
<sst xmlns="http://schemas.openxmlformats.org/spreadsheetml/2006/main" count="43421" uniqueCount="104">
  <si>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</si>
  <si>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</si>
  <si>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</si>
  <si>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</si>
  <si>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</si>
  <si>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</si>
  <si>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</si>
  <si>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</si>
  <si>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</si>
  <si>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</si>
  <si>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</si>
  <si>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</si>
  <si>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</si>
  <si>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</si>
  <si>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</si>
  <si>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</si>
  <si>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</si>
  <si>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</si>
  <si>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</si>
  <si>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</si>
  <si>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</si>
  <si>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</si>
  <si>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</si>
  <si>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</si>
  <si>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</si>
  <si>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</si>
  <si>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</si>
  <si>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</si>
  <si>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</si>
  <si>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</si>
  <si>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</si>
  <si>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</si>
  <si>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</si>
  <si>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</si>
  <si>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</si>
  <si>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</si>
  <si>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</si>
  <si>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</si>
  <si>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</si>
  <si>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</si>
  <si>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</si>
  <si>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</si>
  <si>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</si>
  <si>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</si>
  <si>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</si>
  <si>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</si>
  <si>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</si>
  <si>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</si>
  <si>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</si>
  <si>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</si>
  <si>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</si>
  <si>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</si>
  <si>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</si>
  <si>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</si>
  <si>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</si>
  <si>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</si>
  <si>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</si>
  <si>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</si>
  <si>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</si>
  <si>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</si>
  <si>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</si>
  <si>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</si>
  <si>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</si>
  <si>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</si>
  <si>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</si>
  <si>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</si>
  <si>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</si>
  <si>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</si>
  <si>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</si>
  <si>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</si>
  <si>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</si>
  <si>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</si>
  <si>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</si>
  <si>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Year2</t>
  </si>
  <si>
    <t>Month2</t>
  </si>
  <si>
    <t>Quarter2</t>
  </si>
  <si>
    <t>Jan</t>
  </si>
  <si>
    <t>Feb</t>
  </si>
  <si>
    <t>Mar</t>
  </si>
  <si>
    <t>Apr</t>
  </si>
  <si>
    <t>May</t>
  </si>
  <si>
    <t>Jun</t>
  </si>
  <si>
    <t>Jul</t>
  </si>
  <si>
    <t>Aug</t>
  </si>
  <si>
    <t>Sep</t>
  </si>
  <si>
    <t>Oct</t>
  </si>
  <si>
    <t>Nov</t>
  </si>
  <si>
    <t>Dec</t>
  </si>
  <si>
    <t>Sum of Gross Profit</t>
  </si>
  <si>
    <t>Q1</t>
  </si>
  <si>
    <t>Q2</t>
  </si>
  <si>
    <t>Q3</t>
  </si>
  <si>
    <t>Q4</t>
  </si>
  <si>
    <t>Details for Sum of Unit Price</t>
  </si>
  <si>
    <t>Gross Profit Margin</t>
  </si>
  <si>
    <t>Sum of Revenue</t>
  </si>
  <si>
    <t>Sum of Units Sold</t>
  </si>
  <si>
    <t>Sum of COGS</t>
  </si>
  <si>
    <t>Count of ID</t>
  </si>
  <si>
    <t>Row Labels</t>
  </si>
  <si>
    <t>Grand Total</t>
  </si>
  <si>
    <t xml:space="preserve">Total Revenue </t>
  </si>
  <si>
    <t>Total Gross Profit</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</si>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</sst>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73" formatCode="\$#,##0,&quot;K&quot;"/>
    <numFmt numFmtId="174" formatCode="\$#,##0,&quot;k&quot;"/>
  </numFmts>
  <fonts count="9">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
      <b/>
      <sz val="11"/>
      <color theme="1"/>
      <name val="Aptos Narrow"/>
      <family val="2"/>
      <scheme val="minor"/>
    </font>
    <font>
      <u/>
      <sz val="11"/>
      <color theme="1"/>
      <name val="Aptos Narrow"/>
      <family val="2"/>
      <scheme val="minor"/>
    </font>
  </fonts>
  <fills count="4">
    <fill>
      <patternFill patternType="none"/>
    </fill>
    <fill>
      <patternFill patternType="gray125"/>
    </fill>
    <fill>
      <patternFill patternType="solid">
        <fgColor rgb="FF1F4E78"/>
      </patternFill>
    </fill>
    <fill>
      <patternFill patternType="solid">
        <fgColor theme="3" tint="0.89999084444715716"/>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26">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14" fontId="0" fillId="0" borderId="0" xfId="0" applyNumberFormat="1"/>
    <xf numFmtId="0" fontId="2" fillId="2" borderId="0" xfId="0" applyFont="1" applyFill="1" applyAlignment="1">
      <alignment horizontal="left" vertical="center"/>
    </xf>
    <xf numFmtId="0" fontId="3" fillId="0" borderId="0" xfId="0" applyFont="1" applyAlignment="1">
      <alignment horizontal="left"/>
    </xf>
    <xf numFmtId="0" fontId="0" fillId="0" borderId="0" xfId="0" applyAlignment="1">
      <alignment horizontal="left"/>
    </xf>
    <xf numFmtId="165" fontId="0" fillId="0" borderId="0" xfId="0" applyNumberFormat="1"/>
    <xf numFmtId="0" fontId="7" fillId="0" borderId="0" xfId="0" applyFont="1"/>
    <xf numFmtId="9" fontId="0" fillId="0" borderId="0" xfId="4" applyFont="1"/>
    <xf numFmtId="1" fontId="0" fillId="0" borderId="0" xfId="0" applyNumberFormat="1"/>
    <xf numFmtId="0" fontId="0" fillId="3" borderId="0" xfId="0" applyFill="1"/>
    <xf numFmtId="10" fontId="0" fillId="0" borderId="0" xfId="4" applyNumberFormat="1" applyFont="1"/>
    <xf numFmtId="0" fontId="0" fillId="0" borderId="0" xfId="0" pivotButton="1"/>
    <xf numFmtId="0" fontId="0" fillId="0" borderId="0" xfId="0" applyNumberFormat="1"/>
    <xf numFmtId="173" fontId="0" fillId="0" borderId="0" xfId="0" applyNumberFormat="1"/>
    <xf numFmtId="174" fontId="0" fillId="0" borderId="0" xfId="0" applyNumberFormat="1"/>
    <xf numFmtId="0" fontId="8" fillId="0" borderId="0" xfId="0" applyFont="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29">
    <dxf>
      <numFmt numFmtId="173" formatCode="\$#,##0,&quot;K&quot;"/>
    </dxf>
    <dxf>
      <numFmt numFmtId="174" formatCode="\$#,##0,&quot;k&quot;"/>
    </dxf>
    <dxf>
      <numFmt numFmtId="19" formatCode="dd/mm/yyyy"/>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alignment horizontal="left" textRotation="0" wrapText="0" indent="0" justifyLastLine="0" shrinkToFit="0" readingOrder="0"/>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28"/>
      <tableStyleElement type="headerRow" dxfId="27"/>
    </tableStyle>
    <tableStyle name="TimeSlicerStyleDark1 2" pivot="0" table="0" count="9" xr9:uid="{C96DA1F2-88E9-40CC-8E55-CFEE23594AD8}">
      <tableStyleElement type="wholeTable" dxfId="26"/>
      <tableStyleElement type="headerRow" dxfId="25"/>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[Ankit_Dashboard.xlsx]Pivot Table!total_channels_sales</c:name>
    <c:fmtId val="23"/>
  </c:pivotSource>
  <c:chart>
    <c:autoTitleDeleted val="1"/>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407592256360232"/>
          <c:y val="0.22932338589945056"/>
          <c:w val="0.47041700136591985"/>
          <c:h val="0.76999931857462334"/>
        </c:manualLayout>
      </c:layout>
      <c:pieChart>
        <c:varyColors val="1"/>
        <c:ser>
          <c:idx val="0"/>
          <c:order val="0"/>
          <c:tx>
            <c:strRef>
              <c:f>'Pivot Table'!$J$7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59B-400C-9FC8-3700ED2E02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59B-400C-9FC8-3700ED2E029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59B-400C-9FC8-3700ED2E029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59B-400C-9FC8-3700ED2E029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Table'!$I$8:$I$12</c:f>
              <c:strCache>
                <c:ptCount val="4"/>
                <c:pt idx="0">
                  <c:v>Corporate</c:v>
                </c:pt>
                <c:pt idx="1">
                  <c:v>Marketplace</c:v>
                </c:pt>
                <c:pt idx="2">
                  <c:v>Online Store</c:v>
                </c:pt>
                <c:pt idx="3">
                  <c:v>Retail Partners</c:v>
                </c:pt>
              </c:strCache>
            </c:strRef>
          </c:cat>
          <c:val>
            <c:numRef>
              <c:f>'Pivot Table'!$J$8:$J$12</c:f>
              <c:numCache>
                <c:formatCode>\$#,##0,"K"</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D59B-400C-9FC8-3700ED2E0293}"/>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4.5994694642320429E-2"/>
          <c:y val="8.5229795221349672E-2"/>
          <c:w val="0.89999990538537011"/>
          <c:h val="0.108474751278531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[Ankit_Dashboard.xlsx]Pivot Table!country_sale</c:name>
    <c:fmtId val="3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8721433268282959"/>
          <c:y val="0.24306683565630122"/>
          <c:w val="0.40131517350699636"/>
          <c:h val="0.7094019513121802"/>
        </c:manualLayout>
      </c:layout>
      <c:doughnutChart>
        <c:varyColors val="1"/>
        <c:ser>
          <c:idx val="0"/>
          <c:order val="0"/>
          <c:tx>
            <c:strRef>
              <c:f>'Pivot Table'!$M$7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912-4041-9E66-0B8B1E5D63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912-4041-9E66-0B8B1E5D63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912-4041-9E66-0B8B1E5D632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912-4041-9E66-0B8B1E5D632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Table'!$L$8:$L$12</c:f>
              <c:strCache>
                <c:ptCount val="4"/>
                <c:pt idx="0">
                  <c:v>Central Europe</c:v>
                </c:pt>
                <c:pt idx="1">
                  <c:v>Northern Europe</c:v>
                </c:pt>
                <c:pt idx="2">
                  <c:v>Southern Europe</c:v>
                </c:pt>
                <c:pt idx="3">
                  <c:v>Western Europe</c:v>
                </c:pt>
              </c:strCache>
            </c:strRef>
          </c:cat>
          <c:val>
            <c:numRef>
              <c:f>'Pivot Table'!$M$8:$M$12</c:f>
              <c:numCache>
                <c:formatCode>\$#,##0,"K"</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A912-4041-9E66-0B8B1E5D6329}"/>
            </c:ext>
          </c:extLst>
        </c:ser>
        <c:dLbls>
          <c:showLegendKey val="0"/>
          <c:showVal val="0"/>
          <c:showCatName val="0"/>
          <c:showSerName val="0"/>
          <c:showPercent val="0"/>
          <c:showBubbleSize val="0"/>
          <c:showLeaderLines val="1"/>
        </c:dLbls>
        <c:firstSliceAng val="0"/>
        <c:holeSize val="51"/>
      </c:doughnutChart>
      <c:spPr>
        <a:noFill/>
        <a:ln>
          <a:noFill/>
        </a:ln>
        <a:effectLst/>
      </c:spPr>
    </c:plotArea>
    <c:legend>
      <c:legendPos val="t"/>
      <c:layout>
        <c:manualLayout>
          <c:xMode val="edge"/>
          <c:yMode val="edge"/>
          <c:x val="0"/>
          <c:y val="3.6554722227285945E-2"/>
          <c:w val="0.99816952554482052"/>
          <c:h val="0.196483071133954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[Ankit_Dashboard.xlsx]Pivot Table!PivotTable3</c:name>
    <c:fmtId val="18"/>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rgbClr val="073673"/>
          </a:solidFill>
          <a:ln>
            <a:noFill/>
          </a:ln>
          <a:effectLst/>
        </c:spPr>
        <c:marker>
          <c:symbol val="none"/>
        </c:marker>
        <c:dLbl>
          <c:idx val="0"/>
          <c:spPr>
            <a:solidFill>
              <a:srgbClr val="FFC000">
                <a:alpha val="25000"/>
              </a:srgb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08692919943332"/>
          <c:y val="5.0700001161345765E-2"/>
          <c:w val="0.55813989742040604"/>
          <c:h val="0.89859999767730847"/>
        </c:manualLayout>
      </c:layout>
      <c:barChart>
        <c:barDir val="bar"/>
        <c:grouping val="clustered"/>
        <c:varyColors val="0"/>
        <c:ser>
          <c:idx val="0"/>
          <c:order val="0"/>
          <c:tx>
            <c:strRef>
              <c:f>'Pivot Table'!$F$7</c:f>
              <c:strCache>
                <c:ptCount val="1"/>
                <c:pt idx="0">
                  <c:v>Total</c:v>
                </c:pt>
              </c:strCache>
            </c:strRef>
          </c:tx>
          <c:spPr>
            <a:solidFill>
              <a:srgbClr val="073673"/>
            </a:solidFill>
            <a:ln>
              <a:noFill/>
            </a:ln>
            <a:effectLst/>
          </c:spPr>
          <c:invertIfNegative val="0"/>
          <c:dLbls>
            <c:spPr>
              <a:solidFill>
                <a:srgbClr val="FFC000">
                  <a:alpha val="25000"/>
                </a:srgb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Table'!$E$8:$E$13</c:f>
              <c:strCache>
                <c:ptCount val="5"/>
                <c:pt idx="0">
                  <c:v>France</c:v>
                </c:pt>
                <c:pt idx="1">
                  <c:v>Germany</c:v>
                </c:pt>
                <c:pt idx="2">
                  <c:v>Italy</c:v>
                </c:pt>
                <c:pt idx="3">
                  <c:v>Spain</c:v>
                </c:pt>
                <c:pt idx="4">
                  <c:v>United Kingdom</c:v>
                </c:pt>
              </c:strCache>
            </c:strRef>
          </c:cat>
          <c:val>
            <c:numRef>
              <c:f>'Pivot Table'!$F$8:$F$13</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B1FB-49B4-9A1D-ED1BD28B62F6}"/>
            </c:ext>
          </c:extLst>
        </c:ser>
        <c:dLbls>
          <c:showLegendKey val="0"/>
          <c:showVal val="0"/>
          <c:showCatName val="0"/>
          <c:showSerName val="0"/>
          <c:showPercent val="0"/>
          <c:showBubbleSize val="0"/>
        </c:dLbls>
        <c:gapWidth val="140"/>
        <c:axId val="402220783"/>
        <c:axId val="1614498511"/>
      </c:barChart>
      <c:catAx>
        <c:axId val="402220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614498511"/>
        <c:crosses val="autoZero"/>
        <c:auto val="1"/>
        <c:lblAlgn val="ctr"/>
        <c:lblOffset val="100"/>
        <c:noMultiLvlLbl val="0"/>
      </c:catAx>
      <c:valAx>
        <c:axId val="1614498511"/>
        <c:scaling>
          <c:orientation val="minMax"/>
        </c:scaling>
        <c:delete val="1"/>
        <c:axPos val="b"/>
        <c:numFmt formatCode="\$#,##0,&quot;K&quot;" sourceLinked="1"/>
        <c:majorTickMark val="none"/>
        <c:minorTickMark val="none"/>
        <c:tickLblPos val="nextTo"/>
        <c:crossAx val="402220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[Ankit_Dashboard.xlsx]Pivot Table!monthly_revenue</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rgbClr val="00B0F0">
                <a:alpha val="7000"/>
              </a:srgbClr>
            </a:solidFill>
            <a:ln>
              <a:solidFill>
                <a:schemeClr val="bg1">
                  <a:alpha val="78000"/>
                </a:schemeClr>
              </a:solidFill>
            </a:ln>
            <a:effectLst>
              <a:outerShdw blurRad="50800" dist="76200" dir="18300000" sx="85000" sy="85000" algn="ctr" rotWithShape="0">
                <a:schemeClr val="bg2">
                  <a:lumMod val="90000"/>
                </a:schemeClr>
              </a:outerShdw>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rgbClr val="FFC000">
                <a:alpha val="6000"/>
              </a:srgbClr>
            </a:solidFill>
            <a:ln>
              <a:solidFill>
                <a:schemeClr val="bg1">
                  <a:alpha val="80000"/>
                </a:schemeClr>
              </a:solidFill>
            </a:ln>
            <a:effectLst>
              <a:outerShdw blurRad="101600" dist="63500" dir="17940000" sx="92000" sy="92000" algn="bl" rotWithShape="0">
                <a:prstClr val="black">
                  <a:alpha val="32000"/>
                </a:prstClr>
              </a:outerShdw>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Table'!$B$7</c:f>
              <c:strCache>
                <c:ptCount val="1"/>
                <c:pt idx="0">
                  <c:v>Total Revenue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rgbClr val="00B0F0">
                  <a:alpha val="7000"/>
                </a:srgbClr>
              </a:solidFill>
              <a:ln>
                <a:solidFill>
                  <a:schemeClr val="bg1">
                    <a:alpha val="78000"/>
                  </a:schemeClr>
                </a:solidFill>
              </a:ln>
              <a:effectLst>
                <a:outerShdw blurRad="50800" dist="76200" dir="18300000" sx="85000" sy="85000" algn="ctr" rotWithShape="0">
                  <a:schemeClr val="bg2">
                    <a:lumMod val="90000"/>
                  </a:schemeClr>
                </a:outerShdw>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Table'!$B$8:$B$20</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D6B1-419A-9269-70B13240D783}"/>
            </c:ext>
          </c:extLst>
        </c:ser>
        <c:ser>
          <c:idx val="1"/>
          <c:order val="1"/>
          <c:tx>
            <c:strRef>
              <c:f>'Pivot Table'!$C$7</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rgbClr val="FFC000">
                  <a:alpha val="6000"/>
                </a:srgbClr>
              </a:solidFill>
              <a:ln>
                <a:solidFill>
                  <a:schemeClr val="bg1">
                    <a:alpha val="80000"/>
                  </a:schemeClr>
                </a:solidFill>
              </a:ln>
              <a:effectLst>
                <a:outerShdw blurRad="101600" dist="63500" dir="17940000" sx="92000" sy="92000" algn="bl" rotWithShape="0">
                  <a:prstClr val="black">
                    <a:alpha val="32000"/>
                  </a:prstClr>
                </a:outerShdw>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Table'!$C$8:$C$20</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D6B1-419A-9269-70B13240D783}"/>
            </c:ext>
          </c:extLst>
        </c:ser>
        <c:dLbls>
          <c:showLegendKey val="0"/>
          <c:showVal val="0"/>
          <c:showCatName val="0"/>
          <c:showSerName val="0"/>
          <c:showPercent val="0"/>
          <c:showBubbleSize val="0"/>
        </c:dLbls>
        <c:marker val="1"/>
        <c:smooth val="0"/>
        <c:axId val="2072502159"/>
        <c:axId val="2079203887"/>
      </c:lineChart>
      <c:catAx>
        <c:axId val="2072502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203887"/>
        <c:crosses val="autoZero"/>
        <c:auto val="1"/>
        <c:lblAlgn val="ctr"/>
        <c:lblOffset val="100"/>
        <c:noMultiLvlLbl val="0"/>
      </c:catAx>
      <c:valAx>
        <c:axId val="2079203887"/>
        <c:scaling>
          <c:orientation val="minMax"/>
        </c:scaling>
        <c:delete val="1"/>
        <c:axPos val="l"/>
        <c:numFmt formatCode="\$#,##0,&quot;K&quot;" sourceLinked="1"/>
        <c:majorTickMark val="none"/>
        <c:minorTickMark val="none"/>
        <c:tickLblPos val="nextTo"/>
        <c:crossAx val="2072502159"/>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318F-4C6D-B29D-FA3BCEBCAF78}">
          <cx:tx>
            <cx:txData>
              <cx:f>_xlchart.v5.2</cx:f>
              <cx:v>Total Revenue </cx:v>
            </cx:txData>
          </cx:tx>
          <cx:dataId val="0"/>
          <cx:layoutPr>
            <cx:geography cultureLanguage="en-US" cultureRegion="IN" attribution="Powered by Bing">
              <cx:geoCache provider="{E9337A44-BEBE-4D9F-B70C-5C5E7DAFC167}">
                <cx:binary>zHtZj9w4svVfMfz8qVoU98HMBS4l5Vb7Zrv8IpSryiIlkdS+/fovvE47x3O7gTHQUy+NJpMp6kTw
xInD9N+f5r89VS+P7avZVq7729P8j9e67+u//fZb96Rf7GN3Ys1T6zv/sT958vY3//GjeXr57bl9
nIzLf4tCRH570o9t/zK//p+/w7flL/7MPz32xrvr4aVdbl66oeq7/2Pup1Ovnvzg+k/Lc/imf7y+
nV6eX9zrVy+uN/1yt9Qv/3j9w0dev/rt+Iv+5aGvKthXPzzDWipPGCeSRzSSn//E61eVd/nXaURO
aBQKKjj9Mi2/Pfri0cLyP97O5808Pj+3L1336ut//7nuh63/c9h0Pv7y3rH/tMvb9PNr/fYjrv/z
96MBeNGjkd9Bf4zKH00dI/+/Q9e35vHb+//n0BN+AriGPCT8GHNEQikEpuHnP/TtmV8w/xMb+Tno
3xceof59/Bj2/73762G/rR/NL8x3Ep5gGaKQoa/5/GO+B/iEUoIZkb+b/3LWvib8H23n59B/fYsj
4L+OHsOe3v71sKuXKjeD/ZZ5/3m20/CEEUQExuHPiIacMAosRCLyJefDo6T/E/v5OfLfFx5h/338
GH31X8A1+/alenTPvxD96EQwiiSL8Bd8ox8oJ+AnkksCEWA/h/9PbOjn8H9feAT/9/Fj+Pf/BfBf
+HZ6XH4h+vJEIgyZH4ov8EJy/77IhiccC8kkcNHvueaPt/FzzL+tO4L82/Ax4heXfz3dxOvLk/6l
xVWecAJMTxD6Ajn+EXJ6grH4VAa+JvwR3fyJ/fwc++8Lj8D/Pn6Mfvz+r0d/0z66p5dvyfefcz1h
JywiIpTRj8omOiFUYM4E/1p8j9TkH+/j56B/W3eE+bfhY8g3N3895MmLs49t+eswp/RERowJBHr9
89+PDC9OpESCSQnn4Pcc8yf28XPMvy88Av37+DHqyelfj/rGuF9bVxk+iQjjnNGvzP4j6tGnoIQS
0X9TVv/Efn6O/veFR+h/Hz9Gf7P/69HfvrT20f3KuopOAFwpQLV8IZQf6QaB1hdQcoX42tse0c2f
2M/P0f++8Aj97+PH6Cf/BaJm3z9WvxB7Ap1SRCkNxVfFfqRpohP02TIQ9EfC+cNt/Bzyr8uOAP86
egz3/r+gb7146fVL+4ltum8A/OeFlUZAN5QRTn7q1lAou0ySf+b7UcL/yT39PAI/LD6Kww9zx9G4
OPvrqefK/1re/xQIyG9M+FeP5kfeR/IEYUKib93WcTf7x9v5eQy+rTuC/9vwMfJX/xXIt/2QP1a/
7hBgsCxFhCSnP9L9pyYWJkBc4q/yEuZ/r3Wu/B9v5d/h/m3lvyD/beJfsP8v4KDbyfTrFxL6hsR/
zkEg7kWIos8u2meh+WNnJU4g6SUjYOd8r8m/D8Kf3NPP4/DD4qNQ/DB3HI1499dz0L0z/cvzq1O4
L3j2v9JZwyeSYIEhJF/+jizNCCzNEIpG+JWqQuCq30fkz+/r50E5Xn8Ul+Pp49Bs1a8Izb/3/b/f
fiSP/WP6+drkd9b//z37+YXhJudo6Vf4fnqWviC7f/7H6wiq7/e7mE/f8APq4D8+tsN3bfBtwctj
1//jNY5OOItAW2EZgW8kBXn9anr5NBPhE8Qh1vJT18ExxP31Kwe8puEqh8EUVCUOFPjJyaPs9avO
D5+n0EkE0gCEssAopITJ75dUUDuW3LvvOHz9/1dusFfeuL6DZ0Lf+PpV/eWDnzYKVxaUoRCeEoWY
Cgn3QzD/9HgDqQ2fR/9vnHFemiyiCcqikqSmreQGzQ3fVsPKd3lXC7UyvqViQEk7BGJPq/xynBqD
lc7W6rSpDN864t434coUkquOV0/7uFiCvVznKo7qqE2g9ZJq6MJrlw/Lzgpf3fIA8bSayKr02B6a
0lIlimBQXdjydA6KTlXdECR0ybuDcO2W2XW+z0QwKr2GCmesS+BTLJaTYUmfFXMsq2LdLL2pByX6
elWWo0FpTu31vObTbrT1Q0266zwrdDIOXZlkeXfpqvUNLSeStJkOz1C0NkkTLKUKJ6HTkPcb0dT1
luFaY7VM3akdqyaupcw3HiKk8iafTq1ZniftROq5u8urWca2ms6j0HVXxRg0W5LnfONQ6w8ud3iP
9YA3rsPljknrTyFH8qQNmzC2TRXsyqwzu8ibIHahHk7ncsCVKrnWG0HcsPVTFmnV4jWIpY5YPLZN
8QaJrFHhOq13VePZqQnqTJV68Ekkxbwf8WpjMa5nhJrhYz+IXS/NeuPy8UBY38Taok61Ap0VzUrj
2UdnmKHlUNis7BR8v07ziffpWIqXpo5spRwf63jw9aykdvN9U5JnWZr2tOed38i2ZYe1zupdtspH
GqyXrsvHGJMy2owuqFWwls2ldm2YBjP1aqLTqtjqcdqj9mrGY3kecP8e7tV2M5kNpAGu5H5pfJ/o
ruDxnHG5M+uwx1U2qCwYRjV6MyV1WVKV+6qOm96cmha9l7oJ0jowiSdzq9AqI4igTdZAB3dLXvRX
hZDtexRWa2zyptrpqclO84bWhaoyPalFjNuwZ48FIgkZjFpQcJZXKCFVk5Slz9UMcaR1dzbpPG4Q
O9OeHnJn37KAKEg2iEWrRrLuihbdz50rFKFaNVYHamlaZXOyGwmRl9aZJUYtWncZtk0a0spdutkM
WPmhpXAswHCG40m6N/1cUaEk9+GhMlNzauagvR+HPq7WJs7gaG3LnrgY0D9t27ZI+IriZm0KVQzR
dmwnQLBGsWiI2HXOiMsO5/ipCHqnAhwVcZcPXUrCod6QcCqQ0s3Sxz4K+jMUzvjQ0YY0SrYNTz3i
eWrDObH9FNOw5KUirkAH0sGZ6PBozosMs2u4Rp8IJAl7nsrlQto+HYpu6w32iasClNQiGpOQFmES
ZRVLK7bae+KRV9bn7bu+zosrW9eNEhFdDlNZmzgbdRtPeJi35TrwQg3DGKqV9vMVJPcZ76Lhds3z
SDEf+C6VXfEuyrou7op+1xfDoRISJ8gv2ZY0gc/iRoyVGoeKHoYM+bhcJ4WradrqfNaqCvM+1mPR
HzB/5Kzhp+PYhDtuShNHSzuft+3QQ05xITec1C4ZUFsqydbg2kTdoPqxACbSkYv1NGdpa9g908vD
2mmtcCS2srTZPh95WjoxKCbkDfNojIuMB7GV1CUztXyziBAItpjzM9MFRVqKTB6aLKutYjmiF77O
gptIA13ogmZXvtYXPAJyoKGPhWHBRaHlx3pcICFzE4+mfE9bhs/XcVYL8Md5yCe667j+9NyRngUi
MzgOLGRuODuqyDgMl6Nl/qygrt/p2bh4bOxF0Y9BImXXXGhBq3vERxEHSJRqznqu5qCeDq3kddq0
uN5i3KGzNaJ8G0K9qdVakjIdbT9wNRCeK12RlBRY9vG48M4o532vSDtWmyrrHjtrVTTZtNTo0kr7
sCzDXq/rXQl1Im/5Ya7DtHAsRnJMycChhC1xIVlc9EtsZy3ikXVqYN0H+PmEWjIO2zZnWd7Cs6OL
ahZXuTQHSo1qxgFOpb/OiqBJ+ihoFUVFntQon9QwUoX74cGa4LIf305E39JKxlWxXJOh7Z/8ElWq
EgFVGbzgLKurnHuFpjkmgYsnIKd4GchzWNT7An0YC3G+RGuvqO7XGc6Z0ddc4/BSeo/P6rXq4rDy
i49xNPTJMtsplrOv9gub5F2dC1Cls036kN5n9TxtaSNH2OxkR+WmaN4utBlPRzTmqhinPO1D/REy
TOwkLcoooU1tLoIgtGk0T4XKerLMCk5Q8JYUdZYUZZtdomokKu9g591MlcUNOl1cfx7pjGGFuinf
VX1pzqNmqUoVCWq3epl0wqdG3NRe5I8BK9EbJgzUqqbg/Za01oQqs9yczxiVB+my5nzFIXrXF3g3
9wv+oPmSx3lXsA9tibXqBg2ZIyfQDHgOeNr1Ed0FbAB2LsNJ7us2WHaNq5q7yTl5sfCwvuy6AthC
l97CMWRuW9a2gZz7NMYiUIftZJWRbN8O0uaqF5pdlQV9FwXdsreMlgr44KAZjR780JHE57PZLVrD
4aza4bpt6zXtQpOUfbA+revMK2Cm1sazHuyZRp15PwH1bzwWtz5bdJyJ/kPm8l6tTnfKVuWionFF
+1zUzYZ72aYBY/bDOGp5Don13tMwUxCivAEhRcN9Y6rKqJaKG20HflHJCMVLt7LdGJqLTOgHm0X9
fq7XB0ftrpr7Fg7EEKq2XWg8LWV4NxVzuO9LWe2GxbmNo7N/a62ncQXFGYKum/NgGrFRlVmz/TpM
4mzWoUyDGkpazdtgY5apV5BBeVq7fj3LvW2306odnKj6spDOqr7MwxhoYmKKyBzOnqGqoHW7662v
3jJJVUkl5JBTOV8ezZj5BydNuyG1mA9Zz+oqEd1Sxp2WeVLgLt8NklZphMV12XO9aTtbbgfa6RRk
17qPKme2A5rsG4uiMaY9VK9xsiI1Y5slXVPbrWyrxIQHkHjteZcHDaRgMCQToedBvxRq7fU9D3EC
P6W6bbx93+jxtipDZUK+6fvxqurydNYsu8pRZvYQRKoQITpByIapDpe7dS3p22GmsV3MspWVL55E
k7PE0sEdOqfHK9+JS7b4AKJJRRlb038o1my6WDsUTPEUoiqltXBxpfOrvh3Ltzwg9B5bjy5ZbY0S
CM+gnMNetSb3dxWgeCbzqE8MDRvlR14mw7i0BRBjVMZUjiAvdZD0YzY/l5kITxsRbPBKkOp1Naki
s085nlUfjVpRWW94OV20MkrknCnGpjgybOcFJCmt6xs+r3tSLu98nu/ZgDWoAZJ2TMTGkUNUiHdm
nt9OtN62NLyYOAVxN+fbkI0YTqbTSixEq3yQ20X7cWcz/aZgNF3WJldjM1xPwwq6zXYHauQBLWEi
silLptGM23UdbkTN0pJWm24K0sY9hQNPOh2elm6pFGymfW8D8X7w2V5XNURe+PtR2I9iiTZZwbRy
cFrdJC5wXUzx2gXnbpy3WPQHJqNU+zxdnb8tAgPlArG4XpHyWXSTT7l9GaeKJX7m86EZBnpWl0OY
rpoVp12g/UU3LTUwPEkKk9VqLCoQTTkHkcR1dx7kzCgdskuehw9BB/V3tlEUg7EI0QKugy2Zaudz
8taZtlEdAhZb5QK11PhDifzWrk2oHF2uqrlRZq72vDapC50EHd/lSVks1TnvBd6NtUFXtTPFzvG6
vJpXvRny6SKY6BnOJXpA0+jf95Rc5PNsVDHN0TazuoQ8ctO2Qji/sXYKH6elrTZrWci0CIcXrIMm
dTPPVKfzIUHtEEFh4NPlUsollUXjYrlSfGktucBiuJ6r3ipfF+iRm6regIDSL4UxXAHdFB/c2l3M
bgT+4nB0xvFt6Ap3L1G9mUiRMKe3yOm48rApa3JFSzTFvKznC8ubZ+ZQnWLc9hduhUqKQ1MqV442
bSl70ciD3hq9jMOabqYG8/PFV6JWpG7oKY0yfDDOv2RDx5N1WaJzifP7LmpPTUZ8bIbuQ1Es/cEO
FU5RvbRbg8rzqC/yR1mIWqt+6oo19qTN4gwJmlYLs49wX9id0rE1m1GsaYnNlIL0jOKxrPTl3PHN
xC0LFJQ9u1tasuuoP2d8nW6Xpb1moq4Ud821p/pW5/odr/pz1vazynLzgeqyUXlu0imQu6DwByhv
WgXhYA4tVOBzMYJeADoypxrnTomuZ0loQ6bmojrLOlBusnHrlowI6K8Q+G3WzmFiiWePrsH9Q0tQ
gvsyWXGQFKPk0MH3qW+WWNf0jbV9FEMbtCMT3lVUx25o5a6F+rOtKBzqSZJRDcKfkim/H5smOMxi
uY4q84GRzKWhFeWWjfXj6JHKBvoiaPnYT1MX1zPmd6aMwg2lIKO7Gqgok1iRwUNhM3Y+C1nJVFNW
VwHwZJaFXEU93qHgcbSBssG4oRNhOxPVh9kGV9Qx+BnsPDLVRkW1F2QCNRvA+ctzyhRdx3JnJorv
KIcERrQVG4b707brIbl408dNjcKY4ehpMO0e88aewsV7cUHWak4lL4e4cIM4naL2VpbQ1tCsk8rz
+r2YMrkTo2C7UroKWh1ZQSVBwK1yvcKBvafI8XQk9blZ+JjA+xywad4MxJu4DcZ2B+6GL2MDTd3p
mjNorUDju2RcSRMjOJ5K4rYQSoQWxLIl94Ki6p53qAP5FQX7vqu6t6Ti7izgtEnabuSq57a/7oel
qROyrllKRo20MhV0qBWiXexspK9MneeqQcYnkwbJ0VM3nnko8y9yscVu6cNCsdAsZ5ay+4a7eoej
yn7IPGrvyoBFabMaBxfAmB1GsrgNn0mZLFFmY4utTmQ22AQszAw4B5cbz1z5rqkK+VBjOzxGXIzK
GPpSREO4L0XVgx3Em01Q1OCpCLBNtBWBGnXodx2xw5bPUHX8pOtDKBa/ySpcpqtd1w+lroNtE7A5
pks9ZSqrgvoGQjMmXSXrOM+MjsOFzWM8DE2gQjfyWzIUjSoY0ddT4fFNj7lpkzaY7a4fZ2ilhtlB
ZJY2poQOV3hs6ivoxsWZd+GkQtnz0znQS1wtZRWXYhjipZiRauYOBIj3axLoOk/d2i6bijOzFyYI
70aBzHlWRVliA16eF5FJFov6WGRFdyiyXGh4pB3fNSOEoZ/lsiehD/dLSG9N1WzNANmSj/24ETmr
4exMQK1uJtPp4KLLqOVQsMdpJmnPiwIgXHpom5t1+kB4U29BwjjlUKh3vEXFzaDXdzi05/k0NBdh
VYsU+xIyM+fzdvI9em6yNpsUKqD8M0psq0qXOejx5666nav5Q10Gayxtk99WHa6SfOESJTLPHlAQ
+UIFGXgIEfTWn3r6ZlvrwKbW+QU8wg4smDmb+MVCPE6iMn+IjMhAbvMxSqDBOZcB71VOA9wq74vo
IRuqbpezfgSGqgE3Yh6IrXtlsvBDRhevIoDnFPSmVgtZzWNfV7c6Wx6CqT2TWYbAOBpt0oxRp3K2
HAKH1yTsOAYpOiICPVW+HhYr+G7kRfhWlAGWisxIVKoNyLxvpiqXahKTUFmRmwR1KE/mBZyLfgzF
jvmheosHpHfOWASIofW0heQ+zXptLsuczDem0PitqMLLtqlJDjSXATE36/yJp0OwJHNn0oDWWafq
LDqbwnWELFyXC8pLCj2d09feN/YQrjhTJA/wRssIaiKVBYED0b+AS5MlK5rXAwl0tMuGoE2KYDpl
BQ62YROhy8XyCwEytHFig3E5Kz/P2V3t/EcPMi3JBtAJcTGVq2qlptt2jYp0WPJAgak4gVbrgn2L
oPH97E4r1uEmjoLcxXOX1ekiETSScwdOqDfb0lEzxaYX0xlcXmyylmUxOINxgeGdQw56u6xI3Ehs
4BjU822Fsvysm7NoMwRZvl+jatrU0Ic8sKJLqx6vu9bp9tROC8goQq9YiC5Kzau7mnbQL9UG7JN6
EntGKxCeM8fnGWvwaUQyKJ9zFx76fpnPTWWWS7+AkIQmNNpGdW+TIsrB/CTtbgjWflGT5xuacQiw
HR/DiD9nCzhz2oDCdaGyYfOAKhzsasngNM02VI1G4Et0Wce2xTg0cVVWTGGi388RjaPsLkAmydZD
PvlkpIh0UItXdE1mv5+bbt34chbKNVJuMRIelF5zLU0PtnR/2TB3Hq715SRBCS9hnpKmB0kEVots
ggh4qx5SZoc3kNLQO2p6bcegV5kM30FjdpATiHBOE6CbceuF8R/Bw0g6Gdw6y3PQrU3+nDEIhKjY
xmki1bq2kZqAwt+iUB76kdyEtMbKkfKj1qD8wHN3b6yuuSKhaxK2olE1eP6AXJFtsqm8cVk+pm2V
TW9ZG5UXfdSEVVxUHVejzROG9EMNdspUk5tAOIXtwQfFaRgAkLKSH5vIb8AbiYNyjeJwYJFadXfK
GW6hra/HC9YjltCQ2wNu23gV9Ezo1itZDEHcDMvtsqI+XfLlHWmpTqCz+IjabuOrMNuamldn1RIp
HUxiO4EdvTOFa07n2gXpWOvDwpfhfOnstMODBk4ZcndaSv7A2ZQ9R+ByTtl6j8DbvstZZT5VUIxO
J9t9gNYcqaoAn6ArOdSSxaBNQ5fYg/51MRkNuWozCdOtMbpOcEDdctYNYdmCeVvUT9AGB15h3pvL
0KxAOe2CcHfeL6HfdGO7DKriJQcjrhxQky71qO0HJlzZxd4WXqvBDziKF5wLBg9f+SdDeszn2Ixm
3WaYBtAVTBnN4rWp6mfWS3LhizwoD5koiiHNhBEPaMRdrYAi/dMsWymSJmrNh75w8yHq8ikeA6QX
MK8j6OlL179Z6GJjss7v+7zQCnLlbcj9gBQ0GfogAnxD/apAJ+kzoAzw2kJCzkJoTW4db/KYzDjc
lkEZwlnt5UWed/Z2cqU+Xa2RvQok1WmgszAZs3GIcUDg9saVBdoMfuFXEkGbJ8Jcn4Z1X2xrVrC9
xCihuhC5Cgy5HtbglHLyvta0AkdlPazwEzJVY75d+HNP4CjNyIMXtrwMprBvB7CUL3lHMhUEIMbx
4Pim7lun2OKarVwiuPZZAxmvLfCZ1LWIlzrX27Cb3k+SXvdoLPZrbX2aL1N+IwO4gYIbLkUDoKHA
reV9lhUgRuqebzK4JYtAgQG7TsV2pV1acndoS1IdxhI6PZQjNTTFmMBPypcUZVWxnSO456gsONxF
n4mEFs0Nahh4bvoazaF8GsdufuyWoLgwK9Q/Vax0VMta+JQ5OHLR1K9CjS4bru2wXFlaAG3gT2Kl
ZBdL304p8ROc4slXE2i5aIvNqvddXtxDf3MPSRrFLaqUx+GDjrKUi/xuEOu+dfLa6Ql/BNOrgZBR
FCZhAydIu7JKh8BCWmS0vRPLzPfw2/jnfFrAMhoF2N0TLnaeGHirLIzUzOuLYqYvZIVq3AQDvmzh
iocww8ADDcGAztYQRMECGT0Iur4H192laHYL5HY5JB7UiOqiwCVs0HBlUyK6G1qfeNbNsSYriwfj
b9qg32ddBndFEppmoHuszGjHtJ41Se3Ki20wrcaqxgt21dtpiG1mhw0b8/wBXPAyFnNbbsjM2TsZ
eAYcE2Yfh7IKoIjb4F3YLhnUEyjni0LcuJuyGap3cO3mkhUELbTI7rybzce1bmO4sHtCtacpFs48
hFXxHqz5YVt79ywgu6Gsq6gI1NqwfRUZuD0pnW92mYc+ul8buYXW/w5+7TuA2w3SxxvxDOWvSk2d
xRataSUyd15gupyC+z6nbdi1t4SV0fmnCPY81zFtMVF9U93ADzwMZNtK1BSALTlVWaTyoPJxAP8a
UYlsvbRF7bZ113UJH5lJ13zcd6wwytvyaST8ns3uMOlVVUG5yzEFO1uX4O5Voto0tn0j4HYoLQFs
kMxFs8Eyg7vZJrjixNsIDgSxl9FsR2i1zY7ablE5wYtaWzG976aQ3yLch2+momAq7xueRNAg3Dhb
ShAjJflknRcpibQ+g6tGfdMsRRsjuKK6DiM8nHW954kf5a7xXm7cnKO4MmEAbs9aV3cdCMXENplM
ZiuDvehlcduLottA3g29wsUyxyIiy8ZyWyfAezgJJ1ae5qzpExC2T1Ato21TTFDfW7jMVKIG+0P6
bNs35haLgJ1iSzcBa8uzWo+NmmoNerbq3uTrJ/ctqpOONS8R+v+UncmS3DiahJ8IbSC4gZc5cIk1
MyL37UKTlBIJkAQIgiuefjyqe7pnxqxtbE5lKqmUmQwC+N39c9R49FqHs74T/etQ8/uRWj/nGvNL
OOasJ7kuh9QP2Y8pivxiWHneycq7sIrqXyqcwnSK/TarprbNVQwtOPZUH/EyqguPRHguNxz4PR3S
oKueSnzjp8om2dbcMixrW5ZTZMeQlyo4J+1Q45CWGUya99EorFYa4/zyx3u9kuBkIrMcer3lZB3V
C2ShzYKFvZCRiLQP9YPyrC64QDxQJTbMYqipdNqQVtWuxbu64ojzS3i73VRAIqkaR0wJjUTWX9HE
xJgqNZaPkS7XtCeK7gd4vk1EvslUdfjRpEayKcdUSpPcMzUYBx+dBciIzXofGOS40ba8jdP0e1zG
JtUKGt22kARaf/Bq3XDsw4llrW8fardm61CfknIpRlsWs/XqvINlnGnDXkzdZWqUZ2OiRGCIX9xj
5WR0waGvC8cGP5O0z+tmuTPWE6nwsJ+Wg5Xp2FVHxqcyjyO8Zc2IPGIgcLmJb4/j3EKbTY/JHDUn
MDJ3YjaXykTiXoAxRCraNSrtDVyPZekQBMfB64yw5FAtRF5Lo0geDxLWLWkGuKLK56dxhaecQB6t
YvvsEFlUWKFHPKErXwIvi7mCs0v9TLAuSZNb9BcgpDkstgz2Xi2n702OkNNrNT41iesxs87hVki9
wjFl5ViESscuXTy5psLFXyEMwbNnZxjWY7SzKkhXvDIwtv2sFpg+uB6CZ65rifR67Q/BqKN0qZQ6
83qSFyO8EROSbTJHqIQFrryUGni/o+eqQ995D0Ylw3nacF7V4drmiWgdPkRLeR6rYPwZek1wSGT0
udy2uqZsqzSKJwQWEfLGTrHuGOh2KGKPVecyHk6eU2SvahiUDf+0/ejwXdU4WeVcjE05FUZgl202
4t8vrsX+Xx+qevi2LMYT2bJxNXs5tk9xNKXNfIbBltVse/ENlrhA3OtFfV72Hx4+IOEEps/2PuQt
y3rvo+3hJ3PzTEK4KGLD+0ks9Bnc3zFycN7lbmFwVw3bj7pNo9m7jCtfdnqedcaS5R3L9bTQ8dnx
yaRbz46NjWCozQXd5rybVSGxjpRpip6N+3Wht+WPMLitwT41267pfDgJOMdsj13aTRroADv2icoE
8X7G0ssYVorkCAcrivfTYlF6YWE8GKYO33k9mr1bBGTlnCnuHyEHYC+QU+3FMfLnDt4+AsKy3XsY
NI9OB96VddOId6bT4lXHa5NOZBRF22qawSh9mCGW903Trpd6LAu29NNBhkiHYCvhGVL66hayr/Wq
HioixsybOLargNdXNhmd94n1U7A3W87GiR6iEl5UA1vx3lvYVxwLgCHaa45YG0FzJ6rOPPiAGbJR
yPI4mgmTv8ZpRq39uUYh2WNrvDolWE4QiuLcDl5HjuCkF3X7gdMCkIDSLoOSSfb10HziPoAOi7Ju
i5b2Lo8t/c1VsF1F3LNMrHaCeBRbHnhTBcs6jt5dN2EBt8j14KWbje4j3aeDjCHB/U8fEkVrtU/Y
kDLoC8VhQPhLn08mRq6+sazBtliE2juUscmDKMLj4OIbuqUYjN7H/pYcKmFPXh+bgjery9HhnR1k
p2SwKssm9eGLfSSbd/QFQzK95FJPUFC8T/J2hnQcGkBft31R/t5MsquDJlvmqMZWK1zmqH8fLwoe
FAYia+tnUCjhnhmmHGbq+T6Kgl1I4exr9hR7xHu0UHVQN/ypafkHCZola1e4suWECcNDXCNDjKyD
SB7wSZBrD6Hw6XsWQnssB76fAgXiJrCCXRb4PbcUBqH8lMcgvvo/PmQdIsRu5Yd5pjYj2xYcG0mz
Kazh/K+J0LcA+BVJ+NlWCPGZh2NN+ttU1C2v7hLSPidL2Z2nMjRZGHFopamFNisFwRRTw75ozxUU
vpZlRmX0EK3iGgvz5Ih468m8X22150P0IIL4iYnOTx1Mv4zOVuSVlzxXzCCuGueo8GTSIWGr3VkF
BpwTxeeVrmFN/8Qel3PqkXh493TdFdSr/SQLfS5flYezbD/XdSV3CKKn5NJxuN7O+BeKoA8mdfyo
bZWVm911/QRDxsOpl1B8iIsMnS4wgiYyrUMKEzo2ug5SjyX1ns9YkbljxkUvybCpXNe2Pg5zRV9X
sUqZQ+eHSY4vjuUc6pI/hW2DlU6jfheOTj82vKtOmCSBniX+zcOi2Jdmz6t+13EJXK/k6Ta4XI8t
O0KUtvlsgq6Ib8amB8Yg0xsGIhLMl9DGbWapd431gE20x1JVhOY6KZ+bPrptsf6Y2YBVx7iuhvsa
tGMRi2SDjyTfwcbVeRuN78DHIAn8yR310FWPW4ujmSN1kLEqAHf9ptbkbmEiDQjfCt8amPzO99Mo
mfuCR5JkzPZ033nhy6brB4ptaB2XR4kXLqvL4dS3+kJXdo0b/XrzP3c29vQx4F6S+Qttd9RHOpBM
IzIuLZLXbV2HPF7JZWgYNoUIFsOEJA8B+vAEzAxxpitW2O2pbqtdULkrb6rMRbdoeHZ+rj3/ySNb
AVs0BmvTvjQKuAIN9bMmpUNKHCdFTMIyZb6BxQXJPuAMh2HWGUsuvR3rPamTiaQVXpa81tvPjqwy
7+MtyUw4VZlfw1mTo7mbY8yryrimqCwYxCXe9BPmyegcT3TC6aPInddhdbfsryU1V7s+MGynlayy
KVmf1Qb1NlI4zXxdi7ikJpvqGWAfg1PfkwoZ+BwkWFILiCdvolnsiz5vnc92m1hPmEvMue812Q+N
Hu/wROJU+G33WU01y2LX8zslMPGZfvnoI385yID2GSmtzmm1ABN0g9sjreMXYc3vGWFCqvpqKeZV
iAcyW5aG2J8L5O+FTcpfnZow09VVroBtHcicLLtuvk2uAaYyGDTlXUKXLwSv9gCmE8dnTPyc+HOS
K0Wrw+IiePNuqR4m+LG5RKEvbybkLaUO6AUw3ZBFrF9fLKaWE77Wq/BFmLt6I9dm4xrHqTLlgyPB
UIQS+8PABrqL4rl5waS/Zhus45TB1nkYajE8Gt22ONgxCkF9BD+rgS7nkDJ3n/Rr5bJoakWR8DI8
BlGP0SiZ2r30pgnRfycf/TZkZxRvl/selKafruBbImTn8ZjzyAwZnK/tsbPN+L10YQ/9LEv+Es7s
AWOk47ka50ZjYBwRktIK2cjHVg/rWDQA29q83VqaE4TCiCuQgeYE330+D6FMN39Qf3TPavPVl3wj
WQso+A+bTYhNDShXWicbGL4+DEDy1vXqna1vNeaj3t4DXp7Fbtxu1EeLl5SnQvvVQ8O0e+yZgi3D
gwjDmF6rpM4qU/c2VUkEmtZnAoOMcB3lty0a7Opgit7v4x3W85BPifvVh9u4D109p0MXg9kIBKa2
oJb2EEZVPjn+wFS7q2PoFTG55HGKPJsDfKXnYEA+VgRCzf6xCRYvgZoED0Lg7+VJs55Ln730Ommv
9YJxaJubuyVI+kdvZtNOttMPbYJrQKBwZICUuOPMnLqmI4e1REzdaYZZr4JtVgf4myOYiKN23r03
imNFtE5L7j34ct0Os9aFr+Kr4rDe4/mjxkxbJlPhJ+vOjvOZ4tMR0vzQSfUuB0TYdW1zOAF3ZZQc
16ktKIOvh9mw6OUajak3k2Y34XS0Kair6mSqac7iNRQQORs5O1uZXI51sMcUxIuoXfxzJUN8TRC8
t8xo/mJ22/Wali51S7zz6hWTdoURKEEGeJrXKnwyNQLQVNel98PGcgLX0Jfzm5Mkvl9UKX+MjYQ+
2sYkyge/bIvBp1M2YritgYwM5Z3X9uMHBrBHn5sJFvBa8QOp7LxvoFxS2WmJk22Sv6NONAUM7ift
Bysk8HatGf2tQ4YkmhypnO+o1Du8pBfTz5ldBlB8wR3Rw3Opwp8cWRdmigC6cUCTa1fzkuxWSfrX
iCEbTsFwXxopbMZMMwDV7eRedmHRzysObUD2Ecsnvrb8RzvECAb80R+ywSn/x0CG7nMdMdnVlQh8
5MtzAJHXHv1FhQVjan3QyrtOyzAteQIH8i5aYD2nEPfVZ+1ub2mro7dmCV3arKo9wjHRmEF9zMM4
E+NlvHY1Za9d02KwrwVgHzPV57hOAoQLXrnzCWGfsFmfKLKgU9xieUAgkO9uCgnIZ6GT167Ha9Lo
rTuxnsvDGqokKzvffdSCwfZAZvwbBIW+D7pNvgjgsoglCDkqZvA8eu/HHLJffYLplwslr6xUn1M7
BfeQK9s7Zaw8AKEeHjfAP3sLiuVnBI1wnHpjrpT2wQPoenZmkZR3Fg/3il0Z2cXQtnCw8Uk2g1qO
sWyan+OQgAgGmZGsnsRnAJfP34bpTjFXXzqydUXVDfkWVbIYBi856DGh73KNf8p6Hs/zAr85akF1
r3jgFxluSR6uwWM3Vs1yaEzrf1XKrnksdP2M9ZohJVVQlhE9go6+a7rljwqXoxur8bzRuQRVMsvt
0E79MBdhsP5eFAgw0W4KJtO20+U05OG0fZN4Hgsrev2YTD2Q/mYUOLG89jGeN3iLlHu7UrcJHGuz
Rc9S4y9eAB1kLdU2Z3HzDlQz/BqDptny3srcjnz6jrHBmdQBQIaUxvKCyQ+Tyjqv34uYsUu/YHD1
fPlTVwRBwhLwU1Tb37YV5XiAAdXtNJniZygwVnhRNe+0xNMRov+SMyLGhQgsG85p3nfbqya+A+wo
wiwJwyMjXF/gBwVnH8oHaAHW/ibdZ1wDyER4nFg4Leo59hocBbaNtoNdoq96SpK77hZz8FWp166N
gtRVKA24GR+qaoCexHGF/VvMv3Xkb9nMujdYpzCBnaJsB2cPKNa0gRzxy1Hkyidut1gK6r6r2/gw
6hD2y+pbVYAW6w7+PIcI1D2kU7GLP6E9kBiP0dHzp/NoGDirvgymQ0TD8uw1JtjHI2mOAkIW7odX
HrcukNnkTfPOJPIcomZzYXrk8Cf6LmuWeG8Vj7OewtYJm6ZJI1nzh9KNHjCTmOyxIhwiKFe+sBYj
h+LJeOI1sEqMC+3BOS6zBbd97SkGrh9gAEFCMni9MVx1zH3edmfASxXhUOMUrLz3uYyqvc8S0LwL
XEbs27T6gmeCwSga6HOH8D6rSJVkNorsU2uTU+L7OlNivddx/Uu4fsoQRso7hKFJ5jWLX0jQEn0K
P8RkfjxEBy5mV/TAIrJ5bX6F7fLWC+jgqWqAyZnpaMNkPYwkmIrVhd5O2+0l8vj2ttbkCgIbhnSc
vE6CqVRq+jknDscWZoNM0Bs8bJJjpNRFtcEzrp6w4JmsynEC2mxGCQjeevgaYYjYK1XSYjb6ieGY
flxsY/cdCcrCq6k8+CTSNOVAofIG7ZdXpvpH0AZhJuEggpq9JbAb3FgqtySt/OaCCKFYTBu8mL9e
DqXCJx/URirs5gpdY1JjDA5UIuE0piPnJHObXXI60IxQyFcxRHky+XGKe2PGIxhOccCsjW0ncvwN
TawAZ5mBnaeJOZhF8CyJGgXWUKBHQkh4CAcZ3tUj3kleoV4A4nacoCUHX/0CPxMfRBN8Vh2ut5t1
c0+JoJdpIl5Wm6DEc2HbvsPZs0soKhY6xEQDLASyfJyw3wDBXX3T5JVDrWqaoXEjS9Naev3Dwox/
tRykvV9tiO7JuE5vwMaXwzD36x1GrwGJGvnl5vrmDXl+hpf62luDWWeTHXyl26xVdes+cf5yF1m5
Xf4qr/2jVvc/SmK/NBg3UeGH/Kse989f/se1/62ex+H37/H+R//XTXz/+r3blYj/+tX9f92l+L//
1O3r/fOP4e//x9e/tef+xy/gZeH6w//W4/s3Tb2/37r4b37zH328/6PG56F79+9rfP+8O+/3X9/R
rR13+w/+XuPz4r/hfiGo/ASbCewatOT+3uJL/hb6YYKabMhi5I64vuKfLb4g+Rv1cFUXkpe/OnwM
9yf8o8WH5q0fcxpQ3/NjhosD/f9Xiw9Fhf/V4mNo6npR5IUhvh7+cfv9/9biA8Ay1tytMqPJXJ7s
1GVJuxXrEn+UVR3vAL2dksHuqb/3e3oQazAWwfoVCzlhL29xnoHIfEnCbdogv+vmFQuxIMZAhKzp
Ur9sDARpDYSkxMaVdH6VeQKnYAIvIG3ZuhMCisoPci8Yj+gdFANmqUjXVYopOeUImqaEp6z5GMFG
gh/5ieLMaWPgJGo4XShnNTnMI+D2TS7iU3MzDDERR4g1GGP3SrFsbNYny9ZMBe8EZbUR5kJL4qPp
nMRZ7K4IxdrMl+KdlcxkC2qHW0wKMtwDrEwHR7CdyRNtt8/Vg2Eph2ZvgKMaIrMBWiaw5ce8kQNr
xho4x1SIsMyH6gtly7ReYNJ9jSMiZ8E/oqYIALJN/uekvnugAmp9n8nEcpx9/iGGfQRF26Q2sieA
+K+m7fbKLq9TE/xytevTJmletTuxjeciaZIdb8a7FnuDLxWSOn89Jw05xDP0rpfspqCpTsASQWTJ
GpTmk7+WSOjU+hYbP7P8JU6usRnwc4YYGzsP1b31OoBKypQHsg6OROpkXD8aGe2Gmh4IMnPDuju6
fqHVlDy2XkLfdM/Ni0fEdE9L/Taiz0SG8avCD2op/fBGMM9gZFjQn0boTQzksrZZZ4FWQn+3ON9H
kCBV0CI30YdWsyJOfjpO7hvrzmO7znm/9oV1yynEPVN5s/nHuUQ0xY14GyabmaXrXCrpUFCuH5C8
voERNj+dmZbfvH8Ha5iG64b7l2Relfxhku3DwOBOmkePhTceLSVtmScQHnnX9VBvKC3INO7cHUNS
ZYfgJQ4S+7ZO6hVVFcA6neoOQm9yZySy5pFS+N3a26OUkuFYRkKBSoF6DWNeLN69cO0ji/pzVJI5
65zORh6gZ5VcSu9WZqlyO4lDJ8PHPinfEE0+thsi3uYUtAz8SEsxmIG7647wuqG87vvoWEYy8ztM
lnVwWInOKzReB9a9crzcYfwtKwRX+tzE3dV2OAEgJPgNbJ4gW2eM4cBjEvvC6gTs4C9XnatNvrL+
jD96HyFAL6Bf8mj+ct3PxD5GgTyha5qvej8lkHHemlbNGSUSsB84q0tvOy9k/OmVMbpeBk2l+rFk
+Pd+l0oDBHqwAz5klW4EYKkRr3DBHwYnkWvwC3XBDlAX4pMMXjYo+NVkPEa/TrV3KJemJulfTFQ9
9gAGbjR7CQoQWuWAAzXKqpUb5OKmRx2mmsByrAdiyZ9VxOIccvngNcO9b6Y/ixBf3TDVhdsk2ggu
3tc1LZA1XRKG+HAiwuQKWuGXh27Bh+t7/rjgtr59C6Yxp9g3CuV7L3Uwzye3cnvtXDLtBoPAK/A9
LK1hhf1IYIMhsHpgNnwefP0E5XrfJMNetlL9adwWvrXxsiBvqoIUKedL6CNfSZDrrxmGsKemEjt0
U04VtYe5JvdTQ/OBg7iL7ZebAX+OXdSnIfvptQCCS3DJG3kuEU8jVAXwuGA+UmOxcvh2CoXnDOan
V1QTX/KABHVmqqIyP8p1QrVVxZme2VX5fxbT5YuM1o8pOGvnsraf5nfuj1UxQ+B/L+VyE9lIiJG/
b8l2WJutgN9rb9Ok6uGr0q9lauI7b6jLDMVlXQg7jkXc0ASzM15Tw2M4vTYkKNRcG2m3XFYBrVAW
q0Tqm4+O8ZfaG+heJsTipHD012y4nyUaFKB1ZiuiMC6MeWex+ZBxi1pc+TF0JwIc6cmI794CLi3b
OGtQTt2wyOQBiSfKbKmKchJf0d4JxipFh2T0f+khGyssDdiKvjlvrT521fwVScDIJS8PbeWfGkt3
DV7DXuOV9X8IMMV1pQofxVpce5Q2S5uXGwXnGty3C6RI6YCGe8B+tg+L/YzF5JM69GUNamHIkhoY
URrt9FjHaAEvT17JCwnulHF3B+/uqQ6jZ9TzwbOgptee+45f0Nf4suu6wO5Y7zh+vHlAs3R4FuzO
hvkU3aoVJ0Zd7vgjDwCiCKQPiGhKwfPJ3gXBs8H+ahjNasiHQEJeNnNKxmZf6RUsfnJNIplyfbTD
na0+ytF8EYtFbU4zZuAQecgEnHdGpz7p2ryOh7wh1cXM4z7W5B457KeI12NkoO6GD95vSDT1doY7
3kLRAk9SNB6AiQDy7SPYbGChLzAt6ywAOoWCPvTs6CFnW+Y7sjSPaMz1x8D1Y9ZVlTv0q8vAoqpq
2cPbQJu6vrQBR0/phhAn38E27CrDcs4HjihprLK6bffTLM6rNMcJHcGqx6Dhh7DSkZ4eEzTGgeQh
KuwDRHdEv5SL+hm0/XkdoKeXDqw1crIObzBx0U6Pen6elLerG/7N1ibKWRV8j1HyPnpJjx9vPAVY
+egzwspz3RDtNuaRcwntgsoNXpVEwZVEQk7azzUi2PBW5yM3Q197aT88zOk3tBNrkfE15cTJtMMP
Q+cXs8qjTlBbBTax8+D4y3j4CP0OjGj56BkHdHDsdzXIlHQWaF2g2ClQPK4+0PrceTjhG/glo/PP
fbTuynU/+QA2EFDLaHobo/kYdwEefm+m1AnURCnDZILAqOHeGenjdZLHwEOMTRdG9ybG00FmAhz/
hH7+oW0Q34EiF2qP6QBUIZpsZEYwaUuYnvHedUl+C8o0GNGJkt+zP6Q9GiLJJh69zjz3fve4kenK
ovUJ9adi9cvuEyX+tJ2i58aMn5T+6TofMv6Pt/kn3IzgVT+qcMpqXx0XuIQrWQ6xadFIH7Aj3PXg
Vip1X/f3M/8q2YnObx5WdKmCTHTF0p/C7V0liILodmjkIQEyoDyVbfWck+TNRz+QLz8sbN1wWGEU
XtBFgxiuMnyc+OyCfKXhi2zDTOn1sHg1jovuS94GvJEq9j60ISrmYYZqJtgonoYchi1bgBiyKD57
rs3iWaSUTM9y4RHMxxq1MPmHciylCaRQsNwJzTXk4YxC9dEL0BRot1xFHb2sq8nFFPwaAAsnK6py
XOqDNxIkThV23f7Qt8jsES/nJgQrwfUjCC6Mb+tP1RskFvBNh5kgH2Yn1PCObQVAj7p1F0b6FRRT
MXJAgvaeIXtzNXucxJ+YotLjNdht6cnW7OQ7BZASxQPXcYAAY4N9fnozwA+TaCxKAVjeH8oCDtmu
F8lbMA9HgdHpQloBw8SWXmYbbJxBSCje/RJJ09ytESAck1EgCis+CwmMaTfSKUVvzw/vp26l2HT8
PxE4Wr3gR8AtWllVT/ETBHt5AL8DUSHZgzbAoefuMewHcK50ROMQn0m06rOQ5KlVyde6jYXzCKoO
3nXcmuOiv0Nt8jKEdOjqQJ9adDMYTlsbyufJvSqw9smAB6rt0W+SvHbMT2PN72mLPH0Y3kbcuID0
8T2sl7cmZvet8M44J7KFYa7RqEb6NEcv+Z5pfWCErbgZAtdsWAPmI5gX7NlrSqK42ykGp7mWDBsx
6+HJ12cT0aK/3QSBlCk1g4dwYHqR1h0S0uSQOrhVwksJrpiwHTYV6dTdrBiHKYiYKJrHV96tmHUn
WiP5dXsZ9BuimzDv5fjDCqiAZaK/MLoOn5HC/t+sHr1UHbw4VCPVXiCHQbfBC1ROKhblEehIwNUx
20C6mnNc9kCMYEug7eQfOG57ObYor4uxfMa1ChV6heihz3YAmeYG7Li17pb4Sra1ua4OYFDk9XQX
zKrLkxANfUcDzNL7EjApbt7laO3hjgM0NpB04WHUiryvXJcPhEHszT5Lwb2tu60EZTL4/QE4z8tK
yIVzAxNSc7yRvV75biCLh7Q0mlOQCAfNIfz0PBUc9uR7zSEHpEI0TaLkQVICtCLExO6x5rrJ2O3Y
0thj24w87RvUqhAKFL1GezIpn+DaUMBh/aUWus+UUg/DXDbZrL6FRItvGFkeBb0PVKghmezUDw+G
9oOQlf32QmcPHJBjhv8zRAafCLOr7zs4gJLsuSYWkSeu1IgsMCUrRGbElNxFIw6yAUkXXyk5hXPw
wkhb537ENSq99BAqhWyZ/ZiZ9ZHETuYgAkbyxSwJmjJRl8bz4B8x/+x7b8Dm18tsu1moNnG4rsDu
ejXADnfX0cD2jIdHS2+3hMTAs1Bwa+bv2AFCDMBlREOFSz7Yb181d4B+rjFIo/C2WNgUZww9nmL0
CNSfBoDrFlVfMceTXEDs7scRH1vpcHFCD1xztw0gvzyQ4NBE9qsf2McyeE9+zw6bje+0McXoK9Qd
O3tuxB8T8M+BToclif8AE88b1fwecEWCsOUPXOt2YN0vnrxVi/cGTOR5gMsXrl19Qin+F4mjH+Fg
v3RnP2MyPSEskcAMGJKSAQGTi370FZYCFWig1BiZ1/FoQVj66A4K8d1BxJ/rSAs4eR76xDNS8tAi
ON0m5FgNWrUWg4Sc3PtAQxj6IMhTXFKQo96JOw8ICBv3iAC4PvjtVw/YJ61ARaQiHK9oqUVF2IK9
jCZ7T0ISXpgFpIDLinYJhILT9Mni+Aja5sTW/tSJ6We9qgXtTtdjk4nW3Px1IwRci3U8oTz93iqE
Faq9lKG99ADPwxbDVO++ZzGlPg7erB68MjUN8MkRx/UaYWjblgI3fuRAifdQ5U9tP+9GXJcBP2P7
sZD5MKHTfAdw+w9uPWJeJc+tmR8Unb+TMTK5DhD2O1yp0Tr1wV28o1HdZ0nsY2hXhRr4xyA7PCDK
AS31wE5YXGUxyyvpfQnciCPq8hA69F1uBwmLDAhk2RZxcBOrVd4yd2qDZD9YXEqzeifl+We6TCn9
T+bOazly5EzbVwQFkPAn/0EZlGEZks2mO0E0u9nwPoFE4ur/p2Z2Qj0jzWr3bBUTipHakEQBiczX
PF85fnVFZazSyt/FFO3oxG0KS20yyrs+PBGXreQqZKUqcBxu5VefcDAqinhZcuAamYO8YQ0cs4lY
KXlIR4+tlP/NIRlUBcOR0PfXQLaH0UbSmGPyzeFIcVaH5Slhi6qn2Lrv+/RyqyhJ23gm8TytG6MF
5eTmAcor29Ybymo8+Y1O2YrCRCr1wKk1l/KFHdF4CjvxnQ7PCrLDxlJs/fDDUNOmxL1MWmGc2u1s
HVJbZzTeb5sTw07JnRF/mB98lZTJRrnYoPkwpTc144vd0fDOTVu/ylYcVUs6ayaMABMmrddAcD46
KvHh/COfHfRy+ZRm82XK7M+GhCQrpiJRardGS1Gx11+T2FMFglSF0NTx5nVocZl65AXcJ5Gfd80+
NwbzsYtvEc0B9pY5EPvgE1x4SLZSGTN69HydGiBONekpSYqd33wt+eSNsFqrpjunZkbi0Gt2piRu
Gpi8YRx5u+YLeAbVrUmrEcdKn2OXYDAW62pUrntyEXMuE4/G2uKITNL6tS2DQ99qJ6odAj1uq5yj
N5DZH4vsNOpZkwyqIxVYYldJ0iXkEHFOCc25dV48dX3bbyoN0seiurox2iLgqaKrRmn4ewXQx7Va
eZ+POvJvKkXtO5xE9kr6m3iaIvAMSWTGSdFts5nbXk6Jd2GRL14CgbCXcxZgvX4bNQ3LhLglIZoK
hgH1H+b96AuIifkrgUv9zYD885PG2y4eLx1BgKxLvttCZrukxYsYCxe0DvWEicX0WLaUKA2qsuUz
GbltBlQoaadiFYzuFwJFa1PO+8L3vB3hhGF2ftoZ2gdp1W3lZg+YnZENtAzDkgNZ2C3ndGxfDNs8
VEb/qHiIISakjwOOJtFJ96dMe8reMIo8tY3NU5rfGVQ1Gs9ZO+6ws/ryKbC/23IiHV9uZWk/hvWk
icaTBhzVD6E63qJdc5j64i7zq3Ivlvgxd7ozZcKdOSNN6Yn/d5Lc+uXtuqRl9thX5rnyyTCYCUwY
o7OzlzJ+G/L5JORjWD3SaiPa7EYVLIUrwpTnJuic5Y4Qg4tt2Fnvy6BvBCa33k4mEaeuvDjDfM7i
j9b+ki3+sCoWNLneftUtLX+ATTX8rc2M/0j//QLjCuen4igM4MKo6Tx3w8ReZHlF9Dj6vrm3LCQQ
37aOtJY6MkwcBqzuyxQbHOAy980wK5AQBf6nxw7du4VsiuAxawn7SO8dE0by4g63VNyAQsiKQlve
0bd4GhIfDxokCO9Y+mNbRi3dlY11DDzUngwFaMD2SkwNLWlYiYriOxl2MiFqr0OxFgrmktTByxzj
YrmE7ZThVBylyQcYdAhq+TYY1wFVWie3wgEBjnJD33LHBpwqJha6v7AeLTFQFDOZ1WuaPFQgYqTY
qnpAI0l+3h4wCvhryns7ozdfZclaPKgCuV5fVPJl9oMjjcGDl5p0eggeTrspfCm4f+bYfCDl+144
prueJsK8bXkIJUuykgTYgBPop9yLNw08OMW1z2d5niZn15m3BTrc1fP32SrfhzDdLPGrhzCBF6t0
8JlzyjEQQAs64iSx194tOOuPx2KWEbHJmgaJ+JLOn6L6RtBUl9MqTn8Q3L0L8emtkexr8TZkX1E1
zCrbtajQprNs0BUuQ+lGw8CxwbIuTmhExVQiq9UA+ZKfFBlWhVWde/oGTWLugjHkJ9A9JWBnYzol
ph3GqknTt82DyEhffK+IOOhy5ZzkKNL3VNiHuqwOBvAX6jzrwhv3NPL3mQESyPUgEHwJ7G8lRDah
0+3UiMeq5FDfO8ZuFNONVVVch6y4izm3ESEDLkERc7b7TQ31akUP6sFb1EflgBMlWrmah/a+DG61
aOfercwTTaINHY1DGSyYE1VKicwULy3Nfq976aZLjRMSq2fLzqI2+TnjJ3TFuhcvtboqCBth9dzo
mYtLhBeCGvG10Twqpz4Y82MxYUfMdFk90kdlERydjKwNlaq5STaT/Zot8pC16qkU7yVYhXzyH6eB
cAqZRY9gokX/0H1zsmBftxO1iND/OroNaDxVnuoh32VdedfIKzGn5snKaGkaxh7e08pqZk6K4caP
v5DfvhO2t65nA5dcRzmZtIWAcSEEL/5gLev7LvUpE8S8CB+V81TjOVMHqc6UlBL5PoqjRvCVB+M3
e1Zi8OfryTzi81j9ibOUY91V7XmBlZMjUKbHIjgM2XIwkmPNDjkFmcZmkdpk/Vwu19KrSD6/G7zG
81PbHGec3pw9RDo/OVN+VsTdTc1LJObeOYa0ZbMi2QRdR4S1iG5HQ4JiFAV+xPa8CfP5oSRY080v
gaPXCU30qRzOaMyNuknPy8VyOUYqOzLr5F7An4G/sgN3lTrZpe/O1ApuFJR5nTtslVDXsmDaOK44
+J17pdcYxi+8AuCwANvo7tz6zi3Pnvk8GIRnkIsiOwNe037O9bM9YHxtM8E7sPUfu4rfSiIozpBE
RLkvJy8CupiuKuMZSsBWZpgdE2H5zhHbYNnp1t43RDWDcsTguZB55InbdaF6s/OHZdjoGryCj2ie
t6e63gXZuEYiljYLS8YyJSInXDZU6z+sJfiS+nVCgu8+ZAuBWYEFEoBPCv07Q0BVS6oKI9CpzhPE
CKKG/ovW5B2aZdxTrWOfqLZFA+PJ8la4BZvBIj7Gh2iml3aOqUNWpr9NRVY8TWlAegQ4EOd1NkLp
IY5LSA1mQHtEDxzQylMLFIV432lYKMcAnrzKNP6mvObdBkK5yPHFdYLuJZ/K+hgSuI4SMo5nHfZv
xfy6mAvF92H43pTZqSd3YY8Fas8IQ4YwckrdNIgqMqOxXN1E8lDrXU+yxOi9VauvscmPrN+NuuMk
7KxpP2RfHcdE4tg7zkiwcKAISnhG49reJN+ngvNFtwzutsqzLXQaYH0n3bHhr7dV+Kyt5y6/2CJe
sUUnV9RtG+5PbZcRXIHKnu6t4buyjUPW9JSWvoUyewT6R0DvPjbhUPh0aRYKlkSie5TkooGcdLiF
6+NXoe5q9wsq96WvbPbfclkLVxCeIlG6GjqqK2WeklGw30JXbcrwLZjaEylfsnC4bF0MOqALWEqq
Q14uZwpEP+rkw0E8Jq/ZbEMByyilex91fn1BL7DRotp5XTjTCYLZYw5LbV0DsancobjWMTUNb4m9
qNDinmdLbnN8EghMuwBFIjTeOGfzOPm4QMP4VixgFYslskv7IaHEvjK97DMeYCuVYH8m4A/ZXFMQ
SvbdQNwvnNmlBEa7yXPu5M5CnUYOpTxy40NQB6YUj8PbGx+NEUIewsclZHIpi5BUUSanJ6At3zyT
J7wO50cLdYhm9c9Rdgedx+A8i0Rie6H4h8iT617iiczzQxjm5jdJdXg/LCMhL44o/gKPxv1G5Xpc
hY41IxUhsSSTVx38UJ+H0e62sDU98s90ZK0g7R5IkT8uI6cP+hJfQ5HYa5RIWkxxa/I8gUvLK8t+
qEiqhXbK9vqqwG1g2im1qjL7W5guGTJqojlyzs61Yz1aBVKrfSMcbPTEzOIXDoYht1C43OVWIneB
Co1j1Y20iTxNxshHet84Vb9v/fklmfk0OuXMdFBelCLvmbrfQtuNCs/ByHbEc2IuHMFENEAeK8Ry
9abugEMcJQF3IB2GVpgn0n8XoJMUyQxv1Yh5Pub0wtsxTE9z0Zvkzw1zF3In3fuevrOaZApWZQ2Q
rL6xwUxy8r8xuMoXMbZOvhWoJLuBDkK6MUXujxyTbAEE00sAEY2tWPkwxHC0Ur7uJtf5Tnnldmht
SW3H9ba4OPbd6PAzDbgOaLQUy0BABZkbQdpsdoNZP7q2qB8bC4M0BCJ5bamN7Ow6J3HtZQJsT3su
VGVvOWo268VXtJdbzjZTe4OkNkgVS0oVrEN12aLoW/eqhKm3nrUn9/ZS4lWPM3WHlScy/dBNHR65
Y5lW1ArOxibw6FVlW1+KGMJAMFrFpY6BiK/LpLHfVOV3P6ebyJsI+jStQmkqi67/uWQmONJkGT95
BikXxfZ4XRqomXbRo65UOWZwa3Tnij9HkkFPHKsWg78CNwb0EwYFleMAuaLVZFHTUtz3nv88hUhk
Thvvc8IbUTrW9huWO8Z0047XUSwGBFk65kOtrI3ZUrxwlyx8TYqUfW4p1XsQiM+07hy5rz3lUrxU
5HATTO+EvMNnW9/YC7pjZ29SZEuVsQ9jsp6rcAFA5XrpeHJ49PfKdOqTZyA6NfGezwLGA+eNY931
n3Ky2qsbppwcsSN5385kAXk1ofUYk8O+TpmH1GBfZg5qvFildl+nOuyatTUM4U8zm20a6ya9IVH2
EbKHcoltU5VNOdHckDfovnHaDT7VjaDnHEzW/rN3/OIL3ZL2carnAQNlaTaZWt5lXFeRWS3lZ5g3
sIgGxCKs2KmlUFqRx30YxsSHiMzWzcJA4kMOOd1NIAPZWIh12CnxZtWjuFLXEW+Sc82hLdzqLNTS
7UTvikvF+YEdTsuOCp6CIzZ2blnkZTqHt6KK8T/LuPN4ri0QrnmIPKjSYNd2c7Z1gvrG2+gxVGKK
PLvaPBc0AnASZyf40ZLU3OJom/2GBL+4mk0dfpS9Ye3yBRzn1PbuOabwGpnsD44o1GyieJdeh8mY
X/yJ6qXohXc/WPSevHKqEStb14NLbIeXoLD9zUSV80iwCcgbmIVyNXeKBlDsTR8lGVvYbAaUPvqJ
5rqns2Ae+yFwTlok1qMlCaOyOfObLSyObMUBTG8gZjcBqQuJ0WfL4UwkxLmhhnRyPyIAb0fHmu4L
b+bnk4GBK235KqIPlJ5puHFv2EWGPAVvGrlf7go7IR9ptJCD4njpacBn896pyuB9KiQ4a7OA2Lfh
LQZ8tyD24/vGD8gGFL9yHf+oekdQZcV0cm3L2tKjbmokiji8hAmqCYz1cSNzaEI5OaqDNbj3c9xV
vDVrK9vGbZEgbXg07trGt16cks49Ak/YkytqS+viFQXFoTy+ZR1R+9cFIZKtYQQ5HS9LNCe0DfTv
3J02vgMvRjTGxtZ58OC3id7BaILR0lOebRSRocT3/D2FX/kYl3P20HK+6IQP35eNJKEPFf/M2l6r
Vdwlwbltsvs5bPUuLWra+VRjaKxi5MYLKnErKFJObfKqCt85UqZ/UU3dXR1JiF6IW2s3F/TCPFK/
iR3He0QkedcVsfV6WwojN+QMJdpaf1U086hNhcZjUgh3p6GurmgLcRc5vXmgokG4dfRQXebK2gY2
IZoMfeLB7MX4gFJFzR7OSqYIP0/UFlKV93AJYQxRapLV1xQnIb6VE6qyUndxAQ4wUAMsqy4xNnNg
BZ9OluPSuIGMmhbXl2cIU6VzuD0stvk/cpVqYETqoxlxzIegJYk54STLAjmmnJf6AtmV4xMNaapx
ReUc0r6g7zoLbmFl73RIcmYIg4PvA2YYAr9bN2Z37DhnP7S1M54xLZ3I6mZ9tvVAw0yWPGN5T9yd
qPsjpRTvLAI1XvXkzvuq6YrnoMlRnNpQEACG+DheaM6iMsWZSQWKX7qf5UwP+KbGSpE+6qq3r5rP
FsYSPK4tdpK/L9P5OcuD8sH1wvEEDyJ+aQxtorgVrxbqwroyBuqI89zs+6aKwslREQUbig7sGr+G
7vgaCjPYtuomjja6JNWq7NRfNV3izavOk8hJiy9bAu7EXt0ZiEWe3zihSWNGbH9uoCFciQD24nbB
IL36rkUsq0IFwkkGg6/sy9B5FDeK5R2hB32mUfNHHNvm2ilnsheKhvfsCWs7t/0yrSROOicGHQvA
IJQ5O8MEqtHDpEW487Otr8p6w4ZB8tJgIwKCpwUQNx0q1LySMjvHlyV+F0lhOSzYHqEhWl3xJmnC
4ptV89HFgmCBXYWuuSogUKzGblaEthMyJ7Kr4s86sYKTRvbryNZsFtsgyZOXGzOkMWhSDT1ygxZ7
CmD+R1WEhDMxJa+EOGy+UM/8BdCjuDyWMC6mAHreN8U+lmOPApPM3sFUEybQbCccnbWMr9xtnMvp
2JVkneLsURJsZItJi3SbtyLbS/YfK75s8FKW/bDvSNZpKiETH0sSWOALh0GkHri2ar6KYpRIRqTY
Lr5Zoq2rej7kAr7qOhzHZe34FDvBuTAJgRyfuBGy55+q6rKrU8JoabyJI1mRwg6LVTgfyb/i6KT8
ffTrwTVapyBou/vC0fHHAEQZRKo3mlddGt0PTbnqZ0Hl/Bgupi62fmLgFNjTzYGdk3cSGO7VYCWP
BALUUUzwUwnHuOmDAd+YNrAl79SITK5Sae2XeRreZLIkmyR02U3bZfsYjrDo0LCabaUEu+h0fis5
P/AkNgaCIfWD4GmM5+VnWeTVGdAc9YtyCUGQC9gYg+vTWzZJ/i3N3G+1RrIIBRhP9kd62fRLR461
UkF/pQK3n/OiWlMPlAcQT9ZR+LzhCzXX526AFp/lWl/nhjhPn/mPMf5kBOcsf0uDovPWLsfWu9Fg
hoMxe9veSBfQMnP7NNDFOnQ5Fa/Sn+WzSQsspwZo9gh00r9jrBIBRfpYXvKKAk8YwdT9pexyeydr
MV5nM8afzgr6AD0shH1Db2w3VbCoDJDXD7ZxezHMU8lbyK9YSeWykGULINgOiw4uS03oimfGOKW2
5Xz0CRczZX4F788ERnhcI+MFWEPQTRf1sOT5wGfnmQsBHy+v17PPEkH1xHphMfkYcRUP2MJw+ZAW
tkoZOqIVkZ9jnfOMxEnOs0C1Sn3zQh0+BMm5pM9Ofyp070FYVEcvSfofVW3zdopPXbHs0LNXvifZ
AvTxEvnW7W0OPqpL0CmdscZwuXMnUof00U3LIVJb3VFdlxvKS9C9mGcy89AHdtLjA8X+ng2K+x1P
wnnjzRHvyCqWGWaJ734POyN+Hqs63ZcIGbjnWPTzquxNg4197m38FmL0pizrZmU6HVWGIN1VVr9n
1sqzifw3roPFSu4D+3grpEEUm6O2V5jHTb9Qxka8z5Ib68W5KyAr0pSHhVUspzgYnw1GI2zslK8m
UPJdzTRYQu//Fb//n8X/n5qKf/6a6P810P///jb3/6fftftsbsPWh7/+Vbfv5v9YOSBkltLflwN2
42dfD5/6j3lLt3bA7U/83g4wfhuRyFDuEBGZgVo8x3/0A/glz2N2Jf+x+MgdCr2/FgRwJTyHBLLl
uJDuaBX8URAI/+GYKGT8qZAtItWBP5oPf/oEQdb/1//+dcqPxQDH9p8zfly+gI9FCzDF8cyA4s9f
ZvwI35IzpjBJlz4N7zwjLp6NDpQLycD0brThjMiM7F2ctBIwwUB2HaL4qnEzP/rlov2774S5bf/y
nQSko5iSzZUIbC7Grz0FGVd1TgENkTws8PCn7J1qa3ay6ez91PC8G5Tf9D3Qbnp1ijQh42v7gCtd
lbzJwaCdnGjpPjjL4MDS/E3C9Kzs0Wj18vtobO67f3/N/s03Grg2vQ1HBIFv/Va4+KVQMQHDjJXN
JeumMYdea9i7noImXTBVpR2hgLj9fUru335FizrIX69N4HkmQCvbt01h3SY1/fIlja4Kplg4CgwY
aX4wNr5J2RGDD/UVlnyUeJqqezy+ZgWF6EYkvBdBL7CFZF/nBAgioyqynSooVP/v14T/2QP/3xaH
/g8+9bdxXH//1P8xdvqfjaDb7//9maf444Shw3w897faz2181++VIMNlZKQfiJCGDz0Bz7KZq/fH
ZC/rHzzWJo0h13It2/N5AP545K1/MIHL96gX0QpysIT/N888E8L+cjM5AbUiRoVh4Tn+Xx/5onMh
/bYQTr20m4s9ndzl2Snc8Fj31XDiAGma618uzb95tv/lK7qOLSzoZcL3TC7N7Yn65fY1wb7KoRmQ
9GrSeXbqMv9kITh/S133PUwSkS0P//2XvPWx/vxTwmlmOXH5KG7/+FzoX79m07n47WZx2/eT68W9
0hUbFRxXGC9iYVZUAnDH87043+KIJ6+guQE46MT5iTlXfqhWINYltj2/YH6q4D+sdv+yhrghGhkP
tOs4PNLBbVn+5YrYDalvmZCrpb2NnUD0wtPAJwfvijvDZnIpFRwHt9Hj78/r3y8lt5/7Tws+Q9u5
hyxH3LppLGJ//srZ6Pl52gMi5YxoNJwvA3uXlPZCxLdJ4XJnjTkOK5rd/XVM2h6kOak2sGHOQMOR
TR1eue7GrHzk9CeN1X/41P5loWMgHtq24zk8JDwdf3kJODPEQHwY5I24YcNl8I6874kEYD7R4l/1
aC3+3uhhym5cr9feTvgpSOMAQXQNl2F4H8mGAsCsC+Oc0kQyqJUbhDv+07cZ3lbcf15GinmeLXgH
I4FAvrBNz/zzZayYnxTOLheDyUruIUvinskEIr+DgWWyOvc/GibObS0n7J/TRDkfHcwVYrSlL69s
mcuTzjFPPRANSAf1NDwY7O/XTHIoiFwHPUxI0K7uq50ZXboBXGXpzTC51jcw/MzdytVU0rDTRbrr
kpB04RwYcrmnI1zOD06YWR9LTPJj34p4xBprx74u7pdcYL8ZYWPbD8CMFrFlkoKd1Yw1CmDbiSxt
kABl0s9TVJKbyO9JMWUzwLma8WREZ5xhI1ncbhAs6fnyi9+7tNzaeA4+COuZ5abPOmM4jKUho0m7
Vb2TU5sX61gCqV/RnmyZB5ZzzwFfxo7qx3YQKBV1rA8LcxDjldnIG9mgdykrev5k9BRE1fwt8VNi
kUsd8jB4qeVkJ52x81/ZS8Eh0DP5G5dW4/FO5uQAt20r8dAPmkyaRA8FIjRkZ2dhM32us4FykyC4
zBF2LgUqHu9LRO3mVgU3e4dLySEz7nA4ZzomzSLIPlcT+vFOG6b5kXguxlZIfyzdJG41rksyPhxo
VdId2zixnEgyz6d8mgY53AXI18ZKof3o62jatOqtpiuf2VAMAeD0MPhRatyAldvbsESscZ7XVbj4
H5zKBgZDkEdgT4N+ce85knV6wTq8MyY5Uy0H+o1GHQwsacyWML8HfVoUUR6G8TlIAifydIukThXG
dmgA1uSMgRSvQUXLaTvrZKSfYSTcg2I0wSXMoL/ifEwfON8EP7KG0xb+IyMVlqH2VrhQ1gNDImV/
jPOCiqSVu+H8NDoTY+56u0nDqEoD5MKw7u7dZK57fEtZvxisLBPk49T70rpEfA+uwTQWfNpEPQSF
k2mUOxQUNp5h5pI/nJpD57btziikdbQhclSVUXF8Mpri2yIdWJytF/fRYBY5UEPX7YhiFyxVva1n
i2J1TbQLbM+dXrw7xfHsh1VStu5GOYC6FdN3F/D5GXXTfPIlsvuaqZw138Myy71UvX2RsVsdEgKe
L24/2htbAnQgH16Bz6ZsRXauiVw58fNrDFo++ID61ZB2ZNSMZorCIqXIV8OTyNdOK61oriRGzRAA
W6/VYNHIC/psJZmn+UKhNsYFLrDbaG3lHPJcd2TuDe+JyDL9Tw+G2hNKH5xso4O8wOgRSFUDidOn
pqU3vLIDPyPPTvpJF4G/cWq73ZJVbr/kjsEonE7W+UvR0ATIespjVOmFzzLDxy2woBnJtDURPQhh
DKxfi9LLESS2+8VZcvcjm3V97Wdiwl7XkSyDkcysKdmcmsa7TTIBY3XXMk2FIkLn2UQpwcDIiAO8
20ewQ9DJOsv4bJieeO4YFrQdrRZbt24IX4AbT/EXm7H42QwYjwtcX2JlKSQnpA8DKbJPgnA3+427
GbJ+eTTpEK+tPOCkmxA7m3OG7Zy1NMaQZKtRrK2pxCAd5eytB0FNFHgGdLja5M1lUvwtGCvAW01K
6FP4AQRAvMQ+i4HS8zB2nLBR1HfwSXDCjBhbdnKleCiSRW64MjR28RTWzCVxnykssu/OdAapIm3g
V4S9mKBuCCjmQJwD7K7EL9ajcrKjHjsNgb905alJSudg16be5WkjbmC0aaDdVI9fePOXH3Bb7XNu
9VNUVXMcP8DIZEwaY2J7UOuL6B4r0w77PQbQ+KBtglpr7FgPkSIMirtJ1oSNKCPdG/WcY8oripWB
WbKWpQNJtnFY3u1kcEi3NY4XQeq6vX2SxmFw1thUxkPFnd4eMiTZcM8L2YgPE48C1cFhTiOMYFpW
0Kovgw/FNlRkLyZhAhr0UlhrRT5ujMEdjoycvJ8CdcCDfIIyJ07FpHVEcXSHUULtyPpelctja4af
g9U+Wg1JukJ86CS59ouKmNxwnxnSORD5xgywe0JN5QDw2B5pfgIA/AJl84zamkVDNtH1LRUzXzr+
rbCrNbkBxsbEytpaPM1fb2pi1AkXvj3Z5f1EhBdRnOwWbzqfVkSWf8akpraOkXRk90eYO56SH5PT
zYzDM8F4g9lBTAu4jk5gd89N3sfmRprGHvVuHiKzD9B+XVvWGWdgPeo1Vk17N+YW+nrPQA1UWEE8
wynGbwxLjSBXm9nZqxinsLGM1Iz8TPXlsOKCxszAc2dGiATMrP3SZkkSsT6nySHLPeYslHZVuvs4
TszgrAKGhG0RMYenxmRRFXlrcYULalH0oONHRvmQr8E0YZBXSmcKFECcQC+DnTbM0j3hFiN2SSiW
O7YaUM17mIVr5hTNF7JSGIpBCMGIQ3Y7MyTNXFoIkyCXNiE+87BFCJv2VtC7F6DAbN/p8WP9NE3l
kayefY1qjAj4SFu65RE2UCsoClfuW0e6NdyKKiUaz+xfa5WXCQEkjrbeV57Z7pSTUVbr2ghI9/YT
vc5cV+39wgIU5TZyLRirpPwRJBLGRRz4W91blGXsVrsENJosf/LZ24fMZKoGByJ+5QmCCYbz4BtZ
TLcoLH6iOxtfu7HNiBWWWX1geFVCuAw47rrw/WEdYiB9nZFnXlMyR+Oxa8K2Zi5k5jQHQlAxbw7C
3Ttm0XR7p54YuDklgOSyrr821U3c421SXgMjnN9GUbWPTu72zBQxg4eJXz7TsH2ZaGgd/cK5IbnL
5Flo3GvAeNJ6dzkG3jGFENAn0aSf+WD7X5OxH7Y99KHvXFn3TVrQy/jguGP48WKiz70w5Dor3f7F
66ChksGjiUgNj2ho3X9Aj5+3C2e5dWGj3UIa6DU8xmre8OyzCygdIKT7kRm17y0koxX9mvBodcwy
WpGkHY54KAwBJH7DWLmiYU5sg4yobcIXXgWza+xImau2mbaxarOXHBGTgLsXkMVE3F377S2nPYa2
jhzDHdlcwao5TZ59lyX5dKyYCUKfxOO/TCwNbY75Omh53MZ4PDAbIdk5AW3qLWuXujQ0BxRN3kdG
r6oFzIQ9HdQ8J9vOaIN75UrrqUhJvFXS6hjt2Op73VYk4xcaY1GBsbiNLcrwizkfDIBu7xxN0/UQ
KjI3vDV2gRkY4O0rZ7lSR0TsZRgcQU68Qt5obveDald8InhjYUcbw1ewudY+1w7ctxA/WKgmue9M
an/5cPWXuD61ejTFhgPAMfFBa8GPePXiRn1z47H5OrLZ2ZWl92CivrCJo9SVNsPOMZjUF/hTeepH
l6FYJinh1PIE1p41nheDoLG7MJClVYxGaUoA42Ufknm6FZ+KrmqfbMUZnSHT5U7Xur1JyMypyApr
xyC6k1+21jZM5HgJGToAOxmks/BLmtJdEKyYHjhc7aKID5hiKWut0ncadPKxnZTxxJaLWd5ubYDd
grVIzhByrWo7BgZ3aepvGGImnnVCdzOw2+VO1bXa1KP7kbZpxT5k7LYqxK+rCgaRFLH92Tk9VPaR
FPeWOWvxXXeryKbpEML30OJqVJpwaDrU5wo4KQnKJPO3c2qzm9ZEjZexUBENMMBdre9h9mkKoKAz
N60x6jsasMNTuhQ/QxUMPyoVQtWZ5rBZpQL8oJ8JPK9RxTtGBZe70pQG2/20ptpaNycsgh86buKI
vXd9RzSW/qaAJy7tzn4vbLIRCX43684wXODqwS0sYe0tBMkoseY9VVp2HgyLyFaTl/MRZ8VuIHzy
MAZSPPmgCfczQ52iUnWUAdoaqivFjmXFGLWFuDtdXNPuc1qguv0esjP89HvSnOMEYYl8qTgAszTO
TuAVOz04wdfQiTk7SULcdwZ9/i1hiudgSVhzXbdi+hWjfCZ4w/Bn5cZg3vlRNrh7zF/wOFpZE6/+
siM0vQpVcjJuXSx2xeY262Zsg9azIiWTL3wmTJu1M3sTp/EAXFA9g6ekZathNMzgHQaHqQM280E4
xtSQNOnzpDq7FellxWBtUn+bySMLg3zJ8kJTg3hrxnJ0m4vAXBrzKcsye2+wlToE7C840NX299Iz
q6ga4ZfI1tW8C8L0heDEfZlkS2SI4BPQlzjyaWPn82o5hFm2C9v/z96ZNEeqrNn2v9T48QwH3IFB
TSJCigj1TUrKzAmWyoa+bxzn19cib1VZSqkr2XnjNzl2eghwvPm+vdcezUnXDlemmPU5cwFHN22V
9+zXlkPuDWi6HYe1dE4vnFFinqhKLyjhLfrjSdgWZj9ZNHrtkOU95vM+UPqKTtkcfyl9newJ1Haf
yswPL1uDrFnWdD4lauFTX0M87vPwmQb9vTMhrmiQ728hvYwIdIr6VDnmYPEBEejouUjVguxHVRT6
iQBSHsEcz/Mx0ED+DZbcIitKzDV+7t8TOkRM4uDTksUyzKZG/jZaLZ9X2vBp77kjhzE5EpoQxyWE
i6bYLm6gxmMwqxmtwjgONRj6iVfYLgn6JNq0G6/liABeh82HXVTP0VA/FfMc/GgNyHv+w5IclDEB
q9CO8tKLmwwzedd5n+OxxpQz1RMGYGm+5Ra561o0v9u1pj3YUn7zGhtktQo67NrAor8VQF1vVGZn
Zy1YisvOqdwbD1DC1q45XmiR2rccKCUpNDkZE9XYnNEehFMfW4k4Vl0xks8FV2NIu/m2TooOinzI
X5YQXKFquffQoemcGU9/7QgzfC41QU62Rbd7Lyv0JKAocnMIcRlS7qbidZTK7/kDJ4HebTX84Fo9
NP5i/8DUv5yEY2B+uIzwvcbofdr5NeakPhHFeRnhf5LW2OxJO2MLEkZ5y6zgeQJgiPJDwheJzWw3
XV+6D77jaiJ1asmmcxnCp3opRLr1S1v+nKye1PUxatvbvimyR3fhSrusmcZb0rvNGZwCCqF53n2P
2jk85EK4n+ta18TDyx9WiuTYg8W3tRRJiWzb7wH2pxdtxol2o9zlVgeu/ZQotrJJM48HmkvJc+4F
yOMaIBiJo9hmdcOeLKT+bIJqckG3nz3SkDefAjgct7AcoMszaODs2zaGFhRFc5NBhx4HZ48kCtWS
rm5n0yQIzsfbsXbE96LHTu+WNfiTSX8hBqhwWbBslABERjTPoe1NWCuWuNvWeR1DUast4uzRy0UH
WOnN57kjpVDXuUWwRpYjjE4ELQk7viwFcZyqQA6NSC9TZ241o0Gdy5JCDrtYDz0OPEkMxGCPQ5ds
+sEAArpriOHLD5MbYqVfuhntnWPUT18DZm6Fzi6buL4vXWin35Nh9rBITA7+esTAPs6bmrLGNQmd
MjrRssV1PHe2OBNj17I7HxeAqR0Ti3eC6HtOHluqT7+jAOxniBEghCOsNF9DNl6r6L8N9wgvLEYh
Vls67MK7nfKO8lKAW4yikedZIaImpJoKqojJiBJwO8JZTqngsTsuDRFm57KdInJ2OzDDBwJh8TNU
CwWXi8aJKaUBjZ6cjWilk+06IUjrHAJOWYKQuj0rH1rxWofjDdNplX9rB40PuEesBvuBQSs/I0nq
xVWCJ0b9ogKX40nzzTSgZEUxzuQJ2QIi56lbsuVG5NY14tpTyMqYWKY+O83YtfyYBOAKhwNBKMNi
vAtZqqNzHwLG41B2xSOnpxYXil16X5cOf8w+hd69XOGeddJ9KpvkRErtXY18ZRzPMzQRu3ZOQDsY
Tq2XMQaV/gjHWGCcH6L+pnOiqDrznXFoyfcAXWB5VXlRFY2FDy5I1u1mXczVvgoSzLLWFN8mpLih
yxmpETO00nn1eTfFr3Ck5ko0s1TyAZvBUOzRWTKnJ8IpipPYaagcOoEYWpS5WiPTQk9SXwnC7Qve
Z0ds70JhMj+4raKD0KHyAM24LLzXvgzpnyx9O99My8TnrWLlTXdgVwcHI3TPv+6z7ay2OaW8T1HD
8EQRZZtl0+iVYJsvAzGQAOo9sL1RRxkPjgqbicpgQyaDS9mnNarDbJs51nxJLp6/bGPhj080PPRh
ypNC3ink6JjhpAUIUkaI3jgkcmaWpIZcsitPLuOYBsTWRTycoICk9bTtGRDkNbD79GEL5Trf4kFA
0SaCHAVQoTOq6FNYougAIbGMOwzWKV5JdmC7sE61f7u4qeevkUHAKFw8qRQ1GlffoIdcIYcVAVGl
WhAAqgynONOKT7Iba8v8KUswg+zSRUFoUJNhAZm8FKnSQmLZsIscBI7JXDc/Eq8TJZjVuf+iuyi5
6V23+jH4SMaUo0Nq4E1/7fU2nDen9tEMSQRNuKrKWUNIiaR3kCoSPS4GNQfHuuuo0yYdwVfEgMse
TC1GkIRtFapD18jtOFXFo8v+/ck483KF+grHa9M2BNLmgEkfyEEg1a4LZ5+1eUz8bwsu/VOLSjmr
9FwF2AUbfyqf0oHIevY8vZ/+mkJsmTuR+GN+6LXHlp/6M0pfyjB9eBGz3u4xAmBKIALTzKfcuftt
mkJJGJEVocyriSw8GQmgAqaUO6S/zkv62UGb/SlAu3olujzeU2dgyNDP94PdwP4xPgyDXPLzxeQ2
Wt8mBhwEfRvYT+qVfMrZguR9jzuYjZVlCedGtn7pgkuqCuQs8AuLo+WkFYSpqfVZuPEXEG9DNZ40
YFGG53OFAuwa/S8T25D3BSmog8R6PbhkVCp2iSec1RjcuCM9JMFALr+mct12pnap770hqYiPqdGv
bWwO7nxzY2kdTT8x1evCZ0thIh5lDcWV0TKk6qRPVM92NZq78rB0ZX7VB0PoXONNtx0KEiQu/GjI
Xy5gXHj8hI6vctqqxuIY6Pwe73YQJz/nPHPUiccx78rhR7q7ZqLLGfRYBrYz2WFfe6ndHsPCqqeN
QHHcU88NvqU47r8ap03mfda4xaPDprPhY83dR9AXFRXHaiYeMvZLhJVkD18HfH5A3CocEMLkgEj7
kOLK0U5xY4KfsrhDv3RyRcZ4gScvI+kEzZgb21cQlORzNFF4LoeWD3SMB14dNDY72fvEqBebdGLb
zRVDFFcu2cpUuo3bnOZBze4ViE15QQ/TNLsQgQnmx5afNha2vddDhxIbOB0OBt+N3V2K+jVhxIto
ONqO0+s96RTuvLflUrBidAndFWJovQLxLwb4bTk1usYWyNQIHHgBUj2WTnsNyZ05j0V4BKpXzdEp
B5yyuhgzrS96Dz7ujmRvf/msvLL+bnxf9juWccecS85H8y0BaTHbU/R1ACSRjWmAaHX7oAcfa2Vb
1vQ5SLgLprvfXSzCcsvyaC8rf7uiCfZc9zq8mrKAlN1+dgiWtFkj6dqGTXyfZ5PjHNbJ80TxsSGd
T8bwESUhgs4yDzAkp9RNjgGKRbzYYfyzD3H1unXMnq5OvfCYTJSLcH8Fw6OU6L123dgBUK7zksTr
umWpg7oK7YdUn7A5bfoq3EsroMg/UOWvDtAdWRkShfECmlF1EQmnis7zICzVjxGPibnJwqGNrzqF
YGwj4b0MF/Y8tXyBFEqcc0IlM8AnE7Ep6/nZLY4yHKJlB8Wx6XlBZferq614oH1m5Y+NCw3pXKOV
jb44i1qAqTjY4I5uL7rhm429Y3l0gPhzCBAaYqHMyfgGZws+/94jaQcDtyBdSAzhuFV1kIAa0C54
ZtVT95lQnCcc+xHmHkOeEsdL3Yw5RC+fleIZ/H+K9G/WXTneUJXP+lsEns7DgrPLP+lbkIunQLBj
iQSU6LLrcZXwl3ikd8Fkn+eVcO4wTeenHaXBJ7/Il+8xcuRLuGqC46+U54BplydP1gje676/8+Ol
PjQGs6CMFd2cQQWHnO3Sdevgm3AaQVBXFS3+BZs5ruQ05MvQlfXvPVcN33MiUBk+YQq1OUnaG/rY
xU/RdNOvfonnlK/KkKVbTO1dmjVZiEa0DM5Vg54YuzKpAFvLCcOtjiPz5NtzeujRI4K5h2WdJyRm
zV6I5d1GNGmx9d35ZGke/DyBv09+xk8ymmDMhS6soclkwxF+p32deODMcHpKjrZIyHHEFDU237TO
hgOTgTxwrELLS6mkfm6SRjGBj4AaTo3tYr0d2+Sbu3jZwSpmKgAYss6V681nEvXGVgkrPDMJmuZ4
zv2rJFzd42YYyJkrlwiW6iw9i0ZIJPZlkSz3SWoBLor7yvY2MRkOl8HizQDChvSbM6Bwx3gCYocE
JpLJcPyDz8Rgt9rBcFgDEhI0vafsYvAcBT6MMgqYqzytoDhz0j2dwjbMT2q/TK4X6q3xJm1Q07cy
RgLviWaCsAWU+X6RRfKLXjaTnZg4sSWlTXgYJeXG3XYlSSLJlAz4ir3cO2FfSxLh0Lj9rs3RJ7fF
CJaCoYyDPYX+HcIdzYJgxC0oit3YjoD5liU+irqgOSaiJxlQ3DoaCQFgSwgM8YwL9L4no8WvIPWy
K8ABD8jLce7DdiaCbWwv6J8ixm0S3LiW16V39aAlOW0BqVtUPcHERr08I72btotrjZ8S4wXfTKHr
C4HE4oZiKgN/0W11akvca7PEMZyFMdFNXYTuZcut4eMPaydC3YmdaxtNlj71VaPqXVjabfKM/9I6
o/EG86ADNm5labdPFiLS0EeArvcCeI8bzel4m8/y3p6D8gIlSb2hYx0AKaSTCM9sQFhacNC/8UZ8
tZtG6vpyiZrwyAG5eKTjUO6GHJc9LKiEPj0GN5fcvzA8z6qx/jqnE6uYNkn9oJvAJ4I0M1/CpnUI
MaHJlFGgf6qEpanoDiyp2E0pWLi5nSano6aQhe23OJcWK7mpHBWfxjZOYm01v4BUTTCRmqHYrRKh
7f9JtCAEKo/A9cAf6Tejh0GHx+6bLVxv9mxxVJ9lKUWp3iHGpggwwr6v7nipzUHagfZQcR5AkeBI
V7mrmukPbU7HfGlXJCts+gyt/iZwXXm+ROP0XQOHvwEZ4V9n2mFn+f5lX4qkfl8WnadC+mULdm7y
1WWrMZ0lcn0a2pXl4+krjBftCG+h/dGXAYcD+LPBB9cU9ir3eaFjwWyN8JvoJtfGqL1KUF/82F6F
Q1nQfR4mb61mZrVNH8pm8tqgIBq602TW46c5GmjiCvbUiCECUl0TCmmbKVfLcJIYZT8b2PX4KkCh
c3j1+7l5kg4GkqOyqJjj+MPiJp9pN7OHbqSX/SL1wgA0nAJUKhIKHzXoTAzf/bCmBTTiMxGszGTJ
HCTQ1tuMsgbBzwQPXU2iGQH+aHpZ5cC29rbulEAGZI/NcEjGEmTYkGljTnK9xquJQdKeyzgYtc+h
8VYFCeQYZlE+OkploS0+helIB7XNBsJGIpNbdJVwCm19NS1H6VbYatys4NPirPCsZ81al8zBapEG
nuVabC4BsXoArolaxqZK/Y9UdyR8xLwDVhbyGKT2lOxMX5mjKmzObDOgbmZPouHPRK5a+iacr58g
j7fVrpG19bOsgpS9xjzjZ6ZjlX5RRYXbKc2mADY3bN7vRYCsf2t1M1CTfJrX5OVpRhjQElWwGxoq
0Rw0axghFtUx8swyd2yPRTnAGurCnMJx6HfdOXYclplg0VhP5qBD8BIDQcp3TRN2KwkfPiQmYgRz
tXLdkowWCPYUG5KCsoDIQ6ZvZDMSRuvYnXmisMNTnEnLsQmNPe9/fxz/X3r+EZfeRjv671Wo9JS/
sRT/KT1HZv4/OlSBUpxjtQo9l6o1f8KU8i8dqnD/rxfgCQuVS1PWo8H/vzJU+PPSU0xAro+qjT9F
+dbXeB3/8z88B+W5y5IP1c9Hs45C9R9Iz1/NPGiZxTr1MPH4jkDw/VoUWqCxstjVE/ND4VX1Boy3
008fzHC/Z+s/Jrjfl1E2UkL6qZyH1ao4/GM2L7Tj4gP2QJmlYrxTTm8/tmjGbAAjbXdHiXB8cLJJ
n8MuachyGSrMGpMdWkhGAYFaWyhE1FuRk6F7ZAIGP2U61lblFGSPA/n8lOSmKM9zqSiSh64tr0I9
JTQOqoL5tGZuIfrJQSWxgqWtL2UkxL1mJ/U45fk87o3222yXlAPY7lr5Ni0wae9o6ZBMmwu+Xa/P
g+tgdNmn/zFSbv71CP6U/r9ab9YHEwYKpLdHG9/DAPDywZgIihXMogwdzgLqPoQ/ENx71UMsGW//
OyTfuNArqeRfF3r1BhakaWDTuBApVU+mqa/aIqCUjU0XvIdwQshb89nQFR/8vtfLOMNaCsUgRwbs
ILZ+tbLFaTpOqG8425oSvGUd6hMagTU7FD869aYSr48c/I+Uoatw94/hxtMMpeNJFNaAa3xE4C+f
amsrD98xRanFHUnOC6cU/cHahTWlc0N+T4+bbEUMaegHQH6Gej8bD/spH8sHpgFvlaC+uBWJ4pRP
3xEBmxk7eHUrfQnUlcM2C5qqcbhOYyIvIRVANU3duQVfU9sTQOPew3RNiNlM0EJRXrZgMaGFTkWI
O30Y7Qsa4AQjulFnnpAGRndem4+3mM9Cc4Y8GCTAlMd1BPzGWGbvAWAjPIEzbrvNFuNe9vz9Swnh
lmSrSN3MlgtjqnRZSyhp+/J5nW3wsKIxnDZu5yk6e3Vm7pp4gvCrgOT0W19SJ2OnTtOYlrk9U4Xu
CVOn1tV+MFm8VB8zDfHEgHw56OckbZTXqmw6R5w0DQbqsglGVkbVPprIMs/Nqvh7/6MQfw1PruVL
GQRYgyib2+tA+mNeYi3uCbxKrc2oRLFtwiFQ24DO0QUImvSG+umAJY5dT8/O8crKreakLNruVmb1
ckArWVH70tZ4Id2kPjPIGk9ql+DPmf5n9sGYfjVR/H4qAatF4DGMVgn/yzsN/BzhwhpTiplf70vU
NcSw0freMWE2d4W31on++cNhd4kjKkBoLUSwitj/eDhj0jXtYKZ42/KN3cnCD35SI66mr6bpSB0o
M2tuIfokxaE0LiChhIQzdoxVLyCdubjzJwtVcbukpNTrat2kaFlODylNBbx8KaWaf+1P/q2s/tVi
tj4jD1oRIS9shZh2XsnBFzoqWeTxNvk47lp3FVa6EMiqD17FG4NGCkcFrpQYKXA5v3wuhjMpSWgB
s4vnmethBIQTGuceVcVwUzg0cBBbDh9M3+KNeYRvImBK8zGeIaF7eVEZ+67lULHFImyALy2RWbK9
DFsOpAQPN188LFbUfvu1zOJ7czHte9TYrCnKzT69PzDeeMy4aD2qKWt6DjTgl7fimWlhU1FbGzeu
J2q4JQh1orlP37/KK+/I73lA+rTk6IYAmWCIvbxMKQu8JbIhOnyZ7CN4L8Dq+dr+T9wIyHwae97X
iSSZY+RAmKEGM5fMgmXyvamb9KouAvpQYwBxDum6868Mpn8y0ljM8NAEvH4O8K9WU4N81k1cnBdt
kQw7Su3WkS1O/M+vorCxUxUX7A9ZzF4+gSbGIdKGHRm0HMtuaJJTsG4c9+n9B72aC1+tUHzdDl8N
nicsH68+cz8YlFhmnrNwk/LUUj3ZO4MoDxGqxqtZAWhyPUoSS+lHx/evvL7B11deN7gSr6HtMte/
/H1UaieZDQwk0hQQRREdCMOB8WbdZnTfd9Yw15c2gufPvqEEuNFoiG7fv4NXnr7fg0x5riNtie3S
4z5e3gLmbHv0gnWx0ZRaUqvCQLFSD7DwZXfWqItDw5FsD/ZpOnp+053nmQCFJoAJU40fzgRQvktq
aRENun6ZPphp1i/p9QNigLFI2QKPi/dqmI2iTscqDZBM+Z24zpUab+OebQSZsMt0EYBC7D746t4a
DKv5jYmNTdRfy8xczalLJgt9/gBRU1sSEuRpq36ucLggsKHil+KkujR9YD6//yremFUx4rLTcMAm
OUwvL99EGOPal/TL6JW2bMU6XBui0YhgY+pO6EtUdELhMvpgLnvjqgzAgLXCZ3P6l0FtduJuKlZd
w29plq3b+IueylacdEhLgN6KlEBwAqXL/fu/1lu/qlevFj8UckLFNnU9Ab78uR1NNT2qlog/s5C7
lFl8CZScqxYFSh2hwlR2Y51AshFnzZi5EyCL0fplBmPhZkE3CTZtIuEhBfoQH8ocRMQ2zkuHtq2M
iYSFr788E6UO+CUc255WRzwRJeAXXlvAx4xQfosiCGhneuWESplNz0F4CLUo6JXGQ/yBPgPtjupq
eiKml6emTgmGhK5hgDYH6gHSgztu4fP7V0FSEAQjItS4NMkIx9gM/oitY8YV1Wz8OYeMY+ZRznSv
dH/5/pMUb3wkHIRdfJlstClKrf/8j20KHJpilPbCJ4w95jyKtT7JRDFhvu3qZE+PY4QoT+gPxVN9
YUmvPg/NbF/BfvMOBnXRMTCI8EnlCq/awXauJ4yG9gcf8htLJtO377tK8F05r2dy40iq+xM8Mceu
1I+M6WwLx2n6+v6jeGM+DXz+/6gIOPYwql8+CWxus+Hts/FK1pRZEOHlztEqpis+2CuQvTYXpFi4
ahcMwbwFMvGRx/TN3xly3BNIY1gX13/+x7sYdD6mBrMfiZ6W+CwcWpgZRLyL93/nW9t2jlIUan3P
Ya6Sr34oBzg0erKgnNDgNfAo82+EPWJviwAQGjnC+EbKHh7JFHf20unS0wCe1o3TL+GxSXOIq6Xp
qsekZsbO7MXehiJBE2GyQnxwwvh7PuUjJ49QUadhevld+f3jgZgQzTGqLwYnwQmgVAEAVo2dPTW1
jq8WgrmOJs6e5sFWH6ytYt0cvJxgaGCtWYPrlRHQvFrWMeCEYZ301qbKWnnAZievqymsj+DIJOkt
lJZhzqlfxOmgMorj/gzxoL7qaoAmslodVe+/s79HBrfjcXjhabA9/327fz4IAefHLls2jRb2d0Rs
NLeNM35wFfHG82boS+muIZAe0+vLAZj0TqP91To3o/GHo6dpUXUG6pdoJ8QXosKgyYH/yyIIftl2
mc7QhZX4OlO79k4Lenvgam0EKOCwyf6as+TZ8Rd/D0nc24xIWD/4ZNdp/vVbUr+PnitsgQ/35f3C
AyjrYaA8oHX9TH52v8b5rRYDOaPQe/8V/L3W4XJe/bIgvGg0vO4yxCXmamF4NkuUBdfj0gFLyQr3
gdg49ZDW6IfRj6jn9y/65jgM1snAQxHikMH58hf2JWW3DtELzd/kwfeidu0uMzs7uV0hYcmX5MQq
E7G1OFLl23whUcklfzWhjZaGBD+o5uz9O3rrkXOCpthJeYGv49XKW7n1PGpOU5u5JpSMrAGKUFaj
Ie1htI0+2E+9NSA9aj8eWiYaWtRZX/58jJfUBUIeulNZ7t2oZ8QApNFjod6EdhLmWFgsN0c5Yof6
EKer2BtJR4Z8uggIZsK7PsP3d7x076slmT+HtA/7baGSIbsOWxrqmF3LEoAo6EVxeP9JvfEx0TOm
BENxxAn5GS/vvbRQu+Gcsqj4CH07ZRk9p4B04LqYun2NUfcSa3O2janF9R+M1b+XMuYKyhy/S+Zr
J/DlpTOxdFQlYLiPgdvbW4ct2OOQlQORD9aUWrdDWPQXHfZt+dN29fJpnkT231SNf3vIe+MEyk3Q
NcLWxPmIteblTRiZA3SaBDcBhOiTbjNJtQUcZDfLh6AH0jUtZDiktjucjIs1Ea3QAjTK8Xg+tFj4
tlh02ZxFTWJ/sOd54+kAs/EokYVrYVe+GlSpAdsJWyne9rFYvmAoJkC0RyJ8maJ7Xvaa1lF8Mqft
dIxC46bHhsNF8/D+4HhjQue9rpVrOsdQFF59RsaK+hCpXUzl2ms3DBDcWSb+6DzyxscKEY4X4Avp
r8Pw5Sug6W8GVFbMj34Yw5NvwR2zzfSJG6jV/MFi/ebFqCJRcUCDqbxXO8mqpA3rBdLiJDqROdNl
wbehKj9rUGaP//jhUeDkqdHvZY0OX73A3M9TKeL1y0KzeEwqQqlzu0g/KD7/JtK8Wl1AOTgSohDN
BQ5mL58e2szJeOM61RFAv4HTqB8TBMXuMU3r/qsqnQSWee6EO1Mg1ADOljU4AmKCKMaR+Iyh+AbL
lnpaIP1fZYrhCDkzcHH+Zy7RPgiLtyBN7eL+nz8c6h0ux0HwSwSzv7xrqooyMO5kbYo5gM05hGZj
7Mb7YHJbX+brZ+Ou9ULHESi75KutalG2lD1irmJVI9ZlZtR96vTiAS+9f8E+tv9gJXD+ruAB1LB9
XgMtsJU09fJntUlu9WyGrQ3nAFKG5tZ6chwkSu7Sj3uADyhzymi+oB+Yb+Min1CCEPy1SbULwC8H
mE+gS4XtNigPqg/i0zboVoB77B1ry73wwqHqL7KB9Ml//jZWERTjxwZVYr8aQ4heZ1CjMLRpSrcc
S7v0AHbSnPw/XIVqH986TVLXXvcuf2wPE4SSo0QWu/oC5Fm3YFzw0dB9cJW3PvCV6iNZ+/m+Xy9o
qEdTT0fstvo6CnfdrMgPQGec7QpR4hx5/ye9dTGUE4LxRYcP4MvLnzQv0kaXb7DrJ2Vykeq0O9Y9
tSSvjsPj+5d6Yy5WfOIrtItKEUvWy0v1bt7qqmVoLXLNjRIdOWxD6d2+f5U39o9cBdakx/lybc68
vAqAaL9D4MAATv1hy1a/O62XIdlW/d3cVzu0X+0H7+vv30Vvhs8lwB3gcNJ7NSokAILGHTnnxRxo
N7k3w40erPmDEf73i5IydAPpYExaD62v5hshKkGFg5Vsgp9yals+atJyIahV+Em8f/8ZvvWLQjqT
zPrMAxyFXj5DjOpdYqGsJDeKlMMWzvEmbgkofP8qb+w6qeDBqFqFUwCf5PqT//iccpMYwEtVjIyt
t753CPE3syjjs0W1+I8zeDd9VnSwHeLsauWlncvMkKhi1YRIxCRb5BlZZaIbv+e6Cu9n8rouPWfJ
HuGsE6vy/s2+8fgV4k1K/C4sN04JL++1mGo3LUOGVU+AEBTYms6KP+AzKFyQ2u9f6+8hTLXAgbnF
VMyh+PUc7KGoS0pBhQStKFhr3FYXxlLltnK7eV36uvg+DdbIlvcv+8ZO8uV1X/1GJMTjjMKPQm5M
HVN27resaYpTbmXZ+UEpPxX0RAmcXKyjbwZ1HU75N5izGGINglaMiajcDbbqb+/fF+scD/flKsiN
SRD6nFCQPgSvxmOpDC3lEA6IspO2ue3NYlkPNjm4xRlxZgR6LtXkEL0Yx0gze77HbQf/giDmbsia
W9kAZt9i0bavKsjXcAOSEQ00VdzgnjYfsjJePCGKwBWcx0x2SE4Hf+7oVk+xstgZh2SsNVltIGAt
cKfZlqxwEiyd1jZA5MwWGqp2fjaFyyJ3tLOcduMHLpIquSwi22GLgi5Micv+2cta3sHI4igE1Gwk
2mHlKVVxV32fajij58MoEZbTUCIiN5pdGMfcJfaTVjO8L2C1EnOf6rVxO9TOmhrYZubJVVmRnISd
8NNtHOH/4Dk5zTm1wxZ8ehhY1S4nK+f77ACJWakqMy6DNpQXiFsGtXOJLWPPZGmozcD0f0KoQFcC
E6I1FzIF8XUSdznp7gTkZeOJPY5sq9Bsr9GouXUXCWJbNUgqcgySNW0baL2HE6h3HbPTwLNvtYjJ
EUsQj7rbfmLPLwLtI/huOExDhZgWd4d3C/4/keo/eoyQDsrXyTuLoxUbVMhp2ldNBVYb8ba/oUbY
sfXo8cOuRozlewvE4EkNQIezjozApIngYsFxvp0cdqwETbn4O0XpkrZBOlxCdyrrBsywSAjCjSCT
+04n9H44LyWN3qfo26ctvp3E3Scd7LJSZ/PnHqHG5xm0tgvw8tilqsNkHJXdz7bH8phPbf0UhdZy
Q9AJmaKot+WPABCBi6XZz9qrho5Cuasce4IyjVq4P4tcjo7b0oFYzfEoHj6JafQHYLy9eMRpAz+i
q3zGjp814bytAesLbK+abCgFi21LFDY+4U6ksT7kpTa3SkTWN7uD7YgyOrCehtQE37Om8zCS42+5
d6u16417DlM57F5Pbb1c+19NRa4L4X31cuOrah+VFgnJelALWUFpWn5u2wKXNwpbkhDBeQ34Xzm0
qc2Ed+qe9CYHfvAUiwutUEmS72UP5BymxTPQY012tz88w5aos6OvRXZsC7aCS0U+JWoN8jzrLEvQ
IXZpSuKnMVCocncW56ZewyWkGh1wZG7dJKcKkwuOmNDOshOFEgRrXRTh+TfhCHHZG1IbB0LbRN+8
ebGSDV4IkCsxzKB4y/gjLa1skv1szblCzLjIezmt3oil8juqqQC8Y7TuQUfGw5hNP8ijQjHS9oJw
ZNwB2FRFRRmEQlfzWJRZVe8K+CYQpWhUPo8+8ejbpko7woxiyBRbHL+e2s90gkp0lWHVncwqNeV5
arcNweyhIKTOmmS+fofGfcq7viagmOzrc4xNDmInp5h+5cKvPpFjhiR7dKQet/7Q6zOXTq+/W5xE
Ew+gy/RnHeLs3Pi2RXhaFdcXhDUCqAh1FH4lZmH67NUB2SlkxWiCBLtZ+xtqa2R+pRz35NYOx/La
KsraW73AwyebvNrP41qmGNHJQpnwKnLFzbDKl0kaHx7tFvAH5wLZXy9CmhVqIJ0v/pRENymzNpnd
fTreURBYbkMTFxUjj2iYTdouLpwjT7JiR67xprM28FJMbQjBCfYRVXhd9XXxfegFKd1EGusT2WSe
2sWppW+XLpXPLYFY17auydNusA8/63YsIPWEOrepjLdYAHBakDzVpfmvsZP2k8mAnbMV6+Nb1Fyg
BaxU9gpfv5Y84iYAJV3XOAx3Dn2ZO3zSlBXFPKHQz9LeP5ubZeh2XuuNlwVxHGonPdwGRL2PQFLs
LC0+xa5ugz1VLu+TcAZmPdXm2Z0drBJ8hCikvkRI+9Ey5U+pGYd7z5nm5YC9yiFJHhhItkFRNTzZ
SRX9nn5KZnUmis5X5ELHiQ2UPcDk96ueCTQfkEvk9zi6i89M3mFwYXsclTdF09TfBxXlMF5HC3Hw
BAuFtEBVPARFu5SnGETUfANKXg5bg8LNuRZTVfXAErSNjNl2y3iTuXFittlMF2SDmqS8AGbWXSBT
Di50PFtYCOJ2IaUYlh6kl2qs7KNVZsWKuVY+L7cenW/UgzFll5mOz0lf6suzMXM6ViJLQesBMXg1
kFirSQnAcXTAfQ0RjHTv/Jp+NbQalERowrCj4chLqE3C+ULP7O7GVPqXo5VDl8PwNtNdtYxD0Ejp
9MS30kG6L8GO3dEHxbY4qLxPTpNgIDzTB9TxoIOlc/YR6p0uQ2Vd8DPPYs23ZqyOfiZT2moYCNLG
oW2O0XFXM/oM4U6LdYXQHcM1PDP1TKYcflPyetprgZMEgtSYJAc5JJTUAkYM0vdZ4GVdkm7ReztL
2jtMS0F6yjSA7nzyqxYNUuuuvvLCj77HTLCPCwf3H57lk+dQY5Cm7ai0czMopwYIB0bMOWFZatWm
ortEtFVYIKrrkcgjY1nkEuxLbBKfHX/9NZZi4dgYYfybWQh6sZDZ8bpikk8csud9+6JrZpI7GtCH
17HBKrfFOzDYe8d0Oj6MYgo/T5gs02PWdvNlwBBATp4UdXhVVADtSmcow135WzDUy8q7njWuU5qY
IGCgKI+rLbqxF7XJ82UMdpGQcPtizGu4/TAJrCYgip64hkiFu4hSP/whO19/oYrpFXSy/ou7M1lu
HMm27a88u+OHMvTN4E4IkJSoPqRoJzBFI/SAA47Gga+/CxHPqoKUnmg5vZMss0pLgQQdjuPn7L12
7D2SA5QDOejy0t5YbVs9UweWxJ5MASjPcbR1IoQcjK+wRXhXptR5WohUUc82LrQVeFGaz1YbDwHp
zm6Qm7euHII7Le/7DyJO01uMRsldmhrefKglj6s5W3i2K8tQH7q6Q5muxpxgZH9ExwhVU87fKPh8
geulwEUPhIiXhG5kxbgh7WbWQ0oT+ZDMpfm1AO7DLoWTFkfc4Hq3JZbFMLCHiWl2qkeDaAOATa72
PJjMNPVlxkJva0SfhoBWiGwmz6/emRlF0s6yZuPCybsJk4SpIW7pzMzcecym2w+u1FUeOb05Jh94
PoikBTgZw2N12Ik2xLb4X6fVE3UQeV6XV6VtjyOZDMOcX+Gn6tCplHpJaBBi/OKycHT7ZqjJkgqF
h8M41CgiWgyBQ9LdOEMbk1HYVkDDWqcMrKgd2hpEmzYP/t4z60wclJ8XJn3AnNBgDc5kvg/Gzkb0
RCAu8WqD+ki6T/7YZOaa+8Q8AcuaJDeFsOa6+6g3OH1Ce3FGoAJGAQex7fF7bZWTF3M0jAEpu0Vu
EykeNPonBz/ek9OoyjyYnkoPjfKMJXJgVZFmHaAC71kq9x0eOlgpMWYTOLFTfvDHYbqpaZMxplJI
CSCzWEMdTcuYQf4kKmLYSld6qwStDVDMZIu6qKEjVpEVKNb17GjedaF0o9p6pay8a3K9AvZAotJX
34QWgO+eZPDBgALj7xrq4p/j2CfeblFlggm8dMz6Ap4MOuYav+TL6OUxn43q5KasZ/3Wic1lvThC
BoJlfPMHr0v1iYeJdAkLifhDY00OvRFR3QsjTeNL4KzdV10E9R3a7CLeVvrU7ptpLNAtmBXzSSmM
UYUgIMDSDQlTdOYB8pq9hBBfR+hzdd0tgwbUTI9Jihe9Ehee2+QysuFBVJh2sSvtSjl7ctfBoTOj
Bk2awxM2ABawi8QYoryaqf5FXBNMRxfOdTbFULLt28CfcNzL9tZBuU4q5TJrgohPWVQPBfHLBB2S
HTVGiTG2hMkYbQXYM7Xs+cKxZv77/5sAgrCSATVP41BNbagKyYnuR2AFTFykeabD+caoj5aG54PV
xroA1PqkXUMqSDCP5sQ7YHYEKuT+55CSu0mkN0Ip34i5D75Dw3nSv0tsvYdUHyX5zCr+5ZJl+s+7
Oi4Ddw+GsbdKQk+6VeCxdFDaHeY0x0z3Ag/OL6+o4zAjUjY9c75/3UvmFO0bq4gMXRRuj+MWhmPF
lNNWzxfnKAZFIpAgHHP5Uq8pZoy9zTPn9jdka46Ln8JlnPtbontyp60WDYOwaSPZLmNiTnow1BZt
CYgmL9XPOK2mJ9cBJWcaVfux0Hxx1xJrtB0cE6xlvOQVRUYgyGKGprMvFo/h9vudhbcaLS46dtq5
yFGMU1EOEk3AQ1IgV074lGpMOZAGKsfBP/rafS/QXAx1M59ZgetvetLNoKuAjksH+07T9aST5yW8
HXmiuKrVDFfw7yYfhkQeRDnk3Z30wL9kvkVATrt63N//xq+vzeJfdaqeTi4B44vjNWAmoIr8mmt3
uDIPTUHwohwr+VWa9TNlcHyvKpoDEhf2mT7z61uNbxB9BxMyhtrMBY8vrDItsJrJoZDRpuHAeac6
WHrcbqHXEGJXz+UXhuH5mTv9esUjfUWBw2gWYaoRnDS0yNgLymX5rQHOrQMmFk4GC8UPmRTpNf+i
3L9/d99Y8Wwsq02S5AXfosty/C01HYNgK5BCSq1pdk2fw46xY6hEihqTdxpm6shTNm9Kn/O3zYGk
5UyDlDOFlIPtd0GkezDUgDbJzgJSw0ybqvj9D/nGTeE1uML8bdrVoPaPP+OENVCkJpAmYxR4gaHX
4MAnBJ584db4+f611l/1eKkjv7bXhY7UBZHw2mj+q8M7aXpZqdpDAjU2zTXQlE67ADwcuFtCvRwz
7AM7+QzCRUtoHukBdDbfr/3t+x/iJLhklc/yi9CcD2gdOhwnTj4F2joSPFdJiRnPfXVogCD4YZdm
9iNhOtMHrSVdXsXjUkY1rx07mi2Twgpvhf9T0wjaOvMDvNFn9fVV7oR7GH844srju5JZJMj+tiwA
dDa3eFVtLEAUGGIpfCyjDU1tomj3SdP6G/iwc0RkeLuD4TpedASxfR3p/20HIePo/Rv1emWsn4uR
EyIoHC2nGuvOVFA5e1YGxDlsnguSBi+b8UIReXtRLu05veHrzQhJK3MGHCPIWxmmHt+HXhv1loXI
rLwmUGxmPLXJ+l6CVgzWI0EyU13nBe1FEi8gNL7/Zdc/frw0+YZsRExV2BIZtB1f3B3y3BLxjLR1
mjtSWVZqIke0M2vvjVvKyuMhwBSDVfKVso5Q+8VYpYapvdhPBRJqmFWLsZP1Ii/90p3POXBezyl4
ozAA40FBocwI5/hrFfQlNM3hlTa0XXLnQJmN6rz2QrtHZPb+HXzjUh4zNhyeq4dNt0629LEyO6O3
cd4grF2ipZf5VqGW2SwkjJ3bWF9vJFyBxUJ9y0yaL3b8tRIPr9mY6rykVVpduUMtPmPkgSyxgFy4
ScdEES6pTfK6CjT9YlrMF5NMtwhRpR6Knobx4DXNwe4QVbaDtmxp0cQ7d7AFlozCmw4lutczn/nN
20OKE4pfhKaMV48/8kjmQ5kkPE00q/JfTIzGKwOC4C7Tl+Xy/V/i9Y7CMJrfOkBTyCNMJXlyLfxx
RemTncpwWq/uuqEgN6BvWvWTAI9aYk8by6+1i/rokCs7YYpEhsP43Jpp0W+7pWur0K9QgUUWIwvz
QaRkDpypPH4LIo4eOGQSPpsw53f8Iqhvjz+jBeaLFNYFzjPjwPlzkqnECCfsGwQQ065WEbm6c7l3
Qd5PAHDNYP6IgEgiES68OFKeo8MVILGTUQVb/K4VcJg3nmgHyNQQV6EvSKndJmVvghMpWjAgrR2D
zjAxJImNGuJ6OlSO1d0MVSaLbV8m5DQnegr7d4jh8iqtUPOtVOZgnnlQfr/mTr465qB15s0dsF/x
GohY5bjakPrUUdbtJ63VVFTqfvGN3oPVRAuQq3xLw9AromImJXvHO3VqIlSB8w3GHjVft1mjrYZ6
13uUg5db34BZqEeL8L8fHiygliQse2lCt+en31B9Dd/yCkzIRh/tudzCN00l08QsfXx/4b3aRGlY
cqSAGIUVgoCwk3KyhUldUG8S7g6AnwkU8V+CnNczWsjXZRWaAc5HpAKtJnA2uOOlw53yM2BUCEGH
WFzn1RDA1atnmUZlZRPxu/ja8nHu4preNgC1i87P5RBmg2iiUTDRDNPaCbQoUT1ObDodhHmOvsqX
M0qm13cD0xsCWeaUZuAQJ3T8MV1624ZijActhhSQBLD+RueAt/2n95wHnW3Qx9W1PkknLy56Ik7O
w0oTKfUSmuAIBsJxyTNxZtWuN/V40aIKAfOBhYxDMnf++Nto/P+mrKAYTwK+p5O5xDHSKSHxu6+b
fU566NXYGeD1pbLXrLescHbvf9NX9QE2Ae4nlmzET8R7nqyuSa9Hq134BDbhwztp6zBWcZpdM51N
Rlp4PeHxmhHsTeaC9+9f+tV7m0sHyKA4J6GIZQZ//OUVo/YBuDDz1KldwgnnyQ1IMGiicMEeVEwg
5/vXe2PprKdQb7VPgTg4DdqKecqR09JsgbuhX6rS/jnjsT/zi/5W0h3/pKtpm5PQ6s1cK/LjbxVz
Eu5LUMVh5lbO58LvcJenwdrZ76ga0i1hw0kRSS3FbcPgtx63C9bRWaAEI6nBRYDRWONdk8F1Ij21
7Dc2A8QrwJDNcMFkofyMmoQwXWhq7AMN9KxIEjH+Af2aeVt6Xu/tzCnzyNlaGsg/9J1hYgkj0LZD
UYx2tPBMuTw82hTjdJIV3TaHjN67ZhYwFkoEkcz4a017zNAAxr/80mrHC1wzQIKqSVnBljlsjIsX
lXAZFRqigKi3Qb9saTxXdgTNJLF3vOgV6D/eVJ/NGF911IHcfOBMMjVPDe2f+UqZBeEGpRqhfSK7
VhxTpIIGCXmIBPliTOSXBTmWEZGi4KgoT1MMpplL337fF0tARbFYzZ1G9GcfES7BpErysDwkCK3g
Dg89HG/sL/FFamKF+UpiU3rpeADUNhwDl+7PbvGPaCj/O0P3VrX1v9kS0XP//H/+BOytUaH//V/R
r7p67oq/cSfrf/Andc8gW4+6n0IZdhOn07UH+Id24v+L/ExSwdeITVx+FNL/pp043r84kvLvEHyz
gviff9NOHPtf/DlUIpT4/AP31D+hnRwXjvSDOBaixDMxiq2dytPCsSGQTOXZMpERy4IBjJZFcS/a
7cwOdKYoO97jf18K1Royo5XRYvGSPd4QisyLSbRFBG5aDM65nLnLZllcK+Bz15TbYg+4r/yIkMDf
i2xML//6Se7/7Dx/c0Ws423vz/U9uDL4C1fGjH2yzQ4Qh+MqWXCS0GRO7w0z9bem8jOfbI+R5rCW
VSNMvHZOEfAbzP5JWk6MR88avR9J7sX3aL87L0LAqNNVLhxkPYvRee0uLkgn2CEGI1qMt/H00k6t
l8MsTNs0bH1uacfoOwUF13CyTLu2flExZO5NhWzb2LDrp0+sHzo5nd3G3xM4yJ/H0TE/6lKrb4Jx
1vrtVJfpx/dvCMYO7vh/tuj/d0cwCFqrZR851bo4/uqYoJknAAMBSThlOC8AX9vmcz06ENpn4dA6
13LX/qyXpvFcSsTb6LKMDEQbfAVm0IvV/lwAZpp02GNnp6Vl4mIaSsQPaUDY3QS4K+MQFQzCAs4m
zG7KarB+GIpz8j5xiv4p7k2ShdK8LL87Q9qWO4K4OnXh96L5onA5NGx08fzBaauOKBs/VWtoogYU
iiyi/gdED/UEnFJWW41vMd0a85Dejkq25kHaInXuUqwYBQwPr5KXeutASNXyVdPEQNEdIuUSHQaO
K3Dh+3d22kG7yZQHKLAGVFnq6MtqdzaaSzlgCr5Z/MbTIikt/xtzBR+XipdOgsiDzlh2MOJRSxgx
MMcIJn//yCwgSe6tOmdDj1s/ffY6qp4Ls8G8sp9QVoGF7bw1DYfDebst+hhmsZCOhOkOVrQNkQOR
kwXyBEzjwgjLJXtptOGhWXUwwE0fFZSRnuGudQ1TIvCuZBwTsBTDyP6QuUGmbz0oRkZkDsm0ovjK
zrvIDI7MP/jCroMAhAFBSApvkj0URNlMN3GikTewZL7Idpx/jXJXsiqqEFMSHN7YssoyisdCmtte
mEyHcpR6xaapchO7fzqVVlQi5bwz3XppkHl5E3BKZw1qc1Bcxt+HxU6znd1bNOj4kaDy5lqLpHKZ
AjuNvIJuEDPKyp94dead2NoDGSMadpNsp8++fo6/9NZmhMkY6S6dU8YUJ9UJXra5GHWA+Alw5f0a
3xcxpmvvCsMc4dpOlHsLeQy7UccAwDw5fnn/4Tuu+X4/egFnGKTr9OUpxdZH869HrzeIfip9+G0i
T+pt3zX2lSmH7EDoj7FvjCA/M/s5Odb8uSCuB8/00V3TRTmpb902NRqBnzmcaryhvQ3quiMT7yrr
Gv95aFV3waDQZsjJ+HduV7xEK6zvzUQQ6E6tfI0qj0t6xpp1ReI6lp/378fJpGz9fDhP0eisRhN6
t6/IB5UeKBRgfUhMOQnSwezsByu3t5MOIh5qaGaABlfpRT1WHnpKZcJV6e1l11TEeqGq0M+8rV6/
LXhXkxtBVi7vbRxfxz9QrcEeNSxyCImMaM1wRHBCB2BmTnTmi7/ehNe+IK4q5OFYaU6FyYYonEn3
GfanDFnvmZvT2mI7s/JNZUvvl6Ya/HEqR9280bu0I99oznhV2y7U5o0xTPkcoXubvrTOYhk7ehat
HnmaXe6JHY2riFQ1onze/8yvFy+dZMhlHh0nXJOnPW68L443xutHHhfx3bCIDopVXO0yr04fs0Wz
9+9f7xT1glOSpquLUdOhj80zc/K0ol5phkQzOXuSCvCpjck4xozkIlbzExSdLlr/Nay+TO6gABWf
pqmzmDa0Utu9/0GOFwV1C5ULTUgOigbQjd+l3N9Pbbo4whBG3oa2j1wMWoBJ06OYn96/ymmH7fdl
wC85NMbpQfBoHK89Y5rAt+AdCBs2/npjkA6E/qhyP2RDOf+gkRjvcLUsHytRjtdxUpvgUTnSAWnL
XfI2NcNvjItGtc/JsNTZmSf1eOdc7wH4ScrGVS3OwOvUqCUQEUs7ZmzeTVV8iTEJHVBppPu6GAkL
K/KtT2ciitsivdLnUT6+f2/eujqabGKqmfZiGjopIrMOmpA9uHAwl95IaKzB0G+KjHiCOU1ktKA/
IgvEnKrIQFC57bxlOuNPPn5e/3z/dZ7C0mfjpsd4/OPQOk4p8lgDI73uhTN0bCA3y4lcaARJfHFe
ZujO5PjnbPX/t16u3+w/xdp6XdQycPHgxrFZ8IQdX9dqG7KPxSRCmzYeBGp8Gx/LpKU0Gq2kuKFW
87aabAz68G7uhLVKJ7XL6JSUUeOUi9hBVUxV9P7PcbwT/P5QRA2vZxdYYTbdn+MPxRrRrRLYL5bH
ckRlkvSXg66GT3ZpL1dj2vmf37/euvJPbsI6R2G8u9bw1mkNbykysrWCt5hRWwHHbs3ZQiNkftb5
/WMlAIobTUoWSsPU7/0rv3702YKgaf25sumdbEFgm2v4SfA98Ft2hOzGxTb21LnJ9clr+vcNZXaD
QIDzIr313zvhX3XBhAmzdNpuDEs8UhdJmcU3VmcV9PWN+gkhare+674P0vB2diUZ9WRe8jHoE/3G
no3gIKumuMw7u352Rsc/8+wRw/769sPecdkAgNfCmzhZgwMCTDkHbhtKQbpGa/kPmaYw6Nd6iTAQ
PFpEyBsNj4U8X3u4dYZqGxRVRLry3odTXRDAkRdXSK6dbkOGOUJ4y+pW+/cSu+2GJo/7ozIbeq8y
tbUmgm5keVFaGOkXN8U5vC0l5bOIRbln4S/3dhJ8zhM9ufZ4ZcRbVB14JWilebxGnbVjROH24qRB
+sXWVEcMbg+Va6s7AmhcJfWu3tVKzD+0NG7TbY846nIaAOBHS9WPKoph2KOMdx22NH+GJ9ZO+p0m
DESHVeqiyibONoEbP/pLhffLGD38GHF2Z2pTTsKuMMxLvRGBvKRmRo6NUsFlelAI53EC+hiHA/Zp
Y9PZMXnP9Tzju9SB+9YU7tgF9nVm9PJAylm/q7IGLyrls/9CJhtyYjX1wUfXGALGDhzcmGbIAsqn
07fdLzNGRRpaTuUskQD1eahzSTWdaPUSlePQPynHar6UcSZ/EdxBv1GRiO1EjuzyXymU9viStWn7
EAeghG9mlNzfKdvg/i5URE+6jRxy5y5B2V3w4CMmyfW4SHa5b+KHNBpjvquH0vg1wM787qMnu+Vw
PFpPfJng0yjrgiNAJhEFakbNsbgx02y1uDQTxahJe7ciRDfbxJh7Chzuel8wPGtq0rwT9rDNJAAD
bXgztP5tKazsS1W6wHdMY+YH7XX0XxtsRV0bKTMN9ovrEUDXCBHg5qjnJUQwaq3JXt6yISei5O9x
jvs5kwL4ySbdTkfT7MSXCjl+vtGmuTfCQsxjF7YOpoWNWcr8Ezp6YlRHpAShRUzVV5O69CfHiLmN
BqNaXtzCS76kRdrjgtGVoS4RSTtkUoEUeeq0ov3aDJP+gC89eNDKiWxyfbbyQ9XkOLmLmnuOhYbE
WHoHi7rFrQJ5XBPW7F3yvbwfDHxKGMmVh8LJbGzrgPXVjfecWTi9d+gOu60pwBpdJQjX2whwmY/i
GMFDshs5CcmoSgs3jsaeDijCwwx8HI5adZn7qXA2GDMtvsbg69nBcouOmOaxQL2DH9vGwRCnHEtJ
sGyfEe31RJJ5MWNsOgImC1I0uhGOOHhfCAZPn/3GAgjvKGS64ZwVPsmL+tBgJxtpQXEnSUTaFjIZ
/APQWrsM26LQLsfZJMUXbSlz6p73PL1de1FYClqAF3xzoW4HYD7GHtslhdfAlJJujFA5cbixERtk
Zluc3Qmwpobe20IiuqbyFnpY9C4h8Qze5nqfSdYJ8m6ZWLvSbOAwLbibvnBgnwj/zGLrtmCxEv+q
9251Ybqj3kc4u1yxjRE0moRJ+tYTOkZk+F5SBLcNv5EfcY7WBeBxEsX5BbP+mhFsIaPEZaoAw9v2
+YNVYn4hAQegW+ugNOMslbufJlmaY+T2pCeEZR3nX2yrbOaNp0FgQz8beN8EeTcx0vbG+KHcXjyQ
hSObcNBmz91rKJ34zee4vupIbSLMMhHehwZHMhhOHxTGpuyt4Cs8Df+lJ4X9S0Vk4FNTlYC8PGol
HjsrkE/zvJh87kX49dZQWkCgBV1v4qg9X/tqEG6BxcoqAoqb1LHuEyND789r0OkvcPSbN31iC3/r
wikhz0OUHkOcsaWJIEb7Q+CU6ncqgVwILG/bFMrJMD2SkhMQ0jYact7aaD11JqdOxwJZxuo6ywyH
6EG/TwWjxka/svR2uR9VVj7q+gRFS+CDRIzcdw5tnDJNGjLj+oxwO9AQaouhTbsgDxlgilSucSua
nOAPukDJhbGsKx/XTfLTMWzks6pQ+gFLT7HqzvEd3BizzbEK9jxcY4/EA20HDJBCS5ZoyJNCLg/a
ZNa/9MXKP/MX7BepxYQZgi+pv/pVNxF9tRRZFmVxpte84zLGWbNvN5Geukw2EB5Z7Hiydj5MtpNa
V2pkGjxYplXf+aboYwJdLFqFAFLcDypu50+kVI1eyLFefR7LRonDLFksF7Yc5mLrjB0ZMH7PwT+S
Yi7LC2UsLv0YmynJhnPE8sLOadwGecwJvpX+lGxAQa3BD7nVd5uBzERM9MqjoOrauEGd25RkSk6y
KUQCIU0U5h1BCcN0naauvC8JKHSjxWhcnGQ5cmWcjqrNSRIV1TfCjjyYhEhemcwSAa4RvGl09rzP
2qSybgzQLMbGyCHp47axPW1rmQtCYoTqkLf8USCSaPRhxEeNEJl9g/zVA0+Oa0VV4I4PReMMO6PI
3E+tOWsfCGVZ+sulrIobUxGjS7pqqtNjtYZh2GtLsQWBpV1PzHCzC5vIRGw73QeMmriK2jGpCICW
N6SlyV9VWYrPRjvddyNnLWqag0gqctXfLx9PwROU74xPATquhAsUcafyz7Lh8cw6gtAdsyBZpe7h
poSogcgXcpyu+JE5OdAFM8+Xuxy6RrVR3loYCOJoSS8DdCqJPCWHjajmCcLM4qXDt06UQmJYIYgu
AmHIaE3qc55t6NSUw5lK/6RBs1amHMDXj06XFyO1dVIAtzAPqlJBGAkYl21gV+Z7MVdBgPXA6H/q
Hvk9xIGi9TWK7pKmkv5DOLZ6gulMt3gkQPQcm4SrvipH6UKgBVjHi3CUTovlPuWoAEUX/EbArnwY
9W59AqbGemauT+c1EFkAONHUsk+e7icZeoGi9UOD/NdPpNjDMZx8Y3wIary2mynR6ZfyILuI4woa
r3fSMtJfyARgxmGLGbtNkJLwxAnPHOf1kjPlLpPMn3gYcwKo08muQwQdPA+JJcrvbRfExmGpg3YC
XuVpF4PO77VBLa/hDBjn+HEgz7lh8jInT8TtpM9Sx4Yb9clgvdCl1b+WS4IvvQhaZPMItesm1Ce7
UVG6kF0W2rGPiDGeWHEXy+QZ2ZWbVO7HMlMrETa2uq8p06NHC+eDEwIpbjt602QnlH6C98/qe6/d
YpSrtCurwWcdOcngkOUJ3hQnw1y8ZOSMuBuRUQtsJuoJJwIMRIKPjHX3egVjfCP3ZXkecyBx0LG7
iok5SadaZOLMpe1LbVdtheXlM/tMR/lG7dNgiyVEc1PpTbwtk6H9PGAlTqKBoaRFcgY9WeAJQfkt
0YaEQtBpyi2K8dHY+54sXoCYx/ZFOYz2rqdoZCtaLEFYNNcWYZYXgpR1YoXuAvTbApvcVF7zCvMl
E14hJBTqNMnJDwnEDfWpY4RxA8F6MwUp6p73n/fXB2N3tdQ7v0f74HNOugRdYvgDGiRcVASJ7QzY
e1GcW7wLamfdLskdf/96r09m9CJWxjuDRBOrwsnJjJhK3Zk6n23ZrJ0r8kezzw2JtIh7wOqdudbr
HozDEI1r0K000eGcHPoHAh6zMm76sDAkmmOD4qbPFypw4WlX9LTrrdmXelTkuX7r1v05U8XrW0v6
DZNUGg7MR21r3RX+OiIbs1nqmIclqtpgvl3SWOw18r8jdxj0nUsS05lO8HrrTnoOSAkw0eOYtAzd
O/m6Qi3+VEjKi1q1yRdfzDaRM4Pa+RQsHwOAeVSGcfnw/u/51j1G1E0L0NQDB2zf8ZdkLEQi6Ogi
pAoycV0SSfE5l/p4WEiy2SjMoZcIH+KPxUiQVs3R/59/Z7ATATgtxlKQ1tZuyF/3mPwLn9bDquNq
AA/ICq9PME3jxWg7c+ilhgh1OPeX73/n3yLOkzvNGkb9w/Pig1M5ecUU9uiRSTDK0Col5miWgI1w
vOMdM2Wi7ne91qNa0RhZxPvaVUAp4iCdn9PejC36Mn1WY6M2yRFW/QINyHAyJ4wJEboJzNpFzuGt
MVX2BM5ih8dd+6qD1XvpTVE+LbMgpT3N7XBYCkJ6msC6CRwwCai0vR5Xpdc1buhIEqiZwPloGueK
SMKlNusk8hlZq1C2mKqjhMmh3AdaIxnD6fjGpzVteNv0HsbR92/XGx0pFHG8lVGp6TyHJ13ivEKj
ynFiCoeujnEho4kKSzxf6sx13ui5AZxBqkDbV0eDe7K1EGXpQ7aI0bj1hkWf1bc5RxiusR2a5iG2
J7ZeyniIxGY3nfuOr591xPykhnsrLBFI1MmKIEseAZxKmZaaqUFAqUIgbud+iGtyPmh5MJ2pct64
HpoooEsYFlbi8sk91ceuWeyu6sM4CZZbXuNtxuhdxXc9T3wWVsxitDO39/XPyAAQWbiLDp5//pay
/vWoeUPD/y96hvCu1YVp7yNFYD177ZnrvN5RVl/KWjAZq87j1BRjDEQWEjnbhx5kn3ue+Xw3JBz4
EqPTvgwVHQ70vuqSvuS4tSotPyNye+MFhRqVYF06mIwgT8tHXY/TRR9RX4yq93dwPYJ7YxAqrHS9
+fL+g/HGj+jQk2aAwluKnu3J3qn7MsHiO/FNvWV+TIcEbWpDhNTWDzjzABKRn/75BQFOrj8eUyrU
Oce7ZdlrutY1JCf7hZPvSPIEFU/34KklAvW6daf8zPXM9ZVzvFG6KIpWLDjjIZ6/k0eyqWdXujpr
hoxTIsmKtrY4JEDJjFp0bntDGsGyL6ZhfhKuo+FIbwP7k1bkM3pdb0UYuEWeih3U0QERcoCwwcuB
ioe+o4YPeQ95O9LFTF99bgJBGHsijXPzjDeWo0POk00jmZIFDevxPauGVGLMorGU0AE+dIMq7oB2
0gdoHR1ijJMkBzVp1lbWuXVZEoN8jkD0+rXOpmajfllpgKgU1wX713OX0Eobajtmlcg4DTtUrnul
z+KljwuX9kGiNq6OHOP9lfLGw85OCrfLWl2K5umeLQJvHmQXkKFisigXJlcHK82XMzDMt66C0mrN
LlhZlKeqXSQNPVHiXMVtvOWho0LC/OWJMwpk443jl0dEKOFVVCrouU42Z54rj6YKTGDaF99oJXdX
QrY0wTlrXGaCpB2Cpbx7+r80zOH7bPOM1IkROMyuIJ2ZVDeyG8/ZfF6NijmmYvTh6edEh67JMY9/
1nHpgjYjwSrsEy2+8+1aXPhz3nzqDTETKatP7tYXcaWT6JzlX1kEAATN4VyI1VunZeY4jOt4N6On
8U5eJHWfWOS5VBxNh9b2YMvY5kdcymSizOCEmFdJ7SvIS8BeeqPUL78bg/m+JEv4B7UzOJGm8P1k
+/7ie2PF409kdM0A0eQWndwaOUq/8izE6pMWP+P5nUnlda2DDi1kS5Z0vZ/QPJzpe7wuHlatCaOi
lfVNE/WkWPdLDfttkg6hXS/5ZRInZWTYRUBM+dJi1CMoBiKDfp2Oo/zxj78tDh5eqxalO5/gZINJ
ACx3eRCMnK8L/T5lunqnmTPACPDvF7PT9d8JMzuHDzNf32PfszyDb4qo12dEfbz8SARI1h4Zj57b
AF3SnMHsb6lrUMxL3q9YUoset21KyJzcxNSGwzbX5WJct2bdf/YUmW+MLGzYDrOeYi6hxejb6LeG
UpFbWk8kwSLjuUV2Nj8MhW//SnuH7csyYpoyiaOc3dLalbaZqXjdfTplxGo1iZxviNmVZ96zr1/p
CBx4qWM2sXjUT9svWln6ovHpHWrD6Ow7uyi3FFakzcVZc/n+j/nqUr+Pmx612YpLR39xfFtXgkqe
NiCPYIQ8LVha9nE3OXTHUuefLlje4rSS1sk1YxMw3cdXyvyKdO+JNhcd/SyajDa+JFu8BrJsiEhJ
I45aS8gPlgnb5v3v+Fr2wWL1gcEz9wUMz2c4vjT9AcuJ42SBJlvqj7VB8rA10w/vfLe5WObFvS9r
FIBozZeIQYp1i6G+eTDSFg47RIjLIm/lLXQjto/3P9mr9wm0fkzGyPl/C4/XvMa/X5XA3yGES2MB
3ePGN6k/uFcOsfNnnDf4LPg7R2UNFT5y6FWP7NH/t0/KGqcYzKptTBWqBs3fLkOtn4a9J0pz6zGe
/dJ7ZfNFV86qynJUhx6xJiR5D788AaRBy2/eTIwpyzBIac1syI3uvgWq8L83OcjWbVpP+PdMTuv1
dip0/VEjcOKu8mXf7mDP5SvkcW6XKDbzhohbzgdNaLSam17aU2sOpGEn8MeBYS5MnOg8pVslq7bb
QcXxb+DfxUCL4MoFG70AqkQwNLaGjZw6DqfFImkWZsXwVUIjMzdm1aFmsr1q6FY21/JraIfMDZu0
TPWrLsXkcEjagn781A0S+BUHM3k5Fe7obtygzGfCTDWYGSV7PbydyRrkxcBY1PtQ+ViT4BazIF6s
dnI+Bq0afzp+s9QXaUVI2ob9S6Az7Dqy1tl/hLXj4MrArEOTXEcVcJHvcRmb35gkkWwHvayitBww
KIQO+KP7voLZBCmsihE7e1ryy/HIzabx3GYMDNzW/pG1WGg2c98OXwsSLl8YOJtXizJRi2pdIYKt
S4IuTPe5rG8YABn5YcmLutrAadNR8FhJ/8jgz0kpQQmKDM25xLY+om8ZYC3PpYVMVHI68jLXhdM3
WaQYSlt0j7WTdPpekG0oImfskbFOfb18Auenf2x628/BLaxiA+LLlQ/EiWngBpVpG0eDnMRdYqvp
h2/WSt/WQTd/65fV0Ne2ovqoDa3rbLEv+lqYuoVFuC1Hugr4m6nHiOCmmvYxCl/YWItRFPvBTOoL
HQFSd0HzwC93RSsMPbLBh/WM9ii4iVhMESS0xawaas/efLGzvpNhzFF+4IjEFgcFTvM7XgMGkKTa
KVJga2ZzgyivCjYuxY1BxV+AFkkr4EnE0/wPe+fRHLfR5vHvsne8hRwOe5kBJpAUKcmSKPqCkvxK
yDnj0++v6d1aDgY7KPq8B7vsUtk93ejwhH8opPJctWWJ5iGihxM4oa7TXT8UHuqKH1hoDKbD+LOk
26s9hKrvHOTObJDAmOoqfigks7d2caTX32tuuY+FGdrFPg2r7gOAo/wZoRT1S0d3vvCadPQ7t5NE
pXhQa+czMlnhl9hBJ2w/UIP9KdNO/NnM/YBHOjjj7xmxmrmbKvTosORGYA2s/YBqfmVXhuEibQUf
YGx8ya0Vyr7CRk/9CrGz9Op6rv4iAejOGXTmbNdkU5+4Ydg5f1FRxce06av2kOtzTuff0FmYvmmB
ideDZVeHkG4wn3iSIOXllBPBpNvAoXd5wpFEqK9CIKowq+/pTLl714aaDpJFVcp7ZWqdX9PQB9wF
JtolO7kxw0To1FQdUr95SHtZN/Ge10BE5W5rG718aALQ2vfo3SePhP9+u0M7FmAeteFA3Xijru9j
0ex41fQAjAPh+/I+xj4lS6OBYi/KtL2bsLdRcynnrffoKnaj7AIFxaHyAsgTzNnlMK0PjIquJU3i
bqBtWrNd/kyVWdnhMW3fsZeaj2pq9/elXk7HFCmBF7AG7BmM5vZYdgAKQ530NE4AZlTgN0c6yS9l
gZpqwWeoN96otdcT5iCiHw7Md2C0i3ivoe6GdS39gzbUrfwQqLn1NUdkDv032mz3NP7ieWeZ4/iZ
i8f/XNFePudVEn0a8iDp7gXuyaRFodTPtEHiLRuWlQCGJFeGLf2q/aItAhhiUPSLrHjYq1ms/Wxp
ze8LPW9eiiL8cfuxvs6A+GwEvOCWIW2KpuPlZwNFUaRYEQz7kHavq/qA9ok67fgXVRHzqRsd5Jy6
yd7TLQo+hNFY3Pd0eDeSw+unHGcfanavoYxC2/PyRxhlofFo0u7MMlU6Dljd7DAcetGMVn/s6Rhu
pDarw9H+oBmhsGOXc0ZIqyhhNCOCF/baI+y37Oeoz8kZMgLUJifaMjERm+kyUkHThgAG1DqKQ+Dh
LqeX8Mqgv0L5SsWPEFBXVtY7KcunD7kcBp7v+NZp8Gf7c0Mnyqttn7fv9le+yjP4yCS3REpI1bC+
i1ixsNEYmUfIVHJhFW7UZdadVs/WDyOOf/UIon4fQ914vj3m9R5mTMIy6jUYbZAwXU5altIQPcRi
3PtREtNBi8rzCCwEKGpgbdxwr4oYiwVWcBhBNIvkzVKXljSYdEihTtN1T1MrQkcQ8AqG9LVuvgyD
Y3W49vbNC3WHFPX42KBKa6Ih+zD7Pk87J1v/XIZB9xxJsfpHKwWggmCczN2xN0rlqymheLgbI+MR
+pP/SabTnu0KI4O/pBU1BQEJMdafc46q4t4EY3hMKbV9zUsn/AF3PwCdRZ58PyD0/GGOejs8qHpv
AKjCjeWj7ceIlZqov1tuqVTzcTScNHIxFQpsr6rj/MdkKWHkZZJW/sQ6mJcvHQedhE0HIdNKMXST
SMpkdT/IUmgcLS3of1N7HlDMbGa0u9oBUdwPPQie6lOfhXa2p0plOTS+esyBKsiEW2WDlbOlsMuw
nlDQGbpSTqH10KJrVZERjelLlpnqw4h1lyv1A1AsEB5bZrIr45H+UNgk0aMJtZT6sDUnmsEmEcA4
CkTVSfeRvo4svPokbjaXjS1vXZkrO1uDFkMNi/87DJnFbQVvy5AUzhOo2xmHTx40PLC04hGkTPOj
aEOYy0WDmpKpTAdKYjUoY8DmVmJ+Lx15OoFbs70+ljVMC7P4v1m1/yfye/XHYf8s2Nqsy1LLQqoG
28l1sqJKGaNnDYekXdz2WLKXprkl7rFyrbw6JgigM73VJfOgxY0wlDSLsYQqTlRV1UPZzfI9KNOK
f8U90AdfvXF5v2oQLQ47vj00GwXZAQfZxcXSFXEYSQYz7EMHSlQ1maZ/nydmqB9KxGxNAnQ/iA6o
J6vPYSVBn3T8Esf7FiCkG0ZRPz1wInnmppiC1g6Z9uSv0va1lEZgXD0D0Wr/MCjB4f3b6NV4mLMK
t6/G1y2Pulzn4bmaVMcS2fXfQIPpEXZS39obV9p1SZDEXjhfQPvSzWt7lZ6DO/pU+Pa22dXfIipS
Bwq4sN9LZIm9wK8xo9Q1BEd7kGshdtGQu6VWh1pjYuyEFsHp9nW+EkXye4RUGTm3LC8paLVS+g7g
aXCbOWYqRLH0Z3a0joKNvP6V6X/5eQWji9iHrg9c52UTr4Z/6pTNMOzlYIqQgZWL1psAyn6arHxQ
dmYOiJPuVxz+mKkAta5ijkMFnDwLfqAVrBe71NfCc1T7RomotJl9loktrLsK90vgdhzMCsWdafxE
5Wh8jlJJrvdzNOAeozchqgoAUVBD8Wky3qM4MKNAnZvFv8l8lV+JOlok47KRf4bCGz9YkxN+TFKg
xDtTahv/YMsyGO148KtnZS7BbSUWOLY9MCLzd+qjpnWYwirgaKgxJkm3v89r/fxi3UD10YrkjaeT
hWijdvneBq1lx35UGnvQzErhmhK8WAml8QFIzNyDPLSUZ4pz6mdbQoYcqdK+zu7AE2df0Lo1P6Ny
kAefCD0a/eDTZeseJH/MfuQTTGjscywKFQ6/vvOspnKKP5B2qSyPFzX6b7+c/5cF+A9xZv5vWYBD
lKc/8n+/lQUQ/8HfsgCa8i9D9LW57xAGQG2dEPNvWQBVhuCPNx5lVfJiIkwObl5QrPrP/7DkfwlD
FriCJDr816KJ2xSd+CPD+ZdFUxDchC5UREDq/XNZALFpqMQhCOBAZwJlo4s3+k1zTNPo1Ti5EXrm
GFGiMlAAumvNIPzqIOp5frMoH//e0G+J+cs0kwCCHgFRrG4gEnhlyxkbWDu1bRR5QBD0n12XNciN
Z+ilD5liUXWSwL0BLZ0xws7TZKNVtjo45U16IoBsaI5fThQ+QxvngRJ6FQrS97mUlEcaSJqr937h
0l0t9i3eC3f0cLdgFVfvweu8wddAYhOtoitCV4PqrFRQRYTJgCo62sjeVE/SMS7K4XEcSkvEkXp+
jyN3eJxomII/ttSzWiTmnnd62gIILKUL+eh8CCFEQ2nBJgBTL9dCUmo5UQIbaZbc7x9SvQipzAHy
ZkvOB3+uit/4CdfE19h0uEUE01A1EucTDTBli628fJv4KYh3Gth/EpXhqLfYfzPKwVh7QHPD3Tn+
EOe56ewjmiZnTFm6dNehGvMRBTZib0mvihcHUbjfrRYBO+zws8ApS57qB1jdMkKnDiKkG1fzVY4t
fh8SEtToTZoRvJ6XS4V2IZAXpBO8yh6iz+iGQxfP5mlv1rbh1aJAhMBxfa+hRX9oKilyq6BoHm+f
m7XvRZCsCEUsNPi4LC5/hE1+EPooUXuhXo9PVVTqOKfV6WPUNZjmpLRioUvAlMWDMHlIQoyIdyOE
hB+WmW6p/SxjVLEeDpJZBDYi6ddFvvzmviAj78BSo60Ntl79d53qyWGMrfbYBrV/vD3tZXqwGGqZ
haKz7gcVtEZPlfHG2E2W1N3BGff/NLJp+gj5yDrcHnBlL4rV5apG8Jz206KeQhcilsBZx8iIon7V
aFV+r+u5tnELLiNvpiWIVYRhCHFwtS9GyQ3qJHIrs6OG0sfoTkMYeDamnZ5aiJLYxg8r0S339syU
lc/GoCLQF1cQZYTLzxZLk4Qy3gjhPEuzQ5cl08cYZwwvS6X2T73qwoNRjvmBA+DsO3suAUwDGULH
Vaavj+bbUYEZE+zUzjG+zqg6bKmXXv8+gWwTzyAedZAOF4vCPUU9tQMD3BStiuNwacP3iIajhtre
xpG+3laUDVH/EqRSGn/LHheshBbDW118ZSgV6LGCPuaHfcHisXdnywqebq/92tREJgB/niorWoqX
S5+NwtYPDwEvAct9yGkwHH2os2ezlB3v/UMZZHTMjYeWwOFyqC6puUWLIPXs3rE8HdaAq8Vhehgh
fmwlOdfbGGo2KpSgQSgVwF6/HAsXFAs6TcXpTNCk3Ge6hPJzP4w4kae+vY8HUBg7yr/ao1LU00OX
6OUHpORD18f26HeVKRRtOt35WKEF+z2FOOkVUjuano52zEZesvZT4YXio8fLp3J5Xf5Ua4CFJ/uC
x1sqBb0i00JOIUgPXG+aK5utfGhzddhYoPVBWSAKtAIjv7go5yTzFeBbiRc1RRPstAwVXoNDhdPc
nP8uJyt8pNMh/Xz/DkDv/X9GXSbYlY0MrCx3Cb5GrX4f2f2nNEzNkzRTLbs90vVlyYWiUqygk+0w
ycVes80pUXz+5glOAY+go3+AW2BvVJdXLq7LYRbLOGBcViu2YBGShN1RE8A0UAuikxLImGVpMcIu
FWpu+wka3XNp+BAbonHMup2lJ+EdfK/qkzTmvlsMXflgDNM7Jf3YUOIyx6yZEwf+ZVn+7q3Invqw
SLye4PakdWOAEYJt/tGFTvE8DKp/ur3sV92P1wHBsiHyDF4WXcjLzVzIpTDSUhI0zivrZwuS99fU
WyXCJcCkacvBkPre9mH+MR8M+5Pd6t14DpVIn5C6S+YS9pQv/xj6GZURM9KNLfnetdsVQ0mqDeJq
IF65/Hlop7DVwj7zjK4d/pjmQZIwyqikb1y2yT06S1uAkZVzRhgL3JSrlSR9Gdcj4KNZA0xqL0a+
D16xwvsRqVby3Fr8EwL4Y40eV+58uv0dxL57m7LzGehSI20IRkXlr8W+TEJFGdCszDyYoIjESpPv
VaNaHGRYIE+GEtm7WVXSvaIBLwSSugXbX3lUGJ5c4vVag6l1ucxqNVUZEgCZp6LPi0ONXLtZWSb7
VJu22FdrQ1HUYceh6s6GE1/8TcRnFMTFaTvwNFtY/jRF39zHLci2rBygxt5e1bWPSUGS5wSZOhve
x+VYVuebRWcCL3L8etzZeB4dklQ33JnMwVUiFKC7DjTQ7UFXJghwjScaDgYo0eWgvdbMfl9GgRfW
Xfi58dEFjoZ5uu8SecvSW3yWxa5BuJu1FFheeEOL8nNiw2oeMJT0ECzTzpS80JdO1Q5ZrRCbPrIc
Nxrb7DyHye/bc1wbmLbma9wjnBKut+vgc5VD2TKD8TsqLs33HB7lUSMI2jVdp3oxppNfRfS7lUKt
3AhEChQFNa5KqoKLb4pxEGD0CLCCpDvhU1oFv+cmMg/dBEs2xpNmIwZaG47RKGpwGxDKL5aYNJsc
xVfQ5U2d8EOAh9VzMs/ltyrM088K7P+NlV0dj7IngkFk+Lz1l1u2MrFeQggCcM7YNg85j9Wu0Yku
g34OPTlrN3LB6w8JrJ7jAbYYDsEVXSgGL93jYx56sw99mey3vWsTyFlzKsOGDeuPIJL+yENjy45Y
XR0Ypo5gnUGce6VovrkGoizJx47ugAeORxDZ0fh7SsbSHI9WPDqYC405dBxAjMbOtqWo2CcNrmT3
JY34sxUTAoLkksN7VR4DYBuhXP87Lfy6cNG/cr6hPe08dcFcQoiHn08vKGinaRdWoDmAxxjyx0k4
d+2Rh8WyMwo0+U+K2tBDKhQCPKXECXzjJloJPGisYyTMFQv3TVvSeGt8lFR6ypFXtQjEoklQerhD
QzId0U1LkHRFHhnxk1xG26GfYvwsbQkhxUJPD2paKXspyab7UFJMargY3t0+zisVAX4be5zWNMJM
aNVc7jrsveIINmPklXOIkqwxq58LBbRcoirGSVZCcwdiFnWFFP0KdRi649SN0p5Oi7NRVru+PJE7
RToNRgvteJrFlz8Ex7MJvRIj8ExlsPYBDcN9W8zBOes3XevXPgl8EpEyE3AK3OTlWI3Tpq3SIwaF
YglcB1gF9V2vlZYbJZGh7By1jb8azSjTHa2C/i8Yu5AlhnGwXfpn9p1ZgVRP50w+9IguHWJB/t7Y
NdfvFwVeIa+Kso9BOqtd/kJE0tKwbIPQS2M+S1GpiduHlNlLA90EVcJ8KcnqrVhgdVCxKkTjQBSW
NMmgsXsZa/fA64BuxpTMyvCUyE6ElOacJ98Hm8M4o6W38eWvEwBRzP7fYRf3uinJA3CuhEsuHuJz
amuABet8y9ZobXIQmYjtaBFDhFk8XAEIw7BEycOLCs08G3NCzy4ZenxyAQTTZTe8cUSQY+N4iV17
+U7jLePQVQKhS91vefjVOZxTpdBDT8lTcE7ghnBM7lIXjs382ekjckcR2ie5zl1Q4MlMRcM6bfwI
sVmufwTleaG9h7n94ow7pU/iIn4EWHPtSdfH4GSB7Hk007b9xKftn616CO8MbppzGwXZuUiN4mFI
cumOrqT6wTAmTBpu/6jrsBcmD8Jwgt8Fdnn5uioI8qg1uAaPQLz0mrHO7yXHGg7RiPhrGZftA9iI
7IipsO11lGXd28OvlNIZH24udx6PILXrywPWKWi0A4jkFTKr5tCTYB9QJjAenDoc9rOkjvfFNIwy
sr5p/LNBUuIDliiYEQtRGwoMpbbxHK9df9BviDMQC7zueCp4UkK3rxGVCqLpBD54OIyB/c0OjK2r
ZXXl2ZWvlUmNd+ly5mR4mTbJIwchSYwTNGj9paeSdiydCUvLFgHVvdzhlKcAJ3/0+1F9ub30K+8/
XSLHBqvDhGlvX46vIHBihimBR6pT/Zsq/5eW590XHM27k1WG8VmFkA2Ipw5+3B547Z4xhNcb5noQ
fpbaxdkcjtYws8SpjJN2jnHpPYJE+sbOug7jHPhhPC68pSjlCxnut1mOiUg7hY4m9DpQxB6SLqDq
GgMf2QKzSK3Os43Cxtq9BtubgBiLIuFDcDmeNDcKrCHGmyN1ujPmWtZ26C/hoFtWjvSV2CZF0DhO
t9CTa+PCxMMMBVQZ5Wexod+EcWMSz/jJShHAlik69qr1M5Qm+ckcot+aFCmnytR+3/5+axuHV0K3
yR6Z7FJGMQRGj3ZnE3m1Ds/CmauWGHWyOrenG/SsmFFPkyt1PjYZbg8b19Xa8cQbhukK6RBj+R5H
lp0nlpNEnh3nKKRmBabw+D2fwJbqGzfB2gZ6O9TiOcSnAK1nTGA8yQbpYZu1se81xdmj7t8eUPEz
Nzbs6ocklQGuS8QBXm/xIW0+oqOAh/NT4uB6tu0PeNRre+BiCJ8nsr8Ddz8cb3/LtfUU0EAL9C10
2yX6Um+aZvBVJjlDKtvHtbCygNZ9IEd/p5MWhTW6MDTAiXKBf2Fwczm/BEVvh7CJxiAltoMa0JnE
MiL2bk/otaezfGTRuaE2LORXqQMshmmTqsVLL/YsRHvuJrX2D1R+aKBJUVWeUFB5QBi6fkEio/xs
6YVycKqy/d1WQAzVpqpOBIGDq/WlhiihQn9K9SNX17LBwxKt3LiC1z65MP3C2VNVqGMvoktrRiyv
TavYm1Fu20sVan7IrWhejToAmmzFfNQzU/tjY4VWYiGgAYhDQLdEFGiZ4E4junxJXYNkVJ38Ad+j
Z62N5m+TL817CSnKvdJV6alWQuyOEWrqTXXYaBKvzJtWNaABZGcwBHtNht7cWVKDq1Kb0z9Xo7zz
dHmcXX2so5OjYaun6FZ0lOdi3FjstRSLIg3Ye1q/6Ky8EgDfjNpohRGESNZ4JWL1x7CkDeb2Vmjt
Kb+2dKf65DArevZBadv+EZVDgJszfmKHiFbtljrCyrnjt2BaSVWVu2yZ+XS6mo1ZAOAzNwP5oHN3
P1l9oLkatLGNdpXY8IsDQY8K1hS2aFDBlnX9IEhVJ50SuCVtouh3md+GL1pmZopX0WM55kGY/EKs
szmGgeNkiIzX9fn2jlv73JQA+XCEeBizLW82vQygdhShR+tJv8+7QjsPGNif00D5XUmGtgP63R1u
j7lye1MVY9ok+iBglxANzDFHKQ4TujWYch+1OOjPUtTZZxwG01NXJuG32+OtPIo4esiwZcXLaC+r
Kdao+2Vu5IwHfsELiig/mEjF70O3+asr9fEhmeGb3B5zZRPxVnCAKIsRRDti3d9saMfAAAQheDoH
DTCUSh+MY6rJ0UEbjeTT7aGulpOEBVa2IawmgB4uh4IEVcxk8YkXS3onMrTmKBfclrkuSS7+3tXG
1K4PK1uVhwm1C+q3wMgX4ZuCd0VWpYnkhnrXnKlFGJ4vOWm+K+Wk+iNKlOncokfvBWavHDB/LL6E
sYMdeZalG+dnZeo0sgXxn7YQDcdFnNwMRtXLLVUqpMaQcJabHC/Ow0CzCuGsw+1lFm/gxVkVs4Zu
jd2MKAXZi5MSV9xaiJlJbib7PTBZM5vM/VSWeN/eHmh1UuCXXgdCKkj8+ZutE8BDIilrJTeGqkZx
zq/AVoKE9xU4U+FkJvvb410/y2Q4bFU2qQMi40puGpHRtpvo2bp6V5dHo7ZLtx7q6APIuPBX1dDB
jdVYvx/lcXwBN9Y+6eGov2RyaRyCpsfjPndGtGSj4FRVdv5S5Vb9kBRS8avv625js1+dZfFbCYho
h9MJUpf3lROMKSjlSHL9aMzvkOAMf8693L0oOEPN+9Ko65diynEsrzNpY52ujrQYGssCKOjCDXLp
DGxkFZREm4YFvIXp3MeV+qVB1fNQO/HWe7iy10AbEpEJXXL6e4stMM5OYkJfEJ3UKbjDfBJ2iILe
3u0PvzYK3azXXh5sfkOs9ZuNNvsDZCktllzbV4szyUJ335Woz757FJpMNGBUyADsLvEGvhklVnyI
xO2E/2Oma/eVYPKqvbFVwFmZC6wGqlZk7YgpLWsVkQOCBr8V33WC1j7llYRiTJ/XG3nHyhYgtSI/
hk5NE/q1bv9mLlInddSwWtGzirJzELbaAUHwFL3cTtm4Ba6GohwOflF0OYS91ZKbb6K6nlETQtVz
Gmtv1LXoOQlnQNJxFvx1+wtdnSkUW6j5cY2SatAyW+yDQS/lJg0Ghqpj5a5WdN+rEyMkIFdMNMOb
8GnyjS/Z0G65aq7MEXUGEhzSfQ71kgpZtx2m6cAi3QF3yCf4g4Grl53txbNqb8Q5K0Ph5e1A3RM4
XuL6y11YAsm30dtxXEMeAcy0fQGdmcz4vnNipMnevaD092j8CYC5wa1xOVhvmlWAeY/j2mMOt72K
7fG+9sHw7KSmsX50eVM+Q/WP952eIpd7e/C1mVI2gvv7qoq6jCkTX0M2VkkQWW/tPyOfoiVqMhNn
HHzK7ZFW9g0VIs4cVxWciuVdjFgvMmUwjpH3VKGRwxGeXIp04We9Q1F9n8EpuoM9nD8Hfhm/3B57
bZbY2wACoRhIsiL+/M1JjAyo605vOtiHkgBktQXppG8NF3HRLTzf1dUiLDFEhkxnn7780poD8nio
5anvuM3gKOdRnvs7WNrNxoSuXn3RYgJ2CjWGvAP3sMsJ2aMSDBlgD5dAP78zU2ytx0nLH0Frqadg
bMz3bxN8qJiakLsSkl6X4xkgClAXVW03Q0x5Z4UgMemWSyenKI2Nd2ZtaiDuQcnRJb5GyiXIpYQQ
l21XotZ81xZxdopp1iJdilQI2t9D20en29vjSkUJOxuyd9E8pU6EofLi1elyimMCJOgi2mSZu34q
sChLp1Tx0IXtP6O0Nxi7OJ1mbJk0u94hfWnfSc6M7JeW6J5jFppnYrf79fbvWtm2/CwH6BJJAc3O
xTXUS7WG9mNm87CH+Z8yT3zvBkE/HSd7nD++eywwAGLdqSWrjLn4woXuT2MeOHTsCnAHBaYPWZ75
u1DLtsRDV24CkFkEj2QgfLKlDF0dWj6CFr7t1k2fHcJY6Xbc4Uqxt2UMfUOt7r/Z3fypcbLi1z+Y
JN8SjCn4J+7ay0ni2BmX9sQk57hV0KD2qxMme+oO2k61taeuijPU4HDnAAnAeMQBi2wjiW24hIHJ
Ec0AWVZ6o5xrPRuQhNOVs2lX2WHSev9Y6YAxVQR6D4Gj5+9/xyBTchOR7VDoXQJcsaIPaXoiTD5N
wJ76edAxPlcUFx8+/fvtpV37qMBnqNOR5yG4tZhuMDhDi2GljfKwJT31EeT2ju7zwdfjwJXj2CC3
VVGCiJPk3QhlVhqXFug7ijgmS6JMrbYAzZzadv2s/JUhgH5E89040GiZN8pdKweS209UWQEKAR0V
l/+bd6TScaZE1gWvgRIl/tmk0dgnxU8TPvTGl7u+BUEBYHpGrEPvA3/py5EGgHkjjTLbjTMAhAWu
Xq4x1LpwPjcf2qlPN8a7nhnj6ajicdUQ8CxRa51ZJFNZS5bbDs2v2rfTU99FT2Olj8fb+2RtIAor
oOzBcEArWVy1Bfme0ZaG6SogYU6wEWc3B6nhVtbWQ7I6ErnX62GX6TRcLmE+Odo4pIoJIEZRMekx
jFNQZbAc81r6B5PizSLlRw0W+uxi88dKGU8Kyg5u2Kcke4D4gTf2GWqtWBi8f/0ISMWDwHtMEedy
VpCyRF20hCbvx6ELrzDcj5LUAGZQt+yWVhYQUgHZmEowTDtMHPk3u72UKsrOc2q6RkU/Ydd1vnIq
1bx4wgJk+Hl7Wiv7XRTd6OiLaQFJuxyrk30DfYzcdMve+g50dnzqA6VzZwkla2J0Y+N2vo7SQIeC
9WNeonX5Kn3wZmooHAdVjsSY66A8ifpb73ixlUbvLThx8fOp/kZmcbIWk3JIYSdK0CblB5qWWeML
zEndnP24LU7QIOhl3F7Fq/rsYsDFlocS0/Ad2YdKgrKUokOJp8iBrW4764/RoEVe4yDGeHtQcWIv
Sl0MCgQC/0y+Hyd6ETnMI4IPtcNadnlmfnCQyfZafUpP9ojZaEoxdV/No3WGhaSfkecYvt0efm3n
QNSk7kEogVbO4k4mDewqJJNMVxpnfz/gPIOqC6rrGV/1BOZX2QDXrJ0KwZSn30E1BKD95U4dip6T
p00cQLk2XmK/lcwd+gDGnZ3ZxVZ1b3UwIRRpwo2A1bXYQRUJaqI1TG7MU3o6QzCeU6uYTsAo4/e2
vfmMnAn4zmB8BcH1cl651Q1ZOFemi1p2C/tIU0XA0LhyatefecDjj2lV/INnTtBvxMPDu0O59HJQ
9EERxIw5IRUu1Cd6Ra3rjMg6AA2HE9/GW1KYa+sJ/Av8IG1LytGLvarb3M1qxCTLNsPexrSwUTN0
6ezIRbiR714XvsWCCuIUBWCqM8s7JteQ3qkjNoqJ2Ty6CkqX6vu6n/07HUjzo2VV0lckmQxPBrZx
GpW69erI1I8TGcbGo7F23bF5+DmA31AbWMS95KuJ3/ca0y6nmI6tMbhYJ2sb0dHa7YPK6ivukbRl
KdsoVU0IWqI33NQKbJeMCo+nUEPPIJ/6g4nQMdbUubXx9F7HnQLjSHeYVg3B5xLDoFd2DczfJJcv
xwwdGhWE+jCahzmmZ9NO5eAGSd+fnRDPp/dfPCKTQHsXLBp1/su9i0TlnNaVhm+bHWZPSZyjAdlP
EXUbusx9uzOpMm5JDq19SFJUmr7kauhxLi67AiG1rNEmwwVxFBwmtZD2FlIJG6ystVPydpTFreOD
zI7qaKbEl+PfOUlNv2t7Z95HeIe5txdxbSjK8wAJCDSEws3lIg5aJdszXlOUyTWwYLKPLiu9AS8v
jci7PdQ1YZj1gtFM1sn9hoGO2L9vHv15TNPAbmXDrc2wk91xTPBgwUXS/p5oUR6f4yRUj1mnOCke
3lSDfXMAuTHYqA3d/iVrX5FGGHx7IRRAiHD5Q6Jc6wpFoYRqaFAm+ra1PoSZPT/fHmXtXRYhIs1T
YNKEppej1Bk6po4cmG7Rlqq+S3sEXaDZDeFuaAdEPfUq7H6OeZXm+xhh2rvRKYntbv8GMcYyNiAu
EKR+KPYoZF7+Bt7FtEzmxHRTR8rxcRjng2n1Q+0CvCqPjapEv3HXRVXw9rBrMQE4ob8lDYSQ0eWw
WmwUbYDDBd94lrlza7y1QgfjM6vHhqzEJ3FLSWBtRKBp4IoRd+ZWWFwGOYqpkRl1pouPkfmxkSV5
NxTc44He+V4bQf3cmOLaHhKwYlhkBpfPlfCv1OOyGLWmS5ob7yc9KB4xLfT/vL2Qa8cTpWpU2pEi
4PkQv+LNkanSQLcmjfcSUKO2T3UEtPo0y/Z2kThfbg+1toJULNGjx/MExOYih9LUItP6gYvcDH0Y
uYakwsOV4p1dguCvx2zaeBOvAatcB28HXARy+F4qE+wzw22rpL9X7MpxtU7P9mZn44ZYVQ7iV0Ny
kJXG/lCVyZ/2UJue6aBjY7ZddLw9+7Vfw/tMIR4kDdVIc3FazVqqczSHsVOq8upPrP9SZG7rUsK3
SjKyX8WgzamHEmQC5SpRMoldHGUPyFZIFCJyqRxP09w270a30OAB3UNUL2JQFJkvv3/RaB3WQsT2
E9RGlJyohba1+YBiqrVxO6/s54uRFgcIf0bVN2tGUiTlGY+w/Ih7nbmRqqxsZwYhRBHtYCa0eG2U
CdlgDQM116+N9KTXE+Fm6g9uE0RbIdfqUOAbEe+ED0G6cLlys5EXPWZIfM88bnEOK7O7Mqm+zNpY
boRdKweHC57WCnId3AjL/GvAnhHmPBUBq9bbQzqo1kEG9nay7Vz3ULCKN8ZbudOB49Di4J6jtb6U
k+9iyS413IjcwYJ0EzWWhk9gLp/C2BYGmkWSfMWfG+T97ROyOk2YY2gjkxr/bUT35ipSBqe1Rkw3
XKOY7QfgLdNHyhMkl8nsP+q1MW+cyJXnk3YjrXtR0cEbY/EB42qq0eefSb0UJEMRVZ09o+4Q4uFE
5Hs777JjHUz2hyHSmz2aad3G+KvL/GZ8scHezDfuu7ZEvpdl1vX5pCZSguivat+1NaB+DSz53kBq
bWORV6Jp2rqwKohOaDssYwZbDsZcH1PLjYumPIWIqe2TQgZPUDnhqfGb9IyVXbkvulzdOP9r0yUm
Io7nquEBEH/+ZrpTXGIKzLXiQg4Pj7xE/g5zQG0fTUX9OCfYbXZZ9W7cFdcb4QkFM/qffOzF9QaA
I+GR5pDGNoVBkoXMbXEkeOAi3VIwWbsPKJFAGGELI+S4+JzZVKdaP1H3nM0ABnJvtPsJ/Z5DTxdh
YynXTsrboRa33NSbSm+kFoHfzFLaOFyfUuHNO5W6tjMIhA63T+Y1+0vAAFis1+eUKugiyrOCUGqo
3ZFe+r70qxpM/c5JasezKp9qjD+HGV5ldYNLAcKc/X2hSfC+kikK3D4eak+K9Po5CQxjr3Xx/Ic2
SNb3279w5XFhW8katWDh1bVELNvaVKXIL1hukPndA5HxX0NQVefbg6x8YZ4VnvDXKhQ1+8sdrMtV
V1pDZ7k+OnrYJkrxcUxKpAUja4usfC01QKH07ViLukk0taPT+agLmVNtFXsH2VkFr+l8+guduuZX
VI2t8gRpwBLm71HyYg6NjpEpevbC3dkEKWbRXrC8bOyQYS8lc0vY8HoxhA4RzSDq1DyAy4vEQpq3
80HFuGYstXeDhDlbWkfo/w+VvZGtXn9csgteJChPVHWI+S/XXcItTrbj1HB79CsfhxhBztKZ23ff
jFSZiRpEti8ClUV4KpmtFmKnS6JKkHbAfa44E41R10kw6oT2WOZfmmHQXJWOw3txRKRPZHCEX7Rm
aSUujlfdwlOhk2e4fstL0ChqiTYREppTmybue/cwQ9Es4/onayO5uFxLv/JTLU6xGbWcPP2QhDG2
pn6X7clgvv2DkcgoBGUJRdtl9UTgsUf0V/hqjtQCnu6E4FJDWDsq2kakf/208P8nPiJmIGK5IhLI
RQGMPPV118Kr4hQ00Qv3WXuwxjgm4k8GrLmSLfbC9R18Maa++GbVJKHpgbqpOxhS774a3wK/r/ZI
XoaHKBmyjTmuHYI3c1xuz3l02oFeDuOhZ+fNllodglBzNuLn1VnxSotKO3nnUp1urq1Zy30DaH8/
JGh6Y+Sblj2S7ck8niTTDo63N8nqeNRq4LYR18Kwu9yOw5CaPbJMuhvKMRIBU2MfbBUdoyqjghkY
zVbd4Dr84avRlqQmQ4wJGvtyvK5F0586KTslsbODbDQIUIXT+ATHPNyraoeZkGSmR7XW4o3HY22m
gr5JzEUH7CozMesmHprY0VEQbYNTHY/koVKbn+pRrs/KJL3cXtiVWhjcVVrmPNncKCRDlzOt6l6t
gJgbLrrJ/hm4TXHnG+28i+MBZSoj7TwfzcMdb7f009by70oib5X+1qYMaFUQZkyhfra4t3lJp1qx
cKZvSyvxKiO2gl2EjOq5QYDiPEnJFszn+k1izgoAMIuOOgnCYs5d6QwhHW3D7RpO/mzD+W7NcvJq
f8uCanVqDEY1SMgPLVOkKo3MriqpZSAsVnoydhW73kLoqzPH9L5Q1GBj96z0GhiNPB1laq5u9C4u
P6em1lhuI6PyX5yd167USNu2j8iSc9h1290rsVgwwDuwY5HGObucjv67il/6RXtZbQEasYM01VWu
8IQ7cG9LaFaMFwYq4Rm1VKH7uodKfKHE9klbJvMtgmf9pfQS9YSrtHfwgMiBrgt+/BDqX7JghD/G
NmvSAYfiEEvpOAP7TAoa89egasHYSoBPC6v7DvaOMhwMu7+fZXFXapYTjG42U5GLIo91wbftBo9C
ctfr7yfLKO4HyiTfDaEoP6wFnYXCSc0X3YnEBWfD8agot7vDQDdIahyKC1smrp32xrzGDXVHLxd3
ZZ0nn/G+/ScuVu18+wDvjiTLCwCpsEndUqBgqFINiAhHysE13keL8J6EqfT3KwWOg7XdG4qgXp5Q
yo10y6/3Vqva8aKoDKUv5nKXIidwckTWnZe0OHqpd4eSty8gUQL1La8+bhSzn1JupYws7JTArP53
zfMMB5gx/X57AfceTAlAIfYA+ILU7/WsimJwu9XSzACuVPdVFynvi5kcUUF3LgJkdaQLOTYVFGk3
a9et2qAJevJBNiVdiOa489mdu/FJsfX3g4iXg0ntrB9yUBLJCyGNiu1mOB0/GKztTTMolgZCWG47
AcfQ/apg+37U/todCxIIgF6GfCUIBeF0MssqZVvAA4GzrDsPg2V+M7w1/3j7U+28yrzHpG8k6BKZ
uPlUQ0X/0HGIpQrRGOZZWEb8ztaQEfeRnO0MNIrdFNiipzzA7Z0Odv/ezWICz5ZVWT4jzdzrjdJb
ud70CzHBpDrZecrM7g1G5GaguMrwocgLJBWcrM/8mHvpocrGJoSYnv/v9hLsLbY8FOwidJMQWbn+
EXMdLW43Ey0Pijmop1ZPm4fMhWQCCqE5MsHb27RSa/X/Vfeok14PRmNan3B3J9XJMXeOM3oL/mRh
2N2JEesnC2Os5SC72p3fb0Nucuc5WUZ3WHor8MxxuO+1cg4HLXHfRlp6JI+5u5tg+CGV6xDsbXGZ
Br52SdGSLs51hZgq6VZ7meEphVbuOniADHb+MZqd7pNiT9pB2LU3trRYkA0i+WBvpkmHY6pbLoyg
LlPtyfNQS4l1rTx5dmeE1DanUMTl1zRuij9/LiRPmKeJPivVNe/6k87rsI7UZ82g6hz14qTYGo6F
YV7qeVnDP9+qEMuhhv2iJG99PCoT1ZPVphxt18OPysmtl9Iu+gvEF+tgUnv7FHsSFcg2bHuC5+tJ
KdS2UcCr7QDDjC4Y+9F8GecOFuOiSsUd59vtie0FWSBkaPTD85a2OJuvNwMdzgqJkHHbKPlacO3d
J21mPc6RXn3zKNZ+WGDpBUoN4SxVJutdudA6zuu0P+iq7pR/YN9yHcqSv5z85jpIvVEXdkd86ZIt
4OinLE+4ITmEPdrnplkbSvN2+tiaXXxfRYA6PbVU2WR2Q40zRyEsLmiIWsYRNnEn+OOKhI0ACQlw
3ZaIFtWWJaKJ5ztXUFvB8gIjYjU2/D4mZhhnyGlIUB5JcO885FeDbm6rpkD2MKLGK7k6+LY6en/B
ecE6eAb29ppE8Rga8BbwQ/JX/FaeLrGTSqcptYO00T8JJ7Uu6wBOwFKzJ2xfq3e3t5o8jpsoWpaY
ZCWcASnvXI+2KPoERU6zAzWqNRwiY93vSnt6TrWxvIvVZg7jbFJ9I6H2N0Vl+nJ7+L3b2LLYAGCG
4HpswcAWvjMO+BlQWfjsoQqc9r7o9PhkpUl1+ZuhgEEAGSdu2eYLK0pfvSlBuk2dzHeIqVchGX/7
NtPMo+B89xPCKqHihDkZlcLrRbWivMF7k+ZfN6U0dKpYf9uKSQsQ6kM+qqmPsDq7q/jbeJuNiXwj
hiso1AdeoxTnFfbJiRQOm2cFf97bq7g7NTrnUnaJjuM2+3HdJZ17CnpBjAjII3UKnIqztiliH8e7
8Y1lpn8sPYrWAcU0mHhcQ1Bm5OR/Ow92ScEuGSj5w+12TqVIsemM7NX3suiPqdSboTbfre29VDAl
kA7rZPupJkTQt9V4UEXeO3IUmOi+U0WmKrI54H0/al3GgQoMxeulzLwr/DzSvIdCj9WLhTFlUDRe
9Fina/NVxzl6PfiGuz9AgiFlnRcl0s1r1kfR0iNub+MlidOHn+UALoxx9H6WtalgB8F5t41ROSuK
9O920yNhgL3tigUHzTCeUjR5Nm9KbaKLTIAnbzhRLb7XNOXku4lr/DOvaRadbu/Y3dlKphGrjZrF
9jBCHS0qK2I0vddm34km8XZFWjNIBkSr7DQtkWpU4ien0ew3qzUf9Wr2AjE6BZS66VtRENrsKdqB
WiUsrnPNS8rMV6fqs1Az5R/NioazPvFx87EZTl3Z9wcX3m4+IeX+qXyRPIE/vz45s9MLtZtBCnma
WL+P5jycKcTXd249enctKmpPjlJ3vix1gE2F8kE1pTnqZuw9mtLkgC/NN7e3xCADg2YvWmguU8N6
2xYR+phxdGxnsncv0fJE81WKWqBvcT3XIkMrJFPBo1tq/59Z9No5weHLnwsTz/lVPeLc787q10MC
PJJezXYLV4WbRgPoyN7sstM603my1+Wo9LK3dWUEQK0NYjfB4PWklLj38lmQ+Lb4EBonZeiWN12B
zuUZO8gOP9xej5uQg47eKimyFgfCKea/QDPyPIN3p0lDaI+kx/XPQBQY2xONSlukrfG/Ki+NP05T
9aDUThHU8exgNCKas+rWhm+WRX1nNCI6wMLvfd/ff8P20lQzrHZ70JvpQqdZWZPuSetL/S4XWu6r
AOLvbt8aex+YG8qB0gZP6ZWyvS1m03ZiSsZmXU93tTXodx4mBf/cHmXvJqTUgJYvNBvG2ZzQKaFq
Kd1tgwm3je/R0Jqlj4ftmPreGI1HuJa9qwg/OmrxsGxQNdqsoSacYalW4lfFyDpYphhaPzTpVCQn
PKKxYRq0FFpBZQ94ow8ISB9VbHdnS9yAPCmXARqG1/vI7KaxUPqO0oI1ueem7Je7FcwSdIZ5Oshb
5MJtw1q2paQTEX+BKLseKp8WvGDp3QSrpZaxr+WDd3KUBfdmsJxhijJrkC/lEYdid9RfnWGd/sqr
TdNWiBaVsnOb20V9X9v5hxrW2UVFlOFRmZAPrGJO6p9vIYpwFIJ/AUy27e/aJBn9VRxL6lm86WJ1
/aiN6XAH4/TQM2rvUMiAlrK7oVGH235AHZpb7KA4VnRZfa6R1Xkz4Y15cPT2tqnM2MBCSXHZ7YzG
ojMFgsJWkNS68Z+F/eoUdIjPX5a0MgN4henDgPYacKFiOmCm7O1QaX1NdMxDQhH6etuYItYTC+Jb
MItkvO+TQvcjVuMh7vDF/ovvxqsM/hTqOTfN9VCe1oLbiykDoyVXhoszfO3naAwRRhj+fCTySWyj
0O7nJd5eMt004ymVg/d0RGqe0IqJHsbJtQrftIVx+eNZobtO9xsmMMXD7RXTx9o44wViB8MSYzJp
agoire7yJsnJLm8PtfMiMBQYJ7YIfbYtF9c2IUQZGTWSuBbKzwy3B9/Q9eSL6FoHUG15BFDdeYxp
d8n7E81bwiq5bX/LQxxtylPV5krRardS3k6lon7AU7PAU2Pqm+khS5vCPc9uZ8JaXB1c77Hx/ff2
nHcO4C9rJCrhoEPIwK5/g1vEBsEylR9h2tnH0RNr2EPT/Hl7lJ1TYFHYh95JYYWWwua971ayVzQQ
CW60CJe8YUq/t0Kp/Ygw5CAX2hsKnhB1B3Jl7rDNoha112M+OJuB6yXdneG29ksVE9nY6qG62+5Q
vAguXUO6WNtK1qJSXZ4hiAXO2Kxh7EXJfS6gcgsnTg+ClZ3PJPsUHpLxHATQU9efybY7AZ0UX6HR
SOdzkhbOJXWoatz+TDsHgGCMq58OllT92aRxpnCBlMjXhhR5CDVdNP9zx6n87in9N1dPh2+3h9tZ
P6nJwb2PFj6T2nyqznWKqKa0irJJ37zFKwkdXk9Moa5NR4HK3vohOSJbWXhmaVsYEo/PYGkrzaW0
07U7tx1F2Ma5ebB++6Pg5g7iFjTzdpSozYeGFq5JJFBXd4Qk+pMLc+7uL5aNrh8QDygHpIHXeyH3
BtzWWvopMS5rZyUdV7L7UX0zOtnXPx8J4guXPM8z4vib/VCpXT2gOkPlvTfNZ7Va9Lt5SdJTbtPh
vD3Uzl1oI+iHLgHK6CRdm6HKqqKX0xNJVlqh+UbcGL4WKcmdkjj/GhjHmz5+KupdJ2bkha2eePb2
+Ht7EXVB5HW4i2Vr+npRibEgXlVE5/CA1QsUzo+1WVO6TIx1+XR7qL1dwhhYsEIUonq4KZCqUZWX
JZIBgdl2vRSbX5CWaD29OJjS3pL+Po5+PaW80acWIhyneenFZwd7y/t1cVsYjllxbp11uIxlY4WJ
Ukf+PPVH1h67KypzHRDK1J23l8mQNfaEBTIB81QVTzo+Fv846rr4VqR9uL2geyNhoSnDSLgnr+Tq
5nWla5LqNOBEnt9hheu9T3qydERz7YM13YnHmQ8yIcSSEvonv+1vT/bszW5d9PT6UJwofnjCVB+s
Qc2/xgAaHlA3K5+t2Rj/4sDTlKB/i5g4jPxNkNwDkygy5DSDJcsNPxloioxVNNx5IA2C20spr9xN
liPfF1lZQfiRLbqZn6E13WrAlGyHmWQmj8RwSeu6eEwMJzp3g9W8oBiv/Oep+VFZZ+/x4XWjMQSo
CurxZuhO15tRSRJ6m7kOlbGm4VM5a455NwJFvVp1B4Hl3lQJ86hlSBIa7OLrqSqpPSw2wTmgfd26
H1H28fU56oLKiHvZW9T9eqi6ME0GEd5e5L0LAHIjXRCp04b+7vXII3yEduXoBYzXnrx5Tkpf9ar2
4PbeG4ZYVtbqKLi9UvNqSzNLy0b23fPS/Frjr3BpCm05iEz2TgQhg9RkpTvBjK4n0yUQSeIIPbLV
bF/qMrcuTV8qF6dRKtDaVnPKIqU+OBC7M+M5Yp8i1vPKWmtojF43U2ZGV7AIJh32+bh6P25/pb2J
8Rih94bGO/W47VeqlcSjk4SqjK7ScqmnwUeksz8Rn/d+WpSNL+pUHNwvOzOTj59E+0K8fyXgi/C1
WquLAv3BEmL0nUxtHrs5nQ9Q2fvDSDgxIT+Iws3c0iTGOrqgXo83gfKzWazio9Y4R9303VHoGoP7
5joBs3C9NZLSoCmRw9x3Glu5s2NlyfxWCPNgB8ofu7mz0PGWbn1U1YCTbSZjlmOtZoI2nOVk5nOl
Kd8itHyRrTceChBZb4du/KLO+Dvoo3tUn9l5etB0pJckZeuRItxMUWsARZRRLMXXYu+x6lsUZc3c
nv1Om03nYHPsDoYcr+R18QZtO6statWdmco2T7l4L2o0OKFulbSLVdHUc3h7++8Oxmry9WDqEgFe
f7yxj+MFjKUT1G3zk8ux/QfvUcwO1vSIXbS3TWCzMh8CWoBCm5HMXqmQRojoZ5Rtd0aTZFr9Bc+u
o57mjlIeEFqKTJKoy8WxJVsUk0rtruVjqR2Klc2iJ09jU/VhujjjXVHD3wuKaTWC1k7xWJzHWH8Z
Eeg/p9Tm41M3FS1kSBsV7+D2Uu9uYLDEFFIwT6ekcL3UGor/yipg+Og8rV/yLhEPpMiN8NtZRGfW
w/WQpkGLzm8NNU9Pdl427UH8vfe5KTGCspGVXOju17+hzlro7nkH3IJE4A3UfvGUdfZ87ib9MNbe
uVnB4aObAi6Tutg21tZSKxIGBQ2qtol7Xw+1clks0Z1sttz/UAucT3qc9n+xn8nRJQiNSP6V1oaa
2b2jlIAK895ePukTzrWeVogvJQnNX5xT6tFU4Fy824BKXa9lB8i5QD2aS0FHnduP9Mj5L9eLsrqI
tlPN8+3ds3d8EOiF0CoNdAAjXI82YpmRxTG7JwGcnb8UboNatdk6y1/QNEg40WIAQMQG2d4IAvkX
hQwKjtjavHU6zf3eIu/z3+3ZyF+7vczRPpD85l/1581s4sH2uijijlOpBT8iZa+9RNABT0mqC4zD
5/QoS9rb+CZ1RVl/oFaz1bnCvzn2AA0ifuB19tkogdFl+SDOooqO5Md3h6KEQ2BNA5T6wPWXojU9
ajhpwOBWMB3rByO/68Z2DGs3OUIz7V0pNKj//1Cb42x0plN3rYeomwE/YbDpU9jz8HnATRNF59nz
p1Vbw8TsBr/MnOagV7K3JQHroYUGHpALd5NM10Nm6RbtrsDsTetdDuPkXE7lcBAF7i0nuRihEqVL
PqG8Zn7PxQpy6CkDW5EvcXe3RAu260AUn5ATn863d+Xu0wGpWJLofqW0m0+XxTWY+TYGVdRqkXXf
FWSxJ10dO89XEOVEdrWNuZ/nmPLxs73GOKdgrVG3vr3Y2mcQ/fNFr9rpxzSYSn3w4/ZWG047YAB4
TWRQm2/dQ2IqNEPW/c2y+bjUYDwA+f4FaAYDD0poQJ1kfmhcr3acNJGbazDnRadFoWP2X2u1Ve5i
bf2b61NSIgkcQSBRHr8eiYh8tiYdaCT6w1hZ2GWHwEGhahiT5tSQDhQBdncRpTpNQ1iLrEz++2+7
SB+rudFyKTtntckXjzLhXVao+oc8KuyD0vTeuyflTqgcIECAtOr1UCq8imQoJUoGJmmok/EGlTtR
n9aX2J+caX5Q7ET5eHvryv/p9kKVMk84gkizv21NUluqxIRIw1nshuRpthrH52ptKr/1ejVo+vEI
Fbc7INEIidMviMhmQSMMFtyyntG0w0wdARDN+9Y6EHvG3kj+l9TGUYNod1V/KR+zM+S416uKQI7i
LSodthgDw+fCGKyPmlKK87gaBZonbaqeBkTvjqLJ3VP327CbG8GC2Trg2cQNO6n6qUuLhkZYc0Tq
219M3ibgLjQ1tnX/0rAVPZFCDhWJBhmnpeFfa6ExfYLagsUZuSH657d3zN6JkGrZ2q+cjRvlekHz
Lu9HUD60LBPTfu6X0gjjyXTe5K6bHkSde4sIFhRaAIESvdnNULGKwchM+ymwRJonfqmC4/LRSjjM
0/Y2CXUtTJeIXyEDbQZa6DZVWgm/vR9rXD5qe1jPkTa1TTjrFUbrheeGnmiHf28v5d4z7ICBdQAn
YDmyZToJMD1xTm4VJFBZLpk7DF/XLgOLkaTGo2Uo9tkGN3FCU76D92p6BxfOHuqbrjN3G7xM6iWv
MvC60KYVBA4dxhZZOwg29YuVYNXn47KudUG3jtPTYDa4optiAng5AY2f/Ea4JjIhblsf9aj3vgMg
dK4jGeRhM3e9t1DK5uMWMtqqC+MJPHd8JmXOA29Qq8xfnVYLUAWqD9Zhd1SwG/zhBgRkej0qLPtx
EgNBZWaosqJYGz+zfM4eEXBcn+uU8hv0yiNp0d3F512RUneqJDZuLiY6UbhKoakXJCC+zqi09ae+
6pIX1F+cUwJ2+LMHRu+p4rHDB0K1iRWi9H9uj/zW7V24d8ok/YidAOTK3AYIupPYIy47LPqYRBdy
BSTqVOMog9wfBeo9GsKUU7dMJ2UugO4K0nh7WrN7Q5+KJzuzlIPLSV6r2+dMCtqwh2iYg+m4/pRz
phhGJ/MDbyp6qi62fcnmfL5Mmb7eD8Kp/TpC+t7OGvVyexV3VK5kixwSFbkJEL1t2uoIDSXaJncZ
NRcvuquop6gol0/owU8iVGB7i0ueG3rjj5Y7PeFsmqPhJj94OVsvZqtlR7Db3cWg44HImYo05laA
sI5aZB16xyF2iZZvxqzqKWAvF4cWvUHa9sHUYjRwOsN8QpL0SGNo72kiD6Q0ShWb3v7mKOMUrBnx
Kr0OolJkz0rTF0FS6crb2Mzb8bOaxObRfPfOscwqdJUKjrSLvP74xFap1U/Md4oiz3qjD47zTsev
UH2nz63+ki9DF/ZWaxykMzszBeDPhQXoVhJ05c7/LUTkelwyOGUopzta9rbQOb7aWpY/+k7532qN
1cFwO48Gbgako/hjaFIZ+Hq4Ja/zlgIU+0wY9kuxdBgKQSz9YkeVsZyW0TMfUazRPniV9IhflSN9
6b3pUpr5RTRgm291OpeiixW9MF3Zio0aXxmRLfBzCqhf1k54MqRy1x8HZ0tmhJtjTfaNxIWUN7Ne
na2uXBBc6QYnmPsm+dS3o35xpjx+gX1j/0hzUfqLPTS1n1rKN2MxhgBpfv3gmtw5TfwGwDiI+YLu
3na7ezvDXWFeqHg61Xrp7AZtAfhod9HqlL5tQ72Dje6U57wrs4NbbSfkIn2jpw9vhiRrq4AhSssG
KM3QS5ku79uhcT/BXHXvtdVz/ztYarlbXy012Gk6GrJfswXIlAYljwRxk2D0muyZMMD76eC9Op+8
RMdiNso0vSYayLtnZ4qVxl/UStXPaczv8ys16+swpamEoGJfJlx1nd4cfYj9X8hOoHTAw7ntHNuK
SEqRp8jwRs5SYHkzlE9Uj4272yuxNwzlMokI4T+8Cq7PWWvVpVqn7DktSpI6WNIatFxbrMU/t8fZ
O0+sNggv0AWkmZvowxJ1NngGumTAvfL4pIms/aD2euQPJCvousTvb4+3Oy+oLSg4YFrEfXk9L83I
q8V1CapTd6n+BW2g/nBscYR12Z2VBD4BNmZOW/XrvqlMdXFQcSrXdXo264yeBxLcQas4wzvkKo6O
yM7djzaBybmkzAFsYnP31y49vyybnaCZhFKcVDQ3qrNhJUN8SlZRxpdaA7weYgad/O/2eu6OTJ2a
fNaRf20eOrtxrcXryR1cJc8+LGYUf+CtYGPqjc27X2pUDGtlCW6PuvcK0OeR0jH0AV8VC8eWIFzJ
CNqb0TMEwKi1f9PkevwWAh+sWy0zlPacpkbyM+lSLznRel3+ohKDLDWwAynDC75ts+b2qlUIfVMz
N3utpdmkVvFnr8q9xTfn9ohVs7ehKGMBAQIpi4nC5pj0niUI4givhiLJz/ht5n5kL+1TFUffVhL6
g/Xd+6qoe1FoJnSi+7R5ZV1jmnSaui4cV+NpjYzurhLqW2up2ou3AFrvRHuE99wfklwXOQDygS1x
JSoUu6RAiHcQ8mLgm6YWNvzgLqg0rt6X2s7KRxySrAME8t6oUhUISAXLylm9vg70wsX2LVHpLhmU
J0olUULFiof7eM28bzZuJid8oQ5FXfa+5m+jboNlG0lhxMzoSihLr754KICd51JdviyV2agnQp9J
94XQqWPYqf2s6MI8t+g2BtowrTbCTKAc7UQ1PrKM/T9xVi/PmAgML7fP2N5NibaWdDrCDpA3/3pp
DGWJ+xoQfJDM8XqpvSp67sXcXG6Psve4o9stD7PLU7NNjLolUnOLHlCAAwII5rIyT2puqwEx3HD+
86FgY1BhpL1GXVx+ld8iVU3FpckbiFQ1b8RMWslMP6MCdkF8Kj04P3trB0RBIh0RNH3lnFHaBGlV
7gLpzYr8jB2Vci50ZzzYvHtrJwlYv4CbIAjkr/htQnOWY4htyCpbufwEkBff6d36hVrwEaRkbyDS
SaIqXVoMb132GlUTTdGCVlM6GmdRbkwns0LPKY+J9v/4I2FSBBuBlh1p07aPVq15VowS6lhDCn1E
ET8PdXDnJ6iK3UFIuzMrYjzCG5aQzGWrZ2DquQmHHfD8mqYRuvQiP9eU1r+t6Mf/xVBk5GDiaELQ
Jth8qXhENWCCyEuU4zQXCvtJ6KSoGvSZdlTx3evGkP9JHo7EriCEc70ryIMSLc8aJygytb5oequc
Uuwlw2WMhV9RYz7NudOGvTsufrTE0OlKrb0k61z5iSqW+76yigNEzc59R8MLF1MpAU7zd/OcLG5V
dHrF9FWRtsFgjzCwao34WLfTkzWJI8nZ3fHQAIGjY0OO3gavPNkYpLXAM5JJUcCPatYaLt1sfFqM
yLiLkk4/iGL3tpJHjcHEzRyW9tYgQ/QGsocjUZAyNdPPLKvj+4lIIJxKrz0A9Pzq8GxSFIpIpiwK
azIT3ixmPhURoD2eLEWrR/tUDyzts6J1PSpc9NbfYRdt/5fqfScChes08lcia9Re0Kxq4Qtm8+gv
FgljgF8K1OOpd5r3xMKaEyZrV6p+b3nrSzOBcTw1qz5+zGBBVP4aFzDc4esknV8Qyyen0lSq56yQ
iiOqKgbdj2NsQn7U2qxaPo72wj4nBPUxhNt2pKbXtt27Ym3ET33uCsUfGhsZs2Wp1PakdkO9nIyk
zd9Nay2aC1J6hhpmTa8rgd2V3T9Zplvf17a23ydl7L3vkqhbgx65saOewuvIUvbwNHJV8BD8LQOG
3+5UUyA+Ymkj8ARXb/7t2wXHnNQaLq1lVRfPQZez8YhuhyzSeA7VD7dvv9cbV47O60QIJIVWNk+U
wPIoanJ5dvsofoNvw9D7pKPWG9sae/M0Jbr74y9GBFmECRjqxbzA1/PNF/aN5kBadrmQn21QIKfF
NuoXzUmasG8G9+AmfB1wUWclUUE9lplS1Lger/asRF9G2nwD/m5omCTD2dDd4VTjDUAGrS3nDN7U
wbK+Pp4MSocIhXHovcA0rgf18iwuDW69wO7t4tOwpjq1yNF6jkAOH7zJ8ia/Pp0Mhf4PhUeKySA/
r4eKM6FMS0R+mXAYT2WqRG/jTLUOavZ7++T3UeSv+G2Xposxp5VN9bxZFeehaCvx5ORGcUpG1cp8
A/2jv/ls9KCA80G04dm8HjBytUKZuOHJYIchrPW1OAEsny9F1oH3hOV6n+FE+cexAGspQZgS/CZ7
RNeDwt40LCg99KWGpH9vm2nki2gsX6b2kJyyt0OQAoNjgSQp1YhNMle3YugVi2MvzAq1EnNsT2hJ
2j7qMEeqxnsnAKdkKYyCkhJP9fWsyCyk8AUAr3jAM7kaLe9EUy76iER788ZeJ8u33fKI2r63YX6x
yqma0h3YhlXp2hrdqrOUKeDB6TJrafduLFw9RCugHU6tUaFHcPtm2Z2nVBHhVUSRy93cpCp6HkPv
Aihs21S/xwF2DOAqtk/lAunHwIDjgi5BffmbQUnJJUGXWunm+JmDm6KBBOylL9Qa8v7wRXjE3Ymi
DCdlyadTXmlHE92uLaxnSYwhtIPpzbW92TuIzMBQzPM1pBJbBX0eY18eVcmpKZs50EtvPSjNbZ+o
X+MRtEIF4P4kdr3eQFHee+oypms45UP3TvacLlk+iS95tLQPYAfdS5PF6juvraOTrrVo/Nxe4735
MmVeR6m48+o2dRpBJ8Oema+TfHGybn6XQiv3bXO6L41k+nl7tL3ZUuTBD5P7GzDxZnUbUtM1obkU
xpGO19HSJg9ZU6nVuemX9h9VaeDiaUv3ORJz8TTMrv7l9vi7s6VHDL8WahwR/PVqY/2njF0/riEF
ChfpCSsPzGQo3thC03xlEUcUzVcyIvLzIgiIHhmFPNry8gf9drdP2CyOkQlnMh8q7W6dVueHTMou
vRi00FzKKVAaRQ/F0qqPppYn/yRg1g6igu11yG/g7DgAApC5BYa6eTBnuho9H3kNzcJbggkYxSmz
suKUwVEKb6/v7lDsJPIDEFrU7a+nu05xqdc0TUK0UcSzmRTqeajU5uM4V0c8x52hOC4cUvJLOs5b
NOM6pJbb99h9AGu039tGSWow5dljmSsH67e9+1g/KiYoUvGWgCva2saOcaYA34jVUC/sJFDUFf2/
eVG+xYT1zxlSk4ZfmWV/EBXszc8mSSc05Q/P5vVSGlRA9Qq7sdDpVecUoULjR3RB79vs0Hdwb5eC
KOJcgJ6Ak7idYTQwRUtT1nD0JNtjduaFwkBm35U0Pj4vRl58X93FQYzX0s/a2rgqYjgoMh7cRTsL
LfVQJS0XjMwrrgbOH8LtBkUNh3z6pMSm8mBRQ0OUtVrOyTrSoBngbB0MurPOxK+yiIQQInwU+e+/
ndC1tApdLWItJD3RLlocK+fEmtP3M5nvwXu2c/uRTNFHADJA7XdLqSsrKu+anWthpLVu6PLXxdUQ
nU5LfQlboxFPnotEIkYcVVCLOT9I3F/PVAprwBrE0VzeA5vDaSj1rCpWpYUd3ibBXMbJv7FXdMES
r+v97Xvg9T0r2c4kXdJVgrrF5tpLyy7r8BDRwhI40skpC/EgVH19aBqv8Y2uHz7eHu/1ymoqBgVg
wrkPJEfl+iO6bgebEKH0cIYH5nfqNN71zvDdEE3+Yml186j0nvag8qX9tamK4PboOwsr5S2JNuHi
U+7evGp6VERxbY5TiDJ89aikyX+l1cYvTp+r59sj7cyT6AQ1KqocWH5tVakWWyzu4nIVzZ0+h7Wn
5+8R31/uY6ui4L0M/WMd42yp6FkdmNnkHZQrfvEzfk+IaIBx1yLOwk4Fs7rFpIiWznxfjUto53pi
XAw7ylWfjE9HtNyOkzc9xQjvhE2X/t1ttH46y5ZgdkrVIXtXkDqVbzvcODM/0WOvOQ1Wip+PZJss
jwOxevMo7HKghoVYVXpf9FnU+W3rUunKHRFdinKqmoNP9/rKoTlBh5g2FnOjW3G9ceiOt1o81Jz+
yK0vZufOodaocvGomxRxk3IbRrX98/Zn3B+VE6hLOcVXhkZlV6BprTJqWgr9AstuugyLmJ+9pRr+
62bS9nKskq+3B93ZpWCNXan5iZI2hYnrqdqTUnkLbgqhVUSDj6GGce9Y1RzOvWsfbNPdoRxaaS6y
gyqVy+uhwPcZnT04apj2jXlpQECfuIOVEzqS5cEHlJfWdkcSPZOTMA7YnM1QCC2XVZ3kaljabn4y
0my52JGb+qri2m+9yFNCO+0eqd934Z8vJ/Ec0R04O9AFm6hqwkVtacD9heoMndDW+Zpa4mDqplnx
wbHbeZ85bTzQ8omif7P1YGi40QHPZEQgkGrugdd9XlavO5cVvY5cndu7oRu6h9kAFe9XXdaewFsO
B/PdudI58WTvYOLJi7ZXbOrENjTKju2j4nGdiVI8pGOWfO+AhD3VLeIuBw/zzoBSRUUK+QIQAiR/
vYkMN451o22XUJhz/SGuMyrccVzdpzjBhQop6MF4rw+lZDbSUCJyoVe69drIbepxdN7V0LXT+FGp
XAGczYiQY0js/lwX8/hh6R39w+1t9Hr/EuxIszyHuIfOpbzxfws/TDEYblKzrALA0UkWtnCgV6pP
SdVVj5BKvlW1BJ5ZykFD8PUR5S6gy8Ti8jlJP6/HNXKCuqXjxdSt3nuXDzkN2jwtHtK8SA6O6M7C
Xg21OaLxLMwsr7kNPDcrAbShUlnElvtW7YzpvEZNc9KMdTiIQHbnB8xIha0tBcU20BC1xg81afia
Wm1m/4K8Ln84Fu/JlJTewcl4PRT5JJec1IWDy7yNnqfGjq2hX7pQEPedFgpFb1Y9eW82jvLH9yr4
CLYLyG6OIcqG1x8NAY3U7rsV6F/UFacSZc5z3bum76SK8v72vnwdaUgoBncNZ17KWmxeiyZFEhHe
GkM5urhvpnHwFacrz9qcUQxhP/pLhTkemjmQ35c/N1pFa0g10ayl8gMMBjbe9VQnUa41ltZ9qK5p
ez9Us/0pGR3Dp1ikPdf6UJ0Ikvq7qmjEOx7R9TxApAxG4AbFKZ7peBzcDnsfGWy7JuNaCeve3EYu
ws5dhEJ6WDbrhGBLqX6kOULXS3OPTNlenxdX490kpeVSoGS62bo2DtClsUZVGFtGdULI8sdkN95D
Ng59WI/G+j5ZhiO0+utrSI5JZCnjVxlfXi+3WjhRWxDchbkSxdIGWvdtZVzeLHkhglQ6AbbLop+9
PjlylH19zaODgcw+XxtqGw3c65FXMI5xWel1WBeJReSqafdN5s4XReCFuBIovbu9sfdWl/SSu56Q
QeJcr8crsiqqB82sQ6uc3DBVnfyEFFgaumtv3mVd/j+qmUct9705UlSEXC4lMf+Ps+vqkdtm179I
gArVblVmZpvX657cEK6kCiVRbJJ+/XnkDwfwzg524CBAcpHEHBaRb3kKLt7nY3YI2hHy+WNNxyUs
21Ry4Iw4PiZ/aUs2ZslfX374cv4Y7+yecHGq8rEJxnohU1OEckofxlUPRz+bkiuxycWpocgFjwY8
nMgNnk9t9Do1UeXGmkhiC4h+oogwTN5jB7EMqBPnf1/Bw9SQ/kCUF4EI6ELPx1tH1XPkKFjKpWOn
rBt/2m6EC/EMacrZxPmVlbz0XfxGFcAKAnHz+Y2rwmSOuswMNYTO4k8MHf8yT5umGuH9VSkZpA+x
mruyayNx5VXZJ/I8sEWTDhr9mAwE3tBaeD5RAp5z34OyU3PK1SO46et9Imx3pcr0AmCAe/aPYYAI
eT4Mm6ZoDdZ4qNHWb6DmrFkVkVndZ5Q9UVgT3/JU8JoDJF3ODLws3mK1iTPuHj5yGmH9Qq7QFC+d
KPSHEPqh9wZp/bMdnrMJubZOoTC/ra6WrZb1pmBm7svNHTKur9UsL46XI0QAMXovlZ6dYGUSWJmC
lFPPYdb9EL5Nv0xh6PzSrkp0BW9G+/31K+jyiEha8ILvhcWzKyhplUaajq1dpCLFjNpebRoqDwFZ
GaDo2TU6+4W3CyJD8V5Wg2wI0tzne6xXAvxvQoY6EFlYwQQ5K7MtH26mSeor5+nS7bqXSfGYoFkE
vtXzoTIzLhAiybB5Gc8fiFtdJYcxfU+VcPeQ/8KdtxqA315f0AujQncLbSkoq+5iTmcLalGMTBcb
jTVUctXNuFjvJCzgsiMC/tKMSVC26FZdGXT/AM8+0F3HAjqFvztU50qPLdC57Zb3stZBalHRIPSh
G8iP2Eamgo2Ku+VxyH4b1dwpF/RXvpILU4aQEwpOeE2Q0Z+rWSqoEW0ugpRZ4KgpBwnegMsZBNFD
231IkzkoGxJeM3p8QfTCKw0VIhSBol3D9sVCDwMqa0k0ZRWAwlNSo5OyQRZY2vgbYmNyw3RE11rA
Ou5RLMAN362tpl/ykTVTtSSed+XtOV+D/dfstyPkpQABhJHb88O2ErQ7RRdmu8fketMqY+ptlm0d
61mhnwYVUzqKa7Ss83sZgyL2hiMqKjeABJzLh0AN1ot519Mq5Xz4hNUePq/zVWb4+eH6PQoASEDs
ooT6AqQX0Bw1MCsoBHBEdB96HvlH5LmqaMTMzTLb/qCiKS5004x3g82uXFDnF8Y+Oiqae42Y7LoD
+8L/kZRGxsSwhid5xcy03fMhuo2Yb28nh2L161/upZEQEaFuAyDCToh5PtIyj5GDKAWw38h6XBEP
KEkVoGPKf/xhG67AOS4OBizOTp7+TXI6G0zmsdu2EPD2eOtUSWgylw6d0baMwm398PrMLp2TnX77
/4Odvd8q38zqGSDKZz1NgDxn8zEFTOb4H0bZs0E0RxAWnbcUhmSNAmp3xC2YNYewUfGJZzp99/oo
FxcOgBB0qPFO4Pw/X7jUTfBXBW6+gsyheKKOfQQezhxWOPJemc+LUtd+9HZxTGB7kIC+aEVB6SIN
2ykCgRUoVRREo/5fSYa8xCNi7qaZB6WkUM2GDK06RrPN3iJQ+lv0+u/f8BvPAWwTaqZnEYGbpGgy
BXw+9CKb2yXsgsIPZHIDYeu1Cpi33XqauCsv53lQgEERfYHwAQA7rvRzArVOWsL9psVllkymEv6s
XNkOuEkpDeejh5T2yqZeGhAh9N5cROEUKg3PNxW0Ftp0UH1CB5qC7yRBLcVyh1W2Jd5t0F71HL1w
iDAaYFQQAkWodS7PYFk/tYbkEA3WwXhKJ2FvOVmTQ4qo/cpaXhwKLxSqP7ha4Lz5fGoDtX0+uCyr
aOiGKogmv5AoRx8kAcvvrz8N1EN3we6dZwao5vOh1JIgC+gtZtVKd8Mn9m0CGeApUEiEXh/pwpMA
YjOUbqAmBSuU8yBHt54N4P0CBYG5T55WG86f0Q9uQGaLhw9IY5O7gW6s9JmjqHk7dmX4S2sKi2e8
R4A0As19dgfQeZWAbQOpKlBZOwRqlkeXdaqa1+Xb6xO9cHOimIYSLOpO0LA/B4lweBOly4I7LRfg
N0vi5f+EXT5deQwuHX9A0fDNgdK7o4ueb9yUDEk8Q5Kl0rMT7/Us+E3DWlsSZbJTgNZd+fqsLm0f
UKB7lwK8aqh3PB/PwGA03WI0XntlzXGdmPdDrEn/5AcDaeHgw9UxsdnwQBMjPw+pYtdsV16kevsN
s+tj7nxXfIAvSs2NyxMUevMKFHyfHVw805JK038DtNz/OPNpOLQBc6rSU0IWGNooXcPsMH+Pdq6A
+0/epJ+anNn/cLBSpNYwDtjzoRdCCRQNPj1sOTRft+gA/sxaZBGUhyQ6glc+1gsB4y7qBWbdrvv9
AuxEmJ+1UKXIq01CewA33ZQ/rdxkQRGz2LyZWhXVRsbXDvTFlQfcCTjnvfUPRMfzvcc9G2UKpOuq
H3nzsZUhP0G0anqUnCVHZEajK6Il3L3SJ58VzI+Hj42GWztQ/3ZDedc34zc/FvQahubCeuBDQ1ET
+CC8PufVjZ6R3hgq8yqbg7HQWLfTpjAgX1HonAI9NsUMV9fD61/ChZsEdzMcRvYC517Feb4a8SQ7
1qGbX4FVuSFbiHTt4tjCSHjZqteHuvDRoXgCdEcCnxic//2n/BHIuhho9UDgjXONN9ew2QbuIVET
yNWdLjXShJukHz4SKfpabNCyfH30CxcZjhlolLjHkJied7BGpnSb5DyvAFiMTjM83JErOn7lYrm0
nDDxhNjHri6DvOD5HIlNtoh2eFdBnf86xAP7yHAG72CTeo0IdeHKBOBqhwnuGrgI1J6PJBvJlkFg
DS2Qa+UooWAzQl21TDe1e3nL9vT6+l0aD0R5POBINUFHPXtb/UaK2Y9UDqyKFuCqdx8U3O6PnhyH
cur7a63k3x2+PzN6HBDYve4dQMj0o/B0Nj9lWYdNmvPKDHw4NLyxkGROVSnDcLpdlbeduMxsMcNO
sthtfosGorkPfYRjmzuVnEyc/IDAXlguCYro8N5zVxbk0lbj+kjx7WAH0Jd5vgGhATY1z/sctMom
wnFmydMsSF8AuEjr19f+2lBna9Hj1VRiwFCu98VNG6QCTbuoeRtDiuLKR3rhM0Gsj5AXtEH0e89v
Ic64aR2UPypJOnYk24CW7+aNVz6TC4cJORKUIyE/ALWuc0UNBsivnmAQCpVXD/s6bBkrUqaCeiIO
vCWdJb9eX8Hz0vF+3QD/8Lvg5gMKcZYAovO60SSBZhWF0+7HIEM9KqX9gzc165cV5b83EFvQxbA1
/ZWZXtg6RGko8/1G6IBWdHZKxkSEuYsx093BIIPWQZGjmf6GMCmuVKEuznHXW8KAu0Hgvuh/3K98
XVE6DRmtLER3foKAAbU17vmDhIq0bL+sMQvfpLNHb2ap58Pr63txmjAU3qlxQJmck112c5sohUYI
gvw2/CRX4IzWLKZ9kY/2GpHo0li493bwBbSPgeV9Ps+xTaM1WRLcDJkICzihZrdt191mG+hNfz8r
FF72TBA9ZYRqz0eCMcOCXHOikEFrpFej3ANoorFiNCXvbLNeeaIu5dsAPew+IVD82RWcno/nxw2M
iDNOK2dHlCtzEet/krA1cPzK/MLbOlB6aPJp07KHGYsg5TCo6cqBvXAB4DfskAtQ1PdC/PPfwCkj
IIINmDM8cz5D+Vl+lMgvrkz1QrCD6j7awyje/eb2PR8FD6c3JmOKwp0Vfltngo9g1oFhI01QEYgL
xQcvUMHf+qLiGkDRBGcUJQ1EnOeqi344dl1DfFptwRz/E/su+dA69uGvT82zQc52MW/5sE0BBlki
RUE5wccWjpwdhHTu1+tDXQpmMdbOsYVyO4QPz66XTgnapZGhECFfxW3HlnwuTKr7j2HYbV8DL2lu
V2/pjtJF7ScWtksJiN3Eb1U2j6LQPsDw1q7jtUO0T/Hs8UaggOoJCsHAhJ83OTzHI0O2gFaGB+0R
JdzlAJO83XiJyqKX1yRVLp2mXWEMOereqT/PWrI1sDEsBjBcyDjtihmUI1OgTLbZG3TMsreLRbXq
DSAU6lqccuEyAoAPgTu+F1RuXnSTB7LkYGp4VUYJgEmQvn/fyF7CNKtbyd9HHL/75JAQ33En55U/
z0t75yINt/Y+GEvVSR/l4EbWLhDNzesH69IG7i35/x/q7BYIQK7PRuU8SGuJqOqX3BwgT2oPuWd0
OSBJuzLepWWMoXAGnAnEMYA/fH4fBLmkTsarBzkciU45DciPsFk+i8Akn16f2cVPZi+lQ1QXz/4L
jLlNOdNBiB1b83H9ukXQBy0if/5qJKSJlzAJ3+9pOzR9e15AOCO9geYJKaQPdKxCJQl1SCKr13/T
pdXeAa+oxUWgqZ6bh0dUe33q+V6l0hwULjAP7aOEO1sxQN/hBrRd87fe7PtFmO6YHmSbyPfPgR5r
P0nPX0cPBfFOI5JO1Tdi7FTDDevNlsfiP1yJqHZAhQhFXFSTzra3MRQNhaDFmmeDOLXCwE8mA/+l
2f2vX1/LSycpBcsH3yRQxC+angjJu861uBFBGqcf+3b8AgBLfghS9l/OLDCYIEegC4d46+zuDfJ2
E02yeNW2hOmX1fKnmcyuaprwGnl5/5POr1OgKwCmByoI2NN9zn9EdmvKu2nNcT66JVTV1BFVUG+5
tnKXTiFKwaAmYeGyF/rxSDE3VHnwDZJknY+Zcu4z4IG08HrdHVgHwvTrO3VxVqgJg4IB0HB6npF7
fmpWt0s1mm70qyVt5ZNZWwDSXx/m5YFAIgM0ASBNIHO9qKv4G9QKB0ga1TFPxs/9DABxOQ3r+NTx
bVJXoqcLgyFqAhEKjxH+cX4mFh0usN0cWb0FYisjnedHP6ZpadPQXQn39+Dz+aGARBncFwDO2PXW
z8EiE+QGwMAg+KZclH4De40dh8n5qoBvpLnhwPGeAhmbuNhiki8FjVZ35at+uYH4BTt5BhyW36y2
58cSlichdzL3qmBx/d2iRXDbDhDNf33/Xh7LfZSdYrtz21/w2iOrV9XOPQP2hkGAymvEP5AV7dua
y8n74AVDE1avj3hxExGXQv54x4ScF6roOsGWqdMMZag5v2m3hkILQpKao8fx1086JvfHUPvk//iy
zcrcmJOZ1fPY9ZWOB30/UaRNIUvou9dndXG3EkjW49CEiCPOigiwGAizlhtWqyWD8XSg1Huf5eI/
TAidpf2u34si57wmI0k+JBxSr2Mz50ceT9+ZYPbQpDCEfn0+l3YJBWS0WffY9wXoYqbRFkULZeBr
NuwmCaj/bpgaMRZ+gxLu348FpP9OycWriTfs+TYFWdP6i/a8Sia+qThAdSe1qqVOgOz763YZlFX2
pBN7BDmAczlIIqKJr57meylEnDYWsdMcSNhNxcs10MylE4EHGaDe3wWKcwMYP3EsGE3Ia1BSda3V
EuxqdvLw92u3yxvsdX4Aps9pqIQNKaGN5LWbuxS0/0QXCTwNbiLJrt2+F66KHUaKEjNqzDtT9Pk2
2SXnDh3+pka7n91ruOocIs+ltRSiPwKVlLx9fWoXFhBEEFSy0AQEF+McqAsAehckMuYAuRD3CBsd
9gZeztGVC/BldrNzk2BpASrdDuQ6KzQSz2MymvOmHgMalWaObJkANAzCfeu9DVvW1A3C5yuvy4Wl
fDbo2W3BOiGZ5WlTJ/M4Alww2Lfd0s13qdjct2xa9BU+5IWlhL4yeBd4ztCOPvfuMC5UYchwqwul
ohI7md9A3PGa5dGFCsuuurdbd0CVDsf+7IS04y47AQ3uevM3r6Z5psolnWk94jYpk9YLb+wwsKMG
O/QWGw7X7LBz9eun5sLFBfI3co8Uuqu7v+nzU5r/zx6PdfUaT7zqt9EeM+1RdByH/MvfD4XsGncx
3mfAGc52sVdov4Ef0NbUF/PNtHhNsQXTVqo5y66c0gy/+iwc2S27UOsEyxSdw/3f//GSgdQXipH3
MM6w2XqLYzI/wYikO2q8po/S30sPduwbxHkC6gmvT/PCYcXYAAfhLxgfne8qxHPTgMWiqz3mJXW0
LWMBWfmgjCQe8XBy10RBL+3gn+PtX+wfc5WMijUmGA+EYVVmrRvLjJH5LjRRfyUxvvDxo7qzw1AA
bUQ4Fz4fKnNC+32Ut3W4cf/rItDkX0jfPsmGpEPRoxL4L7I7cXx9QS9OEAki2oK4dF6QaA2++biF
9EYtY2An8d/1JwBGgttcGn5lgpeGwvW5axah44w06vkEfbUnIzLH3rnGVZS1zafQA55hhvzylaEu
rSViH7CuURwHTmu/g/7YtnEW/azQbaxh9DCAKSvHA/NhicJXSx43143HBGSFK2HXpbP556D7/P8Y
NNVx5MERBN9F6k+3iWZBOTX9eDsa09xmVv+tCA6+9B3Ps+dTINCDuv98PMIh6dNR3tcg6j0I4fCm
G35E+JUcKTjK5Zhn1+KIS+uK5wnt9P3JQDb3fEgbrn4ic9fUK9DGsNNANgYj15hW4GHHvBhxBR2b
Ofv7XiuEmsEBApBi9+w5/+qTzmdeHq5NrQdlajvD1MHLU32vTfzj7z8HgDB3buCu2XzuEu21I3CJ
1G9q0ObjUwsh67JZIlNOo6f+w5cHdXsAwQANeYnBDA2dbSpVU/dzwx5jNvQ3wJKvp9VG11r/L59c
5I+AlSIm2zFMydm2mTZDT3xL2xqAtOEtoK/jPdHymrXvy/OPVYtQ1QOYjux4i+eHA/oSlpqdQBXB
8xZiAOaQZAa09NH/Jtcmql7fqT0Qf/4KoWEMJXWkICg9Q8f7+Wgq2Ia8mYDETgcujnLrswPAPY+x
6WSRcutOKtc9NPQ0PUZkudbAefkhABGGIjxUAneS5Xk1nhsnTLCAGdZRGkPMz6638KIY35PcaKgK
SwXkZD4/vT7llxcoNClDlLyAT4by1XmjPOvalAxZrmqkQLbsOqWOsEn2SrjJ/a0FPPptIIMgCcJ4
wPefC2wtNOfWy62oQYqETWxrGOTEmRrysQiTtL2CKH8ZUWC031yQXREA9/XZXua4yJK5g74mjeSt
A+ys2qDtUIYpQEMiG94JGkU3AKqcXl/QS+MC/Ly7AoAEB3+u5+MOM7icOgQKJWpF+mD9vn10CbyQ
mPPecxHq49BCqj5ccZRfH/jCTgJ5tXNfILKFZs7ZwI0PXxwsbF+zeXY3ge22mzA1BoC0rPevubNc
nGWGwgqIlNBrP5eA09EiE6OWvlbgTaBbYQJVpEr4h86sj5108sOQi7XsbHIN+3ZpmuiU/M9JBQ/V
2b6SxYYov3tdPcU+4kFho6Ok23IzzL64coQuDgViBoghuL/wiTzfShgC4hZt1L6iWYROGLhjsTez
RyKn4cpneGk9AS4CERgwSeAMzm8e2eZ964193WXgSoJGqI6TZ0ewg8Pgk42m8LiGsalACbnm075n
m5jH82sPj/5OiEWlDLHUuV6xsk6xji6wLoC3kI0K5B4BvN0muMkVigcCYm3Up7yk0bLiEsJpkJVh
ciSVt7RhxeCFtRSR3pakkK0n3wfoR1BoOEdyLJxz5EYAPS/LAbzUqUjB5Pk1e3h/62El7NuagmNU
pvmSi0KNuZSgrMKjpJhIqmFDCkdLV67NipclFLzBOA1f3AlkhmFCfKmjf23fSXGzWJq5KtQm0qWZ
8F9ioA4as1wAqVy4eepOftwJVYqJhV8ayHbPldZ8fQNNCdYeDTPev/Ea56chYZ0qgqVpsiPDrOvQ
NGDM6XExYYlqFFc12e+WKofjZjV5rQI5Us0BIENYwhtfjUwUUDqBKKLLoZlSKKiGPaiGk18tVFfn
UrewbgD5zk4ShzYMeJFJz2uLvvG3O9twL4LKTtv6Nx6wNMB7WGR8xTqidHmka9a/tyyACmLDWHrs
iIbfp8qm/AcJPfUdIKtuLwbq/ta0OiV3k8waXrgwsa6kxLM33RTJ4E22Jv59l/guuuPLxj4hGwif
7Na4r4No+n8gWT1/BZRmsoWnMj9HtyXq7vMRPa2aqhiQLRp7ydcgRVJRzmnm2MGfkV+owF8f8czM
0xGPc/PkKzCQy45aeSLQoYI4tW6SvrShFbKyEkrVhQ9JBF5sYva+S29oTcH1RENg/Nx2I6eon4sc
0gZT6Rk/fKsjYItO20Z7V+reRGm9ROmADgAMNWFnQBbA/hS0g7ICSjr6U8AVfROsnW6qeSL6S8u9
Zce+dikrs8X2DxJ5ys+wRRRYNBNYAicLeOc33zjelXJcoughNKyF9RbrIdwZZ91gqqAZxWc4aNKx
XPPN3s6K6amCJsF4Y6MhIYXnUxB1p80MH3vLIKylJF10SbXETrBewqkMwAnyE5WtHpghcInnIjFs
+ZxQ2dFbgcG+g0cTiRL+EAAaIVdGNADkzfrNQd7prhtk8gPyWnjFupxuUy0EVAbrDqpJXR2lZnyr
8shLC+Xns1+wRPODQpk7LVoam18hqp4/uJ+7WxfTrj/63hZ+0KmA5ZI3DonCmlAfkSms1A44xFCX
aQlr1jKd+pxB+95r1IFxu8yVEyJoDqtvhxGSw2EnSkicjevT1rRbUveOJQJyX2NyP/fOZAXqUP5X
5vwB/XXAa29cFHZ4Bqeu+24lPDqLVQjvjkeWfYPSy/o+1iFqKqRd1qDsUdq/VwoQgBIM3oZ899Mm
T9+uHdT/JtTgbUVSqUHlJ9Miy41uUTtUSzdO/LC2UEbGbiDlLgdmAYExJoFXNIAy+T9k8gLyRMMl
gg2I0kAJFjp1rr+xYTBBv89TkusCbJX4qzCwbTpMadKPvwAZArR3htCFX0+I7R9N0Bp/KEnPKSnx
I+h4yyD83BVNqrl7w7pgswVQMe4+nTuPQGJ5BMTQefPcfok9AoDFEgyDw6fkpTfQ1ZltYQJfqTLt
KVUf7EKi9TjOzHSF87b4J/w+2QMU+RIeQdw5WN+yDiFQKZ3yWJFNbmEIV3vRfc1BKpsL6Emb9lHD
CCObi1GmPHjXZSgFlFvSNh8nE3h5kZLGdnD4CyyQD1AWgp7R5DkAJNWix4qzPoqKbOVrc8wjaz7H
MaNJkXYsC0/L5iGCw5uf8oNYmyU4bBvUNQ4r9O7D+xU6PuKn3QJG30czH9S7kY7k/QZ4OowdcqLH
N3Ebhs2DzqCV+aP3aDDcQeAg529Sf+nDLxC0C7OHzE5dUKHC5r2bJj71uBAYSQDsVFDXjZIljEqy
dm1zVH7S/cz71NzHrnP6JANcN4d0gobsKU9HibC+MVxCqkqOWzkkbYJNbDwFZ4vE6WPEqWsPcTdB
gULQ1PzkQeNHDy4R4tfSjPEGik2iJS61wYQPrdj6j5O3aHqbMHCdqylpsnep8QNRo5cm5sNKzPgr
MemQAIDF14+eNrYvDYLB5p7rZkkOOX5PVG0mh/8cWYOJ3foJtVmx9NJrTr1HILdvMij2QHJJqbuI
NDH7umo7ttU8xNtWkb6fpsLXqgvfKdkM/C0OoOzKREe9J0vh47i9SRGJQXS+SUE16dc+zI/J1CWy
aGcSafCWWZq+A67B82WZKCPoYdSNt1QWSrAQIVPdvKpDj8nIh0kxIGL9xnRalNCxcFHRzCa5Q7nU
ilNutzQ/NL5YcW16i0EVjcJhj9QZk43+0UQb+0dHcatKNsgsrUcTRx/71HfzfcvCrAHkDwZO7wHx
TtpqIAmsYiBjbCLwF7KQm22BXFGuNkQnGcdr+mDTSXigGsBzO2cQ4+NL/iuIeu4/9n3g288B9Riv
234DJ3tBuzGODskgtuwwq8T1Ozg1mWtIs0IkQ2kGcMXBiWCVX3wGgU+v4IAidQdPeRaSXgOB3fxR
t203FQR4+/YngkZon+J9RlVbwlBPHtGMdvpD4vnzWqpJctyKkAwNKpcOI1DyfOvw5kWryfHJB2N0
aDOTSkD15nkqRuCxXJFu6eT/mzdZOxa7XlUEdfFlylEnBM28xO01uIJl0TKVC/wQUICG31Ra+mGH
G0D78OTaSyh6vQcNBhI9q6X80dhErDU3dOUP4TKNd7PX923VzLK/D/LOEycBbW+/DFzPvtkWewiZ
t6zrga0HIKpsGxmiTNJrkxcAgMZrxY3Il1tNcMkVW8jcVi79or6skDR5tMOaAzE9pwstzdAYv6Dg
Md0sjDkCEd5G43Kzof5sLM8N7EQSFhXtotfHwerYQ/Lph6xccaV+yt0Mfyb46vSPUD3HlSuAj+JV
gKugK2JDwuZt42ukNgHphCg6ppu8AkXCxBJ3mA5JOZNwEwet/LGrtOeG8LDSHsl0Bw2xvoqidX1U
yzBHZYByWlOMPFkIxM51b0vUnJMQh3Gz7A0DVYb/UKLVS1+OlnbArKMqN5RxnyEgDlpoaxb4ILL2
0I9LvN5PWazIjSI8Ck/9sDTLKVaBno7Moxq/HdASscI6YxZ58kFOayI7hEBG0RwgdZmygrTxkD9I
Mvb6YWo5MfhtE+itRZhuK8mKlaSe/IJwVU6fUzmN9JGKnOEO9BHHO1Z4cWemO+vCDaXscNH6FNBE
vGGAbrAqlR3XN4Rmis0V/uY1P2fORIzK96BsZSEpOdSJBwfGom0zRGe4HAQp2ByggQ5RENUUay6g
5LdYk40nFGYmr4L2fuTewUKZfAzwp23HDdgMVixeOM+1wHcwHUJ/zb6OyTbRAo7cY3qSisGjAKlk
o+oop9TeOZKrD+mGMmdNUpeCRTMwOB+0sdLz46R7zy+WJP2N1tfwoklxQfCi7WOFm8iDavfDgvAZ
koR4WmwVzLT5Hi9ptuJ7aeN/Q0djWbo0Z08KMUlYAYVBTl7iQ41s7XM03pDecA3XkYCGsDkj6h7n
j3rHqAWLtcjRoHhUUT4ux0Hh3w0ZJ13VATP9C94o8LCc0Ct91xC3/KOdaN/IPkKZuOnAnb/vpp4g
/pCUxahnOiNP3FcMZJIRzNSQcmqrJOgiXkOVjPR1PtngY9zxdC40WYFoA0l8eIRVB3ikXk/mvASB
IXwrFzAcCjCtcn1ECiZ/bJsWd7nJsum0iN59gUpg/tCuOQx1jAWGHdFDgP8jsfmqTk2XHlQXeY8D
GQyuYB5lNwZ+pD86OLoOT5kz4SMOZjQjcWDee+AdUo4Qr+9uAXmgH4nwhCo6ZBPvaEeZX5FmHj9g
WoTfpXxgGKbJ/MfFW/OgHLxAP+TJ4ocIeNVG75JxIZ+VjygWU6GrPrVrMkaVimKIdSB72z7DMQNf
fJSblRzVDDvJG5nJPi0Wgf2pspHOj+0q57ToTMugmjBarLaPt+7Od6H/fSCswzsLPcZv8OQKf3gj
gyjkqvP2YdESL1tmrN8UvcX1U+NTIF/aXuqhliDHZ6XQcdyXDTKeuFibFhw/kumtCFgT3GRzuFeR
XMYgeBb1qswX34ZlRLRJ6y6ywf3Y4IxCdjumomhVv4kSRVk6nHJHyACtAShn13HYerfIJzx2SMY5
+c6NB5zPZmfRIJ/e+g4vzIQ3ZIuGXL1BJGaGgg0qDg4KLwA49mhC/NTruMBp0EII6djFHf2mN9Mi
VzBtFNfA6ydJMYaAKkXIcxmYPjzc0ykvWd9HKgsQb0Js424KFf5soN78HtrHw5CU3bb2x81QtxRD
I6L2nbGB/x2mjIkpmUy74SDiBd//jFS6xfcLITO8C0nwvUvznlVjHCDI72gyBEjoY6ApRtQtl1In
fdhXLRy1uyIAec4VfBksKfsROGMUjyyKrIlzAKh7AwENR6rkq+VmXmo820zhYe5lUAS5L8lxbOOw
q4dFtrY2cQr9k2bUeekNlq7YYJRZTrxNxrYI5tlkZUIYn98stJ/eCOhj6QJaOXn2QJHsnmwvos8A
ZVFTjE6NCo4qefS+5UA3o9rTbBXv97chMiF8TH1/RlgftqiLlYtJzbuEqJAXJuGkvR0kGowFyN/k
A1wZ1XpSU5t/BtE2um9nFvzrq37o77cG6mN4Uzc5lW7oo6dwgF/623ZIpq8t8frhsCGq/blseIzL
Hj/x1whCDW6SdUsfnEDHqUCUqJvTGo4G6xl5zVgA1BxqqHeMTV6obJcqCBuCiGXYkn+nYbHstlcD
bBwTlxFbgmcXo1lGYpFC12lROKYw/cYTlqg+f2MGt6Yo56Dc8gj51s4UoBqop5AJuh2cv4w/Rbes
tsziJUc0tdAYNaGA8G97RoLHDTe2OyDdtT/wEAQNBA+HBhJzvcGCJNnSHGK5wFEc9YCtEmz08jui
efgI8HPwfphyn5e+Xc0NOpocWVOatk8DiVdbTCFkzIoEutGkyOJefQwoaf6PvfPYjhzJ0vSr1Mk9
sqEMok9nLQCHC2pNRmxwGAwmtDSDfPr5PLpqJoPkBCd7PZuqE0k64QDMrl3xi2+m1duvalY+s+m4
bXazQoMspGSjFLepfgVb0O9OCm8dZaBqD0XNrGnLmHhuLK/Efq/BbHiYvlqNrpU8+yFh6KsK77I6
aksCpUqrl8ae1LSzK192G54pjihO4pg38dqYRjDPq1UFWoPu+84qyQUCnnH/3Op5PQT56AxzACyj
uXO9Rp0JCANNULMSLvsmLx8zpNhes1TEezJZbUKhtsrJPaRzKKa1e5pGiCJB2/k0CWqrq+iX44TK
5NZVWkXCWBgnKiuzbGdVZkJvrafFHWDuOCOj5SeEuXzqp+zg4F7ehsyFwNE0SqcS0KvGvFCVu2D4
kw5jz43bxp6HUSfY91h2G/E3xlvc7BjB5ZXVFZtkmRpWvZ/2M2mAar/RcHF1cpFkvslJ3mtshVAn
CvLJ0b8LRttJkLZ56cFYKuW3CkaYE7R9T80697N30fd9g5ZslRu3lqYbX/0ynYxwVr35okq/uc5Z
8GsoOnM88ZakdUNNkYEcnAFFYnqTojnBo873Qi1X9jZdqGsxfdXdKSgMb3Yit40njQRtqhaCU5s9
oeBTPna+UTzJXKf1IPUlEVsVt9M3OabNjZ839C+l70hzI1rhfInTueSh0WxaGSxb+rfMLqyzCRjc
FOqphk3W6o7Jd29qyAcHaifigCn0L46VtrS0kjEhdZo6eeYg36ZRqBfrGS7MaxqO/gouy/Qb586Q
uX0wi7F4qgWiXFEqhfNKurWwG7XOuZUuyoSbVF+KR1q4+TejFMsAG6wZnw1YriZthZUcyMGPPoWQ
MYDywsm8+bYYILQDpfz5AQBnpUK0WRxWKT5CZpS0jUH2FFfUbq2cx10V46WLap+w952bJXpQFs1C
T8QbtHRTxP0xYuOle9mVxpzQKxPey5x28nWEGSaD2vPwfbEUzfLQRanoBhKrW4aL7LoXXRJ1I5aV
eF0Iyw/AxJuHTEiT7kMmyCBirSGAlmXX9qGbFdoUrZaBe1Tj5nzrope6RxOCaR16gv6obWbf6Y5H
odce2nEiFEyDlV36WoKWpeOqaVOMKEeGo51xCE0URK+GIomC1VmLQzVU+P5S5tgPKge4cyEKCsOQ
A1u5bA9VoaCu0nJGvBWFyoOeZbN5Vdsua2gdMZwM02kSl4w90aKyhjTz9j3dXqq7xrHTE4smYxmp
NC9PWmsex22la8oPjEoXczg4Y2uEHr4YTC5m2xkDUzruM+CLnteyxINJy6ZGBs+gxbzzc2OywoS5
BkI6RVqclhikaedWTpW/GS1fawNPWfRt/ETYoB0KyyArH72GnrjMu9tp1ItsMzT2rAJV+UN6Se8+
+apM1Lph0BTqSlXCAEq31s5lVbdlcig55W+aJh1hK6Qk/xHU9mYIJCw2CZt9Jl2tjcbuQ+wDjJ2S
Q15G3TJWt71yKVWH2SWZj8k6epA6jn/eoICNnqhS0wWEPvpEPnzjNTAHh3NNlMLtSJ6ttQgqOXVt
YNBtvDXrSUv3vszzL+RD1IFa3LoIivs0ZWB4VpKAxEz6Oqmt5kvm2fH9sMyTc+wiIwyvmEt44ZRT
0YSrlOLErYt2DKukYyjmo5jdBDMJWrWbK+HNh4ZO3Rd8kuzrRHOLLOw47f0gYe+XG30yjAE/6Xg4
T6zZRf2K5osRoDlCh632hPZlpry4TFeh7rpxKa6aoiW5qr3Gu2Nb8ZJaLy5Omymmuoch5Zk3uq9p
2QEvXAt8rmrrY13hjPyONp7KhHnLYpRINUhlUxPaFBH5SBa3CKrKTeyNIPZwCW7zkDmR2NnJaGLy
VBd2wxHpNNdEj/qqqcs551SAQLXpY2FEluhqiz7WaJyTvo1sJQhVwjvrW3qkZz01G5qASHrtxTSP
12Iylq9DPajsxFeSMJgM0tzLykndcDpan4RNLLxXrRPGZUKoYQu3iSqi0p39e4R2DPqwWe1+WeIO
kOHkK48FFg/ubSH7OseFwoGhV1d96waZj15N4BWtm+6yyRyMre7RD+B06xIAl3VZxfTzRFIEVu8O
8pjGeruyoX23mfPOuBtsu7wXyWBfYEe74KzV63R+m2ReduASbOZQVp23qIFqPspafpo+9WqI5R48
bIIrjl++LBmkiKBbXQoiuAR6tfX6uNQjp/bFZa0GNkc65wxxnMSeaWySa+qb0Unba5ex2J+22Y05
CsQkQkR2+qyBl1QAE8o1Ed9KW+XfMLLrEiwK8mGf4OFYnDX1QKVpcgRQujjufELrDaXtPnFldl1b
R4KbqPvmE5DpewCFD1TxSIsi6WUM/gYgFetd3yHpzTh6sEm9/FTftro0MJdMxV2eyPn+11PoDzCS
XNDGwME7ymyiPfbz0FSWCtEBbDgw0qyXCyuWc1hIQmcicdWKjYJ2GkXFoSrltEm10d8OVf6ZuPIH
4nZ8CbCRR8D6UXjtDTiFxa7g96cV6O64P11ZI7eDr4rv2dq6KkJXnUwyTVDJDsY15fyB79UlG4EA
3wmKKnRof/1Q3mNlGLACqMLHjI4g/Nyfn4kyjaZKO7w+4VfXZ5TwzV1nVdknoNv3Y1zGQsDmvSOH
BF3pt09+sSVzkbWK9AQpOaaWEwHAEadJvaa7v3tDIH9g+duAc8iC366qlOFoVyZ+Hfnl6AdD2k6n
TDn0T+bvHwBijqxU9AkA42C9eFzbfwG/NZVaLW+uuCHZEwMqt3xt1q6/E7EDE3XF167Xuvn217f2
0VNkwCEMQL5HL4Ljz/9yUfrRE7gpr4rWtJvCxputve038VamTf0JovDDvQLc7khEB7nxjoSgYYi2
gqCvIztNHtoBKK81jjJkklefYcQR700EE7eIXsqHxlr7sCzN5jNF0fdrk0X5l+/wZm0mppZYk/K5
3xnxINKpsj5LtdL8+wCHoxc7as0ADRBReROHdBdL5IVeSMS1aEtIPf9GnxjT2XW0vzGMIR3IizH9
AqbmMwnlj0IgD/io4IfxM0K0P79RSJEr8Sivo7q0h7PM7cBQLmkPqgA1P6UxQP71CvrwesjwOOCm
kVcxj1iPv6ygrIWbr5U9KrR6uUR06qdQaIWzHQXDuOEoy/vr633ASeUVoklz9EZ1Cb3HV/yXC8LQ
TPRFlHUUV2WbHoqFK4WNKeKzZXLyi3621I2UjOdqvG3wbZ6YGluFtjqBaY9elDSVOKmGwnz89ff6
cGWhboasJ2LkzlsZvKEWVhajMxlhsFx81QYo5RpSz8Gvr/Lh08ZkG/Q2wBlq8p9vPh1mRQVogipb
6QFkvtZcFsbEZJoq77wnq/gkln8QlHB6IdAi8kSD+C0oPnW6ToyUBBGmqP7BHAa1Zawp6JqB+dJj
Ja5Xt2/Gv3uXR98D1P3Q60FH2XwrVbp2hWGTtdaRrNv41RV58QAparlojXk9LDaE3E9u831s+nFF
ONW4IQEMfMsaTSvEALIlbSJXqBwhXmHf2aVP68xb3TAD4x3WJct7WRRtO8MFQlGBh/n1u32Hijp+
BxRTHdCz4CLfQq5VP9p5vmgsbN11kLJavZPCPjLdRvrtdZmYW09vvTDvyuHvSspxZRgaPHJ0HvgC
b1YVYzRLxblEmxzX7f2guiQCiCKDdpnwhhrtzyTC363i4/UgbGFLT5x6lzVxgi7JslYN3jdm/uyl
TltuXMqobyt6q11orv1nrhrv1jFXPFKPjxYp4LneiizMlc8QEJQ3NJYRPzrXkZdjCjglw4bnFGiD
ewF+wv0kJLw7XI8XBQbvossEzvatH3c2jLWHGFwTDa1XB76/wo1kcglOsPwsRfno/o7HN1c54hXe
i65rps2UpI4yVy+7QGhVV+2RDTO8wFp1taNwKL7WPNzdr9fsj43xE5qOe0RSGAg9GxXZoDdLpxkB
kgAHaiMNytiNooylJ+bjCF7mk4VIGnq1D/T68qhrE+8RPHLNtGmMk7MULBYjCYBdUQqe4zZNjdgL
SpOB5/8gmkCVOuaIjCHekX/JPa0xdeIm8tqm3ms00yJwx+3O8+n9pOsyXv76mXy0uumngrUnnTse
wz/H6MTvVGVT5Uft1C2hWMp0O2upfYpmXYH2Vf4ZL/bH4n37DjgNj4Q3CA38388XbJ2KSWil2iie
bNrOerxekVwk82mMgdWluzirivoltb4ozXQvcr2urhxz7OOg6lf7upWA3v/+I0dpk/DNSeUjXHNc
rn85o0fVdqOs4zbCBbeKfNm0e/ouaYQwl7F1QTt8Er8/2GkG8huYVGAIBKvpTb5Ft8KqE33ikedW
th969U0sThJ5KOZsf/1y3x3zpHPw4imzEHaDCvDmSqsdp3ZiMi3JSZZl4OiZ9YpS3mcCh+/PguP6
QYWLV3qEN7+pbpIJ3xa8v7qoqFt9C8IHcWnL0k68tURyUYDP6GLXOlAxfKZO9b6aPNJEAOcSSaCH
Ifv587vDAd1v3MnqIotJJOVzASbDddONQs9qjNrBdg6qmYbITMlzbOW3l2k3yCcqpM9Md9+/VcwR
LQDthjDYSW81touJMlIHj4FAgBfvtXma//Rh7FxNSnTDJyv2w2uRV1LE0/BH4fHnu2bm6IF/5lpe
p6ugnC1Ed418DeZlKaJfL6GPLgWp0sdM3ACC/FZfrR5E26ye6CJ9kfaGJVYezLi6L4wu/yQ6v1+s
x10I9RItYQQr30YiRiUWOFefVzkXqwzoCgMJTWXSJp88vXdUEtYMmvIGjw83MM6Dn58ebLFusocc
J6l+eZDKudNgP2zWMZeRcPCfXi3aT+4Re9BpXfHJlvzoeXKLtD6OGjwcuD9fXDa6taQrdzlppb/t
mdAcACNl+6Jf208u9f6Y/eEKiHM5+59c4s19wjowWtAxfeTmQm3LVneuFjKnSHfjFlwNNZJg1Ob3
n/Q6PtyTLnOzf1/3DQ3AdLpUL7BYBUFGTJi6MTlUlWdszbqV2xo3yg1Ch/2hyn2fE0b1t6vde881
ntWfRfYPHjaFHh0ickKaIW8ZNKudIDhc1D0WIIMTgkjXT9wKam7X+59R5T5YvSxZli+6zQ6v9s3D
rjBHSKnP+2hhqLqh26ROG9rbX//2bjyqLxyJo1yIvsvPqwcNUoPzsesjPLvqXTsuaYRznRnMtTF/
ckq9TwwgF1PRUL3BICPE/nypBuW8xOtMdklX9pFX4tGZSKt+ndlUgTejkPPJtvzwglhA69yDCeH4
zTGcerMBHsTtmTIh5zjBpt6UhfgOmgD2gSjKT3bHR2uD4ImqGPIxwJrfnI24Mad4wDQSjYTECrNa
6AGyhnq48FA/2REfrQ2BjStMQ04HNIB/fpTApd259HHL6Hna18aEA9jGd3JIXb9eHR9dh6yaugHV
FgctsZ+vgz9cmxZFggSv8rzIj9UFRJDPfNM+em4/XDLZVi4EwzcXGShotSSe+mhKfeRiGRZsE3dY
N6Jmn//6fj4IYFh5HT0rSC24sTeBRBpCjf3c4gZnW0fbX6T24kyCcRmz+RzteSccsvFvS0Oy7OEV
0V88dmDdt85lWG2l7ZhPMjIqKne/n/o9NJWrdpHGJwfeB0+SOKB7Rytl8qe3cgEGrMJ68msZeTm2
H1OBxV0ObTicPIZuv36SH6wMHiPKQO5RmwBC4c8rQx4p3+RPMioxc7liCuUGthLjJ+v8gx3MsWaQ
mNA19cVbb0+nRvRrXm3WeVksUZ426b5m9obXAmM/Wsn/gzQIQijtYFRlCYZvGahmLC2jXAYVNSmM
7wGL2KCrSQPzKp3/u+nwHy/zfyavzdV/Fyjyn//Fv1+admEenqo3//znefbSN7L5U/3X8WP/+9d+
/tA/L9vX+lb1r6/q/Ll9+5s/fZC//6/rb57V80//iGqVqeV6eO2Xm1dJ4/HHRfimx9/8f/3hP15/
/JW7pX3947eXZqjV8a8xYKh/+9ePDt//+O24LH44rv3HX6/xr1+4eK747Cl3PTYffuj1Wao/fjON
35EtpGYllHIw8fZ/+8f0+uMn+u/0hpirAFz6IZ/NHq+bXqV//GZbv+PqdDyX6dYRho/EOtkMP35k
/E5+zs6nPenihMLO//eX++lV/Z9X9496qK6arFbyj99oDr3ZagiRoSsLvYmSmtMMyvLP67/MY/gA
DmAQk6HbjchbzEUGmRy6Po+DeGUo3JQoIjLOTJZG346mLB9c0X5PmvLruFgn5qCeKUX9SCwVxJal
VXDYoOM1wtGCGSjW9TzOXTD4/rgpTfmcZPO0ZZoYNMaybJCpA/rTTZdJrhCuqeOHyR3ZFZjr1ji9
aAZlYOotWjh1ZohngQ9Y2Lg0h/mq0pmkjCNAPUszzr0+M2/76aTxjJMZ3NpJr6X3c6YgSrVdoGXT
cFGbyxocsXabGCcEun+i4Af9EDhp/M3wpz1N0ot6FmezWzwh33xij1VymtidtVHVcDDaKolGvziL
oTQCjGhvTN2s4MXiT+kOc7mf1vJilZ15iLXy1HWbM2/JTjkm7PMsE6i82bdgsLxABzMKCQuBma7I
L3NtKaMRMVP4b/IKUoB2YnvgLvqFgKcxMqcgBldBn7iQO7dxjdDsJKgy4Oez6TwAEg9WkLW9JUFt
uW2Y+2Av4IDdJgmlJTgC324Y4i9RN7T7rJujfu0P2TyHdWsdIASdjboVedlwNrXApDsviCuZhGDw
Q1bCXQm/EgCwe3+U4g6z2HpYXL9BjwzUpekYOxgA9+ZsbsUSa3tF2+p8YcQd5bpGFtZnUWzxZabk
pQB8lbrrrl3Q7i7q1DygY+Ztcrke6jS+rXqDCbtYA7tYGbnCUqylNQTC7omUeeRWbgW2vtyUXgG9
EAxS3e074ZxnMN2zIt/VbtdsEhvsCCTI07ZLTvELssBYWX6gkeYGvI0nwwCNVdQKG1mIiL3hbE3p
vmZeLAO4T9E6Ahls6DEFQ+bu4nx4GW3jLPeLJDAks/rCdIH4Fju78/g9Aw4acDtoD+k+Z6YeUro8
l/ry1UeRbvE6uV2G+mwtqwdNFlcIsSNt6WwKOYKzsIPYLlE1xA3PBJ5rKhXJ3NiBkliDLKfImmzv
W1cC+ACgBO/D1EIsOuownwB05kNzMrn6PjbUDZzig245Z1YzH0C+T0A2DA1ksQ4+yrbyLevnIa7d
C30tO5DDzo3h1dzI1JxpCOkzT+72xQxLMcZ6cFnBWWZmTZ9rgGiuRLjmTCdaO7lta5QQWzrqS/w4
gSjhUahvHULQ7Zq+QOB8ADHTnViJDW3Dflld97mX6jQx0xdXl2mozeLO7N3yZXCyWxw/DrNrnFnQ
DRglB8XS7c1kcMNl6VD7yna5Y1z2dbtzi/na14SCvuWfYX19n3b5ddKZUdZYt52ZXLeGdpPVrBbE
f81uwUPVqe+AuBpBXBhbr8SFXV9z2G3+o9VA/E2tC1vGzyvwfeDJ3XWPIkgbq3O8sfZr3tiBnvsM
vPS9kY9jAJxiDy7zO6rCh9z7bpYJcB3Z3E6GdiLjAoxaYicbULrj1qsJEgUKsUI5al9OfR06lf3i
uT06vExctu38YOnJKSz+DS6SPGDYroFZm3f8A+NO8NeLHMJpNb+wRHGmLsyLCumSKGdkA3C4OINn
e2I4wza2zPKyy4364PQCAPZw163y3pyqyxFaWtjPclc0RgefBrOCmJbMbvKtI5gjvfe0aeNkoIUK
/zHLrY1nNpCQPCDpY7avTid4wc6DX9+n3n1FARMuVrNtMULZaJN1PWbIYCbreK7HQFtn86Ho+x3o
po30lpdmgRtsJzQlls7eZtLP91LNZmSUTqgSLRBzdqHnM5xoAPshqOtT4A/nVVMHzZCJ0GLrgr1c
NwAz7oFEX7mCzTasgP9jE3DgEivmfdI6iGH4krnixsb7vTarPWo3V6Y9PA5CDpjSCQD/Se/TCSWs
VfZFulh52K7jd9lY7Q5wLfzwJr8e5vErSpXObpLQffreu++n+tpvp54rAex0RPU8pZkV2FV/3XT6
tloBreFQPgYovT9OA/+SNlhYvW6yvdL8b5OoS2Bk1gkk0StCwRzwrB8dyJO345w+SLv+Bur2zK+7
l8U2r5KqfCKcH/pYPwBCWAN6yUFuDA96P+zNQephPPQHt4EuNWY87hzP47JdBmT6Y0B1To2RlDU2
ob7MJ06XfdMcAJxOOuJUDPGkhXmzmN5LOc41LLghjfzeeqidyt2kTqmiOG8v58nmZCr70Ej8P6fj
pH4xq6OBI9Cxuc6SKHed8azpkq/zpD95wAJXu9r1PzDanVkEie++rPN4ikLvZUbyHiA02m7bEStq
n8gA4K1+rI282zoJTCdreQBP+IpxFLSkCQLPYtyoBeR877h7PAavJ7c4txt1BUz+uVk5VFfDRfth
vLANEYLSHzZo9J163gRWqXD3zWTAScyoQZj07ZXrQBBrVThlRhvklvndzc0rXuc9gas/K4p2D1cE
6GrstWHbDjcYyQHg0vSV7U7IWBywEsP8OifGLe2fJlTA2uiEXnB0wARsFaSlWI96lP0rJcFnmc02
05br8kjxmqTXbe2muGK0fVK13nXWQJMb1sGA/V6WwWp3WYgN1jc5e2Uw+tqlZRcv0vROUh+881Kv
+TkZTUGwgU2PoNXjZIs8xPUIJv60kLn3gKiz5iZrqycDWS8Od4D/I6A0zS/aaIUD6BnjRXVMu9Rw
ZpblfdnIPzVMdACclAG2iX9WzRxpvXeKG+p6qNqKvTXpO9sex42FECLY38E4z9ovDgjBAZBv5nSb
pRgPSugXhULMUk3dxkckIXCNlfBwJDQscCoh76W+OojEKkKjWL9mjgd6F+yri8VNMAj9cnHznd+u
X1Cf2yvHyPnTzRygS8YrKZ6ZVaSn1jKfpjlnBBjZG8ts10Dl1c5qPZN1D9Cqra2zTCL5b2stVKZh
gD3YVOOu/uE6Volny1oZq2bTOW4aejQ6YoTbI3cVQhShPUIp69b8XnjVASGGl27EhhVJwXNMZIzQ
qCYV9hASHKuetoZK7U0uijst08+AIOQ7AtkQxSO0tWSmm5w0TRamej9uWgT7aE6iHwJAnGAr7DOk
FodggYxrIxe2MJAJkW19nOisbVfwtzsLWvgGSHgeIGyWbFNREheTyYS6BycXxW7u2wtl3VzUrvls
tND2YZu3W7moC+LcKTJIZ0TyhZCYnbte/eyWvC5GnnoweVILs4V8S+WbQU9QLlZK21YFRplFPguA
teWls1h2VArvXpnLDVD0L9O6nIOdhp2eP7tI5we9q/g2ohiZBkDrE0paSIVn0Gq7llQgLiGR1Kgm
GYn72lqDwzxQy4C+LJcTJ66N8c5gd+e4RugIR0yXmmnlm6mzrtVMYDZq/WLq8fOCtHvqzcqNBk27
raZ5t8zqtDKtkwRoOKIZ1veWRtGpO0+3MN3vpe1Fveb9Oa22HzqzEGHZbhWgJubMxWYVVbNFgJOt
pbkR+sN2AF+BGUddHFX33HIDgZKgs0xfFgQJBhtxj9SfzpZejyFdEPFVO24yaGOHvIxvpmUEGTzQ
6Pb7/LmYhzPDkApREfQ5VgTCaYtAYMtzIOOpXLfw4veFbnN+d8M1qy+FA2F+h8pyD9HhkIN2h34Q
tSO6Hvay3gFyRFqkRF+Gpn1ULNapNJcnzcUCRrOKo5nPcmfG/dmcW3dV7Fx6xXoj6+GUNVzxWqc7
kItdmBvim/THc6UD5ocncWLl5X4R0ymUzUPi2GYwKgDlmgsCF5rZxm6GqxGOHJwn7dVsuvOqJhle
23IJ4MteJgLEOqzR06luCob1LMhFgiIeVgTfSwGOvYj3QvOvzNY/KJn8GVvpsGPOgU6X9ZAjzxDE
UKVOump6LDzkSMqk+jqgcSNQENbQZzrTPVXtKlUMJ0XqXNg+4GueHl5zK9ra+XnbiT1pV4T661OD
f/IB9tJw0MtK7WnXjFsIycO+a30nCfRUHFJBuEZ8dtjT2CAbJ6yeQH3UIwXb4cTq65NVzPdxZ58u
FrbWXeY/jwOJK+BOEly8a5FUO2kHKCjQ+bRtNmglaYq+BCIrR/C2LFWp/BNGRsUWXEcGnnp5kmVr
UhqLK/iswYAqcwRpiSq0kI+Wqs7MJnvwuvo0iz0YeQ3iHq1TPFstu9FuXC+EFr6de3/iUz1p4Ahy
1qr7ba457UbLUUjp+vKK2Y4MszSuQ2Pqsus+hTFhpuupPYBwElYSjh0hcba03VHjZKej9B7CjE3w
hNcvrLS6SlPxrATU18zNL5SGIVPXN1sNRnFzvOIkrl0Q3cXqXdhksUGu+CM2y0JjduU1TygbZxR+
UHGq1Mohrvo12fPy1RmtsKqye7bri+m5l2l2rC96DGi8pf/utxkKJ2t669QvuKQ+OlZfbXur2jKy
aKhguzVYZjQ+0PmvtkWxGl9TAxEWD55JhDEA5AToyOECy/TM9I1nI4VLERt8CoF5nb5LeqvWJCVG
p2uAptnGKUp94ywaBYQfMdMzEPDI0C44gwePSsp1RSKoSuNU1IYIZFbfwSsNKUOywIFwaSVuYIDN
l9n43WuiFSZzjLhCbB1iW121yEgweA8MnGD26VjcONalX8O66ujfwF/uMZ2Uh7ZdTuymO3GgkwWa
J7ZZLNeNTJ1TX4cFZZj9Uw31nDAtCIqDs0BINjNOdPta6U/z1MUHs7W3NUXuCpjYAbQe2F73OB+R
b3G3PnTghXJrOY+J3vG0XDTS6rfMhy/NSiBi6O5gIxzmZrqui1iEpsou1qY5zaR+zvz1XJGCpU59
L5v+rmrFrV80D8Zk7GWaqkAYcj+s6Hmnyx1tBDtofXnltplBZmKSBZnoCpTml7hRRjBIUJttNTzl
+UUlu/u+EvoGCaFibzrLd7AGJ52kNMUFZB9PxzI+hcfeDkMA7coI49UxQ9HOYQmJi8K4Phn9fApW
CR0wYR8HFp62CsyOFr9Y5uNEQBzX7jpjuLDDo/XptDryMNrqfByNE8Q0KK5HSAuwiQ/Ci09qrtNj
ARqiGfAq3e6s1aFK6tVOa6mmddGduUMVQjUPSDOf1uq5G65E+4zGITStAiarNm5VS06i51izy4yD
1IgPlbqQ/eAy52hu5gHGBxzSaiPm9HaxXO1UnwaIimIptt04kuu7+sXi2ncQoe8tadYB5EEygB49
pWI9ppRRaTXfBSIDgVuvF30GSdYcpt3Qt3twTRet9EOE6/ZOL++ytOm39fIscvHsdq57KOY/83I+
QLnbVbV+2bXDeiFWNxga7bvBN3q0cX9jhPpUd2sDyKv4jkkwCirjMl4ssA8CdNZC00knOPPCw6E7
N6MSgiJvPAa0UVRw4lBvht0SaMycwqkZtB1+oxtrRs2ladgoPvryf/bplPDISHRsE+lAE2ni81F4
2omQbn6KTocRzQZtAETqio0dayjsDuL2R3P+//eWf7Pow/7f28oAapPnPnv+a2P5+Il/9ZS939E8
s4/ocqp4WtSgTv7VUzZ/Bz1m2CgD0xoW4qhI/O+esv07wDnavdAcMIAB8/LXnjLOdw6fQvwWAW+M
Wf9GTxnFTlrGf8ExAdwRjB1oX4PUArLwTuxuAkA7xOMUTkmSX45WATdRE/YaYsCk79wunccQmTZc
MWl0OK9FCTE+LKwBTlqmy/wRbVzHiMZWFBe9TYwNkXBBGylbKwMOMk2zJ8PWMiIAPdMsMAp60qHH
f6a/NwuTKs7kyD1Al+0g9aEmsPGzxFbwkVoTmQVmm9eDJggQBi3UJIj75lhf0+NZQstPjO/YKSfP
eSXmhzxd4jMVY+oUjslcxEHftq5+cEUJcrSIX00DLsZQHHEYbtGlW5oJj2NVbXVXXJpWdZkK9aSt
MT1Q71wT6RkZOaopEquzYhuPQygwWDOTOYLIGKXtvI9h/5mSIJLP2abIrTEqZ6GjIZCsx6zOUlez
r1vfhPnAlJ5iR09R8/H6DfqfYRtTDroOsLH2uVPuRUzLB+Iw7VD/XqebtngOh1auAOHwyQHKqUbk
lXQvjNkL9ZkCWzbdcvyfCDpT3wepp6OlZC18BGZ7nGphS4fFHaynxEUenaOoxxkdl6uOPBmSo/LW
/ZzZC+In6FZ0s/8F4Ao2CCq3SUTkPItNg49Q6Ghe8qhZU/JkoFeWBSmKP6+TudhIbGSLfY6cgCxC
e86ZHwAG7QPL6lcVGOjoJUHbVjCxfJiC91nf9xdoqGESmyWWfbakpYuKeeuelsWRrlbkA6NDNHLp
VafZDe259J4xcLJsCvCw0Hpll1N452O77Y2pP+pEpEm2yaSV3SQ+k4zAkkZ2WrKYdxgponDqquoa
PYFlqy/giqZF+1/snceSrEi6dZ+IMpQjpkDIjEitJ1hKNDjgyKf/V1Tfsr+7zK7o2R1cs6oadNs5
GUmA84m91+4DvZsfprGlPnH1ePrVM/8yihzjfWHUSQlNKHbBJtj175JOFdy6cd5D7MnCQpAE6bEZ
Pii36fe0aSMdYJ9+Laq2DVgoDRY8sypYjEzrJonJlLAHNr1zPPyyyKOxaW1QGHHF/No3qsU7unMz
w+SeG6aKGXVkHWAsHf0wBl31rWZHvaaTki/MYod6PwFPAg0xWf4d7u/JCBQFl8YnN7rvzre65xm7
2YsOvUQG8SgEaWKtDWUAact7k1b9S7dU4nNhdFGhLu6WLKrzvj4JK+dFg1OTN1+lt5fs+HwRoTRq
/8uqpoV7DCvkEySWkfINawwa3jLtP/tkBXgA7wGgch53JpbiNvGzbenk6Rhmkr7NLlQ+bQgnLH56
25360JRzd+onG/Jb2WMhDkd9WSqmNuaYMjK2qx/XMKcvF5ddek1aWNN9FnlhSOywCERafcpXvlFN
DrvUs8sWOWMTe3u3TQw7quHv2RH/4sOa+8V65ebhd+R0MoO1hchCaYuUFvZAUc+RO41VcyqrIccq
qcOjOzTKLbyzwVID8ORaGHfl0FFBxEXWQ+HgASDi2O1BVSyqWLS9pQFEO625lzGZJFMGkmPcpUuY
Kl+PWSqpxoFNpGv2ZsYxzAILTqOKSJ0k7dJO1gvLwRgNH237BE8ppWoEWTJcTpoqJRggqFnCpNfY
NSlkuVSYzqe+t/a5xW13tA2pv412g/kNMWEGWAx0bx3gJBi6HbwVr9vZFqK97TA5CWxF+nSHZLvE
kAh+dSk3jK3i+SVN++kmw0pjsEmvljnihHWaDUEvurX3IBQ0kTGpub2aAfd+GSsyeT4L1JTAhnVL
ZC1Ea0XYq3GhZZEf09A41357av3eUwc5xMrARVrn6bYhfe7Vb9BhU6pDaou6iS3Otm3L0TjAi1up
2OPLGEPza3EhIKKiPloLxJkjmEN4dmCA6nIDWLDeJQPgidu57K3rpVkYvy6yg+NTtlnS7J1p0llg
IWzStl2r8pl5WyzNjTlasbGzeG6NIMv00sR1lUxGJLAWyhPgouxnbantIMz2crnB6Vo5J3cEmrlZ
PZkf9JHbODTGyhWRm0jP3lij74itqGcfMFcHAe4wzaL+8LtyPMXthNTd9MvhWCWlwyBMtxiP8wdH
Y7uMQBmCdVbjlZSNTVPDqxNRkA6lLQSm1YqD5usD5Llide2gcuYlCZRW2O+YW22GvQms30jXF0KH
YT5VkQX74WqYpYapCvvPaeoF0C2IopBGeKnb3ADGQMG3jjO+X3zTawllRGM6KThb4crw3uF/qaxa
Ru3sqnlreRO7syntPBnZK8ProPet/n0Z4BAA8ognxm9Z7ipYYeQ6gk/LDXsTMzWhNXEywqtnKwXQ
4GCfK1ktt8igEgIkvulMxs/Bmumd2gG8DKd1LE6ZP8ifvk2smj/t+wvyJVjcEdGzUW+YD6AUbOQr
qQMMLk/1h0JYwxKkZDnvh9IXVtRZ5XJaE3LAbLtKPNZzqB7hHbC8ySfzE8mnXgWIfOD2y8nIjmOR
9Ffl2MPbReRRl7uqqSBbkMWn3TFYX7PtmDTJm3CfEyzxYVrZw3c1Y2K+9kZ7fuL1ZFkRkAfaVM9J
/C87djMbhztosYVInCpECmM+sxZD5l3mrsB2XxK2HHCBnQeXPd+X1RCTDtpHqCGq0U5/ebXXd5uY
EYAFI0FA5Zl0fPhMcD2dxevcr2FFoPXrgq0fUwxuKxz5ynCQdXjWr4gn69t2E1dF2BQtAFSA7zbK
dr0LwcHBaG8XKYShDHFDFZV4cH6TSU5M3yRQfJh26NGYuzYOw15fMVv0sHNXwVo07n3T2zPTcbwE
XzPjLViM08DXp1pnBNnZ6HxJpGvyNtJ9ChULzn0aepdgeLcs762ubYESlWV84UH6TXtZKZNI37tM
7ALc+sUQmkTZM/jD9gzcZzXs4yjB5OFQZucTAuxEeSBdLwt5QYMZmdgM3qVxpuEPGvL0nWfW/yZ/
np5WrA4pcGLxuinMQYdShDjTmG+lmc73pW7XdyqzjA/0Pg0P5Frz3lpxu8BVAXy64Eoc22NTdtQe
c50aWthUEslu3BDqFbjVuHRBb/W046vetDYk3tX89DKv+FT8V4FQgKkZllUHfNX3RWb/Qw33f20V
cpv/sq36KZNsqP65q7r8gX90Vc4f6Cs9wNkoufU/26P/6Kn+gEyO84deBjUkkqr/r9MRxh8CWT/g
ITT2l87pn3Q6/h9k7iAOJ/8JSvVF9/Nv9FR/l/vpiMyxHgG9J2vGcv+uLNQhypZt5YigEIuOPaSO
yGN+GUr7Kh47tTXX/y6S4XIZ/rmH0//8idDgzUsGHTrhv2kZsyZpppxTLBha88k2io8sXYJcyx/7
eHgw/eHOkwOl4WS9+IP40q3uPs8kiXyXBw+0ZTeIn1SIU6FYh7f9a2Ohc+nhlm3s3vtvYpT4ev72
YY2LQ9YjXcgBA4579XL5/smmQvBV7Ogx/LvuQnW0qhIiBRS46zSD+xPwndZbUCf5HraD+dihMrkr
smLXpd20y9f1aYEhjIOp7gJe7BmbI17d1uxrgWOa/TVEvDfAQJf9Ygwe02qtd8Ic7uAgcFiBKgSp
Yh5X7ybhyd2AnttS19kBfBFrMw7J+AQj16IYqpaIOc3e5GgbN3GyfM6mup7xZEI+QlThQqWMLKPW
QpPTLOm1+d7spM0cFa/XClwk6Mw5QaaTu0zonS7s3OYdJOgQjWtpjBfieRlRenpRKnLjrlWjdgfy
FFKrWWdbH7kP4z/WDbAjgJcN+sbX1LVrON42BnQ4Ur4v1k9caFTXlBHb4YJhUiZ7PzFoDIlBsnpu
9kCEMincVf2SKts/EILxutryQfScyImhQtD6BV7HLN+BFi7o9NeVHQCxVvkUPwPhoWOdiWVsZy6Q
7gNyxMeoMRXL5JZzsN8ko3b0x/YpWSr9fh3lxJ5pRCejjdq5mErz02cQAE/c2vH9+XtI2ANMjzYN
y7EW56yC2Z7m31OmVbelH2cnUeuDQXdswevIwL0USN53ucx2I/mRwDVbXRwE4VgZpWJsX7EWB/JR
MtJu0WeQj9V3YYsASeXgjzNqylCBuOUJtJ+yotrlS+Ef/NX8qP2uiozGQDdRg4xDB1WxWLBuxZqh
EVdrjZ4JnVmWdmCDNYYFY0GT3UgWnmMh1IXVJs/lMqK18uLf3EmT72QWH6z/wI5DervsTlO1xx/W
3MGEzgGQoWnXHO7QnNdjREmEEMawYetiF9sClviq3TX7MD3teUpL68bqs+K0pka/M6UGPd1IPty1
KV9bp6cEWi7qLN012O2LmKhVpDznbrAYTbi8qgORp1NYu7I+drG8piGR7+0cu3ucCinsGBZUfeUi
zMpkHWmLUWzsLoPSJ52bNDesR8VOgosjqkPV1Wxt2ia/jmMltwX11qebreVGa+kRQbN0jJTT20ag
VHBFzXFDqs6esy95avX5vkHPwwOalNtOLfuyifdZOvmBdMif7QzVR3EnCT1I0n3XVZTq7RTflyC+
r8Ugxc6s7eZa0/31bTHd6Y10FvuuXAy02l2KEIkkW0acbNoD17+jDx+uOgJhg0os09n2mT+RrO2h
X3TjnRp0uE6WNnwynLmhMIOrig0Adgc7THM5Z5P7ZC/UUCyh0H1M7q5vvGEjCh3rjpkrdTcS4hFa
qCaszrN3ujOBfp/ctmXbaPabPmOtUdClfY+zRmhMZ0P1ivvnarng8wi/jhIaYnT/MnPCZIqbZ5Q1
H6tZyWuj8Oy92zkvSCHypzZx+juEdDF7BCM5cwThrx97YwMAG0u2IUyQMcj5mH+Zt946e++YlvNd
xr16J1spTzKry1sTwEHoXjbVsSOWjZkVRThmNULEGPTfVPVgDRv1S8NFM7S45PfYUg/szEXTZKrm
tZXp+0LFGwAjR/qhG7u0F/ZVBdo6GDT9RiXTI6bXFwZdzwBgKyecYpmci7JN94XdmcyycxhPvaXP
R4GtlCVA3kcs8OYfYG/ulcEDvJdGPAAhlgabnlpWbBrGnOxj8KLcieOADlOl8RK5RlfuLVfyXPcV
sK2gJ5adDcWyIwHCMIOWBh3W6dLKG9kKJhkEhsioYQT/5qoOcHwZE/EOaSodCoIhlP7I4nrmynb1
ry0HoiuVaW10I3bzE9nLO+XGZKRn5bepFjPKWq+5suXU7GnzcG74bux+CiNpCGzMyG72fUQyc2lk
m0pZ3TERHQxSIgGiuEnE2bNyeRcjH78Bnb3sk9nWDknMDJba1fxasbzNG+EN8WPvwq+GFj4a1Oty
uo7bOT2iKqnvknwwNtzWB8MjBgLADaoKXaAK1/RmRSKHkjNxaNA2FeL/qPJJC1Sp8G+bjmaCK3bJ
Z2CoKKETweFx4Jw23hb7dX4u2C384qgYb7vYmUiexh288tRs9UGDIm/m0wS1YUH41hS4xgNzLf3T
EKe/k9b7z03X+xtAafaHGt2GRDl7khjM1uEKDH4hryVq290EpBBzuVGV0VqN1Y3MY/tTo2Un5Xdi
8GiPD2Zbx8d0cYerBKsJgHQmPNKHhk7ffN3P+NQdd4JFyra4c/tig8hH3aJE8be9qF4g+xWAepHA
8zZAn79ktR4mYMqjevbyM2k0SbTUo8MxsUx1INip3DWaqTbFrDGYLDxPRZZsL9+hNr+JBmSZ0Fdo
rv7Wr9obVAPZdTHR2o9FfGJbM52pDPJAzqICjTjykhyAdEcllN8HiRdrq6FsKVDorf117Bf3mJHn
kAciPsFns14s6g4UbnV9I7zWZiUu9tVYMMXM1cR+R2l6ilrK9U4gfY1DYRvx74CyAm2V0Vxpfdrt
IYl1+8bMf7Pesw6ZcJorRt/+c9Zzk3JkM/NJGdGwoj7quRzne2xzpSD1T1fHS0T4flHzkJCvkpZh
CV0Ygn6aR2vvzGcbeyBT11+z7Bhmps3qb8tqvl1EX7dBafRuhBDm3KWotoA8+lHvAJ7TKnyFdjHw
VpPC5pXkCHQjgmgVZHevazbHe/rKZt/bU8wkFblEMs75C+C0ddtLDykNr7+rbmTNF7T+MG89NOzH
etbkp11mMSpHp//R5hjA7QTCcwMaeTpPyeIg0Em7e9uZ7hSaOViZycPUI7McTW8KV4w+O9+qRzhi
VRKIiV0oGw0F8w4J75CoNoIkl18RdWLdeJPnhDDu7BNbm/4IvU3tVuHeZjHTuZIZZW57xY+w23gL
XEXfwxzeF56Vke9ATGUCQjJkuMsDaCxNNFjTEjJbrveEqRjXxly+FGyKT6kd36915z5OFRBTjpca
qbr5XTdTc+xt6GWisp7lOKq7ZFz3ZcqPbXTGuomKmhWpNZsZSLc6PPg4ze/Yh9obQlOGu8Eb0DBZ
qwfmUpb58zjw8uytpOF0bFtAdUgD9Ck51X7u/MRWL8/93JnPWZb4L566tMtQm+H9T94cybx2blPI
eLeTtVyAVcmcRitmOqLxpgGBLUrnK+HDYWyy/BWoIcUjK+jI8toM8GjZEYGSUBBqZc7Z3dzGRvVo
9xpTX9REAQRdsbNQR5jakj0U0jm3ZV+GAkuecrXyZFnLK1tpJ1COj4DXQKYLrrgJfX3cCuk+cNJl
YQV2aoPk1AjHNP+VHUYturzvYnA+qlg9Lo28W+nFzmXhfUnH+mBOkj42Pvt9IzHPZFE8SorsY5Wl
rxAplHPROUUZqE50I4wYLqAKN6i4+Zi1JtuiHacDZLY2FIaUMJHEsGeIKwifWPCK5WYRuu0sb9Zq
feia2iOvRJGu08/OxfHA9bJv+SZLhHHdWZa6vJemmYZLxRvUHkhSsJv4GyIxisEe/e5Iucnsgh+7
kPwj9AQ8Ky8wlB9LGQFjJSOg7uWjwyiHRB1o4cJB5I20UiTteND7vjqXZLof0H0z9B9gV1oXHd44
euatnpUMKe3U3k4K5pi5qn1iuNM2l5O3RQIk7qdZfltgJgIY2T1tk4skOWcSInyUmo51HEulXxu+
PaH6Xy1ULO47aIl+P3fZfGNX2TGfSrVNcm+9qqU9oNfRuvS0lCKqJ9CBVt8Brik19tguk3Uo+V7j
2JFra/ZJIkC5TbOygtbODiLPS3XsZ3fwtlpRNi+q1/SwztZTMc/et6+al7WsP/V2nSKLYAeAyW6F
stPUx0/Ap9S+mLofTJUQiFR6JjcqejaMWyBGDwucyrCpzSFaSjUuF3UbW0Tofvuh9fcw/PZLLRkO
uTpwwqDKJ8mtR4u5xuo3KXSxwRXEcZw1DtxHxZzaHLUlghz61va/UzLPh7EiAw0F6Pw2sce5mdmc
fDHGXSPVNSzqqZAYHJUECRjJvCU4ptplwr6HfIjmTFp3XeF/Ei/2UKo0QbbC05CttJFqcR+yNFd7
iBfG61w72a6lJZ8r50kRkxmgwn9HjLtc65eTDjY2QtI8nnfEdw+k9tge4gr4n9DnjaI5+RVs8YVk
k9x0cW6azXc/rNVDkaAU7muB1DQpbkoevog3yxo0nSgOBAaySc34ZO3gH/lMb87yXEKS2YLqvKFZ
N+87d95NDro69ObLvWiQ0ZMk0b+BXaFLJldkNxBIudPVgtAGZNKOL4ZfDV8uYz/6JT7fuNWny2Xy
eGCl7HLY0qriweMX2JCddcTMUeFDoiBK82Lng0z19Pk0mag78c6R7RXf+0tRnCcCwIg1RH3pmM4T
usK9nTBpXTD0nbKVznXV4Qt5nIvrqNkPVpNqz9Tcw2m0nOWA4i7+gqjShdCMhyPcj2iVaMc6NHEu
tphANux5MNVYUUN/DnZ6ksfcyRGd2ZbUn5AryR3eW+28Mt84qNHoL4sqghbpZX9Wa5Ffq9UhSM1Z
3f772ovHpuKfv1v1/sXi9z+z/u1+mothrv/7X/W/0PWHS/2/miGe0INXn83QJf88RvzzD/01R2RK
x8TvEjAKaBCv7F/qDPGHCxbKxrQLGtCF5cD/8x/qDKH/gUzctyEtEk6KgpDP8Jfjj0mifeExgEuz
cQqi9vg3JonoOv4+LLP5DKyiLCR7ugf251+HZYsUaWKRQ4TSADOUNczLRiFnDXzm1V+0fX4I+w3o
UF4Zd4sfy4tKwcLTRfmdGjxbRDRWJPwhTiff1twxHfWefbP8FP1KsWNMHKUXe5qfqI+scj6kG1Pg
22/rzC6jtdytJ7Jfy3Qe9QWTg5OyvkL6pwLzEpimIAjScRzdJbl3Ne/btjNgvjaZc/PK1lKmqRtB
Y6cnNEvtivKqoxmLP9EaTG/KIHlgXtPsAS3DEkL5H+BZ6+5ZESEfOM7CGCZheTNW5rCpFZJX/NMS
HT5yXi8BLc2Wyb7RYx1VmzPNJ/zNPWa0Po96Ve9ca3ny6vg9qUZ1LMyCvYFVokvlU4a+GNtdjjrs
CLmVTiBznbAajHcIhndmms+7EfeHy9sbQm2JCBxA12zEV156scUklretm+pTZJO1y5QPlr5L2m1u
+kTx9c661VdExHw5bdBKMItrQ3AE7DudX8n7mBR5L+OUqYixkTrOM5bFXnnvtLiIt9zO/Gxw32AH
6lyxhzfXIbhnDFFepNEJg4paR/paa9XC/Ekh8DD1PGR4gKifnC/w95gGPO00Zb2xLduuvZ6axUDo
kWMWW5aJA7++T+0ZvSUjSvT6wLrNzKR26HM+KAUHGwxsE8D6UQQigGX2EsQtG5m4VQzE/PbJyhcE
ZsmCwHwQz87QPKL28y6Y/jUq0/FZSqW2hbGcBSV5OMl5uDbjrGW+unghV1qiNuElgCuDcipB/HYp
0lNjfFFT40W22T70RhsjbEY2baO3bOq62egEVgSZhIpTW1uqVsoqr/yIyXhRsXESraLAQTEQtm16
vY4xG6XY/IS87kB8oGQtJe4oW38bHGvFDYeQqErZnArrqlTFCll3ISLPNz67EV0eL7EbLamfVpw2
RQP13JzZN/XihaSsGJK7M28XOrgNdLg+bNA0hN1l+FhZQ/c4SX3vWalL1JX9nUyke2AMenF62w7Z
lmmHFFENhcmfovXhrbOSR0lf9CC0dtxnSW6htk534HWdaLHNo9l72KYgmMGndg4sUs2ZT54Z26xB
IO0T0RL05Coc9NrwAy/r3nqXSm+iYUTa6MZ4/ZcEOe541Mdh3o/KOugk7ex9xrFSMDgaub9edNV9
KkcvIgP6RkRL4qEctSa03O2yzUbvXR+SL48Z7wj8n3YbNQ5Br3XY85kCRg7+zhgah9Uen7Mcy2vp
zyk9GBe66d0rElt92jK5nmbico59ba6Mdx0f70bjM60he6ExsnfOBFatjHMDKn09MpzipbtMrmHh
GxG6iwdWmm9ZhjZ5lStmONJYNYtspTiVRTAaCyCfXpk7uyc6oBHeCvD/MiN3LuNyj7m56NbNwuoE
aS8jde8yXBfZkG1bSeGZQNTlqhX2/eL24tGtCT4pEnqb4c9B/crpHxnGclVZ6tDngMcN6nbCvpA5
m0VPSzlmd0wYr2ieOFW0jCEQsZbrfA+K9xBbVAYElXZRfNka+KuOloNFAvXJZxdPxU4D8+6FIo6/
0TJZHBn8m2Hgxc5CDMrE7XeJR8yG9Wmo3c8xrk4gTnlEWZAGTd5a2zhuX8rJx4M7wSi45JNVrf65
JnzLpUseao9jfBvnPJ2dmoNGG5ar3NVEdKlReXz4PIaak32cuT8kVOiBTtApzKvxPJvzd7NoM8lj
CAQILTlYSeZuXCTE/1e5/PxPeAUu9cR/rikN15+v9F8lpZc/8I+ixfDACpDF4BuIR9l0XlKD/7H+
NMw/dPahto/m5rLOvDBw/ypajD90IVgnwNtk8fanDvWvosX7A4wUCKnLOs6h4rD+naIF2i2f7F/2
kSYNI+tG/iJ+zoWu8reqJSk81Mo+LvSu8R6aOicDbfX3pGI+5bXWH9rFR5RFlcIrh5RTtNwfFqa8
26zScQdpPrsR7xPDzl3WZpuEWqSQxGGNlw5NU/Z5bUR9Tel2RYgt/P+ZwZyDddodAC8JbtUVILg9
WhfQz3xVdv1eprgMVn+Ti5z0v+ZMDMaZ6XkA2uPsi+odlt8XIP29rbrfXvPPbm8ddenep+Q6Dsjw
y+fU/2nmq9F/Vqu+F/ExmY51np0M76lorWviPoBs2SW+K3xfC1a6Guen+PLlJ58OOepZR3sWxAZs
xqy6JTIjIk0PXgovtvaZfdhhKViCDFsrpiJgTuSS5ZWvD2t5NjO8TySuBUL7ygv9aXXWw+Sv154v
maxUe81nsoQw0hQ3efe2Qoll4IDKrw0YvAZJekzmBqM/QUzZznU+7TRahuekkjuuJfOzAIvdbF2b
6tgy/lRejURD/GiJhvmJMOLKZ6xh3y5aHBla/9glH9B60Lsxan2IG1Z5Zr43Wl6Khsk+M76d0nUj
UjPyOv2c2pi1dUrXCqbF2V057kT3Fc/JsQcNGYwoTElWOLn6dJNSGhKMth+z7LPoaI8/GllYjL1A
CdDS1tjXTHOXJfJuqQ0CIDUWMjcQ8CUrlUodQCniN+fHUisjTT5aTLaR4cDqHQS15XTLXIGAtaBm
brkQo0oV4qeHdGhOY2GYYaGRFhF390mZha5xC451k7oWR2Z3mzjjQ+cBG2jFsoMaJQKJcoUwjept
ZukeuM5ylzTelYUwKyBlmhUbNaBaKct1eysn/b4XXOS1KF5JflOhKVDKrcavof/YBngFsxnPS/6s
99UuYTzTw07oxhcJ9/mgZBFickT5BCygXcynPp6DMXbQB2FwXYiiWQ8+SYdCYWjC1BeOfYN58Gw5
w2/uzte9z4q5E5Gnml1Mup8o3irZReMwRb1XXWUwQuz6akkfunbC76giImjhNjx1ib9PoImUA5YK
fbztcwZWjXfq1RB62AicPgvr9Ds11q1tlC/KHB5wwBxMStORnhhY77WPa2VlOgxJowdzYcjyUNra
frKmM1SSL78Ub5SBX3n3iiqw12QUYwYBT3Gwm2e3c49jHXkV6UXCfRgsXtIEAiFQ5TZ0xr1XxHfx
WP2mieBbQecZ2pNhcJcPOP/E9bCO6sM1uy+/a47pn1+G2tZ4QYMMLdsMeJYupj16S/6WavGL7/GQ
aML67X39B8T0GGTe6G9Kg2Mizjbpml+ZGM/oL6M8qW79Nd3os3c3D1q7hYEhwxUJ6daY5gc3T958
sl4ikP/ujbZYJmms3iFtUNIzLVkijE+4y9LyBkcU6sqxe1p4jrqZs0Ev94w/grp+g5qdCfFK9Ou+
ZY3IIfKQqS8jBoaiqjVymLHMMv00vPY6RdVuTujSiSyFzVC6TZhpGkdQbK835SDme85RNgPucgJI
QQ6y4XxPukdQDjpe17wyS7d9YP5xylCUHDjQ7V27UGcUFHDmeIuq/JU5Lrrmxn4oXKJj2FptbIW5
3iu7NtDj/gENNyLFxcTNVWN9KXarjjfdmb2jRyAznnK57ullqg3jdme7pjyaLkHam6nI3guzv2o8
fzOQLOmNhBdpxclr7OVRVPpLVy63RZ5Tq4hro2Zsbl8RY7dGcsx+VKrdr1PMjt93frrYJOSyyL0I
7EdKdWvam4kam+CLao5wBdyOA0kqlsLkzRfvFeEiTJpUPInByBhm67RO5C48TbYWn+Jp7a6ztp0J
vAOSIO3y5Iq43cdqoeyRS62uVWtnaBdQrxT+AIsFva5OpP3B9Bo4A9J6cmVSHfJYdw4eFPoHrRMQ
Z7o55fzWz/ESx69qqPut48zZc6fkBI6FwA9ukHxDOmx2Yu87w7HxRZT0NqrWEg0ySUTtpkzY0lQc
sFG7ODFvRZaCrbGe3c7ftmvHl6cxkRrSXWJpIcfal9CxORl5twBJ0YuHxIvbTTd0wNhT2RwMnKUB
E0CpkgdDQ9XcatgEzPs+a6xTbEOQR9EybDpOrNvOJR7eQfVaX3eWrbZWqsbPVGOSthI6aRwWF3IF
9Qj6I2HW1+7krdG0ji1ZluuwWQBTilke5tzlfFyGLpwTZgq8/hLz3a51ennPJDzJqo6FVETOeBEX
GXsji5eLKbFAdF/bG4dRZZQuxZuaCRhh8ga9wE9fyDInlMs6JbMk0O0yLi2W+my7efGl9FoLpDbl
xxg3ZUAbToB1TtYV3ndOp9bH+56VBpjmxtly3SkLHPOzyvOWHhfkzOq05VaD9CNsbdyAjiAwRmpq
I2Sl8FFc/jaLmhlRV3VT1+YHEK95JySTbEx8+6r1HifLvBE6eymrweo26BQK7jNCDX93KdFDwARY
RZrlE+7RwCkxZ1eemOJQh9Wxr6i7dj1fdai152XegUHosvWXBFoj8rUOHb3TvbBR/EandVeIVt+k
HmiI1CzPxpI/WVl/6JPlnDIYWjV3a1n1Xonh0byoXxjmt/H6BTvpvWmp0jS567jsWVbuhOXtEJMH
2byN7dM8MwtuLjWTOGa92PlFF6bZBYIxRQ0BOlOfHtcKSU7TDbsSYFK7tGes6Ud/rm4SfwjL6abt
xb6uNVjfDEctZ6ONrJhiCrce9blW8Gggar/m2lNBPGh27h9lScQPgp7xah3XJAn9lPs/1UfjptS0
Iewr3ABkEul9WFSdr4erbscHVze8HaPsedvVI3KotNGw6k92Ta5wu+pVtE5+ubHXXiLd6EexJ4+6
Dkk2zHK8SYZ/pPtyryiSnc9Co4BM9bi5GjunCGF76rsGgM4dlHPejKnZlNt+rLQIu5C+cxKWxib7
3oAtHhG3vWmE/SU5BEH8ejWmtnZvpH6+G6ZV7Ie0ME4juXzvC/GMhGExXkq1lSqpz9b4oY0vMBFr
qUBT6rllQ/qYxxthItnB26/v8Rq2L509Q1+aLJIQ9TEbQ4Qg9V7qcnnM18U4d74YLqtF8VsZKdtE
Nak7LK8fAuc41Vybq2tP4TCek4Z6hn5RuwY0V2wHr84e9WHSDxa/ejCiMrpr8G5H+ZiIQ2m4RL76
LVIobSShK4YeolupFTF9E+FkTNWxA0l0WYxZy5bzw7L2Fq32XDrJcfSzV7PvZxt2gy5ejJKN3gpm
JEL+kN/6zozWwK9Qv3BGo1PKSbZ6csbBP9havfKlstFJaJg5+TA9GlXPNLGY8CTnl9V6XsWvlYU3
wrKmqcaoslIqysX9WEcKY601LoMmtx92k1sN57nW8tfOL73DjD8Tts9U+VSYpRy/11La+//H3Jl1
t41kW/oXRS0gMMYrwUEcJFKz7Bcs2ZIwz1MAv74/Vt1e7bLvzezqp37MlemkCSKGc87e39bMBQIR
998dtzfYEC2x9sRg38rKf0iUs3N0hQAZ51FLe6Fp5XowxKGJRpKaE43MrIgF9mVxGwKI8Fv9YmdI
l+fpTmpyMYIYM8GR63u3bsZyCQgeWLCkhd8te9rmpmusLGJZEGufVMwJOPv53qDJ5k/Fs5Uv2xTT
c23DZyPch3P1QMTqxiDTek3aYU4aa/pNDKa5coW51TTbNg1Kkc2UdheJgxHdPXMSB/O4Yr9k2Bbe
EvVyW5vxXnXvvIMVNKOp3mDgf6kyZh1FeO4aIbkAGnhkqjg+pH6maKGNgAgETcUisl+XyZA0QSQP
32uDTPo/lCZ4bnCIynXnhOngbNdPUjZMvvRiPy15gpOO0TI5rFR+2AfktkpRU9Zp+7zki3rIsoyG
XLQQNZ67h8JTaxhfADPDvDo3Lfp/QuUzorAw+F0BwBvcD4fIs7eyVg+z+b26coqAzDhju4OVFXCi
bLwCwkhJVqybagNUcL0ahN5prFc4zvr1KIetU9GgaWBIRKSm2Rhm7pQ5fgwdgyqfGzaqP6Pd5gmv
uulgH2dVJS3fkC9MDTBlR2MZxrUeK5wKXjasMSVzYtSiOJZ9dPBNeReJbjigcLzUZFBi/XcIG1MW
zZ0u3tWiXTudDaOJvjAmq7LTmxxrIoVK65VbTgfvFjEB9yt5DVJLLOvVaNkSGJq7OAKzzt3aJADe
gU4A9tHl6FesZNyYZp6QzBb5R0o5FgGZ08UW90K6xT5k3/iOFR8EgoRnLYTa2L4ZX4jPBWoTW96r
RZgqXIErPCqskyscUKvXq7fx4o7u+Jy6c/7oOYO8MZyx3w5oApLARyT4Kp0+v43HBhFOKdRjmYP0
aXB4yRWBwC7lzNTsTSMpXiesaE9RXhbvpN/1P0buFyifBnEwXMSP26Ex+2c1esN5yMr0IGI//+5G
GfHoBJaOO7tsmeM6qlB3asIu1zsyfMzaNHowB/gOq7ELuefSfS6eBmu2vi9oipk9438tV1o2IWhj
PJxDmoWMJ0rvyWkboj7AkdxlTm0cF5Mc5h4J2tr1CvMxlI2AEduKW1KfGRS2XnN3lZ8x+HNrtvo0
t3qDoKHGPbHpL8fFtqnafBLzXvuMc9J06JmPRms/4hCI3/BEtYxG47l7HRS8ma29aPlCA0HvmXba
G7/Iqo1w0v3SE+ino6TtMX208kGbgkF3yaV2Df4t49GMHMw+DnXpJ/FLntr2pnHL6KLkGH8N9qgI
SAa2l+FmWDDKhx7KycVpRgSB0twug0dliK1uPtI75ExQmc8EfsQEW5Fl1HSMkiaymnhrE6X3pk4D
jBAryzA7mHg0JezefSpEe+Gc7VYYZYFCOLBTBvvRKGJKGADIODKTG1OLIuCKiUivXMwPHIUI0tpw
jQIbLqROi0+gv/0dMdP7JCzGTUmBTuqyiXlH+JtMZW9VKPMd+eDbSdlowdizCVS8T51OYX2duHZl
30oSZCjN5VtbFHc1RhaWuRE9+TY2DsMJaTmUKC0KD4JCXS7jMafBWsRfUH84H5zVOBivQxzuFVGO
kw1gS3bA5Vq5HHzk6tAqrIMuMaolEwAZss9Plcy3I6BnGrtoEepiTTV6rR/vfY8mrVommAEhgL55
vHeX5xRk4pzTbaCf5BPrXg3xk5H0NAesqsJsuOwNr7pxwBJAfTLxe/ZmfSvrz16eFxzXk4P+AFXd
HV0PD4qT6wSxNqqAIMZ97DX1yvXXSh2TZmvJJmcNJcwtjOgTAh0cWUBAOsmfy0IgA4J57F3JeqoI
7RtTdtyyJfVUltZnKqk9j/JDADJm2hiKTdQx0Yn0O/P0C5sce3y/FHzbjxmtt1G/gRKYA5d2CRho
lMcVlUDfXIuylJBzH/D1zl0M/vomLkVXiJceoVBXNNSkqj4OLbJBI3PNLSrNXRe6atP6ER6urBjX
WUGTEJQ1rt1oa/snK0dlkn7DMneOsvqngA+0TgbOzEhkc4B3F4d6Wdk7Th3yXAmuhNJZDFtwKxkX
h9raYPYCRckSCgpZdffRYuJE6ny2FmyxZveUVfoUDj63SlgcjPXWqvbfbVuNTDrLZGcS9jRmiEXo
SvR0xmW23JotYSYFs9JU3UahYQUDAJ0bFFgRFu/O2XQW4rxOzT9QBZwGFbp37NnThpj1o51gFDTb
Sm1KhdOdTm+Q4zo36ANtCIRM36MFLdTKbZC9VPoLO6azXa6FJ7q+dBP5EuSXfVBkptLMeMe8bZwI
oz4NnQAmBSj8PJSgOfRk6XPWtd5uquq1jOdjBT9zSAbJqeR8GW7JIeOpWxgvHeTNR9XW1QsSTW8D
jLEMJkHcraqJv9Bj2mJhr2FUoKQ+CTpOj3AFxn/OKYK+6+/abNm5SXRPjiXLfJQv8C3kplnUnSUx
KFzlQwYtGdzicPZgXyPKraLnrLJySCmDe3Qlk9++jPfdUm39K5m7jfXFzAvnqaC9mPiW2EYFgc12
Hns7gjq9raxm3Aull0OZq/x7EWc/mym6SKAn/E1eOBNvBRnRhee/40alrzWDv2CkcfV0JPurVUua
dsJouTQ2jqguTahoLzqMhf0s2ckwHwK37JvNbPtHxY2nKfX8ncOKKY9KNiOtoNOQwYNTTGLXE77M
ywjb7szV4BaN+xEevQXZD++JP6X3mRIePMro0xzjDP7Z8tN1EsLcwdM/6hwD5ZBV90y22CRbPWyj
vK3u3YxU7DgnhZ1R2ehvu2yRh9qpHQRWKjqjaE1uOhPvNcxcejJzWQWNbQUcXJfcRQ2Q1C76lmw3
zehdpVfXFw4ekGyMzU3SMM69g2mtZA8m7utsusUj/j/2K+tjrJd/nkr8IiFwKl7RLMi52mA9aZ4d
T2c3EaEsOKK32JEQTMl1PzQvlvs9selER9qwzvGA5Llae/J+jMHVGO+CPtyjXznAd1y/OZjt0q6o
vOzHWc7Zziem76mEUbVafD2c0xJPg1llwBcX49aJh3mTpP63wSd/l7vXS0NLjDY7G++AMpcRFfP9
XAEObOaYb6rrU2poSJlYiOHmEW8c1yGOy/MoHX1IBYb9NvNWPuEqSLlolAJXcit7k8UsiNSFRdsD
++WiQlN2aPaZCveGKRCgoo60qlXt60Amz1x6JfI9edO0hC05Tr9JFwpi2q6vBli727iDoGPjHA66
ZjBXIGV3DIchRiClDYEJBZJq3ypu2p6mCCPVqHvLmh65clM5x7K6wjKTwb4pbRXTMeDaVfVdd8tx
6VwJMpyDaf0Vi2atKwIqEp9c+6xe0q0rB7RjeSycg5ExmQgdz9h2ffFTRkxlm/LEJNfaZ0P21s6R
cRxxKB2ybCLdIqpvUqNA6x+C2F0VJIQxs1hW09CZn76RE2klh1N+feyiYJVYXXMYExwg0KE3I2p6
ObY/lAmckbG1DoPSmU7IK+UqCb0DY5p2W/g2MMNWRofC7H4Oudc9paH7Sbrdeozsw1VVNcWl2I5D
zIkUqSkY0oFDsuwNc62zovvR+M57BicjyNRoPdX+9MRrcMGKAF7Kij65/cgTXtaDNZFLqh1xjEYA
yUZEC1jNOD9LBC9cOcINs06mzZiz40FM+6i2oGovFJBVYd3C9LhIzzy7UfTK0JSWA1hNZwGb1qQS
Zze8BgyuUCeL+IRe/mAX0M4QxRMYxNV2RacTPmdqsVU5yPDSQ9ZhfrHS2xghWXHjZU9lBsy2PVOm
MtH2tuEMDMRp3XzrYc5GYYKHR3hXMJhcF1S/9Ay3ft3e2kZ8BnV8Pwj6mXGbbfp2EVxu1Bkqvl4t
k9bkFn0KjE8FL35lVLhZdZGRP97dWAZIkj59hCQX7Z1hOpttc2gRiQS2nO8GQLl1Y3yEbsJOnyTO
rklA8aX8B2dviKZV5mJwJumddWbN69z7brTGF1ftG1Q15XoWw1bM/qNq0lM5J+c+HD5KO7FOfmcr
hJNFDTzFmc6ziI7tTAVXe8trHznGioAwDu67QuT3yJBWtAoD4pMPwppvyh6bFGKVnavVYVKdWvP4
k8BE0d818/3oG+eaM28ynsmU53qHnr6YdkWGsc7JmYW33SM/K7oCBknhyCWpC9Vlzq4LWLEzI6GN
ihaPRrUcBzwfHr9mFNEQKxdODS+MP2QcAYag6gUfTgM4r/aRo15Ri5Wrnhmk1xprP7q41/68KV6x
R7sbsqLPY8XIHS0IDdG0WgAtsKTwL4c4hTxnT0/lTTXVfUXEYKC12pcDw6ho11zxtbEWu8JR30Ag
rIAwr7G+MfMcPkZQfB750MCEc/dOqQL3R7wloOy2QaZMVM0W+TFBUax78xvOGwLm3R9TjAaKs83F
nLeUGynNJxTJbilubT0cmAdf0+JvhtE7J0juIWo0HMVpyhUQxTUJCZuWXtujW7Hw7UriVmwa2m8u
pXJuLI+Kwe5T02kHBwSENgGj9MnCiBozQozA4dKwqo4UywfogqhzVQjhDen8YbYdZGe8xSn1Bx1q
u1vLpkeYs2CSqUR005j+J14syiaGtytkI9DEq5iDGx/GKsXd4mYFlibgNWMNi7O8FkE1lIh9g91O
jcM5S7BlmsasuAfmHbWPuM+G9iDy6L6FuVj69pn82eyAm2yHsh+wm+qPUvrxQdli2mqQN1kdn+c2
25sRUpM6196G9p2HXgT8c3rlvxSGPhb0EJ/TqvkyDFqqs0fdmS5XqOOkHj12wDViHZpchMIiWbHr
IwaUmxSeeDUuD4WEzEelcj92dnof9zEDNCX4TnXCZUoqcYLQABu0Py+NJJgy5Y6z7Pr5Zx82Z8N5
KPHUDcUYOEVOHdcyEc6rrewQwszlg98iUe4hBWQfZHdtudZjp83YWdi69kmabsth3BkKIjvttgYF
22BjPk0JAoDgQ/gZeO9Tal6tZEcYPevYfnKz7myxnUdxc5dIsdY9FZg1QeFbhP0Ny0W3GeDMBT0h
ry+id6PAciNqmWkKQ4BqA98OFuM2cZ9g+mD+eLHzeRsCjSLZbRu1+5TAAX1yCGu3o5+KMnzAZthw
G8A1xKhGYuH5kshpCFLhW+EFyJI3t9dbq/+JuN2w6rc8bd/DWVyM6aotsNYRuaxLTAcoQ0Pcn0B1
B0byXuJ/qSk3U7bhpt+mkIL6lKOOpkzufisKFI7xmKy50AfcAQ/Qo9a1B3WjcZLwCT8k3kKTzh0W
HS9wh9zYLyiS4hWCKOMhzb3osY265lKSI4ffB3l+1wq1Q8oBl9Jqkx8G1tVdibiIUQ37UNB2k7lh
Uo+bqaG1wPwxMfxj5of2VUvAV53j+RYYcncIQd/u+tGpN1VR2i9A3yjedMdWn+IoXyuc0hsd12c7
LU0IFqxgB4I/jds8+upAROyNjC06tY3qdTDRwHNfjUkYSP36QeehGyx5es4joiuzJC1Ya7Y/H7QH
9TKV3SXjOvCkudQHUYnvw+wY5DlvDWY+r6ge01Y8ez2YZFqp38KZQMDKYOqVs4lWcrjvDMC8cfvC
wLzaVTOmADzxQDEoE8pEoLWG60VvOjwQjtesszD/KVP8KH72Ikd7j6vsa3IySgwI432b0xakkh+I
vfT9gwrp69Y4O5VHLxdwxtlIWC2dQglVM/mqwzd2eRya1UBP2FojMlmBxaNLHcLzaQxWC8KpmimG
LSsgW1Z/P0/aXflVcWmn/mZR1l2U2+fG8b4L6TxYkzikVk9YQIuGFCyt7HB9iWERNzBSL3nletwL
o0dtpAckY282pyt6PIznvR07N3UutvRHp5WysS1ri1yMeO0LutKVBQxXM28E99Sb2W0YVgZdwuGH
k3215kCqAJd70EwdShJavFamOxjL3lcfX8Gu5F6uIitHvVCvfSi7way5nObgRGMR3+F1uPfh3BAQ
Eu4Ipfs+KCi2dVR/Yur7YRkV12s3ObRaljurFDdh5PSrKdY3pQCcYwNbWqKDchn7hE7FRDs6pqF6
4WJ4Z5kCBWqbXLShrtJOiKVXCLejSeotTqnFcVpZcIF79K2ud92TzWLthvEaXuZMZggdkqrhi2Zh
9lYv3s6Px4Np6+tAER9AqdZGVefoFSlZwv77XBfnNOw4+/340YhdgeTTZy4ZPgzWEkD2+V7a897u
h3NfptuIXgUSwS8iWo1tJNUT5g00us22h0DcGigN7aHZgV+xbry5nLd9oa0NOQoqiG18/lNu32lu
in1hXcai27tp0QYUk6BPGc4YrvhukhJCm9H8Sk2cVGX6z6k3TWQQRbE2z6HSd9KIzmIK127Xv0nR
ncux3QpvfvDUDzVsk9y4Y1xYB14Phte1CGYFf5dPV5S62GTGeJOnyafDOBSqSoPjm3ilKJAjVw3z
NmdADZ0h8Au5T2muaTN/mIdH39vPibzxy+JeF48yA/TWu1cpgEOSguG0sOhbyrYw20dKH5vZIxx1
ks5Kxw5zlxLv7QIcpzHDc0r+DnM+ulYLPr6gorKlo8zl1oDxvq0bb5fCciGkgMpd5XFgpDlynML9
EEtxQvrx6AzJRizwjaphxLpKt67vLAYy6bxF6Mk65EyDa9+/gcw/5B6a2bY/uMp8YLSGS8+/pcdx
oFydmYcx16S+XFUumdARKKad1WAQLqsdAvndAHSKWVBrrtN+kLvSlFeJ8VjzyjGB5BoG4qYaT4Nv
fNjpsAJN8dzUxY/QK46zGj+HvPkQItwZQxiBrOX4lkP7E9n0PRhEelFD++A73LZHd5/UiOBldMIK
xxgqD/QASzv+MkQ/bmzvs4Mw2mpseOZ87XgV8q7Nm1Pf9+d4WoyguALJR1WgD2cfHZbqWMW0ICuN
xKVO8zcuuXujad/zIX6butBiDuEd9WS+zGPzVTLIJYiiELS/BbJr0iZoQO2W+XMhVGGVVeySkfSD
wXffaR83qJHsYZPEzYWz+CD9+eL7MT43e3dVZXjXRNikmNZ2QW7EQm76yucXdWZ5SsviTMsOZHyG
R15N9QnBec8/iSqIzfkLNSpLnptqP8GzyA0ms3lXryMRndquviKhuO93eKgZbSRF4A108FCS7v1m
RAWPQoZXWR+SqIABZ9O5RZtibmtXnfGGGyeMQiQAqKJ47lwE1FL8WPoeQVT8NAhvZyYj/8cxjcmW
9+NjEs88vpqpWCStivfRPJYMHoK2ieBKthAbQtYqx4PYoZWn9gaIFIQy+XJS9TjbA83pVNK3K3Yq
Gr/37rD27ROJuTRqWx50THKfN7bfy1afiJjIYnTkc0gADZIM13lRfbJmSOrQ5ejGzTziCZ3L+F20
6bOjAebDB5PrTObOD0sYXy5usik236eJOquo628ySU/JjElQy+g6kPrRd/JbZWA5ZHKakukCMsJE
TUT0+fi2KGQSU84lypLFKdSwjsHXAeS48HMd8TFU15HSJc3tdY1rogbGFORoHvIQz0R8HrpbFd/p
nkD31F73rruHRneIlvamacYHH9v03qhZWo4ZPjm9izhiQAQzm4ga1XRwLf3mpI17Z2jprZngPi71
TLREcTT1eAcy4qmRPEJLbr0YKgQdsdVUuGIHS3otIgtM8X0r0LrVatkKCwJgMzDPKuKHht40LbmV
Hat78iD3faRfIzf/3iyxteun9LET2c8RwWHofVpcG+B2HSbHYv6BmbTfiWlXZ/vZqa+0DljX+e11
WaTVFnV2EKXPxCVs1fCQ0A+YNhmJN5gkEoMhR52uFjoi1ozUcKZn1BeJPJTOYBz8KTvFHpIw39g8
x3B/z851wo4YLcrumxhPaYJc/QFIYcvL0BkHCefh08vK5aYAwvGZeXm2wQlRPi7IH7+s2OeEkf3W
JIzvq5iS+C4pnGleS/LZGbXO/WuGSOsOFS3hVL5BhMsypEdQYv5+XtB3+zg/TzNXoFMBkOxHWELI
iQV1qxW2LqWTJvQkNNob4fnOamIm+gb27z1UaFkc0gIaZklgHQDktD2DHuHJDXLA+jTGS3ubp3F2
51mFsTe78aUreYxGSBd0Y4nyxasz4MRSDtbBzP2IgWb20UZtwJ5L1qnYLnAX9eCSNWaegVG+zv6I
iM19gYcRr82kbK5F1MUrpVyLkv2N7If6qUldcT8oGp/We8XFIqgTb0UE0m1aZ5eGPI5oIHGYBsQN
fSQBs68tNg0Uuptk7C8I4x/a2E8eJmjsqJHRS8lSH1qE0muQgORG5cNd5ZpvSUJkqfwJ1CZIRioQ
JjPYrKeeeTzewWyO8LaC/TaSN9+4nUKFI+dkutHWY+YSuZfKGyFUUBVxsfPMTzExW4wFfgqxnq3m
u5X+WJSih/zCug3oB6sr1PG7gIi9HQTdvqjDr4t7g4NmXt4tLzz2BpJTDPtuEDJg57boHTIv2tAp
uYvSeu9IhrhzhGBQJq8taZfX6qVhV4nWC2YR0Kr80CVyLHGpfCoGNj6ZYJbZV0VxaTybVKNk2Fi5
Eb5l6Bu3JExxyiJ2nPJ4rZfqNS53Y50cq2S+T6/NJJ2WIbG9frefO0WFq2FntONjPqhTOPoKZ7sq
14uf6L1c0mgD0xQ9dpzRk0I3ewkN4b/QGYy31qK499cxDNWJrDksCEGPbi2rM6Sg5IWvledvAP5y
Z2mhnzQ+R2uuXW+V54A+nPgW1+521OYreEl8UGhzS2eXzBFi5VR9KMkWSXtFfPNMIkDm2IluU7eh
NS+Wo6im3UhsVCZcYuKSzCeMS+P56CCVl4sOkYbhqYD1PfToXIUab5shPnn9Z9KBc6UvJW9sZ4b3
oPN3jlyWzoT6rdJv5VJtqhKJq8+RzqgcHJ+q6tXYcDErzJ9e+rOt8d3T6rudPO7/VxO+g2R0BZrw
PgdHGdRGR8c1z1M2ksnfJOQl4NAn8C3nXCw8CFLhUG0iFT2RdFFtfPLAP4sWHI9Bv20dmfWB8f9t
mxgvTLhjojDyCcW1U8ybLO9g+IFJ+X9wYPxl2uP/nYX0/0N3qMIY8T97LHafbfFezr86Q69/4L88
Fs4/DGyf6sqKk47rWzgz/+WxcP5BULkr8X5atHWQe/Bn/rfHgj9E3LSLaQhzhiRA8v8YQ71/SM/5
L4+pyZ93/hOPxZWR9gu02zANCauRm5SJAxWhBn+FXxlqixcWtdUvBBHMYeQhOHTLicEreN10ndja
ocmnHP0T6EX3N1m2v+HCr5/MUwGu5ziO61o2EL1fPxmWb5aKKE6Cjnw01llsGD8atwecHFk1SSqI
MYgaGvweNlkxFNW/3lXesP8hA/MPepyB3RRjiaWk5wJP/c1a0ttd3dUu6U+KnEDyFFlWVsCshc5C
p9VzP5v5J+3sknOHFIsg6Wuz2vW0IHa/vCqXfz3rX8M4f7e4mLwd2HtdyXzL4vW4PqdfKHajgccT
yS3lb7o4R8PK4jfq7OkAmIeL4F9/1h8mYMMiTtqGqeM6NkzN3555PdWoaQUuTaQk9vgEs5L+dham
4rYHuwlUrkLo/Ncf+ecLxteTeGjwTpgWFp5//3qIBHQ/XGO3+iUHNl7T5c32oBMU2q8E8VSrE6O+
o1g0fvz1B/93z5XkZ94zB4qjdfVj//pcu9L1ZlmbWSBKrjh3riby9GBpkbcg0Lvsb57sn28zQb+O
RWMJlqRh//Erzkkx6IymUgbj49gV3UeK75QkKA1EYzQzRhoMKdN8Ksu/WUf/zQO+usdpc3s2X9T5
7f2ph97ymURgbdLMqcZUZwD18DXnUfpBxKbaZ9f36q+f7fVH+/ddg5xmTOmufTVl2d5va0cjz3dz
Cy5rbTjGDwdoEBmV7FR/8zF//oS24bF3knzLH3Z/TxQoUcD68L5zNCtsDwj7GV2E9Dw/ForY9m9+
QfP68v/7l+Lx8TF42th7/d83BFCMWdlIggTG1E5fvLGg9VyYxrCjWTF0yAPhpiDegU2FLskSRGBQ
kPvB7GmxaVDAUo3FmDf/5q/15zPwQIn6EO/ZKHxUBP/+GmektVZMzonWwUY/H42QLEn4bdlEvmys
/uO9iAOHtG/2Imge9u8ftsA4jHWUsyfWk3PsGyPZkfUWM4exp/rbf/oOXQ83k0YeOwPZEZxwv65P
lx2IXK2hIsVvUDsrnXiHKGeJtPzrz/lzZXomuzw1rsmvaji/PUCs3ZqYZOp4YhrGW4Sy+W6ZJmed
Lw1XWPLno5+G0AUBXIJE17/+7D/3W4/kDcf2FUcrh81vexBs84h4Hr5j7ElOtyHBzCQXFCWBK2H/
3A615Oj568/8c216nrRtxP8utdofi4aRV3TNHUdKBMfzIpY8f2Hn9dd//Sl/7Dr4Qn22AHXd9qDF
Xv/9L6fW4DGeQgnprMrWFBffRgQcNr59yBJSqrTt148mi/f81x9qYjr99yXK3up5PqoJFiqfen3e
v3xq1YIEtUZNLy5XsTqGVuTfQBirEUTEi38j8mWOdmOGaWiDD/3aR0E0/pGURXnTGeMCbA3liXWT
DSnUzr/5u/3x3PmhXYC9lm9J+8/7jFVlqqd3MzPZrqudj5BnJNfWiWL6a/BDPYL0jj1Y6AuoAhXM
6VLiA8fQmSRL9pl4Cimlo9FrbHxrSP5uXf+xCDzD9w1uPPK6x7n2bw9u1Mnip1aBMdNM/Vfc/MX3
Rfmmu0F9m9wveGmN2yQXvJjcE7kGmgtN/M28AG4ouSC+Ot5U3sjBG6nFIkTaHmOPaWO3gxetu5wc
u3W91GzJGTXodRY0jNfs78lOV/yMrl7PxAl/wAMxjGCU2bhsZ+3303YqC7rWNcXmtRs2dwRroPi5
nVztf46FWeobpHwMGXXV5NO2lj7/nZzBqGykkeWHaFbY76Pr2mqNNGIUEWv+EmroHzTcxothhYie
iySLVwYzkZ+eeU00nCYarr4m9QPVuMX/kRavvlTZIgaG5pZ/lJGN5HOsR25EaBT97BtoHn2XGJbu
N3/91vz+u7Cre2x9Hj+OqWC8/H6Q5rhWmNlhH7nLxy1p2xbOknXlDn+zKVxPi39fO7ZNaCEKEK77
hMg7vv3bPpjqoe0VfY+VtOHKvgspFJBkPVfQ1Yyrp3Fp6X2MJSDKBfAfaJHeuoRJS1QOCcDdqutb
6+TqyLlDFkyVGbkqvoBN3+bQxCwND8MmaZ4ydyItkTMNWl1WLKDdWXjxJi6WPljKAuntBAHCC8Ol
3U598n1BNSVWxYLGrJtQPVQ1kWSJro33qZtvKt2kbwbRye3Kp+fxmNhjiVrIn7G18DS7IK4ZY3Sz
uaRrt2nur1siQIYKbRTT4vrSLNIfTwlx4UENLoxZW2+EZFL6eHavTSJ8hBn9hbi0mQaH+HiWIE+y
6Qrb9kmprVsHJCl9/EwY7naIhQGBQYmmZthfuztS1fQWxW9brczBXF4hG+xru7aWd350M7A71yEB
FAJMx9TesrHmcPIwuMmL8ckwsS6Ey9AFXY1+bOjn9N4c6U+vMKkt88ZsXOHeqIXkLaNYKlAXeXcf
GnP9QAJM9ggGrvi0u4HUWBU3BNub0FfMIKrhzoRDdB5U3VhXLxbze6Pr1FdbIxFlqQnnLRzpNgWA
i6FYJJaG02ZdHTPQtwYwb2FzT1RQvnd5T04lqScH0VtbGPk+MX/aOvLwjbtytsmKswXcWJ/ORSBM
pyegoWzs/gaa+ifY1e+CHCVKyWFSby1v1AMqMvy/w4DaqUpwqeaTaX3rjca8mZRP9FoevjjlJC8t
onAcwPLDTKNykyakAK/8RZh4JWZ6Y6RjKKS6tidv58JNj0XhOA+1MumhLEPkYscE8Elv02m/9OxV
flAJrqa70R/M7I42Nkge9zFJmfQMrZzm3aih0a1sLCNku1rmSz1lZbQLIym3dVob95LADAZmjqYF
DVYjSpaf7UQW8+Cg4+zGZMFHYg0PHrnBmzxTzS5UxZJduaoVWhdUJS4vYr9m1+rg15EZfUyFcDed
EP0BiFJfbErU7WGQJLAdzSh9imWI1YOiJd9nLc4oNE0JCGdVE8iwQPJ77TQAE5CqTs6OEUUcI2Q/
Bhpx54WAVmOXE+G8Hkx7uY0GVx8os10Wd/JttPDSkEXwCMOoR32Ld2+wtrGxvLSpQ9gEwbI8VZIj
BRgBHWrE6369mti4VjKm3+iKIoMHNJjOZhmV8yFTtTRBQXYgqByr1GewgSj+SUWZV/qqx0emtWwS
nGb41nW7Ge3IvqdNJ86yBfic94TQS4z2oxM/l45j7j0VPdZN39xDH00+mJMV+7LKT2nfPanEYaYG
w2nVOu+1Xt6RywNV6pDsfOe286FsDjctxh+tbuy3dF6g51C5AJBCbzqOxYNG5SpAvh+Nxhavabic
He1NQRYl38zloy2TZz9SH1hqIHkjWJgBlbJJId4axo3Xd2iqTHTcblNudGd/iyIEyzkoZWAGJFk4
9TYtl2fL61FLIeeJgKGWUZhzmlbPkTAtBmLZF0KUde1L3N31DyNOnhVUUXBOtHOLATFqhzgePj/C
q6yef3K/e9DW8uQjvNyKjv6HNAXip7pGWFhip0676FTzjuWQ7uhOPzT4c7Bwj83pf5F3Hjt6I+m2
fSI2gp6cnMHvXXqjzJwQykyJ3kTQBMmnv4tVB+iS1FdCj8+gGtUoSL8jgxH723ttfIcrZS5wrQFm
FhHBmB5w84aELb8QDS7Mo+IL288CdbFG5mk8a4O9wLguO8xHfUmTi+kEJLta4Z5GLxHUtGt7VS5l
uwmoempW6Cw2ITr4MtKrzm6Ycnf2wahyAw9w9hhrb89WZ2aD4MrtyH1CPFYAUIofLJt7CDjETT6J
ddjpkp1w+i1IEufI7o0RNekZEiCMiz9zNh7g90tj/OzopX1xO7M6RdxnF2x2DTmsfGc2KW8dXvbB
aAbc6TjyB8MaHxwD/dQsqycxEf1k9LtV4XLIoCYCcgKJxWY+spu4mlvMqaFErpsxPMC/oTDZKs+D
2b7QtXlqVRHt0xEjr8EIFAshDey2H65dd8QVBORq2wwBVQF+8eTHOBPXjin4YUrmWPOMF7jtn7LO
3BlufMcMLVuhUgBucvUdNqqP2JsIzzhpfDEkft/GSD5aUlmEyFgRq4pQvq9ipHKjdTeYptGsm+bD
StRJJmRrwg7v4VhU3zF9JIsrMv3O8TDBJ0pzeTDVyScFdtUZci8MRScsHhzSVE8zdaNbx0oYVTTG
TOqCfoOuJz6Zx/kOAsGeXfO+0RZ+F8/6ZgFm4qpD1OjbaQmrV8FRNdN9YmIY0sNDWTWXrm/ukZmz
l3GUd2lMZs6AJ7C2muADoFK8rQHRH2dsV+hZJNO9NMpXpqSnpoCClixVpqzO94rhoXBr/O963MNs
WzvwtW04XFzvzlOdc7gIcAkHMr7N8uQkDfdC1wqUNXyMfT9cW05+nfvNI2ZjdpyoFodcD9/ruauZ
6k6XJCb/oKrqQkBvmW4xjsbL8d1rQ8aPjBvtc2oDNnAtfc7rFiISlrq1RTAnaDFTltgX2GX4x6gd
7+yKq39n8kWuiuUHL7tXPx4oGR5x5rHgyBXm9PxaxJpRlfAocKqqpxDHNCcb8sm4tJgvWjCyFMIf
1+Ls9FgBp2vZTqdOhfPW7inQG7FuNOn8FsExoRUs5iFue1RAJMzGzdQSuC5paGMiDOhy7u804cY1
0gXFwjktzwkoHEabGCcVsS8Ad5gIqijbEZ4lyZlTfJasbYfubehD97mF96JxtVirpvyqDQpT87n6
FEs9DmpAuAsgHARORVLJYWbYDvZNxT56jR3v0avkxStAo0UWLYNl2HylD+s8YAi5wYjTH9zYwUqB
t3tjTMaXofHSqwLgyLpvouua1PfWRGAoypzy58fIhx7FQHMamq0jzXMqkiufFgYBz3YfVRVc+cgQ
lMzJetNF9nbAbJEOyYfnpzhQ+G4Tb350BVnKaXb8o3YV8ZCSVI0skeGUVZgbRqfkymdv3yQpM1/i
i66C/8mIzhUP0nWi3ShxCNvGc8SpTYPOMi3nlp3GToTzAKO62aBofAIoOQE3OM/C2GP/YUTW4+tt
XUIl+bQb/OAWVflJlNFnVjk7lyQ3ytHWwcRS1/6DdsubmXYtqDr5q6+AMNj6qYYcnPQ8Ydva3DqD
4+w6S+U7Oyhu0U+L3diDZ7dKWwMKKDw0sBQccc/PEbrg3ungu84gdGSdh8k1YX23I30IR66CtLL3
iTswZNfqQdK1oQwKCAL0tJVLgwgjsPpZdAGVTKO4FIa4x9h/7ZTITd5onM26y8hb5LhpqHrmknJw
SRTx2XDSal+7M19QZ9DyhMHgLUXt2Ua0SiyPAnczhtPtNGXnOahADTPdH6r6w59cY+3rLLvUATty
dtNfglLe+oGubvrZSw6uRQwD5xeoDyAFlpEe7CkynlJOJY9xEL57fYNc5B8HIe8Dz3h0IwM7HwLh
6DnfUz/AFkP152rw8ZSHi/nca6B++5JIjD1fpYGFM5+HAFvs4RV5/WvfBZAJFQlnrwoePU0ZQLLk
iKti3pNTzU5BaT/Sm/CQJDQzjY68Y35z50NCuoYDSni9nt8cnHyqw1CaeFDEC9vHBUnFmd9G0ZYY
xK2Rp0Q/IvwZmecf2aTtp8xtce8pl6EHrlBE85uUVup1W3twREL3rpYZ9KLeW01GcoNxjf1WN9Ju
E7TyO6gcKCn4uEZ0JOxjzXMrrHJNLu2ztvWd2YTOsQkm+8kw6Xm3CHutC3pn1r3ZjqdBzzedT/eI
YcUwsePFnyknPOVBIuk+7S9W0Vzh2vRPcobUhN3E2/C8SsUKLRAvIQzl85gOrx0FBViAoQVzElzj
bbQufphiSy9NrzpESf1hdPl46jrQz36S3sguumEWeoIy06+aMgv3zeJnziff2BqOhjupMESZQWIB
OCZMJ6xZkc30og21eFSHZeWznNuDH4wsZ6wsKyH97VQa1aVwITige2A9qp5qCu/JpAa3Im6TKxHI
6VT7pHHLlJ95hB2zLTwdX9mD3Ik8OuJX2zMYMl7x+1trrzD2YelzBwU62pM2vs0CshLt9BwP3XMd
Utaup/jo+2rParYRHVSodrQvJGmgG1gwUBp5sedoG7q4nGCHuDy82OQs/pQ+9B/rbHTW7qxupXBf
aIy5CXvKeUphHlXA12QEwQjynq7PuH1yZuPJTKU40x1xp4MYg0t9X/akQvM5fRVwR+1qaVdznctQ
1OO6bq3Fv3Ca53EbyOZqFIpjCScYHtW7BM4JY3wfQ43ak+vYomMci5nWMjNuq+vArS0T72w1XSzl
DltJJwFcmjvTqYi3ENBCMSHL2uAHKPVzWZSgHYulBJpD7ZgHnJTN7x0JaO7dBug/2IutX/gNNk6T
wRoMS0twZq0HO+CMauX01mRaeztDK9XTh6rpqeXw+EDDDIZqKQyaqg3QRKwqkAVAy1CGTBN2wQb6
3iMPVxMVC4v24OZDciXx9dyBn5Df23pg8TMUOUlYRykgMlJvqFlp5xinaETzWce1a32i5LjPxlCO
B5oS9HWHt7zbm6M/PjcRsdWG7BPYFDM1wEYSSr+NGqbsG2XCyzoSMCy2xMNzKmHYbMuNaHW/bXrz
sR6S3rz0buc/ek2X3Fqoyps+nm5mK3oMg+nOROF/HylA2sjgK+tdA7HhnX7bG02JD+g2KzvBxCRh
YCbAy3dCiO515AviCsMXEEY4TmMnGe5ciyCqj54FWOQrVYZXkRE/jpQtzBXvexyL+4jDczH3t1Yc
3iEEV+tJ6R78mgtJvED6mOjzhkVKWh23WfTugsGmsQcveOaDCasFRe5AkCbpvEsV+NvSivSxYEjM
2l5rhz80U9pjcO3COuEpo3R8mm3MHdCa6pu6UoTAhi9L4emqlaJ/VL71CnXo2ffJB4qCWGHSJP57
hpWOM0eEVz7O5nMaYr3L/ORLAn8G9VFhWS1ZSyDhuzDCg+KhbOIXq+SG5dqAg53zmRwDfDYZSnvF
rk9i0aurDjMogfs12RuAIslARxCM44PfDkfDlvdpb990c40pf7SiMwjn9zrP6n2Me+4hgbGAtXPs
6d90dfwuKxXcFk2O/ygNivsYJ9yaMgoAuJ3hMkvQ9wiUmykOTon2Zopy8fIZKp72dQ/pxYRrQ2Qn
yS6iit0HbvCvrRpvU3bzN/RGEWsLwpoqEmoqnjgIo7jSTzE9TKSwjjwW1UrxYH1sSs54xTxnt77f
Tyd/Dr/MoIgI3Pq3sZ19cfgdzrWzOKn8cH42PJydIGxg/7dtIJ6KmhM9nJhkq5OufApnBAQP29gD
IBM+gmfiT2SSeRw7TCmj6+nbZg6Tj4A+6Q93cIfnvsAjV3TOszTJEiRpWdxk2DNXYHqBMgQRFcoB
U3QsM4I0DVBasFnnQIESGxuXZKFutyIxGeK340fmt1f8LEzQtPrKZLvYKLe5g5ikvzYJ6hN3zK4E
C4PWhuWR8Ui1VZhrj0PV9UdQYyXerag51I07PEHAizBnht6LZXZLMtjp12ylzJ0DmB4rAaTnPCzz
LXwkOi6QLxywdwe7ApE6jLDf1j1zbzHND95A1WRt2flpFi22oYK5cOqGw8p32ciooH2BuPI9s6vd
FNjRtmCvuC56y8IOS39nQXVstsdT69UPsRJgfErLU8TxZhQrG5LfExW5PBesBghVHGaviCQTgoon
oEp6ron7ahT7MLDQz4y/ncm3k81OunC9YumLqTadKwAUSDUOu0E07QGXsr8ZyZgolvfCOFLNmV2r
0mvwwRI4WoGVr3e1Z8frKYjjB1/k7lWV9ThvLfzytlu8Fl2avFZthrXebEHf0KstvhJrVbsQ4fgb
LXwmQwJ7BL0CLeIrBNnEuWRt5GyZoxOYyFRrfjSL0sx5SWa029HCSoiT0OV6BHvNBTnRm7g4wye2
i+PUePauAWqCgBTQ6VGwpDkGQCCRVlW46h0uyAOGSpQKA9Wa+1u7MGu7LPw6i2ECoQ8vKWTHHcRN
dKINXNXHIeqSCpUabfdkdmbqfOvovObu7cCHrLyS3OwbjRlKv9ih4llg5p0dv4dWlY4XMXdeupQR
tPGW9rniuS27v6YSHqtd3y6kr8wKGrHmIcEscmLXTwl5T4GVlJHtYnLzvZojkBenD6J0vPe4xOsn
OfDHB/+vcYKSeZsd2Z5ODhuKqj30Im2Cu2Jgk3cCAuBD2+3aXB/qruy+1F7BRVWBotEgg0Y7w7U3
MuVHCPGN7JRY4wQpa+ptO6ErZXTGk1ZTUV7b0hlvi6knCmv3wqYTefDCxQxHSKpHd0TPVuUk3ktZ
YhgvRVADgDBa52YaPKcEYFo6LqMySkI2MtYGsKux7iHUzYoo2Jh4wtgyvCwJLJLsQ+kZmjA/2XSX
BNsMVXWjDGvDcXtPautucqDh8EB8x5W2ty29x+x9P+pcv9QZ8nNofsBOQyhsb1Te7OhZJKcDse6W
W1MeBiTmuxm5dRPQZnjm135N2NUmQ/8t6MRS1q3n1xYAjROgRk4tZRX5jHbHiQu9YTtpTj7dqIFd
ZwguyyE+2Tl1Q4NL+aYSTWCEjAVjoxiYOad4aoAGe84pWPtMw+AwGPqN6ICH4RNXeR6Ou3iIicV5
lDogmeePNkWXz8Js8Oe743vQOTy6k9mnhdDWW45QSQ8Jy/JPNe91ldGbzU+MTLltFQkYCneGMCz2
jqDL+w7bdQAEKxxYDUblwQF1hoDoUjON3CKeLO1L74vqPXZ0TK0RdAHnJFtd2mgNy7gVPCQR4UPW
phzoHTdXwaZKgCisat/meMK5se9Rd4oQpkEwOZdUZpQKySZwiaIoat22tpaefyYr1WKlrwgB7Lhg
gnZnD8MogOC2Bt3tpDi9g1WnpFsc2Bgcvmc3vzKHWHhn0OR2feTnTeeDOVhwuKORYMvF98ElrPCM
MIXFzRHrXS07K79jxzzGj10xFTblK4KlwBsM/hezM5MoIepwac8CL8IGJrooB9PqbqzCNtklS6Ec
q0sQBzDhgDtcSnOe7Ifc1so8h53bYhOmtVEfAhzNjVz9vUwMQdaXb4PnyfTWaUF6XeWSsc4GhGGL
W5vINtiZ0CuFcRV6DdAD/mbwmPSuF2ezw/tMB5u8iR3FCQtY2nRy65JHokNokWt47nZqsDtja2NU
0M99WIVbW40NKCwjaQ+lwTGwoNYxus0FLVv4yPQy83mWXUseLmrIHSvN9DJm33k9xxXO+9T7HhJg
5pHKIYsN+Fkqe7ph8e6AsXrEEILiUCaht8eusDg/CLNWttvtIY/MYEXhsrWGctamDNkbVY4+Ju3C
fViG79PIXAtGVm9/9kFm7JiZRy9RZdFfjqyWvJQtVYq7VmNK4pSvVHZAgmZvOUDZv1SqSdjUUWpw
cGk/PRe+jRCUFF54TTnLeLCABXHoCjN4yC424KjOp4yWuImdOxTP9nEZq+z6kIf0SCfNAocIqg8J
YWXbK/cSR3n+PsbmdGeYIWCHNtXpHnw6xnAgdsdZiIfeovPJcEW6w57hIeQURLOtoo3WE+3wOyMG
PZKyRMjTyIFsD5qMHmAj24BYkA+WIqMM/dghh6GmGexIrd5CfrQH6PndW55WeiMK2gu6yqnWBelM
c0XGne90Sht2sxPy1qyEc5hbOz1VZjTe+pxUb32uuzU9H1+caiZ0zaTWei9QERic+Z1F4bgzPeUM
Wp9J7td3uem/2BphhwxPsC3hId1FUd+M25wYTalg/pGiJG1nVc1VoJSPWN8FNwBBNSgd5GxAHAXY
jqrNh6OiRWIfeNT76J4YdTPo+kJ+vb0mCNGvfBRKTt8uGJBkWe1k8mySYjz7Tf+uyI5ssfod/TQa
L9MIqZQnBnRdympP2IsaJkyq+eqnOX2EprQwCKtq0UgzWgF3TBPtbeHKKKXO1nbeeyOhisIIK2lu
25wE6TrX3vRV+nlGpjoyLI79WXobMrh7SZypewGjymPCFncGf9OVbc7eTU8AmFR6XM0noiAGZCNG
ZtearciuNarh03Fle1fNSXtrqP5E5Si6kelp/4CggGrlKhuhyMxcB05FPduviSSiQjWE3Nr1VF23
TiwOiswWyiXmynltgufal5kAiINRh3ynmJO3JAK8ZyS1oP+BuTYj2KZhXQ36JVYzohMnkAmN3DrP
CZqhSYM0MkkJ80mTR0fd1zFV9SoINpYd+A82/QmgeWF2M5AMGeolkbVPCvIzYLEKKgV1Ne9mR8ir
GOzhOzl3+5qOzW+9gO7IWWk+cqaJyUnDP9vYFHwdq7Iej9JjI+rmoXs2U7QsECbu3pF03a66pcuU
HI1+bdqGMj2wBNOVFQoC3bFm57HUos5zFVwj4JDFJeQ9uPOB81u6a0UPNkGM93hCjMcJMs2dYirG
9jXFvJ7S68Q2MNvJIrW/tOZCdiHPYUMs4EpcjWPt30cpDoCgzopjqIbw0GTkLXpifO9eSitDIOoT
t+wxr5L5FTcdqnaM9igyT90ZDmWzCdv+BVKS5XCZtfmiXSu+JoiN3d+2EnQcz7qxxvA59xZ91QR8
sYfhlZLixFuAHY/8GRt8znatdcjT2d5HSd7fzk0PdK4s6KRjxPHN1lH7WebVtyID9qhk338dMsu/
lrUjYfL2OFD9tud1mOkx7B7XgpH4OtAWqVLcwCd6HHbBUrLMcHtHteFhjKrh6HqkO+idOlmWlmvb
TxtSeNNra2XZFiPJU1nmH26HzaQ2aCObGocaenGp3VA6bBfwC0YWkTchPZKzpgX/1SiX/Q3A5U01
VQ3xy3a85JzGaWAbk3uk8Oo8iuJ+YOc8BGXqbeqW4wR8RqwV2G5P9Si4WKknHg5xaUzJuVUy3YXD
EJ/xeXT8EKyJoQ55AJdoWMUADR5I9CZnEd0OXMSgVVusVCLcxr3z6IvsHSZZsHMDM94wENyy9zKf
iBIfkNoJI4cTNTNmS96gINQC7H6d2hoAkmdPtJ002lw1qcYyWIIuLaG/wkIgyBl+icqoRLD0p5Q/
YcL5cUjDZhSlcjDooRETlHEr41wYHKvrQRuPY9t0J6vX0znm8bxStK8eQtQ0RPixvWllgKDkF2rN
mDg5BzkM1gSjJvSCBg0d2RnWktijKXII4dgFqwE+1BwOYp3JsnlMhYFdiUV1S6rI3dU8BYHnWdl2
Mkp/06C9XIHuRQsWJZJgapLTbP0QiAEEvcSN3XsR+dNlnnooRhGH2BKl8sXwjOM0Gad66oW1GbK6
vqBir0Wn3tLeLW/73g3PBIDTk0U9+QL7aZ+iwDHPSorgUsdSfiIei3NqyPhsmtVAyylVSEaciRsc
Xka0ZT1j6sCYjKFPDCq0Az/QwEJfhcGyZ6wByI2jnW8nKFU7yzJckBS52932sDqug5SxRczB/7Ex
KEmIcJxCKEcLs+J5qQ8ES3IvrOZrYLfVpS14HO7aaagPflN729QhZdvBnn8HFg/VfcmNcbhjeS6t
szdy9LqakLnvYw2jlulGLKlYROo9GQNS47JlZAJUA8wigLyhMARuJpnnk68LYk4Rn6BSGLAyjbJJ
SXTbnjyIJs1KTVNwqnNC5wy567eJlWY8cFeH9CXmwEizBj534rdkZbreqA/TaLIGpKCEJuxqh9Kf
ui3eBO621FXqS7TkotA+ghCCvRjydoVyJ86jMpxTjKZire1e+k9ObInvVMmEh06xJxumxBFPjeu1
d9pxjKcK7NmVqnx1mrv5SyaD8mrkiHVnZ646lZFX3xN1hRkLwts+er7sFTK6NZf0eoJZo1WUk70Y
4TFQt7glGBiJ1YCMXx8Ljx5jcpqxiX4dq8HZGB1hOQ+ELPVPNAl+THaV9NvQmqOnRHb5dzuPQmYq
Bs+CIGDS0AGrxhEVDnQaVGlNnL4BTPxoNRPxR1xxwFfSWrrsgc32DAQq37OgsWcr3BkPGOdGjeXX
N6E8zT56woyR00Nhzik+vDXIdgePJZxeBkI449YReD947QkdoZQRKPPZwVPB5ikjKRxUVbTmRO7Z
BzptppVoSkiCY0LR98YZB7cmCN2Y09p0+vib6LKBuaiPTYsY2MmyK/PdbrU8ddAPm41rj0wx7Bke
EzPAmJ6Lq1pD3bfm+T0ZK5pvgJ8jJrOO6TS95Dm1BfYo8p3fGJBFEm85JTv1JzHhYycofJJhdlX7
/WvKRY6aOKbWOq2XGqHUDbZydMDvR00Djw/XFVW7OKZi+rMVqx677YMZQVBPLVo/mStlch1bUb03
45ISU28qwSCZnuFjQQqI9Xv+BzJeulOy2reuq7cJ1HYik6CPFdwoxldEFLBkg383cbdkyg13tFiU
R4tDw9oeg4/QjzE5YKbcl5BMv2SGGR/DOoqpw+6kOiBHSW4gjBAcdo3VJMf4lu8bHxF+vHM+ZiPe
U10Pu5kgzi5fks7GzI8EmrjZzEwxjHMo5vJxqDl7brxSByb/sbqaHXO+DcIGCIScYmM+sa4yo/WZ
HrODQvRiPuowDIJ4YjjBdky7DE54teCTpCe2LYs0A2So0ChmWFQ4kMSHwbNtCLVCE4nDWLJD/gPD
Tb3nvWbMuCNCwXzIdzBhje7bYLvuUrK1XH2U7h04YXUvc5Xqg2k3BRuHADBVRevDC52wDFSb2vFf
lGvgFfTVVF51kZudtRh5H2z6ImZenJfjXgwbY2jvEhtJsy0mNNC+qmdooSgDvzd3WuYvlktcOp4Q
gW8vNX7BT/bvGui1A6L7f+30c6CmcU2g2VtaZipMPQ5bBNas5dRJZ/iRboDuK8N6n0Fw1yoCMiGn
4APcm4IrdqwwuLIajrchE0l2Y9lY5au5s3sLrBDJ0m9lB+4bMlQNuuqvT7IE7f6dlmr/6hf8wBCh
0jjpfvq///NY/98rhfTw6/7/Y39H9a34Wn3+M/a3/IG/Y3+G+6+QYkdyfxwp6OQLHX79v3N/hin+
RRTBx/Nreyjndsif+nfwb4kJ2j5Pfa6dYOlq+t9yJdf8l2Mt/iIs5tj6l//0XzRC/hhNcB3PxwVO
hMchSQg+cnkL/7TSm/CneGaqZvGNvHrQOXZhU1tgB0tqgSu//ENewPwxMPD36/HOXaIQmNg83/rx
9eBbE4VChVpj2Ytjsqs8Pmg4sHClWNWu84ZuH0aILjhn1SZJPPclcyWFfJ1TH5u2wh2jx/sRpOwp
LXqT7DO9DxmLc/aHm3a5J/+dAvrrfbrC5CdzbRIjRBN/fJ9hWHNoyiCQpL5645iSnBIbRmA6SXn6
x8WCfXECe//P4N+vv4DvcnXwaswhfMKIP76SCQpRUCLABhYH7zKYpWM+Q4QesqB+89GA//DJfv0F
fPpEuXBMri6TUMqPr5daRVoqq1ZMWLS1BBAoW8+rdG0n+XTVa7ASqU3zx3/9IT04Qq5jEr9xLfun
lE+RFWVbOKlCtPINKuxKwPNtnm/gr8uDXRvff/9y1nIZ/fjzcW3ZvBANCg4si59c7iyb4IvSXFKO
VCUM6NN8eErMHFNILar2JSPTltBIZBoPtt+YnJpn5T3IInA/fZSYELhew04knpTJobBJXJ9Shb7J
KBBO53ETZY73yJHQ/kh0Jd5kimGZQcwcPGRljZb9+w/zHy4Q0hoeAbglHuqInx4fKpWYupNGrseB
00GlFBoG9WeXMgbqXfWWt/396/166QeeWCKMXCBLDuynW9TNUM1FAqwXzU2SjI/8o1VkgjlcK/+Q
lll+hh9/JlpoySySfxb883PsOKTgJMDTipsHHWRF3Cc7BAHnmd9/IPPHBzA3M0ssZUuEiynZZfH8
6epz3cBYfAANI4Bw3GYNBxMzi4L3caB/KgfDjrQCXK9K3HnrFnW37zHIIsOCV/79O/nl3iPAx6Xl
cPPhnCUn+uO9F/sehxuXImpjgE0cDFygTVW5Z1yQzaZNsZPacWgef/+iyw39w5fMi5L4wVVq274V
uj+FS6AKDDJV0Haqwoa3zt1PAasBab6Lqem2PKJSeL82RQri7fev/J++eMu1liylH9qBCH76vOZU
2q6R8nkT8A3sbDmjZFlCNTyDyIsyEB10aFnXCELWGW/buAkyZuBBZI1/WH/+0xfPNYaFhC+dlsPl
CvlHYsyEPN6hpjTYcBA/gDtfygw9K2nbBJdAaDD4DdQf7ttfv3eSaeTjWG6JXJH7//E1sZIJbKJw
0VGVG+bDllzPtJXQ80fwK/IJ3AQ1nLFkiP+UBf4P37vLrn7Zai6JUTJFP750FxkMYhIPypbHWSoE
B3Fe/L3YhWI4I53KNzhEQY4Spd2mHr5oJJ9yQxAi3v/+CvhlLQl4I+RIocUSO6LB+sc3MtLwUaoS
yogOSRCpSo8Uach2nengT9vsX9YSXso2PcGrYJWjBenHlyq0HKzOpbUshw56kEURbV1bTH9YHH99
Fa4ibifHJK3FN/zTB5pMLOr9CNVXCqH2Vlqm96OBkv7ffm0eKxZrFXF5toY/78o6CuBoxmgB9DU+
ZoWkxK3r5ByeB8qBf/9Sv94ZPFPc0HZ8xwrIiv50Z0SZxLSE0INrJRH9VjeOsevSgN6PDIdEOPcR
CQeC8le/f9lfbw4eaJDPHXNBE5GW//HXShfNq7LIz7S+kdOBbNhnqJFYs009UQ1oIb5zbFp53Z9W
Q5L4/NU/rIc+jzW22+x+hO+71k8XykwRjy2x9DAx88FgxhnG7kBa/S2ozAY3otmmuHcE/QJtP8ZH
zy7sl8Grw3MtY+piOMza2bUDoAg2FJHJdIXK2ODhN2AeUmPjARb3PTYdMqymb3Yp4Vr2HPGOsRMn
ELxRq4nFkG7Af6xySM5LVbOazOqZ+6/TqIpUg2PORlhdx2SJr6pc1e3WrzpI7baK74AlDoy9fS+t
GFNQYwIU0ySigt0/ux/7GftaO4ivktkvuxKQt6gB+B9gKILnue8Y01lbu6umeWvVGDHWYOeh541O
J5/DtCK/RVdmjA2zToed5HlCGagCgA0aI5Luwekb4yOiuOaZHXtT45IwJcS9GaZn39JGKf3Uh4Qq
HOKkgm4+pGVxaNlnuBf6jIrXusYkS8G0kHQYqODJUcw9N6Qww4224TKAtIm6hQXl0sCIu1x8aFta
rw7yQnErrWSJ6U3tiJ+XSaOx1tXYWqsyAikIe5ksPCqPEu56CBx2eAp5VW/x0ZpyazaMG5iyawzl
lW89KSwvE6yfAVGqDgvsYm5lM5ak2ZzC8qlwgyvDykZaoYY88RfDc5AeegIT/iZlRqG2hJ0zcgOt
3z9pTJ8M18fEgLzWpc5rqwWpuqERU7ue2mZwt1ML+Q2bZ9Ku07huOb6MYbZNBiY9u9mHw42SZPI0
mhPZXDcVAtOqtKolQym1RuyqqIDZtTYOF2qbWuBbYeDHxdZqbDfZGDBJMf+yW33WKeIiz9Esw+nT
hD1cVF3b/Lsjqi9h08x6o0JlvCIMkxjhAmcqZANT0ABQcvvSlT3aC11h4xe8uHRI0Kko+5U9Cf2q
B5xvKxVm41cfAxIWJroMbhOXUrlmhXWP9F4fzDG+C0fO11MiQujVKBLBJoOLtE96Dxa5hFY0rIeu
BkbvTXF08KZ5IlSZ6bYlgCD9bu1QOH+LfwFbRz7gAMIUR4Rw2yepvkp1kX8f5oZCDNscii+F5+pb
8II9xMphtgMMlXmM67PqqWbkutY7OgPKcuV2srhpSst+Epqt/JYC7+aYlDbO55g5GAWNOhx2oQdU
fqM7OtsA8c2P1AS7HANUTyR5cqv00x8IeK5is+1e86BfRljFWFNgqOhHWnspvG5ckczgQYrK8djH
s6RMfRrdaikboLMizhLxna+crVbXNe68mSd8s1OepAQv7IEywK4vpnAz+7OqYRJTvrrG3G+cky4w
q412orjcjJWgtaJMsKiR7WLYz5qROhdYiEsNbl/17cZwPOzwXVkARetjeJIbmIsCvphraMbaBsNA
krzN9J4xgiUmZuCT6IyATu+ub/XSIlUK0JRkZV8s+vVAluSFqjZVbWlsvVI6oNBk+NmbPW82SlLq
fbt8uiuX2e1+aLw4YTzKSEKI6H65n529N1XSW7MyDa+G04RfWtwkDG/JS6GeUsNGZQTrGrGNpgy/
kYekl1L1Qp/pVwEchwZvkTpLJDMvrRcJvY3j+iHteip10r6m79OerPaSF50L9K4XxCMwjXl3baVZ
DTw0snZNsLl+sjryyAQ5hfvpdnP31nEWrvd6aN3uCIqCyXcskoWYOnBK6Hw8OesM2u+9V6WM5eKu
okpDD1llrXDxgCLTehQDbgsZ3eROSmYNhHhorhdSCaRFhHJSdInO9okf2RSrFbH9xdIqeGymSHTk
Aa3+LZx9WRztTst8a6KivkxJbXlA/0tX4bw154re5V5edRPFmeDI2vwbrXYhxXxZ85YMU/3hwVTW
VH5BR2bFZ5ayKaxyOI/Mz6YzGlBygwsekiCcecjXLMnu5+wCllzT1Gi99bkiBJ8Qg7rJOokJE5n7
/3F2Xs1xK2m2/SsT8zzoyIRHxMx9qEI5eiuKekGIMvAmYRLm198FdU/MIakQ58xTn6YooQpIpPm+
vdcGDgwVVlzKwQcSmXB8z/fadfD4esi8/J88zrG6G/sc50lku3ZPvI4Ng5fMUdTVUUxWVsu4QU9a
eo9rW/PLknhiwbokkZJPxLkKRPm+3W+pWQb5pi+z8TNnPwTJyluca7R7CWDGxivrI/YnH3gxJr5i
y087NCBBO100OTl2hAFHzjftB9mqbeBl2OTKjUh3QQjhb0d/4mReIuHzTn5ZY7VYMoNswEkAEFW6
nqfNqHBQbBDWA89G/EufmXj76iJzx07sKI/RS1EeTHHcJAgA6NBXBiITu86vFYlVc6hagAkoXqPo
cabu0m2nShGLSKm5eGLR6pl5RxjbDSUQ0gSaaHkhubtLSItw5/tyEIq7gQQk3szYvmMyQmvMgTCM
bZTjfYEpiw46CYEaBCtZ1H3pkqdCdf1URnDzN16Zey++F+UWa8DYQFS2R6Z1mbSkbPBszYvaTcx2
2xXrV6Am0n5StqqTMC08kmvSJJooSxszLyX2BsQTXb18ttyl4X2yC1FubNDJP0sdkXhnJg3Gzpom
wVquLqpn4ZrwqvKixuQXxDAll9Frvmg5KMIx49m+sxe+AnwnCzJpKloiTiIN80554odrVKi2BRso
fOk6+hlrv/Yw5Jto14qyjp5aTtI45SyrccKxzKMLHObWd2sZsVcD1fuCDQKRWoJUGFex1d4UuWFe
GvWUkbBmF8+ea0w3fmrAawe03tOnmUS/Y4KhvQBgGhqyBcbei+tTWmcmkrU6W11VhB9uiAwYftRI
254dB1C9UdvjuekpoBjK7FrUUN7QPUMlKOHJJ+VAIp7luJe2VdndEcbS+DQukpMmN05c1pOHYBzY
xvCk2SR9nWALyxM6lfwBnbrJvGq2mL5GUcy7yKaRcwEZPPuMYJhqRaAI9jVVTjRHX+VFuonp/pO+
G6e8WIAvhrO2IR54W8OPIR5i/Z0ti+78MxpK4Aol/RG5zbTCREVfTd4vNBWsUJXz8kRCrVGHQLjm
q6xWdJ1aAOD4cxlCsCj7KWjvJnvEZaGjGhvr2DAzmxMgA2QsCQ7NbYdpJMDtHPVTSE0s+jqYVvu9
g+b2AIJHNNg+BnIRRVZ3j+jWKOxEXQtzoHO9hwQA2RnrXOwR0gk2KZQT8dwh20EE6LZIXYJKijpV
oUcnRG4ELbBkjy2DoKlMFjFNy6RIkzNR+PVJdWLCxZcZ0K7NwjQ/G7PHguiiwbO2inA7cs0bk1CV
RFg0hJzcfKFA0BBkLNoUWXhQZi/KnzDX0paBnqVcR1L0pYd3bs+CFEwCH4I7MSg3ONqdWcMwFU53
3+Pu52AdJOOjRE+PtlfP2NDtrHye8ZfcceIJvjelmB+k188LGoBUTJtKAJUIeWhEnHWGiJ6jQmto
tKIv1MYqcGMd02CsbrEVipRElBJvUSYS61olnS23kR+hsBewJYvQ1/H4mFbuit9MZvZpfTZgmTDZ
CCg6xIFxQ3QhWzRXmdWJGEmmJMsw8u92LtjwwQ9obokLR71dgKU5a1osSqvHnVwNdgRpcIDUv27T
ypGQ59yCbERkU7PcZAY8AnYHXvMdeFaypkgRibiNUlQetLm1PIEdco8kfHQHXEHmjnRDMly1nF10
zgNuCBej7s00J+zOwYk0FGQx0pNKb3bzteGOmvhZPCvGre1ICzPHkuCgbXFz/LDZIv7oEqP1Nrjn
ATzYsaJqPqEnqTYp7rEudEYA2Mc6H6cdebXptHOLglaDN6jhGVkdCclCC+5pxGT6g+xJL0QrK9GM
ZnhdkaWXqbGrS5m6yFOHxAvjKqJH4eQV2mtkrBVjqY1q5EM5nbgWXAMHZIuZeQv9aGy3RZt4l5nq
cmvvkcvKPMCOcNN6tPghYwDypsy8luCMWYhbO41mnH8pAmJIAwMNjGLuZzscleovPdJaUL/DuFhg
GtESt1jv2ZXz22hUiXSmgmbpH8S6WRnHHkdCjCGDWtDZh8E81SMZI0lrRSn2Tk+iKnD19JD5JVZm
5BLWhrzI/JTLZs4RE1neSVWaAReRV3s36Gk8C+iJPGlc7JwQeDWxHvVq+hKt1mKTspbaL4r9IM2D
xtx3jupbDnAs1bvGsKfbiKShVUuXe2jKXEOjufRlTbFrwBUnaaV0W6dkztka7Auw0md6uiNjhJlt
SW15E9eL86OXPdt6FSX0Oq2y/EmyafctT2J/usq6pXl2cDOwH/SymKJWlPbtFu5/U94CQrE+D+2c
elvfTmwDf43sCaRuAV9iSkPkGsZkSQCpZ81NQigFQoVR1yxPcG3s6dxsJ3pRXTbhFigqp8DoTzkc
YaihjgtdV5Z3hr276eDLRwSs57NkfSvL/ei3ECaCaaHPbqDV/0RuZKBDHr68LlpJNKyjwbUXQ0eS
TyM654x2n0teXAa2HtVzkFwEXVxLbNruyK7SZ0KGuVFXDzlhCiQR9hNZdIUkgS+r+ou+qUe9Uap1
ly1lzeIZAxlaINItf2Q+KG8so06EUF/no0evWZtoOti5Xi7xOqeMUUZKCPuk9aCS+zYweuThB1N5
3XPgVdjqCIdIT/Bgpu9BMFvzwZ/xoYadDxoqXBpJSSGwnPjFHizBA6vxl7nsjqztpPyi3+pCjthu
ooUbquQqIM+UyLZ23ldo5XSOdZ4VMQAoge0y2wP59Y8J6ewrh83Ovy68xc4aAFXiRY6520miU8z9
2v6ZtbP9o0vN9txPPXQ9bN44wU1jkH4yF895NBE9IpxBZBZtm6TKrhFALWC25q7oyL4mDLDt19wG
F8zJz9WgMYQ2tI74GZ8mbH7fxOod6q4VZ9QmHH+DeRBe4yBLto6Ih+ZTrabc5sjoCmeP3azBdJl2
WXFgZS2KsCf/F0ELrGNCRr3WOJ/sFPgAxyGyu6ArcU5GDZIubOGabz02GRU6dTxe5Va+fJn6vr9A
1G98UYj1vhRUln2kFaSCYvwIKusMXZjFroCVE58oUCIF02WY4z0nxuZrW8FMXd//2dw2fR1Da2jK
2L+yZSXuqzTzCFTDcEiZATf8937y7VVYsB6TawsCOUorfJKFLDzY/63MHp1+tD93vMTTqeyV/WMm
pvRO2T6Q6qCwE3xXXew2DD5cm5vaifBjxIoTyKagLAM/IecUWee1/2gJpwwOqW3LOrTwllCh4S3I
N7QLC8amPev8NFravwiqfA3a1ElyslrTBZxkJ+Rx9NVgvXhrXMbGrO2uOnlUf3XoNW121uUVVvCq
Jdt9AyLGo40dTYLMgD6Qwd4bKbltuiyjoVMg9if6zR3KsC2FuqL5lRi088qZXLJ+6T5FXtdeq9Si
OC3IakJdjgjL3peKCg0eZxOfyMxGk3RVB+FGOYnhtlxiIwnJEM4/0/HhZJqOfWCdWl5m1pjaFJQ/
BqyDZ0mG5GfFPnC+3MBnchS7wzIdQ/7U76/HrHZeUkmbZtP0s8FiWA3Zk5n02Apoz7YecpwITE8c
z2C4W/R4+UFS6PtJ18wnOibh1MlrXb6wxE0XnSxdQmAoSSK2F6ODq0hlkRPS8XJ2sXDcKrT7GkcP
0xImodS1oxvVFuxsYhxP6oz6SXbOgWLGRztwoCQ0yXaXC8KiRms7a2oKuFmart8GTZCyvZ90IPP7
ie9W7ceBsHOpEa22WBs4HFn+gFnU0skIYs7UL6y/Q78PPDO5nHJyYU4lEtfqlNUoyzc0EWoHGvw6
KDO3iK/B0kyf/4PkOSmq3uDhUkW8abRa7jBD91f/ATFpXpAq0eYtKrMIBYv2EVhLXO7/XK1+VySH
NiiBR67lYtc03bXN8Zf2kavaLlrGWq2pFTbFgqG6MAxrIF/by69UaUT3EcFPmz9f9H0Xh6tavu1A
65WuhWP69VU1gMguHlKFWJewN7S9SBrHjKSglrDUnTCK6CRNRL4FpeAwrSZzbxWQ6DE423+3H8En
oWWJ39iy6RW4b1pZOPK62oqdZrtMq9sC9hOpuP5074p++aBF+q7Bsl7KpzOALZwu9NuOEVEpLkYW
5jmbat65vWaGKJgYH/REf3uVAOmLBZkTLPD6wP/yQDsn6aTy2OmTMbfsir427qs6bz+Qdry/ChtR
qAc0OHh6TEuvr0LtkCrs2nkdFBG0lRWZ6F5oOph/+/HQ+1rvmAX71/SdN21WIsgiC29vvZ34JSxp
fJE6tikR9nP6waV+8yawZUFyR4GMftsvrdtfbtwM0GWKoK+A/EXcuSwdMZVg7c+lV1JPRUe4GzwM
LH9+E37XsVmJ1ZImMj03+833AziQNJLFgAo3h7hBs0EfyQ85tE71oiI5hx0tVsIQvOKD5tjvXkFu
qgfOE8SwRKfw+gkKI1rLimg7LW0iaY8LMhAoizb4MBphXRgTEB7p4m5smxbLK00Z0kiQv4cLlLgP
7oL83W34RW1kb+X50IBffxgHi2rNGUNtoZc2dznAk9DU1NTGafkx6FFflIYFR3AhZGAhQeikCSo/
BnaHcDJZD3A6bfaAdcmlBIdxgwbHPEVYrzY1lugPJsx3I9/nzVrfKw/oN5qmNx9VFqOI/B7irWdO
00MRTAlhFyI//nlc/O4qPo1LlAVk+dBKfHNDIrwBoF1q+EtQvKra+zxlRnP7f7jIyg6moU72h/dm
7tNo9aUYgCH7Vo4KU6riRi+1/9FIW0fSq64kd8xHq0Q63cpcfjvGB2tqdVlFFQ3Rwb6yRk29lcnl
gi22senoBGxk0Iq929nJLa6CbLt0Q6448GOhABZRHUvIG+d+t5IEHO1//fNN+IV8fvvxoIqbpoe5
S5jemwcKQi4lThvyWVOS8p3G6nlo1J07EjqFuTo7KzpgQYszUAXxRm+49GFF7aQ3jFcALcAF2cSQ
mjIbn/78udbLvv9YyCxQRyHyEW+0LeDcCP/0cD+WjSTBtE4pamkMK0HpYuZX+kdc4G4lT+37n6/7
m6dFUsM6KTjgu5hyX488DiC+6UsGRe6y9dSRz94xWoONRfmRFuANsXVVLyEYWgnOPtEQNk2z19ei
uKuNRaW0VvOSfmpTiLAsZuLnCxrH/Yx4XMdpcFV3lXflBAsa/mAxPnifzXWUv7nRNlIeeMtIB9fd
0OsPUQQzO+2eroC2TfT8Zm5iGcHY44kOUwOP/STxq59R0pm+NkZvfrGC6WfbuxKZDxUjZYIwyv2u
2iVKeTdoThcC70vl3uNp5+TQtIak39NMJirzzKGEQWwlxSvxkQD1NwMGPLMJesAXCEXePjhqqbNo
5IB+A8PBDydO/TvSjcodfK7qjhgM40nSX7mcLM42fx4y62N6cwcdT66bAQSQjvVWk4NzpG8ExZRt
yZVfRh/Xp0D4eodYR9ypOfjo1fjN5LjS8hGPOOgGEYC9fmIVzVZTJDChCgSEd2jZhuu5Itviz9/q
Ny+Cx/0kV8EB4C7fzgvoONJMBnRfKx7svagsxYwVp9d+3si/h/3+9SKwnlg8PBSDCKnfjMGpd2xm
mLbctj2sBGnBb4bcN5xLbdC+6tHF96OQFPRB6qnUbA7tWH6SaXTBLiU6N7X6YPJ5f4c9yZTDxuDX
pst+szI0hYrzQeMOsQ2ZHbCZL/Q3y/iDV+/9uEGZg1iF/SPTAKKg188xMAECWbxD27iY0qeq5Sin
cX4dK2S6V3VF0eTvPlGu5yCkQnKK8Nx8M6Xa5Bej6eJ6NqCMfWfTg6AKH+2TuhN/e/BwKS9ACM7/
MFTffLWUcmihJnym3jC0J2dVIS25P52c1P8Iwf+bZ7UK0ZDTr1JIJHFv7mJON8srGDG6wNzqlK59
SDSc0D/fu98+KxzADFOkVLQ9X18FLozIp5EvFNFc5DE57XlFLWjbYyXaRG6uP9gAvX/7uHN/ud6b
ZcibiGbwW8W3aoflXrk+li+JZTeZyo+kur+7lMVax0JrOdJz30wnbdBFoyH5aszV/oYwELnt+qI9
x81tf3A4+92lWOgcjpzYZaS73uW/nDFic2wmqWlmgR+3T7rPo401lfKqFmAs//zA5PsnhgaeE4Xv
gETnhPvmIFjCLKCmgZ5gTfkkeKhGDWtn/g3gUyvb13XrbofSHh5zc6HF3bXzft3u37iJiraZ06hy
AxvbD3sE5vRF+kaFuCnkB6/k+8G7fkgGlUS4FjjWm4lG9Owbm4FJ1p2AT04yitaYw2D/53vx/rb7
Jhtp1ySjCtHqW2kjBXsE2tortiYajEMSleSfK3cJMY6qDy717hRJChmLBt4VVEocWd8MpjolNwb7
QUFvdqnykHaK92nyaT3OEmAwgDBPAp3z5492sb952jb9OdZF30YXG7y5bhSgNbLZTONxHd1oAzUb
J7Qn+6OW0Tk3vr7j4XdnDPXlytS2Pp9zr4bvDiSo8RCGbzNPp4+TzG8EjZUHqcAX/N2HgODZdfmU
1CaoNr/5hHFAUIjoER20pj/cG2AZLgdBBYGMxI9k8e9vBhEQLF54TpiAOVe/fs1UmQsO82m+LYwg
+GKaOdQ0mtZTCPejvlEEhX/wsr0fxgESfoayZIIUVJNeXzBr6NCoBkFyrezuEZb0TK78Atrpz7dw
/dyvN1ps7CzCzAgNwtn01mvSOKRK+xgetxal1rNlKpGvDVQ80ZX5sMn6hg6iHrGAGlRoN0FBe/zP
H+A335NqDDtl23MEB+D1z/8yf+VQpAOzpFjHNjrYBfWQ7XLydO7/fJX3r+sa30WQwXoGAca2/vlf
rsIc2aJH6DNK3pa+I3PkFv9D+dkpWGr+fKXffZ8A84nEt8Mi7b6ZI2cVG+m4puLkIoj2UVPqF08E
zcOfryJ/94UCbAqo9KnymG/TpBYIp4Mshmw7QfvYZWZP5yTvwWF6YN7CNCeC3cWpGdpmT6MJ5tVu
csdvvdP5hwZ10572OFLBDOqmxE3yfxhUDKv1AObb6+Hh9d1GyIJlfCQyzUgTqAMopoB10dFYuonW
Gm8zR3GXmJHGLVDcYYj44PrvngH3hVGzGoFwkb6bF5gc22jAvrrJMp0/JkaQX4KWLT+4yvtjPltr
9kdUIVa/BhvO118zB4fcsSCTvo2KYUZ+nSSHbIzQ6FUFVX03z/1jkPmIZCTytF2ZLF9tmehDjhJv
Z6RDD1m48B4T+i/hr+Hxt7ynl+k3pM71z/4/X2VDvjas/r8/Rk+++ot4W/91/fBr//XV/9kBve7n
2+FHO9/96Oio/bfHcv3N/+0f/tuPX//Kw9z8+K9//1YPiKf515A0Vn81i8q10PcHe2n/tZjf/f6/
QiX9f1AsCphKWZqpMK+7sn+aS12spdQMmNgFrBfcF7y0//KW2t4/2ESYzEwSpwTHKiZQms198l//
bjn/wJfEhhw71pqVx2Hjv7/3zT+n2H/agf/HLfxXZ+PrVZ4yMT5Psp/Wd4ZwqHeDqabLT0HYB6ac
9uN5BmDQDUY4I71pHUFskNriwDf4y73512f46zWltNYx+j/zP5EyrC4YDW3cf5it3pVJTbvMW1v2
YtPA11sem9HPqlNp+GSJB1EWEG+ou8y9qKO5aQBmozu7XsZI4v+37UqdE4IEvYFafQEsQLc+OOvO
Iw6CSmu6nOxobHcN9/a7jFHdhxk4AHLF2ySo91nhzeLZL2o4fE0AtvJMdGlZgy3ImmrnKT2FeZ5D
Y2pyUAAbxBPNU4yl4Dtzq4U5iCjZMGaOVUTQdPqzzrNE70faxVDoURq1Nxm1i3uCkPIo1GOzuGcy
cKE7w6KKLFC+gf3ZMYYlPhi+y+KdcRQhRWLd7Fm7jjSgaVtlqTQ3KneZzNnlG8TMBHMOlG/K53QO
iXtKvfMVIYh+pAeqkm/MtgUm1kflVN51QYqyso51cCjlMNxmiZTXZhzDkRdU75/BC14bakqQHy/x
eNmkXbVPWlfTbrdG73NZlR0YnLqz65to9OpyXwAtNu47y6Ka1Y/WUIBljATuAHKWsoPEsPk8ysp9
mqjD71DLoZdwmrJ59hvqbQJA88vQIRbfOE7uR2GULnzRekyDZiu92SxfRN2VxFMpNiSbgvw6ZJmG
KTmOYT+TR5Eb/Ly1kiAcjLJx4O8K5GJkhyHAiEzrXtNRcPYWtjkSSgAE7+LG7nfLMJJ5CBEKXfxN
Os9a33clgAR+pVTPa3zB1lUzlTKrs1iK48lbzjJUAFd510EX8cloePDsWqZ7EM8g16ClZN8EPXY8
GKlykCYahekeJouNCr0EWFHgDktMIIdFm8WCQ8BfrOi6zQw9fvfBzkkLvY4ieARF1CIaMkuISd33
dseBYVBE3NyUom7ARWf8J/1Lnr222YFh8ynMdBW2pnV9zaVnle3bKKrynUHccXsDeczKbxAE9/kh
mslXA5uOeTs79L3F+JJOKbrbCSdPTAwNmSrDGI6maY03QqFneqS/kBQXDsOeUejm62+jHu2QjGz+
9UMfSK8+EmufQTcTAf8ykhHPwxac+y5SY5JCfIqqcowcvYRpALbhhFPTc7/Y8GcJCYhLt9s3uG2M
p1Yl3LUl0YxmK0UiRM66a+0MNSIcmMeBb02QJH8YN41/WzUVVpFBd6p7np3JRn3oUjvmTamRm/pI
QnYoK4JqC+yev28QmiUOtcfO/1EXLa+KaCY4OOQWFtknr8fIczO6dlM+oC4pweuDGmdIdxAhdlkQ
pGkIcLp7QJtnpCcKnBmt8Znj0TcWfPIc3Ani6KHyVPWj74z0J515jDomkNvnpMJVkQ217PeOlGd5
LgmOihf/k5XZebAfnc5+iIkyv6rh11yquTgmcbmhLIDGmfSKRLUZTaIZB730Duj2ThkuuS+DN7cH
6ZJLGjuP1kxdwol5VD3IGKxR8bbXg3cTxDWOGxhnnIDx62xc3B/nVi6jTxrBWrvLAfN7t65ZPVRW
+ZOwrVXxgTHoIApcW8Oi4bpCyOHuw15NmIxRUgf2eF9JJsIiNevvZgn5eeVB3hKiceQs0hKa7jzp
DI1SVSV2OCwwQECWljznS49IoDCx5RE2bHeYVROdvGp4qfryGo2Jv8M8BRQqMu6NDOn+2HlzGKwP
JpgVTkeUDS1eBWVMj2MKN68Xyb5LQIj56ehd6o6Y9EHrw0qONeZU7tDpgnEZ6isPPq2NNN1rplV6
ewUJ9xN5AICQMGEUsdnv4KBGGzidzWcZS0Ta+afKns/h+WIGkfHZsPgHVyRAbNw2bN3cPs2B2hct
dUkTeJVtsxZYw3KOK4gkJwdF9EBJei9QGsEw788tIpp2qB/vWMFQj9a8srFdnmG+ukGq7u+Zqpyn
xZsfyIRALlNW4ph0KPUic2lPtgAR0kMUT+vlIor0l2bhNNlWeCpwcZANRPDQRuajj5i1bclCsw5D
Sk5U4K9inTA2re/YBk+GLCg4mtaGAuf8HIE2TLbYPoiZGAXyQsHGVxoXZhYDSqVs4qy5DQG9oGXi
MLmJiHewwznNiHYfl2TYC235t0oEQHesXl3asXsWw3K6GmDACpCG2wTl/CYKUE1r7xbAubEZuvQC
odhR+8DnQJ9cmWnExD0FEN3t7BA3xMpYuTkD3ipuHCMpQ5Ind5y0rfgsMChhsEyyUBmgDk5GE7xk
dCrGDSrRDBeddqG2CuZHGFvLeBv400rF93GDj8WtbAmnCWMIk6hauh4srj9XX8d++SWx9+A9N5Mm
rG5ZKc+Z0oqgj2I8aFk5x7Fys8dZRCPu2ilGIyVbyEQb240/U4tA9J/SxoMsN6RNmJhDftZGU4OX
xpNfA1XGXwKjadyt67UB1pC5uWDmmK9bZLMhihn/s+dX8sxe8uprgrxa7ssErfFQZjnYKyT8w9TG
YYzo+Ri7OVybNrOabDco03/omgGcb5LRWUdka0P5JZd+F7FeXCYxWXcM9SUOBWyu5ynp5bEVifeF
opgivYSoyJzdI8tErvXeBaV9Pcjgq3BUsfNjw7Y2dKsKNEoyrt0XqIW9vAhoXacbf4hjnJ1sFlAb
+7o5NAhtN2M/uNt4oUOkZDz9DKjdh0FdIzIgjSp9cvxmAf2Dwob+f53ji5AOHpA8Uma6syPL1WHn
RvDdTFT0I3pSoi1FVvRXZRrDh6/MRPj7ivys2xgV5RgaouJLm+TIhHHWEXe1JC5bLsoCh0Gjde10
m1yXBsEGkTl6L4HQ+RFUnjjzAUrhkoOD2XZ9T7JykhWU5EpyjsArIXlPkXEr4RLixUi9xSPX4Wca
Fit0CShQl9IM0m2B5U+hjOuaPdk0ijSWeTma/HTa+pyzTiKdAPnILmfVj2P9ja7gfLC6TH5WjbQK
psSiWLaVPSWKM9mQHJF2I9QbXL3Ly6E397E2AvRgKhWfvDE4qMCBeVaq/hjZ4KQEuWRoag3mnLqL
nK0Tj/alzJR3Fptlfe9P3lNatCLsaKMWG6E7UlKb6iqlB7/tK/fQMS9CBqP/F7aWIR8QRpk7llga
ahH+qEVNYJ/ZtN+moDKONhPosSfW4JRaNSd0Nu5Mh4iiSVzvzj1ltAfUfajNrUKf+hbLrZXm7q1m
r307tANcp1i5573j/IRuWJwaFH6YY3wdQVseMMgRUVIHm6CO5WWW4yhyu2G5Ssy0IDwC8qjYxVFZ
flN+14G67nR18nGAXC1TsB/qNjp4AE7zbbIMHa+21efeXW+07LBiN4sO0qDiC9vSeIEHn5A+2QHg
doKmONHlC6Kjp+GG0Lzwgf7SV1hatz7vvFIAvR+TH6ypcFt97JoHb5zasznhUEEfO9ha42hvkB2O
t0w9+DhZhJxDIpp55Yq2w3HB1nig4zv4dJPSNuwtsGo5cIizCI/LPqMQ/dhblqFBQxszGGhBoGyc
9XuYpNZzwEGn/mHXEUIUs3cJBtDu0pOJFoyfGkHRbN9Anmo3hU1U2mbGm3fva+VfWi0FfXso9B0n
Ssyoi+GNhzXwc5v4U0yKQzEwWc/2glm6EN30QKcN650/+MlPMMoM6ayczS8g45xt16KJ3Io5wIFh
t824xy2EvVaPgsCXKvaHjTvBS8WYkmO50fNLg3822wd5ohOYfOZ07Y6Gb53Bt0rbo9s7aB9Jj6u9
c0yDt0W/JKsYN6gRwunWO0voBD5YkD+2q03tbMit6YyEUewYtU9ukZd9I0wQTObSS33h1IFhgA1N
1C0y7fEsowGwCVryVs20rza5yGODMIpRAmntohzdD5N6beAP25jpnBGgE4G432m2O/F1wuOPN2ND
oMAM9ZTDDQR9jFOqTA/m4EFGZ2QeLc/52uE1u0vdvsj3BKPiNmErhtG1b4rLMaqMU89MfTEkQ7JF
3fQpwj5+zqwuz/1yca50SkcBuj80V3zqexQp0aXNLH7tjBURuLic2APE6aMzqmrrKWJW6xmBpeaI
jULRsr/5mMKf6L91F1Nb6FsjIv2rQpqbWYU6idnKLxxElo8tuVf7pZnSHVZRYl1IlDii+W/jPXNQ
E6K1VcWmFIiYMWCMl3kPBBdlsqh3NbQ9Ry2M5oEwxcpW0x0Bgy4EKcFGI61VAsypiLrh3OFAuUtm
pUMLVhCSWZb8w2QqfYJXaPUXIomM/VrtABzo9vmWV8Y4KizMeGwroo/oUEETmVN2iA2kKrBFQ+18
cjvf3kYV5+4s5q0dnN5kEV+69VQp6bxBlTvkvYxvosl19yUlsMtCVd6nOJqXn1lgeO2mBwZ8XYr2
mgNkR4wan3YXFNreCtTsODBAVm+n3hiIm87YKxpuX4tz368yFhzf5mlh6W3Tdrnr28wBJ83O/lCM
Rn7jerUONoYdE3WFBIAJLCbkwtp4lkzOhmKEa0fkKmZ8lfWEmxXpd1UT/FoOdrOfk9QmH7cE0rfH
PmtprD3mOiA5Zp6P3ugZUFb7+sLoK+80d4QYK7fQW+g1/fXaYnhx58G5n8cZbF+HmHsjho6YyHSw
552YM9PEWEqDcpO0+Il2xL7k4UQy1pMV5+rZKeIeGqdt3UlrUDsHs/bJ9D0w2EjfGJBdUT4MYyeD
rVtNNrEoeR38dJiKHoTwfpTxxKqrYzbBidlpcmLMNnAgMUXmE3EpLXatrLG+tTS3QgunATv2nii2
dkqo3NPza86TxcxPXQuFADQFjba88OOdUriYjTRLkUN3PaLKaYU/p7IMzR4Tpd0OOCGdoXticStP
3dhaV8My9UcczvUKnwxAs4PvKO6DLM4vCyBRD6U75/AciCfVTb9w9/1zj8dyFoFy3SsLkuiO1u1A
9ZM5noVC5Nn3Aj/BXhdDan2bByv/WpRGyYOdvReqitNZQz7nIauq+iRaIkt3HhIpidUiT2fW4ni8
7dvIQ6iTeCUucS2deyibpj42Zl899ZqHvq2Zxy7GXJBezmmaeFkmQDiOsxLFfil6zBNDnuYHU+GJ
3s59nt5mJmci8nlM90sh44K0n6kEk2suDYiJzZz1xdEzc+JRir7zXsbGH9VFDoAbq8y8TBYe5qT6
WlSz+iqMcnlE4b5grajJh+Y1Yl/K3cN9dTna1UxzLsfve57n84if0iexx0UOwWY+F8uxZcf5k83Z
mi7gJVhPjNRIL03w/kNoObxik1XKZ6pT8P57QnbOvdSKnhR5mazfYg2a6urvIxkICXSkQDmMrLn7
mgNLORuTasUX/apvOYXmv0vSK7+xLujkNBoEipDdqxs0/m77mBLwTgUrsbIED69dH2ErLDi50kaf
Gf6idokU40PaY1AhfaRl/xjI5Glo/OIsg4crt2gt4q9YbSgsOEYEABXLmkGtgRa/VZxW8uSTdk2w
wckiqa4ZvUdlIJ/p9SB967qeZpNVJOFEclASKiZ1yhQJqgGM+TL9MhHSmW/boV6hFQH9541fJiYm
2daRzVnU0ana4pZqv/G32fQTxgzpOC+aZ5AK0XnVNdHI0SHLm3zH2Y1/pEEBiPk9VkLvi8az2dnj
e9nZXWk/+rJbtqxM/BrvpMXgDTQ4/NgqMxIqf/08+1V3oiPbPJspwFrc2LBwsYJvgsw1C9CYjljF
/2PLar16bAbRkOYBEOFYdOaUg8GPQftel3HGzUDstwhCKBd3Kc+LQI+euWnmkbKTBY31/zN3Jk1y
Itu2/kOXY4DTToFoss+UslFqginV0PcOOPz69yHdZ08ZWTfTyt7knkENqnQUAQHu2/de61vrHmP3
5iZW4FDgN8CpDRdftc+1ZXOvWqB8MDK9mH8agIUr2KTsMw/CrAfT4/grygdMVfz8PdgJeZTpyC6k
5eXCF1RzJ4qrgQkdSSQ1esZdFW/Tqz+tHPpX3CRT5rSCxgrz9mWaa5kd1Z0bNzufcMX8qM8a2TyO
PebqDrVz+6zZgr8ArSW3709vhwQJvpUGCnfYz4POb+C0CRfnCMWf8ZvNyz/YieEcFnvtaHnNWNDW
I1Z7LkkOgr9f8jvReSXJt7nBas/vT6PNqEh+6KrhmbE0/4awm7V50Ak1UHcsl0l+GJC1FVea1fNQ
QuDnSqtFWblN0k8+FtcGS091OY3F+EThP8hHArni/sEY9LXdz43bbBtaEuOIwV7Uhb3X8rfB6OaL
9jNM3mum4HwrFPqjc0YbUOswv8AxZ0snJC7vB1YUGMW+uvBg+AJ5dwRtO/RnsRXOWluPu8xpuERV
ItcNTLjd2NhasjsBX+NdGazqUgMaHPS9sh6hgpucUr0c8aqxx1+5VvdWPM1O8F+6mda02yw7aAC4
ujhZlpgsO7qZ7Q3GZKMhDGqwn98fHryeiCN18uAteXiYUAbgDbC2IdxfI9V8TkxfzwRPrSm6m1qJ
DHdfNTlMjXW3z/bCGCv5wcjNfPOh/H+3mb8Nbo+pzKlUmmKa2QzFU+C4WvtM924ifI2n4WfP8S4y
x9U+t5ah6wJv0gi9L0cABPuFVgtqt6K7K+cKs7k/6TYj03oMaqVX+0V09tcO9zRQiHSjsHdry2a/
SKjaHFwk2B2MmZ9JxEz3hO8Y5xggjJ5c67z/CMv1WnDJPeXN9BDvY+rQzW1++vqerprZGmwfzBLp
bPJsN/1ZkhbIZIStbvvZmq+EC04rh3p+/y9/TR/Lji6wDNDk2kZRrz+541WbMjBHJMGbFJZF6ZzR
NU5/pjZAx8BnAvWRyMwQr0dPXCxFK4xf3BGOMPSN9fr3A9ST0I4gkDZST/zA9WpNNW0nzT9XcAEI
JIx97xLrsXuj2VN7Xnu9H9C/x3evj/B+9pps8BikqcB09f6teD1a334E7Eublo+BIAO3UydR3WFO
7djQwbWbYBGqSt3maU+52Os5tcH7H7b9on/N335/GNoL+pubR4H36fVNAIXhNM1A1PJE7FWM268V
QGzUv5SJMb1EIoBMAFQ5T5bPbX/9Ocu05jnvVMPLOdBtB+mRYdcH3024d9WwN7x/WacPMh+HHRXZ
FxNS5gD+iQqiXoysZj1qgvb3xpOpjNnDstAEOnhxwaKPBH5rQrEx0FleqbGi978ArqGTO8usE/GS
C6+NkSpqte2//7U+ZbOZqYK5EDx22Y1P6VCu2i63LOkwgdSSG2oOa9ppQ9IyLUiH4hmBZaPR4+k2
1JPb4xUZURT5gWSoeD0QgI2RvHa9doe7nTAu4eVZHsYSRjrG03iiySZZP0h6nzPOGKu5Hkkmm4Fh
aQTM0QCu3TJYdOQPR3wleCHtUbL2/xnL2JNko2WQsNWglmDEZNKb7hkJWIBniHMfvnpAQrIL7H6Z
SQyS7bSRBhVlwcIndXlbzoBR4Gspo3ngbMGGyuSG6WBHaiTDq0nnL/ZAKqRw2mJU/krf8F/+HPPP
ZsIkCdozJkgJg89d4i/8W9gaNob8WWBytVjxjMOs29tOnEPoCc2p4ss3GIQPUiB8YHIqkm9Jq9p4
j8jZO6/6gUawJd3xEq6h/wuECFsl9zijBkBb1p2P0onjp9oHZRH0aZo+rr1c71xtkWymhLwTMV3G
TKVM+u/lZda3bOglkrLyUkKHWo+pvSyo0kuLKrrx01H7rHIRy7OlwQtyGLCi0JxoRU40Bh7jat8I
j79HZHSSduba1Utg+ZRU4dKnVFEF8vdhT58GQIbCiAb20+YvjodEk2eyUmzQFRBw5nm/6xG7K/zs
XDUWKXCZkLRSh1op/QiNUK8uIPpXDl73jvb16C9ttyM9datZMosPGRnQEAI4zB0e5CTL/COzvd83
YQv8dBmD9zw0uJIvV2p8bIzVlA63cEbaZ/xKhMmZrYrpNM/+HqqV+2SKnqcm15lzLNrcXcdS1tUu
bpGCtrHmfUO4djVghGdbqfPl2nAsDpDlkBO68adKg+MFXBDsiRVo3VRFFp3NX0ZTmHdLUhg4uNEl
2hHoiJWEl64lRff9l/VE+4AknKWCEgoZDcpm59Sa5KOUaYUBJSrDra6I/fHcO66RdcqzEPyHRpde
44HnBr7/uaeLr4HsmG3W5fORVL8xXpkz58OY8JoAbAnrewL4No0aTre373/Otrj+vcijLKChZRhY
8wFIoLh4vRTRV7VAszV9YAnNfUx9o/qZ66Lvjmnu2xslwuXgWq6o5y/i1Wi+4GWOf73/Fd7cYsDq
DlprRjioChH6vf4KKymjpI4DQYJoom6bhTKeVpN7h5AXUYSwlx9VsnAP3v/U03KNK0YdsxlUBffa
O71wZnApJjE6QLXl5RdbjNXKqrWNu8u6f8aJM/238ukVdP9vScvp5m1wnegnMLht/itkeK+vk1DG
XFUFY+A1zfwbMk9JwkiU+OkvPUvJ+1d3+vggjmWPMX5LvzZe90nNVCNaQYGad+SUchSBpQjy6Q5i
41q/vP9B//Tj2dzJzZyCVvzUVZcS+oUd3l3JL2+KF9uOsy6w0pJ/4U9NS3KDp378EXS8/7m8+SdP
rqlvTFUXBbCgNoU7/Pp2sunVzhBDoqH1VN7oOhEzi6X3aA1hRbQ70F7Oj8wt1C8bNN0PGyMliujc
G74NqcjkTvOW7odJQIq5Q6tiXxBJwzS/jf3yzq0m8dACzb/0Fd1NoDRT/ugzjP5WZaYutxRDj+RU
untstWSawhnK2jkig336VmbeJtnJfHUOO99uInP2l2/CnmBuQzfq8ktWZ0ZMKNRfZixD3WE1THWG
NqP2bpXhsl0tWZ9kXxrfq6QEuNwh8QsIIKnEgcRgNqqRwkADth9z4tcnMJtnkp7Y+NM3JcvQEHtr
ez43q+UyTqsn7YjghlU7tXI5Bv0IM5lR9dY/IFKMf1//bi5pgnPFFVrX1bu1poW/ISlJmLzWZRN/
Aq9lMMYF2aVX56MT595u8GSLegg+FWdeE/R3YBExZ7Jx+uttgoMGWYlnIVZZWz6pZL541U0AhPfZ
arGQ1XOu3QzoAz6Tabh9uYSAcxgh649c1luHLfP1m8GuJBeCTIeeM/E7EYJFdbCLjYUoanQ9BCr9
Kkth16hSpoSNf/F0fLNbhsflYOd0rO0CoB1QpNEiabhe6HCCU3nK0rp290s1+ke1JuLLQMLVo+1R
WUSe5tjtOUnU9kXdQ50IlzT3sl3te8Ohz7eVSaLGOzKu9hwiZmK2wCW3pBV6ap76i6FYEae1s33x
Z0+w6Q72rGuxVlz+aQrlVlYPz206bz+V71ETtElGPfbnzzMJ8pILPUMufAkMx7MuXVqWX5S9RWN7
jmqPQKh8B6H9oD1rzGfuLWQ2dI8sPV6/IospLmpDa8hEbTUS2iRlLmhC397P+NIkiZEKqam+jmN8
BfkwLvd9JYduhwqkqkBykg4VlgoXY2Qj8NFCZIc8zH/kLytoWxM1h0zag1N5dKzxLpKh54o21YOe
d6RiArf9uGDZNgeV0zegdhelDr/f/H8lIP3/CS/5X6gc3bjQ/7Nw9ND//Pn959/K0e3P/xGOmv5/
UGYaCJlN1kNOEqySf4Sjhv8fgcVX6Lg9dZc/wnb0f4Wjxn/wWtP6wbqBghQj0P8Tjlr/wX7LykSQ
Be2TLTTgXwhHTyyvHO08Ngb8P3hyCJPEsPl6jZ4JSa55ozQoKguNeOWsNz4wKpQ/vqTQ7cdry52n
uzYR2kGOY0YoeGMf/7pZ/6AkfbPt8h3QzdrgVX93Zk7KC+Vks6h6OLPLiOaoWYHGuIbWX7QEykXv
f9TplrRdLv/77UCykV6fbEnQfgZ7Qg2D/KaBF1nUM+srHLEPT+abSv111YZL2mJP5Mdy6I6cHCAL
SWno6VxTo4DBjGujjhzgu+xQysm5nt0qZ4YZd2QxdDWZqsxwK6LsOndcvtv2kl/1y2zfx0ndLZFw
+rYLvdXx74FgKeM4T7VthN0swbYBskqHQDI+RvvpMivY6VBxQbLOnFU2/Wn7jJ/c3pE0UWc7VRpi
2CWdnH+4tePuEOYkNV2bYsD3wsBJD0wQussO1Vk8octx2gtoR9a677Uqx4w8Q0PdcbhtrXM302Ao
/8tfhw4WNRjmXf5JqXv6IAgTexJOHDw46rtDrtaeKUDxASrkxP2AS2Trm3iUQ8LhzOmd9sm6buR0
D5s0dJMBiVsCdHKJlQUNz/Ae/En0O0OzaZx6WpMf/QTlLQj9BLIZpMfCkGAohUFku9cawYx+wv+X
ZS+F59bT4v3fui7YW16/kfSPZAkzPUGlTH5WyywRfbXGoAEGmb5Ly1y7f/+u//aZ/v2s8onUaWwa
3BCLTLITx4WqlM1YaNGgPuG5MqiAc+iWa4Xgpey+J4XVrtTgU/UETAgOufCm8YW8UifbGXlmT6EL
+ujclH5c7aeicmzwfBa4UjJ9lm9evJrpoTULAHgUgLD19LZFgPv+JZweFX5fAQ4gV2Cq8GgzvL5n
IwFCErAgD45ePaw0NaBgJVlEGthVa/o/3v+w0+WKDyNniukWCzDxSqdeWi2jXbwKtlerEPFVbK3k
xMHUu6lBmFy+/1G/XSAnPw2mU9IccMTgCTq10aVwlzRn1DDQTRlzl6ps0SvCg3YgVhtoUjrPQaET
+waHcvIGk5+r3fu3Klk8N6zqFqm9XiZQBJWj5d4ZkQrFw+Ar99bJgYuGNqRbM9AlqfSRbqHbjmCa
ltcJyYpjKIFTTqEFPYv5UDZNt6Qh9uTrCZWWu8k0pRYu8aAvW4ehY76U1OattCDd3fAfnbt5XewX
ZaPRR/qntecNaZNdwAyKhUo6zYo8OEv164GHJD1OaZf+d4Ta/3iY+w3IOb13AGU4g3BKx2Oz7QV/
9fAKcOomnjd+J7pvXWiYWzHtmYoC3iMO8QGMWf8FpKNvBOsgUTRPgOt3HTbqm01RSTDoQOGajaJ/
oVCKvwxV7dw6Xe7cus5k1YGdz4W573HgPCIVLWTQdV7xkY9ye3JPL4In4DepyaK9sT2Mf10Evl/s
rugDwqZu8mpvL/V0IbS4iRJ/yEL0dfQFMat4BwYbMhosQxEsqfU75udxiDA4hwiRTM65jsnxAdSC
iIhx7HIoh4WRfvAWnm6u24tB15ujpsv6ZZ/GJ4HmYJ3ZFta8EPNGQcN1Orj57v13Yts5X98Rk8QO
usKGi/nQc04O6W2mnCTuQOjBo3bDWnfVpcFhSQRV2/Q7t4BKyPhO8J88p/+gF/OmXNo2D5JtqLtw
g1Ncnyw0uJKniTY7um0EoC+dI8joTtvl2rLT5KFJxrJm1IlkY5lLxXFSaCqL6ASMH3yPt+sd3wAS
FSs2TRn/tHngdjH2E4syRkNSt0/BJiG36toAuGeBqbc2nA925n/6QOZ0NtanDefxG1ry12Oo1nqa
hM78xFxSGdVL4xwlrLYNKWsESrrVB3vS20eJ+RyrHvMsBzPe6bpHSz9Px0WC5ywRMLXGBK2Hcu5f
P7B8CmUgoXObEcs8+TXJhYD7OnNVae9bx2HWGcwRHvdBefuP1wJUhsEYhcEfF9Vf92726PsvPteC
d2QJbfSpCGP5qPdfi3/6FNck/omSxuG9OLmWKmaJnizQ2eincJJ3EGBRCH2E6frHT6FhywpOxByz
0dfLkZ1UuDZnliOX6O+JrAdRHhEVq0/vX8zbdxwPJucRfGUOe+wp+0w3VWY7FT/MXMwzvXcl9i1/
9FDkhXPGa73Q7LHG0Cjqj9pyv6/g9fIiOIQI9naqMBvb8OsrbNUsOoDDHEY6/nKoe8297LRxjzKk
3jW0QkOykVfypcZ6P1rfh9K/pwiKwziGG/T+XXhbaAjCrGgNbsdGpm8na7+tzCFLrZG8hnZsvyUd
2PZFWC2gsUVdvP9Rvx/115fNYYWTKPeaoEsKwdeXDQCxV8wAYnwlq//I246yGfLv5IacHCzCxomB
dfcZHoRzxNSZG3hlHl9WoiFdzUjG9LGVsxvfVPwtn5Q1ItFivmZr+2pMC6TUQDNYFNdMVnCcGScE
tLAm3D5GAdRpGJnMotfXJxmOFmSpsMx9hjB6L46WR4bCB6/92/u6RcJZBPxtKCuoZq+vVfU0d5bY
9KG8U1bXiTAg60n0wML5CIL0dt2kfGAkjrlj0x6IkxMNp4VSWYbE6VK1+s+5WSTTvaSIpOn/arpa
Ht7/Gd9eGUZSeAvQspiHvMm/ZR5Qbdz+OFiW1QsgtIF4kJJ2nTaQ0PTBbTRO7J/shVwUow/2YBMw
3O/N8q+FrZrc2ALsSzS5SXMQq2Z9Lr2hPV/bEvP6Wut7/HvuY1V65qdx8PszXRR6VBh2cfb+Zb9d
LuigM5j2sdlyq0/PjSBtM3x2PLzutLRPZoJpKVM9HhAEPmIMRhGvZ2WJbsNAffZBif72lm/rOs1t
1vZ/OLMWi2VUuAHAcLeFFZKyYNEb7eGXauqjG366+FqCjqzBsYPEuW0qcrLEj3GVFsxFkRvm43ej
trQodj/MkTvhj1Eug33iFIj2nAuDIHGy6uSF3TDUR3DWrowOg82guDGXaRFNtArByovCFseN7oW9
xyGbJBxFrS2RmpRh4/PwsF5YMnUAePNzj2Hb191lJ7eeejorTEYsBvYYgfy2N6MDtpOpxG8YrD3c
19tk7Ip2j0mtzT54XE9/KK6LIy6kCKQqG1j19FV0ndboxqmDLLIW18maT/uFGKnLSdCCff95fPtD
MdpxkE5vwELej5MSFZ0AOfQrGF0NkORRaZofNZvJ4/1PeXPA4WFn7LkpYWxohgwhX69jS0oPZyx7
Gdr11D2rEjghgs0Zzrciq+lmyu3KC3V/Gj/LoW5YzyeNpYB59fClGiSej0bIlZaPw8yE6JZG60MN
AznmQWuu7IiRXz1H7Rj3IpiFqCWx5glutJF4so/qyzeFNddC44GmAXNKYyNAvr4WH6fg2uU5mtEy
vzfIUfw2zKNDQZu55xZorF2jbPOTarH0xunUXTpmKz6gnr391XjBNpELMzLI1q75+iuMFfoA7N1E
pMZTuSeevGW9wJr1/q/2D59CGcgVbjNdPujkJSb7Jc/npgad0XFmYaZjn03oP3YffMo/fQyTN1rH
KGlYLU6edhC1WTbW4MuJ/YhxG3qMDgKJDeczcHf17M7DdMPkb/jUupm6rnGwP7QK8/iBADrCbSjM
EKt7GoVQwNo/H4fJQ2hNsor+q5vW/ipe49LZF8ydk32fT9XXuJ+InEzxOaNi1fCJ4wx33Qf615OM
ljZur/VEx6c69V18laWGfGpKMjIh5GP6CZNBqasVmoAXZrjcknCYp/I5x4sjz2wcSRWeg256qVqx
fsfKzoTMGH/Hzk1+/VDiaIyMBIfSB2/Ymx3OEjAbQD5RJPDPNyyQYp04+BiK7AtSn546YkJ+jZlb
HjNIVPdI0vFPm0Ojdn7mpy9xRQOl5pTRBf64ju1HX2b7yf4u0SyqMlRlbO3b+ZNi7fXzmRqVTwii
rUJhfkKdEUr0doDkqVQ/+qSt2Hv9SXTSUFjZvAccM0/5MO3ikuOkYW9w/cYeL1fLhnXp1DadWWJ5
XKylKVGqYe8iUN+15ujkEbh317zVx8S8f/9JfqP0o32DgYJvwZoNLOO0ylBDGseLa+KIx78zhxjU
s5rnZfZ9aP/Z+Gtw7UEd2KDKNsr0zLxgfGHQ8dr4zWxBevbI/AOnpGy18YO9/+3zwXeDHcXZkeVi
I9G9/kkqsFQGdpUmTJRFWpmxZPFOMSj8RWx6g46780sTB6Le+Pt1WSobZakHvsUyYu2inX3noz3u
T4V38tOxsHCveGxtk+3h9Tcaq9GQSbK55PAkMcGJ8coGtV9iRiAKDOYBJwjvTtRYLgKLzeKZca4s
AvyW2nOVLfoDKGHzycJM+7kqln6n/Lp8KEdzLSNfG+cnQ8eRRp8qvo9t8B+RYOh4hfIFajoVNRek
kKkgLR605LYZGPQHeGqIx+3IT/HO7VnZV1BFxFeMJNqvSvQwfCbTHssdk9b4ERwWVmyTyf7ZYEj/
O9Wz17I1WUrsUm+1EKRXjRCh56cuoSTUS0w9tmAhShrvHA07jOXFbAwqQbpgPzOzmz8jeiJAxNKT
1QzmzkbyIFhVvsz+nKz72k3rr53NakNfmvS4gDw7ut2m07vT3ugW+3vn+iULmOdlY5TTTnT2tb2g
jcOCU1qRbDylh9scfL4kNLzMCD9b7K9I+eatL5fWjxYTDKTsiaNP535SFnhfzHmGSTLJuD2YU4om
O+98vQbvX/R+CF+5diOE2P7DUNeLdsjyvP00iqZ/iMekAzjNfA5XYbpQUDDeLq5x88tH3HOYMSaP
xLrWnOVXNA454JUBTWGC5pXwhGqtv+vKQb5WLdVyZiU99nZ/bJwh6vOuv/BF7auwI+DvZye1Dq9U
Vq+PKCJ4hMWEvOlssE2mH0VdTnFgDqWXIQ1sVi2gXHBfGntVdwvivDvbHed55zGMJmEoHsdv0uD5
CRqkC0RJyr78BguwXeArrSuRq0jiD9Ooy2saSvWXdHbyp65tCkJ5wPv1YTsys9tbnHo47xOlRdSC
oK180aRdHkpXxNVV01e+ipQynZEGNq5BrMBVde1X3eDt1lpQPehlM/bX4yiqJSqLMqHSAXVVRzb8
CQyVXkdeZh8PXKqORcIgr7VL9agRPjtLNYzuT6Jy8IFapDJWtGKLXgGZHB0njC2a7zekCCHx90Rd
uQds844TKNIlyATq+kKGW+JO1BW5waBusjMjcHVyGnFZFWLam8RCnVXEgG03r153jQSoE+XIB4nx
JgqkiOCCDoTD+1a31wihU3uCmOR9m2kTE5sqT780fSvJ91jX6SvpFb0XOuAq0/3ouDGeR05Ml/Ga
pw/gKNL+cZyQ74a2aEmM9QtrHELMoWQvidTDUoDtN8cLbHP+JoHBoNuBudDvL+h1tw8ZgkH0dJMp
eCdXs70rXczwW422/FST514U7WCWB7eep/sCASrx3y2lPl+nqp/lZKQI6ZU7XCaeRyawMVXamZHZ
7jP27vGLaj3i+LYaTGeSkUtebEOib0NRU9yP+uLggVocibVFeoQXz62fHsqCWjTMctZeDLPWwtBi
0M0hIrJDPTcoI5bAbaflNlMWaBeMBaN13ralqZ9jYK/khZ6Qi9G5+Sj2DYJBzL9TUX/KTOzhZ3Or
KSfiDfbFhV+TWhdyBJ4osHvO31E3SP8gceWvBJSUGG8HUkBHICBwjCLGCM3VUuJhxACX+0TfDmNl
RFkOiNgHXOHu07ydF6wfS/pDJd1KTqgXD3vNwRzu1D54B0HDMFy0uH3hbIUrOUZXcFsmU+tHTHwo
kwuvMr8nKXTQULQawa91T2USGExnrmboFDts0QRqskzk/g4BSK2YdNZ5vB89N23P9FQCBJHeVLVH
Xa+yBylNC1UxUh8rID+zECFL+IzFljyqEn25IrpxqbB7B0uKogFtblF3e8vHi83C3wlmy+04/EAV
lDShac6iD4bKkfpRdYXe7To0QJ/ctVt+lkQqlntXSvHFkguI/RGTVBPMCIrycFCmX+0Kh4SxsunX
KaqqpSFrawI/Esg1m4qIQBtrvUXRn76MbunNl7bPpneUCIum0JYbgwYsEfVKzikZahR2pajQ2XaD
dMzWXyuhT5+VqXGQNRM78QPlMKEygDkkmneYiHb7vOo5PrPOuKIThRE7ni7cnrSdrtKvKxy7mpu8
aK37UtnaoU6YGOWxIvNVK3Cqql1LElZVjPd15t4qWd97E88M80mCpwD/tM8wA884Ne7movipZ/ke
ZeuZjQ/FY8zc2M41bnLGlj6xcxgtK55lz242F7d/cFPnc95VTwObu9UOF4TK5Z+bPLuel+nCdsqX
3DUCu2+uVuO5Ge+LpNp54rshJfGE7pnF3zAsJJhIcugrQZKRcvdu5hURInGDuwocchVkL6WSyyAE
ORZfcY+w2rZ0rttYvxm1LaUyNdLxE0p2QuVoUagjs4YLOqn8WdGxrtkGvplBr26T2FWR3nWHzB3u
cWrs9YQXA1zSVYxaDJA8v5Lr3lmwBqRmYclR1WfZ90/UG/cgHOgvynT+qtduT0KWe2iW9auT2rtu
8K8SE+mX138SZvVga83RzqYlwCINtSW5yx0XcNGDl1wJu+oBWDh+gPcsueApk7t2/lV0yblL9R5X
/sQ4Uj4YbXJlpWYb5GpeD2JNzwYlPKaT8+dqQLc+aUbQWu5Zr4uHeMi/GRuBQZp2VELVqGdzHzPk
IbS63kMr+KI089ZI6b2lTGf0Rv+M2T3yfdIGWs+mf61FLpfpBNpqHmSTfhbpCBvEw0qLPi6A8rfr
tDLha9w6lf1lMuYnrfsiYLklWv4dY+kPiKlVgEPsisTsyyTHkThD1vGrm7hUI4BR4yxPDPHVy/jh
1cbG0mZ1bqR1hAP7Yl45oq3kLpv6j4YHaNeV649MfJ2Z0c/2cjMn9lPJ+xSM5Nysjn5MRrv7NBue
N9HQAtnLuz7vdK/5YRnFcVETzJ7kYHcddJkkp1kg+2dTG5qIeehtCVKggQZDdJy+SdpeePFvGm8p
z5qlbnajyxLXNerT2M9AQYT8XowFjJIMo6UMyAGjSFJuH05NfTUDdL/s9djdszF7TymPjnWmzzaO
JuvoLcNRj5U4em1/WUwMmdHmdbbVBLKRSKOBdzvEDrJhC8aomTrG1DEHTBs/OPYC+ar6n7lZ3c+e
8ez2qQqH4ds0OeSLD23r6mdzQn4Skw4EfGHdNPFlUdnq0amF9tVEHfKjMssELgkctDHQqUGSoCKs
CPGdkfhY41szD2yOitSQFFg+Wr2l+6T8tPPPBollN9T1ZXHJBCaTPESRBy4Et0kG3Ij85C/5WhkE
ZGHDr6Mpbn2ildOpuHa9zjF2C4yrp1Jse8tgJg1fD/jsT2wZpNgRIDGTmdg3+kHmW0INQbNGZIFa
uol9oivDircCNyx6GzccvU2C5LMavChm2i+6Djc2wCq+WjuvmhYa9chwKTdbA5PhUqfgvGeMexMn
i4ocK92LcbmvvTQg3BAwjXS3aASGBWF8q3SrvuvMlORBZ57yfZGkNP7RkPZzaJRFHCMLWWcv6nrP
+5GOefpVWhOibyWa7s6deLki8pRJbu29Ymb5kpodYgpeQOjSFzonJbobeHrWuowAE1E2FilcgCBz
V3jtTYybhUjekhaI1Xcd0eVsLp+8vAlW9kFoehBcdmuR4QarC6G10dg5E9KfebSz0LAUZYitjP57
O1iAiurKcz75doeHAaWDg7eS7URhtm2Kkt4zdqV9Orcz0BHHI2s8tkiDn81+sglsA3CAjMd3MWbP
ws7ZRmaq29ksKkyQNL0m7DMrcrDFmMQnzPJ6c92xwOLRpkZzd4ylkgsf4aYRCVzb6Ee10f6V1x0/
X9ONyZM1EYQc2G6Zvhg++PCdU0iyESUkjmYZ4Auge1oYPwIe4rLXQZfBQN7OlQv4glorh8cSFAnJ
ywTNJWsTztjFyR5yybQNV78dbleGmN0uU8b6UBJwmUQc3ONHtxvqF1vL8Dxqdm18M2NE+1DcdMyj
tMWvikUY1Vk1rRVlGdgsO8zw3DJxrUfwVRSbU3LedJW/RBCLIEZaA07JgAaufkkvRHpHWh5FDyfG
zz4VM55djcDaJ1J5pmsdG6dLkSS5y8whsXrIeiZydWh0osDxu24iuZXRlN0AfAvHIja/snibfhgb
Kzu7B4UMkp89+j6pZl5cYxtsk7O8mrIviarFFGl55k6hVzlI6ZQpxheyoptbHbgTL7ZVkvlq5tXj
TC5zHuTlNt1Fa2OjwIh5G2Gb1N4XPBoF+pJli6NA9D6fDWILM0FmUF1k0iGMXtDIQs6bx9mdlgyj
H9ERY26bOWN+EzuzjxshXxxxtNd+uu5F5cFB6ev5hXNGhp5FrFLu26lorgwXQkEgQFi8tPwfvjiF
cCv2YM/soo5RO634qvGoIQay7Vzutrw14rL+tvolw75p1MxvjRM3V8iQRgOfq0Y/TaPw/g60Y7wD
/LByMnArwztAl4TH1McenTHKznaM4tzE6enNHMX2ch0NN+gtvRR7Da475nykNcOuXSfbPiYt8sVb
YaH5jtx5Hb/TnEGxD+fN/+wkc33LXzs9l0bDUR5C5/I5JfCagzYHySLwhk7+Mro6/kTy9/Ase8dI
wDpuaxPgT5dDUGuRYkmnyJ+u8lmmx74ns2uf6EvS4lgkuxY7fcFYA1QgbQ/SKsGtzBlGLPKhV5nv
SDHNnowkLZ+I7FxZNUhNZslri545llPdAN2FkSN5XiCTYMUDDUWrgKDcCvl1ICTBr1mvpcVuWqBJ
g9fgyE70Geb7aKIMILSXQw1HCazoAUN6/cfs6hnpuMAanprWAnxOv8HVQ8cZ0/O1iGsLSPMsvcjN
eQBwGSllRIVZOYfKRcM+kD4w9RPYhRkd74XOKZX5hu1dlfqYjby4xvg9U1NdBzWyljLgERwuBl2D
VAVmaARNh0dhDXvRkB5b97n67oGlsAKvnmMq20KNj1S02rAzcIsvQbLail0ltdNbuJvJfaI7w0Mz
tCkbWFLN1o6OBc8EfBU2bl/R74gkMdFyn254uHA2lH/GM0fgqgPkcjMIwpsg09JOQV01nn5uSCRG
kQIDOxNMmHpDNK9+cpu6S0MsOqYzplCyWPxgmGzOIoPfTGQsW5q8QPYgLALNOYxEbTq5V7qVa9Ah
jM597moHeyzSYP3bwnoG2Kft9efR6def5jK1L3ESW8PZqjr3Ss5O6gaCfNc7kDC+eSiXXn7GLywJ
BxwyHrG4B8AR5ZabdAcO0VuHS+j5T3jaBg8DjJAlmge6TwGoxPGlZOHKt5Bt8uEs1flZRNDgAJdT
jvIAi6vXw3lYx2HnOSMsGtqoLe5BDcoam1ed4wgiSgHfXEcxi5x4HQ6dW6zkI1jJDZidqtl5sOVX
/BmTIFKZlr/Nc8X+FTUQ4G7tvuVhcIYtXxjPocjCnLxjvITauhKf2hvll0qO9g9DZ5NhfxpNambR
soNrtLGVCYj3YK1O8zUv/g9n59XbNpd14V9EgL3cskiWe0nsODdEEjvsvfPXz0N/NxEliHg/DJAZ
IIOQYjncZ++1ngWwwTNGPARTSkjSVZdNyR/6j/qdMiYtmUg6z1RCTazTaKyHXyaW+bs+sGgyISf8
0gOoQvYfpTV8YhgZLYR7RnvMIVaDNjnG8ObHgPWtJo9vxmwY79gcb2gjTkYpHEQx8FfLDCtAPy9/
/8+YW+oBDFO6YetpkoiUci5UkhXhxgz7RJas8gYAVtEYNOAJMNfSGhlEcE2rp3TqOCjvJixxfAka
9S0f6UTBd5VuythSHvDVmAx15NwToALJ3UifgOr4ukIm5k4N3FFVpai63IQ/mZ1+nZsuEuTAhkla
d5VHEFYghcvSmZb2lZzX4U7DdpSb8bgxuFpF7y1qTWR1qBFN2cQ3YX2Jlf+52igkYrn2ifSzRjBF
9tTUxl8LW6WjEWCKeIS0F20p8IpYb3c67nGn7ZLgfcZpB6eI9BG7N1rcRYEyed2Y5NdmC1cVnki6
K2rZ/375wnzJgY767Zwu21qU5Aqycoawxw/HyCycKF8MsIIaZldRXDElNaxmN9aNfOiisN6FqQCU
lgXnWufkPYqJ7joS/TcrCywQNkL7TIsqYGOjiHdmAwbUnjMVsFgJsTQdpa10mTNPM6pynh4dDSNz
guVW/3N9qQpzQZrQ4aiCVX02eWr9DuFGOJevy5mjyLpiKkx1AXyc6Pfwp2ZlDJbIaVs/uqWx27pY
FPrd5aOcTsAZ49NuW4wrTMUwix7/GDYeVgFTOXfMRM7t0iSpBT1x/aFlEHkRnlt3+ZgbzlyHLKpl
od8BTWRbCeYGXjRaWQGmZh+4Ccb3/SS2pEDPvjDf0PQLr1Mw/PtmNLUXVZ8GL6B4dS+f/ulbxdnj
HEbKgXaFod7x2UeF3OCqhyQ3RAu1QyR+0CDE2G205r8K5Je3is0fCfMioie8mMeHKgdywltgT4g6
CmMH2DYg85649UnW/xSdGG29xWtpEMcDBYKO5Estammrp6wTBTbz0lg4uub39zEfZ6/A0wi/UqsP
SHO0XdXN4vNgkNNKq4y8aqOv98yos/+olF1OhMoGsTAmTPT6q/dThCABFpyjaFLXfgpx42NuGfKd
To+Ntjuczf96T1W0pAwqafYwPF2rk0eMqmE9sX+yujp/0EnR/pHpvXE7qEm88V06fXyWVJLlziJh
Q5a7+viZEJE6RHl0EIKgUO3F+OokPn1wwA/WVmTR6QvNhpbLCDWHWBJ+3PEDxC5pVBQ+TNhgMEuZ
daa6YcZn4PLVO7ec4mzjCeUTQCraOpSHLPPYjJUI5cwIjMjJLcygJjIz35P7fMZIlSgS0BFVH5tH
CQriaEsawhDcugIyQ7zEAjVg2Vf38kyv3K6xozxgOtW/EUTQCAtKa+5spg/B69yL+rCx6p25I5bI
IrN4nfHRrFXSQhlFNC/CBYo/a648jsI9JJP81pc6/fXylVomy8ffHf55E70bFQNmpnXyTdX7tTSZ
pGmVA0xx4Nsz5GiCgSuFeWQCfHhjrTp3vK9qi2Wd79w6lCz2C7/s2ANC5Zy0/dAFHX5yvfZEKzMf
ohnT0EbJsQyq1z8QRhQSYISvaJxWK0jfSoMhNXynUrTZ7AJk/yUmNP3OqMGrJ01CW60L2pdJMsF4
A+1Pt2b7p0I4HaEOuj5tqUcsDIqrR54deIsYliwwiBgfYSxZN3GBz9gJKoHc74A4BwEZ7FjjE84T
8aO2wJLdZqUZjLbCaxiCgwlG+JJCab7pUgxU0/DhGTNwMxiJmGLhA5XMpsX9H6uMCPw6Df9A8UAn
0ES5WnqFqTb6gXEnCZ1kBiTvCsWEYatRMo13SeTTpmZaTyCOEZX16MBKIHbJsGLRAFlYChFa8LG9
C1ujgqOaDMaL1M0IuFDB6WAbplwWb6h9lw0qiiUN47RIjxCxQ/DadZb8l6wOGupxqL41wEh6Gy91
87fJ5+Z3xkG6K2Qh4+jmCb5GJ6sz/RPnpkQMhmKOlauyCbbe+rqFgwYVSoPnvCTduGPe+aCa9CF6
b+W8eqf70T4GbApFl698+xqCZgudqYhLpMK0/OQdrJOovZ2ViapPDlR8SxRcUuj6udZaTpqq6Y86
SpChFrVmQP6c2XJfDXSXBex6kF2caO7bQ1Oa1odq1MVzMCEB80opn9/HGL2/DW8nl3biNNAQlY2m
8vFF9gSE+Owm7QnONjwvLJhvQH2H71ALenzXRczMsep1aLcGUobeBunGdroeBRNsr9Ck3I48ku7V
NEcTMuXzGLhIxlOIm12YvyT0w+j70aS85dfFfwEl0gdsp6yHD96p0V+hy6oDwnpI8W0wht/iQJkh
+A+Yz6MeyHxS1oxTa19l4NJawH/tDkTQb6kxZidqtf7b5eXmdPnXZZUPKAASSl06F8fvQjXKkZVF
IYYebWw8RvsA3we8Y5eP8rW8H7/01IqUcYikOBBxvMeHCaw+Q83BTDebqtptBD35NXF9YE8yWDyw
HQeYO6elNwo+ESsVzOYe4S8Ky7IgJKo2MPU3411LqeWUDFIjW2oC8RYLHNKI2irdNqvbazbqJekE
ReVmPe2Syz/hzDrJLo4li8LHJL9pdaFK0Nwqb1nmZFGuES4dB24uV/V1oIiMYBQencvHO/ErUAPg
t+KIPKkc9itn6p96fggKMTRVSjnJFZ7nK+0HyQZ7/2r+m15DhCA3eON4Z9Zlag2ZuCHERyL/6/gW
FXHed3IHgNz9eXj+fD4c9rbnXA22+zTYGwXO6UPHT/vnUKuag+lZJtY9hxqbN2KKQXduOQGkM7fr
6BDLKfxz9SAURb64/Jqb3bcdP2W/3/99uXna+CFnnuvll6Btxcy/kA9XqqwC/iqCWw5Tec338bZy
pkeCQG7S3eggJ3Ead9yjNjkw6A/c+VHYWe+X79ppYcKx8ZezF+MUTjxztGZqzN1wk1UakTa8MfPA
u1TuYGaZG7/19Kb93yEAEVLAnRjfS78jQrdqIeVWcvBG4pBI0W/9V6MDxSjxeCj4IBbw+K+thnKV
MaOFqEWdGKXfqiDXnic1Zp6ZhFsy61NpMseCds3zjoGDjsJqkznrA8xlDfYvwtTuGkBQ4NQ944wK
CUrK6EkMfgIlHtwYJ8gOaEfYuUQi6xtxW+duIdZ4AoN16m/1q2/yz5PK+I6ZATeShrtEEMrUDQc1
zl+tOhQ3tjDn7iDjAJ4SmmpwTFYPK6axuNAjvqTAVIYDMuX5UI7zVsyftOy8Vmu9xDNJH8KiqXSi
rUXoY8q90SQO38K+g5xD1AriEgsGzqQInQcOWfpWtEkgsbvPxPeoFM2XLCvDlzBQ5VvmPTPtBc1o
UCqRB0E4F3O1FmgZZLOgqCDzXH6HzlwWCck2G0mNfEBrjQ1oYsZn6JCWNiAhpdLi7zSKstq4+Oeu
CspUA/gUawUNmuMFqROtRpoYKzGm77NbX8+Np1DpGw/KRPy95vlUkDqMzcbDde636XgW+GbRR6Hs
PT6qWRmClZIn42hhpx2syihdAguyjd927k1amjUWTlI6qiSiHh8mklIGdBDPnThXYxnRbBIDbFOr
mD0ZWDuLdkQZyp6vBBmusmJGY2zGaX9D9rjYbHzIzrxPMiZitEoWfDH6R8fnIkRJI31pmdksx64p
00RGojrtTRke3uUn58yhaA5iJaSupKn5pSL+59VVEJmORKxFjtwYxi4H/m+jjLph2vffldu4TsBU
QEU1cGdqX9+7fw+FCEqj3metUmY263OPMAubdPkg0PN5ins1OMhzWD8l9awf0JkzZxRIA7r8e782
n6tXe2n8sQlmraIfsirjSn1EcWOy/xjbRG/sCUntnVZMwJoavwE9SZIF9HnFC8jg2wvyED3xaqkf
ozkmi+pE4o/Kcpsiw/pbpOqhnvF+SkhPqr3fK3zB0ISMPdYkRstxmkZeLy76vqyKX8dJyjeelDOv
pAIIbMELLp/wNdLVlyo8wdLE81Eo0ytzDvOFmSX5XbS/PUkcrO8AEMKNa3jmmcGVLAFANfnAnThg
SUBGcjzw0QG8gW6jk+LbpqsQ0pmhuLHTZVPNs766XwxRGD3A9sO3tK7uGT0nYQac2x4r9DW2JvXC
AB2X/UwfL0nuYl8wUW9UEXEbou/kW5TMlicGSvWUh42FQEBxJ6sTbsmViSjeo0z03Vya42+zvqgS
tTZF1dktql6vigk+3WP7leBj+4WiXQdkk/+Sk0L6Veqz8rvApZN5QjvJ9z0qd4Edo6ZjNfaXpL8S
LDZcD4lYBjscx+z7FGUZZU1ZKLqNn1h4bEMJwqjUWek9flb9BzFUxk2RlBrKaV8c75MKwqnTm5V0
jzw8aF21l4XQMdqq/Oz0rijsMZMLBNaTQQyNT3hLapddrH/rWk1664Ox/KEgFycxqTTK6VkgGMrf
ySxnnWtklXDdDiUjSSYG8bVlhRO7dQa+z6kY6KqNY1/xUfAMdU/UwCxoD0UCRMQLVKiwdq8FCE1w
7lwznUOGWQVTdRfSU6pclDil704T8TpsSIeBlItQ5KyXxguoekouY5f5Gdo+K0M55fDZRbqnWzkj
G00OYtEWUX37IEGM6MEMNMBrzdQIGczXYbrviGVQdpPQI05PE72KiGoO4tfah+roMpSuf+lFBjWj
ZumOPSPFJGbrgBhF28rHWXaxpde3CKZMwU1n4qvszM8h6ndCK0c7IVXZ2fJ0lRh91XIJXxrbud3P
dYCwEHH7XLgS04LrAYomeL/S7L/DX0FsJTAnq9xhjMtDumDabrOxB1GVMRe2EzqrH/QICIarCPNM
3aTVyWEhUK3wUPN3hI4Ardw3SLOQwI0iomgkqeYnyZRslUmEy26NUpRLT007i2d1TBoN4WLfI5oc
AXuCtgfStmvVclS9SUzMDzpFI6Fh8lTLjpYiw9G6chLgvAWj5pnCML+XY9BBuBX7IXIjxkKIB3JK
RjvMIyS0MmHyqERkky7GQCzJg9hOCg8xsVo5xsh6QmwjM8X0ClFP/7Ci0GGriiQXoPotl7rQpb7d
C1HQZp6UyGO5m7FTVl5XQiy/8rGUEXDH/A/OfWVV8y7TB7WkKVD0+tWMK4t2TSOVCk9+iHidBxF+
/xQWys3cCyD4COScfta15PfXmly2nSMkemp43ddsKPfTsrRnxQoxMlckYkGNTC3NqQgwm/dTP9Y6
hlCpKO/NLkczaaGrjq+SzB+Qt5QC8TxJHRn5YS4BVXsBr+/kxbU5vARGEahXfKVUw47qaLgt0NS/
9XywfoXYakg+5COJECuzKtFFEFpKnhDonfJgdQksLQK8AswTUfARtWL+bSDnYHCNRtKKW7UZWChr
seNhIRHSEj2zJ0PSMYnd/K1OU/vaGAkBB7xMxmdF3YHbrW+SwcvRpt4OUlSI7z3gfdGWREZ7OAp8
6x0ho4+ip48fNQQ23wVllJ/Jz2PHLQ6JtqhJ89wRzHRGaKG10nXcZbXiJaIefEyY6b+jiyheL39r
z1RulOrYo/Dr0jdfM+01nLZEALKzQ6VvEuMZyveZICYfl4+inB6GfxtHEe1AdkPYz46rJR1+9DS3
HAbcjze7IBud9E45gAJxFTffVXfWvbQXnpOr8SrcAQbaWftil3qSV+w0D4OJnd9NV6aHhmHjO3lm
bH58ZsuZ/1Px1KXR1YHEmSW2YafuJ0g07xMti/2S7CIXQ89GNXDG83V8wOXL/c8BCwYOQ7QcMLN/
P9uHd8d7erp8tU+//cdHWJVP0RSgGRw5gmAQG1ndkgyCpGZ3+SDn7iijHACQjHX4Hqx+hgR4m1kR
X+uSEeQSmcyColhbDrkzP4W9EnU2HSqCCtXVT4lJi0pDmEBOIqT1QWs1cUficPbYlEXhXv5Bp40p
aIbiMtEWwd1SNh3fl0TL0dXDc0E4S5yrHdT0tct+gbj65Ddn/YiZBDhC840svGC40uJA2Ho0lj3D
cR2FBxCPJtsbDVbX11v0z6OBzpA5WTOkTt/XsfiMGzErnaaTiDRja+9j+SEV4XFAaPIuhIp+LfRY
8PeWGhBkiVeLrWUwR1svyJkbzXTQMCiouDr4KI+vSxHCDh1ByqGnatTvExoTZFZcwxu9yCvqgExV
/wwdrHMUYT1lmh5IqUUEG1l6Ticq2S8tFKcfqh4pkzNNBBddvm1nxiywL5cuH4Ccpeuwaq/gT54M
qUdULyVanN8y80Cb2TQS7jF4sCEVgBxpqLdNn+ywamraD230zdTLS0FrEWs3ya+K1NzHvm/mRfst
TzklY1viE5fmeZ/KiZJhmdUwrRlVBc5XsMLkoJu+WdlhWWEpqbqqbDaexjPtDchMGpNAjT6pjgX7
+LLn8xx0eCWxrSYJ4/ykTZS73G/6j3qqh0fK6tJ3+ky2OradU/knb1hdIQuW6osQjnqLwksZPWWw
TOGgSUn3HOp0lG2zggfo5BgkVO/yfTizOTc4SwaKUH2gUi800n/XNTpnVTdaTPjSRTUDzm9+MZWs
cyojT16avpuQ1IrSnzmZo58hW+UdDiM521iVzp3FAt6x2MUqKBa0VSeiK8HvBPBjaBEMlnBD8Y7c
aejn6DVVqL2cxEqnn2NbJLodlfM4eBk9mF/NnCe/N67H8tytXmY0SHho2XDy4TNX16NP4fklDPwc
rW7hcZYtuYTwUW8CWR2viXc1DpJZiR4pt9MjsQbjdyQ3OHOkRHgwct93BzogHuPb6YqdVEL4i0/U
eOurdy2T+o2nbVlG1+cKjxBtFgstDIXVOy4CA6NnxjuEIiDYdZVPCG4tKDsQAASsT3WzcXHOrCnW
Ai1XQK4sNLTVXeq7ITYyfySTlbHQPYLd8qoije1q4xac+NAh3xtLyw0KCeLM9ZB7roKM8Lgohd6d
MvDxxwY0gRRoArrVkeR7lI4AtG1Db/GRpWJPKoPGCP6dcHZ9Yxk9vcKmuLSb0RiCiGDacvx2zEY6
TqDxsZx2VvcjkgoI22k7vWqzplwj0oy+X/7tZ6RNLNiIykiTQQTHSnJ8QKvLGSUqjMLy2mz8HVtb
ppNtIoh/Y5NkZy+rLf2PrpQEH/QI4h41LAt/9SSrcXTpHVNiAtbVO4APQ81gWAH/MaMUZWUtFvMV
wp3qV5DWwZM6T8bvetBFcthx+W52z5fX5PjR5HeAQVkAa3Br1i905dcFeZK0eY3eEj7JRhze+ExL
T1VMj6AKU/WOorPC5aD2bhtr8cE3yd5WYJtDt5uE7JF0i+kKSBOtodk3NhqfZ9YbPj10zLitPMjQ
to4v8xTXlhyEDDabpECeqvih0N9NRTASig0n6280Cc1z0w3Ba007EgF8Lch35AEU40bxcOY6yTRf
F1UeBCOKmOMTaWSxicdJpqU9kr1N8JyOCatVb+i8b6k5z3ybUOahmoWDDFvvRJ0lK9GE+QQ8I4kg
+k4czfY6n/X0RTOSCGa73nU2r3+w52vQ2YkpNQ8w3IObRtLLKyOv+wN63PyetGnLTqKqOAhCPF9J
7LuSjZ776RpMA4yeNOMXkSJhPQ9uQ9QJLfhLZ1IG8V0ZmxYfodjeFDEgLaMhByeK+/KAYlXdogSf
dv049KL6MKkNmP6sypJO9JV6VgoENkbdTyzkkHF2CXpPPHBjWjBBNqPxgfjWiJjSuWX+blTW7z7u
h++W2DeiB+C9M3Gz5c1tvvDs3bnJDN1OiSMAphHUkrLxEThdlJG3GbRdGQRphrxeooymn8mtYLVU
EjO9pYsRuLpUT/+PW2LqqBbpDgNVWE/erIotetfjSzKDon9JMgPvLR+mj5Gq5bFtqpHNsN8Q2kE5
vgHoOYMCMfkSk/bCXaGdvhah6QjeU2EwE8dnSnSlAQK6afS4d1p8WH+RFsbeaBX+uMOOPD2kFmI4
O/aV6jsWBn0fZY3/VCVzvdUfPndazN0VlceFQBIwlMevbiCT0yDIReqUUhurLoFkwUsx018xCG9H
ui3Hv9Vaw/STySxidS5960g/Hj3wTMbBr7ISN17QbGnjzywo9P/BQcL1Q5i8rvuFEW1lsuSmz3E3
v2T0Xzz6hNohMZmzXf5YnTkUm0imG5BygKuvh1b6JCmgWfzGKawlERRkgytHUXJXDPqW3sFYFuTj
78kisdOBRS0LAhLj44sd+uTqVqHaEueYqhMBp0XmWYwS40MoBeU9bvAOBmZYYtwSihbNR637GEgb
S3lL4pr+TEEK/bcKASGxIWIXPipmESCvMvhLVzWExf0Xz9W1YcTT2ywrAK8tah0NX04mGvdm3yr6
rkWa8hM9q/QGZaV5S7FnvkqC9Ee2SvEVy534s9abayZ8JMj2VdJ7xIJEwEvyGViIn1SDLQwNUY1F
bDTizo9a5amxGlFDziWiJWorfrrdKhHWI/xHYFaEFLW2Q5A4k7leyMLeHkvL/5QGDJL7hNQIaRei
0elsIPuwboo8s1I7GEBu0FdLAyZrRqJ9WshfXyO/lkmAMYLx96Bz9ex4GNsRzWg/v2kTqWN4b7Fo
2YUYCZQLrV4h9RuU8W8qs5zsVSQtE8ZSPf2mBLq+tYs/XXaZksEdWjCmy/qyahjgdseepdIM5XL6
B/bOqqvW1rArE02+glsSYGkcm4017YwMhO+gyIBnobYto8njhyoZxm5uasoQa8JNpyH/utVwyT/O
sajTlx0N3W0wciLCE/qrgdmWyyyz26dKJj/VojXvEI2phwCPFts5sbJuc/CpGxXol1R59eQvSQ0M
hhcNAKXh6iTLQZSjcNHaaXEhufT6+tw1edQ/u6Es2RtXqtZ64SgqzxNWmG+TWUQyAs0lWdQUR2J3
oe+MEP14Cyy7sCqsxqo1L9VgIw653ZFSQCGGVe9OkfrYQDFfC4IraaAs4Emb1JQ486PRU6uO2DHM
acGzESf5Bx7QKXLMyFI+opm9mj0nSfxQT7r/p2nzrtsFlj49QHCprvkShir7KEX4bFv8LFtf7eXt
X12jpUW5kP6WsmFdzimanwkdowbHAFfgGaKVuLRrYy9H2PEzCoz+HrWwiSSTwYxC6f5QUGPepgSP
7udMJt9aIs5w4+k680gzXUN+vjCiUAavSkwEjYHp61XjqLPQuRXQvQ/aQBLJyYFvxwzbmGqFW3rd
kyXZQLqBuILOD6ptdb36+w1JdRUcEqdOhezgG3FzjU+PaqY0tirX03KSY5kyzD7irJC8rUfpfGEZ
q2gSw/ocjpTnj0L1weBC+hb5YfxTUDvqSS0ADM+MdXhBNUvOBO1q7S6UZ+mjlqW/et1BIJyU+ZtW
GdMn8Mj2Ka7N+e3yd+pLDHf0eKCrQAilKayCErXdcqv+adCxCWiNpqxKRxGIEdjPQVsNpFqQtbFT
pWqK7qQYQ4lbSmUO0aCe/QHgwTgw5jS7kFYpKMfZKejwT3YXRx0JzH2pbGxJTmJqVU6S6T3ze0un
GbM2teS8GNw9BdPzpCa/RtpVfyctQ59rZbL/ZmgzUF5j1Kc/QRnHr/0sAjzCyk2xQ2iTqTqBhG3P
SY20QhIrDVlwEPsSB8TQAU48wKGkkre+tpCkjRV7fh/skkAtUQ1DmEl6Fw4SQZWymjJAMgXUi3tL
Ia1qo1w9baQbpOLQq10Qc3h816Yy1WhzY0iQ0TR9ph76WGLuolTqzgyNnn5LaroAAXuvo1HkhB29
SwsbLf47hs0bj8VJTbGcyULTJHqE2nJt4mr5iCpLHDuHyd5NhqG2rDX7UBaugyiQ9nI/7tCqHIwJ
HmY1Z4zV0q2V62v1Xj2anAM5d6BXVf57tf/zWT6LxljOQW6G+yFAMQgYWdbf9UA1fbsJSElHPkIR
YZBLj3csdQdRIiEF1cPjIi9xCZWfD0PuG1fkjYp3lsoc0u/E8LYetG4X5X4FVIewp7RSCDshVNxh
oCZi409STy/UesfbHXhZVWOqb9pqZ+bwEAqxBVdemPKNWdft6+ULf7pIyUgiQRex6UXiL64K5zgG
UNlYGoVNY/nfZnHsvbbojB1s2er5vx+KC7v4ChElopA5fvMh2STEjeKm69SBgXOqj7uyxQeOhL3Y
aFt9qaWObyUbMOSPvMIEIXA3j4/VkkIaVFXMtzQnZW2sBsJZBSwsKX0IV0pCaLCFldNvB7dk9+xz
XAzcI+E8tHUGaQGGCeNki0YlEg8u6j/FMu0Oc5FiIR+K6o3EztGJTG6nGUjqYxZmwgPNb+kxIC4Z
dHZUXqlVH+zGJOtSUAy5eFD0qTrkpIncVlNRbulHTtp0DF4gpxJCzIBnGXwc/15pKieykOmyJ8ak
f4phnuYu9CXhMfHRk+z4VvfCPh2bDscxTbToig0y2MqA+TAIqTEIPihMKtXhmkpXY9sFoS3lmla6
46CSdyuZuAyqwQgzACSp9iq3pfLn8tNx8onmF5AHxDeM14+OyOoTTUlYz+GcAPaJ++he6vzxoeyM
4WDNcoLW0qJJMkdby87Zg9I75QVY/CVrIDE5HG2kEqyErnRoH9nG5eAEgYjB/tN/zMk4f1Nbs9yQ
557qxfmp1LlI3vBYgRFd9TWiAu4hfT5Mh0pSkP87SFdlTU1vo1ixrv2EQOKZP9hgCHAIp4VnM4gh
gItOIky4j4Wtlv9J24IT4umgoYTonyJptQgoKgDKIYXvqUUcq2LUv19Eoxsv5ZkiRQb4vvxsvjSn
2VJaEJW5pULhGAH7v4AUzWJbJChRd2PmXddTOCBZyEYC9nZhMYdwaPuQ/GW1q8bvFBRN7sG76UJP
6EoEMnNgTj6xxRIwVHajKCrCsKThcvmxPHezFieBbmGG0Dn/1XNJryFJmFyiEZ9q85Zs3+D7JFep
g5kzPLRWQ65ukqn3BWC1x0lFNAlHZrzV677ZgZqa3i+fzpnlmrbPklVK+MgSf3T8nndzNAyA3DJH
irr4XY8zwOCB7v8UA4uS6vKxThuzdLD4GnKnmJ8xBVgq/X9KtQmUAO8Gi0pg+aMXRvo13rod3eoB
ZkWT0xuO3nksQTuZECSydL9x/GXRWi3iso5UXmVZW3L4VpdeSRPkocBnnGqKs5dYq0JPhUKD9Juv
YjnHw9vEcPuBBJjOk5pS3c9RXgPJyuRvzaBNG0XhmZeEvQMKDP7gNVl3WIS6r6RcCXM2KKhyAkIy
rzTo6lsvyXJR1z966d9IVCCISNcIbEOdQznsLWbFbHkJPDKbZ3mS6x+SFTB8lIQ2M3ZiK4B3oXVg
QDcUGzLBlSTl/6byMUtyMYhpKGdp5V2+H2cuAN9tQndMZsTU8KvbEXamiI6W2xFoNBdb4Ks3elJp
h8tHOfOEcwyuLwAC1MFrtzD+nMlQI0J8JhPy09xHROGlMWJsoAgb7/a5H4Roh52ZSm4A6uDj59ss
LCbEFsseOQnWDTtwZK0m5rqXy7/o3GFMnBgWrQ3MlOvrRv4E1LYWP1JBeLpnNqp1A5lmK2vrzHWj
+UmjnIdmkcqu9lUFwbJmG9HijKUghwAnNp4iqFmFRHeWNl6FU8UPekJ2+HwrOBBCj1WlXGsAf0Lm
56idBrYHgq5D+JPyhzwDY5oWEmTAWZkJrC+MO1khSzEpcsHxA9V6YKIouJ3YUw7XVvs0Ivza6kCc
uRQo3DlBptiM7tafM6lEs4BPK4cFWvudzcxK/JTnQP+9KDTMu8mnZjzEWJfvy1hRC69N8/6Zf4n5
psED5wNwErPGNo0Rcooi88WyawTIW1qVM88FRuVFkY72YoGKHz9+RUD+MbxjZoOyUR86GS/+rGx9
2k874wyY6NGyfqu07Pmnjo9ClouFRLSriemqQfv3I2Dccu5cmYRAVLVR5BKOW97HRRPeF7ByUxfG
efgOKvdtlgTF1elhb61xy4u1WuMIl1QWMIFOIbEO+Mn7okbNSkJxXxjDU6m2C4KuSv7CcJ536jB1
V4iIPCHOPglH6D11tMr9QFtoY0E7tbrjPWD3uzwlaEdPtvki0dJoQkXaiwPOToZJf62hKvbgqlKP
8Vb8WNMdfs6DuYXKC5s07qcJTfzwkZjykzzA6DHrXv1bixWMEbQxnl4V82FsQ1AppWFsfA+XO3V8
1bB9oyCizc9/eMWP7ySoW0src26iICCDbZvCvIOnat2kykgOEt6yvZAO5sbA58xBAe/zpmObIGNF
XT2kc5n3jdZBXmr8mUUfDNYdNJ52X43F5FS+kLsFE0Ln8op52gwmlJcHhHgbXl8sr6sKuQ/1RFY7
0sDHOmveQx6iF6KpxR9mOaj30B7BokGAs37peghglm6LLDm5BvgKd7KfvuphG/5uILzcoyKQF82Z
Mb13cq6/bZznmauzqFNQ3aDXoUha/v6fCqlCBlHFWlk5ao/2mYWeWL9UUucfplwHRD3rcva7VOPp
URKC8W0CRLdYz9XMdP2y1bwIqb58VRRZFns11et17cfJJ0TGDL5RPAJ2vny+y2VbPUE87Sh6KB3p
b61P1yimqhxyTjdKldqNRQzRKXaunRBmyvchb5SfRhtBkw5Rol0+8umSDI9DlySUPFQJorG6UCkW
ssUUucwUxIESMgjvg5YuR4eqduOrfu5QoFyWQRgbYcx6x/cEujd9QYUuTo/N3QOkaNmlGff2BN92
41eduf18ZECsUKUuSpHVzCIk6DAQRGYWRgEeFPF6Yf6eFTm4FixxggQMCRstuFKLW6kYZ34jr8Xi
gKNwoYe6upwgvVKAhyLgFqmuvKDpLTdX88S21D7YqMdOxYEGIjDEKMjoEHZSKh1fTzOPUfgA73YI
Qs1Np0SR/ZnXuqQumacQbpNRYQMt40+0dqPha4NnsDbNV2WqQ9QXBECYNhUdsbM4igT4thlTSsLR
w8CBilfLh4BoQ3DbQVd5ViBXvivAT/1Z6nFe2z3SeouUBKrvjTXmzL1jVLz4tpesNZ6X459VVhYq
iswvnWTUwlcq0u5mMaDeaoQRPqMuEd1sjuOny6/B6SefcgmtL5t+9jRoZY8PagZ09shrAeFSFb5X
0o20lXgQ/3t5xmGYCCApxgQGcuj4MKPUDVjrLFzb0SRjYZj0J32ccadjVmEayZD2AFwTl6FaVtel
qFU8sDFRwksTGKIkiCJKK3uKGn8vDTIt6MtXYXktjpchFUkVjSpkLwvPYPWGmqnK9qUUsfaQb/BT
T0MMCaCJ3EmH62q3qR7uLx/wTL2KjVZcCHLsibjjqwaHQALHRMpB7cihKfaQoXXLJdNBs0D2SLPl
xOGAwSAkXVa01UAxdp3UVTMsvSpNIYz6RmDnTWr8DMUseYj8pgNY2aUbrdgzpRqP2SIEB/OwcARW
14VlP+hbgVjVrKgUD8qcvpNFtBUxxJGfVMthjLW2Nol8VqtrLR2HXd0QwQhkPnhG6KrfMJreEsGd
wuCYl3GnuEtUemx/V0tNJuQS/GEZcA/hPiX+SdP4k5Rh/B5q5fxZJAyEdxYtGt9LSkwoXl903QuN
q6zY+b5JgkLKKAV6BNzKN6FulQ8k743qms0sic44oyWWGED82bjhpxUmdSV9A54z8tqQKhy/AUOF
yE2sRQFgSk/aSN+kDJkmbTzI1ZR4yH1VbI3huJNqfbivLKPV3F4slQ+QyPru8rmcrtXLuome7KtC
YEB3fColSF5qcGCUTVD+wuQr3Vid8mcYq3ajr3i6uHCgBXlB85TZmrn8/T/FiBAaUUZsKAeqB9+R
pCRm6svc4vLPOXcUFE48pZB5lhn48VEa2Y/DqmUzlDQhD0Wfm95YwH++fJTTi0bKEMMCfIc8e3zJ
j48i9wVMCF1KnCgsamcRTO4gYQbXjax9XD7S6e9hPqArLA5LbDlV0fGRKvbNC3qeaNgkz28sVaOn
TxKCd/ko/2PuvJrjRrK0/Vcm+nrRC282dvYChTL0FK2kG4QMBSRsAgn/678H7J7drqJC3N6rr2Ni
OhRqElVAIvOc97zmJzsQhGobHHGtgihrT3b+jjgqy2hi9LhjHlwJOY0vCUSRqFXYNo0szeek6LIQ
TS6pyf0ybAqjHyLcV5tNUrVMPHHXuSgSgS983nvvnPFv7zakLoNKFg8THF9Oh0DMFYw4LgrEp3bz
Pc4LEwNMZd1lft59fuc+vH0x8cBY3e8Y9MFdPn0xLdx/2EJyLcSasOP1W4w8zAxTnUP+zLZjNpFO
r3GmbWDDmlHspuqhh6bzROls/m2XBSZ9iM8hnRj45MEbO370WUVjODIo4rgT5Nzpy3Tmmkn+Xrf7
djZDdRjQhkPtX/OUT9ZyovUzfCOMGCuzzR8DioBQ+MxnsF6GxGLrGQgFlvl5N/TfLbrLCBuM4euv
7/vbJwwzGvENkzDm2jj8HH9VZMzoHTmy0Du4YpfONIuAGz0e/c17d/UnxxjfkY6IkwzZBRc9vhYJ
fuy5JRmGfloTB+TUxYrWi6IzLobaqTDrTR3nR1EvngjXIuZqnjmeN7FuQ56ySaYlr0sfGIcsys+8
d8q+n306bsNaNb8y9U8fejVb8WiosgR16Sm/BhwZ9yba34cOtuUDtu7teaYPutgkFuolvxDJHp/u
O7/ykZDMNBJniYVpwTsf6+0uBAcYjj0DBkoi3ozje0bwRJFqXV4Sv9IXcNvs8szFjvvvHkVwrKE1
w2Tn/9cFcXwVY8o6nfFWtWEupX2VhagvGKUvjPsd/R0Q7s0X4lKrJnLdxIHMT78Q/le2rHwIKcFI
JN+QWcmerv1vI7gMJ+DBuquNBI6Pp+OQKtaIKhwxc0ehIA8wrvDubn0v+vXLs74cR/Uq9frq7MKi
4Q1+A3yLwlumGO/bTeFX02OTC+vRwpPsybOUfgYP2g0TV28PE/bseFwu9d9/arblwsNj73jtNo+f
moiHoK5ceizIKivYGlR76fcExNQEOf36m75piiCD0Mny2NZoTCqn40uBGJSppvDhMM0a46oyrEyD
iKrzlErZ6t5zRIWY9PbO0nwhTOQfSqRTMpA/ssn7DZkg9ObkRow9pnsb0DQdCkpljsHGyScyJKbS
Sm7cviTEbobd/aVoQchCv7bs7yKBFLhPnWT8snTWfMEMud83Jlavm9JwTbjzZcURk0hnRvzP/HuB
ohMsHZtxAalzSYz+DuqD26EgaXTnnkiJ3g4RH0DUAhclfSs15vYhjc3O2djJiOlE3I043XntOJfn
tmfC06zY8DaosXFj0xONIOZuHAx0zJ2diyh1a/NaaUGc4QUyqIsevyQs8KvUfynTeTi4cio0wo6y
BTN8eKWIpQe3vV59nTJcDUcCF4O2t9INk3ztS+aJ8SJIScRBCC8s1kOSEJndj572ucYl8TnxYpMh
djt/7D1lfU+yWvssdeFUWPo4aR32Zu4F7Lu9dk1Crka+uj1KHAOpSJrLYXW7ieTQ4fBJPYMlX64v
2PjAdcm0s0VPxX6yMeDZl4mbLmFjSjwg/Voi9idDTo80ZQafS/IG+IKIxT5KQm/tUO91wqy0GRXX
TZfabAoGPomQ8cqJWKS+mF132zsNWVNFtuDjjHMtj2kiKT3bMU2Vn4ayLk1Mz9WCTVeXTQ9d0Zh2
5GEq8EgOQ1lFfdARWAL7tvXCGi56EyF6YeTgGDPmRQrZtgzHWfZPC/GGD7ihM13OZNNVu4JVkkAE
lFO9DchQrM8XiXURLr1VyTygx1+WjALA9WjAeXsIWWWuE+GrzHSKFCFSrqZKYixH82hOkbvK1aLc
W4rv2aImXiJ87c0wmXzjk2VAOQmTwCFlCApV/9QH5aLjLThQ1QH95j5BZmP9HXpEP90Het885bZj
w+mDBsUKoeu7BKDXjU1nKFjVgoIlhRFlDbd6h+Xipkq9dhXL+xhxlHMq18jzHBMJ3qc0TOLRe8Th
I6s3Vhr413Jph0uLu8mv85I1VM4a7GW7oHEkE7dZRqjkxRpSwEL0Vq5dTqBZXROtAS7Llvfrjeft
FsvBZBhrFb5Cd6cnkw0JYOkLil2jQRCzYY6b7gJogpeNEPaHZXLmx7GQGJWQNhiWICvvVMBvaYmr
79IqLwMNMtb25njnU1g9BXIAritxtEDOFlQR72151rijDw9jcSMzz4Y9Zr/WxvJJDUO8DHjjQ80y
oKiE1PFiyxY13P36xvzkHAUCtdA//uEXflIYQGRamNLb2K7r0r+pq2K6V0oP3rn9b6sivj49ALDR
KiyBmHn89QFizFJPs3KjjYw+xmUX2wGhyPqDkzg7r3Ke4BJdZv6CKyShr7MNLaNJ9Ju2HN7Brt4U
qnCrkY5DBYd5blA0H38Qw5R+N5qomGJrjr8GhEJEVb2oi8Yl3+jv3lpeBeYLpApQoIMLHV9qtJux
oP5ckwukt5dWEf+Qyvvb0QWM99bhEhgqAhVW1/FV7GB2PMVEieTMLt+NdmI/CKGSd3r/n9w2qDWr
h5sHxMU08eQq7kSPK8Fn2njIyepolx3xZqvrqfdOB/d2QULSWid3MHl+wodpLSbkHsHcG8fnpciF
N+9iCSX318/mLe2GJ0IsJsNB3AVXuv3xF+odlapMkN8e4EFCWlIFbrNZ9Hzxt31cxTKsm6lvMGYh
lyDUsnl8bix3rDeTM2ar0XzTn/VWXwzvvCg/+fa8JfABQXTYp04nKCptCrsdRixG2srdIkr0t7mB
88873/5tXcSpQ1UEOgpI+mbRmAwPhVmv4U+jINJgSvN7fGWQ2ney2THIda4BC4MPxmQRw105SORM
rUvJnpDOrWcU2SP3hvQ08PrgwSoCNwRoH//+rcDYnblgsPqRUO4fP6F4mbI2yxkmBQlRJ7reUYUH
qGV+fSt+csP57a/QLXUpTdLxVXKzUYRzgtx6hUGkXNCP13pRGO8st5+8PlCMSFXinxV8PXlJnT53
hzEz5Bp40+KOA9fOKUVzKGK7eu/ZvkFAVo3++nAhTkB0fJMDENc153lDN+EN+m1KcsxTtgTzYy+c
9GCS6X7b90b+IYkTQYSF6T7bQ+48NAPd8q9v7Wure9zX8ElAveAFrOktp08wlbh+xwI+nou3mDif
40X/mOZ995VeRMD6QjOvwrEZK/8CVzDryRibLD0fXDEXm9Lv7PuYSc2jkdcEAFZ5r4eFWfdnc+dN
6bbArfMbhqxwSk1A3osimKXaLcuof8+7kVhU6lZQ9UyW5Q8/HlszqpMaQFHYi/v46+/59uEyaIHc
yKTBWGXcJ0uoy9xJGpANN1jNZhFHu41vcWZ+NFCMvHOpt/0TunS8UGmeYC/hQHK8Wh0gZCQtHZey
LGGet7q5+KHMavvatxicHTz+BTd8dJr3MkV+cmWUJgxWQXnAD04JwG7bzNgDES40mWP3VGWYXxOu
oXaW11ifzTSfdnbc5E+/vrNvtyngMxIdeI7sV/rr6PAviDN22IoVhCGqvyiIo/HoOM84ejlXKhYL
pUT+nhj5rU3eajWL/ycABlNPHuvxDc7pefTCRkmR50ZzX/oLIckGOk9r1yR+b53NiZW05LRZ2l1q
BkgG/VwW915Q9USSdUV6K8aYbqeWGq5eBjzS+xxb78giTFRBNsBJ9ozJT/OtVlV7l3K6MAZ0UvGJ
xKYA20/SuG4V8mdyHisGScRhaX1o9VpWbGVS5/nlFOeuFhIH2aDd6mWLJMzXSiNybcg0EW2Y/UPz
ZlUdMvKg7ZBqFw/ZpiWoVCz5/LHVWi9dqY1xf5gSyoSwolnv/+5uB6eC134FTtZ0qNNir3UIJSXA
kGyyRalLgP4euQIByjZKhejXK+QN4wDIwl/Zqjw0/AeCdXv/ywpJkFr5uhh6MG2vuMpNhGGrR1d7
IJukOdBxJ0goPPM6rnPcAX997TdHB9dmN6d6AO9jbn2yVtB7aQmKSuxTUISdw0BAg2cG1h+dw79/
m/4jealv/9gv1X/9J3/+VhNcI5K0O/njf12Jb6SC1j+6/1x/7L//s+Mf+q8b+VLdd+3LS3f1RZ7+
l0c/yO//8/rRl+7L0R8ADUQ3f+hf2vnuRfVF93oRPun6X/5v//IfL6+/5WGWL//8jXCZqlt/W0JK
z29//tXZ93/+hjrrLzd8/f1//uX1l5Kfu37p0heS4qvv6s1PvXxR3T9/83434Smx80JZYj8EPvvt
H+PL+jfW79SOUFEA36HCQ1dkT66ABdJ//uZYv7N/rQxxgnk82OLmb/9Qdf/6V/rvAInIRJnqQWGh
TfjtX9/+6Dn9z3P7R9WXt7WoOvXP304dwVmOK8WWjudVNUeDfbw2Sa1Q05y3BNnJRnuYFW132HX6
zDwmbhRJJh3GJrmtuq0ip3SfgdRjiulBNHdGIqJMfeq3aTaa58SBB5+WbKqem2li0Oh0yNN2S5Xi
kJOgEX6wrb49Q5e82ilRL//lrv/5vf76PdaP+ZdTfP0abMFs+Wvlv+KUx19Dt2cQNL/FRy9brJ20
Btyb9cRWxAF3caSKsrmrJzs9jFqQn+mLrr+zm1gn840/PgBALFNWE3qrfvKOz3aDYHMkDVbFRXaJ
61ZOhJ9w87BrmGjFsdVDUE6G+Fzmvnbw+nyO0kS7L9xEnVVy3g4LRCArWA58SnWzYIF5YwaT2o9t
E4B0qvYMXpphb9mTM5wcpYa7g0WkBFPrT1lPQO4V8dmZu+qrl50zdvH5H7e6ZIr261v9ujOe3GuE
APCSPXpyG6z++F5XCL8GL0fU14tc3uUqC67VpDtrYSNRqKBamK5HP8hcWDFrYHMvJ4qBHINJsOMg
fQ6GsfjitbHbhvpkBWTI5gnCizBxekeLxixjxb3zkV9HpcefmZEeDQt9BA4E7MXHn3m0bHwhO7RO
Xd8U14YxvXS5XLYaX3AbmPlwUdZjfN4F07052cvBK8cVk+qcryRhlDcD5MIiqqu6jIwpxfwXAou8
FnnQX9i5MT5id+F/S5Scu229tAJ/srZsHolSIX05C8bzWVj9znIr/daf611GmOaex9jstLJzI5Iw
LeZQefM1n7r2Cvu69jmHL/yjtgLtrjHK4twTQQ+RQJrXUlNr6Ietbb3V+8Joc3Uhiam88Wdm0HU/
VveeMwTf63h5bHN/ear7pnqusf140jyCw3rDApVMiuZCJCrYEsI736LXK2asjeqKOI9yOofy415L
KtWreqmqm9YkqJeO2nq2yK27BNufNkGQ33nDoq6RDo15VHvw53I0PPeWRWp2lGrxWYPPHWnz/LLQ
G+bxyvO0S+KDurNE4S03ZepmKOBKtc6ywXguDHr9kymb1Awz3++ijLRTzn3N7HBGDfQPBk4xFSDj
gHfV5CRROfnZVZKSp+EOZNfGQc277XJ0hU1bk8+ay2d/1oLd4A7dbYO7O+6X/XmTN8aunQirfGd9
nW4/9OaI9Rlt2+A1Afy+4+Ul3URMtcMQVfnD2BIiL0HtazU0exNF/I9+MvXDDF9gTfIl3VzP26vZ
9Z47zdTKqM0HYtemRiN+17CHLCIfnAFhUIvDsL79pofJ/wzV6Z05x6nwFcWX6TJTob2GmAGScYKX
VP4AHlQP6aaUmk40oOWH6HGhj+pzcJhYQV4phhesWMd9kRiA5MmsoqAQ8adf376Tsv31cwAo+A6k
DaCO070T6lydAvClkHiG5iEQPN/Maxga9LOxM9vGfbBxNHnvmb29KocFCQa0fEB9oKXHzwwcKTG1
nuikckZrsk2Hsfloe23yjWwvq4fpg83S3smW6jHP62BPoFqZy3Dq+/jT0DBH6dLA/tT0FI8aeGIo
YZteuM0U5XrJVODXd8h1TxpmMlXWiShEEIbK0MbXquSvNWQ74u8stBa3uWBY7dW8Gz7813Sm1wpz
04v3QYqmkwYI3BoBxL4bYEKlpLFvpsJPN0oJY6NV5hdp2/WtI4r2Ojdnb+vSS+w1pzCi0Y7br4TJ
HwQW7efD0LUbdKHPcEh1mqjGAI5WMZMh4GC3KfW9V9iPrZaMmKSTur639cqIiMv071uSt6N6TIxQ
GSM+J9jA99e+zh82sANMonA0G2denIFSk+xiG5rvNPtzuCBre1Ym05zYToNbGllyhfpYj0HtXX+3
6Ev6WQTefF7Tie0zguC3Kkhigtwxkd8kfu3stLFx79Vc6wetSeM9ZDfkhIJ0sEDHlVghkPvkoK9L
Nws+2MRZG+7HqdZwySXFOQttgrQuK02ztY2Ha0rLTO3WcRr1odOq4budCGPHdpZf6xJ+dRTbw3Je
pv200L+bXpTUJMR7U2NdpY75oVbZuJe4tnx0Y1AOcAzn2lG9uNUyyzxPAO+2GcXf2ZQVMdShAaPn
GuttMy/Tc0Ue8HlbuMOe4XdyU0r8gEPCsGRJc1njCS09pz64tDdfVeMa2y5xabAJUba2Tka0564n
OHdfSWsMWx/N+mxr6jApf976gpiZqKpa+cVIsI7qrA5h75KdldAirmcxupEv4uky6/wz0I8OL2/n
o4kD1QXWCk9ugjO7iU9ZqAZx5c9Uik1pLiGeHeqaKQlmx4Ac+9xZgq8lp82+chu/Dgc85ItoSiTh
iqt740LA8lXnt4/LXMRXqu78G3+AfjjkVXHlDRWotyGdvfL0W11pn1MlprsZYyUAToUPghwGMwKB
BHgkYpclb+4zY5GRyuKPSW7VH8bR9W8KhMbhSC30GDez8UQZbZ7VSWZd6El+Bjzh74057Tapn88P
ZVNomwRn6TusA/OLqfLnjczc54oxwMbV7PG2deV8i22cONcqH5/oknK2qP19XAzjRvYdw/aB2Hg+
G01vmA4+aiqyzKNMINRP1NR95hmO93gxf44hHJwH3WTeDoNwLp1S1eccc97HJndsbLlddMpuGUdw
qrMI7PZlxhhkX9b9RHDZZJHwjVjdPF8asl3LdIo3Lq75KHPSlxrz9irMSg/ELGdCJQfjIa4wRBHJ
0lz1OtXprjVr7UPHC/NhNJb8a1UnV8BiuKrYbf2NWgzGxxCsKwh71HPLLs07Ys7azeK3/VPVmPeZ
TOzz0lQ6Bu0WRgDoi8ixFHXmhCRmdFHZO/Oh4AFcV1pqf8G40X/W3K481Ow9jxhSyxupzPojpWq6
XYi5uFR4uVMZ55qX7XHkLZgaF2O1rZRIx53TeDBgmM6ZLanRafxR61wXRWkmXlqvtUqsuMvqSuC/
Fgoy1c+KxDT3rLHmqwab0mtgavstvp2gDfOmSAPCG/JkvvCSpLsQhVhulNk6F54z6eiclmdLuD/I
AG92ONTuVwotee0mjIMsuzULrEBLksSjmFnpvqfV/jII94D+z9zocD7xHQ9y78nDKFaEQ1AFFGjo
VJ8g2DRWhJVeETl2YTQ7oeXdDQKb5Nuc1/0WilgaSjXmdbhUwwLNphnC1iEeNJBdfAgy0r/XUuA6
TfHD5kaN2vXYDNV9muG+GrrwSpG0Nxr1tZ4c4qVniooiNhyMbrVpnaevc5/4F42sqytNOLmEzUNc
BBKo4rtwZb5R7VI++xVZgWPr2l+JVezvCatj45/tbaw0/0sw2ONV5jbtgRfawG5PBtuR4D1SGRxP
w5HIl5V7PkxExCe512dw9cBCADGBkvbeiOwhxCen/jQ3c08+gzu25wb7GAl58DR5A9Z3X0ps+c1C
TAc91ssbUZCruJWOEQfbIbbMeSsmJsuPAirmjkFz2UWT0+u43DM0/D5iGGTcDJkS8o8rZWPmXiWW
xXAyXl+D2feT87KZdQdzISOVIcfIiGOSwDfqO777xabmE1/Dt0TnS+4DExPILMslhfoc9bxrW+YO
fkSqPQdwlg1iL6t+uh0rpLebxq3FPoNZfu35Eq+QVrfOMofNF6oGDKtxMqbbyqtNNuK4TZ2tlEkr
d6qdbGs3DqIZI8A83bioYaaxXruSu6vnYj8ijNlPpe9fco4HT1y8aO50nNSyr/GED+Wt7TZmv7Ep
RnKqYEMWiAljXeG74ss+rNOy+z5IfaSSUQYiP9EeXj9qTjzkmcSEYj+bo/Eg9RKssCqM65KUv4OB
ifk1ZhljGBgcxjRvrR/NHUdVzClzaZSVcrH14tuLaQy25BfPd22AQUzom3X9WC+LJtAfzZRAVj1M
t53D3dI6zx3uMBAzrtOlxtuTctL+khErkIQGtssYqGpObOxIUGcZjPko9iit+EV6VbQHNbUoEhxF
JJllFZ9kHPA5hlwwodZb+YmAW5RZbe3LO1MGHtPzIun8DXZLLNg6tUm/7vkiSFp5GkpmXheZmkfm
Kjni5CpmWa1tgO+m26KlI+ox9ku2qPDbQwvP9qamTqzgoQZlysEZ1BfFpM9G5Dla8BQkNbeO8KAl
lK2pvtu1FzzNy4wJrL4AFlNRTM6XIjb0ZyMYCNmpjYm8BFnbw20GJPJj8bXsyg5qf0c4BpwNGbBA
04kUoPJctnGD8TWko9sqWLQ1D8CJRg/XkG3udsUuEFq6VWjxdqlefdDbxf5SQK27cub2bISvvoUn
Un0Imik9T7RlvE5x3cGbZVgMjJW9mIlY3mKhlTnf6rQzrHCkmzq3CjxOkR3mN56VyQ99YdpXS6B3
UV1U/FxnteckOIvtSKQInZoKgojgx3pHNK731VAN6VeWHOsDRE95YRCdEnmxKL4rj6qjMfd5qgfZ
JbQxKhXM+Q6Mh6ofFWSUqzLu9Ae5GhQTOOVaC8FErSF2VSP7T0tXrKWKNFLCLQ1OkDgXTijKxjDJ
gqjmfdtYB1AVm4XnSaZkzMqLA168xHhYvSUuzIZj2utqg5AeG/aJK42VIWPEPeWEa8QHnXDui1xp
04vtZyqyMUg5ay19OjeywbgjqcN0N4rO/1Aj2rqyc97sDf6ZT7FpP1Nj3ntp8qFNTYzyG9leqFk3
9kXf3YG4khdjzTvAn/ZrUls1LJOarA1W/I2cKKTwU9I+aONMle6Ldj8v2od01IMNgS3JRnOdeaus
uOdaHPSg89NNAj/2oq6z+kaVy3QARfA/I8c3b8sugDM05tZNlvjV1m5LY2tgQrwZ5za5Usjprt2p
V+TkNNnjoFnPstbtg6X8+tqq+i/aENdPrSOFu9FSAotFhia2mDs8UmL1RIyZ+6nHAWqj7KT93gpb
YILrK9ZB1zJ/XukhZuvbe1PDvd8XNmdm133o0kpXIW8mECHsgH3dmzZPH3e2ynnEkPqKENg6rIt2
+2+CwddqGuWgF/OvaV6SbT3asDA6/7Gi7BSzfqPnA/aAuESFltF+VW535/fONzM3niuyjsNGl3co
ne9zLXtI0zkkUvGLmeqPr53Yn0jzEYL63xD2KdL9UJf87xS8PgK9/3dg+P6lXmFkdfqr/r/Ewemf
//1fSPNbHLxuxy/zMQTOD/wBgVvG7wiPVsoVzCaQktWI6A8I3P591afAPDHxWEQ+urpR/QmBe/yQ
RyrjSn3wsIJYf+hfELj3O8MbqMI6YxucRT3/70DgxzgAiCBUGwPuLH21jr3GaVRZ7BrQzbt6ISc7
17+5KPVuXaQWbagh56P6LLvyspmC9zK6jwcz62VfPfHQFcM5CiAHHzf0C3wy3ST9jN1Gqx4pdVyM
vip19pen8BNc/JVZ8z/A5x+XWVnVqPsAbaEqHF+GmR9BOWniRKvR1rOhbO0e88j2phYFpkxgLeaD
1Y0ewR5659MQlUy0C4zfmnBoVDlQRuhUCmUD+h5Zyg2WkNqtVtu2N5NvjDm5Q27LRhEV09SZG1RO
RU4MtoihzeqlccWYfOnIqG7rZUuvo087bxzShxykgo676NaQcnMwkk2tr3xHZ+ptLLoBmYpwsIhj
XpHC/rsuBHFb5lj3KnIECV0ZligPQZ+a9oZWO08uRkii92mLs9y2SYX+1PmiRqptANpCZKtVEJbW
mHNmuU45nEMDzO+tIhuN0IhBnHnKBIjf1rNVlPsFL0vvsODs6LIR53BMieix8V+ZVLEth9xaMJ4p
kjN0xKLeGnJsr9FPpGqbFdD8oYl2ib35twqmHn1i61LeNfZtlQuwj7IZ64t8mRr0Hl3KnRJ6JrJI
t4SYol8/+RUQOnnwq8fYaryL6A97iuMHP+hzbRkC74LGqi3oQpoRuk7bRA0S2Q2JIO/JZ15p0ScX
5AV69a1iucHUO75g6uOY6uW9SfaWrAjkyerCu2RQNKRbhxz4G0Vz1hCbbGt3AQq/JsTjT6T7rkff
suktxLFhI6bEJsh7zj46Tp9+JTuQKFrd7cfxsCrkf+T4oRDl1czFrtV8OYQ6dMW7Qfnt+qgooapc
KSskj6E9S4ayjTcjid4cpXFWW6EqtCbYxZlMzwogdcwO4LQXId7esuJMqbUnNSg54TsbBBhkNl17
nuNqB9zmEbvEQZWIz0tF8vB76N7bR4W8C+AYEwiER6fsuGDGxb9kahHhd7tssaJP9qKYNHSPZXcQ
MnjPueTE0/91U2AmDGsBxQCY9Rt+IV2aAwJmEC1ueV/LGqghdahOtECO14q2iOjwJMu3PikOD/RD
GKENjNDAjwL5hAM+sp3cAcBx2nEKY8Nlws8wcyz2hVE0H60YL9dNUNb6bvT5KUZ31TuL23y7e8JL
YY6DMma1GD/1LEsqz8fEOLaisqr9LFKJEhdlVVB/9tMQ5KHq5vi2EOXgbh0owmTaLwsDEgG+pmha
VElefDqVMspi4l42DZXIFNZ1T8eYyJTZVtWoXoUOiM7Fanw4IsKO+45M+da8KcUEl7jzFSKSOdOA
on796q5b//Gb5EGdcTj1mCV6+qkq21V2Zdht4USSr37VxXq1zZ2+wum2ei+w48Teal0K2KGQ5gsp
E/MBrAKP39qcj9GCYWr0RKR3RHBklhjfXK8mg1WBmJKeN43fndSSn5tFiAvftUfc9q0qf49+9vYc
xkabM5hJNEfi65z8rwh3PSx+01paQgaUscr5TQdImMj7sqEdCofcFptOYon063v9egAe32zMP9E8
uvaaV4qzyPEN6Kokb0qPxEJ7mAlt6kp7HdF1Ul5bCO5J88xg8ERYpPub2st9BU6ZBi0JGI59WTQt
6Vi92Wt5hP0X9ilLWsATb4Mab9TcTJwbq6NEDyvM94yw16o8vmQSYqLmNGOK6DK3kuehwVAqTLFJ
uLBEUlihj5kaV+uN4ab386HZFYpT65wAC/GMeqEAaKyXbNl6+uzqkekJOKCwDjU9nBCcP2HrWtVn
tqYBDBaLp4sP2dyLg1HGIH0jGfRnSWJg6lNmWQm6TBgWfcu87FVQ2cw9+mCyCSTqF/nOsn5zIq0c
FOqYlWqAt+xpBleXLnjvtmmxNcsheBFdkx2axRAXU5bGOx2vv//T9SDUY0niI4uitvzrgpo4FkzT
LYmWVTLZIYmaaStxX9iQU2Jv0xl23juL6c2Ly0QNxRdUQvhvq1/M8RVnYgCJq6gLUL2p5HVNjf2s
0vlCs/Px4dfr9mR4x4u7XguWsw8DhKnQaf1YGhht5NQhW2OcxsupE9a+x2SlDvO+755lMOjEf2sO
YD5E4fsldbGnI7lwZRcOvfnjnU/zZj/m06BQ5tRHgwZr9+Tw71KX6TReuVveVaM7K+jurkegbqDM
Ib+UiVZv6ixfiNbtu41wWvVoYtmwXTpXRNZsJJd1K5o91rDFO4/kRLr/x32CXsNn8zxOvFM1l2Y4
uHvCq9pak4jzPQpb44NvzNR8Yu5QdsT5DBeuGTkfNuTcxstGGkX5edFaPLA0GSwuwUWx0W5NB4x6
0wDb3yIBkv6BKUxShgwPCpids6e1+1/f1J+sJh4v/q1Maa21fzpeTfHULJk1iiDKtdk9SE80F7zD
+p0Obzb69aXeHgOwCF1uDop5LHAB+o+v5XYKauOEKVlhKvWo6S3kPDspv8xMva59u0s+p+7insmy
X3aDMv2vAk3TO/Pon+wPa3/IIuJx0bKcvD2LZ09D4rpxlHHiMsTQ7fqhd8ts77j4RK9Wl0v6TuV1
Yn71ujr40ggKGbD60LhP9ohMR9+qAQNGhUgZOnWq1DEv0m0sOCpflI+VVXY3uCkVfVQ4Wr+qJGCt
9nAKgw3hBpMZjsGAK3/SQ/KLxmJudnNvckpJS3iP2KstNA5SB3KpSlfu3nlqFk/l6Ozi2KARpux2
XAIDTsl9NSS5dcfxohrzsAn2JCZKGzduwbXG2M3gNrbSw6ey8gg1sjuBihCW+WDQoJXuN7AcTFQ9
fbTaUAajObzz8bz15p18PIoztid+KbYxp/IFWyazaOXgRZyPS3w+tu0aVCvj8WaMR2GG2Oz6t2i7
cNgd9FG7GNEiF9RiVt7up8zPTPJoNZERDxuoyykbFIT0oSnbCIwoKyLNSLVxI7pWXhezEmoz5lX7
ok1GxwGpWfUUdeayuoTSOQxbAu2xMUEyVvWP0GOx8u37NH1w9VRit88Vhk8jLI70SiwuTYJwsvw6
dosR5X1nfsOtqvgBoyrVw4Y6vqcUMcEbe1la5q4gX2MJlSSUgLrZ8W9m1FD3MXbdL5XFB7tywFbt
aPAIIg7HIWP2zMC1gTPQWhX7jSXaWzvvYuhz3nCnsiZ1N9XiDAcFFYq5UJyUn4TU3O85yUMvBjM3
favrqSJbC73YlxSwFY2dqjjavMTqRBi3ZcFi7nwkahByLG3vxen0MRG5fedig/8eyfQnby6WHshh
2D1ghZ0qkJMEZwHQEi1iG1NXglSFjaNV8L9SVZ0x8DH/D9sVpytVMuGWnLinDOhODhlxd6UWDbHT
3jPZtKNeMq/G1tnckVk9UMbPnrWjBVXfHAgIu9RonHeOlnU/OlneGDzB3CRphxyUV//8v9B6qWbs
THNbLQJGsHeFLNuwrQbnzESQEhlz8H2aRXoHOxxSkkrfIxW/KZeBH9aDlkKAww253vGO7TPOCHLT
/3+cndly28iWRb8IEZiHVxAgRVmSJVu2Jb8gPCmRmOcE8PW94O4Hi1SIUV23Hm6EKwwSBDJPnrP3
2knUKYLHM8Ovo4So818D4g968svR0sgxvrTgvLEnkYjuIy7gf/yfk/XSIYgjYNXQEC8GA9JvGyVg
vRurlqlFtxYcmThaETflMsWdroyMEVhY6nb3OGUlQg9/Tjz3gPCaREUfeCYAVUq0qHR94q1BW9uP
GiOALBrWWf9Z5wV505WG6Qcx+9asX+2ONcBKMx1FWpkHM3Oj1L3i5koTXHUgP+VtJlIU6QG2V9I4
e5sI8Q1jyZSxraLWzFcnbFOjfySbWc9DnIQ+MC6t/1K3vo0mcCgfhqLL7nuEEnoo/IwmPV7bwjg0
XZ08FPXUpAdPW9ffDqtnsXMcld/Zo5b+HAsQnzEYn9RCZZdRSauhgCKlkszcZENrcWso6A57RBjt
uKOu882IJI4JfRwI1uB6Uqn63jFYor9d2vr3RPmZHkkzx10JoEX91NtklGhlOv8TEfQzaTh9hnZl
cJvx09obOaBAq0bnmkvy0ExSVcCH2bXBERXeXTharrz1ZuWTeZHlVhuCSWK81Y9tBmZEX7tIzODV
Q1VUI82yBcFBiFpAk7uWXK08bKcEYYw7WsWNX3fduMsZ/j7JRKa/Wxzz+Q6FmXuXL1Xz5ExKKQ40
9fBHBxpthyOCuCtmk86LkfvAg9Ekl/foL9wvzVgH9509tp97zVNfl8Ai1QAUphLgqPJqZsFWth8q
U1O4UhtNfFsMM0fmMCHk3fWIjEGt0uqiXSnr7luKQqrfywHn2o7gUK3fWbLyH7PKnXP0Po12azsI
QENjpeqKZF3rh6bM8Pa77qLrV1ldZh9zz1E1+L/KONp+Xdehk2+9SqGUGH+8/z6dr5vGRpOiAtnO
4GjET95hSWfLCDa8OeB90FGJS753vdw5KQ57PVAqfv9652/vpkBHB8s5jKbgKaqvTGsbsUTJhlw2
LmuGtd7jOLceesO4FDZz/tX07dCFupD+/DnvpZyK3KllzvKUd/5XUC/5na80Yyc6RJH05y6Zd8+/
GuMF2o/Iv5knUOi/vpXGZI2M1nqUZ2iQd37ZVdeVEAWVjqvt37+LbxXL7HPUjKA5EQ791dT/s/Cb
UuDNd7IgGpINrTsDPbitZgJyVbYYsQcf/Mtqiz4/VApOAVVt/6DykYzj9z/HGzsAknduLjAOBIP+
Vh3+8zGs2nZWO4N66Jtkgl71naHW2My1nqZNSpZIbAxjZRGksYhLDtC3Lg3SxKKDCMSPj/D60n5X
GGjTuiRKIcpdq9Id9z29v+OMMuV6LZf2KgXPeuE89NpG87dWB6ZD/wAgOPik0/OQ1mEZq+eCR2o2
LXUgSKNl48NyALihddgMgqZzScIZAyAhg7yw973xQPM88135AHwI6+QBM2vXQFlca5FAU/pLdgPK
L27wzq8ztARj0zfP7/+8nD+4iycFBpMp7GycvaAXn5ZVyHBLma+wIGvh5nIPJ0r/IfKxR1rSrd1y
NQXL7EeuU4gqCmYfAYWRIn1/mDoLLVZgw+h18qUmRsUc6x8rR64eGquOLNrXtwW8IgApD/NlhdJa
4OYA9yPW9N5LuuwnNA/OCWilm9vCYpuKpD+IJ0m1X8f4tzsR1mr2uj3xXe6T7pmbbNif2emUnvUW
a0vg3pZU6RBa1jr/VgcD/lhWwAAGRjpkS6gaHB0hTHvxYfLoyMTAX2izBjIZro3WWsgSGkXByqwy
tNOaQdDpCtomjSXtHmKqlySLJ2mq76pyfeZnSTHsFF8fFifqjSqEOV3/8FDJ93sIKEYZaX1B9BhK
fLa3WeR5Erb4KurIFf6m4F/ajxX5q9sn8KGU2Naaj6FAoP2IsKsReC5mklTKdkgYJIyp9oMdhCjm
Jl1K9Gvzatpht+TggWE6uhpDjHT4U6vJ+dRZRvZCIYtJWbVCiM8y04csUmnSvPiLTLxd0RfjQiaO
pT67g8y1GJUI6FbVGzZB4phR57Ac0tRCaFpKbZf1qhM3jdL1hzIJmjHSyCK8UvQIaVXQKuQ42OVp
cSCfqf8TSANBml7P+jciY7f2pb3AK62pLq6TFhN9aKFSzcNpTUxmdq3VtN/molW/WHnw5nl5gUUO
oWFztBpqFg5WaDER7Vh1F5pzbf9m1Rl5lmwG8wcdim/x0VrSqYmZIboiSghXs8OSrD/7hvnPahwN
kfXubkhEYu5Ls14V2W913sb6gCyK74nVb1fDMMFgJNrpuyqLskIMijIoTOfRe5ql5iIgkuQQhhMl
eBuysxbOztAr+2EiP2W+cpU2/5SiS1DSaMb8S09n55cIeJtCEjiDF4ozx7v2EYvWB+mPnrwi6Af+
p6TNA82v9usXa11n9Jt0H24cE3n4DuUXlX5XJUh1q9Venieznz80jl7J21RaCLGQGmXfBr+yfxlr
gv4/azVWIunOjPlIK+3GK1O2zrBH62yvkQcQzUAs46winpdJi1unW6wIETbaSsSiYtgx7qxX5GWG
5uyILVN91BXp5EQbo++RT1LUpFtC6QYnvM7W0dAHW37oMjrn+4aOzX8/cGyGbUYSHOl9ILAnC+CS
oQsqfPR+sqtoj4A/xE3cMGcFDw8N59hjXT7kdX9pu31rFbTQBtBTpY8HBeT1XiMK9Jn+srWmqKCY
1qWeg6PEng/1ACVUcxgWeK07P+jl5BAhWNOof38hfqO0CPDaQf+kxUmFcfIBvEHPBg2FalQBELp2
ptq4Fclqo8RPL2AlzrdVDnUeVNitiGEYuP35Pzv60Ay98Gbbj1CbbQePqWpjQyrxW3PW7uA0iB+n
RTgX6ojz70cViq3IYABkbBbV11eFW1nb+uh5kfKT9cjWsNA6mOsHcrovWZfPt3AutZVO0PtQb5yO
7Uj1LPR2omFlrnp9m7tijsyKbs8wWEjOSu4ohbc7PvVZcWE3feNLAinybVB8TFjBT77+kqgfhZF1
OrfWVQgcayT1a2r7X1du6KXuxHkzHDUTFSIwRYpEunOvr+VUk9BHewgibSDI7rlZpB6N07DFlabF
8MfrMlseZOW5667jnBxRViQq5nMPKSbyRut2ViNAQC2pbffHPK26C+eON24GPU9M61vYFBEEJzfD
A74wAdxIIpVn6tY08vWqKrQhsoP20nztjUfaxo8JWwHzCtvJySNNHuOQTaudRF4nVWhqaFWRPddh
2yJkrgZzivmD4RJp/XzNMHDubc5amyMIM/XXv8BiucW6aHYQWcy7xKH0TfrZxYIHXZqaPeMW0eoj
416DVdYc9AeQUfJSctBbN5njDzMmnobgrGBkWFAac0O4vJ615QsYQP9ZXxZ0D0DCjIf3l6g37jKD
cEgxQJtQEZyWxh1tP+Lzaj9Kodv3RPAG7RKmLNbZ3rDngm+d6l+dIWkvFMVvXJf2MmuVu9GRgQi9
vs+NcOyWsHg/6oKMCBFXz14IaBQVXSDBbyzUcJCDBD7//td949Yia+EMu43HQSCcnJtnN9Fcgm4l
myaY/wNphcQpkxVcx9DOhwswpjfWLL4hzTZKVrJFT62jle5pfcOLEmc01mO/0n20J7bnx5NYit/L
MthHy0GYGxIlql1C5r71TfGsGjpLMzd5M4//uyN4+ZQaCDDSWMBa/EwMxXiku6/fagVa5fdv6hu/
Jeod9jnwqJw2Tsezue/n6J9Q6xjg4Ywby260OCl8zpEljeQqLnUyVW08OP95ezX5eg7dYxQIxCJs
t+CfTa9Few6hljGt0Vvei6e39Tfd97MjvkPn6v2veL4wv77Uyd20FF5sZTIzlRg7zF0Bz4v2DuKr
C6/F+VnRZKj0F3O75byeWgtpU44wy2FsZ2Qd3pAj1X+smHjdaNWKuA2R2f7973Viyd6OxqaxcYh0
3SehAGr663s4ctLK4OoWJJC3iGTrrAzwQrRsNE3srXZzl8hOfW6DNJj3PpyBB2z9zTeGa90hYfCD
S04ztGxf0TNKEYxlpM6WKqmjZimyIy4Mxrfvf+IT7M7/fmKf/ZGjPMERdL9ef2KOPKh9fSTs6QT/
/q7uRPGFGNB0+NjSZ2M4C7Nc4gSzgyFWVJYvo1cOXqR1Jf53ksGq/CDM1HvSEfAMoB4zRdu3rb3v
XdEw77ByzIpTaaXfdbNvH2a0QvAG86pUe0RC05dy9W0vKkvbRzRuO6VJ/zBYzLAx8YD/59WKFhFi
T34jgA4I5F5/VcMrLc5CqSTCx5SYNUv/bvbzHwlMxMf376rxxgNOn4CdAMgIetbT+iobF6/0tFzE
Fg3jvcL4sc+tyb8f/My6o5e93td6qz6NHJnu7BoZS+4A8ud81yyAPo0KlAPpVeGQeAxz3v9s58sL
rU4EiazXxkZ8OrkLa4NBqpGSH9zoqkOXlus+IPY37KZs/WgMVJ7SWdMLj9lJhs7fxww61yaRgIwL
PPDkqr6clgwzNunh04K4PMBXdAs8BzRmUylsX3llAGeycPFb+yJfTA/Wn+h/m3Ang9tk6udiR+o7
LZRkQY4eImfznoC2yfJQjq4IDu/fo/OyhcMVS8fWxATuc9pYRKIlwG7R48AwkcX2sJQF1r6ZwFV9
SqR/7VhEuBjVaPWxXQXZHWfD4M/7H+GNJ4iPQF8RLTb//n3C/lmNN5x1Tvwums01LfddpU1/MPGt
396/yhsLJKlTqFJJgjVReZ+sV+0WWTisSRrXYi3wEipDi0H/bDFc46BROHDaf/+K56/GJnED5ksr
DW0OvJDXb2G5NCbJXtKJ9XGpBSfnpnh0Vq+9RSGd7HGgG/cp6qCDszRgSmi4daEvHNy2fe51n1Uq
9JthlflBGsyx3v9sZz+7yctqcFTQGWaSq2i9/mhtNupT27lOvBGkyIWj9n9aK3wbsd5brXGo5xYL
N4WGeJmxoyaRWbroV97/EGfvJx8CqTBQfsoqwhNOS2YxaGVZT0AkZmC7Q1muR+TUiHUGDdjotOTX
Ipuy+P2LWm98dXzxbF7IGGirnqpzBlMo7OZZEo+9vUU42vZK4LPmVmuIEzyHRlu5mbUXRWJ9MvMk
/YPasv/lpqX6qXrio0KgBe3LMq8ty7sFXxiqvL+R1vEW/zBrvdHRtq1uG85DoV48hUSe9b7o/L3I
kulBTXb3QBErkYqDT8TiVaJs3mFy9w++nPFRFrM1/ySSttbjfhDGfTHphQeDUYn1ONmZZ+5ssTih
kbtE7Vl8zvSeSnlyrgsvsdwL9csbvxFAIDRBvIVbSXr6G9na1DZW18XSy5qoWsru4wAsYg/j4APn
t3TPiTq49GCcrQgUMvSeyblASrftLq+fzqWHO9vWTR+3Rtpf1XSNcU3NHrqS95+F87HKVjGZpEht
mfPbHvb6QqNycYEaK9+O5K7bkU11p8H6ONhZZ8etX7VRFvTY09IOQ4Ezzjv6esbX9z/EW3eYApj+
Pm8Ai+DJl0UiZrXEY3RxZ+iShg/Bm6wHirDe3sJ3Z7dXSIoJgH7/qmdHDN48sHzoX7m/GItPrmqg
E0K0OffxTPzYsVoxo5S6Jo9umhRxin3hsHT9j67qLwHqz7/upitDsMEUEvbG6faYaq1ZjbnRx8i/
g2cIu9Muxz5thUuQlWuU9LCA8Wpr9oV9+Wz95wtvDxQLMv8Ep12BbsWm7sCXiksINnczQMrDRIzs
cRpK44Mqs/Hn+zf4XC25XZD6g9u7AQJP1RKdTch1uco+lkGuL1GXlUQWlxnZ5Ygm/BdP4MJws670
dngh2x4s5bDctWpmOi/NTh8v/ODntpzt8xCDQmPTRX/kbj/MP9tsrXnpzJ7Sx9qy1JWMuqQjQQ0l
8igiKwOlF6YrcFVyoBoHP3AK7mJHSrtt7uqyTchaozP0Qe8AR1wDvrLyGI9Kr4gYQ/dFSe0SY8LK
aTQHoDxMs01tTf+sBXqia8Te2UdFpfhds5H6U2KbGr2nAmh2J+jmRu2sUw7nNRDKm35cs2dtRIkR
KulNU+QnyANzUy1wCGydD1WM0v2YjkXyyGNjPVnWnA+gwcBFADCfG+Lg1slgPGDUzm4WenvsaySG
h0a06ROOC+duVSV5kgbjq6tg1Tc6UYteM8aSYSWR0xb1/Dvp6BHGCinvwWQ2UckQ3TBTvyxvA/nY
BVjgvUKCKKmkSuurRAItOVIdi70h+7k8WhwPvlTKoP+PCWi1rnAVIA6arGHzpE6jd8VAV/dRkJTL
yxJ0pMnZrUQ+9/5DuNWar8Z5/OZw+LaIHXqDaHZe/+aNYJqkZFPHnQbxHtGShwM+W68cuvUX9lV6
A+cXo8NHo57jJwMx/bTCwmScOcIs4R7p/vA0aXb1THKDYTBc2LRymtK8nxxRE7xBs5yfqY4s83PV
a8WypzTSf2VOP0/oHYtaJ7N36l4Mk6TQyNe1dfkwJmL4ktNQ9Y7dpk28LjR9Nm/AvZSIybsM1gfK
8+kReyhxF527uDZJiyv+e2PIq89ZoYPyBzhHS3CeOZZGE4q8L0Hvqs1wB8ztvmuQvMez40J5SBD8
dFGrW9h0Rg/3zjT2DZFfOgasHeSnog8Z7iGAstXowNTo0q694sAbfJyrvP1dyApkFdjFHDgrcscH
Y1l0D5CRKcRODTbyQycYtc81K4EeeyKtb5hzCtR9QDbaa69dy2EHE6DCpctz5xD9XNbfc21AZTYO
bo2PCA6Mu3OU610FNZS3fT4ziWbNcQRlbWqAvENlaO865q0qWnBVuxFJYqW1T8aSzW1dW4/mMDEH
V7IES7TD+GP8ll7alk+2mCwH4L9OW5h2sn50J3dE1DM7WYPzlmFQmGup9ptypjFjGFTidioG/5sa
6FTxdxrSviPRtLZ2NiqcEeCOsyQPi2gbA4VS7m0Qj2B4Rn9vT8xwLPmnN/PW/zznyTAf0iXD75/q
imCBYuxsvFXMwZxr4DJJsMNoX4h9l/ZJHo4Ccscjj3aff+ymQT0UwjOKeEmwN0RDFqwMCefG3gO0
VlO0QAFSt4Eh8q8Et0n7gFShcSJXc5fIUx0oCWrAXu30xJ4IrMvpzoVG4dI3DxwNv/2iE74MJKCE
XpU0S0LpyD/OoQu2YIagycmRoFIf86iUdvfCzDHz99gwsdTXheP8kPkczHS+DUacSWqtdyLx1k99
q+tPHSIOYhlIo5HojgL55Gh1JiJn7vvH3JgxFxn5yIfqE2ZNOzxvyx3yFvHTxT2xccySkgZMP4nf
wpsyQiYm5FchHmhJhKNrDPVDL4queLBGF2K+k01oqYcut6KsUMRVyNF5fH/ZeWMl2Awu2FuQxVBj
m6+XHavt2AnMfozpMKpPKkjS45JUv30Mdw/0EC5pjN6oZbZW3jYkZNTDZvv6coL0wqVIrTGuEhO8
A1OOjZqltTn9h3yMEdW0e/yexZFEkvY/5fRy2icHx0aRs1UyNDKt7bP9s6su5jDrPDdlDLcupdGV
EkWDLuAK9gDKo2E2n4oMtsB/vr+ck+lC89EpZ8yTizot55CJJOBY80t0d3XjQEP33b1Pu+dr2irn
8P713qjZuB51OFYLtpNTyPE42vNYQVOKKzKZD41LFoR0F0gyWT8cvWRyae6Vl7Q3bxVQQJIsxC9M
8JD+nBTnmqHDNRnoEGkDNI+Y2k69LHaLSc0DSUO2jKry66VZ6eigMB+KL76XVu0Vui/3qc9toHjv
34U3nmpOjHRKyLGC3qaf3PVeL91qcWUXEyaYfm1hXYRAE5BkyX6Nu3q+9Ba9sXlvLSR84gwvGZmd
PNZ5P1Va5tljbDZ19qltEUQgvgluUNzICz/weTd3y6/fOkGuQ9mNdfv1Yyyb1FPWmKmY46t1hSqh
ODb8t1FCGR9PTkkQdyu1/QAYiXmEKCILsNBnlj+140SaW/BZ3GXfuqaywhYoTeTCo9zr5uD40fu/
whtnNmdTPqMqIrSTx/HksRhh4jvOaIPP6/viKz46wBZFtQDsk6ReglJRzy0W8jglzu5zwBAU5nEy
XLph510EZ4vI/iuDZgZ2+jBg4Q+I7JETyqQizw/24IrysRTIEuICjWcftfnSfk6NfiTARmaGjms7
L7+MsLu/CbbNzSRdNncKwfavrJH6NVhqRbiHUdCcqlU9fUMRnXy2E2O9sDi/8TIjYeckgJSdBtBp
I6yWQlZuT7R6HczehxElK2gmOX3Qm6ohfb1HTbfmlyLft+PkSSFKa5jTEOdsh6HSybujCeSR/sAw
y9toJzC8uq91I6yLLbftnTi7Dk1+DvRWYHG6f/0co5vIQDts0q56hIKSzX71DFRH3Pm9stHZekt3
VbbNsC9Su232W4F+kxhJ9f+4x0yD0TGxZvreqXAlKDniOiCR4jZA2mArWEvdmnYRHcrspurX3wY7
94Va/3x54nDHeJ3WFt0TunuvvzoijQDEIdeUUOiPxZguPyV2ZX/HaY9cgBSk3oU3cfsbX99szrUs
u9iG6SLq/smikRWuO5b6yjY/S3CO9tLahxTa0hhxS9N7A9TdZuw1kejVgyPpiNmpcdfSaf6u5aPx
58LHOf/tMWhw5GZH3FzMpwsDXYQS8t6kYl+kKTYylghLAYLTFAkAbg8moKr06TbL9c1cG0jMS7Z4
fv9DnPvccZpSiuhUA4zXyLd6/SsEwdT1i0YY92hYvRE3KwL/nVlWwYclcHOFPUrjg/j4nDWOzl33
0K7LUob14tsPnnDMJTQJpkpCveu658SdW4A0RgPncaZv8bxoCcZ4d8q7Yw67S0FrzUmNy0lSvYTx
OJ9jsMYy1iM9bRsM4Kh6/U0Ao2ZSTK2KMRyVTPnX/qr0Gc5RX1ncu8WYWWK77JjTtYxrTRoW2kW0
+CF+KXqdOjiNZpD10eub8lqmehPrk9VcvX+/z5dhF63DNoHclhX7dHzRDDM8DyhisUPtzoinwCRf
1UjbkM1+wikw35NGrx9L9I+xCZ7rwnv+5uVpDeqmR//O+ItQ/af6o0+WzUjClthNp2EOiVuEUr54
o5fckNqs+aDuGG2jcS0cRaTAjBoU+WmiXShC/w5bT95EqlAmfSRpMdo4vQ2r4xc0+1C2sAs1/i3g
sSy9kQbkuY+oUbEhCaZj9wnN3OdGS1PtzjHVVFO5lMF1UA1VfuWmlgWSoVbgMnMbOmZcGCsAlnZp
Z+iCBqfaMNCqoNvNjFjNo0XgPPItyu4W37fUflRWRku70lsqUrh8JXLbpKaxbSgN03WZk/lZTCm/
wjyi8l06J/0Agnt0wlziMo8y0QpSWLw+2VcwzcmTDER27IoK5ioPTxKEdZ6u/fU0uP0Pf5ibr/Ch
7U/E4eX5F5XY+bHleNCG7kJZ7JuF3RwWP7BvvMmtgh19bf2CcO68OkNfgx+JBB4imejxnbweAOrc
AkxhPLqLvKlsjm5F3fOQm/XF6JrtvHTy81IJMyjZRD1sKtvu+s9jRm5ioE/6JtgKzJbAdN3gKBo1
SLbGMMlss4tTuhvlnaGJlgO4gLOD6XFevV9G37X6sXLHPn3kUWRk8f7798amw8wQYxZlI63r0zYy
8sSx7XuQ2eMqNUi3SRXhSmh/qqn/Bihmjd6/3Bt1qsdQjSBVCi+qv1NJ/NQSTz1UW49JWHiSQchJ
HtiELIsMyToJuHuv0GvrOhmGpowC9oMuIsWwMPaz6qeSTE2nnnblNKGErZWLNb1ZLaxieddP91My
J/cTim/7wsc+f1a2cDv2SkaB9NtPo4e8AMwtfs2cMUPCvCgbxmk/dkp9aPo0cf/7xbgUixIn0y0j
5uRh6dlbxGKuYIIIQ7kO1qWLfa+sPwjGahcu9UYtziZHEbwtgLT93JOyLug4ueHEWuPaSaeb1TCa
bxpd6L1NyEATDlz2SlFm7tk0BY5XmX5BLHkpzvS8oKVZj1hqG7lzUvK3P//n7fCSwGQyHqyxQ3X9
CxGJ9zgHNRiPLm28WEOdOyH+dmrvwt7z9xV/9VpadDqR2qCCw86NY+L1hVNoR1NCfmjczTjLrkeh
63ddv+b5rVPOerNPO9iPh5R2zHOWTtZzNVXZo2Pk2HT0Qvl/GPCm9w352sbeAWHsscejxwyzsWnn
sOhkP4YTGFnk6gkLuYa9G2Ny24sEFMgyNOGylk6yG2sbdbqbAKaztcF/qrtFjBEk13a9lqU+f+pm
CbbUd8cGfQ6f7I9L534K52Qap5DmJHjinqSNLxde1bNyjEce+cl2XsZk4Z7OGzBdzRjkfDueUg6t
nSDzAPZU0xkf+iyVSWyVS3Wl+9jADGU315kkBeeDjSDn6f0PcvZ48CvxAzGGxxBO9tdJDxwFZmqb
Qq7x1hbMIe6UzbEbegOopRoND/qvJvb+pME1ef/C28N/+nigDzdxInMneA9ePx5L5SSc3G09Jhoq
ra7nxOzY1nDOIOofnfxLk7qZgAziGwqJ+bxc+N5niw7fG4kbykzmtw7H+9eXzwW29DTvOXiS20aC
tjNjSswAivt0wv7zN6UBxrvOy4DP78yiawuEUVW3xsKnAxmmHbNwcLazitNOuTeLzalkCXCxAFQW
h/ev/VeMf3Kbkd2C0YPJRK/odMYhpc6BTjRGDDkJYynmkJrmfFC0N3ViVH40Mz6uIs1PnKtCTiVZ
FqqieQsAJ0uv2GjIP+IUo8/Ebgqsczo01YgGPzDgdLaTaWPN2Z81Pj5QWhBwoFy9LNmXnkFGFbHe
gIL9WpGMtQ5183E1F+e7rFKM+gRliZeGWMhgR0aWQP/Rlf2ll+yNH9m2UZnomwYXZOxWoP6z9jnK
aKwxcYw48EfVXOuaYfyeLS/t7sZUMNkAiVWLfeJ4688JpitoJ4zzBBvr3tzEXbt4h7LvbLFZysiB
oT5Ndl1V0Nl6/0d64x3cpLM6gnISENAOvv6YGOWrZLG2YUGfAguAPrBujBzfn29pzrrqILDQpfB8
10ReeAv/NptPnw/XgZDD/fFsV9+Kq39ukZq9ilV6MKHWVORlLov0v0zTsLyMxoZzziU9cN+meY9E
yLujmduTsTm5+TPQ1XmH3VdeeFvOd00WIlwdNKwhJPLEniwMviXqzNd5Yi2GiZ/qalqOKzsF5Noq
C644ONbXZJy40Vo1+UMwrWa09lR5F36Tc3kSwlfcLeghtyajc6oyNnDJcjMWPc4R+WrXDVGScoeE
amoiJunJr8aDQrKzHaT6xFg6+VU6oEANdYyHkPGTdLhnSYMIYbV4x3cd82H7wkc8qy4tznZQNy0L
c4N31tg3R1f6Ze3ZsQGr867GkrPjtTU+je1afSmKpvj5/mP6xvVALG5ZV1RpFJgnbxMGfBIo1WTF
xCcm1Y4wp+RDpmn5sycm8K5eRXfrwlc83ySQ7dKw2n4H0mpPl05VOzIVc27H3Wgku74PyCjXyxy8
nbVg1siyhWEkoXV7H0/DpbTXN74vh2auvE2ftxDm169Gm4+N45ONFzcjVskBE/yPnjN0QWVREJo1
S3P9v9g2SLRvp3+dL1gY4WkqMDHx8KCfFfBroCy7FU48M/S6xpM0VpCeO+1D50o73//n35MWp7OR
ITfZw1+36z+vfl6bDObnkov5I33pvtaAChbidpHlbwQhzQXZ/untJNGGnX5zX/A7wpI6uZ2BJ2Zj
lK3YZw45iAEcyGscIQTYGCpxrlNUbZeentN19e8VQdfhSdi2eKi0r9Y2whRYPR1di1my3Rvc8QMk
grZ+0CG+YEs3613vj5cko3Ta+Wv/XVK3y7oM+BnMgHLE7/D6spNZJd4M9DmGnmneUcUGzZ5EgPnJ
GBHBhU0wWL9tPdFgVzXESMQQ/ozrgDHwQFZZEmxmGEO/h/eBkW9ye0tnqF3nx8rM0geAvDPH+Mpy
mt3SL+JTm1rVZxd9AFhOPR9/E6BYqX1Si81CWqX9j0Hq47dyHuDC6s7qeiFr5yh2IDb0AgmjxBBS
04W8W/26/UNmpUcY/Jh6e4XGRL/us3m8NqvWA1IxyfR7KhEUMDxtpiXU+9ojCXlR9OhrraN08HtC
5H2tWScEIQ4ODF/rpx8CQX+3DczFFG3VBn8Vsvc/PCVjsitXiuudrBm9LzWms11qD/WfPO1QrWSs
om3YJcucxWD2+eJdpyV2hE5Juyf6IU/jZPGym8WZxLoDzz8cA53fOs5yO4C7pFnZLw4IsDIqHrQk
nAO3+5JQ9dVx0prASg1nMcaQ8TZ9OzVa+a2mS6wd+H5TTLyFiRlX9iVqwh4KP3DwXuvXO+g/2bob
YZhzSrAtrQsFrcqbjj97SEoBSTYwJ03s5qraqj0CexcOWK31sCrECfupbqY/bu9TjM2Z3T/VzGP/
DFPN6YVDr4+ebRD1k1l2CwhUtbQfcFUmRYRWBaa3mxnpC4cKoyKQy23M3TjOwYKkPAEmt5Q2sSvk
7EBDyhASfPNG3RBXWaVnV4npEQ+9GKjYAHqnDQrSTt/Qc8QFIGSq66HascvPS8h8Nr1mMiIsrsbI
MATrojlfFybiiD0mZjN4fUlfCwMRMFvMzHEQR2skvAnyFkGhyJwmolFg7S6/Vz3Bl67ws9thVcri
dkSqDUJsXF+yJHF++4hEih0WClpuGOrniJVxSm/o4ubfMyfnzTVK5S67kcMxSakwMn7VC/jQeDEn
76atg+wnNw7fsaNJ1uX3l8ezFi8QP7qmBKUTvrttQietgnEbYGQqKPeY9WeEMovbo2NNJ04rcjJh
susYmpkJOm7zAqptTtmKlvIXhg/hRXavynvZktsZLU3tXzXkHJjE2xBPHi5TZWoXPu35WodmjbPw
dpjivH86hHbyvpRW0jR7BoDGrm7R6EokoT/GQn6bUptYYVd/fP8G/XV1vV7oWMbhPUFEoOfEAef1
Qlf74ArGhuwM3R1hwlh1Ul/NeavXcZP1HNK7dItqMDnqlbFNZBM6NK2cl6gyh97Z9YvZdiGM4OIR
rUkFfUwNbvLRbYmUU8nM8ugz2UUP6BX+F4lGuIzc2WgbzhkuE0QfKdq9RCE+3FoLMY2amusu6oGf
rJ/GOrXkRzO1Fhw+todaNJVYbEpthsCmJzn4E1v8EaNwvjlIcyR2vGBernOzaH6sjKPAroqBDr3n
DzR29SllfuNnorqT2jz8JMFRaHsaCzT69cwYHhGC24QrcYs/ucXWrwgMkq6OCZH039js1XTtIHCC
ScH49XlUEx00L1PyNrBRNfI6ltVLl6Y6jWQwzhBwxVJFfVvV9A1x+hxKhEMa+rA1pYvnFSMZ3S3i
nh1v8fTUkGaiotTKx+5odO6YoocvQDqINii+DCuEjANpUJgcByMpL53hzx86Ivaok5n701dnA339
ADjL/3B2XrtxI22YviICzOGU7GZLsiQHOZ8QDmOSxZzD1e9T2gXWzW404R+DmTkwZqqrWOELbzCX
cqJTKzuFarhqSAVVHS1xq9ezoEVbCSccs91JELYxEs8ryyB7pbK9DNTgfFCzg5amowUYqkZVn9yO
zgLOggtkAHX+dnuHyw18vsHRqKSCS8eQyAUV3POh2jjO8jhRgXE3LSYptWmNj0ptN8+3h7lcRpO2
JCq7kO1ksW4TWLs0i1Y77+PQAMWgHZU4i96CeMA5xc7BzoxLk75tNXsPQnIlTpE2yAadeqkftk07
0a9R6N2kSdiPcYmX4KrdoTJlPFOI6Z71KLH2btQLkC2fDml9x7WA2NKH3HLMHKNZytg0sFICvdD9
HNa5/0b1rcYPLlWE98Zt4uSuMEppNIfow1c0c6CFqxqKHUHfRFH+2elsAI0FzZvnrIRaemehd9IE
SGF51kGPO6UOul7TPmEPo/dBRz/xVwrgogrLegb2hBG3inhVCnHfj1LUf/2lzIw3CkcDh6FyXd5S
HjZb34t0owzdxVIfk6wepSxKbuKNB1dLAfdYlCGx/yr8oojGCgwjCDaeX1WzA0PkxqdB0cmYoZYP
X+xsmVEqbxRHOdBLrGkYqmPf0waMM/2YI6/eBGKp65fBws37NCMVtobQ7jU0c5Za+1lXTpugaKQT
JYlFOEAMIyPtDihi4t8nROkQCsRotrQZWDY/6xK0wutKL58jLZ7Hg8o1gn5Hie3nkdbHtJx4ML3f
rUdnBOc3uiDBGnvZr0XNy6e89tTh7vbmviAW8oy+ykTwklKLIVU9P0ROY80Y7oxZuBqJbgXcGBgF
uLaCLr+FLEluYdiFrSA3aoIhTLcOSuANWTQFGLohB2u3k7qygGn/X1kaC9ziekKMnrpD0afLixGZ
zhvPbRdKUWqVHuZlxTSzjY0AtakyaG1zfkYCslwOiM/D1qmG8Pb8XhEh55cEryA9BYA1tLzIE8/n
1xar4fajJ0JD6IgKZrFukGGoZudHdgN4cpwbB6WcMb/jvjSwW5xt6xPu0Gt50hN7NoIG0P/3Psfk
4XE0Wr14nuWTAGqLMJ+MbKysJzihWRuw8Yh1jAVZY2lMCHWS7zUSTqtRWb31xrh/wh5hmQ5ujZNb
UMxosnOuFee/vs2Vd4XX2r8Nu0Cb8vYSXF4kqIqirsMlSbkEz+XzFZihdToYc2WhNVflw7Ii7SZi
KsilamOW2hbxzgtweS0znmS4w1iQBqWb+xK34nYc6yYL9SJJNFSNtLJ78vJ8Pd2e1+VLg28CuTgk
c7qZVOjO52Vp8YRGvSXCEfWkJ+G0Fcqibfd2afXl8M9D0Z02JGKETtGlI71IKc9Zcx52gDhPiCuC
eO9s9x11GOXh9lAXJWEOJLQLWcih5k9DfLN8EWZgTuGmaYit51C/KQcbRyq6/97zNM70XWzuVBKL
Hry9KwabLC5Pa1SOVGuBn7na4s7jDcyfI+GuECGt3njnZfnALTwAhTuwU9rkoe8bfMpaRYvvTXu0
/ow6tmC+qw1oAFHHGT43limJrcVKZ2ehId0HqtW1n5aqM2xIXhQ+H6PO3nXFuNyrNgfntSkLWpMG
4Pk3bZQKvG3dFyHq+nMZjJM3eC+RoyhvlLwlA1fccbJ2Pu6F5DXFOdlvfFWsAS2yBTylRa6p3TSV
oVAyD2f33tJPneisN8WgqA9Qo627ArdnH1mx4T9TiTFHbLGfCjyjtO48dNx8C1XPp7Zcsfik+kqy
5xU5yGhNHUpf74x459K+jEggvCKhSnjnEBpsY6wE8w97HbGL59s5p6k3kIzqy0PdWLSEnbZ40ztJ
v3ORXp42D3EIaR6hyb+2GUxUu1lBiNuG8DBa4SNXaH0qHbzbcWMvd+Yn35zzOxtCJaQjkGAul/ZW
nNCEM4hsUFe9OqQfiSiPXpWHkPYtoq3Ce65idQmgYqjfbp+9iznSB2ZmWCpYGrHVVtJhsbm16nlq
wnZxP1FfEFT1zcwMl9FoPtwe6mKjMxTdXsuxUSvnot2ccsWdoYnNGvZfSAL+ZxSdeaKYVPyk9091
xonXPbzbtqMJrAtZOfpMOmoVHonh+ckyuZLdtqvqsEf98yWJik5CkSEE1l0znQpLk2o7Sc+f82A8
0HIsQ8TT3J3b7aJ9wM+wCKFx0ABoRgK/aaYU+VijTJC0YSJS5ZfQRhcrN8U+LhYEL2pkk/nGrIRi
wCB0c39QgUMtblnvHPnL1afTx7kB+ufSRdjCwxaaPfhDrkOo5tryNLTeemDx3HusECeVX4E4s3/7
e19sabYzSYFUbuBFZHOfL782woqJ0rQLI2yb7nKdwiZkGXEq4nl9srwCf5UBbWtadPmOuMblpka1
iEYqUB9qAKCPz0ceB8NsV5SywtQeMg2GnD48VBbJNQGQiHameXEzMU2pD8/Z4UtT1j0fjDOrLPCH
u9DtDOMH8ALtruvU6tCY+nTwYGTez1Cjdwa9OkOAnEjdAbAh0jsftB0NWuR4Y4UuBZyDqsPGb2pP
v8vrrL+//RmvDcXr5NErobwITvd8qDJD+zHW8RI21MT2h2H8gfTe+MXsnPjd7ZGubFG2JupbyEwS
vG01UaCh5EU96QSRieI8LNPcv4f3/jMRiduD0qPwcXu8yw0KNkk+gty4BiqlmwsJfrACh7MH2oCN
8y8nypLAWSPX9l2L1q+vz4XRwkxr0ZFfLPfl9uCXk4XIC/FNJeiRunUypPyr15HgjNmDOCRE1XL3
lHDsP6NHXzwo3BTvoET+D8Nx6jWotBL4tcW+kAhhs6UVebh2q/mEC/fizw29Kyt2sm8T2gLH29O7
PBWUA/iMgOBeQ9bNrpERHY6LNtPr4NnYgz0/qOUQHZphqH2t05Q35WzsQankBzt7RBHGI/GR4BGA
AFCLzte0IPqYgR3ybg6LHcbFXPjLpECabZs6oBpnkcfRIu3MKn+06zHemfPlSWF4NhPdQakit/VT
q53Fc2uzy0EH6dlbpXbRBGGDHTyaKDu3+bXlRbSEJM8mRwdadz7TuHX0ibpdHk6zNj6WGflXlBfo
qSaF+xO1pAkg5a6A8kVrHgAfYADCL/qt9MO3yC1AOM6qYDIc2vFUvY+lZvZpLeiCAIbS763VwE8B
0VIaGCiKPaW5GPy68KyfLjZHOIQL9cftTXZ5gMGyUeyV4nFwCKQ15N9nCDhXXA7If4ZeoVbvygXy
6WCQEmhmgRiV2yVHpzOUg1e17j9/allEQCUbzgJb3Nts70QpsYDHCiRU6yz7PHZUdC29Gu7T1N1z
DLrgVSFIxkcGFEQv/3Vfnc/S6vHoI6F0sJxyvDsLAZ9nekfrOynUfZePltH6ohrccBIGJBErguaU
afnnHGfVT7fX++LO4pewBzwpkUJQs33Rkf9x6sIaHdDiYHEqff5Ilzt9v3Qx/lWFae084xef14PA
JnmJQFCIF7e4i1yUxhQb9oxH3Nx8AKHxuIya+TWbsuIOVYLonVkN7c/B0ZW7f50n+GJKKDr5GF1a
S/6wv+5mFhufJLGqYTNUFvA3EiETOee3Thb/yEp9DyV7uayQe0AwELJwfXHEzodLkXvVK1FrYY+K
nC/94k/Yc9CWmmjyjEOt/Lo9vcuIlGomBGJeAuTQwWBt7snUK9XFVlYtVCnAvDO9SbwdYjs9VQnx
sL/kY+NHnk2eLLLi65IUc9CpJmp9t3/GBfdC2kCZYBnAb8gEZHtdx7ViFfgyqmGH12D5qUMB2n5W
a6F9hRYCBM2brGQ6kHH1JkLMpRvizLTUjzQCe+Lk3Fg/6w6H/thEhrb6SqNOVoBrTAPgeoFw43dl
Y/dBiTgvHuvoZKR+iYVwhdOCQPv99mQu9yoFYuAPMABlC2qrl4kGTJ9b3aSFFfjyBdSS43xagHi9
zRQ7ujOUXBxThLUOuT3voUJkpPD3q4ezCKxzYmzaAWBTtrzDHsTAgFvVGmSToQdx5doPoh6rHbDE
9sWRo0jxOL4YKKSLj4Xxk262iboGpaavv4STfi9nO3/uU095othMszZp97R/Lh6c/zso3U64UHB1
t/r1k2tCQRjNNYiJ4xv6EKByq8htDrMZ6x+1FsW0vIYBGQAKS1+qHqzy6i3ls4mD8KlNx2bnYri6
CARPRN68uahEnZ9Uc7Yz3NZTFZxEyT3rvPrhsl4LOAkXWYliNE4NIJadk/JaP9x8Yrp0yLwTrZLL
vko5/HUhWUXUVmXUr4GCr6QfGYV3UtrM+1iaVfxbNEA2RI24QTeq8wmmb0kDsInvc538EtGh5RnI
VxN6Echh0ykxVY9GkFlFn3+dYww04txNdt7HV1+p7S9+NXrjWuZ53rqFiaqbUXkHr9eavfNo4xrv
x6jzoZWmxJBM7NaBf5F7KrIMyRS2ZmYfsHN1jo4ulI+AJwloerFXaLygI7Cf6Jq/suC4drgAz7+f
plQUjWJdwgT76buedyMeLMvofZ7Wyn2o0khRD0ivavEhUQZKiSbKLopf1OpwP1P3pKVCoo7dkqqo
bxUEBj/Xdmq8ozSYjn5pAfcIb98q24hS/l6ONlke6TOx++aiHoH6lP2YLcDo0u4dit/pw4A7ymGw
cT+/PdTFo/A6FowslAAkGWHrFDblNlFaDjQE3b3+o6445UdFAXwV5+Pws4lV0weaJdjedXpcFKcL
18HeE8TdvoTyN5BoSpiSDDG2xBk77ri4etR3K2P9rWgpDb8Wb+SgBfv7zSozdW/Ssgax2aYyqqL0
Jd8gOAHnG6Ilc4byzN1prAPt/W5JAoWywh19T5y6sCnCPKHKnHuOnH4qANz62TwvjV8b0fT+9ge4
MnepcyZJcYDtLqKA0UNqsoqbNShovDDjfj3EwiwfVLVbELVcjZ0U4pVktp07auWEAhpcCPqg53NX
EBGLGG8NekSO7vUJTPWzVc0d/X6IoIPvdhEow1zpCPCHchB2EANd/zFY0Ah9E1cj5K4M0SI0EinL
z1Eo6KGUQ4K4qGOsymnmulFOCIK03zHANt/H+VywaeK6v7fs3pp2ruZrywdukM1LIZO7eRNExUvn
WSgBLSArSsXvJjt7Xlyn8ycw8MGaReY/tsjZqiAN6JDDZSSC2saIzYAVDwrlS9A42Y/Bm9QQV0sL
IERTIL6Xc0nkzXp/e4tcXAfUXwhHbbqWRN9oBZ1/sWaNwYUh04OXoOm+GdcCBqCbxSjK6HtOrBcv
nRxKFoUtujLke5sQuInXaY0Ul6H0TnnEt2NCjrxcIK5ZNiJrlX1cq67fWdOr8yOZkuqL0rtM/vlf
z1yEebRpZF55AMjS/KA1nRy6VkUeV0qd317Ki6CJ+SGUJ9GmYNz5jOdDtYLtP6OOdXAqu/oq0JkN
7BRQ3N7LfXUcIP/oQnO2aV+cj1Pj7IN4LtzNIorWB4oh1F08FvaQrWn00YiyMkAFpf5uj8X4NtEW
kGvYowWlXaCPEvWO9atvRjPMUGbZWYGLA6Pj7AwPjBqiQYS1LSG0ejPpEbryVA8N74Wkbz5CdVmg
ei5IraF0tFOOv/JxARK7NoZAJn3FLa9nxHzJTiuARE3lOCgCaeDQ8OAJ4tXb+7jXpsamfZ0eR3R7
q2epWABNcU7w4waMLsBsdnFSB33V5ad60ZSdpbw2NfJzKf4BlR1w+/lH1iM1yy14C4eBtuRLUuBa
Vzp182Zw3L3C77bExdNgIbLCnMDY0wPeFNVdGvSqiYTKARoSYqgTwvGojs/GTw6L8djhwvKMitWo
hI1iiaOa9f3h9sHZJjryBzBNrjxIhID7NhdD1auRE5XYottOMz+B61Delm3R3EnTzud1mdOHCVm3
hHbgXIS3h74M3+TYhMCyDMVx2goHkctWvWbDWZ1EX1VH2xzEeIKvgVk2kXd016jkXg9UImjsJug8
OafILCZsloHfmn+ytWxCR0N1/6lZc/NTs1Ca9btVSb7HSC6iYwrlZudVunKNnv3izeeKi1KJW3L7
A6Yy3YtjL+M93DIB69UEMIjE9MtoEprfXqdrg9Jo4qCRMrAp5fH46xq1HfyuyIWrw+hF6Z+lbdHe
0jL0dopuegueZwhjEAvH24Ne0FPkxmBb0lbmUoUms8mNUHOgFKgU1SFpNC/5lnoIsgZq10fijVWi
CQoWFTDXoW5H8z5Puux7t1p9eoTkPs/vJvTyEZbsGzz8jKUEZ+5CDnu5/ROvbV3Wg1CH7J9TuvkY
VS5AtSXEN+NUOCHOffPRHdEb1Gh//xkHoPFqYxahW+d7NrzXLiSAEVLFUUoRWZtXQBOpauZLXuMM
ZvToF6qozPAhrM8ulXC8YJsf/zxTaaDO93dRVrnAiTQYeeUJYOhDlzX6oXNNgX9gFQXYb6rHYk5+
V6ohvqLGuOcQcGWidDRQ+aEMIXVGNjchGjupsCjGHooYjz3N7Iv7Ic+Gg64o5inWzD3h9CvPq81L
LsMF+Dj8db7VJ8dsoiqKWVgCPj0cXKtM7tFb2dVOkV/oLFiGMEl4TgJOiwpg6WagGnmYyJ3oykaG
RLqui7BP4xB1j1PbTejWzMqpUeosiBIaqv5UDv2TPQ9w/8u4sH0qFYk/abp4f/s7XznpACJkisi/
2NKb9EUsHpJ6g4asIeD/50Hvs0ABGntXtlH3AZyv8diK6tPtMa8tOdEADC7ZZuG52yz5muV6iRcK
nrZdecjj3H5ylKTZqaddbCRA3GSiCBXIC4UM+HwUUZvaVCBVGgyxEM+adhBoRQkJSdZHbdi5GK4M
hvwM2n7gIfnErxX4vy7MVFAWVOjs8FnLNAAWjr1sVEFFnQf1YQCetPOGXhuPG0jK/ePJQFXtfHJO
rXe6OjpuUGHUDo509E70Re0n1S2boEmnXcTjxe4FWCWZeWxgsPjgnc4HXGlQOPqsM6CuQOdR8sT5
ta71HB87zGSxIp7aKjlYa416sx4jD5bAwtADDZ6Bd6QeTX2p0lvjqGBMCwSYuyy00iEpQ1xdkz8z
kE4PL7K4OTYGotZ+ndbZ45Sm9XjCHbXzfCV26j2VjYu9z5xIhBAFAXOtmdvugIEIf1nWhRu4lgL5
TQeyj1wPTMNjudT6SUPWMjSsXW29i1iPYQl+qFDQcuKC3NxwuTHYrjKA4dAWowMBOdtYmvWlAZxC
n7ydhO/irMnBkNSziD/AC2+vt2JRERC3GMyUzmV3rnDwsOjKOd5T1r42EHIgFBixFOMd3zzetULy
3iiFF4wlOFezt6cPVWUVn29fHdf2PZ0caQ7NPcoynm/Dya4MNV8WgMS603/QJnzYqiGvghVBtfu+
Qfvq9nhXvhVkSRh+VI+5q7b5cpsMI+yzAk5XmVFvHMqueuyRPtb8Sq/an7cHu7IfuT9Yu9c96W11
PCYYQKnApgs9Sa170ozlz2pMwjfrbLj3yrx4zNmyO+HllQWVSuj4ggLrIZHb3MULAmkkN5YXVO4I
YW7GMD4D7BooOHX+XEd9D1p8WZCn3wligf4v7Q7JCj3/grOVYcgBgCNYUZCCFFMU2F6QnDdDQYCX
IYEf5zi29C0Ngbl1Gpi5q3eyp3a8QwpxTxT96vQJ5uTP4eLeomAQMIqqQU8iCdsYTsVYQZqThd0i
cb4Sy6fh7S98ET8yeRnDUfgh+aDQdD55B8ePfE24RZUysvQH4mznOfOm8VEgp/FzNVf1rukMF5cS
bTB2xr62uyBYmpjLynBnG7uaCKb0owMGX0RYJFvoLz82KSy8smi7l6EQ0weMhOc9QvdrC+4s7GHK
MEbZYYCo6bRvbruODgLOaHkUlG1sLW+QpMmGb1CHENgeKmXuqgDu7IJOgOvl790O2HkwjVr/S1k7
nHc7U3FmSIVQNE+ug/BWoM+R+yGK9KkNUrKf8pQmtLd9r4/7JsCExSsOrC0cvyaaE/3nWqjJRzH2
JeV1ICRjYI42crsmqkDH2q5QAgbQ4ZVvMmVuc1+sEAvDXne79D2iZ+NdmarV5LddUXyyIwv178Vw
o3ynMXb1TBBiSxU/cgpeo/NtsahR2lViRrWqXWw0M1Br/GNHVfHQAOU9dPpafEffBk2vwavvtVV0
vqi96SVXaM34ebzUe2YhV44FmAH42oQXKIpcYH0GdxFDN+tBGpXDl7WZbPkkivGNQNhYSizH8U5t
56IqQXXr/4GYCUVhNp8vQVPWTTV5Qg/6uTODYbXnAMC4dloKoJb+qPRUmUXdwNEkCGmp76Xwam8f
ziuTJuUgCiY6x/p5a5SeIS3djnGjBwWrclcb8cKQXa56RySph+ehWKDV3B7y8nkBGo8ZC8eO7iTQ
iPNZV/iv0FyujaAS1fo4mU3h43+Rwxkd9iq/l7MDGE+pmUHwertwQ9ATfSCzodGZi4m8Si2X0BnE
T+GK9Khr4l8FsLhQod9z12H6aRKjbq55W5lUI+XvANgo6grzmJxqN68+LxoF739fRBmb/l9wLN6E
54u4jHobV7WtB5joeJk/V+nwcxhK2wlpU0FivD3a5UYlSUTYBAkNngs62pvRnCUlr0gMgsaMCnol
8p/24GHhkAlNPa1p4nWHPlPgCGtZXf3U80nZe7QuQy3JT0QxnQYC9p/b/MlrTWeIzQm4b92qb9Z8
NV7YNMPORK9tGGkGCOwYAoelyz//K6WZLNxM6xzSkZgrdKnsJTIOmQF/uaTq9Gn1uHRvr+wFTEnu
GSmoYMg+JRyYzYhq26CXlRawh2rPrUJt1odjP3RYUiH+/g74ApTR3M6KoCnG5ktEo4O0o4y+xXmj
v7v9W64dTBjSiKTQqyOd22zfbunHZp4gnfZ2ghVjVSR3aW+rJ2m5sLPOV4bS0GyiIAAJlAXfpHLz
YhiKAyUliISWvzWF+0ImHj128fzx9pxe/UfOn2LyHFn7JG+EZroV/8DNDXMl0ZqBM7flB0pt9ceI
+KcmIlhS5IuAQr8DnGAux6yJu9mf09bBnryDtuQndodFU+KUwzEemsr2LRtuX6A1sPT//TxLY1Wi
RAriOs3F843n6ora5SNodhqrDX7kQBRCtCeKCeUIvTrsLIp8W7eLwp6ji0E1XEIvz0cTFpoofTcY
QYEjiYEORK0NKwZP2pp8cLPFhDMh4vbbnHv0ANDwmf4rXBqSq8l/F6jmVMV7x0B+8O0vYiMg5Qfk
nZLR5hfRv2rVohUqjnlJfkRAwfg9YLIRYo2k/OrhXnYQLApsIUBDpHhdlGq4rH23szDy6dn8CgD9
XN2E60AetrItSblKDcoYX45phIg4k0beI08kGj/2lDQh7Bjzb3Rli50O3rVdKiMhUHsARKGubiKB
FGVPJXIKNYjKfHpQzV68yYXafrL6eHmgCoqXVjFXQdKshIC5EuvfR1Wt7vI5HU9l2+UvIH2q71Ol
5g9WZYn/bu+XK3cvuvjsTsodpIVbAKNrIoBaVJka2DUmUgYy5GiQtHayo+96iaWQqp+gVMh1IWBy
8s635eJGVbPEOIvVjW6j4jeBlGh7WB1+PNcN/Hlz/liTuelSX0J9K1YofUjAxjuh6ZVHgIYULmBS
i1TWg89/xmSbo+OkrUowViQf9Sxtvph6mn5GrMF+M4NX3dn813Yd7w3CTzw7PLOb11WTfsq1i/WI
BVn6bek68XGY8uJB96b6vjdacFv0Oe9vf9OrWw4GG4cOrCbKQfJX/f3UMZt6JWMKbJ68H7IP9lBP
+fIRKHZ5Kt01T5EqiKI/tr20Xwv6AiagfmneQn6uPpvxbC9+H6sFKAG3fz8VFQZLt3/ite8Agg2O
CL17MApyW/71C6uVdhNvByZHihqHw1J772DIobmHwETz3jHXdmefXxuQzUfnC4Q4d+MmJUkzb5hw
MtWCUa9i/GSbJX2fwdgzkKy00ybQxxENmtuTvHa2QCBKqohN3vHavPtrkkrnqLXZLFqgLub6gtXc
Zzwzp2+3B7ny3BIC//9BNtdLViZuPdP3CpYWCtUBQtuKlp4XlwXKmP38vywjAFms3ui0Um08/27R
2vLql5hToTxrFEeSwGE6sv8XNAkb2mtdsqe7f1likHUcaGuwB+BqbclEympqSlmnRMOpXtzXA56K
c9ZZ4YAXzz3mRr8pedQPJfjuu39fWPga0JcocICJkAv/19fzerFmTodQC4hgCKAGTqh91o7PEOi6
nY1ydY6cA54laSa51dkUgCQUm5s/6Lx4br9phRZNj7PAUJrGcmmgg4WMVBgbGFIFujbH/+omTaBK
vAB7AYgZMO9tFVJUaT4lLsmqjtpVGC/ov7TqWr5rkHU43l7Vy6YoY8FIwcINWS980Dc3Yk2vrMKi
SQ9W257nN/Yopvktim1THKACwyLjUQ6YuVSzVnnKZhPt87YrSWLzRVdA+BvKz8hctP7k9MnwOVFb
c09v8dpVgSAwHVv66WTum6sCEFOKeXKEx1MMnazWUrxC1qR7xLDoN3S3dSdAuPZESGoX8iKqjI82
R6ofgJxYMyUsRK/hORbG5xEXt7toyPOTOzXOAQp4v7O3r6Um1Ahpe/AhyDO9zRxLx0qNUeNqKtd2
KL+42Zw8mK3XzEeAqTW4T4Fy+jKuyuAPaakYD1OXTaWvJMAUfTLlpPof9gWJKCBLMnqy3y37C+CB
VrH71CBR5ko5qbGl9SHw5ib7CqDZ8cK2cbr82NfGOp2SOIUAR1QvWJ4xN78KrdBHcnPw0b464/ED
7F2L9zbvlQude4BXBH8W6D5b3mqvKwXZcqdSxmtwi0gjHWNsdwlvHxF5sWwiVf7vSIyiaoC7+9bZ
lrbqMGLjjpEnycT9XK3W52IY3quiUU7/OhIXKztAdv+xgNq+wp4XtW0f1za6AVNxSmMXCSIK5T9E
M5Yvt4e63OUMRU+KzyhH3L6FCQAGozM6OygcHnw3VdSQzYQVgwL9YFG0KZytZd5ZyauDggyUfT4A
dFsVhWY1HUiSuMzxLPUUMGwK8dQA3NBDwfoxLcz53mvUPVnSy/uDwIU6BkgyXkmuuPOHI8eextAb
B2+7FP4pbzBiULNqnVAaK05OhSPe7aW9EltDRKXTLwGCmuzsnA+IJs40ZNR3gnZZ1k9JUdNkB+yV
v8A37o4giKMnDWW/o2h14ymaneVjVy17z+UFd0ViB6mHS0seWQTc5jkJ3pETWnQ2EVatORkKPlIP
JxbziCgBzO7G1/TeeIgHZ/7eV4n+Nl+lZpAVwSPydWE3f9TKdr9bpaj7J6uYmi8oJyComVjzUvnd
qMy/m8ZtvNDLTfchNa3WeIBiony6vZpysc5PH9OgYspyApq96ERryWL2Boo+gaM1k3qyCy118f/T
K2ryCX57IL3nORy4wrJjNhhpFVTUKMz727/i8qahXEDvkdIGwsiItpx/0la3OzUy4AjqooU4aYn0
fYfcx07ccXnTyHwYTrsEz1Ge2IyyYjFZK6trBuo8adWHZqxz5WBK8+Z6JY3eeXSujkYVjKxLqsJY
m22Ke+mQxbZnBh5epe0DnaNJPK06OmyBY3foEd5ewmvDUYRC7AC5Vilndb6EKI1JUhfOIWufut9t
V5THIUrSr5W+6yFx5Wuh3C1dmKFqc49uSl49TnLS0MIhiW6TXxoCYZ/rON2JE65cK1IenKCbjUGf
fXOtAD52QVUyyKrWioH7QpWFFPUSCD5zu9r3BWoS328v4bWb5WxMGbj+HQPrAEHcsXRw5IBDBaoh
OSJONIc9ZPsPVDbjl3XRXIHj5DSfxJyob8Zunr7c/hVXPuTZj9jsGytqV3NcOJELopTHDJdZrNXr
Ftm+eE+K/dpQCN7TPwXOQGa6GQrsYFdQU3QD+CutjvLMGj0oa8MFpczrXm1A/s82Nw34Z+B3RDwy
R9wsbk3TsPbyGtyEMubGqU5y451pdatx8rSiyQ5eqqMga/fZOt3p9gShFlhtVPxzy4bKnAYMmbwY
PIW52VZqFJstfWn2btbZvyF6Fj9I2ufRF4Y+7WXE1/YwB4T0G8wudZHNYCNt+xIqBYPlCA+Oq1E+
axNRb5KpXaC7y7DDl732PXHYYyzSUp6lzRKbcZqKURMO0BRH0Q6oGriTr6VqGgEBHKsftzfqaxFr
+0UduowUuMhXQY+cHxfE0gDnDxxR0nX+aU7T0AdNnw5gtPJcf0nXdDF97iusdmDTlKexNSi9lAAw
835M3ivRNB5u/6ZrK4DjI3EkxAV4XvKL/HWCV1TY4gSdX0g85vCpiNsxqGmmQ8u2tNPtoa7dgsgR
sdTsZtPb0qVcxPnTnBpokIqp/S6oqj/UKKglO/e6XMTNIlP2l+1VskhwtZtFjpwF38oSZExiWXhu
Y5ms/kbRFzHLXjEMv1UK9bvA73vnrbxyWgHgAVsgRZM1tc1zYlbGUhAGuMFUm26JaETShAlxpRni
hrfG/rLYuMjoah1/7Ns5x8R76h1t50dcC7K4LjwYe3CxJRH7/HM261wNyG55QR0JB3HuUdHWQ+sA
G/brYVU+JEpRpMFsOzG2zSBTYmTurXU6WGmfflSndf1vyfPqGxhbFnCwNbygzcFxYh9HXqMLXLWD
YOYsor5XmmQCtmLU2PGKFojnvx9Ni4BVSvBIK8xtV0RJU6MbG6n8MxvegfY/Xg+5uv62RaPtFJ8v
zwDeIYwEZIMWJ/HU+aJ1kzFXY9QnBzoD/aOTokKDdGvOU5KUO5vz8oJjKJebDbK8A0Fxszm13snq
JW5BDo5Dc8psKdbsGuUpW3AvBqmxB4K5PHNUUWWwTbUUWOgWgKOQU+GPJJSg9FBrjDGr991B7IGc
LhdQem1KA1vSRGQ85K/46xJp1rTMux6SiIKqK6XijBefEtWzUffeP28LhqIKAA9fplBbgJo3jy42
aDON0QpES1sPAyAWqVDiGlV4+766Ois5EMsHVmMLz49GAwNxb4HmFNlRmBdVEyCWpx71Gmmz20Nd
bgsU7V7zXlhP9EGM8wUUA7RKkWRKoOs5inrCs5ZjqkQLiCXnbaGaf24PdyGLTdqpAhQmWKS+DrVo
c02oCKmiXgbMb824TnzaKigl9xF+rHgIIFCJxrvay7ZgAv0X8lrrDX7fW+o3FyFo3E0cY+l9r2ut
BvKTGKbnCc9r/YQOGm44/lo1WM7s/OTLLiFdABIvGvOyV7gt0EcEkgMNESWYo8p+sdt5fsmqdPab
AUNCftp4iD2nurOF8aAjxvoUpwgm3/4Nl1e8pAigQcT7RRq7RZQlizWZVJdQPZ1sjCkriVBPGj0U
bVFRBqv1e4dr94jMr3jMO8hUt4e/0rZhfEpLzJ/4CGTy+S5xEszsgYEi0p+5EgIGOycQyOL/1g0F
ywc0ozu/iEX1LVm09kNirmlIWXf8jadAC8rdGE4WmrRhlY9jdBQeRnq3f+Dly8vvA2yDghx540Un
87UkJ1RHoYfnuUczizLyAi3BHCgZTohNLAetK9qdQWWIdv7c0zvTkCTms3CEth27PO1azMKRaCfL
sr5EdVXxPrXjQa+d/rCo9no/pOkSCGVMdgD31+4HqV2BuiKNKkLW88/RQAYGr5kjF6tpKBsI3Tl4
ReQ+GFa5Vzy5MpRsTBOoorsld9/5UEqip+VisrKQnInVnCkDqjVX03yYqrbY22dXjhqDEaHBwsTT
xtvsMxyaU/7m0Yh1Z3G/pXXVH2hTDgd1WFRxzPU8/oNqjheFk4k2FYxwy/OTudyTbLo2aylECJuB
2XPbn8/a09YMZzN4ptjQpXHgabOGG2QSOW861ypOtzfvtcHYvLSSELEhS98MVnWOFg1DER+8fHCw
8lPxyfFH/FVB4yFsvYd6uDacvMo4yxKfum2pjJWuNlULW6PxJqAwSl59LVQguYhU9F/+fWbcGQT3
lN2IcTZJDiXcIfYAvgSKSc6am05xJ7oUC44Z1ff/YSjaf1LrSiKM9fMvFnVTjcKVEQXxLDysJlYj
DjoxFv8pwt57M6+tIP0XvOoROmIR5Z//FXRAau8LTGGjwDTjcTiUEMrbE7LK2CIWbtH/H87Oa0du
5ArDT0SAOdyS7DBZoyzdECvvijlnPr2/mis1m2hiBNtYA8KquooVTvjD+xMlKrUgmRFoA4TGPrkc
LtVqPtgoBZ6KcdpTZI6pV2Z4HhAZa+HOMm69zypAVIHXo0QFa+hysFhFlKdv48BLdCoZD7yH3dfA
MKVPWqUUv5cgrVsUe2r9mVTVolKOxiwGbopdoWizTP/r0UsPuAHDCQMHgglMYkwtfekxvvj39gff
/KWCm2wjtMWtr6+ODXZqc4QCiTg2eYWOQWbDxZaCqjsktaV/JILrFTdcouqlquVo9mdUGA9Srwxu
HLT9sxGjbBlj+swNjW3hAe/H5WxRxtgDFGy83Rxr/gNsDtmfNWEpbFE5K2aDYC60pEPrpNYj/AcH
sYxRO1D+1H20BPF3rofWcLMW0sjthdqI8ODfIrzGgWel1jSAMM5HR08A9BVt3h+bXhpAvvMsBtP0
DG3kvXpcBHigUXmW4PrBLVznGY0xU7d1uDqxKL5X0YryMAUnRGqz8aRM7xcFEcOJgfAFYNz1I5wv
stqOMs6DSdfFx4b62QHOQ3TnTBim1FpaFVivGP3nZciqb6HlFHdRO5h3zbBYO/mBOIarcABQJaLA
lMdB/F3hqtEO6NGfljxtUJd74XeLQq3enm9/zY3dRJLPvU3ozEFdaxQQ+0hOGKiR32ObeE6XKPwg
JaODFGVeeTlAwWPHj3bnDsWwWOnfaxTD10WGk4hHvFW0yFfXQ6FJva3NgG4wHFSOOeL/WEorKMo1
ke4btSG7NpIjO2HBxn0Ld4t+9xtMjWlf3kmdMglVH1LXWgmsA+jQ1MefzjoE4/79txGBIEZA5ROM
IqdlXSpquMQdTmLkK0uzxB7YD/OrXo/TfaPL0UF10ulRn+LFRaaYssCYQmvownhP72FjxmT8Jqmz
TWBJCfRyxnHr1Cj2maEfL6Ny6koCSgon2a+eQG3vxhcZ3mrf6kJVAwgLvX55rWYdYwFl0dGP4MRl
5V1FH/lzY0rdqYjT7Dzkbf09SztHPKwF1uQQeO/0poIpkhnBP30NJXrqoJvsJDwblxZcFoFzED+J
YtrlAjSAHHQtAUAhOfFvrQVdooWRfTDzITmVTjvt3JFb601+Q2ZKSRZWyCqgXmodBGSlYgAxFbR+
R6yQuJ9rSDARrdG/mBslT5BX1H1pzqwGo6baIh7fM1jZymSuk/PoZIl9Vxbwa71G65adAbfSN6oj
IMwNelzcTavtBKxGyg0UPfxRi5TT0GnWyYLV6gdGcMLk5AUMrClMhbK7kADErTD6fGmbQfFbZNnu
Ew2tyiGsEO8b9R+3r7OthSePgbRET5OQdPWIJxiXznaqxX4pl/YxWcxvDZpsftsH4c4nFnNcb3P0
ionWcLoCwC6OwR9BG1VFebEMLhFq0i9m1OW/Oox1KSiU3aNTKOarYcH2dywp+/DuKdLAoAIGzYev
vj7LgWTqQRAUoS8VyOJN04JSfxvDuteGv4gUQdEDUqE5K8jRq9UEduT0XVWHfjkUy8nAnP3BjCAu
pW2xJx6w8dpRn9I4mm9tv3X1fg5Q48/FrOxQCZ60KNSeynKJ3p8aodctJBMpvwCMXU0IdlCU1cYc
+kU8hJjfNL1TH5IR+/k2lve6BBt3DseSz88K0iVYh77a0IHSiYlcqFwbj04+8KLNxRS7ce0MjR9I
erez+7dGJGYQBrGCOb+mDKfFlKuFxjU/12Vwsqql9qEz/o5MLXwAN7RH+9gajqQPVQ3hNINb8OUR
aEJ5GWrLCP22riW/qxX9wD3UudES2V/S1o7/4uuJLALVA+hQkB4ux1sQ8wnaUg99cyTKTQMqMOaM
Yz3WQn+R1ILCxPRUJhAkZV9tlKLGw3DQhS1QXS1+HJSNZ+Wx8RrwOL0/GmGPvFnZcmVB6b2clbV0
UK4KLUO+WF3cMOilsxzi/xBh3fP+Og/lJQYTLjJgLVZD1XHsWMWiZ/481u2LpubmPYbv42OySOPO
G7FxEdMWMElqoQPwNq2eiLy2c7D1ceqrUYVuQNohwaTXTVG76TBMO0sofvfqLhaMC2GPC//gCmmp
Db29WDTG/NSQ66+gWuqHNtzVNxHv6NUo6FdR1UZY5YqHB6iJhlTcpH4LwfM0JzZ2GTVyVuNiY8gH
q9y1GgUl1nTKP0WN9V6DNEJlyH+Cwib2vrL2Zav5nJWTjKk/m9F4ArX62gdx/hkB0O6unJJgZ69c
q3iiPkBVXbcYjoRvDYCe6EVkmlInfpo3BBdmF+jUhs1g9KfAyZ866olnqSusQ6/H9QsYwuJTCwDv
MSx0PfbKvNb+0Y0x/t/t12/jU1PNw9cJoAQFvfXrpxSq02h5mfhLPMhgEiXoJVG6R2XZeNzZRnS3
gdEjMrFu2QUzQVSPZQmfegYeCnQf2z2VpAR9iyU1T9NomQ/mSERjT1a9VwjeODvU0bgMSI2oBq9D
CxghMxCJNPOzbE7+KywpfAzH2ryP7WKnoLY1T1rmoK4oJCBJsrrm1N4aCj40CIyiMe/JS9I7YgH5
QM1eO4zo9T8GRpecCAL08+3vuPF28P7St1EotwBAE2vwR/jUt5FcGQlzpI8Z/+4Moz2MszbgMWzU
7bnPxz0E2NZUqThT3mEGkOnFn/8xYBctJrwjEM5pLw9H+r6D2yYx9Lgow1Exqe3XYFgqV0Xr+vUv
pgpHTSEqBc60xryT7MQo8bDIOiIRLjLW45fWnn/O8jSd7MKx7m4Pt7V7KBvQBSa3FlyC1URnID96
MiEPMBjF96kxQo9yM9ZYUaf+vj3U1kcUbt2EGiLCWauIVgVygcUiZ746FiYcs0L5p+iy/MOg0EHV
zMzZQWldH36qbJRnIFZR0OcBu5xa3CxNO6QS1qvxkno465TP7bDsqXteL+DlKKswAye7tCgz1Aga
NVO+DEVBbU0pug/TSMvgvQvIFQPKjReFD0W6fDkhRWrmNsoWARuNrE8otf6UltI8O6DWH7Ji2MPr
Xr9goltP44XsDZDwunSoj4ZSp3JY+LYwyihJUls3haT2LE9Lg/ILvsWuMYrcbcKOlucsjZuduOB6
y/ATHGoD9PEBVr7h8P44hlWA5Y+MIJAPws1ufbXQq8/G1Pb3geZIpwyFmncLNGKRI0QzRO8Fysc6
Sh0KnT6LzYgy3bRDWsXKabEjhwaUvieFsLVzGAxzVhrfQDDE5P+YXKtXDfWduvARn+noM9OveIJ5
1/RuFhjODtZj6zCgdiCSGfy0SJwuBwMJ1tmhMyKIqEN4pR9UuNg+x3thgHgCLqMeMSMRx3F70bZb
nYYUKUW0e1D7iutWpzZlDm5mDibt6UX1E21yjvOsZodK7eaTHQV0+wM1+O/2Mbm+u3kF6OMBYKBQ
eaW7JFtpZJe2mvtDOTiuNpJJFUBB7jClT7xAn+Y7Nv3sy3M+7BRht7arUMQmuCLpAMJzucj4xi9W
UHEXdKk9PxvJ/Dsz1CF3kRk1PYxPxsPtmYqUab3a6CAIiR0ef8B1l+MlGRjlUGY82Vr+HZVF792y
GIvHKeosDyHmyu2jLtqhim4tr8CgvJndQVteDVoiTlJnXVz4jk5XqA0Ip5BEQHAlN9KnvlfSUxo7
8VdF6sP3138tRAOEzjCqUKIceznfIq46WkQIw0pVH3maVLTPc4Q3UIdSlJ8VRumZZjLvpMkbnCAe
YzrtdEPYUtRDL0eVCrsyBweRTIqzKCYVjpTpXpyZ2k+uiLA7hABIijsJ5dDObawAKyEceRvwyIMQ
W21HdQ/cJLbR6rMDB8EoTTCUAfytl4EgsE9ktPwWo1HcOrWWe2T10a5Su+D37R22OXlHp/eHUAPM
mzWE26jC1tDxNfGz1Bz9KsnTyo0QLqhcIlkeVCMeHssxWr6BOCcKI2EcXmcj7E+1njjezo/ZuF1E
b4eXz6H7gOfo5ZeY0y6njIaWdW5FCCh2S/5jEL9iUoL4bGNoT9Rt53cGCiR+6ajpsTH1PVbJxkUq
MhzgyRS5RNx0+RuULkCyXOI3gBYYMUQYcGNuy/P7Z4p/EgO9ebgiXXc5CrdlLgUpaX5I8Cc/1ZEx
Pun27KBb0KSsM3FyVLoGgWjzKJlx9DXIkmZEekUnz7z9WzbCAFrNws+DhYcLsVr0KZFmjKLD1F+U
trrvR9U+p0o+3hclEDFJC7T7shsyD6WH/ssEV3nnurne7CATaQjTECEEoJxzuRJzrCt1NSBntcw5
WGgsAb1JkyJ36KXGvz3T6+v0jVRC5wWHKJTnxJ//+SBnfTXFONx6IPkcmLxK9XWo0tkP6im/k3Bt
+aZPppy9f1dTz0EBAyI0KTv/93LYrmyUCdMGB7+UTj23cHv8FEL6E+St0cdblattMdVP8CvO82iX
D8rU5ju/4eobs7CmaKvxcgIGeRP3+mPmUta2WacpozcrMbCyNAYUih5AmcGXGiTLVezF+BiVc9xR
qG+m4kD5Nbt75+rzG2hT07okDSGhXX3oUQJeoYLtQYLACO/TuStPll4nhyiRrNexzxzXmXfNVK9e
7LdB6csifiBkBlfpT6u0XThUFUKGUlmhdRL156DS+0M759+kMBhOt+d4XSYR4wmlHWiFoCrWITwM
7UFD2nlEWDN3vpaZWd03TtTeV8sy+xpqUOfOMcd7AgbrQ9MnwSs+qMa575z+sZxk7WcddrOx8/Gv
HnRRTwRYR4texC1rUCTXSYraYiNMyyX7WJSV6kZh0Xl6k02u4aSjl1qIkqkDNqy3l+PqbIuRkX94
q88QrK92voHrp9ODEPC6zAkPdVM3PvT5xJutZg/DuDlJUaAVnjxizMtDltMh1jHXGzzLbKRn5Bdl
FzKvcm7ypDqOjiMdG7VuXJlu705MvDkyQ4p8nih/LTzjmEshORWTtI0B2l4z1cpTAWrs16wu5alU
7OYVE8smwGdd1nai/q0FFt8WjAL9XN6Sy1mrbdU1ZsnYxC9D45Wxpv2vnxO616XupHudvqv7k6SU
BwKnMEg7gBNXJxhphaloJ5gUdl7lp2WIAGLGGOt+Gsd2PJVaXr9ac49J5u1dtDkssQmZB236KzlN
NOQ1p5nSAQptvpwCbTTPajFh5pos8cF5M2rJ42Zn6258VYQd0QEGjQAMa31jgr8mkTQRMWzTJsFu
uel9XOQ1t4aWBatgCP7VrDG865ZkON6e7sY3hUaCnu2bUgu88MtvSotcGWAQoGNbyMUdjP/0xdbG
7D+lUtSdrbtxO1LL5T2EvSI6RKtDk8611hHtDh4hINo0A7ZL2GxU7WPWa/pTUYbNl9tz2/qUyOVS
+CW+FcDWy7mpaogeTlsPuGFG+iFM5uwu0xz0NOSiOcRNgGLgFBfvZXqxbd/QDpTAuCHWdzL3sa0A
4x9AYkXTMUBm7n6s2vABxnf0F9+OTiwsHTRmad6sKjgyy2lyEAevQQb1FCeN/GSPTe7Fdh/8uL2U
b2t1kSWIaUEnM6nU0ipdV6W71sDcwQoHT0qU/qWX0gTULG+K4UFqdSIXYcW4Oc660ptuLTnBDycc
0o+Z7gSjm4RJDwOtTqGhBJo6+4hsZh80SZUMrxjlyLrvstZyfCkL9O8OIflTUmThzxrNfxwAO7oM
7kwZ+N1gMuqxBKGcOPiePFSr60xJ20qOBoertE/0x17r2lPrDOmhVZz2AVj4Xtf+zaJitYZCUlls
CnHS11hLU5nDRasJORvQFDbWIHjH/0fRLDPcJAvG8H7pxvSHxUou56HI8/w1qeds9CmeIqrZW0H8
wR6C3HENtUDagxJsN3+bsmlCx8JAythd+mX4lA3KuBM1b5xccCSCQ8n55SZerRRt2MyMAmnySNjg
nONEF/7b9EaNM2XsRKGLlkds7SQKV5kRX4d9TY2eXJGYXfymP4JIBb+xZmwVLNOquXoNHedXp5bq
zrbeGgQrVyryQkGAWsvlIHm7xErXqoQMUda7UaGbkGGK9HD78GzcQ1Q9wbeBZADUtAaaLVVlx3In
EYsqw3Lmkw53+tIJ9YBwPi85GuZp5Dg7T8rGxa7RwKEcKNx6SQcup5boc+fkC3FY2jTF72FeouUY
SJZGvwEFuJ2gb2uGgOjQtmGfEP2uqjjysLRaEhLxV1WMbVo+69Vrh/DctwbpR3QvkuZoN6H5entd
N15N6slg2mkooxi6Rnsl7aiMJXQSbyrlrvPCwoxfkxn5xwFzXiTOMiN9lPU0fsq6Udr5plvLC4oP
+CKEXip8q+0JWi9WCofLQ3QFD30zy+GJnke7CEKgNO48Klv7lA0qWPbg+K/oGYXsTGCWosmzisL8
wTdXVVdOzL2K49akhPMszBjgvbCzL/fM4jh1Y9CP93DDmzFbrtqHYaq0e8Q2kHS8/fG2xhKy7xY9
Xmqb6yb9xOsszz0w554al29EE+FOq8jNY5I27V+cBaEuz8NFrGOtpTsKJCPBNWJA0CiohwdsD2+m
03s/y0qycxI2vhTpGJc23VuBvVwdu35cRnRIOQmajAB5W+nBQ1o01c5+2LiQKSDiCAKfTsDuxK/4
43LU9KLT8nlk99URnYyxUiy6h0aXu8YQlfX9nJnmTvB/XbvDqQ88MBEqCobUwlePAKWTmifJHtBZ
q2LpwOmW/4MypT+h4zT/xssPfIWStBUoC2fKZT+Nw/wk11KrwoYrEZt69/4R2S9EE3GzElheLkGU
hwCtioSrmzKKm0yzBTagL08jeig7U9/YqiC3ePlIuiiMr0nJyTipCXWOAUvf0jwZbWd+6etEgyqX
ZjtDbVxpBlU6nc4mhx3IxeWsTMpufdNjSQSEXz86ff5vpxjjs2Sp04uxpPLZrvEtQGNX+/Du5aRD
LQRDsBQUch6XA8cdyxhozNEw5ug5zCqNcCIeq8yVc23eEdnYWlDyGaEoz6OBMuHlYL0FLbmfkVoo
rDb9kiaQn2VJMx6B6SZ3t+e1cVKErh1BK2UZ8GmrofTaMCsZQwI4mtL4PLeKenxDj7bscF9rxj1c
2sZLyHiWaFghDAsa9HJqqaO2TqUYaNwW/XAMqZC50lB/MZVIO1uZM90V8q7vljh5q7iSa41vR7iE
aeIaeGpKMgKm8dB7s6GnuRvSI2xdfXbM5xBNj8ottSH/lvHvmm5Y1eVn1U7LPd/GjU9KtQ3oCCcF
UqclNvYfN1LvBArUPdY5NNL8f5EupR9n2ZmfTLuL9wL3rTWm6EWPk94q8k+rNTYbw45DPSKvw8D8
rtcm4wBFanhKcOX2hdgcgO5sTy98a5H/HHS1kTolUZbQJAGqzALHsMWa77IlhGUcpRau5Un8IJnF
vznJr1B7+4sXjEYo/VY61wjTXKWyqWy0kRgdcR/dL0elOkK3l3CKLdrj7ROz9SVhfdCVIGvmaVl9
yUYPQ2pJrO4UDfNZKci7MlgofpeYys5QbwSa9c4Valr0rOEIXAUceP4UTYf6oGcNZntYmip5WCQ1
eWiUKP1ZWmgXuE5S1x/rXvWMpD/3VW7Wbq43MRyGzDiJ4J0IejH/xQlhSci5e+OfqEdT9faaiI+7
/p1Q8QTjSPA5zdXbZ0+LagLjRvtuLqR/rSmaVBdX4PpjW0H/RntE+XR7wI2PAFuCK4sPwdKswwgw
40WXJhwnmGlYVdpZ+5RTUz5aTbh8+4uh4DYJaBItmbWBgTZS72sGuUexupE+akUKDiqdc+6tetB2
EsmN543HBeQ+q0iAtE65aRfUeWHMvVfb6E9LGg3HlnP+uS8SCUXMojpXgCndZsKg7/YsN+IyRiYq
Eyo81C9XcZk6txS8jan3Ms2Uztifmp4DgWBnn1xLOQGKoKYg4B6OYP2Kq+uPa7CuyDQWnQ0t5Wp+
bzbpB8uqx8Noh9JBD6Xg4zg4iTvJ8J3CSkfq0Sr2vJs2t47wqBLqmqKCevkTnFnTWxaC10Dm1Oqh
rfuSTYoLbnD2by/q5lCixo+kBgTutRVWG8rQpBKbXerM9hk3gRQNz1Q5cqu8G5wgFpY2PSwiIaC9
RtLYcphFC01Bz6ms4BAPlIu6SA1PYdT1Xkf+jLR4uUelueZlvo0KMBpxQ+Ewudo1S2TKeVRovTeg
pX5ccis9IDu4PNuo0Z1pHlvzsSr1+pjaiYa9YpmVgHGD4TGQs/Goqcl4GqQRZT4r7KNDBo7DL0AX
7AnLbryHIjAXHSf+wcG6/OJ1Y4dJmCmcqjYcXvp4TngmSuceXmDyCSFGxzfpNJ5vf/uN95AuHwkV
ERznaY0W0dFJAErFNmv6abiDb9L8SJNlfpKXJTkNfZ4arhr0wWPSICMgRb265yO+NWtOmUCta9Q5
1+/UlHSUdSKiHk2a7FPW2tNDE5LjhXrc+7WE18aiStkOJmfrGhH7AKUCalLsxculjju1VUvK895g
lPZTiF+J24fjnlvI1rmi5061SNwk1CcvR5l0tUI4nMtKr+v2oFRF8b86b/8LkrrbSSSvxbQEiots
g46HUGhZAxD6gD0DMa/3qjawXcQlpZeq6L6bZlc8q1JY0LvUVV8OpRmt1wLMvly2uMLX+mOR5tGP
23tqc94CIygKZfRfVqFHOYzRkKrieTCC7qh10i9UZ4fPNEDKnV7ExubhCTJQ2qDSCgh5dWSKNlWJ
zYPOS51SDt226KW7Qk1a3UXDfHmJm1J7xeRiD0y2MUGBoqcGiMcNYjirCS6J0w/lUvfeRHnupxLU
tjsZnfky5dMu+31rimjKg1il3oxowSpmiZD1D7iHyXx6WT9WVTR9QcyEwoQ6mr0guVq+VRdt4I5d
22F8hfLhMY2t+g78eXFy9HKeXLtIEv0w6L1z58R0oPxQKqXDaNTTX2x54HXQ5gS2nsxdzOaPh7PK
lKaKRwcz5IgibOZEsZ8lQfJoDs0eN2rrI+jcF1S53pr04s//GGqS5rKX6oqFqSHNxVMV/Ir6Kn4w
rdLa2WYb14XIcUVEwKa+kt9q4ljKQ4aja8KKOa2ZH5SgUz/fPjYb0SlQB6EwDJgd+J748z8mVM8j
zpg9RtKdrM6I/Y6585gBm/9RTZ39nEhp8/v2gFsrSPIlGGYETTCLLwfUZ6MZ51Lj9KALd9b17rMi
SXjdxO2eFNvm1KgQwufB3pkiy2qkKKvqemQk9NUIDiGveXEYoFeUydNdnxTRzqu2VeUS0aGIg6kY
4OxwOeAc6aFq1awlHZYAwKMcfZtQsLzX9AHnhgZozQFnB/m73BvaY9oH0rPE63se0rqX31/hIvYn
WBX0ItKx1Wdt67EZ8HRE23Bs6pcsyDW/xsk+cs0+2fMz3vqiNthsYnM4GQjyX04b0LxGSss6V3kY
5R7aA8Z9WyKc6GpSOn28vX22biZqBNTsAa2Ad18VuSapyaSF5pVXIgT1I0779HsNKOW1hLPV+aO5
zIWr0oXbeV22DqOjoAAvygYwMFefVrda/mZD77x8CvCR7dLgKPWlfLw9uY24SJiyAX1henQHVmdD
i3vLjBtGSZxu9IMxkV3ofBCR59zwIJimj0GXxY9jiTt1YAx7dZjt4WlMkL3TZlxH/1I4SQHSXtwF
OczoYjIqSG+zdtCWrrtbrG657wytOzmTI9Gn1YOd83P9aQF1cmoI1AHZXQmZNONUJ50OnCBVluXH
NGT2IUCtL/HLyaEynAfWKLlDack7V+D1/iXb4b+Ug4nKwPNe7t/CNsuyiKLRw2SHEs2cyx9as3lp
DI7q7e/7FhFd1gJoGHIqSbBAElLpuxxqlrJJS1rqI1jWNsZhRMXigxJjt+pGc5P+kBtTPQWqJf2c
lqR4oY2p3jtxEj2IGvj3ShmkR6Rv7U+FHOxJ7W0tPq0H5EdJx0R97PKXgSEptNQKekolAWyfVsZw
qcHuucSBqo0wiLQNN26XPcTX9ZbjMFNaFVA7bpC1AW2HubWl4/nlOU6a12652DMg9dZsf4A5VEwP
mYXkpA3V8DNa0Mo8ptqCGdXtr3L9TvAbkJuiQMZtedUgW/K2smDDDV5UDvWplbPhOQ676qtK4/oz
fZp3y3iIIif/HvQ8cHdQ8C+XerGiUrVjyrxjTtkJg6PUjxqczUC2mDtHamNrMyPwHaC+2G1rhE6P
WrLVZPzdGc+xV0dDCJ7FNpFqKvYIMptDIY4G757cjgr95aykpCvMWqcUJDvRc2kLR6XcUYoHU+13
7Qg3x+KaAg+EHjGhy+VY6mBlYVGRWlMpUZqHyRgr51ymmNrLTjF/fff2gJkrGKWAoOnXrk5GFDmx
PDgMVtV4IASR/pxoSxD70WjlvjKP6R4F+fqtQU2PchZBJj6dPAaXs+MViDXMiClsAuB4huUIwrvi
Jrg9rY0DLza80BOgqwk443IUvUklo5tIJ2ZEgSc/stG9cKuoTs/zZDmfY7NRD0kVlHvt/s3ZmWAa
iE+I2a+K/aFqzhhZc9EEkj16TlzGJzAc8h7McmuPcMVSsuNSA+8ofscfga3cQ8ehckyBR2tA0baA
eHNkP7yY0pt/eyk3hxJ/G5qeIv5bDZVWWZCMdKU8rZJDjyhJuc+H4X96X9g7NdCNGiFadXRJSLg5
aQTsl7OS0IcQRUQuC7utvUZvy3/LYrH9rNbTu3KRzEe90z+Gw6j8SuJ4+YYz0h4Zb+sDEqRwJlC9
4H5ezRZVbKNzUOrzIlhUXmguyxGl7mRnTTceBlp8dBAstNdoTK2OOI5oedlkOQjOOVp4BsbgbjDm
/KCVdv/U1U6LWV9HHRbV7lOtOXsOQ1ufFOQorWEw6JS3V/GeVjVaZAw0a/olTo6TlNY+ugC0Vs2p
O7x/9wDcBDQvYg+eoMtP2kaTZOdFiQl1kRheW8+JPxjY/U16/W5KIX870Qd9IGjo3GerTxd2dJ5r
GdAfquvtL3loqy9OlOR3EdCwnZ26sYDsDkhvOrYu0JVW10s+d3ohLRV9NrIQX8+j+iBN1ujmY+u8
//1GZc0kOEd9lDtttVVGORiQR6GaKC+8ALHaDehrC/1bm3pb6FUpJjK3P9lG5UvQflArQXANYOMa
z9DkRjbI4l0tEmzN3DxbSuNDL42jcijbqf6f2elxB3i8Lwxof4n1WueWAr2yDayXKcU25BCahdL/
s/OzNo4mYFUYeI7gxdOsuNxKyWSEkmlzO2TFVB+l0UzrY9+NuLJxaVT/mQZwEg8CYqR+baPRfEqx
ZOq9JIuKZz3B4eBxMiKL5mCWy586bUqrnXBk41CLugmi8PQ4iEdWpwqhnMmQ44TqCWBo36RA5KEL
rx+cOn2Ja1wWeaaU8zDXPQVwTd9psGxtSVXVsWyi8qsBsb1cndIyyMhNJlxFeM+CQ5ce4lD5Jfem
slPp3RpJE0gX4FZQCpzVOUucLJRqkjT2HnbxZUnZE9RN5BnLNO7ckxvPuEgWWVbB3QUQcTkpjWgr
QuiJYDKq54eqCWfC2MYGehFr4alWZ5y3a6rot3ea+FtXeQzuOzqPKw8eOcMqJrIoqrYQ3AbUyOLR
G9Up+2EaZbEDaNnYLoxiCUwgFyMEjcu5YU+kJIMOoEXBINfPl059iNpU+8dJEusodXp0RLTK9GMn
VN1SbvWPtyf5hgFcz1JxuFlAY4g63GrDxIOjZ5DqB68bcMA+qwGEHE+bg2CGaKdEgRfUEGMOVl9J
+iGIym5ycZ1o/0tg9sK37eWfdRHVpxIPouMQBNHdiPLrl1ZKY/MQpqPeHrUxUiU3zqKW+tDINXqI
y9asjjPVMHiERjZm95YhFYdMC51yZ37X2SghhMC4i3ID5ZR1uSHF7asziYywMXO+xtVwcgJTNHBF
OupIDp2pHJOoeYaOlIPEUsRVh17+9zw2X4sO/Tuje7295Fe7WewoVNXeeP4EU6tXIzGGNKZlSCkp
nI2HDjWo1JVrW34IqTsdrc6GSk3At6exIT7kxYd+G5YWGNEMxfW1NGhl4UOW8XB44ew45OZOe9Rb
gK5LMFsAQtN25/24uh/eDg5gEsYCJrE+tDllqwotcwrWteWcqnoYz1nQ515nq9NOmL81FHQ1ISBi
E3OvwR8ktwnAdJoVwrrZ7wy9IZnoZ7ynlT3Utbi916sIFIC+HgmgAIFeHte+UI02zgfoWnYTlFC1
Ov2fPFWCb5AyWx+vTFQVk2R67udF34k2NodG/VRAXIAirFvnmjGWiayPfMDFjNC9VXXXrpLhZE9j
+DgJ6eq8bjK3nap3+xHxKSHY8z+qvsx7dUelUovJSQuCOIE453aZuqANbo6HIGv2pJ23dqkKMhR+
JgpCcM8v1zfVGiMxnLnD9bLNXAqJsz85SHDmhpH5y2CqO/29zfEo6ZqMRhC+7qhRieQj0wbwZFmS
D3kCtr3WdYxwbKw2afLt0fk3xyMjZC3hiHAfXc6PiCuZxiUWFu/p+LHra8eHFVneNWYIwKSZ95xA
rjv0fDvNApUDMod8Zr2gqlTWlMNzIqAOdY2jLGFKc4wkOE2e1lvGS56Yue1rjtXz7jhS+FLKejd+
kKN+Yf2TaBzdotUK27XT3sYCoYCqyR+qn+DfG+/OSMSPRez+zdSXfHi1OuSek4JOBX0TnvuDM9nJ
cxCTNZPYZt9v38LXWSZjARwiQUfdm0RzdZLDMS7ypZLonEiy9J0zW31P9UU/W/2s/OqaAgaskjd0
vbgEPuqSvfynyE1v78RrW/uBpJrdQPkF0ZxVrhvM8BASZNM9OQsWP43i+UnvVPObHMTx98qWs6+3
p701Hv4soJOFhxAqWpf7D+nGDDJbQ/m71/qXKUg7tO6XocX1JkhSv4urPRjCVRjFOnNhQRbUqLhS
6rwcsQ7TSrGamhuzLaXP0CCV1ygKdqKorWmhbArGky8qmtaXg+DXsiyjVXXe6MzmfVvnn5IWCJqR
SiQA06Ceb6/i1oPz53Di5/xRd1EU8KSyXXYeyv25H8Wq40XIuvptm5iH20NtzoyCh0AraXQvV9GC
3eeDldOA9iS7mR+pScqvJeH494p4rnSlmSvYff+IVAOEAgUXInCZy8nJgWMG5PGdZ9v1eHbsrnWp
UZhuERrmQQVWuHMErqlz7BDEFYn8wIyQ4a6mCJ/NMCaNNzUaJi06GF2rvarUdMwjXe7mkzRWXYJ1
Wj3FB0yZ5/hAhBNartEU3RdM62bLRXdCybyIBrxxx/UBY75Q1SFyy6wyNTeWM+VDErUAoYxMTe8S
vN50d9Dy5N9Rx0PYHZCuVHe+29YWoU7GHYaevxBjv1zFlg9jlgar6FgLttGUc4+dlsonh3bzTqKy
tUWo2VLKkVFZpBpxOZRlF5VVGLS0iimdD82QG78okKXeaBoSKsDqXoa7NTVB7KGzzT1CBng5XiQv
WqwEC+OpFDcLqde8DpmQk64He3txayiEVwDPoYAHx3k1lBJmOkVHWrxWFsToM4/1YzLPEGHaIt7J
ZzfCK4oK5JKQmgGVrjvpgyGZgz5HvddjcP5fgJp96Vb6PHimLNX3YC/zw1jJpT8afR3uHLmNaZKz
A4jX6JZw9lZ3ZNPaaVxWBTUDNa9csza6cwpM0rWUMT3ePt2bQwmUILhwmlFrjxdLmRutLgg24jj8
PXSldlSrfqAdNSY7I4lvswqVYTHjWkPnC1nMdXmxSiPo2DIPbFhI5SERzH/dqPZMAbbmY3BvUEbl
NbtKM7h/HZjZzKcz0C51o7oZv9edOg7kmlX26/2LxzNG3xbUGeCo1XeanVY2sIzrPTTuYk/qx/Y+
wx/hGXFv5cvtocRfdbV6gp3IHQIfYU2TnrBMNJOM8oriYBOpqqVz0pahP6bpaHjoTyuUpsd3VxmF
NDElRuKR/3N2XkuS4twWfiIi8IhbIF3ZrmrfN0RbvBPCPv356HPTlZVRGfNPX07PKBFC2lp7GRAJ
rlIvv2wsfOXaDgwKtyW+GzgGML6dzP0SozMdIZ5dubhdekiubNxlWPvbvebleGaKyMXDZiocXNXt
JnuYnkkDt48sJ69GRyWbU4b/7pWL1IX9cnPnZk/hgNuaky9HXWe7dwDiOG866e3KehInH+MZIp5x
1IOIOu7efpWXliidE5pQHN/AgmerpsizpMFWug+bYa13hTfox0abfkLkvtZQuDCfKLZpuJJiBAZ4
Lnjfugyq97Secw5Wcxq35ufCLjF/b3QdqYCnS43IT2Xa395+wgt75+Z9u+mHGJ1W28sZZTONO7nV
eLO05kjkmhMYc9ncN5W9buEBVpA3TkoDp+qu3N9eW7zgdsq1dDuGgHheJRpIwnF8ORBw6krVPBdI
oDsQh3F6VCMINCkoVujlerXPB9VE5irVU+9PmN3jH/2zXXS5S7S8+R+wFrYkfhaeANtxcjYfrTVb
g9NwYYb+Mu00pzNPiWXFQe2r5eQmjn54e/5fs7K2WfD5QxGFSOG8SrSkSMGcwQYMDZg+7LWGAqkw
q0wctXFYn42l7u39kPvJDfhsY0STVox5aLeL/DOKkdrh7R90Ycnze/iqca/dSoTt3/9bIHeZSEyd
35POA+VjWzskv5pfgSr+h/p48wygRb6Fy8I5eDmSBZsbrCUHMMC0Ij2sHbfLYPEsBaXTqdKH3LfK
a7T3CxsIXUlAA4Tx1MfnzWvPqJwWkVwfIpTt9uNA9tCyeS9XHFTPa4kx2tuzeXE8ztCtEcOxfS56
xHjTTRZh9qE3N+43peY2VFpp0vBI6CnM1X924mc1bSaHwNGYg7xi4QqVdkOpnB6LFzsO7KnXQwus
52Aq7X8Zis3cJ4dlUy6cH3Pa6pWp0xk9yiSLFmjeZffz4v+y/Sl5/u+TSHmMYTyHHDj3Nsn/LEkz
XstJEo+OyYCbHp0e40bSqL9obk+qlOIu8PZwl74ANsJNkw4xEx7Hy+EyfBuXnntFOCfOEKCu8UO7
yVTgTlfhuQuFFq9qYzhQAGEHdPYJDNJ30DOnAMrC7ol7zowj7u7yyk57aRFuZEsYXbCnOGFePlC7
ZmTiGXT8zNq0HjuN+BITQlngtY0e0NWtr9TjF/c06ke44HD8N23qywH9zOnzUvCVIWap2UMABbNG
+TtNGlm0FtOwX5TQIiRv9eax4gaDWfWHRHr2lV9y6ck3SRaWbTSV4e29/CFKSNQSJue3Ieoi7Fay
yc3Wk8FMVyrqOtyx3146l94n8Rd8ekw0qWdn7zOj0auyjPfZlYmxLxLPCaXvu+/eHuXSAt3oaIQC
4klB0ffyqTLuFoZQhQol+ec74LBfrUi65xaWx5X5u1QdbM1QokS3yMNzXimwopwsi3rLxX86zAi3
/xpPsrkD7qgAn7L11i8wk6F2SN6//YwXZ5KPnq1zY22d92LducBcWIHTpGNlfK6brIXLgQ7m7VG2
93FWqnMV3iQ+3D+w2jirJ9UIy8ltgWhQE2hHev/Z18yqW+whp3lnTT2OABg+HfVq1ENjHrIrxdfF
F7lx7f5/+HOfeNlOmVv5PGRltS6d79l5h3mDDJG5Zce3n/Tim3RptVCqY1T118Dnnz3UMFPNNDRW
puTuEDVGoh9Yo3hVipziJl6tkG6b3CuxXtPhXPwGeUbq6C1O+PzaquXZsPL8ZINrSQ5BbdEjO9Wd
MKXCC5cOGf7/8KTbaPAJt/377GaSO92my2K8pkrLBz+t4sMybtJPUZVzsYt7W3vO10E9r4Zorhwd
fykM5wuKQg7CJoA9NKjtjf8zza5SkBZEArxIq2U5TZ01GvjVrcUnmA+6eeIG6mG4ZmrpuykfUpdz
uix25ZjGWEmQCeSGKu90H6EDZMggLvy+CeZ51qeg7zxT2y12r38W+ThJctlHy74yd5cWpAsGufEW
MRE/F/Foi2n1OQGjIe79w46K3EiDWV8xNmvxxf/PahWKlX9HO9stlyY36tzc1iT2W/u5LHTazFmV
3WSrZ1/Doy4tQ67/OE8QsUi01NkhOMF76ycftMFU3RpyC6uOOv6ooSiXZu/3bXplk760tfBGUcZw
uHMYnq2EZK3yatFo2kKQ1m4tPCL1wHaXRUfNuYxt2OGCN0WDMaSf8tIRP+fFRtP69qdwaRNFYreh
z1DmUdm/XI1FlqaaW0iAsTLVb9dWOu9dt7qmX31NROA9co3bCLyIsdC8vxzG5O3lcS8QPTTpWhwy
8k9/JXLCBV9j5WP768YfqpqcJLyXyyrKjDL97cWiy2gWEXQJQpjQRpnmubrXaitWEf654xJMmrUO
gZDV+q0dWlWFwqpaL8h7LcZVzHXmNDA1o2ofst40UJKXXV1Gk1Ddf2bmsDbooYJ1AB3hk35WEHpd
W8hqU0bOQ+U+jiJukerqxV4p/cp5e+H741jfdGI0bZE8bS/0n+2jWzvydlpQlaJz7ABDC+dIiRUH
Zg4r+u218dqgYGN6kv7JOwMTeyWmxk2UQkZw8/fjPK9Dr21R767Yo3zLclN7ormae0GSY796Qi80
OO9V27isYSeZqiBzXEIN1iU37gUgmAxyvR2yO9nL6alfmMp9m5AIfeVuegEk2SoCSM5b2w2dwsvp
WWEFL30O0GvDGdhni9PuhGbWobua/a+lSdssaKvGda7sipfqWZwRQPO2Hv5G/3g5buuVbpelXLWl
VdoPWj85Ef2NtAoaYBFkwphCo+yfxiIUBZL4cdH8wJWi2fGJXwsHubBEuEyaQDUAb1s89MvfAr9d
rd7qdyG2ENaPLB3NndEJ+K79uBTXztILE446HMIeZzfCxXOKkdCAHAwxcpbGXX0nCmWFYz8me658
2FyWZvWNLPPhylu+8IQMCsbNfkIFeN5YJeIJbxe5QqGdOuzJh8E82YOuE++t/odWz5agDBLAcQ14
vx0a/35vuLuZvZB92NtjtRMtLdSxnM0d3qjXcJVLU7l91VCSIaC8IreuQsxOVXLLG00MIeC9lGGP
aOngtlCEW7wGbz07vVZ7XZrKbQq5LXB/RtL48vnWSbiJSSgZPpCdEdp5rva28uACZL26UmBeHIoC
j384DV7pQctJz5wxq/swrcz0kPi1dVB+O0X1UF+j910iANBVRZ+CHAYhwjnNPMv0hs4/0EOd8aUV
yIRD+j/pbjYXQmxKfCWdoSFgOmvnyPfpkOtT0V+5Ovy1tDwr9UA9oN/9NSuDL/pybm2v1dsRE9Zw
81vv9g2v9QNARfJxla2HwX8h2CfbQiuTo+hHtI2z3rZtUClVCnYsL7n1jJleH1Cfe5pqSVku8fr6
+PY2f6HsIZGcQvRvLx+U9eWvHNOuwRbElKHASZl+TrrurMH62EujvIl9J7kC0F9YBajkCDQB2aMm
OKeWNvoCacUFf4KdU5LoHTeoLOPkrm1X/doBtk3w2QvYZHEYgWwycCLlXz4axd4YWzMoQ9vNsbuz
Fm+IaHJbGH2NXX2ca+LYAyOOCbS2Fu2Qk4dcBa7maPv/PMXI5rYaAdUDoRtnC6EFv/GyGXhFHxcC
iUm4j1IzW3aOP8jbpu6ST2+Pd3GO4cttEhydtsTZptXqXBDmlUu55Q8ulDIiAIE51M0IJPCf6xHu
Mr7FvoVjA/vHWdHczIthKtcixCgp/SOhIuR8Gam+rzp1LeD49VNtQzHI5i8IVnO2UHvC4YludmU4
6PW8d1AHB/oYD/syvqoFe/1NALVDAqHryEkKVe3lwlk6r7DjJtnwxBUnc3tMTzTB093qml1AW6A7
vf3C/kKhL1cqE7iZiFI0bU2e7dn/OWYwX/UaOmQ8G2C+FdajcJr9qHEVD0a+kce8tqFfE29bUMA4
yr5tCtsnO8AWSY/F/MTVwZpI0Ahir66KHU5R1k1exeOvXFTmPo4zVURyno075o4kwxY/5ncJDh7p
7u0HubDxglJyeMGrprXP/frlg8SNtrh6ocmwsO3pNwB+dWrwuTvVFZqzwNOU2hWz5h86YnxPvoj1
z8DtMrny5V96f1uqyKZ1Zqmcq8czPJ2KLi3YZDTX3GmJp+31fnAOY2ya5NlfDVy4UP9hMwGuB6kR
wQ9F18vH9mVqWdq2q5Ej7tzX8wSaYKlcO7YlYZVlvk9de7or2PlClcxepFi3hnPV/uh1CcHPwHjP
hG7Os5/rJ+yF9NRBccRaiT0RLuMNh7lMR8yqeyp3kMdjYefXYP4Lk021CRUbAJC+ybktTMvFaC57
R4a+FKh+vGa5i62sf5j8ohiQfo+4C7+9yl5DVZg1wq9EQssn86pomTy9buItOa0rNbgAnb6E5WRi
a97R98o0zSGnbtIjbzS7D2+PvNXOZ9/p5k1DqAm9E4Oy8OV7Bg6c26kFgFvS2Q7busnvxXrdiOHi
MGiq+MO1AlOYl8N0Q1+s8ezLULc7bCVid2lOol+WQMVm0QcKY7R0p2FtuEsWYNc80/IPU5UZke4X
6ZMSY9nsZZym+zW1xJW96tLrRo+7weWQTmnvvPxtWo9PpZnxba15Y36wbOQvcvKKvZfAcomMGIwv
envSL63qzeEJcQiOS2Qrvhyxi10dlIwRNV3Vuyq17TBVwntUfoH/nMbx7YCOXRn00mP+O+jZld7p
mrVy9ZR2+1C4NCfyLvI1Kgfbjc3HMZ7/szscM7qVYbQ6t/DR84u9rk/5lBQkS7iLv5wgl8mgi6W2
I6RoDQZvnnaAlvaB6OdrCeCvnpQ+BPIbUCCwUGrzsydtM29xafCjhdEyrz/atkwwwdgiMDD3K/Xi
UK9zci2+ZVvBLz4k7qUURFziUElC/zrD1eM1zcuF7lk4oK6uDuZg9XeOjI3b2jXia65wrz6nbTAk
MJu7B9jr30L9n9N16QvVmk3DDThZzcdqmM2939Xeh7eX6atdiVEQw2PgsyHor1s7OgomCjoINtOY
PmUtDQKoli0ItrcG1BEIJEEwo75ZrkmSXxMlGJp9EASPK6qDGd3LL2QzkmwaDYhskcL4PphN+puq
1l0wQoUaQClmbYHTVvaL6O71E55HiR8kc+s/xLl0ll1bEpYJFTyWz29Pyasvd/tdnAiAi9CWmPuX
v8sTlTFrCk8rmSvfCrs2NvbeNGZRMlKzyb51gEIMUhLeHvbC+8YbmV4mGgKugefVlLcxn/2Nau5W
cfG5rkVqgBXaV+nPFx4P3GNrOoOcQlLbvqx/1hXVZydZDIwz6/mhtFNRBIaYMyucukV8BDfmUqdp
w/jj7ee7sNK2jrCJ/oY8MySFL8ctMBxEpsK4a0KTtu6l2oussYMmNdadvxo+WVfCDsAkr1HMX88s
pr1c20Aptgr8vFHczVCgOHtwus294d6IteV9l6n+Cr7zekeieKTSh19DQfGqGh7SfOHBub33eeKH
eT/aR9Lxvq+rGo/pDM779nS+fo2wxVgskLjwuYat/3I6SQj1B8umnZ+hYy5DgnX6fWGq5JhbTvwc
O5N5I7W8/a8X4Y2jBhryNwqQdXp2jlbtyM3Ugc+14se2T5pqjprKysKsmNsr38PrzZah2JE2zhL3
4HNqo7JHJ88EPJoBm+8faTPHv+a8NB5z4N/P/8NcbuqLvxAktdLLudSMdGKqaVg6mGh7HyszSdKd
m2RcVmq9mDyIf2V2II+nvhZpePEhKUC3Xgru8+ddvUWzOgn8y8eod/Ghde3iVlSVd7AAZ68smNff
HxdD+H588zAMKfhfPiSuaY6mmQA7qPrFobUR/R18uY4Hy+rEby/RGxEsi+Pd23XqXukIv75hsW4Q
qW0LVacFcE6KohIh417jm0ukNIugEroq6BsNHQ7/Sbt+zmx3qvbJOsoPjqjXPz5kFQyEy2E23r/9
ri9sBoCiG2xI7bBttS+nQYvTYppj+qhF1VfE4iAsDY2yFtaV6b40Dn4iyP+2W8arWPbEgEkKL5s1
ZVfyNjG1br+Y2TXr50ubzr+jbL/in80cBD8fW3xzIGINBYpdEm5FH0MHb1Sr9nh8j7/fnr7XIvyN
+Q5z4S+wTFfHejliAwCo1ZhqhrSgzQ9kYNppFJem91DTZP86sgffANgYWOaKyTphO6LuSt/Knqu4
rm681EJE9/YvujgFuB2Q3MDVhh3x7Adh5JAVG5mjKcr+k6s15c1SeMbXTlReJIiMvgZ5X/pmqYE2
qAp+E84jLwd0BlVJtQKMxYWWHSe62VHcLsVus1W6cm25ONQGOkJSYXd61RlS3jq5AopYhy5sv3p1
eYJooKLcmJzj29N4aXug2YnsEFwMDPrsu3ArbchVInqAKq/0Ikfkw2+VxoPCVdre7GJJS9Zlpu8R
W+SHt8e+8Jh/lZzsEVzS4Oy+nNF1U1DUeHyEI26V98PS6U/J5KEcRTizf3sovHUvfJngVpQCFJ9c
z86BTbsnE6OTcOY9IpvkrTYXgqDkjp4tSTBW8yxTjcdM3NRcD9IYhg9I4GdQbCE1FdipV2R7Ayrt
e61wte/LMsfvGxnHboA3QWVEix53U9SLzvAD0jSX5bAYTjJGWell+qEdnPZXJy273Us5qJ9uXc9z
IFfppkE/Zv3ToiNOCzO3tX+Jbi5+GWrOmyNZQHYZdH07vyNWZmgCkLStSM+t8ic1vfGpFlK69Aha
8WXqvbE/LGuTf9lydBvYxnbvolyNi+fMtqhbpUkuFTHzfZoHyIX1+z4f/fYI5IqoipITFkaur/LX
OEq3fChdgCjYpNzOqVpJ9vIJuY6jucykeyCXE/cUi6TafeqvIjvGfuxztxe1N0Z4W9ZpuDRLX+7o
o9RrpDVGNu8xCCmPfltOwGqtJqygqpYueZJj0nyBLpt8r2U9fCGL02kga1Rtj+wT973IHlfnniha
4jNR+44PYEOGFmnxMMyh5puzcRvnVWsHbBL5z9pRqXYvvNR4hk/WEb6VefF7Q7YUmgMWSzhSpiXk
816vvfx5JAQm34kROl9QOvXyGRlAmgWmqYaFv9Lln9Z5HS1uRDizOviOgJSNaX9frxrpHqtR85sG
x4jnTV2V/fZrLyE6De1+EtpzMfePrUIOiAMYDlr7BOMssEYtMx80sl+yGxze6ofM82KeNPWLm8TR
KmdfCZZ/yAFlf2nGPP0+IYT9AgHRJ8UcZ3+dfkC+HCoOVGuXGQ69gXLOcZGL7YRbcFnn9Alq4gjv
bd1epl3SeB3mkJkx10GSSjJWIdUu1UG1FmlddRJ/HqvVcKAaYI4TycnI7b03NH6JMKdui3tsCQxI
D9WY3nSGDnGNpzD2iXJS+0azZyBuCEJ2EfRWlbaBGLFhOTqjp2uRGnqTXFWwoBstjcVvLJJIuWpT
0CImVPnTCVlJTihOonvf7cnvnL0bI/8JSlKTRGAaWGM/D3NdLIfML2dxqhfHyCPcKhvnYMUx/zNN
m5ebyc4cDcOIvHkSZtc8koncqqDUZX+Xx6n1PE2Zjr/6UE3fXJdWf2hOMIEPpHGVBYQ85To3hohj
C2oSV0yi6aHx79derAYhPU4Piy0TPGbpjXN50l3sVG+ptWsr8EgQeXa0RMMvUk9Usy8X2WF2MnTx
z8H1luJod7H62cRm/Xl2iGqA7T7ZAGPkDTf7JVmMP2nu5neLPmdsRW7ajYE9exI9vZfYXlB30n/f
JxrLtVk6sDTmuDjOrEUEl+5QPsVJi6X1zJXgZsYx2DuQGMxNsm7M+k+f09+ADj4q/AcInC0Cbej6
k+eVlhNICu96XwJHgdekZTUcp9KLIx96vr0rUhGbJ7gJTbF9FONPYGJrCCbwumefaA0RjbKaTokj
po9y1GDdLnYRf3VnlkpUk+QqT2Myp7+5bi9fHbtzu2isrImTcnFmLP1503rUCl+rwlIM/rNyx6ne
mUlaJCctXacZS0wNHyOzbrtkZ4lJNyLLGfQ1gI9h68fCosm9U7KIu6BpkEWH04L19k4atUYS56qv
pAfHbSKiXm9qPZB1msOO15shf0jTAa/3PhuWMVqKuhqPWZzP8a1fN5O8yXTU/kHqkYsYJmoex1Mj
tJJ0KNWD6C0zjhVHbZnbLvBSXZu/pVkylx+44dq/DDGlhIy0qWzuYTCYQOnF2sj1qefnTDthLQBi
+M7P1Z3RWd58IMU8EbdMPgb17gLzXAv9rszV4yJmK7uNV22Mdx1Gcc0v1xrd6kuSljV74rJ0WkIO
tivwfDi4jvS9H26W9OJHYizKzIBdR7ng5ok9rvfZLBysNYPJWQftfWc7uf97oVxsI1EstdQOehrP
hhY4S0wDNJgNs0dlpbWiaBd0tnJa9LDRC7c4YKHfp9+xSNbLQFmrWH9pxjh2DsEmbtsd48TBp/s2
Fj57VmhkvtI/qHkw5k/QEmOsw4zGmB7wTczUr2IwU/OzZud9eatxqlghXoxJ/EdaJMoP+1ZsDJ4D
96Mlf4I5a07385wudse9wIdoHfSVoTV5JEEcm9+Zv5p1jR+6aob3OJ1nzW0xT51Ha0+s5HfLSiVf
cG1z9Jblow/JQz51rU24XzI3dwmIPQSboXJ664Mw8bsFiLeHERLpZLX5s1a6fZHsGrOwcs6rTsWi
xZcB+ul75k23IuhIZv8o6F8mWrD2uFtiV7Paib2EXC+dZvxcWgifdrlei6UNZwDpOQuWREzxUbmF
Sh9U5Y/t7ypbN5fIyWLpP9jdtDh7g28DIo6O/y2ONzqITf6blkmfyGi0iOQ+pdygk8iM3ephNGel
jpJ4vYZWvT22t6LBYTYJ/Aq/Hit0u7aJH7ECbLEYNLx1sUVQt5OPlU+e2gN9Orsp1b29Lq1/n5ae
lwRLNfQxxB9rwTAqIK3Udz9UfcZLgZumTUURqNkf2sNc+Pl8LKrBNo+NcHr7VDSzg0Jcb/x837rQ
4wK73IrZRrPKOlyrYdATggb8JP0lvHVMHlo4jmawOhUOdEk3LnagDwOuUb2W0l80rWV57DcbjmiN
SwrTtrQawqHMqSXFAofaaj/MjWWH3YTjVUeIqcr8iDjBiv54kRk6CuuafI+aZKftlFzjNCJ6DDN5
xxjKRxjgmDSvg5F/ShXM77AZlaMdLBiNj37tJlZgNpo/RONoqs/6aqgxKNECktWhJ9OJHh120rX0
ZnpWGckzUVa41uNSzv0XuvnTGg62ZsiAu1A839St7y4RkpYBnkfWmdkOzwusjVxPlfDPYpO/r09l
8qNysFgJW39M6uPirOUdUaNVHllz29wqzdDT+xgNwLJbxzh9HNn3mDgotR+djVqXBqtZuIIDi/5f
qOqupBvh8d+GVT5QHHi5B8tsTMFUw1xiyIcBEDEUQa33vf6tLfqKdpzyZRtQKoou8GOvtfYk6Y3+
QWCA4QRTX7ci8lTDzizbDh/qzhh6ggf0YVEf2kpN3SHLqnX6Qelo2gEdvjL/nWpTDmOEqITpEPfI
weaHZEqtYr8m67RqweTXU/dF1KXSvf1KfLaJ11vsyF3Xu1O564zE134Yo9S/thL9vonpfbec9ElO
InDhX/NdZXnm7XSS6rVgQc5T0fcRprqteyc/6rGT1TcjuW0iMHBHG54MfdJ16m9naaNEj+t153Kj
k7eLmpf5MM+dqShsvaFiqefKjsjJI0DXqHzAWbeaV0Q0xjhhluyI9US+U7pGflM7xm7MJHVZwG1a
Jg9sxkbxYE5uWjxlqjbqx6XBH2iXW41s0E+J+T2GfXF5hKnnnbKuTNuwjbN2PdgZINudz3s82OXq
sDZsqt4dZqJz8dS4i2Xt0rYTN32urb+9Fprj3G11aV1m9UPhVPJzSTRXH3idTonSzTQcIOpOlRsI
K4OM6q1W+YOvRv1w0GDogdmtrXvXrqoddo1euX9cMST9znKnrrqxisb7M452n0YJm+ddI7F4ixK3
gLZdUeBWoeE0ZRbNnV+9n9gmnu2+UwgcoQ5yTldZHT+QV2DJoB8KnF7wADbTCHcT83lus7wJKI+b
d2vF6XbqU5OTtq3zNb7hHJY4GaY1VaySyeY+5i38COGk3XzvEzB2X7SbiZSU2lgEbKldE6ZaVxN+
kVX9N9FWxRN7uVhpctfVp7koAPX4EtL3cevwPx1cJJnhDKOXymzUFrmb8gyLsDEhZnDnqoXhexyT
j0gOJi+gtYzWrij8uo5kr3Edw5vND/vOKZFCz7H+lGa5k1NWGWTWKdE3t8k86tVn4Ln+exx3DazD
0WjlDd+kd9AGqEdf3bRMUvrdVZ4HZIfEn8YxH7sAkt3aR35SSj2gwMu+KbdTe63z6zYwRxjvH1ZX
VOtdb7daFoICK3VTzkP7Y7T8lR+MaBDSq5WK6ahsdoEqb/xh33lyLG/czFtPheRtPTexSO+MkZ1x
t0hzNW74NOP6BNrRVIHdkSlyNw1r1x+ETQthX3Q1UQ+an7kdhYMarZ3ySLr/0ptTUX8xJt2tA6zY
6vzTVGmuH2prY+dBkdcdFiW15cdQnDr1PdFK+B3cfPLMDqtpaL1w9qnvwK9NClzMJMx1P+blJG5S
aRVFWLWpLr9gqrmIIPGy+IvJ3ornRpmMH+1cpV/1Yp0+i9XuPnWLVz8sVbt+p72VlyfB1jEH2chK
jszKGatD3KT1Ry9VMRBoxuTV+P2o79rgWVNgSSjek9uJT13q+uMxUb3/Q8Rq7Q9OEo/2sy9z29l1
i2n/jDVjdiM/rx1xYhtnS3UyKlW5FqVx53hNc5e6FFUBB4WA5dq1+vNYcWE/Yn9jWA/pJFV/nIg/
Z5Px4qa+L/t1KI6T3ebGx2odWvmuMKh379oxmw95NecthIFRu+FNzj/ttRvbg601U/2uojC17uzB
Hv6kUDNlJEskwYEtNi+yQjR9Ew5NTgaeciC+3KdZiejcwC7ReIxNoRU4zDnil67P/oeSXDl1AszI
zGDKy1q/HwiOOk1ZIeLI0WwxHsbeiinFlFMeKquekmPW6Nk7baym+datTTUde2HE+xRIRt3VU+6c
3NFonDCZzFW/rZgd4sY3tz2s7436RPPVzU9JbVkfrKQrKS4sVcCol8L6bOgrgWqqAbgNNAWSuKl+
SjCC3jILRoeIGqDK5lLREGj6ZZjiLieYhjWat3ps7jrTaJ/hjVp1yJmp3Xayk3k0eRahCXbHwAF2
HvK3WWkxVVusMhs+dJkNlLbK/urMc1GdTNniVRS70rpB4pF74cjd13o394PYS9MT8cFZK7MMpFxz
tRsJWZyCsWIxReygbG7Uf/NPw06zOmq6UdMDkYjsd5PLJdkNrjvfZBM+bnNQGokFdkxk63xXNnEj
A3tQQEVWljkcKE1eN3t9gVJx4JKncJ4U2ppOTWDUJA4RvyOaB9PRivlIbgpImo7dO5sJsiy5ZSuX
t+aaO7dLXnl6oINVG09503frHtDLdPYjrfXP1uybS9jl2HbudZCC5MbMa7VGcG8xIonNLP9dx1ji
BxgGasaBz9o0DiM1SnWcbZxgT3ayLtltvsxbYg16LDsoFWbJ3AG1VISCd9QdOyv1DsNiIaBk1zGQ
VuCc5OyTeEi7EBa/sd5jrjmqXe035vBJadSJu5Wfs6NmRb+ewKFowrG1ihT8jYsO36ifOJiZ6WAn
PUN3QaZ53vvEiGsvyNKkSoOkGUBaRJp0yI2KOtZCExv8x0wjwz4okGvLRztdvGOhl7mMwK2Md2zi
5RdIDqkdmLNd/0g1u7oRgwkJV6syvTi1E3UiZo3O5EZ5sdrPOZqpb/zaLU2iIJ/+kINRfMUCxPpQ
8fWNh9LsunKHL47zufaXrAssa5L3yuZw+jMp3f6IwbXR72Di5w9DMoqVG4kL9gOEtnxD6GOTGDrO
ZhpOualnd5pksoJ0bKZT21h9gzWmaTwNeaFrx1QSwXbn0A0YIhye3dsa9UkRNXXmt3v4bNazqDTp
wzs2cxm4rhZLLn1/3+06+dovULq2fb8Ko+0fPZtky1032Mm0s+1elNEgjf69wybxex2pVENMxSrn
ZJX9+FGXuJzvWpjv/k5w3Bjs/mK8m9EmsvL5Tg7F7Jfax6Yuhh+r6U1NpMrU6vaGPZWbXMteH1XX
9uVpROmoAs5P61NlOGsSiWpI46O12PHTajYzn5OuUSNPmt5FzZhiooRLKCqdtE9RFVhqTuZgWFVn
8VoTXtsQr94jjGawQ5aPMoOyg8gSLdArj9OIWU1gttDld3Ot6zKyC0QrVGNDjXtD0SzfRwi3bZjH
5VQEmddkwIaVSp8xpo8LTLgooI84EIPjFE5fPKn2/zg6j+W4cS0MPxGrmMOWZCflLMsb1si2mEAS
zACe/n59tzMej9RNAuf8EVPbEbR2epuCFmkZYsRlyvAxwW/W1RT/ZbdRl8hif0zBEuSpq12wh2QR
w/q9JO44H4fZ9uRtH5ST9Z+hM/AnmeqlyGZR+XfFJOTfGGC4PTR699/Xtagvxi1KcWBkCOo02Ct6
ZmMgxB+vBTw7VOtE+PU0zjvpFH0BG5/y7bfryzS4yhwXDExbbjgpLj7DtDjgLPTfkmJQEHaVNX8k
Xq9eVMjVIzQ4UTaWk/M26GrzbzolxbPSe2G/hAwF69Gyd8hNjVdgOsF4zo8Cd4JIOVr7R8uwPB78
ceovMSSgmynDDHkfqM6cdkIA2ROMI7qDWzXLp4v2eb4QzyoepJiLPo3KYNlOjjWLc6wGt77prgIS
lpygGwC7xMDoxB2BM7rYu78aMF0DOU+dm22Lxzi/Fzt2qy40S5FrN1afMWWtIm3jyHuywrpiH1Sx
fT9SQ7kcIjdR/zGbiiazF1a3PGLGFxmRRuqXTIrgiWTDpjuVbeS/T7EPWLeFYWPoftAJMPAQN/+t
W339ql0THEJL9V9X2qPKpOkbH7fgap57v2OFI8OC6F1jF9WWzqYcn7C40lra7dHKiyC76BjvfrE/
bOGYlEgpzHIwzRrOD2tsMTGV8djeM9boOp/r2t1yFYW7kyZA529DSZnZRzu2HR8TtUjzq80C9kXw
a2wy6dG+/CB1vd75BMIEvA2YyxuOPOl7aUtfxo8YoNlOWk/yAcdYaGADqNV49OqQBw6wWaaN21yH
6XIfh1PZz/OBUQ65net1FN+6JHe/LijK+tugrIvzzI3yOpjevRvca32ZG68DCuEuKcyzlVQulhxq
nVIFnknwkG1J975creAbcDCQF/b44N6MQ1iedzNis8T95f1GJt9+F5xYoNh43O60I+ohZeCaP4RX
CwsOx9rvw32wePUp5iBpWI++l/ldXM95XJR2g7Oi4/3kVU32Q2TxuwC8quhOx2XkHxzCxhE305v8
6AQB+IROVjGiU5hjOwVx8q3UrWLzJqeAyWLUGh1BYXnwMbO1F4Tb+8bJSkfKMgX14OVh0wIDZeYk
9DfyqGNhfIDIuASNljYYqnGbMyD19sodbTl5q5GrHsLKbPVd6MzcO4q5bXwAodTN3TYkrD/kDrvy
0jll5eVB4+rHojHd72aMsMpsATWqXkwV4oM/N3xsZNPVVtbKRZh71Xnd5xYwgX2ILlz+E1sdBC/C
82ZKBZdgde5iGmFvtPLr7bDTFMMbVXi1D5bah39Fm5ROCmk2VPeVtPf7ZZ7hUeYpWX+5ZR01IJCE
6dECb6J0wmByK0Pg2rzrKvUwFM22vk7bUscHAiSmPvW9UsLcUEdzU6q2Eu+JTtz1+rWG5PXv+/Dl
RWNXXTY2YevgkeD/Niq18cRS75N8exNgHP1Kdvmx7yL+xIzKD1135AamZAqqIl8HtQ55qLxCnsdO
RepWxG3/rHlA9Y0nZfEe03Pnv/VDF41ZBQWtvkLZTDekDiKAMbbXWVk3uQp8bpsSuiU58xfmJX4V
ThRBFD/OESs5F8DE1rmfLc+6FzUahPsrlPhf2HihIiIiZCzZ5OyaXPf2tOf7Fmz6YFmN99tbl9lK
HSvp57RQ21gfxx02LTe+N30A6STWeWn19O300BkP0uumv+FiN4+L2Dyce0hb3WxxNcbO1lG7zKI6
GZ8h4nFqRWWVXDTJYe5bG9SQSY5HpFZOvEWUfCpYtPYMoqy2u7gO51fRwZp9z/66Npl0loGDPux0
LtgCNPsfC3i6GRUGt27C+3QuNyq/72ojAwnsiLHwoknoFm9zVU11yhAzVhA8Bjh1ZsFLsrbavJpP
MdKA2WH7sAe73z8n+zL80B7u04qFwIvTtCut6bzAE8ozbaX8Qtz7Mx8NMrLgjPwk0tkwBfVZW4U/
5AnpVlcKqShuoXwC9oG6T+6J0Alr9GZJQxRCMo4/ns/GkXv9TOtraNbQXF0owzNGHPU4NmJSmSTw
sOAGlbRehFBUoN8cqmtexoN7viq/yP+X0Vo/QbmSVwZpXvyx2dgJ6egiC3Z3CSeTxaEzPdRUdU5p
5dTmP+hfKEKKQ4MiJY2USQU9KTPrNYDydgi3wTvPsm0+wzjh5OgaU/6Zu6HoDuzc/OEdYS9BuHjz
TCpX0PNj08XFXxN20z+/Hhm299apmdP74Nkn7XF8GAlNWY+z9KwD46RVHcd67JfnYNvl2WG+M6CP
IhjSqmJjOoK9B/LE7xK5QF+dfvU2lNIvI/v3eNrUbn0kYtGEDW1j4pzI8h7lpSUjfk5bu1JPMaxL
c1hcM6C0rgu9k1ViWFlAkxabgjOHc9DMs6N/eVqNkIlJr1hOY4EZQFEtrjITKftlrVT03zpWTpOZ
/z8fPSYQkSuE1XDgZnda8snd5Jc9mcqByZjFn94piIMerAFrZ9XZ4WmL56bO+Sub13K0Ruc16Ska
SXd3FvMxmUZvJkwo0iA8qweN0NLDFh6hy/wGmN/GGLEj0zJpMBSyv4F+IhWRLjE1HWNZ+3belkOp
7wtiNx+Np5HicDjZP/0ciTuB2Hs9CbuhPa4NVXhoOFKuUGQ3CjQrvOZVgtkqk9PuNmSTeUBYcl3i
uzaIpXXxpDM0ByqBennP6lmuKfs+i7zXhW0Om6fkTdLG0M8uqylcdexuw2HjEgBALi2AOXLl/ps8
r4X1jftFHqreHdlUVld2ab9J9UXqwsy9pzxxQvZZGo7Xzq/PSV02840Pv8nn4FwfWCFVmYclo9cl
QH1bZ160g4/NQ0FiETgKKQRkivU+2WpuOJCJUSUqbYcqoU+NCwoliWd46a0e589BjKt8GNsaPhJt
SRWnLCbyi/m50SmLughTJ2Iky3v0qC99TdftbbNHbEHWHNDnQAS3d8SE00256aO9uQuCUXaHpCxi
AJRAlbdJYrX6zqIE8m6YdxxR0+JC4fmqwsE/l+M6nLmm7PfB7ex/gaupqKiuClWQnKGjCVw4Lc+b
Vag2+3++1mEuvflYbG3ff6leMMRvbWA/zEvZoX9XPXZb350c8FVLz1Ma49vWaUSdzIWkEJgFfw+E
n6LZrF7b2hfOcVkLuCzGm/UWKnuvTrPjQ9sZp+RPlzM6nItCxGshrvcXmRoSoCcYTr29lJBRcya6
cuUfFBtcvGeIQtRd1NRHZuadbFybrruUPWu/JLoNogyarR2vmR3mZWsR9ecljqD4LCocGJeaTKiP
EX7yZjeLHrIBrr5kZFp3cdSyt6xUsExcSy0c+d6Bq3z0Rhsi1ParRGGLQ7HkRT0TQYSLvBlvLAjq
15GxyX9nG5zlk++pMfoH7l4hE4hqyJsOQEjlYq8cMB60iEy95T58t+s0S3y2M541/CzFpegakuNm
3fr1xXPUrHN0nJzVsOaF/gktwx/cWIJeUWoI5nVvNl6K+MdmNRqT5FjHVRBxnnbaPQsh29emHOvf
5QqPTFbLUCJYcJLN4Ozsm39wGg4Eg4GLqznOVTwftZGLm4MVIIRgHke2CFcVkuuZLMltryeK8SJK
QFBIdQGaom2Q8ptNgVHAxJH4M8CbbamqQaEOTuds5la3rXfQ9LtvGF3cMQ8QvcsLu8Y6H0SJsyCn
izC8cf2r+mCrOMsz5BeaGy6oFEy5DHo7E4NvpsdBEw4BNkbPXDpIjrZRoDk4b+vAeR1PYf+Emmf0
n22X7+l3KI0w55WzPE5ne6vC1yaWboTTrIHCVqS1VA/wHpx1MMuAcO7suwlWX4LW0hKYi7c1FD0w
S+fsIG/C+4A54urvlqacPsKdY/9T+LVgBb3e+dzvns7WZJnfkPoX7eEaiVXlfMzyc9zXaL2ve9tt
LqAssP7d/38VY8fC5wtm1nkuaw+xgZKm+dRSV2PadgrPXSLLhszdum48TNhGXpRi5LlKrds4c8eC
aJeZ4JVfPlAGTxbikC5T1H70R6fzuaoi/uV/4x4EO6h6bL+Fg6r/2rpqyhTRif09zFFY3RbTSM8c
5F24HB0t5ds+6e5fLMVkDqQ6NfudXLs1odcsHskJ9Spiec1KMvCN48zlT2fNcZWRHU2QI2ZG+4Ud
CP35At5d8tmzZG1ujBKrCZyF+3vmSM96ik72A5Fw5Z8VadTbgpJ+5xdonDCP/REYcvJ9y82npC/3
3zKah1eq6hNESmYuxZF+ahddQVWHeTcQT0+KyDgSSmQ7E/oBMyYL5Xm+qeq7WUSuSpuWrK3cK2fA
+xFo8s4gBEBZpFXwM0YbMb9Er4/v9LhNhJNMsX7tQuk4KXePB3PdEqd4ZyRHYh6ZJaSkFHi4uB+n
GYh/HpUVHSSJlvvvdettP9uaabXvod+d8eD3RLcdXKsQj/HcuwqkSnCLFfNqtudwt8Iwnya9jzeN
shgZpnby78PCW/WBqKulyo1qEvvA8SbttIoDumhG6JrDEMvJ5EuFxO2Kz+q7Pp6d8LjpzfGxQo1S
H3qrCUN4Pi0+rA15IBDBymfe7igAn4s6SjiwVxneFswJr4XnI/jyEmSrGzgNhpNiDPdjkkzRI2PI
8AXh5U0P8dw258V21X4eRv5qwjFE++D4w0aG2Sjlo9W30U9oBFMChGvcH+Hh/ceJ0fcLsmAIUvwx
CGwIAicodJQqitOgQgBxKXwQJqsk0vpf61VGpw3qENjRXao2Z8pE+jIbKBDZzX59GMd+s0mMJc0r
sMsmhvCwWZlSdDfMoLZE+n2g6Jb7miadhUlUQNYc+qArUYBB57+MmI2CbNm9+W+hOcZumwV5Rl44
wtlyed0kWWWblcG6KOvHdVbd9Fa36P3uLBr43q6iUpPGvjbnEFR5/mKdnb+hajvvYRGF6nJUM0Vw
sJhc78wAj5o5u2Xu6lkpP0UPkQRpBb6/3hEMNb1WQUCXGE8yR5BeAo4/Knnlw2BCqkrRX2iRbrvu
fofdGrQ33GfB916s9YMmQOctmceQtHEdoHZHLtG+k++/FZlvg7iiZLLjJzB+f7mvQi6eVE5VQlbf
Gm5/Te0DyZPQU5qzcKv2XttNjUoKLh9gY5qRQ8SjiG8Y0r0qrxwYkFyHZfe2bxRiH1FET/ZjU22c
POyS099eq+axmwqLR7LntM+WQrRHZ6GRBQIRJPZT990yp5tFlzN6+EI/DLvZpz/BYNTj6npbfGK4
L5zDUixbgobRSn4b2QYshOT9gyqhKnL+RB5awUO7ecPp2pWBP63zKka/PUmqjKNon28br1QL7AEx
d9kW1t6jtIL1P67dXdMZ4w3q4C7O8Fk2pkV/NJPvee4TW5U3sl1nGM+xSx4cuYZ+posYapkgMOGe
y2Tp39m9OyhpVZePHAJjlFdofL+ljpovbysB46/g2KffjdVbUwxelJVgRvzOZPfwMLZtfCxieiYO
kbHLd2FXA2mRC5Ij1EOiKBHJDRyopZrHF6iPJC12ioNRks4e4NOMqpXxIa5+ibUW86GNE/lW1AWH
AoqB4AlxLEIuh9/vuZuDJOCoKJsuXafRn+/Xziq/AFgp3bXreiBYNJEcs2HZzjeeb5TO1FCT6khg
nvoHqodxk8h+I7K1geA+EIlGeKwzhsl03UUi+6VdxeAiV1NORXC61T2YpPV+rfgr3JstdvYbljaX
O41bZTu5vvHMcwv49V8Ta2Vlco3YKlgzy/BYr1v0YUiMbh5UbdySDVb0X4G2ovWgQj4SztjasJXU
82AfIh0tAD+VaNZzsyYDFtrSKy9g0U1/7J2wuQ09lMdw4oIrVWgNym+McP+zlJ9Yp1KIkl8nGd37
BpDZ4indJ5mbKvb4/2jX/aVnT4QndP372WUJuK770/gU75ZbHeYg4MmMEWF9kRIHLLqXXo90XFQv
9RSVZTaua/CnCyMURx3VfO9O1zuvdWttFiq5kHCfPaFaNhsjRo+j1S3BV7Qt4k9dO9sHGRm4z8OB
j5c5zTIgWE2ypWsQmZ8Nqcl6csPRYmvrV+9OoBn8VaPiG487NE6EuuNKO0PKrXgZ6c6WCLyZ2ure
lzpDnFUyFvdS3C5FtPfZNLvNu194js520mSsk+mulD/dP9tzhzYK7qSIxAcKHn9AjeDwQbl1GEAZ
s0c81cFSUuVaJ/t/m91w2pDgFN8VNgrL4673eE/Basuvol1tVLRW4JA25YlOp1YD887wSKyULGvZ
HMBIu18dQkakWYsj6BvyBxJn5muuzhmAdOaUd2YX1LApnwsea8TltQVQMU99jKTFD3syrlfPPVer
Y/fn0QnUYwil0WQLYp8oJTtFNSlBM9N0jROJtrQMNKSL7QO8PkVtYb0gl0KUUc5L875tcHR9urG1
3pCU0Pboq/Ya0TOGblYmRkWII0v6J6KsfZ0vU5SM/IUlcjr0D4NJB0TES1pNhTwC/k8QhomufHaJ
rdx+J2RQ/Wn8IvqHHii69aYAINnZmevR6dRhksfJWi2H0lOue4r4DN6ipHb9AyK49bKSlrM80LTV
/tlHq7IfEGME2808KLE+Vo6Mn+E7hz6T2+Q+NTsZZDfb4HS/e0TfSK58m+64ztrXBwoMwz1tV6++
Q2SyjBTAd9YHDGGF7hiheubKkJvC3TvxPEgr+t5Jzk3+IDb0lmOD6tyHz9ybewTzgI9y9ZO/wxYD
K3koyw4TllKqP9x2qLN4W3zr3OqtMehXtelvgqVQ6tTNTtflE+pC/w4ypHhaY/j/o5p6CQzvlYV9
VHMDuW+NY0ttgVcDB7G1vtroX8WRxSI8Trqy1fHaRYJDxMh4Q7G2Qiy2kG79QcVIQV62cVVf5Txs
j2sYl/K4FusIQRBOY4GT0IZNbwPfBwnYLG8iQNANbssd6V9qz8lA2L/g9PnYe7+dvol1557T3dhY
uUHW1t57se7Hl6Crd5XakmEB4f7WOunaqjUPR5bcawFO7aThAqNN+je6iyP22ggmRgbioYyv7Z6I
4uwjbSkuPoh10bdlv3HUkwiBNGwauvJvjTE6ZOgGnrnlufAO/d5zFkLAShfd8cgVTvi70KRuB+P3
7sZ4jophn/wsxLAO6BNva8WtMbbju7O4wDosqrCL+9VrgJR8XLoTlXVDey5ovH4p6d5t7ya/Xntm
6ma/ReMiPzQh6rdalJ4DYFVzrNkjlkgoKb0rJ/e9PXYOlkwi/z5ed7s/Lc6692c51LbO+4VJGKQJ
IDh1aEXiwsY9dx4DZNwYjL0WYdbgtN8sRT7mosnZ54NTo31Bil/Rs4rSsroNhAUnVEVVw5MQe+q+
68lxOyBE6w92HQ4D624s+VGEmr78WaP3kVs3XBJXwirzRMCH73wb8/MsS4SYk/DlfSK5LdLS0lWY
Ihydisd4c2oEQ4X2k6cqoebm0K70EtxHG7tQRnlH4l0WUXY940YotrxSIdtoi3jpDrp5GE5ssOtz
sPro00ofw3XqFLE7XTi25oVVbRj+xRHAFqL7ZeEgN0ncZwFqpuIYUGiE7kTYg3NZQSdofYg5STaa
wN6mWrR/owie7EBZGi9vNM7rLwuY3eM0ZOFLUWGW+jggNaORTjZkWbXOJt7dutqrY9d6tkPOIpfr
wapkADE9bjs3TV/SDh82Mv4wKCcYyJOwAv1oFNL+Hd0A+8SAMLdGngtkVqzw/1Vst7neii7I9kBv
j6Q8SHXAnV5PmTGrhiDYll7c95BHMq0Ttxny1lALmxo+d8V73WqVQ76ixVis0DptnGrbcaYopzpW
xr9qDNRePPhqk6DTlqyKdLT37ZOI6+l5H6aFtZGi0zqTSO8DKEuMMmnQtbXKvHbtzGXnaQbM7XTx
K+B/+eR50fLazXRFHXo+CBjDaENoPIlokjceSMk9SNZKpqh/TVhwuToep920zTGuZESMv64VFhzU
j1NWKttu8quPH9qUU/M7wjTgHUK57C1Bzm7DOr4q+nLigdLZtPYHxLOJz6GAyHAsWLE3RFEjGpyV
uJmuebW2OpouaxHYd727xkBrDk7GGd0j2EEweOGtHWHCwtuwNy90ts8wbFE/36p2i3ipQam+28Ie
wiMANP+uaLlUM8CJ5XVh7ihSb0nqRwCFID7UKvDaxyiQ6+vee7b6bLyqdC8L1ZPJd7+F6iJmb7Ig
64vK/qthyqaHfiISK0f97hN577RiORWuak8uYv3mn0M/VfhjS1sNKcIAAlIbd3ZoDI9H+4lKBIA6
aebg1Uxe132ErMkTcGw9XR91c31kpO6A3q0pPvFTevqME2K9EV5XhufQEy4i28h0BwdETB1w6XYC
7ol8xkuJzUnx+0yw7QWg3a+y7DlbLJT1P33p23/JHER8RD5v+FjgYQJq1yUOxgaoKTmtO7B2tpJB
s0DTihUZud34n6BnznSQxKkraNgt+JssEjsJsknU0w6C6K9FSvt3MU1JeD+JzayfOxfdL64Rk+R+
SGxdhpqjlJA6XfiNMwaYdtqDqX7Y2FjLQ+OMQmdUflsxX0u7n30JXYQiqmrDvB9HcI9+lvbrVMFx
nvhhUEKysMhPgSR4zkFz3fng0sbUHFgExL8Zu2LzY4VF/7ftUXCcmjnylnygMPglqGHbmsmw/3vA
JsEC1VzpD5vHmsLgmgrnLEmMeWyQ+eob3u5RftQqQsSV7tuw/QYmGZeTD0GuWFD9hSpCjD3Lu1hL
t3lZZECm/hqEaOt9k3T/FZ3v3HnTDkTURgyueReTDF+UO2iyo21H3yJBFCZrjFhflqjH6MHdud/0
/tYTzm91SCRhDHlXp8TnRPZWwdkzrUv4VIVCIWW3yvh+9oYlvj4wC0yPHZqmzUpvSqpfXaPLJmWE
pI0B9sYhX6jm2yALqrytkRROl2WLRrTsc8hCUMQ9cyhlWRNjsuz0nls+DpU0Xp1JM7F4zBb8EO6T
gl1aTlttqzdermk7N83S2KeSi+8MU4aQahkX956YU0d/b9AHxYEPGaGoTzo1Wqd1lXdJS7BJ7kTs
QxeF1dBH8UOtbaoG5aIWaxxj/lt8SggfXSquitMGS+ffSdXFR9FsrnN0iUr9u+NWvwdqQoytQIAO
QXNlevh4bUjjaP//UdxsFVjzsP4sdmze2wkpa+pMa/3qk3e157aYp0dL+3o49aEA/uutvSONNyjB
6DzDi06LN3qBnC76QWWt4wf9dx/NIxikMxY/gCwt5hJ33NrjOOMYydqah4wJpy1/VcKGRGNm3ZOs
6w14SxOBO2flgGDlZtfgRGs3g9Iqp7GhGSS4PHth04lzA5flPU3Wbh4xWeAu25dQ3wp2dK5ke6m4
tWe7WlKDy5ppze8wU9agieGD2jB54LbjQIhH135BGKFE7nA7R/ebnPrxommwxFrm80ge2K/UIzNp
06ZNDW7MYo0bEeyXnGM0XIm35uhvbT8nuS1y83Ypt7e4YWS+cdqKRcnbreJWcl9ebC9cP+VcwMl5
tI7g4286BGhLzElxLCzX/twnRrS0a8b1NcCV94QTHvyk3wrxZS1b8WYDIYPD6aUdsnGcyr9ge2xT
7UIMybvNTPDH9kBXge6Y5KFchX4ajd546FvMMafY7u0wb7mbnoFdAuDtFfvuKY6L4F17TW+9J41X
MA53Ufw5DNL8GpgbUVmYmqlrCxShHXZPwLK12UgLJ6ebHwQPqjhEJRZI9rI9rO/KctZwRvxMgBIU
lt6AkgT20V9je30XQReVF1ss5fX76SosI5XyGGCZ7CBFAo8S5zGqXwEji/pMqkT1hT3GVuBw/QR/
GGBZOnJG9P1j39nBA905NfpRogrfura3fvHV9DpDJte9D1dONxu8Mvq3UZP8M0w24/3qSS/IFxNP
4u/aL01wPUHdfYA0lvb75FLCd4O22fSv8O9BycmzxGA3DfFUfyfeTJi6IhwZf5vKYVBrbTcjjmxD
kKUtGuO3uG1vi2jz1AvSW+9mnUhrJDgOZcG576U1nt0ZIJ7pNV79IyhCjWJ8RzEEldokMNKT/73Y
nuCeIS2LSLdqX54IQMLl2WBLf5tr2/7jzaW+mUunBdQUcOdIBI16wvorn5GrlQOwBvkyz37lj+/1
4FofaycmL1uZOx6d2baKs5wt6x6NZ7G8uz2+u5yg0u1M7z0gttVtzQtTojfy9ZWbm2Lwtm/jcYiQ
5SY8QakL+kRkQKDsc9St0XDy6lKPJ1+PmzqUzYo8NJZL0Dwl9JTWX96QTMkjwIDa7qeJ4TKXKjwl
Fmkey+r+9k3jvkLr2DMz96yDU1XYbn2eMTYMV7LL/aFUowBDlc3yDDzWVmdEjfVjq81WPQE+xFVa
m3D/R74/x1OFW11ZKTF99Xr0aycawOn62mRzEXFD9z3usEz6tR+dtAJoOgddEMmD0J5/6hbK0o9V
SZ/Gl0t0ZEVIVjPBOTdox8C3gALyVce4vFE4sCLmeh+q9iLkOv7j6C7fjLdY28ERDVSV9GZ8Mg3t
zD8WU/gtsnm93w4RW2/m1zshb6tjvMPuyqDNxy5u4qMhAhI3hQKxFy2fK40p3MBBoLsNmrdzMLo6
heNdcKrXn2hI4haTZQxXyABUjG+WtvpvPBvQPxJglGAAvUoPo8iEz7MehuFWlKNDStNCoeFpn/Fq
f5DWvS9QYWDYcPdDHTLEBz6DstDIgzqf9hQEd8ufEvRcsbL3LfpyTMvA466FOBGPAZLc0XH5USYV
10eKCWSA8npLSrAyG58W4+j6C2JR/Pa4BBweMBZqRMhNeQxGYnGvCoHoDRqielCYcqq0F6M/nOJA
Ir7dQuNBfcfSv3OYzH/cPtLO0cTwC+lIUMyfmfW+ukDOtf/cOkCVWG7b9s0hIhUae8bQIza54b/a
qaMYnwuHTorHzZ1SbTDE5oK9ECdP0BcQy34S/cYm25ELUnexA5PUDd9RhGd6Am+NsoaB77Yol5hK
tMmf/jAKoCEbdj9ISLnoh/7ioZR46Smp56UUSgXglO3ws612/OWvWB4IRoLUdUvFe59YPjejnGcZ
nyZtI2ktw159Q2s34xnxXPiA/7zWj2ZBenJmmYdgJHTerLgoF/svvjPAMXwK5U1n4yVBCOkIkanK
U84BAyumzGgJ41sH9E0chUmwGpJAgMbPd2L3nzRO9LlOcn2ApwUi7+N+e194jzve8rC7xQyD2K1f
cUk1nQdnYeu2ftxnz7ePei59jpJyQmlfIe6+sQJunJy2sOmRhHD5HdeO/6Pl2N4ajR8AuswfYPQw
Pf5Q7Oa9eeylsKXUHlnHOloo32o3UEbX602Xbyv53+gVS8Q3/IDstkgmzBNv9fQHxSPx/3MPE3Vu
HRmeGQAIUugHCzeSNffoEEmLbPJq9NzgK2GNWvOmDHo38/uk0mdvMe522UXb3/SBXVdZafWRf4b7
HrqsJGqQ+IjBNvOvgDYM54KcHN6ddIMO8RKCuRkpCA9+uke9umPLq5MbhxVpvt+QID8Pyu9Ckgi6
mvs8ZrY9xDaRfGnTbPre268QjNPsSZTvs+/zl1hR3/6uDT6WE8A4j3ncOtb0QiaRP2R+0SS3lWVd
AbcibB4D+hT/2YhIbP7zOrq1q7j8zSaQmDTaCxFeiGrrxa0UoNkvTj1a9aU3U23yAkU/Ate+d4CI
sLlETSPbp6ndGycFphl+d0nyP87OZDdyJcu2v5Ko8SWesTMaC/XewHt3eahXdBMiIhRi3xl7fn0t
5ptc+RUkRAI5ykyIQTppduycvddm7OQUBVPEwSSBcNuGZh9tUtzm15hAsStyrHQwa8thPOOxZPbu
UXhYq8rKOySpnQeYsklzZ9xY5pi6bJqEla6rpuvPVtDEz5ZqnfKbF43mj5G5UJFsRF4HxRbvUXSt
aG9l+6GcfFR9BCD465aF+gYxhm394nvKg6s8Kq1r1smIxbl0h/ZcsiBgaMy4P/Oc0VqzTykgquTo
MhO8GaK2/+GhRnoWnCXvW9iKznack+arauKw30ZOWwz3BYLvTYTtFtd+TepioTrPPxGWGR5EmQ9M
PUMdbWMLVvDGQ1Ed7uzAUfmRnmtRk7rts/ry79cj5daQPnV+I9qbLI2TK493Z2JuVdNrCHpiL/Yd
TWCAUVmarU0U9XjyAMJ/NodF+IgS3X8qFD7elRy8+nvYR84yg04IHSslMXhrnylyvHLcNPxRFoxk
UE/Q+yRPg3HFhk1lfCgTyfcVJ9gxVwbrmj4GSdB/dalXb0MzK6keHGt4dk09PI4J4RsUmZ2987Fo
fU903OQbxGPGQRRN+kPplgN5ahftimmWBUMd6bK9iRhi97vAiaNyQ3iz+IriqfxhuElzxRtRsyNG
iXefV7EIriyCD67Amoz2MVTQuHcoZ7FEggnq7qEhV/MG4x6GlAqeSHDF6QnJjZcz8F9NDB6albZk
Z3MOKt1vDOX86GDy2rMFpl7+mTZS059D5HnZThI02oN7FMULhbtrE1TgW4JdyoI6j9tBOQfNCQgb
XVOXWEKsMbTWSbKo1co4MfMz9Ll+2KV+azPBLbLyLmcKSWvITBSy/jFw509FQglNPdNJ+1jUll9S
tVhpsJtcGhXbwTOtHcwuxbmYGQTiuCCv1yl2X1I703bC5TlZxnEYKFC2Q8t4aiXoj6AoILAC0EQ/
lJy2ICXpq7ZfBOGWxW4DSbrxkFMF2MDQZyY3hMoyy7KTUYOiGXqS0nISOndwuWf22gzuywrknP4+
DE32GDTFlJ+yqZhumjTorqmDGVbajjUhm2yc+hygG8VibQQNRbhtdDcWTn8LX5XbXzVF6c+fcf/P
155oq4ijv4VymmJW03CbFUZyPon70QOEtDPkDAuYp6I8EC+sQqdEsdvv3TbPhp3BqJHNFiFdsoVj
kN+Q+ctHy9bn3HNWdopDUEE1gcFVF191FnhXs8lyv6KwzT/XdpJ/6sEul5swC9odpzCFkY0mz5FC
FwVTWpaQ9EkvUzuXMlxywC0lY2vPq+fnqnRQTVSzW2/aOAiuAZq04ZlWoRsla50Ln9uq+89GGrqn
CpM3T5UR2n7MJqffNogIu1VJu5TGfOxZ+bM1EDBw1SUY3vqVETtj+SUDsfIrr23UY0ZrjhaedpD3
Q++446oo7dLbUdJR/CRABNIVbMKacVk6oUtkQG+G27wPxFVpysUqhNEvQVBv2MgQFtXjOh2RneOB
sxy6tC2kwZWuxsndeEsbhsaME+Cfw6c+r2qUSO21MaEVualST/6s2spGo0+BoLezM/riCztcpU4j
wXszo3MW31U0lhp72CgN9BBuMp9kyjymWBlD3xq7qqYi3LSiZgUv0HSuBd7+cO0jX8Q+zN64HmPV
X9Mv9/mwauq6nU7xqS4E89G+Qk5FuDjNgRrJYZzo50B2bfiEcjRqdi7vUbBuyxq6kGK6hbk/7TTO
WwyE0W0XWNU9MqIePyxnQbWG1eH/coZOpUevjPrnfJyiT53qJVCfKndvDNt1rR8pHCTU0RFKlVXF
dKPbLEU7h4IoxXio+0kOEAOGxUU2hfJOCqIA2NSNikao1TXNXZ7inudiBbYxJce42aq4du6DxQpL
xS2cfMsZ1sGd3CDNwMEUleIOcQXSuF6E5fXiOzqOOVIPWis5HY5cR9ibaj+uG47ehRfvKZvwNdhy
epAVfNTvU4gDrO99ld9OpRMVxyiIdPF7MOj6r7BQMNwvmVM3B/S53if07C2TsdrC2+DTVqMNFPh8
+TnSwTum/xQ22urg/kiAPF+0h3tkZU/u9Egv3LnTnR5/xkxBv8lgruxrO01mYDacgGnOVEVOFeBl
L2YYTr8FM5xg1c5d85DyD1q6Ikx/N2mEO5GzWCy+NqUXWPaKiBbFp5lwtz0jsyr3GZS2pYtonzqJ
8S2443UCMoOJBJ2MrRkSHhQh2m13OIfEKZylGZd71gwdnVhKlkQ4RMxya6EjZNcU9vwTTVE/bwhg
VuqUprQg146jx6s6Z//aplYa1sCprNJ+kFkd6ZMqgu5HyeQDLxRAlc+LozUGpRCP16yI1FtezOa8
01FO21k3nNahbaCz2KK2ivLvkVGx5nYi0f4xaQbzLprALh5MvptwFU5pf210/tStfdALHDLchsq/
qXXXrznXYx1lJjBg3TSBD6P1L4vfZgRycJX7qdtu7YKsKlDeIb4w7iSg/WXJ8Nwi+vrmMdBgKBBH
kMed1ov8TQgrJV4naTLeliQGfDHyaW4eW5s3hLeULx5VaJV3Txzgk+6LJ5GmY4Gd2ycDTM8XWj2L
d7+OytsgTLkbxqTdGTJHTYgOUWXVyi9a9wEuIQyCIU5mdgUO9+ghMR6otZ8IdeObrcYAPqL27Zkb
xGVzdjxbodQww/bWDjypdyaMii+EUcofPG7bPTjBLDiwN/hWd0KnozwgsU1OJumj5dpuXJOmGc0B
wFAtat/1TMw8A3COveqTn40ch/tS8WcnKSd1VZfTcC7DsG5OQxx4TNAUmJg1TSRFa4TOAxZY/hta
RMzoyx0+AFxCPdlT8RoLSIeLKxXzsKGCBd0RTRZf29SHgbNJmwiBbqdDJAC0UilZK7DJaAXgpZnb
ET/QHrVFLbcGVj6KArp8YoPB0spXc+FgJrdLS9zVTYATmyWy3OJ9jYx116FRWMfNPFv4iFSiD8Mg
WV+SrAyTXzlnqxbmDpGzq34aqm/RNPvlAW2fI1eircPHWPbhU48Jntml67fuNowL/YNWFc9LRWnz
rcmEYDqEqcRb4SPSZ8byTAVaPQHisuwxUnu8hfWvtANTDcxDTcGqiwt8HwFO0WnXlf1wN5MxG6xE
gWIX5kmePkCVmc09eHYMaYHkZzhlQW8NGeuaWPDG0OcydEmGe1K4g6tTnHkgCAqq+WbPqT15mBqW
93WIhq3lD9BK3npY+YddVgBdWakYGNzGjvzgoctFYt6YZS6PqAG6eA1nJ9xBYE6zw1REbXyF6I4N
rUHJKk4+UNtyxeSsxZ/hww9ElCT3TCO1PpsA1sy10n352AyO/2hionZ2mg9nMb2Xxr6r4jrc83ou
q3xnaFbprkp3THU71EOj5X1pZI7MsBkNBEy9wzfpd5azH+oOvUYWW7na92XTyc2ApXS3jGvxuWA/
XTqUDq1QDI6i2o3toO4NXSL6iJ2izTY+Wv1vE+Qub5OhFb5Hic60KcBxjBSd6Ea96irLzQGiRGiY
R63x9BhMSnxEptiyKL9iDmqji4IQe9EIl20RE0a1WSerFhzbc8+e+jSWM6wBBEhWfTNwrWtzxj+x
BZ5hhFw3aw4TlinjihatLdcjLvQBaW7qHgMMqt0mKyIapqwcg7/CvfbvNbhW8W2eWDQ+a6ZTK5NZ
Y3A1TF0hdl1mwUSAj2M7vxvPUdeqbvXAOB56Dpq5pKnMFe5lT6zjwO/u+PH6jGFGUf70yQH+WiHo
8U6eHSTiYPpi8imbLas422M3S7421/qOvcv7zA6fmtsOxSen3dj0f5raMB+AA3D6bcqBPkeOsldj
XHz262a21jk4me40B6EZ7mli+78rWVXR0bRFCPicJryxHuyumrc1AUTjGeiEHW8oqKiD87LXX2Yd
ONFKG6rEwGxEJgIW5VKzp2gw+qMp85bPx8/ycWeXmAg2VUh3fytdqB7w9gjeZfofGN4DpAbMFzJE
fbubaS3S1HNH52jSAq4YxDiA11xYiqeOxG93DW8MzsE4NiOhfsJRLCEIFu+Sekwc5tEdfe4ImfCV
rTC2w4PlE90kTIwA91nG+APCSvBkS6OID7jJrJ8MiwBzUp4NYDg7y9pO9N7MtVRNUzLncjEPp30K
by7CJ8NeLnoCp9x+YVAjHKbg89B7FysQwMWLg72rPHkutdk6ydn6t6R9eQvFL8KnyXflc+iHP9I9
UWzxK5UENs4bZ/LM5JuoZTMiWqsAooTRnN/aPpGQ+5EqmDecvkB+D6OzpFc5O/QSUpaFr0aG5vyA
PLaBJ5l7NBRJHynQYReWDPAae4IffTB51DeZZjRxpDAhOZ3T1JieEO2IJTG6T0GPulmk8PUqwAmY
shn/zXnNTs5iMc9XXtYVeEXyOVPXWGfb4poGtPzm1YzkHg0oMGo70bfjggayLsAWc4U1ys6SeS9x
qNIr6+Kw/ukjezzlmLemMzI3Me/tAd/wvlda9zfMU4ObrpTpT1G0TXyPCBzdIu/gRIsSpzGniNom
xkR0vet9t2n5Jyccc3GyafKQiiLlBywxeFpIweqmbI1TZAXiczoR33lIuzF5FGUL4qAvywEbQRri
E1Iqzq54MP2t35RlvGX7KfOfSUPNs22MeK73nRtPn9CTgx6fTC2/RinywpHvm8821E2EBNYLx5ti
UVfSgVL3AjwVdl/LTnY13f6BkQsDhPsilIgv8BGk3Tn17dHbCSMv9rPgBIRHV9QgKfg1rkyz6us1
PDRfbvvE6dWuh6WKXt+F1o/tIumK42Ar/Q36Z8WIwmZ+dShGyJDboeFgc0iAQmynxG/LG99ti69u
PKdfFMhAzkBmMD1Oc5KUZ2tETrelrFHWNrTQL2/CcQ6DTasmVJgRQCa+jRCtFp1lk0kRB0Hm+6Oy
kBHmhFVH4IPmqxGAULcv/TB11jy/tMfbG468rKUu7jMjGYwn5MWk7/oJWW1nj0zMYIv6OPKZmQkO
SeYwFNmBM1yqPzVG3dyK0a76bd8OfYxKIYncrQn+8muKMiveeY3fdnuGKxHhtj4HrrGyUHkwJMnZ
CGcj6bedX1dn2y4rB46MN2f7JhgtvmIXFS/nDiPvfrT+iPqqcmEAYkH31X5GzhitOE9YnCdnM7eB
P6Zt+WVkT0LuYRptvsIgVDA9oyc/4rJykhzshddVKySt9nhLPWhVa5iQNHJVWronK0Hgfex1OcTH
it+CNgHS1+qMEnQYtjMqpk+p6kP3ZmhTP/00jPHIMDptxj3y0fh5MAxPENqV8KOZ1mwd6Z4Be7Jk
sXzgjeG+FFFfj9fMfj29a7K88U+jgROQ4cGACZzRWhtuTXCfgLAaR3w2SrejEzLLlu3fm2j2wM1J
sI3KWOFWcPPFo2YQTaTaQsALnJlG0nmzQvOmqfxwgFMmPXdbwflmSWipunZmRc8IYhFgvtk2hmfU
Gu5LWmr81ypPsB3bZTl9wvcWPVOFVPlie283/jCi/1vW8g1Hn5GpbDSG96VO6O8i3qAjKLSwE4Zs
hf4Nryz+ySGLAVJAvbf36AFEZ9xiDeHbqM86UjnarHuIh5JzXRvZwV1am+Xz0OI/huSAsXCbmg3R
r1E+09QwlQkT3qPb6cNysMBsKRYNNiLsDZ+jvC7VKQjL7vNczPMDEA34C1TjvzFLlSw+HvnGQBga
/2A3qLeA9czTo0hrdxEzTCgCJW/XXWNHyYFIrfCWYxMDKNlinD9lbsM5aaGOlWvwYGAUHG0ayUq1
vekdqzbVz109YJG0NLZ6eLQ13iVF92E6CNwI1ecqA0K7WwLCfrjp2Hangm93j1s5aK/Gtkhf6Cg2
AnEZuWcuMo0W/CgelBe/xy1FJw+lL99vSOHdq9yut0DpSn+l7SDf+4kfEhOV0wg5jUmSmQz9Zou+
rYtTAdVMlV7DKguzayA1LMVln1LlSpuW76bOODIuh9g+OCnBYHErrNkrt0L7MGvdAh/dygEniz4T
d3t7XfKlfXe03z7XXhmcAf8IVM1Dix6kqWpz4chzsqG2l+m8nVVk3sGBRvqk/ay6Qx3BiLvhZz40
oMAY4HNG/C7Qv6cbZLyAnSHHgl+fg8pMt0Zqyxd+LG2uCxjc0dGJR4tuTQUGcR24WepesdV14R4e
kRPtcVHyE/D/7A8qKTJ2Jtf2mnOAJLphLD8FvIJNob5E1Cj6EAow1mZRGL9dEaTzYS662NqNSTeX
i5smv0PxSi/WGYz2h4AQZCPTaOeXPAez9wl8i7Z3US/aX4Dso9+cZ8brGGnjnTOU2P6KzKw+p8q0
n1j0/Ou4y9uvPj7JbhsavsIinzu4tQbrS0gh+dmd52FYhXAQWo5pc0K6ORzsY4qqCUVcLBy2czG1
zSblnIGrXSlU/23VgWUOnMC9yZDZGyyhSfeL8zLTy2yIzR8xGs3vfWd730TVkxdhJsCOOGyH7kNm
dQijSjJ82aZSOVzBx5L2OqMxUYpvjMTy4FiWoRq2OW0vZ51gXtY7ulzGwxzE83dLaK03BFS732iT
85oTSsRJCfCsvp3gGIAwANjC6Bs50o0T0ghfUcRYlEqFGV8bNXrMld+G5bD1DZnROWMWtGl0rDoG
6kwgkKtaw29nSrJbwn0DVM5sYZCqAqdBOBeQuLx2vWFMzrA4xVPbUxcYfRYQJNuPtC6FYs42uF5h
rAPf9uW1mn0T6mbjim8Sn8Md6p0oWqfIUQkgLUiRh4UVdAcmItj4i9pQX0hS9cyNQQ24o5kJi6jL
emAjhDyN0a5gx0M3gBZvjTtKJ1s8YfQx3RwU2z1ye4FXDpoI7rOqY3I9LqOIgiEvVosMf9EwW2a7
j5AVLESAJuPMFTMDXjUus0HIYYjHTuALrb1NgGt903gJwAfkOYa1z8yRfKWABqSNOryS+edOgs5C
08y177RsFnRuzr9oqnX7HMYAdBjcDWZ1opYqz8nQmgA2xqH6PUlDnC16NLTyGZB/slOr6nZq8lFW
p3yw9pk24ZxsXLvyWXVtduxrc0IysZ3z2Mh3VdapL5wNiGUTGtziisESe2k8zSD86kS3wGKoAIdd
rmbK7sBWpV5my2G8cQccDRsnsZYxr+EGT5Ocspe2oEp/cU3qvR0kUrO7ymsANysgfzDy+5op4spJ
5lJuC2IjB2YMtE5WUey4T0NUlcwblEVvP6ljLOTMg6rnSc75CJ0xbYZNjNm1X0Ejq11y6C35O0fj
d6WnRrwswqJwZfacCVh96D6sOuiCi+cIyT5I2Ml/MPOwT28HQ3XRVdxUEiMfJn4+R43ptS7LBFuU
Dtt9TuwrQFHHzzh/GvP8M6alA/yu1OauDGXr0NJRDvrAFpDyp6CGo7Mivb3JDoPn0tHCjyb0KmgN
9yEGF/zcSpjIIFz84Sb1dRCuXbthhQ1ivt+dGyFV2GXandzVZFflNbRd5vcGfBb4saP4Ihu7+dmC
IUdRY1GG7pXsxe+ENKPsmt22vMbMRHR3Ewiz2xo6EAilMwyK3ECY0P+E0n1SQ5s8gj9hHgUyTz9V
Tk1AJ3ag/heErrpc9QQ0/tZOKYIN2AkGGRDP1G2byYjqgNUWll3tJC8+nyD0X6tPmDo5gzwPFMB4
lKLO+5WDsO3hTcHOWWUcBb0VFCYWgSITw4DjXuOn8xm7nuaacoOj10hlAJtHPssGiXeTaB2srSxg
9yht7X1CfY7BBSWS/wVNeXSwdAyNR+cDVuTEBci95fdAEgKwvEWwMypvGbNFqC1Mu06LG5FX1q8S
TUB19AFG5jDKG/FMsodhr6ewsLGMFrJN9gK1+rWjxrzd+1Yw9+tMM9vcTiTpiD2qu+laqrHDtjKG
5rjJU7f6kYVh/C1AyPjkSH8E9DZqPqZn0gxFvof91DUrmYtQILbpuruYvIjgkOg0jY9oHaipEdm1
R+WUJhAp5ONfxiJWXxRofeqXvh+RveQ9lGlz7n/EuU21PrcN6r3M4ciJINJ9nJXj0cwEy4UN0SVq
hRlMm0Y3hmG6T4af4QU2Uidb0jzpcXcQDCRaiVxL9MS0nJYygHzn8sFtZxbFqsJpx7Sz6Zud7Av3
WxdWEnu5NduPckZQSGJCKLYJc2qUGrA1LGbPDqdTvqHIhTeK0WKDHNnDdFnhD1wJBqLx1pw82kxO
D/J2FeYsrZuIHth2gM/UsdowqV/3HqLva3QgLbwyhkCQrQUmCCtecy2/3opuSLPHENJIAOZ6ZPiI
dtLvt/B28R0EMh0ZxwVqyg9syHG4oR3iZAfbRk23raze/gn7V8eHSkSIsSOvtc/Q7Pt006HgZ3V3
yIPgZTPsr6YO5WPA2VZt7dycMyRK2Ns2toeWY4NqhzIVB2N5HolL+Zyjh/jZldooGP0p5ylvph5K
Bt5r2hNhZX6FPZ/dq15P3D4qr08+KApNjvJVmk2nWsglRIcm/EvB2jqheCsjBUyxr+i5g8AmV8NT
41Ped+PXekbsbqgkRYLczP2Vjkd6zLYjYli46LufMnR41tVIBgG+MGqsBSuAzWpPJpO+NXuLF2RA
Uvc4VXZJXGHJU0IzhH0ZSOOAngq2OBYMiZLT2CEwgivVEoL4AH4utL67sqFnPhD9dR2xiv9yzNCa
djIBTv3JwF1Cr3jyVcLyCuGdZmBuq1sni7AfdBg46u1sRdgqk2iyp02IBPPIjtJlAElLlNON4bj3
Xe527GQZm1OFh7RbxVZtpNSTUp9kH/v+JikijyIFQoy99ca2/z57k/3ZjKbC2jRMZcno6mvFax0S
aLfhSU90jwtMNTayo/xqcoUtaLL4QfstGrBvn6lXphP+ZavdaZuefsiSgMWe8T08cOy85S3aT46o
jG6jp56sUBTfXWgnG8ZBisZ8QM9jw5Eq/WrA+6jXICsnb1cx4/1aRI0cgc8Y4+mvmoMJpyGmTF7m
ssuIElBHr2sg5n/VkT8MdZGRRKPsXJw1OSI/bTNK6ALngtlJH+BNAM1d27/CFtMpNjTka3AKhvC+
cpnokOqS0O4rchgNtGFEi9Clgwv4ndZ4p25rHRXdJ0bZFjV8qcPg0exGMW+seHaOeI3iHKdNHRWr
v/zBtqeC2m6Dtia5Yq7gww3nVU93f5kVHYuKBuEm8gL5zKyufSrsJF4KKGRYAmfyl7/mGTOj6G3c
v7KxAspagVjRQN1KL6TK5e4vzJOtL7wg25bSiuy1YPM8iZQQnkOChnn6IBbqjTwja8lV4694AlDF
kjn0t2QsU4TAXeyqXaNJmiBNuYhcduPQjvZh7MLsPKOx+z4F6XRUNA42//Wv//P//ufX+N/h7/L2
/0eC/qvo8tsypvP1f//rrYghh9k3xbzjCN+8yDocqGk81jqOPrg7kC6BpKWd51+9f5W3YpNA5TmI
GlGY+OoiAjBMJk1kEKcnw2K4CoXxxehafc05Yzy9f6UlQ+tV8CnrBKpzR9icfVwe6OuHOSRRWMLU
IlJWG/HVMHfWns10WDsGuRBubv/QcgBwTsDGVeN2v96/+HIbFxdffkPTc4h6lUylX1+8jvowxYdP
dkShk2MlYvIqQXXsmrDFIej0EQyeNNu+f9F/PFumfkz+uJxAUGf5F7/gPFVDG7mo3uamqz4LGzB2
UdXGDTj8+E8zFbkx33VsZcP3Ib/s4mdkWDa25BtgMKuqZld4frHBqtpuxoBUpT+9K8ekp2K6ngOZ
UIqLkC8nsPoKBj6wSU8+aD/JPo12/eLkfX795xfiLOmQQm/yGMVFKFtmShdhE7QAOLnNaqQjcGOx
qu6YgePOfP9a/wiA42YcRQikT86ewqr7+v3AYUvgSu47aw/aKCzpyVqldsnAApXwikCM/k8/7uV6
/vJzsa5YeOVeXy+p2hDQGdfTqPH3MB+NrdPN+d0f3xW5npbPkELQ2nAufqq8Dmd2c0XBSRzZOigT
f4dhFDJuK4Cf2IP8IBfxny88aG0Pb69veUyELj9x08AHmws0eJnomrXlSoa5NXgiZ1Dz5z++NdyV
lsv77vEMnYsfrF9aA3lM3MRcZPIpqToGDl7lvLQACvfoVaM/XSc9h+RztHy0B/jArOXW/7YVGOQB
sEGiojOA8R7msKQiR0K1Zvf+KI/xjafIa0GEHYgmB3fMxa8G46BdjAsAZ+CAHgh04QugO7PGu9Z9
EDD59qUg0S7/8XnzX9+VFeBMwUO0fMtOvTKsWBwDBITaSJwPFqg3PjCbNYO1EKktq//F71VZiAzH
iFvR6Bhw6HLAHsIx2UfuAHFtrpM/X6W4ni8cKV2fR3mx9pL1MWS9z6tYkIK8Hwc73Dhkhu3bJnl5
/0188xlavg1qRAmPDfv1M8TkT3aOhzE81Yzl5y4MtrokoD4ZQ/2f3JSNnVLwCKVrX1wqpKR3zHhk
lRosOHmQAo5ugO0C8IP3QWrkP3dr8p3BejJXQ6BIpu3ru0JKjugmACkMC6dAzDxAzdmF1OMM5IkL
fRm0Rq7XWgZTkBld8mnybQ68/8GjVUL5jqmUrS4D2ksO74Ue4TxYgVGTgYTbnGalPgg1JB8syP/+
W68rBPzLghALKZj+WuZFeSLCvC0ZiNnrYi6ir4ZmgrNqR6KNKlRmNyLK0ttYa+eK4VhzJgxP3LDl
zltG7eqIFMf7PaVV/xtZdqE436PNYrqfHpLYpLlrYH/5YMNavsz3/rkXv49hIFNNpbLXKfOKsIiY
wAYj0QcEXWzBtYt1PrUxrGFAIe//Jv+uO9+7svX6zYCMgsVl4MoN8EYED5DlcnUjaZyta1P2V/4i
CaBJ8BJoW59FnEeHugs++Fe89dGx+PN7yWXhUsv//rflGPOQk9ioe3D6wZYMYhjjDXL/I5Dw+oNL
LR/VP+4XgAJfODJgKS8+OlouSYd1z1kH7XcXjeaeoUzBWBeObAVE6P2n+9bF7CVYFKUH9gfroubx
q7R1Fv4tY8ciNNel6VRnw0v03h3GjF68g+vsg/sz33qWik4BFYklPesyzdjHY00VQQYnAJcGti9Z
BCiwg+roUa4fJ9K+EKNYcgcucLit2CmYcJEJsKU1kjwZli+vJlTf9Qb/jNjVNMv37z+TZWu4+AEw
FZvgUxS9PraQ1791sTz+EoQWqjiMlapGb+8wetu+f5U3ngLbkk9BywZlCXHxWgfzyPQV7MG6mQRI
XQdAiudaK7z30+79K72xtLJ8m2zsFk/clhfvbjbYPWo7aj+mQ/o4R0VwrJjurGmjLCMIWez7xoxg
QfrGmeQQ/eeLKgU1a52k582qevGK5SPOz3iI3LVvlMZdKwXeCjFV5RnLdfb1/Vt943V2iTh2OCnw
YpmXB2gUkniAa66FUHhJAbDJqaVPh5p6rjGWEX32wbN941eU7Iz8hAR0u0zzXr8rhOgA83Rp6SNa
a071kML+q1p11pbyP7jU8qcuXksu5ZsWZQ0n58sIZ1J6GoKBAjbjzGMElDVxB6I0joCAE6q2HRxh
fSIZy/hghXjzDpWlpIvmxnXN5Wv528qHiFMn0JkgomG62NHnREVSwUTH1VEe/vjXYzIBj5xvWHng
Rl9fShqw5LGXUuTOgXhw6iphboDu+ICrMvXR4fW19cFi9Obd+ZJTJXu+6amLu3Pt1mQN5IURYdjW
WwOo2CfIJm6yibGW//lxhafITyiVtGwq4Nf313JwggbHo4SsIlEaUed45HVvdYW88/1H+dZ9sXIp
33KIg/Xsi/tKwWiX6I/dNYYzl4Ah6MNGRkZth/jwgxfkrQ16+QI4PNDSwet5cVt49YXsOm6LkCcv
XFeq7F1kAl55AKxvwDCOQA5ng18MnNOm4bfWdX8ky0ef5s6kOP/zO5fsZQzPWVRd92K5aTJSobwB
Tiahu96hwwG1G/3mqRswxf4HV/J9eFjoe9gtlsXob18GpzcCSvkXUC1aBApgDwN1ZKF7JRHvg2f8
1rfvLeczUtWY+6qLzaIZNRKtBjlFhdz3CI+RKRvpVRvNDOcEONo4Yk1U/8HnyPkC/y0rNz0K+/X9
hR6cxwlwNoriLMRpiwwjj6T5bXLyQzX7wQcn3jfvkfGR51BiwbO8+OFKPA7KmuA2BXHZ3Xmxk6zJ
4JkPEDXSMy5BIidgFf75MZG1216kVSZlnby4xxkEHfo60O0ZWlVzu5hG0Qm2nnXtc+2fbhzF395/
a966TeUp3k3eUMlq9/qpQkJzghGOx1pObvM0zoDGdYmcNSGR9PMQqezcDcb0/P5F31oO6CtDFPU5
zjnuxXIgdOHVzgApASvMuCknY1rLzMAgwLR4/8eXou9JT4au4NIEuniipGwvTjNmB9h/zU1Et/JM
WzndZXXQf7AjvnFXtMmxOQmPMyM1zutH2WFfwpTVQIr1hdilKCuZhWQS/LV6ef+mlr90sfdi8+Ol
pH6iGyMufrRRBEGTVmaztpGVXGtCq0e8ngUZne9fZ3nH/3Edm0MwVjnBLV0spcqrizQBbYveRfsH
vpVyL8dGkjtuA5yapfdk92gWKrZDQhC89Of7l19WrMvLe0IiLGFQJmkKvX6gShedG3o2X7xwhwcv
EPM9qm6QpaovdvVUGB90XN/4FjyyTumQ0+Oy1eUK2qFN9KKUkaKaQ5xHeen9LkUTrmPG+wBMlnhK
JJD3f3yTrNngX2zbFoKDxOubBH0MtB+t9rr3gdOVUCJuJNPpHTxImCacKD/4Tf/91C6eKpsi76ey
Xb5B72Lx9rNhYkzaAFbr0vSnG+Xer2WJ/yk8LJ14pzR8djMaIyxMM6YP1FzhY04HUm7ev/F/Pm3X
kz4VhU2VRbL4xeeCmQN8U0yjVEjDuiM0MXthJEECKgaEK1AJrreaMNg4q/cv+8+XyvX4TLl/bCFA
G5av+G/bpIQvHCtClcgvJHEsLRaUCTGTR/wsv3kJ4w/u8s3LmWqZMfmmz6b5+nIgC02sS4icFgbg
Izoe56gzfPGjMWLKjkowc398f8sTJecLE7zJPb6+oJILlbgcGuw/BmPJxM7bh7lz5DFxg4EAzbL9
4A7f+B0JdOOaHvsIZevFRmnXfZyTsoT108+bQ2xX0OuJdtgYQZAeosgIjrNhWDfv3+Wy8rx+ienp
s55zxOEUx/Hq9V3SoC0ZI/GpkumBukmPhAymVDyeWVXPMqrr56RtyA/AZPTB9/PPVX65sqQy4Dwu
kV+9vrIDWWjStcuGCb90+7+cnVeT3Di257/KRL/zLr2JuHMfMpmmnLrkWuaFIakleg/aT78/1Mzu
KpmM5NbM03SX1CiAwMHBOX9D69m5awxXf0Tnp9xoGa7sHSq4mkFVjlIuQfByKCXQkyoyTSAOFZqN
zTjNB7jVgJ3n6n0Z4OR9e01XZ8YXpK4Eus60FrdKmjuRMsdAT6A4F8eSDBKYf6Ackc7JNhZx7fNp
FHg826PtpDqLTZroIxyPXOrHzBAA+0YJDya6Oyh8G3/R+NVPCBpJm4RR2cjqZFC53DfkVwzpeqSR
rOhis6bDhDNR3ggoINSXFFyKjjGFj40jcf3heH9QPmZfEmquzmCvoUkC8Vvs2zZBUgdSgI8ITXVE
qRPFIZxhNpZTkzthOS1HPs7oPOlkx4vj0KgVIsnCEDSdavNNkvGCjJICUzPTqGNcW4LmpFYtZAFb
zc91nSNVGnviIPrQQNZjqJ9URNU+3t5O19/YRr9Pp5RH55kbZLGdQF6HUPD4xm2eoQ7RE2Q/h6kY
T+gE2Z+EgIl5TkbYhT44bkCWt0df+QQe70yyPv4Hb2MR5j3HHuHl1jT22/lriPwxjRdMpicoTYTA
4+3BrvMkopBGm5ZzYxn6sv0sTXERRMSdQgXafcaQC5EdZx7OQY5lLoU1564Mc8QkOyGSgwUU4fX1
YIdDxPj8FjaC7IvzlFEiVRF46vZumvzNg6h9wqE9QEg2Nd/enur1AWIkEjIopNzdzPcyJnU11nyp
Bd5GHwsYx3UkTjHtzo0NvTIKGRgPTJka0JNYfL1a8ZDRVgMWdPag/WL+c6/oSKXenst1wHNkCVLO
BnoL2+VyLiWatShJj8izSjmvKTL6O1tLPhvDPJ/+g5FsMjyDlx1Vs0Um2yNaBntlwNgVMDJ+pqFz
nyM+jN6Hkd3dHmplL1I75xGioVJNZ335gSIXWxpbasfg+9jCkuisoznqw5OmU6/f5UabfsgneHut
09ef2sF+fSUZ9TkgQzoABZtO5+LcI9BLfScHRoV5YfFIO3w+lAO6lKk6mofbc137gC+gBe/l8y0b
gmjA9J3T6QNyPDU0qRQyGdz35Bm1w63OhFy2ywiLOy4zkkAWFUHpxY50A0yqtAm2ZW3Mxnv07qpP
lWLrn3QFfO+uF67n52VRvvq6YlSQazwoNWpny4+JXM84ZqHZ70eglA8YK1W+NnjWf3AOMLijDijx
BDRyL8/BMGEMrZpItMM4RBd0NtBqNeZmj5ff64tUTIX3JPGDxioVwcuhNB3GMiBrYE8OliUOIq0H
nPCsXWggx/L6zSFrKRJEQAfcWpw5vWkxBeqNfl8H7XSaPZSxIxrFx6wfv98eaS1a0YjjmpHwKprT
l5OyhZF7c4bbRt1U3Z1oeCEXLkj/26OsbXYuVMOCW4sqprWIVpURUPpL4F7WLrYhqPIjBd1Y9XkW
Zb9xeV4NxSTIqnkJY/IFwmSRJc3oLLV2h7eravXOCXuU6VwPHTUGWEiH27O6OldyKFbOpkhKpmsu
bi4FI294RcgdpUUenoE/h0gQiegZT7b2i9ebUFITHDvKjRmuDGuT5WIvRBeBa2YZJWllsw8qvDC5
AsiqxWdsE7VTlqf6TyRX3RIRKKt+7TnjwfD7oIvNbyGFk4fROKNlV0JO0zHYQZVDHKd46M+3l3Xl
C9LJ85ihAYRGvYIixTyBdDQT9hXCm/cgllHmdPBzAwBubpyzqzxPzgroJO1a1hLAxOXuDwCXxMaY
SmPObMSaDWlX00CAB/iCcqp63f5KHpa+H51249hd3XSLgRdbB00XYPVmNO+F0IYj70DUi2ILqqY2
J9U9auuRj5IXDHzMhx9pLOcbB3J1D3EZcPDpoFCZvpw4InuzaDysTtQIE6pdrCJr6YdRVjwGSAQk
UDRqlEEmJC42rvj1gQ0L3Sm6aGSclwM3joYEK05bdPnS/i9UP+pvOjZEJ6gwjl+rznxKMYF8/UGV
PXKqgVx/AMEWqz1UiqcVQSlnC4h/T8mqzR87URTDj7kvlOc+ahOFCm7Z/Li9la+iK7AiXsFUbymg
GMDrLmdrl7NZTyjg7JFfUGbYJB2oeByLnQ+vH4ek0yDd9ACTLntvXBd67Tbwp23KUNJRZ2qChyiC
t7Lx+dYmRGilcsGRw4BxMaFYzI6ZBakqNZExby3xX5jbfqs/uxIBnN9HWRzLKEWjHeEPdY8ciDg5
doCKe+RJFSLn1SURvhDJOj0SyJk0aBbXBTpSdd5HOqAbu9S/RMqkvdU7h24XeCL/9kda2foOSS2u
9bbsPS9xdBjluF6RBeoexTfU9tCsRBV8mO6aXnXPIc66ux5x9o0PthLhyFdsm/aBhvimvcgkVCdy
FEy2NCTm8uYHlZdvKCLObwZiwgMU/MK3Zukt5zmIyt+e7tpHtGWFi2oC9f7lVsHsLhR5yi7pcns6
QUvHiDGB5aejtbNxOa3tSrJ2YG9URuwrsKxHr6cJLSRCKICXp1Ita9+hqLARM2WUuEij2SoUC4Hw
ObAX3WXn0DGR/KxnXNyAV0+oRzr1nfS7PdbS7nKoJ32joba2gLIiIsGdDq/jRYz2RizjsPnS941V
5Icy6qYjzl/TCV7jVh10dSiHAKKSrls8Jy/jlFrDhKLZpO9rSIkHoiXChBiUoTvpbEFkV1eR24+6
IqVBWhWXQ6UxaP3cyfR9iyfmHSQG867CPeV+hLn452AZ4en2Nlw7dXwyIqNOpkZ763I8nBMSIWym
ZhjNzxS64jkWsOZSHHJ9gWEE5tVzuTHm2hx58ryUzampLCEDFYD3sBgJ+5Mn1P2s1WniT/WQF3Do
8WFEhLp4vD3L684Im9PjagM9Q3CBL3s5Tau0MQSYPAJz4nXxLotfJK9HTzumyCcjXIdqGHHOPcaR
hRodfEPtGJQqNLPbv8havGHePOGBfdGkWcTT1NHwiYpi8G+Jqz8rGLKoYDTs4UQ5bfhRlMKCuoQs
fd82xhYc7npszj8BFiM/yvnUki7XoFJCe+ynALuuMqn9zjTHFJ28ne4d4Sa1fm1Gw0HkrXK4PeXr
6MOwlsZeNiUma/nQhbBPXUte7HirmwdnSoKnFO278+1Rro+oHAC0Ny9pbgp1ObnUnSeM5EawtIFF
4Akx00Lu5ThW9adXj+SYRAH5piZHWyYT+KJTpBsdHXaioR+8dI5Og+vVJ20e7I1JXR9OGukSuOva
gDGuQGahHVtK0cZA8z1k1Y2iRD1cVZClKtzgCCBWQWqg3QIqXZ9O+s6AQnnv8hilDXK5TToHMndn
AeKDuxmfzRpv2wabufMoYN62MTji166nLCfxnOedSK9puZ5Fn6Yt/lPIZEVzB9d3bIgMJQ+Pxxx8
zcZmvD4Dl4PJbfRbi7DqgmgYJILIaQRC1G6LVkTYGb46WwNWvfD2nZIQn+PqvVHvWQlBOrAvxBTA
nstEZxFpS9USVkjvk4574jxhY9jvlcj8XCgWbkUVsqcIk2IfOyJhWjc4Hlu53m+EwetPa3NhQqiS
7BICgNxvv82+jD03Eqo2+VOjePfKMIWnKXOCc5rXMwpD01ZKd30oGY8+NDQWBqQCczlehoQjEkDe
hJOO7j1RcR4xQ4sMPzS7rWLD9Yd1VIKMruk2z2KIGJdDoSYzzmhlDL5VNT2qhn0rPsYemu1aJ9IO
yvBofcV4pXkIcWPf2FTXy8rYfFSQzSaVlSXFKps09FTHcvBdrMKfBhg054KCLLpXenuKVK3byJSv
l1XmjTSCSX9cMIzG5VxxzBkVO3YGDBFrgreXjDvkNDA6VZvPt8/mS8vzMqlzJMCVq5PWmux5XQ6V
RY1HxT6cfKxjkWkccvBEu8bEKhWon9H91aOZ9WyjtPMnqNwJrf+E5shOCkTjUYDB7m7Icnujd3p9
oTg6AVglaZZX2RIFiHhUpwIjRkUlUDEdRM4n2htDMf26PXd5FS+mDo/LkokKJYCrOAhPHNctzURd
IWxREILqru4B/dTxScN3FGyaAcABppTrI9cpjF0+oZt3+1dY+dAUXeToFOsQg5Cb/rfzanoB2rGp
y6a21PSRFEGc1cZS7wHMGxsPodWh6KdBwSHmg/y9HKpNDLKQVht8fVYEXmhFpJn7qG1RfHaModt4
/KwEQ4rFPLgMkHDyvbeYWdTzJVQkS1BCGpRi3+kafGk0de4NKKv7Xmjw1o0pPsESdt+0cxM+h7O2
xfdc+8LQWOkQucC4YQQt54yGoK6VI/5CmvY46QY+MTGVuyKf0SvEDRalS13xswx+P1lM9+H2110d
nnNF8LDYz8sHr5m1QZQSOHxNSy00KDUaymkPLdpNrBG9RPDxgKw7VB4qbGIV59V4a5dvQGNZkoLk
63DxDYQNtKMbm9EP+7z6XuFYeDKCztoNXd1tHNmVCMnFw16GE0pVZElqCbXOFfo8jMikpEhp4KB8
HkZA3kjdxKje6OJ0e2nXdjPAIzq3dDI1kqfLL5tgipmaDtur7r3xg80APgxH8ZBU8RaSYy0ayeKI
TJfAei13suhUjCNjsI6pUenlXVS4yC1hhIbxwO05yVC7iEfUKLi34bzCsF1SXp1s6quw5IYra8N9
wBzVOgQlMkRlJ+b3wkL0Grkt73B70JWF5OKW9RiJrNBf0Am/RSB0Tp0hTBHUs8NqwEQMryC/MqRJ
UNMi/rURFl4Qccs50mMHbgSLRPIPLr/bBPA4L9QJy2bQx4OG3nnhYfg3F6pznOtemw9DEIsS3eV8
+o4og4W2PHKrCP7WUo5moEI67ISaIAea4mrxBny2mE70RLXwOHRIyc9obXztVAeDWaTb+EbYxtjz
W0ULlWBnNWHvHlBqH8V9osflExMPM5SZ9VdzRtkrBvkO6ZEH00FflJ2KqGwyx+oQ5UMV871aDvfh
gNwiHlrOfWZipfDqrwgdjtcmIFmLgon8yr99RYT9+jbLMpMnbud9doUTPpYIFHwx9H7eSHNXNgwM
ehfGKGAC6COLodqhRmcp6ky/NnL3PTIx+YNQreJsjwgd3p7VyoGQjSyqMjbJyVU227URfLKOoWiE
jw8k166viTm6TzIadPAu9Ucd86ON+a1EMpJL+pysJC00c/HljFlvnABJMj8v7OJt7MR32FiQhDUD
yHghtjCGa3P8fbjFgSgy+aSmruHP+F15Z+GGCK6pM2aJO6/lqurpkOJEY1bq4fbirn1HJDLRDOD1
SYl0kWPGSKciN0iRd5hG9UtKteZzrYb1xyzN5+fbQ8l7ZnHo6bDwQjCBVYHqWcyx1VA9CWnR+fU0
qweKiJh5d8YvTHYw8RoVfV9iAPOrbmlQ3B54ZXEZ2AG6ycfUIOVcHgsrQUerD1rNT4WDDs+gKx9A
Tf0qO7V/MwpwlfakFRvrurJ/PAo/VHzpuxPjFpMd3ArpZIcx+6BxuSgQKHnKAQEmu1bHpamYXOd4
e5YrXxKauCoBI3RbKNBezrJFFszrZgRMB7SQvmiqaN9MZoKFL628jffl2oJKEjdfkyBOmetyKCWD
HpYj+YDsqFBRBxXN4Iq3jigc+iBC1/d647rPQwVb6PVzhNpoGGgwkUlZctV/C3BxTenHIIn0myDA
QkigkvqhzpQGeTUvbzaSmbUFZbNSUJTZMpHgcrDG0UUa01z3iyJwPxnlVGIsEWMaYbvxtJEjrp0N
S16HIPQBiywRNyn2fQILGM13vKBp8YHT+oc+cy3UuniIUo6RkYCml35AFaDbAM2vJKgegB9yDarD
jL5IEImtc1I3JtYGVqX0d5OThWcnQGt+X08hODGR6ea7PDDsD3lvdb+KlvrU7e+6Nn0qlRJFT2eS
X+RyqfEFdayhrQ3fTnNk2rPWSsaTWWbWtyxt1DsL0/FDBPLPbyceaRuDr02feg1oJ8kovcIvGPrY
jaU9GIiFRUV2mBwjrBG71Ov3qQeU1iyD9AHDANvnudofoMJv4b3WNhrPWxQYpKoQl+nl7FO67o2C
6hCITqNACFeou7jyzLOCPMd/ECRgCEv0PPnBVYIeaWkSOeiV+/kQoecYud0px+P1Lq9wOrn9Tdci
IEMAeuIBT2a5OD56WGjInCWGj1+9Ee4Hyic/iwFI8g5vl+Ghx6759UMitcD5ocYILhltmsuFDK2y
QiusmYlLQ//cwZk84NuJeQ3/dvxWBeiW3Z7jdSB00bVCXULqJEmJn8sBERhvbIQCZz/T9OQzeA1U
rgJF26Uqdk45fok7ZJjHjej7cndcXqSQjQ26OFLsgdLI4rSMuooHdNpPKICGaumP/ag9DKYVfBtg
lb/Pgil6FGGLIvZUFfZZ5MnwlOJ4fJp6T/379gJcb12yQNIGevrQ3a76qj0qp4hEKFT+MAP4oEIj
/l6AF3yqirr4dHuo62NKFijBTFypvIqW6YNu0BtOmmT2O9S2D2Oue4cIv9pDlbfWBy/o8oM6xM2O
29U5t/kYHG4Pf72dZRJKhKDDSq60hJ2HMKVtymGoYiCiWKDakCKRl4BqIDnTm/qx771m40Ov7C7N
kMgJymCg0N3FbefCku4xLJx8TdIy+sxuDkaneAdsWubveCDVp1R33t6e5nUkRsGZKr3LLUumuSwd
Y1KmjV2NRGHTxvHHLNef28At3xEJlbM2RGiO8vj3XZLhjXCxtpMIfmCFQWHzBl1MNswx7fSiVMV6
Ff0jMerhg5KB7U9FGm5c7NdYe9clcwFagd8PO2lZWG1F12SDhcGFASgUQO2QoDCfYiToNkH5hs0z
7DIsZv1EH8Y7RwundzF51wfkVvFCFVn6pNdOeL698Gsfm6Yl1XpgWGQAi0ONu1iCmQGhJJ4hG2AK
6gJGx7gp3AfYW2CuhNDwXeFZ6L7dHnjti5NKUa2BLweCWr+MYUmJmVcyDrPfVtXwiGGQ/hdurdmd
2xr539PYqMcSwYOjlprDxv5eO1KELxDiOu9jStyXI2sl+lhBjW4y9X7xZmy1krlqyid0scR9E4XB
RgRZ22IcYs6UBRaXztfleDlA3cGJsaeEPtodR1Sp96R+GEWMbrlxMcivtQjRxCpWk4478WpZ0S1z
jHilQyYSuaN4S4PCRHBeDB9f/emo18g3FXUp8uHFmakRAZzcNplw78zHeo9foXNXFwjmaEpaHZHc
pIrUxgJ3UVgeysa+WdmwZGqwf8mReVotccCUc+u+pVrlz+Fc4Z5V13dWNehvOqzJHiiXd7tRG8vX
R2HSCe52CVZi7yw+oUXL34rjQiqotni6miaWG/hCH9Xe+uimsX66vcAveIHldwStS/6C7IHFrXu5
ZQzUbPUUc0efRmm6R/w5PWBVOR3nwbLfVkZXftVQfvYnPFMOo4or4qFpVPuEh2b6Ie4qdOtRlDT3
Xs2jaONXW9nNtNuJtlTxcWNfFiRJ5ehjtmLy7dLRn1NPme+cvqvfA30rvoe4wh3UCTnVdGiizxWv
xh8Jlj8qopFmecTxMj7M+Ac8CmLRWU2TYWN3rFT+KZ7Qt5KvYJPq/yKeQQivZsfoR3+wyhZpnWoY
Mj9GZudLqxqKc3QUfFLvbVQyfgxg/8N9GRbqI9rMKBFsrNRKnOEEaiqNO5qygIguP2KeUByOSur/
Vo9LJe56aXjsUHh+kJ32+YCai3E/Ybd2tvFIRvDcK35001TFhxKtMr92lOIJXKx5ip0qf0ybARO+
LlWsja29kt8QBUmk0KSUzQL589/ftn3twPdSRz8JypES/WzGD/pU5g/cld5XpN2R1y1Re2cpi6na
qWIK/rq9UCsnWpIHaBaAtjeIyJe/gYVYH46RKocrtrD2C7HLvsfXoP9oZy7Nm14gvH3Arc99/T0A
44ohJW0R4MriHkhErfd07PHqU7oKu9EGm+ifUWMoUKh14A8YvTu5fvfqydIf10zoVqDYjOWj1wo0
zLHiQfVxHGqqr6EyReeErmd9cvEKiHdhi1vUPU4306sri1QTCdtUTghiHLfLVQaEaGKLVFAZatKq
xgfHw6nFSOsMFnOgzGcc641yK1jIuLiIY6DMpJIrPXrSnsUlD/1ThzKdol9f2qjeacGQYjHYVQ9e
P303wCAdE7V7Hr20P43orOxpAHfvby/4dbyiPAHBjnse1AlyeJfzNo1kHiIqtT5IM/0TxSILNp2F
gFNboOV9e6yV6AOuRSWNlSgMmruLIx95vHfUmcMy60NbPuQEqMI3ssj5YnZN2zzl8zS5R89sJhNf
eEiO+zZAgxvPmrzconNf5wKAQZwXQhf5LbqYlxMfYgNpE8gYWLMTVnZtrUWnGcucjdN7HeUuh5E/
/y1+iKGCW+IanQ+8zQ1xJnW7h7bC2QBPj/abl/Tm8fYirw3IgaVyBG6AhthiT4nE7qwxT3u86KBM
uiWOQViZQqLCAXEXALfZyJDX1hHEvPycFBRQs7ucICabGoCEtveNvgmfyrktPujWuHXlX4dhShWo
ZRhIN5ElaotlBDPnDUXe9VgJ1O0RMmZq7zwsaJ7pVDXPs+UFz3WqGE9lFea+3avm8+1VXTkmjE12
Q4JqSbzJ5SwpbUTmkDB+lLeFj/cWTuOibZ+meaoPt4e6zvypehlAPghEZE5L9gNi1p0+Q6LxsXVK
sUipEuVTkuvOfahpWHvTjscJpNCDn7wM0q2q27Von6y5URpCf4h+1VU7oFawGgh1wURjzC32OIIE
D87Qpg+FKuwa4SMUa18sFT9HeCXvA7Pq/hJ19yOPhPGhjefskFbRiMBg7zzSIxLvbi/O2j6AjAtk
VvJLYZtffocyGk0shfKeVnZXUdFGZOidYpfRaVIqw8A32nXQu+sHJIwSQ32PqLu1kXyu7XfyAFRS
CWI8kxa/QeAWZtB4/AaDhQPrLgpyALuJ225Uf9eOMRxPoP/wTeHTL8JTirVer+My5yuK2n+sSzXF
aRIT1unkzXN97Gkb391e2tWJUTizXzga1137uDVxEig4yFzMn9RRD94YNo+U26OsHSQEQtBgImjA
8FmEC+jcRVlGxMMiE+pBKIHjx3mPOVipvB6/Q9ECVDwVE7TmeL5f7pUgjoi2kYNgRu8mp3IYPN+O
1OgQhF61kSutzQrhIGoklKIYdLEpulIrs9jwOh9EKUqvXScOeqRjbB5FWxWZtY3hENelyKJOAWq5
gEI0bmUR3ycMzh50VSQ+xt8FZs+JLV0uhlcD/ckKwHpJnArg++U9SWOjqDr8iPwAEhFa33lzasY6
9DVs3I6398ZK5NNVkmwwFjxQSAIvPxgAKCOhntb7wnGRnA1mbx8WSgJ4pG/PeujxSFBM4JpDGmwc
6pUXJcpEhDywSLL+tBSsjnTwTbSBOt9UovZjkU5O7GPK6ey0GGDeua487Qsy0zhgq3ioTftooJzK
K9QspME6plTs5g63Mm6wc1hBRvRvL83KBpP4VSqcVHWlbsnl0pSTW7U00wbfxOngNNfZlwp7IPTC
7Y0AuxIFLgZaxJ024Ak/RKApZ3ADo4+KCJYlhrDajWrf9auGJyjcRtIGcFB0JC4n1GHAPXQK21if
Z/Xk9X3Dy1dTDo2JkqCrFuobBT3BjUHXbje4lDadAd5TUO4WO0ynLdAZLUalXWJH5X5WJoyADTRD
9+5Q6N+VKlfRsVCF4Se8NAesXgzzbWFU1buqnlCkJnJ0KVlUED4kPDtPnJjx0+0vvbYwoOhl142I
Yi4FeFLsCG2zQjkl0RT7Q4Yp68GIO+UQph6llWR0fMy07Y2ovDaoxAHSVaV+c6XIiao+/qtO0Psu
m/mcROXXDJjTQWBPeod5GH6vAfTP2xOVMfHy8UNnglvAIrxohOjFTguSdoZto5BpeGHxxS77zykC
mae4EsWjIvrgLtYcpLKmpnxIg/Tn7cFXujVkxxxH8I/SB2VJrq3cIRCaLe9XKAWtn7dN+SaenNDb
TeVkneJSZPs8UIfjGGvVcG4y4EJDWwB2pYm+xXBaienyDUa/BsirxGReHgZ8LrOwzzS+ed5md4TY
8c0Q6t+E00z39li3p9uTX4uzaHNg/SIzPCBQi+FSnBOVGu+JebbEL5x+4C+LvLIO1lDjy46DafwQ
IhH3ZrYqb+M6WZuqS92HljYNI7KUy7FnQ01KLLWFr9WTd/IiFadoC52Tnec1+aGph43OiZzLcpeh
BcxlIq8WmD+X46V5FWlex3ikpuMhy/E8VuymPKaW0228EdaWFTItZV9g8PyfRb6RFPOU5pip+rGj
D/GhdS186CiGYt/VtmceKuInqs94mALT1j/d/qQrB1jyGCWoF5DitU+LHpZpHjJ2Vyj2sVOEdCDD
PvjJ5d/We7NIxP1o1+7h9rArZxjwDk1PgoesICy+ZmTVGUe7gQEbxnZxTlV1wLJMoYYQB8r4bnSM
oT71umK8n8Cyo6vQmlsvlpVVBw1CEdiWTTlkvC8/sI2ZnzsrQesrrkiP3pS9d6oee+tZ745q5VV3
iO9HfsvlvXGKVnYWuAgJcSXKoxG0KHoHsdN4g8iErySx+xVvWvOUTXpFk6rYkjLUVycJTZYUAEVh
aE+XkyzU2Q1mFd+dYXSs7w0Gxvd0pvRT02f93Sy6yI9CO9o7Wlz81WGJaEOGAKYxqyYeSKkb9OEO
esJw14+j4RchcEQCa4G6M8jz9nNdGRGeSYX95xDMsYHg+tx/zWFzD6znPNx3WVzvCROWu6Mohete
YtfnaIq3vDVWZ4luoiz+wWJd4jJdN8LSth0EflRK+UEZh/sMVbYJiqne7OitTwq+leP8RM213nj8
rIQl0Es8fQhNQJeXG1nH3TBqnFb4AruqL0TO97VRhi3gV9AJVqR/vH1uVrIsKmCS2yHj/ZXkSFcn
bkQeKXy7rXhFw1fs9F1ebOmnrG1RAETMCx4bammLLerUbdAXkSJ8te4w2CjSPMZArmqn+8rF3fP2
nNZiAZBaeYuh8EmX+nKP4vqaWFk/87JTzOlj45pN8XYWAZTybmiNp4F61ITlkejxtuR1fRhSLPpu
/worhBlwFwgp0LlEYJyi5uXvoOC10PeGBr9Ss+oRYX+UY9GLqNrg0Z4L8C5NaDR/oRJi5k9ONOnS
ErwPUQwR2o+0mtKfWpwPP27/UiuhmRyXdhCJO1jHZYCKWi+rMwMXY6CWw2OeYF/dC0sc87CYDnHT
6tEONZ0t4bKVUeETS/SSR25FP+pyJSI99fCeVGq/r1r7kwfHDM/BOjDfq5VuTjuaJt5DGnXl6ydL
3xjIKgUsgzt3cd02btODW0UXu09ctd2nsIUe05IGzt7DCeWAtjRQDW6qjeO7NlspBwjsmfIgV9Ll
bA011iI7mPErLyzvk1XrIw8JM0igBTRhdVRF0R3tMRw3hn0pOy6yC1An5FCy14pN4+IVoxZak7q6
Aio/5Ww9GVqLJ31veNn3iRr6u8RrjHSXQfM+d5NZ2DstpaPgB0NS6yDdI4xmXaRxfQ3Vb1QZoS2g
YSawJtvNpRL+vL0PV4LBy9tRNr/5NMtMSLPSaKi8AaGrptBxIDYzL56ebQNljhzbxq7ZCghrAxLG
aTPysCa0Lm5mEGwVRXWUtVSnAutPGp09NFkV3+cCQYT97dmt7AAOF3UKuQXY8osd0I1u60Zc934Q
JNantrE/ltWcP7k4Cvtj3VfHuA63MoCVSwOdOzK9l+o3G/5y1000Ks20cmp/KhXsYZKsdfATVzP0
Z+16+FR7w39QBoeSDI1cPhRkKeByRNyRzVmIvKGQFQ0p/IlkFufIHWniprGHXtqsKdGTE5pDfj/M
takku6LR9W+313rlw8LyRiCbPrfMqRdrHdN9CPKmrn0tB2A8OY2xU0KHOBZhaHe8PdbaGiPHQxMc
/RNSvMUm8jIKAhzn2o+Spn8Xatn0MVX7fMfQ7qmYq2ijkreyj6BO4hOB4hJpwFKF1jEpdYBB4UWY
afVb5P5wCh3VJBqRtxTJn3UVkOG5fb9FvlnJCKRiDURDEml0yBa3p5FpiaW3tMZi0DeHCE0IX3N5
HN9ezZUvh7Qk5Wt6CwZypovwHKte7Hhp1fpZ2pVQzM3pPsH1fR95af36haTzRROBnEqOuZjQXE4i
741O+F5h1fUuTAF2pWXovmMFfsIpco4wHMLDq+fnYe0ITYv+Iqpni/kBmFZL3UWJOSia+bmfcLlF
KlQBC6glG7F/ZWMiESKVsv51tS+GctMUOf+6IoXrRPRryPPmoCWq+ggFyHlXlPoWGXhtPLoNPO9k
FkHl/PLod1nRNEheC78eTUccuFiT+cwaew+kVPr7se2srfh2TQij+QD5DOIxbClapIs5QoyMs37q
KdLpGXIHg4PIw3GgDp4nu7jXysSvW9X4qMXOnN5pPUXdYzjV4hT2KommWauBgVhXaenfG2t0mlOo
WslPN7Ca6ZijYUk+MDRJ/nbmPErBCCN4Dtsi/DsSlcAOTvFK8Juz+ykr3Tzfe0Ghhyc3oxG4kTZe
nXlOAjc4SCJw5lSfF1GVp9vYWXHDNMG9vE24ovzRaNRdVpnzObH6H6zDx9sb9XpICPmUJaS6G1yU
pSJKNIOATIvS8uukdfsHQEk838wM7/odNYJmPiopac59B5RnKzO8ijR0T+m98HTlBqGRtojebYLL
3TSFlt8maEwcQul0HwdsgNeeRTkOgZT3AI12PDAuN2zrBngo1NjQoGwyTLsJKfH9oGTG4zS6+ffb
y3l1OBgLxguIREnm9ZbiKuh0FE6HPrufGEFwco3K+dw0xnOnRMGhzDuuwVePJzNNMMC8F1VKtZdz
0528wdSSNaSglCvdrrYD71cUxT3m2xlb+L1nFOge3B706nksMbi09uk+g5C9qnRgVN1omEMxqBqi
ja4mrT9XSe43Tdz5E3CdvYXX0J96aGw5xMgtcZHmMjJMFMlHY8OhHHw53RKH4a6NE9tvo1r52IcA
1c4J0hl7Paw2zShfUrXlaHxL5ExJrdifi8Vt9S5T8YOHduKhy7prRWQ+1hiUDzuyjuSt6kJy3AV6
qPM8r3Vkrq0oUf7USst9h5lM/kuvc6QPGDE3fDgyswR5Fl10lyYNaa+HddiTmkYaMhVBNN53CaSp
nS5U4JJOIMpkpyoI8e35fslXu0ynL7e/4nXlmYaHagP3oW4moWWLN6oZWSRseKT5VRirj1AF9GHn
jVZe8ms2SbMbRrezDjztqofOatDKdCarSXbKGDsCXxLDyc+3f6Pr6pL8jSQVnmoWT9VlU11tzaih
PFkiG2bGw4GPmrbH2Ahn5YAKo07DY555kxQtyIQd/vDZT5P3DvKQIfZ5+zlR7Xbf4NXe7FQw8MXO
RpS79OdRNdVjDA0h3cdtkjwXtZqhmW7Y0xfq3Va1E6jVp4cSk5MPk+6ggpWlJu4YGDSLu3gevBib
AUuD3ANR/8ftOV/vaIQ7kFCHv4okC5Xoyx09ZTWMq6mofNh/9n4q9ezc5AK8wzxsdbquYxMMJNo5
PIVo5V9xVusGXkiIIomvu033JepNGwKXrWHMg7bfTuUxuBEnVncYXS7eCDJVQJDlcnJ40oW5RMH6
ukiGAzc8GNmsSQ8kRnA6+6LxldpVd1EyW4cZAMe5mIJgHzll/C/A1/+68JpvX7znf5TV1MTovS/+
8X/+rH4W70Xz86d4+lb9t/yr//ePXv7F/3mKfzRlW/4Syz918Zf47/97fP+b+HbxD4dCxGJ62/1s
pnc/MZwWLwOEP0v5J/9/f/iPny//lQ9T9fOff/wou0LI/1oYl8Uf//7R3d///INF+23Dyf/+v3/4
5lvO33sus2/F31d/4ee3VvzzD938LwmxAdcP38uQlZI//jH8lD/R+AmqsgQ/ekCSV03oK8pGRP/8
wzL/y+VPvgAauFZ5Uf/xjxZxAX5kev+FyxSoDIzQeGzzh/74PxPn95hC1MgX//yPosufS1j8LWPK
ytD/C79AxmVvFPAykhQSl7tEaKByqjUqGRwWEtU8HxDdV8Ux0cIi2BWh4ji73GmbbFeltvc815F9
MNLUGE96B730Vc+Vl19F3ndAlendyDbD5UZG/nKoWx79+y5rpkOIWNKha5p3kxtuyW5dxoPrkRYp
YFuGSlWEKG0WntaearWn4KxH0bsEW8n9bzvh3wv++wLL0LJYXxR98Win4UdGvOw8Zo42pW2uqfsQ
1s1p7tthP2LH6nuYzR6wzOigjrXAEskfHxTXCzbun7WZ/j78Yk1nswMoQsGZ8x7FfxpoGPl52PXv
HEOMG4HoMvL9a1FpvKEOCfiGV8HiIi/Htgmskp3kKan7CBWtJOq5qaJDEfA05NPaqFGOt1f3MrH+
15jUWWXViccZSuiXW8ZC2d20IqaX8ECLdkqtcKEpSrRvy1Z5o6SqvqOVPW9coS9ePMuPSiJIUihb
f/RWL4edQlyz0g5lQWTDyk+u1nWPYQSB99D2gx0cS2PEU7hxCkjSFlq4PuJCmXrXTI3bf/3f3J3X
ktxIlqZfZV8AvdDiFgiZiplMReYNLKmgtcMFnn6/qK7pabJmijZ7tbZWVtKKRKSHw/2c8yt09114
Cgr6k31nh/O0w/qUqiUY+rjfcUmU9i1JYA0WI4Zco/uIDiX6zab8r3bFxfaVoS2SyT9Ot3+nqaLy
GiSULSeL/MY1KSF9zQkeptKpx0Xymy2Ik91f3wGyW1kqtvhFHP/Lt2Q2HwNRzHGyAbs7mS64AyWc
K1X1MMR9Ccy0lmO+k35rtRlIeHQTMdOVqRiDkeHalodRWlgDZoqjXqgYHDrGG8fyw2inIhFNMJh7
T5wkrPZ+N83Cx+t8E/oJENJxUtZ8eJY60t3zVvlVmSXF2lVZDdUiTpmdSXnK83H64aLTBJx24v6+
L1EM7QKnZ768iyq0PcaLLQrGEcneycJNYABxY8y4s9eqr+7nIcLLc5xihcnAPDltZvXN9tYjIWgP
Xe27we0cr5AJIlFYj3Mg/S9rF5TjIff6jc6syauQEGyldnY+ViAYmxV/dQq77+mqnZmMCeKKPzoX
+egcrQEcdYfSPOVPsWLLXYp177oK3oZeneaTsKfkfvW6XBDo5I/P9Hp2dKukHB6CZgq6oxnWgXO9
3aLnRGDAktH3ux+ieZk+s0xBgZmYu35j8B6Zw+oXFcnwW97m6RIVwXfll1jRKEfmaC7bdvka+iZ6
rbo1/MScRjvpMNbh1RiI7evi1tj5ktzpfQqafruba1V8p8JUD3JA2E/ge968NV48xLu537Y4XQoI
OqLRbkkIxBi8GOioQyqH0DzWcz+s2bgN9iMxWEWxp9+Uj3Ezxh+3SLJQrXSNSnUdCx93h3Y7jcHQ
9jj8duuaKvvSaiPTEjET0mhKsO+JiiFlUaKvYa/z+rg1VvVD1BexCZA2BmD5RCSfapsE4oSxI/kh
KBb3aqorNaYdV8BHbsqo3Ydu5UZrOkSJv71oLEblMbS0H16VjIv9qyqWbr6kW6dkfUQtXT/3+exG
WVxAaU37WjUyxXlxfl4I1fbSCNrPeLrYVAZnH7Pi4RDJJSxTH7xSpHlVB6uX9gPobAnyvlTuHTzp
jeGLsxR56s/UiPu5m/RDYds9vrZcMFM6cpB5mYN3AFI4PbRfvbKp9B5mMe3PXOLgkyZGirdRVet0
sCxrwydVRoE5mWULeFX8qGZAIyLx7HGB4ZeOW5iXbUJiXkY0WBPtKXCWd7IgC+dmgjGRqrHp/VRu
tWoJ5HOtO8Lo8uDklpPqUa8WIWrobZzDXe+OLoasct30IcaALNxNXs5WgBALuyOtIWj314EKgvp5
mCiiUmFJXGj6cJuSo0FRbW5z5lTWrTvD63/VsQcVoh+nYDoQqqr193wpa30uVMkfaRSpcM3oPnT7
Be+1GFGYanEu8iGbvyxhXsoPrnCb8gPoeYDVCy/KtV+YcmFkUqz2wwhh+jWwRR6nW2iG+WjZhUWo
SNX3ZTawWaNMII8uM1w/Z3HHFkhe7dGM4dk3Vo4E3hrnOnOdPNnOS0n8cbYmW/VxC3Pd7ryo9B97
xy39FEKJhyHamNi30l2sIkWTC2QkKrPU6TAl1noKizYwe+nYnCAcmkPgvAYIh+8j3NC/OMG6yU95
N9JEYi+c59PbEIbzJrJBrdgN35aunGioXWcOuuvcy6foNIRVKKNMShH2A1mUkzs6KZBX5H/oGvIV
gl1iL23R7ueiYnp/zq3OxjsKJshTuwYrrbbeIm7APvDH1CtDonLctem6o/JHNuHqgvLv8rpY40yR
6fU04YVTnrra0WPa2rEU2cpv5qV+pJtXE9hbnjqG1OHMEmsYHhguF8ch10136y9j454WI5bhcQ0M
rXRf9+FLs4byKZR9cmM5c3mL9fmG/LFx8ijdAr+4hmmvD2UTlvhrERGp7YV13eT4vAxe/uiXWg5p
MclgpzYnXNNWd/17XrYEDavJSQ2mhx+XclyeMb9mUpkYZsEqli+5ZciLKop8hwHnfnYXsVc4U7bl
pO/qun0f/Bz+xZQjHO8xl9stYsYPa2mhDJWJPPiuilIrL9xdKSwMtYq5a2HWS2mnwerY13ht7Kcm
bvb2OKWbqj8XdVjsfK+lpVtLEZwYeFUHa06ST82aWCmCwocZxLk6VWNww2gkv602hPi4WhwCWRYM
HOzw2ppRp+hhkwcOIBSAa15km9kecxPt4j665LxWRpXpaIf7OumavYfrhoyWo0ki3CZ9GbA34qJN
/VIyPGja8oAJzSmPpldsyQeOolHH7wv+NIdoaLsTfdd6bua8/ZxoV5/U4MtjJzi4tA7iY4LNiYHO
spn96OuvfTK8Nk1Ojz6Ue+NNXAHu2PxBbBkPUaDr21r3I6C2t1w3y+jZkCfzN1/5DrpBOCXpGkf5
F8qZc+9ZGK727tdYQaLOrM55m5rNyoSpuM2Xujmu3WyX6VArOx3z4ZUUjvA1X7bxyePUy6gv4wcL
Vsi+w3wEyHb9UZdjiCt5eb0s01cd5fNOTu3D0AfnhPnI0XLrV8h49wqjUGJQuKWby1o1LUaoRYO9
yzabNclye55Tp+3lOS8RdxO3cbVUzpPben7WD86YJUh5Dwq05lT7eXBlGvC2vpq8rLJg96zUBl0K
DcT+lFeemHf5XJij07veXY1iYUhxd6p3s6uYSs7SbVPZTG9+P5WPvSux5IbzOgX492A8tY+K8b4N
TXgQEyxMqtinC5X/TlUBN4479R+IH7oi5u7Uje6YxcvwpURgXCf5lTtvFs5uznKOxbBdDUX0ofIJ
1knW5aZEzZDlUWJlQX85VnA6MTUs4+5mhKPyg0ox/hJtxNoT+cMwgsDrDErVdl1vIbE/yeoSkAGP
n9MA8b3fWwSADIr7mOv0psSjPTWtn+9xIz2P1bY9Bsr7QIDHd3vl14jeuKdgqTM52D9UD0GO3vjD
aNkik30MQY0o3NHqvuZxPe/8LcZPwfM/lKqQn3SwWGd/Kx8aet0mnWpSWFy3snb2aA0PG/ljqTPr
fhdu7cFbovnQ9dFujeGFR8u0X0MdpP26ZVrhFF1ZYk81CLM1UO5uaGO5RzT9MPhzcSij7q1YJKZt
vXPVxKPKLBsXmBIKbJLHt3nQpiIa3/1E0sBYy6Ml67MgqWQpyk/kIz+ZFYMuOc3XIwr33VgW713N
/cYUwknFlN91rbUPq3Ha98tUXo8OrVFO1bNCfFkmSvBJDXEWTY59LBnCZV7exruxHmzaUt/KksXl
f5aFnx+LuvYua1+FnwYTQS0y5gdzvWpXov9e1m7LqvnL2HlBSlw61kBhlQ3j2PJymjdM9VewzXW/
WYm48WLDeWuGW5+CWKUc9nHaboV6jnVVhXthrPnYzxexsh0qlalhQhrQ6dnq2e6JoEpNBHQSQe34
qQgKzNRLvzRf3HVilKuF4dib8jrGQ2KuToAA20MV5sUjuon+tVShm6dRUE2sWldgRuN6ZdykUrn2
90iUzpbW4QrtDVSrnrK2Cq3LGLQTfcpVytL3WFXsqE/C/uyUixungRVs66dkirbqaBNxlJxRWou7
WprcPzi5P9w39jzmhGYl3gnH9/LK5QaG6ZGHl6no7Oqz3bTJydJEJWeYgNfsHJTtUeonpfelcMK2
zQKksNW+Ji3gB8vYRlwRvc1U3iTfZhM7Mp3z1VdpgxEGw1NoAOUBPl30lqzax6+qN4E8j9By7xYm
PCyjZedPtd3Ji+lQ5H6MTUX4h2c59Z0tzNLs5siL3x3VO1wETKBcNnWwVBm06obRZRXU+X6c3QmF
QGILNANxTuXrBhtqzRxrmmUnk9F+oe19HDtynrOE0U2V2mpqMY3sy1qmSJv5Z+nLxEkRB5U/xtxh
4rwufoHyeLFG0MRhsqeU2Kzq7HhyeCs8z+xVkLsvIgmEe6hXa3lVSQTFSpueVYpcdPapSpDiZ2Nc
hDdV6wkb0amc+c9lP7PTuboieru1ewkjU71URcdGddw+enJizTUGmTSu0hKGeIsIIp/flnGpWSvT
bRdu6zplI94z96WZEn9fYGzO3QDGzcMj0b5F9RSTmNI748lxW0N2metP33OG3G+d6uUDdBn1BjF1
OrfraIgKHfrJ20dtEryKORdV1vYTYUN4bwiK7S3S2agYlKVunYQCX9rV+SLLKnn184TzqA2KmnO3
sQq8U8wcPi8k6FHIszFx7fJa9dGPpuFbI7uOY6mY8jZb9WRuVoyK7MzfZkm7svrBtG8qT8mD7aEA
pk02/pvd5cGTF3bjkg5Q/4asksGYp/hRz4yoVktxcmnTjryLvfoWrj1Zklt/0fOLUDof/TYSD0Ue
dNXVwlM+torqIO1UbsmjH4iG+1KFbSbKZUVs4cXbl7wLhgdjoaEh7qNoX/LBnb7K1t4+NMD9w+U1
GwM2QzE9QYAVdL5hiXn8JJIEoqalWndXrMtWU8uQqJ6JbSs8fD4D/y3EL87wg7vVV2shRYUrN+98
cOxgAQoqRfWjR1H1sHqQlVJfRMuyo0bYPsXbMC3cMxHUrkVI0x8Xd2yf9ZI7yIP6rv9mratfcxLP
00fZahpUNM7DmMYctcW+bXv725QDJWe4hKsoW9wi9PcKbzlShw2xuem2KSOyLTDmpiJcSO1G8nk/
tzKeHSK3rHEgHyfPt1TGemlIDbb0kHZNG18c6QxdVZDP4Cilwk4YV7jYI4nP5b4oVV1Emee2wUev
2+o4tSjxn1sDNJw6S0z020YwuUOoAVHWpzK0+2lvgaed5SpNcTDkMsLmFqFz7gJT4I5c1kIfNmgw
4thINzG3xJUK2IuhW79YQ9JFaVT75UNE3eqkVqDmYR+Ap4y7ifynBhp81xdMIGZaI2tutu+xt6wQ
jwfCiSkgpfUxLm0dpzb+JSW3xxw1B3zD1HNozeGQXTz4LCrsfnpwNoy500oxSD1dnFC7o1147cMs
NMEJm17sfE8knKzYWC6DY9kQD5uiYuU8z7nD6dfkYesSjf/ZGMavecWUMgP+YLxRtDnE8cXJm/e/
H0z+Ym/EZBIvBXKE0Q8zmbzMfn8eEYaDH+J11pW7ttf2R6QV9RnHXTRuGzfE0fJWE6XCS+CriviC
7dJAD3ejtoqDQ/T4k7s00+1SbOX/LDnon58LmTheJYz9LpSAnz9XlQRL0zQo1lzPfJZVvVKg47Qw
rEW1pyCz7/9+Hf4yFIaXC2OGEbj7hwPnZRL5b4L4ppjmcNVhtSOJttm5ucFygenDCanQD7yXvePf
P+6yqj8NZnkc7vGMIKE9QbX4BQvzXab6ENaqHd60+fI+DRh/vkC9HfY+EermLVKW07xPEk8cxDDh
byad/8VYlckM5TFjFj+CofrzD9vb3cCYEVjBcIinMfdIakRoH+ErqN9gJX9ZVziB8J6x4MSEE5Ph
XxAMGdbNtl4epWezHabOa3ZeTbaGI0J1Ik39f0a1+mPQfvmhgLKJwiXn8ZfvMUIyZgcjw303mrnS
gdKvee85iS1L/+Y7/Msqwoy7sHohPbmXzKlfHuV5KprLsuVRRRxmkU1VA81XZ97mBP8XiOV/i0P+
hF3+La75/yJieeFZ/O//AAL/glhevff/6/bdfP8Z5bz8mn+Cllb0jz94fJhnAWUj3/5P1NICfyRl
BJNOXIkg3UP1/RdsGTn/cEJgGIyYmCleiGv/gi0j+x8Iwf7AMi/mP//xyf5E0P4OsvxD8/yfL/mF
gspLfkGYMEzDDcr+Ze9XfjEu7Ltt18HyD4F6THGu8aU4LGHUnJjYRHFayGqQ+9ma17upCNbq2t7s
XUdPUxftybKqyqRFjiSTbomcr7QUikrPghlBmxAl1asMLCoV7gj11jplFR1KgRaF+bJdtal2Lqzf
2mUkmCJBEOk6bMwP3NG7D+1K/3CuiXgx2iG+g/ICDsoSVccNAuqU9v7Yv4NObBEh5/X6KAKzE5Gx
qow0MvtZ+UHRHWWVdNfKsrd553FqHZZtcqcUTEExiJjpJRRxAl9dtZ2hDS1dVru6uBq1TwS3CXFo
QHHjdGiEpum4VEof0N447bFPxFPSV117iN0NXuFUnnxEA4fecga6DJyhD1tpOe/u7CQm7Vb6IzMt
7rsea/HWx3I8Dcqf0kB0f1JS/gTuf/qK/8UG+JU48P/pa3jB0//71/AetH8t3tufqQP8kj/fwvAf
uIoByoecuBf+2eW2/id3wPKcf0DSBL+DMcVdd3kJ/uQO+O6FcMA5jde9+/NL6Nn/uHCsyGGHbYCx
JP4//4MX8XKd/dt7GHrwW2ASXXwDiYd27F9EJ3Qx7ebbdZQVSxPdwS+pHuSST4dYFrD++2qANoAs
I536prq117B8/Le1+nPX/Du0/odC7KcPwBEEDSKBagNB6i+BCQpKVV+COmV8UuvZWrBsFKvr89Re
nyU4SEpGIW2yL5bqLuisiEEBk1KS7yTd3sARcq2DcHzpTPg5r0Yag0l76sktarkdrREjgsPcR/te
h7/T5P5Cu7hcpRSF4OSsG+i186vDzQR6ADGDIU4YGt2dDJKW8LBUI+28AZ/4BNVtbQ+JtgDORb65
1RlQ2WmujXaX/Ddo8M9FE58FdS7ieNzZqAovt/vPZYvVJEsL6V5nOggYtKEFdsJTOLQhMVlEewwg
CAXuFk5RJWrXlDYdyt9/kX+Yv//8RV7YfxA5L4agaMN/OdEnYxZMFDyF+zwmmPtErnQ7vlkb3Omd
sv4CqhcckFSTQpzjiY8l2SJlfsKYRdhHPXZVeTVQ1JuDaxHOlLWWXbf7VhVgRIRVVQvGGUr9Lhj9
FxeJy7pRevFa4hOKyQAly8/rBrrVhA6cK1pXfGHSUm59kXU6IdHRayWozTQkdXll57607jvfJD6D
2HXQxeXCCPOPjduqZS+AvWHVOC3nrVVPlXj5zeJeat6fFvfyQS/iLLxWwWx/9TqLkyqs7HxbM96k
RjNlitdHex6aw7jadpHZ7iSIZHXXwT3Vm+WWd+Omy/qoi5HW37W3Se9xIXIgaPZTLBD1esr9jVWY
9zML6bKUF1ENUkIscMAKf/UlY5u7KP/dIUuGoJg/YEcwkkhbissw36hw2wWjgWwrEywTI9OhcQ7j
FvDEouY49evISKNQdXy1Dfn6ZcGu4wAA0ajrKWi/1FNtDWmom/njEIgpzuBLS2vXU0L4u9lSub03
c1L4jG/rTn4A+cuDIzKaMH9GGaKeI6axQWqvlxFBuHZx8ZtS/hcZIz88gAB9IrRMZmpwM39pWqKt
dXuzRiClRT3WGWajxZp2tk3zquyuAPHLJ0JKlfLrvTKu/VrG0ruZkVVBmhgYdKBorN3oNx8LGs0v
GwdjGzw+qfh91DE0Vr+0sFMiFKNt04ArD210dgY1nYl40fUuYTrbf6nd7lIu5VW/XredOPcVIS/7
WqFuNCK+xxeawCFHanWOxlaDLFqHpZ7nl9Ve1ZPxkk9oRbxzm1cK3kW3OuXFliDaL/OsbxLRMyLq
0eFEbv+hcuAxYc8h+qs57sTRs+cafmNsPw2y/0Y0AIY4UfvcFlt4ZyBIM600pt5bcNIZoqouyye1
B8THqMoXjyM69cPcmh9yoiJbx/5N27OhO4V0QNk1Lzliet8+uXPZ7uh3umuEjnwSy7YP/SRgC7Nd
ym/NDJsllROfl60axfvFvuQJWtUU3CJMXw64hRX0S+t6ZbT+uMF9PhaIgk7bqMdH3CgewZmcFCmV
fWp1vd36ukU6E+d9g1p0Go+jDuN3C819hgNieZt3lbNz5zx84yi9WrzZJ6ggTE5msItT0Lv9lZ4A
qWQRNeBqghowY1Qou11buMHrFEL0aCLrEdVMghBc9OfWIZPQEXZ36KpoJhGEmIFIKPVxHNznJJ+a
Dy5yNzxxGEwZi9H5jBuQVfU3BmLgp5m4kDf0n7CzO7sGnbZrsdlXgUKjf5WEzfodD+vpWye6LNDL
nulPc1xa3d6j3Nf7Kc67x7EUb5Wb6APRct897U7LPpk00TK6WUAUjB1e0oLm+gsByiOoCoyDgNFo
Xv9YxBJ9m2jF7xN/DV9nncff8ZzvRQZ4INNQlNadj0PScVxuqTtcv1vPIWTlExakaE/s/toOFmb2
jIAZBfE97C86PPAp+qFdrUvoMZhhPSgh1LnY5vzsDV03HBUaijuJ2DXFj31mmp/A9pBqOHtLHO5w
W+2PrgzLF8+AnPSbd10XudqTNutfFU1pxWT6tf5xlWV/RojcnjYzSk79AIbSOMmvsinmlS+tn9+x
IZq/uMqj7l+Vvx3iyu0fA8HUUzDhCyFYDBCtN8y13pMe7G8tLVwYBOShGL/BV4ib6AOsrmKIjBzl
EiBo2STdhrW6J18UJAz+XpxOa0tySNj4a82b1PTLodFhNJ/LRVfHtcbMAqrUp8IKvMeYSfXekmb6
wsHanJTvTm8I+Nv7SYLWxDazDsfUeJqEFSkZHYSmhgP2aaohb2oThUwsY5wZ7M2F9G65jfscVFKl
5VxwloeaVzYBqj9309rcmGbabgsG2jC77CZzy+q2DdBdJKWfnPogtK89SXB3BeX8iK/Ql9He1mfH
ZcfiGOrqK1WF80Fiypx1nd9etbm6h3/zWay+PGg7ns8AEyWxpFTJe9oy9XnYmuohkdCiE9U4DzEk
p4/Ac9bZlarfmZAp8NxFyQmvpPlJM1FEMBg1/omi5p5/q15qu69PTSQDmfbSis4QGYqnNor0F8ls
/pMwzBnJn0FI1aGOvTOka52cRvAXXcKunXMzf3OGZqmYqdb9Z9EYeTIWwC2LZE45YpomFW0OgOT1
c/vcbPrBa+vuA9mU5kuyFQKSufjS+cH3ZJqwwxs9q7xG1NQ+otxs7la3lj80YT/Uvl493Fh+kRxx
hSlPS7yFJ3fz+Pq8RpF+CALeZzn33HO3bN/mqlo/+YQUfsRQUiEi9uIrPAF1Vm6XRdCs41eiDXA9
7royayAsJ7uod7q9rplxF0G+XG4P3xwLpyz2+JJ6ICRWpdONfPlpT15O/+I2sfehCcotDUiRu/FI
+Tg5dtlcufn47ohcPkDkqa+Y2+sjzI/oEAZWczfrkNgBNTPj7+flJe/H/KZVs3s2cW0gYklxP7VL
82ERPE3xfxd76VVpc2Hhz1KbPUFI7bFYIOtRganXqunFXTMTrnIMMWUMDnm74Hxvmmr6EEOaSqtZ
YQnVBUXx3ca1SKajzbmPDvwuXGgkVCiSvUUNxd+Tg97a75CB5W0X9/2+Qstzv9ayy0pol9kS1jVM
E/MCQ4nQ+0Hk6bDo8BOyguQAxsPYvJkgja15Tjr1YtceVvTk0tBYyYdidptbiBzlR0e587kmGGVA
HtsyMgctrs4Q+OyXicbsJh+skOgxbr0yLwGuebR7bGHq7eegik5kMVpf4Tt/r5LBPeeVG19R8Rud
hpK/RDknGtZXakbRWdWwbegD5mkc9g0EloOeY/dp1I61gXf736zFS27islthqolVfqhW93ChWNTW
uD4vXe8cA2mHTyPawIPQ43remsF9i5LusMQYa2Wl2JzvuA+x/Y3b3+d+MR8pQvVnvY7bHRjhelcF
BVzColrO4XjJaJzGBvp2O+prr9rMBzGb6STFdKGGOW7KCeBd4zRYwPwcX+WWJFcYXULhRNQ43Iy5
jwVR2YK2xlVzXbV0XRv75AhDsb/ye0+eOi2tJstbJPqV634fQ18Bwqv24F/Ollh2uP1NOn7CtzzE
ZwIfu6PSrnPoYn945M1urzeYqAhl5qbIYirw1M89k07W5u/NEFgvDH7su4q0rc/a66ITMJ1T7ZGz
JZnJNZCNbGiEJvDoJzsf5pepsL1PltKc8pFXq++o+qP7sN+gOywdwlpfi6HIeJvfXek/dnEFxYFL
SEciecwbPb+tsi0eJVP6H2obmu9Ym5UPVZU3h1BY4SleYACkcOVwJBjhWGRgLvochgKazVh+E+GG
oKoJyL7IbcSgFcr7YS6bW3H5zlwf42bgT+6qphqrU40jW9rUvCKesafHoRoWOguf6kKTf3Cs9eZk
4PxIsjxZFQ+ui8MNL1ZTfSOxzL12EUbTuSM4+zraFVC0J4W/Fyo3L0qO1gMcrFLtLCiVYMiJCT7B
igqyDrvMR+kFEJCGygSsSvytdNG47SBBcwL4gI6pJu/wPhjGhVYbzcyVgUb1wYK+BOGwLwGIeLHa
XZLw1h9WTYRLJ5vhI8Z1BFAltvm2DgEGVrozs3uATBB9dgtVRanNAC1KKf/iZx+6GclBXlLnOHjz
SA81lzgkVqf1FRBdHb9A9O4PTrsm3JhM+XnbFagCdknj3PkKKWiSAFzBMC/SWUP2e5DVaIzHDsVD
4jQV8KTTHHZeeIJLYO7ZHU1xg7lDoQ71FIbJThHqGBxc6HxdVqCPPq2LSJ6dcu2+uZ4YT5Jm70cx
YSpAbdGJW71uxX23OQ1K93WFDQNtd+XcSdaLTCgEH137/raM1qHPSif5hjcs+VC1Jyl5imj6zM1b
3hC1Zp/sqk6KrNbkyh5X28/Nzl4E9wZYcnjMrWrkFvMQ8deJM1kE/K5+1gjqmx03z/C5m4pI752o
z5/DOV4wdIq3bcx6t8WgUG5OxN63wgnVcSLbb0J58XM7QfPXauY3Xi+EEX7PwXrPubbajBJzaPBq
jYqnRvv5O65KeLcaz+qOENH0kLWwqp9V1aj+CLwRfe6buVkybXlCHBmBJvOuoiyfM7sqI7yboVlB
zaMiDN9CWFiwgCNhl5k9LM2dtZZMkY0V9NA44C/HhxA89KOm2KYmwRcRtpaF+9lOTSCY6Vi55U07
SOtODgGOQJfrus2MqpS6avI+fnYmTwdwkpPAuQZvHq0Mt/ukfuuhyt/wKvfWlW1bqzhSHqzbscZ/
BIsRHkNQWDnP7bUqN1FnUMrJvVvn3H6JlwZuEHg4tI62sNivbo8+gNp9CoYMNThGjNi8wzUmByyq
rj27i14ggmE4amm+0X08roE6RBMeq2mvunLGHVQkVOWoAB/80anuDOkC+zDBlJQYXxvK8Njgqh7A
Ibu1cOz4XM7a0rt8jb09eY7hx2HTV0VYhvcox92r0a2td7d0kGcKf2PB6rZesIAaQysdYO8eJYSL
R8BvroYuxM/Imf3kdbwQZ+IhnLr9oM18va6F9645vO+GdpQ/EmaRPq+RNcA99gVHXjn7S1p3HT3n
CkFuPDahWEVmyg1SBYEZhhyLmknVQfty7DNrsXoLglXQLfu/n8v84aj/73OZCJt9mgrU9hgmMMn9
BS2cgKwXmTtLGk0jPLmtpPupCkh3TU06cNLVgOMt1CkI3/hXvssaN71MKLRRXNFuIrKoFYX4MJDk
7O8REBdd6jmgmpBlXLhgWyXWz6ur2zCzGtVd26ZARyJKqSB3sP39NLQgO2fSntorRWCphZDfTwyd
2gq6YZdbItJJwCa71AtNkIEcwD7++0W4YHk/rUGMlI18F2x0URrTlPw8QuuKwaqHwnR0zUmZVSax
r6auVBmGdv757x/1l3EdUn+m6Mw32eLBxTDi52dNfRUNNu06bjt18dW3k444hXwZvhsFZ5afWmW2
NzoPKHnoLagdmrQJN0dkImicWyiS9QenrXxekMrXv/F//ss8mA+HLerFARSdTeD/+uFstCNinCgw
l26qn4scF/l0trcEYUI3dfJGFZgatz45CXux1YTWRi3JL5nlT7SBf79QP0PLl0kmwDKy4ItAmAH7
r4rAYnRdqFoX0xXyN3aTnK87CGX7IvT+D3nnsZw5kibbJ0IZVEBsIX5JrckNjJlJQouABp5+DpjT
M11sUda7uXbNapFGq2T+AkBEfO5+vN+tefZXlRv/9BIgjmxBukPz/Q4qMisYcGmqll60mO+9MjdP
vdWtft1b7m9Pxn8kMz3UJf99j5z+Ser9l0rU/0GZF3jv3325/yDz3jfv6Z8k3q///7e4ZP6BS5+v
FwWFASTDd8Z7/60tac4fG9UawWmrFfpdDf03ccn4A1qtCeLB3fLjXCD/o/Dq9h9EXNWt2wUxCHqh
9Z+IS98ydlyG3KzQU4jZmVu33/fWn4nAVJzItIIXOpbtFkYF5kkNjGX4A3CE/RrnHVnDadFazx5h
egSztfHoYninbdgPUUGocy75iR4Jtw3NosRKzzzDaUP81rbp10sbsY/FUEQcky5G5+7vPut/ok9p
vPfvzzcDkcc2uZW2W4pn3Z+fOc2iduwux89BaM54yz86Nn4HR5LGk57r3rPZdiWehS8s1BRjvcCb
tO6JX5kfkasX8WtUUbG6t9rSGPzagTj6zIZr1YJOr7AW5QuzSG0ks/c+sIPE6y2xavqtsdSWLxqb
c/pYiMHaaemqt/fNFkHJOMPXN4oda8ae4Io1hphFRUcydYt4zSthWE+3yO77FcssHJZCsUWYWSDw
0xKvtA8gV94gE7iOn+gKfh5VZu3oESOae2/NcKQG+N+Ux8Ra6KeLyzRq970jqk8Do6DRe9jH5FWq
pfLVodVJO1O5yiyCvUHn4/ZySw9HJWPbMcoa9qcD7scw7Wy9CJpaoXqVX3KB293Uw6KalruJ6tvI
M+ZmeVV0BqHB3I0DQ04JIXUHzMW1GL4CJAmLPEsfENkaHmR0Vu8TpmaGVzstnyN+ugpoaD/L+Y2/
rbA1aOZxekjc2lJuGUk2w45sq5r6alKrd1kpNXHJ0aVcdkbfTTmbU3eTexA/X3tV0wdfGTs8qRjV
21+sZ5F9n1QVPmpViGY9OHQez342zdMrx4mi2CXOosWEG+NkJbinyXznQGFmTim1OGYh11xMuL2W
MFwd+4HduG1fcR6Uxp29yjElVZPyLvpMb15rmr/cYz5F+u3EngDqEyH+U7MZI0NMd8m8W9ylNX2O
EbO86hNg1140deYSOLHLJgppRMWmaln07LIFXE+2LgnllGrhvODS1d1gHAm0BIYYkueksgnXFOAh
zFBEU9UdlbibJ2/MqlK+TmmZfdYAL2OvrsxY+1WLdr7Bbb1m/jDWEC7YgprvmkQkPbFkT9Eu4rTg
+D3G5CXsuiGTQcs9lYQqqlDySIRj+kE3CFiKWld77qRiVenqy6Om9wVlxPo1OhW/LJ41fpnJuXMh
/8lBiggNU6tyI7fA+OD4TuLqXINaVn1pTo62q1yXchFXcs6T9jQq94XZO+bRUTRutl5zsMwzAOaX
DotWJDD15vlm1tWc5prftyKc/pEZZpaN/IpGVN38Ntf4UA/4N1bGPZQgzBzQe6NOyl8m+uA6eT3L
KrtuZSsezrxGJK77REeWNZt0dHFIDlZ3bl7ZuPf6NVXgAPh/X66rLiPxMuBmJiep5Dwafl907ZSU
7s7BpQXbqFur6iLBMcLdYRU5xuLOebcpy4DQkyqSi36MxYvesnc+VpSd6F682IbfiKy75TNhVJYm
i/mq9FF+IfD1XlvapEivyBLzx6xMZu9VUf0rywt0EkPPzjQFtuHY6eI4kL32rarpiyB29PEQl9Vn
jFk1WCvdineWUuZXdqHDITNzjlY7ZuoD44OoN9iaqWIKqyxSn+dRG3j004ORrRkIkcaxr2pbrR7d
EYc/y0Fcv02F6p6LJSWMuCgV28YhH3TmgRGUnLounkjTukcppvpSEA6cvDJushuDjRYZQFp6DrGm
OvY2nU4ei1ncO8mM0lFThULkRKVp69bRp2HAujhRmNvGdqbz+XT2NnLcwt/MIfmg68KNgy7S0xUa
YJzqHp01Mmg0e7nLIS5htOQ0fmNpZX2hOQ3fgaEMD/BZ5dZ2RLLHnhklEQ8mc9cTMohFm94tTZLP
fIbOcr1Wg7yIpxqeh9CIXhb9Y2732dWiE8TIppb0eV0zxhaRkiGKiko5jmUdPc95dj+sbXzs5dBe
8O4LSo2H4XUm8YgLOo2OObNuvymGet/kXLpj3xjdlnauTqvJDZ2OmKLg0DgaiQ63IUDqOty5mTai
pa15UvA0K5JPgijlPU/sMiZA5VqVl2HO2qu08vIDu0yuJ1e6eThJ2e5I0BK9KEzCm4z8OBX5mSyz
i9VFRPLpght+OkmBhLFSEKkELnmk93rdRsZlpb8NJXEwz1Rs+YNaGoa/sGaXe5ARFgGMWCpegYiZ
B/bS9yQPzEwP69iyrtaiyI8q06A9T5Lhopxym0G8GZ9005GHgrb0t3FBN4oHimZ2knSX4cVQy3+w
NKJU5LJnoFVn/QFxsA02Qy7RHDJW+indnKCHotzU5ZGawRzRLR9/KfVsfljJ+Bmpa3sZF3Uc9Oym
HhcgAK+OmttvCgTHlEqb5gciJ0E2Cmwjv1UjB++FPWpkTTvBP0Xd6zlDEHbPajHKO9NcogCv8ZwG
kKibj4Vy+U8n6+QNT/hNN+Teu8Lw2//UtN6+HxLQEu2kKQXy8Uo7T2UCTG0LvSDtozu3jb7Y7yVT
09tMsVKGyVEZ0nC+PufaJM69g/G4dpro0ilyktzqqj0zJcp3etf1t+DGXMaLUNuYp9VBadFc89qj
A/P8sN22uyr1ZH1YmbBlfgOPmu1Y1zbjIacewH1Fg+X0rlNBkIRZrlUE+lMEVvTDcbkkO2i9Qhvi
ZtfX0fVWWtqmUDE1vd2C+8Wn00/IUtnUdE9Oa7H28zhwCpqK1pX1JFprL0lJiRDhHwdf700WY/SJ
7RBtVYa9m9JsnnesBvkzB/+R1Bv067MpqtEOGtUt9iiLjEwkUk7l17Lu1duldroDGE7xUWZxfVoT
Hu4epKHZ8mEXFes+QWpN/FVf0jIEHjaYW+um1juPpFyWjmDAgEDqFXbNYy7OhPOiS140gxORUVAt
Zss8RMxQi0DpRoYAbILyoDa5uQJNqxo3wDGvfKAjJ+puIlDDYLFY3BF5Twe86879biJ3vvpJg2+Q
5a7h2a0ptkvaZtBLlW0JVN5G1EMa5PTaD0EndUu5m+yUxE49EoQPHdZNghqWVmhvdWpqb4NhL/PN
4MITLxfTbPYiZSvEGqCSS62mUSZhS3R2uLHYKaUXWoQ3ift/0fsTbkt35pvojfzCzdzuJV3M5pYV
2RlP8KbqkfSF0UC4okKH53DbNL+GpRfFXiVDr+8Z1Q2k3meD5aOgJezAtLuM99lIIbuZuHbjwwjk
ED5NgsEQuBh2raB/Le22kGaheSnlIjdisjF/bdSv/WDk7plmddcJdTZ4Hcj8ScVvxbmDh0lqnZeo
Eaqf5nN2MKI4u9OHmXXVbEzxyeboyiKhLPkMdWmfNKObMTzgOiXt3LjdzCWZKuVOiebsTKu6cSbw
2ph7dYiG3C+wxZnnmhbsNlQIOBPtUybM0wn7jFdi2oTIzXWSVzlrqPCxpN+aUVJmgTqoLkMGRM3R
m0djBm+psBXzNtC2Qbxt4WYvOLqFnGfYrGMDT97bKu7vwcOyLK9dm1+22mB9xJqNCUFJFj8S7LbQ
5CzlKi/K5s3VYqbPGSZrvg05WKRCzGYqEZDHjKnHUuG26EBAET5cU2vxkk5wkVYgGEaYCSR38GtM
m00Bd5Dc63asG96wCuUCGdSRwToIRTtx8OktRptD+uSOGe1isVs5L1PZxkEqzAX0WZI6T9JQk5IX
zbPH58jf4ORNjJPeOA4hWNqCB7+1Kl5mYtT6k9Nk1YVbzXz+i8FYxrcJfV5Y43a+i9XBfDT6vH41
mfztc7TyNzM12MxrRT3/0ntN3joSwhvvOInM46BYxpHEbDcd1UKtcl8Mg/oWdWSRvenrEJAU2qwj
RudP+C8cxmDuKtfduJKdPPQkiomx4BgGN4pOJ0BiRJ+GmHAap+qMs8B2yK85/YXbVeCQpUL0KygT
YzUCYtr0zrD765BRdWN9TkBAPg3aMjDHs4b13h5bu6NYvTTOxSaL6AajVryJs3MzOVxhXlWYGvlY
HhZCaw3dJ07dHVo9bu/Zfo8epkGULcbJB6QzDoRJjYmIDz6/xPRdQx5Q2rCx7eSYoO2ITeRRN7mH
m27CM+LEo5e3asmXvElDySYSKQ5ykUkC8KM1S/NzwB59V7pp+0apq3sfL1Ec2qyvuGWUcov8brqU
+iVRcft+RF+6VbNJWNhhq8avkzWhmQAEktzLdrFftbY2RvD46uLBnyCgPGmkP63akcs1s06ACknd
75zcJv/kbqJc8aXPGZtUN+pmdVo2+Y7FEvskZ0qHEXbvR1+Kn6XONyo7jz147ueUOPGjpujWWW8R
2VLCFYe1nA/s3pbrDT38Ir7UxVJOyVmru9UI2Zy0e2uTJSm2ILXN1Z7He8zWw5EoXLdLcJg+zoVm
76mTcZ+kauzqUowIzzpyaLQpo2th/6q/xNI8SlRuURjcZ2eTVfsRVceHLQHd2d0k2LSe9SOrzwdx
5PiXpUh8AIlmhA4P1SpwN0kXx21LyM220trvBVKKTy1FcsdTskBuHspwaqil33Cmislav8nJxqYs
T0tGiDdFoBm6OAsYdbK1JTHslxz8fJmN7U1JrXOID3O8nBCwsZu4u3HplWNrGcXZzBT9MEaWj9+r
NNEmlfLDyRojTMk+X7tfcrn4ks6zLxk92RR1s+66WwAU+d5uNOXUgm4pQrAu7CwHGyWBU4gqvLaX
kH4KdyXMRn2lP0RdAcTHqbMTsI3xFkXwfY2b+cT2oj/ki9VeFAM6imM45rVOi87TWEI6CWenRe2H
BmQ/T9m87JMvAwLF5r3f4oOcdkYBAIgS9/UYNW1qHOZqcn+YWJXvqk7t+fKNCGEf31d/1qYiAoL7
ZZroN/9EsTkpMNZz36e9SyK2bdJ8P20ODHsyi+uuaZrhJCwx3nS2wk1EzRiPe2XN2l84w7B5UOmB
46Psjee250xoQvit9vnmEonyCnUmY9fB3QvjTaH7jAMKl/HKnrw1YxVuQzrcm06pHNmMY21JVBH5
RhMTuB85NoWNUSVm2G0eFxnpr6aU2rnK6tRHfu93Qk4ZmoaivKmzauNSwj+jZRkpnkiJj8j5Ayh6
pQnZo7C2IlmOnrP5ceSScDbQiNQfSAdrj3NvI63xXBB5aPW85pm22+fGqSLm5FhfGUe5+U2Mbvkm
4sqibTrv6odljh7aDrGi+LIXTa3CjYOBBttRW42l8OwvTxIGzOkG7VCJrokuO/7Yju5TpRYtfBl1
2i9dnK+7OZ5MwrY9Fclyzoo79oPrTvtyStmbaSrf7FPDl5OqxlM1T33eBoOxhkuqFPtxM2Cx88SL
5Wy2rHmUTdiV6EUsgPLHQGn7TSLwJLXRWHMEWyf9Uv/yfilMC4/oJNOx5pB0W47jzrZB+FJkvxQ/
UFsa4vnALQmIl2eoRgsCVZQctM16hsKaHABhsPyxWR/8yhqcjxadtvMFyoDYIiADewCij/1+3mxv
9joOL5KM6KEeQIrcLG2+7OrNL2dx3gLyMIdOXhY35ZIcB97tflAGbnRn892ZXxa89cuOF9tON4Vy
8+qt0EVfcE9eNRg3Q4Axlj8bdvqS0vl917YZPr011xmgqemrC1fjoMQD80Isg3WEgp4xKltwt0A+
YYyhsNvmnFx7ymSVF+B78iPHyWpvbP5EfGdakG+eRRLUQV9jOwt6KxpneCuiOjLrodqm05fjkJjK
Hf1IvIfNHZnbxp22+SUZ+sU+gb1212LSvYzMfrlAYleSUF97zAFuZ0BKWB3Yeri4hvRKbV3tNRrY
2U1djVGNavD67NbjzGwOf6edGOzhcHxq5TztpF6kTzo9DWysojQgVp6dZjdpL/PNP6pjJF0Rcn3o
X7/szWMquo47CJhJdQ2O2jOnuXvqzSpJLxSn6p86UygnWTn9q/PleBUG5pYbckbMgCrhYLsc7UEt
gj4asiHgPGQx7prSGOhAU9J/h+JPyvUmXUuGqcg6E/U+quwebOJNWCjwpBAm2iZBkZmqcp8YI4NL
acTsUt2+VhUvxe/+uEhzQKxJYC/EUEfPCmlEJsQp8upiTuUDK2477qwqZS8FJCUWiIAx44GRw0gZ
aA3ennPf11ES1AmbKg88Aq1WYtZmWGsgS4B/9y2PGXDkHLr4Th2GT3DSxr9QBP/ZxBz6IzTTrRkc
EeDPE3MJLmdCMvxAy1tOTjmo4gA/DkbCUuNyM+shAnQatcuVnSvNy78f2H8PtIDnBNFIfQp8aRIl
30MZjjV2UqvXd6fuqsvUNYZ9vGhQSxi6Bqkmh0NtFMOdEuUmmStoCrt//8//o+ThoLjzCmBxsnBZ
5rf3ntgiUWaLSfKqakkS0k5oM0B0Cav9jPD2jQ8NND9QjkiXjOqxI//IMihgu9ZmuhlOLQRCnz2/
zOhNTuf8GA3KUpzJ/Uf6nlajUgnMvJPzTb1qmLuwaxrKX9QA/KPIyr4DBDiqEsXJxAC/CR5KYmkM
s3GoALnKrX3SJszByb+SVB1HpnNhn9NrzFYpR9NJgAKycS+0TaqhAOrJ7DZg1NoqtNVpX6oNREer
+ItM8j97kais1NxTfahrvM4/X2MAJQY6LWThWeC4xn1k0Cl8RvDldbFw3/bJlH64eY9WQ8qWD/lL
RXLhe7WhLmPdCpMsThn3kFNdGB+K1f2Lm+AfAjEENWhfJUhJJsekqfFbJIDBdtJgZ03JMxXuePf7
puv0DqiQ1jCjuuK5IbqdlTKvD+y6XaxjPHdrceViY5rBTS09waFuztk+FLLiculmgyslkrO2nEtA
QlPs9VNvOX8B1//q3vl7RZ8XvEWguYswV5EX/hYKazKxFm6C60WHBmEejHwpnLcCO/sYKgs39nuJ
ob0IJiUx88tY12PgSDWC81W8UOx8FrYRi0NRNOAFW4y/xQ4JrIuDSXQmBtEWl2iTbWoQkwAsvMQR
9CchgGtBGigsKAxAncydZN8M667kqMFeWjp7xalLuArcAp+cmLI7pGhmralEM8FW7ijvTYIF6Xbq
EuvBnQ1wCpiAmvov7o5vDQuC0KppcwPgLQAHCCH62w2+IkyUUHdizHLJnFwpqcPRZuhBXPope6Y6
rERtGpdd23OgwsSkL+fVteL8hGOdP5sc2q6Z/nfp3q2QaP1KE+ACeYjm2Vm1FsfclZYqFPhOpt4F
EkQpJdllzF/VZ6dOpWdXKhkupx0y572xynw9MnXJXhjwq8vDv3+a/flhSmgBnwWPEXO7GFQeS98u
4WTCPmDmEY5nylZDdtAxEde5OJZq2ZystGUeoEJ2xH3b03WtuPh+/v0L+Ar7/++lyCvgQ6aZTKik
E4VF2vHPt/mazGKpMjwra5J29c6KNZNN5OowU/gt6fAx2+bRjczkJVVqgLhF0m5PVi3Wf4pEYP8p
GpGahC5UrOF6waxyVxrT8FZlLIK+wbnmiCk0kiH0XnMvhpz6I8lhN/UqsSrl6JV6pITCZFC5/4s3
9/3jRWEnPohjZMsPOSTR/vzmBKwaNbL6X5xM5CWTlqrwSQzy6pkQuJecIofIS+nJPkV2nrxTv8E4
0bbbPApJYEVGOLlVr3m1arnXC5PRYFyy7J4QYL+gKWni3h2W7AzhhWeKGokqg/OigxKn8lG7TGd6
1xkJMzZ3FiPLgwbifsMsT3QhhPX2zow4DP2FLeUb55zqJc6i6pZVNPkzPXrfniyFUtsFTM9f8K/Q
1QxUD84QdbfNznAlVL7D6GnccY3Vl8UYE2AQNXNX9uQca3ppJPNfGLi+ifvbCyK1iMF3Q03gXrG/
5SZL00zZREC12qyI5rHGpnefZW4FrXbQIkmriLU8jnKEqyIw76fhJBYnunAxVKdMm3rcoRNCdeZp
sXA/AeFmfZiBBL6yjdzQdkOTl59tKpAqRSPLy2GsZHGvTs7M+WoTOHnQNK9604kHMTCvJy+jMr37
+qkCt4dhvUoWwV/Iwo9BrDh5seugNuI27yUGr7Hj+Ca6OjcoCcS+Hyyl1jU+DG5ggNFqpCk4vXnj
uYwV07qCTXnCr5zMxS95ivTEt2p+WfGlQOqlacQHajnkgZQnVnVkfw6SIhqo5ID8xUEhj+o5NLJC
1kFll655rJZsk9oJg1zAFNIeO3dhIixqzj544FqbtGTpXtIOAT4flHLhhkYPcxJVELc7EQdrUbxF
G5Cbvu6t/599QqjeGo+/f51Ev9q48yAhfn78qqsUY9VvLv5v+P3X3/3tGtINEuQbs97FlEOQ/H8T
6br6B3YhfHzgGbgtMBb9fSLdAB1GLaLQ6afUt+K8v9HswULww80bg63IYCv2HwTS7S9v2t8/8jEg
YBeikdDk9EAr1LcFVl2wByc9XC7F5oRyUJmdXWSL/pE2VwAIXzJutiSDNbkK542L/YUzJi73yXoH
Krzsq6T9hY2yQVMabtiWidLrLFEfMOij6pJ1HNxXZor6rsy1vRNpt8g7OCHkDWUbL41ozOt6oh1K
VGx/2lYec+z0qaCQcIYxW3wiGUEOLogXolun931v19cr+eD82FElfJ8nIsdUjJ81W0tfqYEnEb68
q2UbgpwLcqfc11Z2HSMIuABUPW2uSVk4ynpJOat7mZYVYGZzbDkfVHhoq0fmpE+yXC/7PL/UADDu
18UiU6nsMp6WJfgjPNOVES426Dc2H9a14JBAndyyZxx+LJGYyj46DuSN+thw97g/kNnMn1heUBRa
pPKYcOp1V8sP141JzOHaA43tKxp4blTni9KufyWp9ks6yqERBYw9tXy2RzUknqA9SMm0b4iZZk+V
eW9oG+dv4Iama2dXzNNzC+xyidcHmTcfUDDGC6WoHvLafl1L+yTKOd4Zmf6rmjmKaUZCFEm5rVJc
HRXC19wSFqmaIvMjegmvSGOZHL+rjGdqCubrI2rB6DWftdruUtBfH6WmqLiWEnJJnbxc+csa7E5I
aEya2DarIdRt3etbGYhZZyrAKN2zpsy+S/TiIWnvCp0f4J+qQfTK+f5rfSxcjvC68d4XUNnMbDfX
Cnytlpdaav26c/Hs0O8Cu1A4S4P/tb3qWr2/tmmwYTHuxz0WVC1kft/wUmOL1T0+METcDh/gWOse
hjTb3E1jd/1ULbT9PJHCmDXIf5Zry1BXmXEpVU0wUwKNnqfkbUm5og2FNrtmsm+EEodzPDrUDiiU
v5PgjHnDoaavOnhExtSjU5qAuNm41U35I03q46St3SFv2kOUOlf2sl4PjmJ6mj7uFykilr3oAIUs
JWxt+1m69cSUSY2ZKvdUvf5R25UTmByrPJKaTPdID/O2mCi/6k73aicKHCrbhTjpoWQM+2i+TWr7
NuvA/RWYpyKN9Fs3INgZey5zrEF0IIGmfrBMY+H+KOSPjNyPZ9erhY1CwbySUAVl12Y4S+VeI7AA
ER0nuk7UsB+DRucbUJTyRtTXRRK91gg/kducnGqXrc8DozCXQ7gblUctG/SgU+zkipTabVeYRPIc
LbrO2sPXzsMd1uNSpSHQ59Jry/pDaU0i43wfoc2KyvT9LbZVX+XO1QSEhTR9FSNjVCWuacoCtOpb
Ko4LSB8BXh8JA3Bm0mYvzUEIe7oxSmHvYcnH9NbLYm+M2n1RWeHgqh6B4wN4CjVUW/vTXA0Enjq+
yrP1XSwRTI5GwJqtr5wcF3xJP5dvxSBPwfjNmXuKxosU5e6gkl5k41Fqd8OKj2ImtQVj3MwvOnxk
Xiu4xdzZ3QZ6R4QmsN7T8FPCNB7gpO+alsCcK+tthab7vNQc/tT8XHQEHofgCVLlx9impyFJbhJe
BtP7uvb1+d3tky0ZVxBRGdVr2lACU1PO0Wb+TkvPxc0osM8ARK56rlltr7jzmwZb34NeM6OPOv1B
NpJrRQfWnBUQnc1uenay9SKbZIkcica2rPZpjuSLMSd7dVVgHGfLHc3SfK25crCqTPP4aXqmwG/v
WDjXEHQEvUTKhVP0XsfQPAAUv76puXLqDfttKcvzrMbpVVtWWWgjgoZU1LzSiBeIfr6ICwUCDwRj
l3k94AyCKprnmOulkiRlILYeh7YWh7jvbtKBAILR8aBvhpGIF7qqBF9pvcWNVnlJI8Wlbe3tVXkh
jGz4ybwepML8VO3eSa3sezk+bJI7eb1nWHxjqMr5dRnGyyyVgbPg+cASE4DzcS9jexquChC6J4LX
wYr/AVW5qoJebvO9qqp+1iOzgmiiGbktp/d03cw4LiPorlsCm0ImPvVPXKb9OZIVIFtb/0lnpuFZ
8dME1PfSUPP5LZV5ubMy67mywB3Xc3QDjFuh5eI06IVEcl3SU9RYtrcWsr9xpuTeLBNrpyJHBYsb
V8fZtfkWIUlSheuGFU2rnmXJazQSftuPQjCCy+Ly1XZnTrFkdSo0XjPF2+qsYd+ro+vrnR0oaoq3
tLnRlO6MY+Ezboitq7ApvcoFxp9xPWNHwgiRjaZPc/zPZsuKpQ1pCkVNHmO71/Z4BH8uW8jRFYt5
r6qzvI1NVlQEWrYG+DriY94TNDQ2l2vRp5iKK00Jwd5SSCfsFGcEV5prJs0TBvv+sovy4UaoClJ9
WsorKwJEAWBjY+Kn4liPnXobE9P5jPS+uOitpbqRRVQl5wQz5d51e/sl0WY0cpRh80LrunVXJkvy
3OjCPrqSXLxcV+OH20UEYFlG2FLkit8tM1ergXTT4vey7Wp4jp24fm+lYp6k4Ubod9Zw6pJZDWeR
53e0ZPQBSgCgXc6K5aHT0VbyNdKvHQTZE3jKIANT4YuiFYcBtWPnphBuPSOpO2I2teurQ1b5pgNK
0TKzOZA67jazLLvrvmz182os74ob9b9yd8MT4KF9QACnyU7nO4/m9pRZCzg5GhFuVVxWIeSL6Ocw
U1HvdUw9EaJ6O8h6qcYkihjPgoVrzkbedqEppHqtrkVyirmrea63bX8jmHHRHG/NZESLnRjehTOj
s+LX8KqyL0JZJ9e4lIbrOXOQslppyTQQbdveTrS1ncjQA/sadLHX1gRFPSP/eeVmDRSuPOp8oP3x
SYlJUXtZipOiziIgnRtYMhyAB7/0lE9fJ7l8R0Edg2Lppx+EchRaTPR638eIW+zDjCkLii0HZWXN
etIZSN4B0CAgS1X6ay6hUaBv6h1uPWXdxwl1XXaiWuDBrzjSnyOn2xlRYLGGud37qM3qfujLnwWO
HWWxgim3zvaCZ4r03LGiqeExLeargo9YONNbVhZnZcEnZCFn6e2UXQ8UkgTUk5hsyQjkNuLrg6Vy
olT3kQ5mleH/RZ3YMw8Vslo9NQ5Tm18wbgtsoqe3QCSHc1Os2Oy7u8HoCXgKLXQ6rlsOiIDFhgl6
QvHLmjUcmjMayxKNT92GpeGwyxF6TUrM+cnBqKp4V9fuuY61aicbvb6mGfSyLp0Dw6ZHmefg0wtX
3uPqDvPRugXFPunchGukVD59kV5XVeqVySTPYxZBIHe+kRIuRHtJwJ596BQFkvAnnyrw485Q6keh
0M5EWZG5KVLpQLDb3jXUgm6Jxbsp7qizAJ6xiyf1hJv9aV37OrAbYFPZYpUnex6QI4favZ0plgkB
Te/xteLWBANhtfLCnnhWAl4tthjl8sKh4oVF+pxZzRwM8Pt151OiSFzbeo4QW3dc+vy/70rFiB55
Gplt6oJ2XoIWa18stfU0uA8zkc96UphGWaTG5m469AosulSEyTCr8GLx0ZP09/LueWYkDDWeLFm3
FRG5N/q8VgHpPq+s5XXkTCc6dDavecTQezIpqXCzS5BALC79k5ZIBXJ3flmJdA2HKcKtGF+K7tHo
HMB26Xip9pzezfVkrKSm1hq4tV7k965QKNrpT4vklGHXVVBp7gneCOuj2mOY+CggAGvTPL/lrUz3
prqetULB+1EygHC4jIbercKWiPEO43PizYJc9sjem7VLiS2QYmUfNhZMmK6dWRj4FQpj77ndRgWV
dbXZB1xzve5WTJV2xct0+10szPQ5TzPYOYvMmt/jxv9oavBvKZH/D4eMGC7+69HBPUHVj28zA32D
HP2eGGjWHwQchcbIW7UIMm9qzH/33xl/cODfWtFIGSF6bXrb32JG1h8OIDIbFcwCYrMRI/9nYiD+
gCUuQL7xH7M3Xf9PRgYEnf4cQNtsSRArVebUDEnAVlrf1KC5K0ZrawSmnUrJnwZq534Oas2qSWEi
hyIqGdLJ76Rw052WJfJOTdp12qOMSo4T2kwdQ6JMZJNNtri0s4teC2OC9NctkP8+IExo/ejiKoGC
zHbuChY/RA9cizR+DFil2XgaOFgYZKUttvMex0hpxNRBZBsBQueog9FQZzSRp4+x02s1FRl1n+ym
UkYM7sbUubOtjtEtRmFM3K1RcOCSKuGKEuwuz0AceZdrxYaNUIFtcSJGYmVvW6DUe/lc8nDJjSi/
HuIOq3AnjE47JFYEfSl3U+2/mDuTJbl1ZE2/S6+b10iCJMhFbyLIGHJOjSltaKmJ8zzz6e9HnbIu
BTNuRKtWbXasjsrKSggQgMPh/g8PRalIy9U7C7ovrhHZjQ464nYwFnlslk9/1eIeqEOQxylkWZw7
1GOlGRESIkE124gRjUpNShw6d0br13c0YLO7hDtgQiMtAJmIrA2wBV8fQMiOM8yB3dj1Qn80g8hs
EXJLFZtfLJMWyYm8pYATkKuaKGsEh8opZe9Wczy+6LNRvRM5S7mpEDWD5T0l+N90wgDUjHj5S8bZ
/yKps36SwTh8TSqH0GdFPQ+y0UIfyuRdruxK5HTyLaiSB1HyqO5BQeoLXtXBTYqWJmIH2NG0hf3J
CZrbIox5l/AuzbUIfj8421J5lP5LNj7x+rv1Sx0F8MANHePAr8grfECN6IgAVgSkzJ0ifceN/GqH
+bOq3RV9xXN7/kzuhhxLMbcPc4xmclBtdBO7Ej2Tniqyb8izfbSR6tgil7UtteoR9xuUX7p7zWz3
VjY/jl3HY8K5CRXtU9r8jMvhqQo+pVb00+AOjAP1JepyVA3Igmb7sQMXlSoj2tr+Ueu5BQdDQMVq
Xio4a5jqPFTDtK+N6hlpOeodaPIJJ99XALQ0vfAGeVOMCV7vHS8Ki6IY/TrUq8J9m5R3xN16r6NK
rLVO5cW+w5suaPUPKFOK94Cmi++x2hzFyJ6zuQbcUIIH3xRC++D3MsUxUPP6QZXv8eIu+23ZcuY2
CixSr+cSeaEFjaBG1f3Sk/resuMn2gXlbf7b82Nohg/NZG8XPXFwuDdh0NcPskcFkhpV0FfH1rmr
9chtBvoUuooxzuzOMMkd7VWdHibDhsbhagb3kPrZ0lRP86fPONV6Wc1CysXn4mlCmGdOuW95Jnmo
kr23Mqi4Ha9WlfuR67edv1pG/+zP7XshkXSIwcEGNTtEuAhBuEP8kFrmzoYDosrgsYH9TZzkch53
vCx2kW3doo2+A7oUIAl4G5CTzJTtqtj8nXA5TbgFsXoAaNJ5Br/FoCJTtJghwbpLv9P5uRWwa6h3
6lY88+D5LrGkUqPbyE93Pdw6ZzxEWvA9tCQ/K/SgTFB8i5r+S2jwzAj8rQzfDw4lujEv9mgufVMU
h4JCdttnEycipARPeuoqyfOA/BYOINUHWaVc7UigbJpMbKVdPmej3PlWHsK5GghU+YvVtne9sbxZ
LWcL3HqXtaV+RNTC7fOZ+7sd3THyPZDCj12k7C1/+Alth/qR0en6Mw3DwdXFVMFoSwCJ2Z4/pHdp
H97PqvD3vpmkLtsxg+toJrdj2o3vRv7qoeq/SKXgGR739wAgH8ScfEaKcF/09BqkruybpDuas/0+
m/EGaYad7uBMNz+qUXTjpPOuSBXgtezevqETlkbfHAwLGw0df1gzJm/4KsV9jpju7Cpp3SR9be1m
n+PavFCo+Qry6iDzLH6fD9UeCUjXyMRzKaNHnHDMxRA6sfdln34YC/kg89owQV9LgAdlVb+Xcf9O
V4ajYbee1jwpuLHRJn43WP0dUMSbvH3te4ojTtPV73FivqfntQFf+WkS9Tt9uHEGRLBq+bEtadBl
lJ59KjPAywYaPlE5jLfBfCchntUK3B0tjh4Rq7jD1O4OY7GDYXAaB+DjFXor4wbw/52ZocyZPqT6
IRP1HXRZuU0KnBQbrIgMVOdc+FGLCJz04GnNiAcPjtNsnB6tlLgqMQ0pJ4IKQoFUYaj86v6vZjSP
sZ0cokH6t3nu1K+ZaSUuxj8HWVaPsrcAeWHxuU36/iMgJmcTVjbCcDPeG16RwE5thv0YIwixVJwB
9pmQh7hX5/Yxas27xv9ep+odGkZbOy92bZ95SUKsj0ev7rJtFOoobHTfqsi8o3HwpAErBo29A9+F
EQEIFvPbrB+dOX+UI49gUDnNk5rpyKvcGuifWLClwGIcHJpgVINBgr+KGdLDBpB/AROteUz8cYOV
7VZiBPGKvOwdmvEvc4POxty9AJG77aZkqS/PKIwZSCZGu6ptia1jvZPZEac8rwusD0BL9c/goRcp
wTuFNm+UlI8Z2hXYVonsY1ebX6Bv6Byz75VUXOx7v811txsapfhWw+ts5KdeHUhYoM3YurZpfBup
wskAC+tw89bFCzi7wW0i9WmaA8ud5icHD4gOkUA15pAVrlKgzKgi4YcXOdYSRMHoNbLqVx3Tl43a
PNJRv4dbQYEq3Wjgp8D6GfiYB3eBo7hdMDgHqp9oxzloMUYvtSJZrwROW6U98wZDNu+TCpcJHz1E
Mh9wJYQKVJmoN4JarZ0tF+h4yG2Tk2piHTOnh0m80KK0b+sZiaLBvB9l/cvkWku0mUZGRaHeoL86
DYdiuUsTmNz2o1Z/phbBk777hCX6TVDwPrIn57n1n+xAfh7j5FiBds58HhHjN1uL0J8txttKLT08
F6nUhvtKRDfI23yIO9grOlrbuGzsOgP7FhK/ajPBU6pj9TNiyRhfl24Ul4caLhSeS7w1OUlFe0wm
RF6hNO2E0/0ILAR2TTO6R5D1BsPEJ0uEFgrhEeDISftgWhQ3a3+YjmIxa7cb8y4QCBFK7oMMYGp9
IN0KH2LmZqlumzj7TuvVJwREtrHo6P17c/yj8JH/0HTq4Ys+WIzSYzu+ZpaFXeYisAtlJNhVaHtU
yVcB3Brvty8lgn1gPN/ZVrUV01fR8gKdUQWb+2d83b0YV5g8gbhMl4VGAcowD5WNkAZ6NgBbIzpL
qn2wTO1HZwUHnQCf9BpSNyS0GbyPOOamM7d08FBdFGgoYUqXaZ5WWgsA7MnpTK9VQFaArm5RVJyN
4pNFByOOvszl56VzhzpRlD1GCta1ITJflrELpmmboIGWphP8UaV4GLJO0l0AVsKSAbUMUag0siY4
RHp1jHXVnXomOt1GNiKWlfl+0FX/s1lyH4fxgazkUFPB9HWYEJbihXjSBTwIDGqhWd7vyuAHfAMX
gSSg69hhpc12uVxHMYGvn8ASgeGhmKtaFtuz5a5T54+aJr1ZUFqxqS6Rdz/jKGu5NOU3WFfRJiix
XAWgcI+r4ae++ok4Hxatj70Kbaml/wDsf6GkxMYuLb/Z4+hZ4Z3sX7GwmBz0kBvql5THMzSE85++
2R+TDCg6XPG2uG3QqX8Ba7RvgEOlE44/MKdQyqKqrwDFM4z3qUOy1QZHq232WjoAHjZt4k5L1x/H
usKM6RzN9DKCIvBEwAsj4T2DxuGid5W+iEojB86fKKxu8kpvPyHqVx1NFQKmjv8cPwEOvIommwa9
VbbifZ5ZZE5unlSHAYYGsORtWPH7ith8lc3eVJxNFG/zEaLrIH80Vu1OCgDcjltuLnlyVGHLLY4B
kS7hf3c5D6dZNt9gyG9HXfxou354zrOEW5n7ByeuKfBvDPnTsKevVX1DmwhHGHWT9bexHd5PmnmI
gAI+5yPiyPNtpOg/YRzBfFLccUGa+aRCKBIg7KpzyDlB2PIcdKx9pFp5FRK0S76jI5m0KAV2ob4b
qvhDNLJQZnYMx29DOh7SWNzHYQ39gQ5qau77+mdAu8WM0FP2v9PueGxRow3Qvo5TA1Qp/ZAivw1k
urNqqoshUmH9O2wAs+wdvxX2LDTfLDQ/UUbmcpHPupPxPIOjq+f3caYv3ocHA6Lm3P8SAL56fQJ5
b91Ds7izCZYPwNH3Js2WbqiftLjYxlkMd1TEXhoK4Taa8jxZ4atGJ7ZSB0FJVEv0RacNBoUAYuJA
WKfS9l7MJq1H806O5tdx6rNDEMvDWJXQiq2gdcWsPDqyI/VRN1KLX1L5Dv87bMfUrZZQaFToXKqU
kl8F/NdK2k95AFEhudHi+gler/T6WQp1g2RHfpOnNeIE+b0oKbSGAMM1a+IlXv+awQ4qU8alDYty
orOfqA8+6U+OlVNEXp+WG7Cw9wGGj2LMvKoymn2PTgWKfhKyRTd8DW3iObCmw0yqmPEsDtTXJIkJ
AyJVvVqns6RAcER084POSc94f0woDLgD0CB4pv1NCnJxw+vmTq85g22E66bZNQfHxIqrNlHfnGLQ
YRZ0h6VtZWyNEVZ/Vqc7GgPRVnWmHzJBIrMo/fpGG+b2FpqngDlYKD8VZxEq0ZS7JKm+g8nZC8TN
Wf5x7wxIIlh2CAGiCm5j4RsbAyXsCa4tgQZZQnDplSfrNN/3HXZC1K+7Udyas3o0Ovp4jX3fGfXn
HHJBltAkAxm4we4w4JZTtjrV5Czo97LSFXfSKod2BtJkMbicHB5vECdPlYgt2m5k64uj7gEJWTev
rf1k37VIncOPhHhLnmrkqnWMyuey2ePvbXk97XGnOFpT92uOjsvadbvZLvlLYiMigdHreJo3pDzj
J5QQqLJjbtV8iaoKmdio81saJIavH1AZW7gzjlr7OwecGEJhWOHYgMJL7IHRgVHIvhDmpZk3FDR3
Em0yHrsi4y2V6m3G/NEnBbqeFs6DSpkR4dNKG+873e6iY0bO+uL72hgcAnP01b1VWBrGUlVVPvbZ
CCu9mFPtzsdKkzSD0xrB+9NKxQNWK58AzfAuwPmSD6pXmfMyzLws9nWLUACdPxuhT+zdcJ4LS7Ve
Mj/K/V5jIWmxrUJbR4BCBcgqFJnAUMW788ff45r+R3Gjk+rkxTrm/48ySDoyRBcqlMPPHz9PdZCW
/8O/EE0GnjUgnPDDElI3TZsq5L/qk+p/4ZSlCcBMEjgRMv//tz5pYYIDptOSC7IVCKb+7/qkaf6X
EKiSO4C3BchtdJX+AtK0YFT/DWiy2DELCUKz2MhCquoC4vrTP6tLBXRhXtmYQaNZi3KFfEa2tHEN
mKOHrIZzqseFxQ2FOeM/BW0WOvhZnJEvOq2L/jM0tVmNZMzgNxh8sT+H1tEgd5qkRCe5BiiY6UZ5
H/VN5Np0qG/+WI7/56FMVgFda4sPejqUqhshsJOcxHAwKjdLRh66NPddBXu8K7Nizd58UPTRFxyp
pukAzk+H0oI0qUXDrLQoNG4G/KNdozKmK3pu55YNqj/FbpPaMlpZp6N0WRDEflmgVj5bzqFFD3zX
T2p503V5dUR+AavpsanRQeziUbsyw+XvXm8ZRxpgk0BcGGzb1diw+9M4rkjqlbYBVGXUOaDrtNj1
maCWgWDp1kdd6wo899xuQcAOHSuwsEjYrXaLkw7lUFuMGrXpBLR7GrdVF+WHEk3N4+Xdcgp9/r0x
dcgblgRtyPH8bSbx/fVdhI7P//lf2v+mCB5NWmYhYqRP9BfrToidZYXy2aqT0TV00K6hnfoeF+h4
75eN8C6Pf2YLsXGWeKAzXXMNMsyjMNbslMXtxzq+1QsHCi+L2V5Txlvww6uFZBzztx7fYsKw2kS9
ikoMaCgT57N0PpYtCZFiW81dCU4RgZvQPlye15kl1GGbgP/WFs6JuQJY21SCoaghjIbcrThYAXnD
NAFhNlEcvLJHzw61NF2w+rAs6E6nezSl8CpKOzO341B9T+tS7gMQN88gIPUrI53bLJgq0Nik0wMZ
YLUv/R4JCvQr+YiTXXpoJ3OdW1mg3duO2nzIRkR7t4NZhp/UxNfuql7N3Mtf9cxx1AVq+mDETTgR
1moVUazTIE7DVQlLXfng+F20hXo/Has2Gz92gLBd23fSK0t5Jv6wQzV6Z0i0cg2tYgBSqKiJ6Xzf
AsmzDWJo4Tajcraj+aHcJKXS7bvaMXdlF9W/Lk/33MoC9iUEaGhIQgY6XVlaC2NH4mZs9VyfN6nW
IWObkvLbFcWgy0OdnSQMdVhcho0Hz2q/ag3odG5AY4tuROFqdIKOI/iCb2XTW/dZN0VPfaqgq4yr
EgLfl8c+M02ij4BNA2xZtX+Lu/4Rg8DB0kwpTdzawzgFLBPFvJ3QOYq0Iryyliviw+94JyB5LP44
PJ2tdbxDQUAmmspYQQ3p0qlSXiX5TGZvWjNGJ1TBaQnth6ay3ousoGMRyx+gmYorYXelUfqv38F3
huBFdMBS6HRpsTvt+znkd6Blxnb2w4+wyB0vCheRurJS3RiZ3K2B7kZMd3KndOrPyx/9TEAkReOH
APBWif3Lovzx0VvYKIEaGmiu5S30CoVCPy2QcGcZY75LRB3+/Z22NKixeFoSRFhEp+OVOc8IwxzY
YGjFgVWjfaPSmERqRLGv7OUzYcogDSVTQAuYhG81tblXavj8mbFN/RS8rextfWNo0/DeGrr6iE2y
dajoC/yU5ZA+1gtl/vKnPbOfDWxTDa5TmuCqXIXJqdfVJleoQAQmpXGQndYBWbQJVNz0L3rF/5hX
npmqbS95MdaRgn27ihBl2fY5Ytjg77iCHidDRK70AQXHQ9jsUpQdEWhQA0pVrU2PJay8yzNdQt/q
Vv1zeGsVNXCJWWC3iuDKXrZsoCa7qkHF6vIop1v1d6YO9QxfN3hB/DdztXUg4w1lOInSy1ONJpGe
WZ+RHhFu4eBWDDM2ueKgdXY8YBTcMJLrRl2NV6Z5q0MVLT0LNwwXDa7Brcuc5RyiVzpW1zyrTtfw
9/RwaYV3BgtEg3GxutRUPcAHQHatp5aNuomBLu3mWX9NSsPfNb2q3RpOWeCW1dEAJ8++EhFPr9R/
jc7tRuEa3zCeKKfnUuk0ZFVRaPR8E3nmUMCHT3SruYEsTskkHTSvNhvxdHlFzw26PBLZuYBOsOw6
HVTrAvirlJ2AZ8XZEfHRlB4fjlwOva5f0o4TNBu64cqynl5xv2cKTxlGDTcpVLw1ndpHA91OANx7
SmXOuCuAHsYMwNqqFRp5Gwgk48YJcLAO5lJc+chndpTD6cQdiMQJptvy0/4Itp0PshkXjNqjckL/
R1GCOwAQwDx7qXl6RTHp8vc9N1VN4wVokSdxzS3n9o/xZIgkiq4PtaepcAnHKJA30hwqZFEtiwZC
WsWL7ET9rgQifyXOn52qJGvhnUvyu1QA/hw6DZVM+iFLO8khvgXaYm7Cth0/dfwIL57Ga592AUP9
EYP+WVYAUQQ4B8CDdFYhUO11C9iLgQpTKZwdRXHkW6xwhlFjzuXHQlq41JW6VKnLGU74E5688xT7
3OgCExFP6wd5LWFcJRn//CSdxz5kUi5Wah6n3wCXeQh+NCc9mQ0fOV/2zgmoM6BXh7CLo8N2pxx6
hxAWWkQqbmjxMIgdQmzdlcB5ehH98zsE6T+gL8hlZK+nv0NGmTD61Gi8sTMSRp7mmwTxc1ezAMBe
3nGnN8E/Q4Eho7JjwcjGjud0KAWDOrC9kC6zQDr3xgA2t0dK9uXyKOc2lwnRVixlouUZcjqKxk0X
Qm2nk1NTd9QjJ92l6qR9xBAVyWoE0/4uNf3XtIDcwQk2fuuqnw7Y+mElEQppvZEK8A4exHjj2GI4
DiIO938/N4vkiE4l/qts5tOhECGBw0lvzEtxrvPAzeYHPNgmoDbUmYMJLMvl8c5tDjA3GoA9ykSI
TJyO19RTNhQL5LWq+2HXSbM9lGjGbX0duYDLQ50LR2R9lsGLmP2xVu5GaZ/qSRi2XltYkH/MOf9Q
NHbymBr0RxPydWhnKZ3FdqQRc3no30W9f6co/6wgfHUVHX7+sdcO6DNat9ZkgWm2M8s+Ng6eQWME
ax1kSLvTFfRjowlwwxSFDXbXs6MeWvQodth0AUMM4aE9thBF6K4F0r610gVJbiihfzS0FqpRKif7
ykk6kw7wCDNNx2I3cKJWsdvXUb7WgfOjXYlVgmOPdyNC/zhA5uEjUPgONI0iXqNmyneg9JzDle/1
NpxCOqXghb6TIH9db4vUjCcKmahzSKgPkPg7n24DaCkazgr1e1T2Gh0kld84r2WtWG7TQb6GmBPb
eyfN649oVohPl3/T2y/C5cm7e8noSRd+h9s/bjOjLKu+lUnp+bbf7mTY0S+KZXszm4P+tVIn8RH3
V/s5q5vpeSoj68vl4d/u3uXutvgk1G5JHlZJbm+UYnCKhoKHKautWSUOlB7ApHrToVVUIGA4pw2o
n6nOrxzR1Stx2byochK9sWoyKbCu3YRn6ijS6ODc82Us8PbNvOfCUsUeibfyl1Rm69hYQ3A7On4Z
eqK39EctUoePlz/A20ixaPgQ11HzMdENWEXdUPraXORT4QmllC4QGpzeRy1+xP5rOv4nQxFCHYtc
VKx3H6e4wMKNoZLZaL9hOW96foNL+4bTaF05aOfW1aKSZLPVbVxjVwdtwINLwGMsPVNF4ZvO4wAg
SLTwqibfnr/P2Sw3VTVio6RXDpzUyzM9t6m5LonADnYG5ISn4RfSDkRlJyy9Ogn1W98KbZingYrQ
IlYqCVIXB16xyiGxMR80cu2Kesrbi9ShuEwOzKIul+kqM4h9s5KtngLI6ez8ISh7uBFzaEEtMtXi
oCEVfuUKODMgSTfNHL40w60fqv3Ut+g6KBnuBzXokYomHppeJnqLcgQtEEDAvvKBl115GvixwnEQ
HV8iKcbvq+X1RSmHyAdxQLu+RLQuBqQQZ7BRusa/RWpRBZmTJP/BidXZSpSYGZc33XKW/ohVfVHG
to7RmSfbljYzkqP3o2jgiCKr+qyYnbypMNzS3CHoGzcu2uQBf9Xhx+W9debActPZ0PcpLmkUak9/
RGPrGMEEbeHVRq99gyKS7YUcs51u1vXHy0OdWVfuZzpA9NYoHf6Wh/pjvohrLdu0rjwEqYKfje6A
MfB1uvytWrtgiOfqyrKei4lLjsm7ZqnxiEU04c8v3KSwcic7rzxqwAjwK1WLRD1MuQ8I8/rTRk2N
/mtFLC29iBoQQDfLB0MR+DL1Lk/9zFcWS5XJXgrDAp2z0x/C/9IrKc51HrEbscbUqemBjYYGmRFj
L/fyYGd2M1NF+8CUlNC4ik4Hm23RVygGgzqaWvO+yzLxNANBOWBw90zwx5BTidQrucByQlYnCFct
miaO4NRiNHg6ponw8BBNTDBIKu1p6E3fJXJn3y/P7EwYpqzDGMuznBr3amYxzm2ROZklHOwalQJQ
nzd+guXiLEnHtkhLgTuIR8x19zOgsv9g+5L+EiHoPi2O4adTzGGVheYIwx+x0uYuK6Me9F3vw3QE
XbK3QujvV/bvmYUki1g6mdTa2cHr6bY9EmPQXRcEKLhnFBi3uMANX1Dp+qE2GKGAqwdPdvkbn9mq
HE3UQtD0oLZvrC6btFdnFXVLpinRJs4Sx35ohzl/hzC3/XJ5qDMBgd2pQUFa9inf9vSLirIBwpFI
8keBDnRZJdCF/Uy51SLQJSAn8ysZw5l71JBgU0zNIFuy1z0p1krGtp02nh6HaMwBCX/iMTrJbQQC
FPRsMdzVKCJz0bT+6M0T0JLLEz7/A2xeNZQM2UerCZu9DLnI+AHd7OdfcUPs7vAUAZqPsu9d6Rj4
sY92sBjNFC9xrX++PPq5z20DZTAdmqgkKqvRQc3E6tA1DUpUtIha365A0JW0pfse82YC/jWxrLf1
lqWviSrNAmTgD/Yq/sqMCptppo5rz4k8AKCGHTECxVKV8UMe5+LYQ5vcTojAIKuYxZ+mTomwscTl
tFLs/vHy9N+EKH4MPV3UcpHRAW6yys3VZKg6x2gd5OeG9r4eMQFAFsrY/f0oPBMJgxhQ8WJeRXrf
SfIpGSxg9xIWQ9xCBKn6+lpv6s0h1ZEA0hF7pCNMI359n8DXUfUZFT93xHABq4AasQyIGuD0UIO6
PKG3QwmqgjraQ3Qp+HKrsFcGktBmqbpbIxfwZeBkfLSnRqJXhdf4Xw9FtmfQqyXTVoGJnMYDZ8zQ
prDRFKnwVZg2pRIBQBUxShRbfBOn+Eqke3MeKNjT9ll6ppZBBrbaEGZtIwcL9cpFxvEb+ly9Zw5T
uat7SQMkG5QrH/LN4WckumfLa50SChHodHZaMgVilqNO1yUM3Si3qgc8x9tHdTDhyaLXfQPwBzkw
3IBnvGJrxdhf/rxva43LXFlGE5FQkyx3OSF/JGA4oC+yemiqwF6EORVoPjqAEtvjzyHKS+BbjVp8
NnAzoBOWVX0CGCieSIpRT0T4I6nH+soFt1xgJ1nD8oN4UqGZCASM8uPpDxrKak5Q/EGxpFGMrzZW
pEiSB9WTHqTvJqXBg7hs2p/hqJlXdtqZpScV1agAWyb/WqORssZqFMCFqptiWowLp7BcFA5a2OEC
maa5sa7EnnOfnqoEpQn6Jhj8rTNRlGpEB2F9dimjUTCpNdAyEBlqTm+admglNmbJ83JEhLd3J3o8
DU7MBhwoNfbrX72qU927vBvOnGt+EUgQQefKIFs8/fYIuOkZenCqq09TfCwqHD5KdXI8Tnl7Zai3
efgCp+GaZ5kpv3P/nY6l67lWB6o9uYLunAcGvPdwVupvp97Id5lDOa9X+tyb52FyIYdClp2a5u+X
nOzU4aWzoLPerAA0y1z2uZjcTmrVsfARQ4VIE3kl3kPegPXqlehy5rhTSaRlj6KsveTip3OOmhRR
pMRUXWGE7UaaYXWvoap709i4ymiNEJVnKE71DFBkHGDw9yg6XV7hM5sc0MKS7lCRpjwnTn9B7EdU
U2c2OTWx5EZXW30z+s38EaPk+edQOGjUXx7wzHG2eHJQo6Aeo1nrUzVkejI5oHjdREEm5GZRIr8R
OKWZW3TrKwhZ5IEQbYoMgd3OQDb8yoTPfHKeHtwgKjkOU15+3x/xLYxNUAIwOF0Fx6ydms6IiUxI
d+1Lq4Pw4ZsSwl6JUESl9/M2ncL/4K4kwTD44LYOrGD9AYw0rkEm1rM7DB0cnQ4xh0ILkIwXOKdf
/tZncitDpeS7YMZIJ8U6l0RBLE0chKndscuxdklKPDMgjxp3dgjDHLy4/NLkAgg/mvuHBL6JQY6l
mQ9TLWt3MNvwigLx28XnShPUHREJIFtYlz4nynwaSpmmaxpBeR9E1nggo603HdSxmzxHj6sL6x4B
3fzap3ib2FGZotzLXUIXzVjXHBNBTo0FgomEvhEdECvtbxSO5BWs7NvTRAr0W1CX3WWq5iqGoVfU
iDIyTJdjpb+3AxQE4io03FigSYQ6CnaLl1f4bYBmOFJWbcHdQK1f3dZK2IB2FjAD+zkB6e+PsydE
E21Y6XL3HwxFbY9CHzbNZHqnB2dI0ZOz0TZzuYy1rd3ZnJsmROluxKTq8lBnP+OiMk+JQoCaWM1q
DmpYU6Fvuuif3o0dPDgII8LrbR+6eRRHV4Y7tyvJ7YAC0yxbqganM1Ph8c6WxutOn6ryA4DgdMfR
LaH2N/G7clagZWnQmAs0ya4Ew7MTldS6OJo6r/fVN53ppuKSM/BNI63e9iVCaWgBqvd526QH+iXX
ujFnx6Mfg0woAsVvmumaXSB7QB3MdWhtHiTqCh8cuBQ3OqJWRysq6x+XF/JtsKWwthx2UD3IjRur
YBtnQZRqCeMNFh9QD1A1CicTgvKcQQ50YNhC4bGwWHSSY4te9pUte266ND4pcxHvqZGsjmM7lplI
Uj6vXk7OwfdNsQfSFFCUR3BsRhLIvTzdZblOU1UkBVXLhqO+ALbWHYASXggmnrWFl1tc36f0sN8r
jSXIHVvfFU0rdwEaf1dCwNlBecrBc0Aun5LF6e4Vs0NVGKdQGPaNceMEotiGMclTaU/+AVGfaj+U
mO5dnum5hZU8K3mz8/LT7fU7ZYyFAwnadBvbL+pth0DKrgGTguBk2Fu/EjXIkBzQogRwTATPzKhl
+OHyTzi3uAAAKZVyi3KXLz/xj4u8DSc4WaFuuqrfmqhdiN6bNcV3S2Vu3a5rr72Mzo1HHYpXGdcI
xfBVlHBGO00zSouuoovpu4r13A60Z/FFA1kvNk1SJN8uT/BMbKfsBU5gqRFYoMdOJ4jzXFlkHcS/
odHw1UZIdmeS8nqB7L5fHunM1CgVCOrtlH24SFbxNm5xq4EbjssiMOsYP6diNiHpRdjOxBUeZX89
GphrENdkJYC2NHE6ryKBJzdHqsRMD3GxDl+2DcQ6zH0TfGibNuyvJB1vZ0cEgiKjM0PqBr91if/Y
KDXasZmlRAiq4g+8k1zQ2yFWlG0Wx8N29Pv+ShLwGw96GgYs0Dp0eMntecqs3dFL9PhmvA9xCcgn
/ftoRPZ3e26y52zo1Qd1FsbXDBe8pxCnCjh4XZXsfemEOzWLhjtaEcie+HmzTW3f/kwCy3v38vdf
VnP983jdLCrMJOKsxOn3d4RCTzwP0afTU+vAyYSxO6E1d3mUc1+dk2IQ+7nIyfdPR2nw94GLgS0q
/GNcbJsiOspMfsik0xxbpb2yg98GQVpyXDAOmCENzNDqrAh6f2SOje8meIzjBqA4W8cvxEYN8nEX
mhLz7DC/hiN9e0ApCZE3sMpccJye0ykaAv+C0FrMuzEp3Gpzhi0aKqo70oy/bteQ2pE1k6KAhFsK
badD4QQ6Y1CM/hwynONNG0i5Mayq8OYU/d5kUKvbuYAteXkJz8zP5G1I+IEcsQCCTweNx3Ck62ZF
wOxMsC0qukbBILv3WYtazN8PRW9RotvPwbHXz9Aqs4Mw8fWQgromfpW+hbiXBVeAo2CMyf7yYOcO
KGKD3BoYFS1/WJ0AXn7WMAyIAst8LH6WVl8/DsMMvbunR7VXM1FyURsT0gG2Xn9Xu7zwmhzqtwtp
FaxCy1WDGl/3cQqG8B767zUY9O+Mc3VEUQ+mmb+cUpVS5+mXL9JU+Khzhd7YT2iG1RryFpGOhlUc
mYttwgB9Ohoz/Wke9PLBrweEKnDK21d4od5XopgecXdFFEABkzpCxm02cV53j7oS5l8QrRKo6DiC
XmaFbO2Vb7tsitVPX5pfkCEopdMAW51EjA0LnH/b0OvU/H1RqulRq5JwoUmF21wCAQqzpt0nXYlC
BNJhe4VLFXJCZz+kuR6gpEWj9fJPehOJiHVwCekF0knnP1cJ0oIRy4cQgneMEtwxyJMGQV+DCmKC
Vdk7U/Wz3d8PyHHhAqBxtRR2TlfPb/MCJWsMHinBGwc0VMVN2ekj/mF5cSz78Np+fnNO4boxDPhc
imcW8fZ0PFnNnWEicLpFDA8HNegqwBPAI8yDPbqXp/bmqbQ0/JZRoCMIEHCrb0nSq8S4LxvbfqjM
GuMiff6laTALKYx29OwhRzuZMrh54TRXhj4zS3x5eEXw4AUPus6/FB5jTVZWxnZUOtuDppW6gr71
1jC67t3lWb7JbhmB80cZUC798XUXV7RxTSkKwoUVDbOnoHFHhcIfUWqSMx4uyPKl2VQgMI+irR1k
14DlbwvBjC8XrAlJvaRPtNpAISOCG4oZH0oP/vVqF6Ek1ceHEpFAdVPSP49czpHf7CJt0D44zTDd
J8gyHYLEH7aXP8Yy2MmBXn4MoB4oldSmaWuf7q4SFIQmA9gvAXIW26rUpJs3efP3h3ThxS4mawtD
bc3ZUquw133k4Ldg+ftd5yA9oQBa3NhljypAIa49Dc/OireavrBFl/fw6awmCCJyBMa8FXQUjkMe
5Hdd1adXvt2btGT5djwaFpAbEXGdempDBkxkaAz8wIX/QxQkXQIZnm8JTRNlC1jeeJpAHF0hOJ8J
eMBveeFTWYCjbqxeRjHJn2ZMKJNHWmu9NHqOwJhpleoOJUYt9lpRX6sNnR+Rw0Jtj2L2GmZX61Vv
aRLeToUD8yYzisRTAzzcMlS3tm2M/+jf7knBtchbbLE5ofa1uh8zXSaznjOe3qESZ8Z2e6TdaF6J
429Xj1HoMYJUQRhKrok0huMHIeVpyFBzkDzqtR17onamh6HsUoCb+GKhw6Y25hUc4duPSdIleB1x
EghAaywdryDOdMdRMKATHjq/jnEyGGwvsn311rTT8co038Z0xjOo0EhdcnGbq+uDrjtazI0DaBrj
TM+QY37sHF16joYvOZ0/ynAm8pIFLofXkoVlnU5jC0NDKsGrycaEZl0fmgJDGcBRi62pJ/5/k3Ze
u3Ib29Z+IgLM4ZbN7l5BeUmWrBtClr2ZM1kMT/9/Jfw4W2TzNLF8APtKkGYXq2rWDGOOEUT96Jym
3tLPbecU0HB2kJdqor0UcI0HVqFPF8VWjE8qWiwH7uf2cYFoVqOaQfeJu7r1uL0A82SnODlFE9k5
bBo4GbXeebKt+Siq3ttezhVleaI7CBw2ngct9VHRQ1gjIhim4ao2plMLb+YDlPHC17p+PIh2d+1Z
fFs5cSwT07Wng0xWG8GMSn6bFvZbpeADDnb+ZmBXmZDt5oP0d+9TAhzhZlpSEmyLLBtQ7CFdgMQh
c9XB19Q0D+bYFedB04+a87dO3JCpCTB84h9aHJunKemUzIakyIJPNBqQjehEYEhq7vvOZu8Dgl2g
gEhIS3V4cz+icY7isEETb2TG1w/j3PZjcw5RIU7/coSjHfi2Pa8DAAl8FQ0iPqL8Ob+VKyD1y/Ta
0Rhs7bqGCCvVrnlWKkx7tt1Tx2T3qdNK++CQ3EY8lPFYG7eAURG6UmujWj3T/HV6E2pgDXS0knrD
h2mehgfVGUlAympqP7hKU/xhouz6NGXq9O3+R95zQgwOE2LwXjK9Lb/Kb6uGzWX2MjBgpzmZ4yBX
B4biB9jHNcXzPpPv1iQzpRcodj1+vG95b3up1RLg8Fw6LH9t2Zi6srJHvreb182lM/sGDZgKFceo
7/2hM0Rw396vKfut06PlC42D5vKKbbXyytxSM1uNuJCdN8bo6ZQ205LR4P49uiS+gY4YDEzHSmgX
gY3iporuUlK+UydRfdMQSppgzKtr9HamUovOaM84JFVJ340wKFZw6XpxPo4nF2Te1y6xtf/kFJ37
ExRwRfcA4j/rTmqDQseJNl36j+FAOpjZU4mIXFgC4bBSyOL9ehH1Abxh54jJ2SAwbfgFwq7Nue6r
mP71woB4MzEfBJcyJEsePHYJqtsQzcFQP3vQGupU63wkE49wQ7c5NQER5Xl00CQxEH2J9T57RufV
Vuga0L4goj0bZk9fx27Vn2OuddFpSNvhpdcApfqmlfE5isTQPzfaDJH90ifmt8pF6T2o47ZBDLsf
wg9WMjShr1PentABGAi8QXMVkJzSemH2KC7Go4Bkx7XSGgbz9IvcgNRgvQQouAorbgnsHMWcAs2b
85dxgvyUhHw+3z+le6YsOsagEuj5gbtZm0JLua41LiTnBtglW0erRusWXo28P6jP7jg8ORv0P6Y2
D2KJciqs5KzKsgbtWeh1/m2RqZFPFhjD7F0208NkVcvl/gp3zaLgzhAKdQriu/UKTRNWPDNhhW5j
ixKWtk4KqY8D/GBqPdTfPC9RzqHZugd2d74s3VMpUAm8kILExm7sduUU83tQvTCKh0wqv9a927wJ
dfXn/RXuWoI0i1QG742vWa8wL6qun+aMjDl2SgDBkD57ZtPqfuHYzff7tnaeYl7G/9raRBmQUYsy
QjL+FHe5+iLgwvley770fSu7K4IfipoKQaO1Hbk21codc72G2UODfj2dGu8TNG3lU1KFR7NSe6Y0
NkknIZXTF5tTmVSeDUcwUbhRmwxotYw7ANXJHnSEUB7vr2rnJBJX0AihhUeauAWdisKZRj0OyWbm
FtATXBYXxR2p69YiumZpo32ap8L6877RvQ0D2yYPBk0tcuD14UjcwUOGkQ3LkSKCgBwNIWaP/0Vc
TZWIFEqOerFpGzdC+XSwZ8QQIHRo9T+jtvynLnXnk91k/+KssxSCFMinqHBttstwBABVMRknGNCT
t5XV8IroUVQHC4yYB/u1dzQIpxmlwxeTv2xs1ZIxIofo8RTrYx9YKrC7HjW1azXPR0O8e7tEMA2t
i8HcN/2a9S7FszYidIZv1JAXvywVVMdOH74a6UgtT87sMmnNV+LQr63UpeWONowYJ6dv/yLqa85F
pi8XnQWdhC3Ch9cfPSbrOXfQ8JF2bhZlK95s1i5cmgml0jclIrHxKUTaQw3u29m7V7/bkfv4W0wp
XxzdULBjjMxpodZc+zrCBKB/vAVKDC9/yrnbB7XDnXCSxIc0mtaCDkPDxihTLZGdlwtGOwZN/TDs
kq8imftLEzvO27x3q/8vbvO/crbsnRHyE6o9lmcRwm8Cq1TLunRQOfotqtiP/VL/KCNVP8jq9o1w
SOR0C8P/m1drdkUx6nZHhacQ/ZPXwCib6Nl0ev2OyQEzlbIZdaubNpeWlkXS68YJIFPyBuaZHKLR
pA3KOYY+P3SfRy/8z32Ttwuj0qJT3AH/iCD6dvwg1Xq91kbOfk5+EHhWbX/ShOF+vm/lNr2R9RwN
FL7sDDP1uj6KXSH0OGbQlikSJ0dsq1ue9RSdzrIJ61MxEgNU8E6gH5YO5/uWby8BliHJpKCMs2Jy
bG0Ztoh6BFbOxrll8QFRlOQroObhGZ3p9tEwQ+iOJ0DN943eXgIKSbLyKDG0DGLJj/7bzaO6icgT
l4/xq1GmMpbLHB0E+KbVfyt5RS//xhxwTiaEftXN1ua0JLJh7ZHmKrRwDC9BWJMHNJjS/uesIO79
enN4S0STcJbAizYXrrdSuqLo+iF9MDBtBSwvsGNY0TUG/b9kQ6Ec1HP3jqj0JnIukkBki4xGKZ6Z
nIjMhdwqkhzt44Mau+ZBC3bvoIDHoDD1q3CzLYGlLWR4jCCCNPG65B2J73hVYPOFfHvs0RZu3IDR
uTK4/yl3libjA9J7Bh5BSmxOJyBdr2cgm51TovE513PUPwVe5r4V6XPXGTfYL1JPUM4WNraBsNk4
NrqCWBmKGaCtg/BJYtodLNiM0943tfMVOfiUUPi7VFO3vbiRQpSwCy66nqphoBhT6ruxuwRQpFcn
zSyH02QhuH7f6M51s2nTy24VR+SmAVg2S2LWJQ9dbA5/alnkPtHUKr8qyqgg+lNkB/GP3JT155Tz
siAt6FHR49yieJFWpWm7wNeuu/P4wUxHaO97kKAww0SnvKnHk1IoxdMUxcUnN0aM5v5qb3eT4Qhi
B5UeDSOs1iZayWOBRPeMEBEsuON31w7VJigZjjsv1RwNB59215gsWrChNuPXm7ymGJdJHZaSieAm
a69NMptv2mW2r2Sp2vX+um4nIGCgMd1fI/SUT6FpWLuxUnH0vBrmIojHXDD8I6azypU4e+kwP0f9
lL2xJjiQpthiMFiZ3pjCbT/c/w239xG7dKvkKwV3zBZ4AIpGsY0FLhy4eKdHFbnWc5Qs8YG/3rUi
31oCTsI/U370354HsnHOaO4WwagP/UNClAuygtrf/bXc3goZqDBKI4t7rEpfWzH6dlKykiKa0VHu
NpJFPOq9iJ4Se4SYXqtQVbhvcG9Z+DBq0gwM3aK/I7ODKBk4QbA0RvsJlUao/Wu3O4ie95blgAkB
v6JLfsvNxytSB37bJS7By2XmQzxBAYBk1wTX2VT4vRYd2bv1aHzB3+zJ3/PbZs1IOoVMppSBMytv
c/BQXyFmneHSr1JGNt3vvRd7B5fuZomMFNP7kgA6ynU3IxJqWA51EcH2OuktktYpqqKj6SDoLZHn
WlIdwfZvLjn2GAmgCuXCGnpDp+bE5dL1qeCkKHFyiduaxo8BvIFf2R84r1/tnZXzlLYM2UbgkDA7
vYkEkWEYK4h8i6Br0aU6IWgUfeMsTe+dZRBQ1yVFSdNthtYfmZ9zU3vGDzVJdaiUMzV9gxSr/mXR
DXhF5xRK3CwvqCNNgr6yWRY/YP3g9xdF9ZWkvnvQ7Hb+SAVbQNlmNJOvVO1BoLf75fBZNGB4YemW
rg9HWUPzPHGdggRFwzeIwg1nS5DsuF2nHByKm3MoPxxmAGRIltEtDgFdWmMaSb3R5Z2/W6Nb/hjD
Yr6WaR+Dmm+6VJzMPDlivtuzKhFigNL4/2YIEBUfYkoUKoJK0eazt0w18w8Wktww5iDYo6jA9HXt
fN+R7H1ViiUMIMPeCNhv47mWLB3CBmGKILfgIWtTHaUoCDipE5ZHQO5dUzR8wJrBJUh+t97Acelm
JwIhEPQgwnwrtppTliDDG1P5fq0/ZgNh1IPgHYyALDytTUF0OZqja+ZBPxbu1aGrFgirF2cli+OL
4RXhH/e/4u17Kg0CWzQZQYASYou+UCZKbTrQlQDJiLT1NbNCRCrX8qehVao3Y7R0z8qUdnDyZtXf
SEXrZ0dNq4MXdecAYQXoB3NrNB62BC5eAXqwKt0sgIvBCdrEqIJlMmvfggrjnRd6SHUWZnlgdGdX
cZ3EhJTVefi26Jau6BlWdE205WojOYdQEX1eNKej9QJS4v5X3jVFfQrSYeY7iMvWu9qUJJfziKmo
VaNr1+XRRbj68K6z2vz1zgbEjmQVleNON0162AeFaZQKpkTj+VW4uBcFQqUT4idH5Y6bEJfoR3LZ
AeuF3JkUbr2qqEglTCnMIIJBlUSNMuuK1Gt7soTn/bStZjoLDerUViIWIJU6Sov2PirAbEnVRSpB
YWJtviEistUwyoMWbWpfDArMrbWqn7Qa0cz7+7fz1gIzBfggOwQ4gY0HX1DIagpryIPFECoTZG39
kocwVVVhWz5ohZFf79vbuw8UTon+ULTVKL2sl2YMFEnsbMqDLNLrp8KxmnNV6ygpKe1yyjR04NI4
bQ5cj1zE5tGFEPy/RjePbjIXi2hh0Qym0BBQKBf5/MJQt32tysx5zAwjvniZoyH8YOrZn/cXvGub
chbYC8AKwCbXC3a1ae6FjrCWPvXG81KqvU9kCGKyM+JTWw4/Mq/UnobJPgLu7R0iKseSDhfGVvAm
a8PeXJaukiR5oPZL9DCT+35JVQoIuKsjWOiuKaK1X8+kpG1am6KylZe1WuaMFGgflwJt2Eo4DCwP
anhQpdizZHh0cslNJG3/ZlF8tMlkWg/t2hF5y6VbFIS+yvycTk57ef3GMTTK2DvBHojEzc0oqQum
toq7gSK0fJyLtG18Ly8+NU2rXI2aiWUeSTTS9Hb6ct/y3stFLZJ+C+YRalale/ot5gZ2CkHhaOHp
FkULdA9NzqZFkxd51vg0IDgf+07ifhVNLHUxZStdUGM7CFX3birNciascAu82pv1z2GSybpJFvRm
6j0OegxXn4lePaKqPzQXvmxaOUe0bjcpFH5XIk0kMSB56LYrVSd6IaJ6xmbC+OdkdsNHeH/cg4La
3pVkKAXqIlnHYOZz/Xn7IpqnuPMy3OswvS9N9tOdp/DCa/ndCa16OTW9U7+bbegsDj7q3sMiZR+Y
mwMsiez62vRYCmiM2iIPTKG39QmlsfE8dVn0YFlZ+zXta/cHumdT7LcuUs7d4qpHygx7Dl9O4IPD
gN6DqGT9C/oha2LIR7PA5pFDUswDGxIPKdKpVG/SEnnO+4d578bKF5ToHUA1lf21vSS3tahHNiuw
Uis/oeu5BFpjp5fYQ2rtvqm9pTH+Q9JPdYhruzGVtpPTJRXC1rWX6OiZuTaj/GH3kNvlfB67xTw4
R7dLw79KEk+6ZlQXt61822y1JYyiLBDT+Clqu+GpVwk0c1A8rw7ogGBQkpG+iN7INh7JJcmXZ3ZZ
UKT1cB1VLjtQeYGutzAPTugtaYCEe/Af3Wj5Ym79nteVJsXggohVSaY/9S4TDTLPCcRTMNcvLzNN
vb/HKZ9OnTckNMWt4aOoEJ5EzpUfNI7VgTe89UP8GMmTiktk+nILKMxVxTH7JcMPK0n+uSqtMTvl
Vmc+2CPlKj8s6u5LNNRldHBwd+1SYYFp2AVrsG3zDnpUtL1IswAe1J+ToiRnoAfOm8GiFE62jebo
YBkv90/w3olimgNRAkkCeAO29+h9mUVTZYE5akhaL2N2cdJRfTsb6Gn8C1O8anDl4QXIk9b3chmH
iH+UbW5BN14sN0GNvGpshEzaI/2p23upg9XgAPNiS3D/xuV0Xdxbg4mp0dQrX2TMuvfEuEETReoD
eDP98fVLk68WCBtgoUA310trE3vQy7zhtpTW+9hF8pm3vLy4fbwcWNpbGYkCp0OCNW/eq7lMDFcZ
WVluJ5KbiLGFpUGye0qS7qXPx/IARHf7PkqICFEzAxlkldtNM/U5UpzKSQNba5qLcJTufeO2+gEk
cu8UAnuRdP9yln3boNf0ihp/UacB1KbCp/Jhn62MVteAzznf36q9Bf1uSv6U3yKdMjH7Mu4x5VaZ
9j7rw/QKgbf4F1eZPIpGJHh+JtaNtZWJp1CLEL+BNCybnr2yd9+GLdSilpjCvxw6kqe6P+zL75wN
KTMi2VfwW1zntdEI7XWV5z4J6KL9HYaUborFcNDAYP5sZqbn9V/yF8c2kFKSfuhl1uZCWKncCnIT
eACa7tLF9vSBGanX6Z7BIA2Y7FchjGifZsX2ALaeXphxg5WhqEULUDisTk1bp9+nWJneAS896kjs
nEXmEqgrEIly07a1MBj4XCwa8ixO7YkRMOtkxzGcyukh7cieKR48CgvUM3n9Nm5qGNR6ov2RBKqR
1H4UoswiIq3HF1M4un/s9x5ZWcdkoopYhWh3kzEZcca0N043yMdQ9ZEu0X5qoWKWfphIdpUcPTQX
cYIgnjz1GsGadIIBJb+WQ1mexsIeftz/PXtLl7AElWNKarVtPZnMmo+W0iaQsivJe23Jw7c4PTiK
1OgI/7jzrDq0SOlW0qpkRHRzLTrEr+xiqZMArZTcN5ymvWT1ANY6TloBRZEWnqvMWx5eu0BeH8AB
wI1gHoDRbH07Yp02nqtmDF21iXfWp6H1swmHYKVJepCi3t57g9Fi4GHMvtMJtjcVDiD9Tq1mSRIU
05j7SdeIM4A1tFoqpvo9DW7d+0u7daGg92RllWIfi9zmaUwKgxLrIdRfoIr7Sq23ODM3qFzvW7k9
IZKGj1yJy0GLeQvpGLLJzplrj4OpR3q6aNIGriw05z3EX/z7pvYWxCwriRmcVbek7SPix2mpKVFA
xK4AemNSeaTMH9y3Im/zuiaEBarC6H9wCjnN6xMB5yhtQRFPCKCL8qPaeunFtuCdaskNrxl/zXci
pfzYNWgn37e8c0B4xKkuEg3JltMmTWHy3Jk8lGMDXmCkXHpvuHRGN/9TLilqEWU2H5z9XXuUTX/N
V3AFNpEeoksI0ffYC9tiBkJV5adCHaJHT2/mq50z03uwgbdXnOSBSI/+K8yN7OH60+Z1D79QQYTc
pU14rRnaheR0Qd89aa0nmlXmk5EM6UHQsmeUGVV8GJk9JGPyAP8WSYjMIDKfpilgcr4869ngnJ0O
jSvNHpQ3th5VHxO0zQ4Ci51bATj4v0blp//NqKq3YCQAQNAJtcNT1SzuM02o8dT2efTp/qnZXR9h
OiT/3IyboeQ+y9tR1JxXxHHnvzRtRDbDTZTykuizEnQFR6msnFdPj5EHMojIlacWDcXrZitNSIWq
Kc6nILOYUqHrNgcTnORPxKAe9T3Lfb2bwR4hGmICMpHf7GKNOjiiWeUUpM7cnAh1+rMJA+VpdFLn
cv+D7jgAUrtfRID0vXiL1nsXhkonqqGego7ezfMC38K5DQ2GjNI01bQHuHCUa6ip5dvKGMMD2zsu
jvae7IZRhqEosjk3mT6lQ+MtI+/d+NKhpPR+asz08/0F7hxOdJSZPIafiVhjWw4hatJKNFzHYIgN
Sa84JFee9zrIkrk5yEt2DifDfvQspWODhmATznhJls2Vh/d0S7rzbSYWKpJq+VRY9PvyOu3+UAqR
HxjdWR+kB5TwpB/VeHDXGzirykJpJhkD25s8Py5zNYBrvXtInbHz739KuR/rx4JJbsbEGVCn/ALT
wtqUbXWh5o2M+3Mik+8KQLiTyYjUJ6p4RZBS+D+oLO3aA7UJEgfwEdWPtb0ZxEU9tsRD5my5T0U+
JW/jPKqZN56i4q/GG4oDg7cHkgXSm5U8bSTN245T58bNOGmLCLQWjZSoEf1z0k39wUu0YwXmOQkw
kpRAUGSslxXHS2bojTIEHFhGm4FBPKFPVB445Z2PR9GGUUagOJzKbcFoEUY3aLyqgYiN0SCiHsU1
HKPsq9IOyfOiteFBFWBnWXJMSjJFUJ/inV0vq7LGKqGpOwReZarX2hHKOT4esr+9Y4StNCKgJZd2
tkjlxdWzxrOXIeitLvkQtX34pLRzgmceNcrJg/MBapP2YMf2viUMFIQpkDnJ1HK9tCRRBuIVawDT
VLh/wfubn6J0mh7iGdrtVExH1De3d5oMjLqjJOlkPGAL1ey8hpmvuhDoQBUI5cRJ89SaHBiqt0cw
3p1do78Csol6G6OY2+nheUi9petLjnwpmqcmNbRrFpOS3PccOwviFgMH4xJTQ9w+aIuVKq2rsaAp
zPMPetr259SsUBeMj8hVby2BFwFvzUA9MBlz6zNoVsVOn1bEIq7avjc71frsFcWiM5zYePHBsn6N
ja89ItZ+7RJEybjgzesJ3ZZIEM2bgiGJKwEXeCkh+kviOj68FqRXC12WhyEqZnG1iGlg/5kTCwap
MlVJYWvVyv0QZeKf/aJY3Snz+urLOM7zT8Xtks9zbIqfxK0eQL0GJrSHmRKz4eejbizB/Q26vVbM
AFJggCpDcmZsUSKCwYbMiJI+SCLqNX48FdWXjLZRxJica/iQrDOE5Y0H9+qW44UCJdUhhgogaOXI
bx4vD4/bFXHdB4IBr69TuCiwHgtr0c71MMz9NRlG+2JKjd1LOzJ8bs+h8R/FaWvbX7LY9A5c2O09
h3ab3FFCOOBY3+p1T3GUdyMdBrjHu+S5I1M+z1GOfpXI+ucscaKD92bPHj1pUCO0xjmz8nL+Fjib
SL1nWtoTfBWWfirgxj17DbO3MdhJf0A/6+BNuL3slLnRIycrwcHcPKidoK2SV8SViZM0YB1abmCZ
HUXLe1akq6RjS88dV71eFQKgwLQBYwaiTL1rhQTuhZZUe3Biby+6pCWSpIY82MQjm+BALK1WRcjL
BpHuJmfqbu1HM2wyX+UOvhodIk0RozIMTiN4iyFIZ8DsudcQ/iMv5ltLMX4vHMRYCcmnBzusoj/u
X8a9pUFTAf0SfJeSGX39AWu415hkIi6uzck9tZCSp75eVvCXGXb+8/W2ZCDC8aN4T8lmbatT6oED
A1nV3JnxM69feKb4lL0VylweqUztOBkOBLGq1G4iUNisq52mEk8Qkbypg/qgTJ7jw3ZX+TUgpMdm
tqaTTpp+vr9AuYC1i4bMhNgYRQ7eBYDl6wWGWjN5vSpd9NQMgBWT+KXIxkGKCbgvM4xhj3UonEs3
C+3bfcvyX95ahrkZXBFAP5q+mxM6eZG3LDnbODQUVWFbg3oE/z+6f923s3dciI7h6pIjaZDlrVfo
5o4zQNFF2rFQIS7oI/p57dboxdbTwcfcc1gQDWGHt5XcdGOKBsI8KnMItRmXz09hlbvUKfQFqds+
29ko/ry/sp29I5SEJ0ZGewb4wfXKlilL0IqVyWlpaeiEgtAcEq9ufLEs2sPco0ccx4PnC2M5Ilrb
Oasy8CLt4Nqz4k3IBzpD04s2I46Ilow5SSNHmiABK2DovfKNFmHpT049Xe8veGcrV1Y339fIo3lZ
RgoNBuQ/yBTm87MWRdOp9oYjQpf9Bcrys6QM5disvy2LVhp1xqlNapRcJtOegbJU1DQG3mA008dn
N9OO9C3kP7q5ErKpAFmxJN62tjhJJ6wmiDg0WAAzFYLoqI3ehePyejw2TyqdSBlRkSFsKUnzaVQh
kE145rzoW5+nzqd8ccJLawz60djpr8nB7Yqo71HsJoBCEFF+5t+ecIgLwqWvQMjYnVu8t+J8eBRR
aAIdTqp32jQpf/dz2wd653RP8EFXn4wx65cTziH7tFgWnr3PbQuBDfvvKDbDE5FG9x96rVRfc2tG
Gi4ajrqNe7eKSTpSNBrfiHxtKqFhNC5VXvNy6vEiCaagBs9bwJUVIKMAHufqHA3lcqavrxw8pLdn
jhIzLlHFHdP52J650e6tPnMcaKzUOpn9xs3qj2qpNqNPwT75oC2zqz0OjPtEB4Zv7xXlGJXsjZIo
ShBbFIMQBpCRmeJvP9v2Zekb75nsPvcXEYavdpGYknN8kDrTRdoSVtu9GtrThM9KZ6VkhtcRdaC0
o/3eUqqm87POOKIt2l2czBMBhwCO2dKQq0rTQtky8Kz21hgkiWdfCmQ0/ERvtYf7/un26LA4+qow
9wAp5/BsTns46KkJD1JQ9I556fUl+ydTSvc9gr3duRYM+1k9g6Cqmh1B9G9fHizjqWjOUTyhdrK2
bERG09ged3qul+nkZVP4pip46eJwhOSgzOr25f5Sdw0itkTrmooXkNW1QULXZvYSGSu7TvPsMMLn
51VanYp20i9xAjj4vj35lq0diQuXKB0shFlkBrv5tJGpIfRS448LZNCfktYYnzwNBp4Z5acAfqb8
pQLMca1Evfjm0v54tXXTkfV0gx8ADHqTyEZ63gz0BMn/bJO+cpRQtPWNwsWHeW1/ypjvuDBiVr5N
k6E/a3pzhFrbOcSrH7B9b8dG0YrR6YO+oYlHewQMSV+IN501HQ063T5CBBW0rvi9AFrpPq93dtIy
xyu8cgjQu+4C6CDNk+pC3Hr/i+4tCG/HhaSSCFfs9sCOo2XXohmCxqZlH844mjkcUIJPvVcLaFCE
oIpOa4JwRZKtrxeU8Ie1Zg5DoGZIpoaamfnlCE9hPRfqKVYOWaT2lsYoIYEDKyPm24Rlomyn2qrV
IbCyqHxwFRxp3FfL2xqk5un+V9R2rqGsucHNQR8QUartuTBkF7TVBzB/jCwTfdHD9rNZcf6ipeUt
PlrA1gXV5bm8zjpj/ucY7p337hBbBZ22AYYh0BLacKbCXL1kc2i/caokjaEgsOYj2ufd7yIVHCHh
M6iRyz//LRag70Y1KO+HQE/69mEQ0FNNbfw5iXLvwDntFE6IE5EKg2AATCCl6rWpSbiR12h8FrWq
u0vbVYjUKZR06zatz00bv6TMS12RzZm4u6p7cr2lf2Jkqz3Yn53t4XcQRFBvIyHYvj3NzBjuAFFd
UA25h8pqslg+xG32idTWYF4xcl6d7PDO2XxgsgFC121XNUYNri7SaAymOBkeHVdQrxSCopsVKgdr
2/HIDA6AP8ddkDdu2x1qUQHKm0cRlLaBEgEzYo9LWqQBUiN9wGghEJleFQ/NEi+BUSRHyMud00Sd
m2octmVWtzn5g80obVK5dFuSSH1yc+OvAvGdP0R7eMl2HCLpHCBIbhmV4C0cu4GipVSTEBrnsjbO
Q5/Vn5ewSQ5IAXbXA9CcIjP6SXSE10fWanIzJjcVASxSy1O6jOM5zhONoqlSH+zcTphCrQYqDOZd
AHlvY7DG8cqCDowILDsuvgxLVz7loWd80vRM90WNNFWZaJNf9Obrq1KAvCmlUJfSgNp5GxfgKJwo
EOciKPJGCxi5IdZtqvQ8x71xEDDs+gDJ5kcvDjgPnn/9QSE3hm/JovPX9l5zUbUiuhZlWp2nLH7p
Kyv7ICy9f4MvKgJhL5k/eG51HciNDr72ng8grGbAnFllsJIbX6QNrtu4VT4G1Qw7np8vHf0mVcun
r3FpApiOZ6jS7z8LO4kEaGjmh5mipLdrbO6GOet2vqQ0db2mT+j4CwNhKtt5dmdkdiYUyE5KCF/U
faN710RuLI1w6FZJnNffe2aUcNCtge9N/uTn9qR8MuYq/XDfyt41IbKWB4hQjEnytRUnNRLLbFHB
M/rIOoehqPxlzpp3k14dTZjvfkXODc8IhSOADWtTXjSnA8peIkDhGAJFLWTENhlEdYYL8p9+KsSX
XDWPSgB76+O9AknBiXF5u9ZGzUKzBruqxgBijolDOXRVoA62/m7IraMHeW+BFLpVTqfsMmz7dnm7
hPoYz7gcTcTuo231SfKpgUHa+mJM8pWKKthyLX3MjzpDe3cC9CllAVwar8cmxhyX2TR7iBaCWoWf
PiKID2rRDZch0cYzmMIjho4je5v4PdTCyahT7CV1nwZqI+Jz3rTVRZ099xIJ44hVbG8XLZTlZacc
ZO+WvELyCYlhrkSggGH7iuQeCtlDaA5nVMGTgy7Jka3NMTUmxv8zHRgAEBT9PM6W91TO1MOqOT7C
6O+aolhMaxmSKlqI68MZ9UYDQyQAAKMurC/90CenWBTqGUTs62f46PCC2KDtJnPqbUkiE54yVjpn
s1Ja7wq7nXvVW1AAHtfjct+l7Dku+HAQSCSQJvXZHA4eILe0dCECBqlM7VzyPYWcQjjyynuHkGyA
0w49E+DrjeuKs4RSu+kSlJp28tFUcpuugpU+1Y4ZdbAIL0f3e2+7pHArs5Dkrgw8rbfLRSQewpoI
wCwR2kW1B/PSlOixhdOgH1Q+dk1JfAOCrTuDInR2o1JfQgJddS7PGaKhnzkYAzUBKz0wtbddoHNp
kVAkJXPcfMY2dHU0gBMReKHoHktyuxdFOVQr2F0QWHKbZ5Su7xasBEPX4sbQCAUVUxTX1C4QwLLF
UPlJVWcHb9qeHwZl9j+2NvvUG5Xhpg4ABtgG8iujTO6zo0zujz5nsFNRYydIGS37F6eefh0sC8DL
qXfKIPG3bCxP674ZUlwUpY3qn0JrmeCKejc8iAp2v+OvMVw52AzcZm3GyvN0KEcOPRPOafqo5ZH5
FEdd117VDIzp/Zu8a4w5LInVkBjkzbPSAvGqorkmJxCdGfpGbcVPc98qpHoaXt7/F9YABMBPCUcR
ktzrpWkQWKkiS3/BUKp3djiiDjIZT1F+yN21ty6+HbI6YJ7kSMDaUqiljqYwYwd2KI8CdQnbRyRB
vsSiUg5gx3upAbkHKSRZOiI+m/DDXprWLhO+YI3U1VdlglnAqfRMMl8nZ9H3ql9OSn5apvzr/Y+5
V8lAphEWavhbpPLo5hJEtqdkxUiWBY/28myPiHxX1lxd00HA8D4o1jUvzOlDU4vkG/xJ4XMLOeJy
gq07O1dx1V3tNDK+q+FQ2G9yOy7/GQwx/+f+j9zdB9kbwIdDFbI9zPCP16nm8f556mi9pPEIujZX
or89kR6pl+w9FvRoQFkAmJS9iPWWWyWDqY3Do1SGHgS1+IeL3c0w/OtgH1D1Ohqq3luahLYQ6YJM
AHK6tteXWsJTMvG0ZzNsYqWdfjUlB3rVu/8mCWSikBaazD2hvFyb4urGtCpZmt2kSDIgA9V+hVJb
2KekRk7kX/gE+VS40AEx3rVNvyopMMgUBqGfloYPkBD0D6WeGCeEDePz/eOxt2eg4GTeBWoFvOl6
YUI4cWSOVImFbOBHOhrWU2lSRyuiDGFtT+Tf7xvc2zQqm1QNgGuRMGz8nTCb3jWSdIC9zFQeo1yH
ELoU8cIl7cODR2rv2YV6DpYDCgcyNVkvjmTeqWYTW5Uwxacss3slIB0UzsF+7diRHVdGxxhhpCe1
eZccvZvLArLawBqN+NEq5uach03x5/0vt2sFTAAwHPKsm04rEz2FQHiYWmTRddVFVLH+GCX66F3/
b3Y2Z50KDshEnsAAaNbkz+5UA92Kk4P+3a1cBAgAaNB+nXEautt8wzK9RGgIwQa1bsTzk51Xk+ZX
dY5bEk2efVP7pPoxzlU7PBhVrpGMDDHT9iaokh/oWunGWZ2t7lFTIyUOCnrOg18muYN7053+e1tq
muKrRpy89EmZ60FYlxQXWg1C03eizUrpBmdD+CIsjeU0MEebUWZIzUe3I5U4t1W2fG7nvD0iid65
cHLcD5YYEhKqZpsSz2iPQMdMpHwj14U2oEjmF8OuxINZpSU0/fPRfNPeqSEc5Nz8gpNvOwlZWJpe
DR9EADluWvjjqLa+09f1UXq8ExBSmmOyllCagti28qB3TZGKWqXb07YMoumg/onW1KCqC+26tCUc
fqRFB0d1x5nIqQoa0BQgye82L8BCZ3Exej6mCqfHw5hO2acOez7zAebrQ3jK4Z5s/MCIQBS69iVD
TlUFFeye45pZFMCK7KtBX/ggltnbLdkCkLyccppPnp7fItxa0YWuRCVNu0ZVvoEsHVN/pDoe3L/i
e4VGGbbQupd83jyiazuW12dmp7s9DNTJoAa2O0UfRI6q+aksE/tn043MwjRtF41vx7bsXxBvn/9K
bVvRzqaWoXNy//fs7SPhG2Ud1I6YQ9hcChCLdQpsFJdjULtaIk3/f5ydV4/bSNq2fxEB5nBKUlLn
YLfbbZ8QnvW4yGJmMf/696IPvs9SCy14gN3BAp51qVjpCXe4AhH7qzL6S+DocyOhBwd4a+NWwJE7
nng76bOerDik+1TEvo0G3S4kZvM5TDAavRBsnzsS21qSQ1Aag118PFY+i7xQlqZiQ2mecW8KzwPM
OEqtjmykbfNPgdT8IkT8b/7n4+957pKhhMotQ0eFx+IkMF1U0SkDl9s4dXSsRpa+wHIHf55HIxBu
BDN9+Q8LSEMUkq1HcxS6/PFUU0fzbU0bCSMKMw81T/OQVkbZv3HN5sLePTs3AsyNwE817lR0ocDz
2s4np4/r3u6vsXFyo8RJx8PoNsO1s2kgf/wtz+4YgLwowYEcoNVxPLWOqjCRLXeMrcbkNq01Cwud
wLixUuNSk+Pc1Ggwb+boFJGA0xwPNaJV1I8oB0AhVs5hGBcZpY2X7T2V9K8a41+IW36fqxOEAoxe
agVbyYCIcvtBf1w3RH8TKqewIEqaPFE5Dn4Q9vN828zVKsKpVPOXarWX/1lay8NK4zb95Fp5demg
nPvEf/6Mk0NJfU7Zgjp8PPJZUMaHuIlesIMaSir+w4vBdQfS5bdswikGJE2tEVscODQItg1RZlcG
KE6p9m0327uPN865uxwp4O38bcZfpy+9oU8SjTQy4HTR8ig3zemO0qv+9vEov2+s0zXEBJiqCAWV
DRF1soa+3alZmwdYsLXn7uRkLHsr89sY1D9UY9ef7hxL1ndpBT6vLmf72spFf4Bo2pUh5a+533f5
4MFpoOhyAPtdv1SJ41z35M8X4vHf6Pd3v9XZ5OVR/2Sjn7zXJiqKFXJjA9Syrv83F954UGtl6PR7
ehtCrcIzucw9NR5MM+9ewOcHb6lt5Xu8eeWPrLGMEn9KXzVx10zVhfU6twtpYpJOGiwXSeXxh6wa
dIMMauBAUzsvi9op8a/AbDrfFXTbC5fKmZoFAwBCoqOA/MOpnHpNTVOJZOHgeRYJ8lyKXY5XSbRm
QHMQTPrZw8++aubs0u15ZpLQnYAVI1AAMe7die/qdSWAo6A7dqLe9e3MQXckQV1sWLOfX7hhzswT
5Wjo3twwtG1Puag2eq/T6MNFkolvh+6AuHplT144tU11D+zX3Ge5/s2cJ3UhvTg7z03ijTo8r/0p
VsdTNfzRAnoSZcoJpIlT7lqkLQ/66F+SYDh3i1KF3zDUJGcInG+/5Y9btIK5tFhGy0GvrOyqXQYz
rLxmCAOJ1bHW+15kJGp6FhpXjDZlWA9Yy1/bOjEyLUxYv4i/kUCc3uQJCKi0p/WFGV1zu/p9e2fS
uQ6r4WK77/x8SdlAbGy2FKc+vJ4vW1D5lGHH1dAenUo4n+CA+TfBhHuKnnZ5uK6LF5dIyYeetXg7
XyaXnowzsRVR1f/7DaeIVx8CB+kIcvKNqbq3Wacp7eI58hm9g+pmmrPgWcky//scgNiU5jTnhjzn
9NSqJEi1sgQ+MqpxClHcMG8TwtYLo5yJAjZqAy0rigmbh8vxdhKItAIgZhQDV4cXkcpaRq3dew/r
tOi7JKVSc+E2OvNSwf3d2qrUtrZ+//GIup6pIVE6H9NOlzUsg06vQzMN7H8/fqvOHco/xzmJb6AM
phgqU4ukA9Lsp7lMdm0D8mYqp/aCCtjZKZmgfDAzITk8DUgLQ6xCdwbOA6qIscRCIYJzfakCeW4X
or+KugxbEZORkwKTa6Fe2UiWarAJ84WZbLGvPe+GpWvjlLv2qlzcS2Sss18RJZ9N44x/nrZ5fLdG
rXP4XdGtqxt9QdC6d7Aiw0QhvXB9n92KW+EA3DPilaf5tbECm+h7+lZujRZ6hZuyEa4+9xuEuyIW
lVKf/8MO2SSKLPgoAP5PduLkoyMtZmImq7VKlGVHO5Ll3H+ysM+8/i9DEZ+RsABBPqVkGcvqa8vW
kzMU9nfpstRx60t/59XWJeL2uRXDwAqldf5LqXp7Jf94IOwOJXlD2y6rtm5fh3YV37H0cO6mykhe
Pp7VuX2/RfIbRxyBktMHlzy+94Zpayfp0n+BQl28amgXXNgXZydEGYysFnE48vbjCfW6BtWk58Wj
iqftcfdowynvmqup0pMLd9O5LQi7BBQzWg/oN57sCIFLyWz4PORNMYg9WuvaVdHJ/GW1hm6PTFdy
4eI4d6SBCTCpTcOGz3g8tQ4qusCtgATBntu4GfTgMRXzHPpUPXZZaqV49a7JPx+v2rnvyXpRDQWF
RMRyEhe7UmuaGY+UWJS5/wLNf8IgfGhukwlF9Y+HOheR/THUaVZC7py3eUOpRffTct5naaY9FLWn
NaE7pUHk9U55P3sV8EiuuyD+ePBzi8m7iZQpsQMl85N9szYysxsNnPbmHXRPtvlYOJ0e6+ay3mdm
esmH/dxhANQFy2Cr9IBvP15LE7dEVGEnYOG2DlnIdua9pvS/l3XCZI30buOWcVOehn99MhK6T1of
DyI1rg2/wdQmvyjrdG5fsh83aTrKEEDJjueSJmg44f3FvlyHBYzOsuxkQcm47xxzb+UWrh4p0tQf
r9fZDwhwjU4JsCdAs8eD5mZpSqEoEwLdyw9Njw0FlJBLzbVzo3AFs+0pSYL6ONkVCQIglpsVNDbm
sgFGgL/M0ifl7uO5nDtjhKtoloA+J1Xe9uYfl/C8wsF1Rja+RKPzayarOYTUs4jQy93/ElBtNDWY
orwsxjtgLOL7xeBS0PAa39lLpy5h1viXWF/nThOxKDejBY2ZAOR4Rpuru0wHHYKQ1vcordtbIOCU
h6bMy2vPq8WF03uuakwUAGJmAysw5sk7RjtPB3gBgxLbZDCa2RocCi1z72xtTXdTAozfWhtn365S
C/vcrXCrs5PDai6XvOTPzZxO82bvgUQcLaTjmffTOJmFN00xbaXhp2UXMiqBuuB+hg2FIaT97e/3
Dnpmm5MIDsfwAY7Hmz0sNoae8Sqzr688O613rt10X0drmS5gqs8dBjqjG3QCBYX3LupZsvjBBK8t
nbtgLwKVf5kwUT38/YQQoSLKQjiQQPJkQkZRpJYxQ4VqElMLK0OKeNF8olct+A9cNqg5cNnYOZv4
yckdUndTCvIOfS/p9kkonaQOWyMZX4plWi50T87ckbQQ6JsD20HG87TgrnJFeSzYpMRSx91bUlXh
UjTTHpW0DjqD50e0ZS/JFJ55UDdrT9InVPs3W4LjvTEmQ1b4Rj8hvqDJ76b0rau6G4fIUl3+a7G6
FaZo9hwkg3Vhp5y50GjrgTSku03qf9pJb4A/0M2DHzhqmbmnc/9TjZ1zpUtxITp5tyUpFm3kx42t
Y29UveMZuiOm6VmWUnRLCxUtCqBATdP108db8t2Z3kbhdWPhgCbRDDoeJc3biup9wSjjMN24IGse
KqxC9gSHn9JR+2uN8204BBngoLNfSN+OhxOFNXVjQ32tTn3/oOlDF2ujLTFnNay/PWw0DgkNEKHi
AuFNOA1DFjqYSd03cRvMw40dlGusFlneorZ1KTDf/qqjAitDEfvTqESYd/OSOZ6V3ovSK0XTAnOY
Ni+Jxgm9zs33S6UFVwkI3xD1lva6ofgdTsH811p+2/DkhIigQiajwHg8fIm8V50pwD8lgkc7KmXt
p6bcuKWEYnFXtTS+uuVSkPLuHGyD0izd8Ps8BadzbvQOW7FStPHmdxQpGOn7WsPb08oSsf94j54d
ipwbQBuFcLbP8fzclSdXOVYTe6u3HpQ0uVtcgvWm85YLj+27u4xZETygNUmpfDPlOR5q869yAXc0
sR6IrWVvJeqbmVbDHIrG1p5rq3eeoWWkXz6e4ZmzDuhowwtsWSTI2ONhW35KNwmjiWejRq5gGYku
RN3/h++4TYtkh+cbuPTxKBPWvKS+7JNq7KuD5Whm7Ge+EfaTCHb/YUIbRoArjBLpqamtWDwtsBMm
ZOpe88kqOaRU01zkhj4e59zWoN4EhpPHDt300yn1lLrTwm4Q+MrKnd/KX/MQAEwZg0t9pXMjbeQ8
RPuYELX844+HznCgUSapY9dY/Ssf0ErYykC/G6XT/O0Twyakf8UagXvYQKPHQwk2iTZ5VEacJpuw
cp70g7/OvKXKLq4//n5nrn8aIhDe2RRwZE6ZlmyBbETEvIpF7Q5tqJZCl/cmMd51TgszixrPb779
/ZA0B0B8bRLA7/rzGMRZGRPEA1VN2Q76qB1KNa+hgXf2ofL9S03yc0f6z/FOIoW5SFjMEXtQZzDs
qG56LZKzuVz7Q2Kh15Cmh6bNLykdbUt0+iJQymDzG7x472xKKp5rR+ltFZtaVe2oietRQUXltivW
DqFTs7kTKFJE1uyaF07e++nCI93sQ0gfYcF7J9P1Mqdzm44brEJq7LoQqxVPPZyPURT9Zz2f2mvP
5Kh8vKbvD8dGXqXEQIoMj+5U/C4wAa60IwIN/NOiD1FpNzN5RGiiEPHXlxi7lf9QzkBkieGOD8dQ
E5mxl2m0FrPzqsZ5CWcnKT+XnddcOBy/Re6PVxEhULgl9O0AWUBFPh5LOm6hrcwMRObaZ1hNKF+G
lVbn34q5qmEEYhQctaoUfTTMhroHbs5jm0M9M3mrRPbNTXJEFXwbaOyFi+/9i0FSTVjIRQH1xT89
uO1Yt2Vuu3wGzZKfJcW5SMdq5cvH6/r+eqDTBDYCYWtKBGhKHX8A/CL7IvUJbKRuwhbPNCekexy8
DHnzZk69f6F9eG5SDEieTqUA2PS2zf4oFqyL29ktFc7Yd3t730EBbx/xJncvaRuem9ZGoIXriYjJ
u+om9e1qZeO0kI9bhMf6tMhDcKYirAIlHtSgXarov9c3hMVDEo9GN9ggtu7JrkXWSafkxq71ZSqu
ZzHXD3a91Fcu22u32I6Wh+ZsavewR+wXb0lgESKmpe6TIRi+5W6g4iQP6q+y8t1b1Qv/tlfS/WWX
tfOlaVMbN10pPhWNkdG+ai+Ccd7fZvx6DHS34iwyD6cMEC8hZbbsrIOH21deqAW5/tyuZnFjYb75
EHi9flc5i/W2GFpwIbk8t1QAFzZ0GsEfMq/HW2JBf2v2R4vQurd/DbMIHoK1rXaZb7924H8vVRXP
DQfkCPotHccNwHw8nFVlQaJ3mYoXnIp+VpozXw24YKAFYfnhUNqXijtnLs7fomYetyZBzGlJP6tc
u+pHrUOowxwf0r4zQqqn9nXjT5dEh888DAy1ZXlkAOReJ4dLt9NezzHLiZXTjeveb4dmV+nkCDcC
cPhNYSk/ViLLLlT2z+wd4DVUMblFqWmedmGMiYoD3VoVy0IkX5QNU+8AUU/Nt461+A31U5V/yzrZ
H4wGhOD+4wtsW6+TG5wIkxrx1gDiXTgpclYqKXxVm12sT8PwJgcbMXW/nO86Y0pRXBusVzQJKjwi
zCn7tFT5pfHPzR7eAtA8yqz01rb99seNFqg1gXitVNyJJX9r8NsIvTRLr1tPE5GfyfVlaYbpqqm9
Sx2HMztrc10nHeXT8zKfpBQQCB2jnwcVN77mxa07iSdTF+ktkIXi+eOPfHYoqjE0sbcK5SmEp4cZ
Td+kRgKmwsG4XIUdDsD3ojID4/3xUGfOJ7WeTW/G30qip63RejDg6KO+EQ86djSHVeumnhfZAeJp
9Eu5U2Z6KdH9eEgAVMdL6EsLNyYkPnFO9uiOun6SkQ06rhZlq7bcjcqZ/5ani1Le/58kaITjEVvP
XaSmJR1g9XWNhdvRFeqX9c7JrUuXwtnJbWeTru9v5avjoSZNGVli5wi15qP1NQuG4m4dGw1r6iUD
IVUE7tPHC3juQGAsQjGbJJSb6GRuTeo2+pohYpqaQxYmdVVfB2P2b2Zm3RMU6OXGU07wgArCJXbP
mdiCUgVI0s2fg+7USVyMxoFSVtZ1cTLkLpTCsosQ1/r7LBFWGhWYDQ20tdJPLtmlLQfLJc2Ohd78
qKtivbcMI4GuufS7jz/kmUOHex+tUipcyHOcFkCVaupVjKRRboLDJNp8bTxNeEUge3sJ9XPmEiX6
YVr08qAkn/bs7cUwFajKMu4sa1DRbMj2thug/yEMpKkbHyWt13ScqpvKrvI7OQCw+3iu77FPW4uK
8SlwkRFz+I+36ep7o1dt2AT+8hlL3+nnOFLFa7XaPnQWhRojdf2dIP4Jq94NDkTrl4wMz5wU6JSk
rAQh/IZ3smJSX+Y+w7rdLqdi70p7epzaAHjyvMvKoLj6eMZnduvvqiVkc44K2MjjCSOHruYkZ8KI
V6S3Re2mX8ZBZRdGOXMYGeV30Ul3SLRP3ohiMFKPkIM5YSH8bdRzNwyssr0PvKa5zTE++ETM0hD1
rZfunXNbipAOvjmXAdJXp2Hd7C/p1OkUAYThXKVd48eVpJUkMjldqUxp9NQMM55Xq957/ly8fvx5
zy0mVGOaWVs/jQLm8ec1ZV4kjU1NQBrWypXjvbWEFXuUbH/pWmpeyNXOHVXaPdx3gBUJY08WEySP
nVYZl8LKtpnDWlXqxqzy7GGl6n/hqLxfUrrujELHxSTuOiXH1n7QybFFji2YkuU5dZ0kKrHSCEHt
OQek25tYZAkMqIQf8vE3Nd5Pc8uoSOttxILAnZ6saZsINaSiUbHnCIz+8tTJduagdVy0+IAXob6Y
9pW3Ts7O00a/3enekh/UWCX5Pq9TO9T7tpOh5pYWCoEanJ/RnvofF37k9q2PA0JwvxQoMEKnYkh4
dLzyvitknU0IiXazWG7NdXuJhrwOh36uEMDy+7vV/URLPw6EPaWhPrvOVWZ1fw1hI8EAx4PE0cZB
pxVy/DOQlnAbIQbkr2rLve618ZtQWHkto13sDWRQdzJZL9VK3296qNobW2TTp4KIs/35H7GoWM06
E4mC5YQjjdxp6zwaYYGOpn4AvY4iZNB3izx8/MHfbwpiX5s2HbAeuman+RugMs8qBlLtAQeSiOaj
iObRTR6VLJwL1YPfiIXjtfVITm2uSx5gOiEnazssHImgRIoq0XobJ6M2KddQJVZghkaTTjd9hir5
AX/Itg6tCSxMNFbu/M/aaaO1CyyJuIu+Ov69P3RdGWneMH6bzA5nCs1f/FfUcJtlj/mw6ENV6eqx
Hgs8/T7+XO/XiLVx+GAISWydzZMoBWRvnRSSTTnIQo/syfUiUFHaL1GnBXTJsXz5eLwzy0N2QghB
kYu6y2l2hnMyf72Xd7EnbeGih9kEzyuShy+dM/HZLgz2/nICtEYuSA+Hi5f/cbwDm1xKZ+k8XM4L
vW7vc9NKnG9TPuFfj4RG6T+AenGmUMOPt4+1QsN50ikHmew9+uZyX0ybUPXSFc1Xk/6hCuvaNdPQ
1+v0XpQZFfJhTBPKJdr6YA3liP1C0ARf2gYWd0gdDROGZPK9J7lW6cs6rI0Z6h4C9PtEOumjl/jD
3eRruojrmngobIuUNnJeWMglgiBU9Q6UkYN7cQK2L5q0wXFwL8f272qE+bVEczMt2X5NK4ndIwRa
cVPmxWCFeY14eRQUsw4nDD244BZ/FyExy87kuO+11h9uRyK89K0D74lzgdkLE+3BAO1bS+jJkzXn
RnOFShmeGJVRdB5FMdf/vjaIIP11fgUIglILaGuqVfQfjlcIgKmZmi51a+FlQSjwZY+cUZTIJwfB
rlhSb3dhS/D3HR9ZGEgoCf8GRGyUhePxMExxDQW8G8Bwkb4pu212PcJLT9WEsvzHQ70/WuSm5Kjo
KJEAkBEfD4UPgGghebaxObXlIfGN9NZb8OMkd1xuoZ1cSsB/97iO50Yjj13Fxbe9NKe1HatfLLBP
IHiXxMHNdDG79asph2w45Pwf7irLSv5RKPGKmAg2EU/FUttlVFOYWSPPTYLkS+3P0xee6qwOc7q/
ya3ddcbPumm7NuRxab8OvS2fsrmmjpJmYvUfkHwm0W9HMV2XmkQ+jmzLnKMud1s97M0sSFG1C5xX
T1nizcFn+6U1uioJHbd0ml0pilmE6yCd1y4thzoCFNP8r7Km8rMuK+1bP4KQQ1Ni8l9T6o9l2GVC
XdO5LdY4q4buWUhN/xesOTLeTZDINfSWioB9W42v5mAPrwi/uTeFys1/lxHLkti11+wf4ruu2Rkz
Hi9hU2Dd+7imfkl3RLbeczoW6hWLopU6upaoMmoU1PLbMjf8LysEO/FQqVR3wpJ92nxeh3RKn7zE
snsEDpRci9gUeuU8JSU64lFA2MXBQy/gpvCD+dXqU6ePNKsd37SuzBTMrC5b9jVHAA1O5IPQZcCq
Mo8HwGQlVY0kfy7yzXbaNpLhYUKnSQ+HCvW60Bipke5rahMvgyZJXyt8Q/rITexFhgO0n9t1COrp
aZhXbScEXbAL+/v0Kt+E04lk6ZJzdiFpnOzviWMGGhjQ1+x2zY3RB8UdzBDpRd3CH1wYbLsH/tzb
22AeTy3BC9QXoJHHh6nv4Ussg2NggKoX0VwM3t5Phksgn3fQt62zsfn28TJtBTzHOh6G9rvdwubT
I0NWqbarfDHfUmlKdo7g3g07M5g/J8IZbt2xVYjnFr49hYWvazIyKqO9hGzF23Ub8XjihG04pfA1
N43wU2wmCoJmNi8e/hMVYd2LNxTaCF7MCTp0yt3M+ToJPG5tZW9UQKNFRkFMTrVeoaQikTit2rkH
SmBq+L03fde8zli/W+ClphQQhaimNDaDLvdC1QydvEqwbaCy1fS6GQEo6ZPnxpG5tauVWaZhMmeJ
sctLF9cNBeFiZ6TJ8NSNSvBvF+l25QSFCv3Jr8UeoOI6RthJLlU4OKP3a9KztjoE1pgVO6kFxjM3
hVftin4OHjtTzd/LRNhr2GaJkx3aWvRvTtY0T/7QBj9GW+OIp4nio0/CVXOUurX9o21GQJ1Zq4aH
pIBRHwplGcNLN+brS2I22re8Fu6Dh6iYDiutE1NkOALR0rZs8jstCJChy4sKf3C7NetbmabzeGfr
g/9Wd6294EjTldcqXZWI8jVt9b3e+fM3Gn/99dLNEkBInhgvg+33TqgNNVKPuagfaSLVMp7Fij1c
6/t5Eg6DX1uRMD15DxWc3UUzbXmBDO/dYB1AeIe+ND2Usk4GP8Q0CUeHHkLLcCC1QoEzL5b1VhRl
BWQcQ5TIQ3PnO+eBX2gCBrgZ9MER8GlLbIeaQqunfSvsBWKaP8vPLvwYIx5zpyUnS7FtDDuvy5s4
Gcv0SVRELZ8Gv+2+p1JHDVrgSPiFDl/lh3NiTt8qpCY14JBz9VPX1epe1UgXr1Gulf7bnIlOI+JR
Io+APzhvFGuXz2PR+w+pjw9stGh98L+VH/957hoMHNDgcL/1tSHLSNfs4Is+r0m6U26aNPFSrYYH
bCgxkenNrAY/g0kkfbR4iXgcjCo1o7mHRRTiXCwkmBxrzsLSXQL1Wpe++jlqhb7sQMQ3D+DLaDpY
meHclWtr5nEwtKUVdi3kX4CJmq7Fgarlvis19KI6tCCsPb1F72fVF8u/JPEef3VrDlZ/XfgO5Oy1
MIZfJBVVt0v9ef3iwFpZvniWwMIUM3ZNRVnVTdrdtHROG3mpL2U8Zp77jH5L9nmADencOjlfLyR/
3mhzncqQIa3crDxwjsSnzhp9/MSqbu0lb2I/3qHNXAY3jrDrKRqz2Z13G9cuDadeFtWual1+eVot
o3Vdqbl6ww5XzWHredohlT0OAujUpP9kc5U81JPfFlgfNfqbA6zVC0vLEs/DhNsyZAfTjjkQpIXa
5KgnW3MKM3LTxfp37AqvD+0Bpk44o9byYKZ+xxbNx+KzgIpsHhCaKm7zMfGdO89IAEaKxW70a5wy
bCeSMs8cGYrKq8zIwWL2zgpazJe02eS8zrn8VCVbeW3O1/klwUEtAdQr3CYsk3wao2AGdzVbZtMS
hxg2Bjk1nLIHl4RIXCVj1jzCynd/NNXkdWG/YucSbW5V3R4tm2EMrY5NdWNLK38Smi0Iy62h8b6q
XJiHcspIohxRWlGauWJ4HBKzyJ5NDH7bSMmuLpCmpYUbkhoZfqz14/zJs8zOj1Gg8XskXZv5s0fj
oYp6K00A5Qi/qEMXU/MxNGaZFXutq1IITX6SrrfKnrriplxt+T8tIW29LqSolx2GP6m+b330SyOA
zF4QJ3yyNfTnWeAWtWjTJ/xPN+auneUPaJODJDHRtGlvoJy6TXaQSVOnYS3WoLwfhSt+0anwvB1A
/sXaa/aAsIBXLPqPeaKrG6JoMjlxZ+TWTzJuYqF6kdZhHSg7RpuQ4ROKJGUStU3Sg8nxJg+ItykL
Ko220+s3mlYHgqO4WlMkV2g69ybbruFP/eBTk5re4+gZ9neRBVN2tTbN5D5BBx6KfVsHabmvilZ/
XnJnXTbtyurRm1LWBHegFJuUrFjZ1mbRXEvTKX/om7xMhEPp8GyPpZ8ecLOt5ptlnKsh1OrSeF3L
rudqNuf0ZkTi06FfYdZv1OzsEXGpanrNF8TNw2n1+h4TOIyip87iuNRwUNp9aef+89gZ2LfMRu85
MUDi1d8VA8CcsMicmcFV5f/q5sHpwB601SvHUh9DfF+04noyE/1/0l7b5mYdSuMZVw1r2ElVuzc5
CnvNoSkK5fOR6u5T4rpEj3pnuuvz1ElxqxGiElkkLItQaGlfe6IpXrRM0xUPoip/ZPNYm2HTNvo/
8GszM0ySpb/vErZ5PM3oe90gaqVqkP+2k+2dNAiu3HlcISzhVtuFqtAxy0mnfgyiBuBPPFTwR2Jw
cZ19G6Rdj6S8bOYWhFebb+WxYPnejhsePDD6/iv4gP6xSI2Ft7Lr0HfMh0Rvbmqj4cXEaSz7RpRp
YzxvBHUdeSNg5ZspG9MssvEDb4gODO2GMNWBRsWuX4sDFnx1DmE3G2z0AZcahXlHNjYW0L312nUt
d2G2DtlPcLvCDLXWLsR1O2SLGdbWWFRPSavgA9braLb30kfe5MtK6J3d1XRU0pDuyhpgfFnJDfyS
Go/5apRB6FplMuwWjvUYidEoLDKD3ofHW6xLF7rjQvNnmMx6BxRtVVQ7lFquElsuaVx4dfmqF1Im
Yd7WzaPScu/HYJf8a9IVDnpAc7c8NhJ2RCQEN9W+yQIZhOAI5NdMk80zHWW734254c179FQnE8ua
vJcRj1OC6L3XQBap3cmUEal4ty8asVCEEGaqh6M/szs65Uz3jdGuIyie2ZjuDGMmU9zoJ3bkNG3y
CdNuyuaGaJJPmmYMVSRA1PyYhQyseGz1BB34RmeZFr3rHoy21r3DlHVZd9M4kCe+ZllGJOfJwfmq
pK71Ed6W3pu/Uv2ITadAO8ozhwSdtqwQ92i9J35IEXmY7p3UHrxw5W8FIlhTvwh6UyvCuTYtCh8i
0+wlHmp/4llpdEnyjnsn72jHzCNRmvOjNywS269Ed59IrPxrZQ6TFlWM9hP3UoHssUChQ1mFVext
aXIS2wwL6EMuBjPb61TOgzBpuuR/QAgg+xLC6elnL2+UtWtcq/kqDa8oQ2mPxl3gjivLUhrWa0qB
AXkzLdeukCTS/HgwR9s6cJe3d94mkhC2i6H/S8HAwZ9yHggFJj+J27kgbNKtJE2uZn/K9Ei2TtpF
jTM5Mka7wvgJQ0HbVkMYbF3DyuM8sfxhj6ZL9cmqHYGH6GIuTWgFWbuGJoz17zBieTdyZYOONgrc
D3glqjqNaiH96dbigpK3/ijnmrOswJogoefdrCVI7HCZ2i7ZcyS7Nirdfr23K2UmsT+IYgkzQHK8
q57dUdgAYDZFxTg06WGApjzAw2jplUvl4CMsBn+8ykzN8PZGXZlfnYoy8AHBHw5BO+v6M+lRlu88
o/KDuzTHkzHUk2K6Lywnz68Lg8cqbKwM9dmErslnXXVGv0uHVf+B51qn7xNhdt1BFlP71dNnWknk
EOLJmUikojZFCC50gqnBWFUttAx6HaMl4Vb+DZG1BRmdUml5oHCluXFLx1RHrN3i7FYp782efo2W
hu4m1obBD57ZJHO1i7dia6rQJuegWoUfQkeQBwklwlpDvSSBw/dRSAy9KYHCD5szXfxIH1KfgLJy
vufK7NuowCWIy4htzVNO+eSum1u005SuAGmZNKs0qhReu4S52av7ai7yMWxLbwWj56qiifyOfRu5
a+FYe1tQQQgTJwAxztpD3GJkMYbN1Az/KJm5FVdPGbxKd/ANIsjOTrIQ3xxXHhJ3AvBHZ6fxCcPw
4wxzYM1fCJxtAjXbHf2wnYT1v6ZCPyw08Y9Se19rG/niV3NARwNFNC90nHEeYfA1lPbLwCt2g2fl
aleDLXRCgOhNE5XQeLjOggD7kW7VSnUossy+Wa1ZMg30poxD6eSlHVm1xLZotap8jWAmzkZkVcP4
5KzphMoceIt/WyHcgowg8+66usU5xaz8yuMJRJLqKeEa/zY4PS+IZF+uYb666x03A2G1VXeEJjj8
mv9WeZo8d2XVvqm11Mo7Kx8XDXU5Z95NqYV0zcZYSSIZePkXfVyWNhqTyXTpKvnBrRSL88yKGFbU
kQbs4VyY3i6rxvlVyAWcSw5izYjsMbFkNDvCuzURXHE5XHpz70wLj3uX+VUGl43OaJxMrl0QbDVa
LDttWKJAde4v11n/j7Pz6I4bWdP0X7mn9uiGN3P63gWQQDp6I1La4FA08D5gf/08UHdPF1M85Khr
p0qSkQiE+cxrDOdo1CL+FmM8wtvvh+mx7+lObTIhtS+V7lDWUgbd2iuVPqie3Wna1aQpc0nFr8nP
pkzuAHNmcX2nVxFh5hClvOZRYJ7kmQ0e9G6rqYXwyqkOj2qDEJ03QjDVNskUF7k3RE18O6Aj3IB3
bYG8JE7Sx8c67scQ3xpzrFzqmuK2rSZj8Ycu1qsD2vLGa2wlerZJRE06bipjZO1miGDVpktMMbpt
5kj3S6m2lWdQMKy2alH3gan2he0apQmNlp+gKlbIZALdUFS9u1jDlLLtnDrZsDz1n1x94VMspYhH
tVPdYx/OeV5g9h6KF6MRvXpuFUve+ZojzNeJLgnOoUudk0kTmLpdlibpZnRSKm4ZzkA113bBjywa
tmQvirSoz30TsYzlNF2FCeAAdHRIkvl1DpP4EKXCrJEnQQbGG6iJPbSSDrwSN/iCjSaXEgdj1+v3
iETab5YyG/haKMKON+kwddbZWOjiuuzN+DtibWa+SQa5y1wKt91yWPDae8ULQOxtIi4H51E5f1bk
TB65fxNqCn1r97dqPSbRTsiQ7XZ2qI1sQHkq34pRHVM/IzDLKISW2uNU5sNTb6WV5GFxItcUYQqH
Ikw+ttNu5brVrlEveuMagz40Xm/31rXUGnRJUIzWAcKGiNlxc4fVWU5cxeFSteoWFgturGUTaZaL
BlHylmMpELuwBNDlLkGfvwiMjX72aRdnpFFZmW8ATfUZ6UzKXcTyx39uGteMJ57iodkQleUpdcW+
uRitUOdtYIRHTcgaVNoJTPkYyM1gPMr1QJPAdNJBuFpSWZWbcs6UfjvJxltjmuQTQ7K2PNFcIO9O
E2DNrC++d1F24zeIJ1HiRQRQt9JUS4LAYJJ2DQ0a24Xz1nI5Dz3d2QzRClcLRzxtO0L8b03RaFi3
T0P/IpVRc5E3SfRcZFX4MM1J8qMnWqZWjQr0faMg1+yFZbTcz3iY83y6BJM11+3Z1dANiTw1Bxto
kZslrpJE6nk7k+NANoW26c+TEm0HPJdv2rkSN7OdUG7p6i7NSKYbrsWWAnS/kWJuCA9l7/rOtrBY
dfWomq45r6khpJM0PtWSXr019VjV0JUSq/WGRc9Kd0G67xpBL+027MNsTzbQvxmL0G5idtDrVFcA
93JKJxUpv0zp1ok1E3pQI5ujG6Kha7syOSi+9vps3zdkhoMbU254UpSuijegWqzUb2qT8Bu9447O
irG0V9Rx5pzYWqSDR1OmbK8NUtDkoDkL3IBULbTvbWyWV72qDk9OVmfDWTPn9khrcrQMV27MqD5L
2tgufdJv9LAnZ6w2Sdc41T6jdfCSUOo/OnhBlgdEJa1rtMpWgTnajrWH9Jfd+cQvxcUy1cN1mA3p
T1jm4xHtuzD2dBFr94nInNkty5ICck8r99zqlirCvclEOhgAV9a5XV8aD0Ux9SEnqMmRM87mcDk7
OdV/RZfKdsdRXAdCL2LJNdWQw3ziPqNFJleS7BWc2deLwrUNs1lQmwQZZ6DpJCsVhdI0Km8Us+3n
A9UN/XYhWqbrN5A4+5OCs5IbUYJfqDjm034oqJl6eSJ3LJ9WooxfFFjguWk7l4oX25KT+7PQpsJr
+xzdMxWQ3WXeaih+RY6T2Rc6LcS3HEfc+6oh4WUvrpF0PGf2PgqLMSVkk5vxmt1AcQi7nP6ii9Ky
RYvaHAsvd9DJ9bKs1e4NvaJ7IfCKWPsvUqmcNbEmDjGFjNAdW+i627mNlsYPk9LKSamViabnuNTP
4zwl94Byq2aDHl+UbsLYwEmga3udwIA++ls4jtPZ3AzLS55xpp7LlTKyQ+F+iy2h8HAwlkrtdnOT
SztzlqOexpDZh0ExOk657YhfnpxpIpfV6kUN6lBrik2hN+k1PrLSpW7V+m1HLzVx+8a0rmEsF9+b
ZJQSv8wso3Y7SeVPTjO+5J5pDCWp4aiHlAKmmaujJW80PI2DPNvEIlyxxp1YXSXLWfwgqE0f4t7m
YrRCqY7Y/zZ9LKC//Y7ayNLDcdXYIFmWkm1Zs1wjwyiXCGRkDYGCYyTPoTYYnSsGAFroik1RTkdG
7QoXzno1uUDp1XvCE/NGzyer8/rcng5RVSuOW1uGtM+HWejH0WzG/dAXfbLLZzW+LxYKSWcxOo9N
ECHRmxDrD6QoulYb3xcSl9g3KHRzPaQUrHbCskPHm2n93yMHZKQB7LPK2PT53MQBTdzoGsRUjq+K
QnGqrhRnC3a+/240k3XeTlJGky1T5T3g/rSiw9SyEbLCyc4U+lnCVYcsuZJUhbu97Ycu9UtRhk8R
+L/abYaWgxEnZzhhdr7ohSsTTt2G86AQRuZlJnxzCLuHJS/BwLY1p4aL5GJ7D3FRek5ZAM8CZEPs
0bMIH/VMTS87QQThLWOj0R9H1GXbLy01vjipy94fzKjD9XAo8kNe9lIUKHInHWwOPtNHIUUvN91g
heUu6/Kl8EzMEwq3Tkwunq4zlDNdF73lo05A7EUWDIVZtZI4cFo1qry4bZT9QqGe/kLV9NuUzpjh
9vFE6GoWw2hTZG9ESf3M1LmoOW2JNiLQfQ7Hz0yz2EnPrbZyCI+MRX0pwGT8rHSEX71MyRViAoGi
hRMlHNo9yvEe7bfOcp0qbC/HYkmUDTujsFDxmLH6051+1remkssRSUS8PAjNGGUvm81K2wiJmg/R
hNKnnlVN+kOVg+k+xtgvqW4L0OR8lmZH8RqnUC6HZU0zOXyM+AjWtLoLsQZZQSWqcmMQSHcuLTXa
ukWeHYY16PEQHZNurQYhEYSyUvUyJ9spr0O1WF4KQA/2vtLL/t5OkujKbOwgiWq5202SErdU21uV
uoA+ZzpwA8c5F848PtKysOsdHKniSELUvEh5xMnQTiq/kRWSerWMS+cQWw4CrCjpwGXNVYRTlb1Q
uw0JIijqWHpOyplpsb8m3MMmqjN7w8EaORRvxr7ZVYC9qB7VOeIXM57w+VmbazGHpT6mF7MeTt8b
ru0bjZeTgOUS6ltlx0S9q1remdCcatryjNWlnqY1YWw6hVTKNT6TE8yzXKSIgX8tuZOTjloscxer
Cx1ebDGACeTFXmtjSG2f0r7xw5wsIgi1DZNnsBHIPQmUP1PXQqLDOafBS9HPLnUKVPjbGPJmZoUa
HN+5BKEJnEl7GZdRIbuViWYYzu+miPyqbMSd7uAZduxpbHT+nEOfIx02YefW5lLjGIIz9hNokqwO
Zokc25fHlMtGbeNo2ToU3e+hR2tr2dggc5kHWk67mapV74oug0sWt0oExiiyCt3NUtumBiRxd3A9
mFHp60uJqCBBn5IHyZIBhfRlu3fkxtWacTaCQROFdFFQe8bYts5yUb/WcdvGF1Nkj3gXdElGwIOP
pTZziiZqpvp5PkkAUIYISGd70Se0p2fP7LSmv2/6plm2BDB1JLlpqIFtcibAmwjTqbF0q4pJt1Gj
VzMgUm5UmJyDvtUoZXqjRWYzhK6MvGiOhOjcaHc65rvlRVNKk0whhktH33WyCa0KW02VKLuUJelB
joux2KfT2Fjr7xVJdYzRq+hvTWVYCLUke7GrVwxGVUIb2n6MIWoHJoPbV5IxkuYvo6zsjClTx/NG
p4hOx6AeyjeErIel8mgnk4gFbW1G4VvoLBb+0Xra5ceuxB73IcN5RbzYCnfnhWxXoelNCM9P32i3
tPJdMZjEQl7omIXyvZJqQzaDPKdHuAuVYaCp3GmLvbxIU7UCegjn4qcS6Gy2ZZiWbmK02nHPXImY
EzxquiSzuRUrUqmXZUgKI5Bvt3qH1FMFQIEKDB0VVB4yZgfyRNdbxm4wll66LQy1ItLox9qgWRIO
7QzEWcgNW8oAd2H/NBvNtH72pp1ZYpvQJ41iV5/MtO6oQCV68Vjb3DIvDqlr6E/2pCXHKUlycWnM
DeLYHrw3JL9jawqt49RC2dgm2jAUZzIZur61cdgY/ZzS+XJt1nz/ypVtWgVI+OPg9xIl0ZTfmbEs
TT/CeeLaoFcyO7uW9c2jmUrmbCmL98NeEQNXZiyrtFIor43tYZZ6RJ3NzsqGXVeMeImIMk9Grsq+
Sy8ARMVNUI1WXx3aRV5SfzAKLfuBskfYkOd2dutT9dTlXQvUZHHTcl6UjSbNhUUvg2KLNxt6aT9m
7JgbNAHT6aybDbKZReZ+9cUkkEVA73n+3kdT/NpOi9LuTQ6BbDPpWfhditpKdiNpGO9R2YzUYJKd
7CapCq13Yc/nmCxx/ek+KmZZ9SPqstAi19KcaRfV/JDHvTGH+4jt8tIbTWpsZLDO8xZgpnIPAYka
k0HN3nF7hzqcC6lGuqKTGuWbzE6XH3NjVTfwoZW72Y5ki4SpS/yuiZOSJgIxohs30G1dWijxeUnu
fWWj3gGQWe8Kww3NMP4huqhTvMFoxeAWdT0/FuoyjwSygyxvlF5tnmdEyR/HPpsOEsF+DiymMvd9
h+A9SZrpSxr7ApPLbK+laQNmQCxntIGG3K+iQT9W7J7RXdSe9k09hxj06smYneUWJpkjaQNppFbX
hTvEao1HAI1xOvMUgX4WizLd1VVtUT618qHcNDnw9s0S0/m9STkR72Sp7ahJo2GKOYRhxTN9DQ0Q
Qq6YgD5iZvcuaQxA01k1tI/gjuybMCuULIjK0LJuKpy/HxoMLQHs6JPx4lRDNlOMMbp5E85GUXrG
OGV+GznTqu2QWSg1IxqWe+OEC+5ZJ5QRuY68KfaDPMa7ETBzdW5AZUpIqQ2ub6ctqWUgJ0e/BrFJ
aj+jKsdnkNaN3Kv7MI2oPXf493LxlzQ+m9DS3caw2h9NxN3kT3MBniMldec2zhycb/slnHeUtSJ9
09ldER9BU0kFzoZJkftJuPT3CzCBzieNnH8WphI/I2Rv2+4YG9OxQPhpCOamSX60YgSubMdxeiVq
PaF1qdoVuMV5EXRZhNoeyZdIX5Hhd85XekPkKYUZCw+kD30Ymqt0e8VQ4nxQF/iuuhiOdlxWQ65L
bhMu4jaOyYxdvLgQz7eIdNqNPs3TlUi1oWZKJkN2Y06gxY1aK+fEUxwAV9HQcZw7DtLqW4WS5gON
fZAPQ4YotceypHCdLkl9jCZCLH+AujNwuK2mhMaSNN+zRtPvZGcKc5djn3WjdrNQz6S6bRNXphP0
GEWdmZPjdUC6q65N7YDDyI4DzFTjoJdrqfcsmldKkCtOd2100bJi/wz1vIpa8wppHWRei4pD3JWW
zJ79OJnnqwRo7q2WNE1xbB2ziv1QH9LIawAdCD80wsim10OQEdgtXfG1hEBZfzD6qKaWqRhNoKhF
WgR9rTvUf0gAKcKKafD6Wel/lNy9upcr6OA8QLEol00jg32j7hZbkS/HToJKuqV1Rzopc/WopIud
+Isu2U9W1dma1zTlNPhsbtQT0qIs8HefOkffN3IlzocJlysPJSSq7HZRlAe1kihhxwqZXECAoH5r
jKF95QyluZUl8losorItk35Oiu21KWbQ92naLrsUKEVODVaiNQs8KLtv49a4UyaEiY8K9931Uigm
8cDnIM3fcGWgxZFVslE9konpTkWPylzMPUEVddg6bYNiio39kH45yikVFpFf5I5QAEeZzkHz6AQJ
T5LSmMVS2l5dU4O2ct6+USlgnzIwHdOsRV6CGvkXj/YbPm8d9BccFEYmFcX187/B7/tI4SYKkaXW
cRk+opNc3VZYDGwLWvh/PhSuyYB1UY/iVjklbKHAo+RzVlterYAr0OxEbCMz67ex0pRfaJWcompX
veTVpf2XKQRKdCcIvXisS7bdYHthWpduFuKWkFlFsp3T1HTrfvmKxPDBAlkBw3hSI28GMvDk1WVz
vYRASBzwA7O6z5dh2tscpF9M4EdPBaIZTquK/OlvCwQye2FlU+p4QPgwnB1BgGuhkm3ywaDtm7bG
F3DKD9aGgo+7SiAPW4JO/fu1oYIQ7zoY/p5jNj8TXc420QjGPOmrr+RBPpo/pBFRq+JgZzWeoESh
yDV1IyWORwWkvQUQYJ3nhL1fzN9vhL11WTjw9FgRJvoKpzzd2mgNskNekyQo4ldZrZ6D2lA2rS1p
l0NjD16ax+FNY07KNzqLva+Ckbn947MEjg+Yb507E0bNOhV/23CkdhY0DSa1a4HOe4kDVAWUlqb9
qVeJArlrXZI2lTvcn7WTgdQ0hsmN4SksXWvQXSwGwJONcq0+LGP9lWzn70tFQwSSnhbQW85J52TD
SbHS0TohhZfibPpJ/4Tm5owmwiNEu+Qrj+lTwsb6ZCtX19RW2Xme8P0UpmmnhLQ5KHhZin1eW+VT
Q5c6IKp5pvpVePAr9E0WDeMXVJ7fD2jGXRU62H8rpPlkXHOyW4mAnv1gDEZQY9flNb1uBYVT1xsp
MmdPVgol+Hy9fPiwOBazZgAbQ8B5/7CASSa9yegrCYoZcNmBuoPxm4MJw0FX6Fnjq0oDkhRx/z/e
/jzuaiSy8mstGEDvRy71BoOgYnK8UFuKb7lUlDezllNKHaexuPz8KX8/AKDwoni83n/cR6fCMYnW
pfXQOIxVRvZWHudmqyz0ET4f5aNVapDRQi1i/yun6gOk5SFlVIsDdDJaGMMVfau+LI4z+PgvbqCP
1oqhwvyCTGqtvaD3k7dkTtdYKDB5Dmiti0nM4YUO9ue7gh6D7C+lHo4uQUBq+J8/4kcTif4dLmg4
KkKjXafgb8eLlMrUP3sy22VUix+5GhnFJneENm4+H+eUKrvuQYiVFoROA+0x7eRu6CQF74PZdKAS
QBVEApYdlwplQ0cC+iQABsxneuOlBQR5MWr2n1pVrsNzjBsWnUt0UU+t3/tBpT1Lc9kLEcn2dMTa
3VS1MJwbU7QNZfGVAt9HKwfNxlWLVaNuf6qvGSPCkc7QWD27l4cAD5jrENOgDf5o9heX1FcjnUws
CqJLMjdMbGRWhp8XCoYPaRZuiqbW95+/ww+HWj1aVWQrkBs72eCUs8KoDXXH06VE/4lQBU7oWlJ/
q5P4K4/y30OX1Vr7f4Y6uYwIMMyeRpPjDbGDWLWKn2hE/czH49sAkIm35OePdnpqqgaBy6roIP9S
eDZOxiO5Qcytz3p/lEZlC/toApo1O0G2egdo2jQEVkQJR5vz7ouT7HRSf42MMBCcwvXWPeUupmoP
p1FVe9/uMvutqCpnn9H9RRhfqb7Ygx8NhWKizNmM2qChn5wxJsL7+SzkHtLsYL8Bqdc9aBF3Ymil
r9KE0/e3PhV0sVUfeHVjON1ved63ahKBYpW06ZyOi/KtLcbWpTlh3uR2/hUr7vT0ZLiVnItSDJhF
BC9PnkwRPcYntjP4k5SAkTTtrfGLNAGHgqZpVfE96N598eZOj7R1UI4T4jJ9TfSckyA0MYZGWBXI
TJsm5+qYk+0GpEjuW7jCARGH4VPkqQ5x39hP8TyNt3+8ZAlpeIukRxrPfLLxh4gmWjsXwi/mVmxF
FlTVjVZE/VUR24ZPq7UCMlJ99dAfrCGY+Q7SZg66h7Cm3t8XQ08wzyDCz9qUPo2pSotHhGq+RW0C
luDzR/zota5sfN1eBXBZTO8Ha3qAIcRmAqKUlnhOYY4XVRt3V6Eyx4FoAJtJdSV/8VqVD9YulClk
WpEfxNzjVKk8T6xIjrJagERv1QuVsi1dF9sUP3NRObtmGMc7K16yQyo69ZoML3+gKKz5DYzdBv8b
WmWhUyRUpqBr+GEVaq6CufhXEfSH3xKE2iogCMb0dMlPJOm4SqeAkmUIeo2wF5dVYuzaXOp2rWnk
z5+/i49WuwXVBUI62AX5NLqD7FkWmjn2vgYqWgKDKOWhr4FoAiwzlUe8VJMN7KXwmCV5twvRvBiC
z7/BL9WHv7PW1g1HbGTidI8oMhCK98uhpciprg5GflabxZGyWxFY+J/vrCjJNnU3L17VCeO8k5fa
N/IKGDdv2G/6PqOVAsDp86/z0eLEasYmzkYsQj+V4gHAH4WVSot5GePiWMxivh5kyBVSbPzM6sii
xzQ1X6zNj8ZE8oHYF5FYbquTa2rMZXmRxkj4MINST5/VYW1FCes6ne0hc2neUU0oQt364ub4cFzM
AlalSmAJp45oCl3wJabMhnm5ZtI/EOUqHNvjQ0o3JYY2K8lxkGaN/sUr/3BcxA3XUw4i9+kbr0Q8
Jb1RCl9Wc21npZlpAisW6TGE9b0ZqlmhKQKZ7ItzZ53G04XG1uIKQxAbAcd1L/wtKB6B9/aqBtMD
wczhPkmmbqP2pnH/+QL6YEdh7ANtnA2MXuSpjgBY0twQztL5ZlulvoPq0B5aACCKLnqDtjx4nTqp
HqGBhp5/r+0/H/2DqYWtKWPgqSug9k7jDuKEuc2UmKWUp+YxNUHN23gybYlQO1+UKvoBTfeVYM4H
hxaDUk0hKlhZ7Cfrl5sMpVmHO6vv6SGjnMLtPFNUz6ww8SxjHP58jyJ1pK6XNK7L8ukdaXer4LJp
C1/PZ+nYmV17HYPsrQIZbmTiybmIgtmx5qs/n1syf0I6JlbFivn9+hEwJgzQ9MKX+kVs50opdsKo
ZR+WrX2lgleHINjO1/+LQXXKGyrSKGvs/H7QuugSOTe4mc0sro6TTt27tQ3pOarraSuX6gXGunP2
xU75IBwgDGAJq8yjigL/+0HnMLXMXA+FX4VFR5Fb628FHps590MLBfXzJ/wgSMfYAjY1q5bBTpP+
QYAg7IeRgGuGW6xBHzsY46LdSvQxXQF729PQ6A5EtrSPn4/8m/koVw+NUBxkV+Gs1fL2/XPK5cIV
PzvgiagU0J+Ym4uGJuQbBIw5iGsNe1Stbo1nuw5ruOtglAFzSKp8yDH+vqcbAyBRHct4A6oJvsDn
3+6jXcW9zMaiSEkScfISjGGUJU5u7kUbsJqNVzrkocg8pzMuu2E0/Kmy36/JoHZNBZaYDK+M95Mx
x7ZiNQ0pS9xTszYE6gUqxcltogr1zy+AVR8Y3KixqhefmuHQK9K6GD6YH4Ix3xLyfivZ5VsOGHIX
pzUuHbXI/D+fTgxx0b1DQh//nZONBKWtMgFx975RVNQKlLK/HJNy9p0QYImO19vN5+N9dBKjsWc7
GsGcjQvU++m0Sxnfzbkc/EEP5d0U9woc+k7cw35U0J4uwguzqrKv6gYfLRqETPFxQfJyVU18P+qQ
xM4YwSnwy97QPNNpQJblibQBGCitkgTaF2/yg5NCAyGsa7xPzEBOx6ttTmDazqNvzFF2XhtJ+9Cq
+rylnpZ9/3xCP3g0KuVIwfF8lHzN9fO/Xd/GQq1zWdKRNiTwS8tuLGjEJgREqQf8jVT88kVY9sGA
OixrLnF6fau23/sBy0qHgQJZws+aKAxKc3wt9ETdYZVWo35U1V8s0A+mEjlNdH3p8KIpcZoW0Ujv
6fvKo99xaPkg+7ItuAYddLn5lXj4L1W3k1BojYNwQEPmi2ryycFnxkDHzGSafJHG887QUC1oEqm/
TvtU2Zij6Eg/5fIq6Tv50NXwa4zOWS7lsY9+JChh/4TVraNwoLW7YTVksTQjvI3Ctr+wSfoOrId0
V0Ji2UVRJr6SJ/soYYCnQJJK0dH43eRqUTQsNMG/+UbbVUCEQohYhjoZRyzqyocKJAdR7DxFjw73
8b5qEnRHgApJr0KrEkghCAJ0m8/X5gd3GN0A2mQKsY5FA+v9UpGlCmHUlqWimEICbFTYq/rSgCoL
iK5a0bPdIjkd5MpK+yKB+2hkavMUsulFoFR0eswYPX7wcTT5qWy9YDihE7Av4gJGueErQs0fzG5I
3LFz+i8izQ+WKy0Q+kqkbCxXVX3/yBHsr1LUyuQjih4DLzMzF49AzTea4Ssb7g+OUlS213GohaNv
cvKMmsgjjetwQrMhXMH5+lhsQepM9HAnwI3z0u6sRh2+eMAPtv960mBBQWAgq6c19Fkx+jarILbX
MwonMohYsNrIdeyWcSo5AZD2qL3Pl9Fvc8pqJsA01t4E5bzTDIXWf6VMdj+z+5LuolPicqtW+rgF
SvmnfUGVoViwKFQQxdi/+dHVaT6YqYUOxgq6PMC9S9xssMEZUdH+IpD56KlQmtJ4gzaiNae3fanU
c2qb0uxDBaZCX7R67xmAVmJgSmPufz6F6zX+7mRDRJDCJCrpFFgB3p7sRBuaDEhYZBMS4NIXILBp
9S9LhQDL5+N88FCcPSQ8KvPHf8775a9EiB5EjTb7+YAOgg7nC/4LPr+RUzVPnw/12/JfdRFNQmNO
bFKPX9qWf7v4zMxBgmAtmENbbXai72q/g125Eb00B5S+5wdZycfg80E/ej7Kc9oqJ0smcGqGFaOR
B1lVAXQEfA3dDDW5KWdqdpYAHPu/GUrDgmB9OGKl91NpwntTQC2u+CaBS63RgVpCfw5IvGP9Zz/u
35+n/xO9Vlf/uRC6f/0H/36u6hmJr1ic/PNf58lzW3XVm/iP9df+34+9/6V/Xdav5a1oX1/F+VN9
+pPvfpG//1/jb57E07t/QIGAF3Tdv7bzzWsHc+fXIHzT9Sf/fz/8x+uvv4LY+us//3qu+lKsfy1K
qvKv//po//LPvxzSg3//+5//r88ungp+bZv8bJ9y8dSe/srrUyf++Zdk/BulZmLVtUdJ6MiR99c/
xtf//ojbBSgSuwqU0C8UTVm1Iv7nX5r5b+sNQPmQUrVMo4ODuav6//6I2i6GrpQhOLHxR/zvL/fu
Lf3PW/sH+kFXVVKK7p9/gQF5vx4NkiDEhuX1G1LE5fA6uW7CBddzo67eaHzH+2Vf3xU3yqOoXEd4
NhfBxvRfskNxiL3lTNmhXFRtx222s47OcX41zoYXsa+vuovyLt9DrHpJX5SNscvvINBYz+M3XAib
p86XvXJPM993dqpX76Od7jvHZT+8IJJjqW7jRYd801w3B/MpvtLfkh34yzP1CUunPt8pg6t+a+/E
WXeQgs53LsUmD8pN7OX77Jt6XZ+Nfnid7lFhu6H64+dXs99coyOCw699V/jJTo88Jygvq+vxfkQU
D0L59XJmb6ez/pvYNzfSpfasHnQvDsatODO32QWumttwI3aZLx+sIPbMt/SqOvAtL7SjtQu/FTeS
4zrP9pu0knk2MRIXO7CLOvww0827jX1oDiGDCre9dAJcAu+j6bI51M7Vz/48ORT82egivpoPzuX8
jSk84xneVL8Mwj2stoPpyT4h16XlWm4d5LfhnbqvtnxBr/PuEJ7yC78+kw/aWbwZPDmIL+y78FAG
mY/j20a4xXZ8LXHgJd18NHbVQQmcQPLFrj+H3Q39SDqGP3Ab20KsyzfTdQzcDwhxAHGg82rhJVCp
ZXbYro/P0SyKfubKEZPu8Wjse8/0ymA6QnKtoaONHhyL7+IWbrWmeyPgzcflrNgl1/Wx2WaIQOyb
nbExPZQ298LNmZZ0H++Bc+yqbXRUD+Vd9wM6w7l9xQgPDi0gV/bjvQyGkWnPtsnW3Fg32q5Bi+cl
AvrykB2Hy3Frv83nrXCHB+cmcqcH7Qjd+tJGjYNgCQSrvHP4orQ6dvJFEii+vKm3vacE/ZN9mA+i
9DaO6RdH5VK6ZX0OXhKXlwlF8UBxq3N+f5N4qhsF5hEdCzmALZ9s8039vXMx6bgerhKYUsAnL5g0
kMXmZtrFPRS4jXI3IftSBlIRyDhonQ3BCNrKLX4iJrhptvEGAZLo/KrwXOyobtIAeHNg7fKXQNwB
rje/qahvpuejzTT9qCCfubYfer3X+aoveYPFt2h+FOfLsQzEZYXGGjRt/sRLyjKSvWmP4oCuXK4C
hll5lnkIOrZ9oJiPPfweR7xJKujrFZZ6NKAeGN6k7SbtXLhXz11gUX/x86PuWp4bdhshe9r9cD3f
GvcF4hclyOAj/8/I3HwGf+d1z3g8u9N97tuKt4NEtAC9R7CKtZifFQ02c1AFsWeAMTG4o3OgpiLm
nfw8QWZMWLuyH25XZZSn5rA8lLKbOofIx1AQuapD+Fzd9VdT5sYltDYe49DsSx/9l/yQXBp3zVui
mkii3oYXFueSCOZDeaZvBXf1q3EPUqfbdJf9LS5YlqdoQXc5nM+gjt3l3PimB4qXePnGnFxsucqg
UoISca2UJqteo3u1wa3bTSmTxfsIaLjggc/N5U6vrc2w1e7aA1vYNe8JWLFzHKrrYdhYQO1zxNAg
ApxXV/qLrbqmPwUdpLdDkwTxtLfy8/wpuZX25tZRAxguzXZ6gxjkyY3/gH4PWiqpm11LPpt6H8eu
QSlZe2J+5UfUgFX9wdw4SHm/1u2D5GdAQLY1JUnQ2stON33VPtdyv/w5Sm5i7oDd5EnotsepcLvv
kze5hT/eNJ69icg8oaYpO2fx5cRlRQimD61u5WEuDA86wyo3iCTKuMnDZ2BsgRZot/2yQ5xuwihw
OKh+9o00RPmuHy31vLwHK1889A8JUhZQOu1dPSKx5I7/l7rzWpIcSbPzq6zxetEGLW4RCCBERmpV
dQPLLAEtHModePr9oqeXO11DTnNIXpBmY2k9VlUZmREA/BfnfCfRLwMwq6+em3g4Kl8rzJHuK6vW
QH8bs7A7IFbXgd1gbagjHTL6+xxEzpZ07q46rsEH7/X6ZCG1P8gn+eS9ck3tWq7u2+lRZ7zfgwkP
h9P0UEVPAB6cHRSEFnRqvMrvuU+22kOmRfJtfNMfQIMusW7uZy0uwwkEy+5gzVH7ot37j+PhexAh
R2/0qMZMftHsD++iIxmf38XdlQoOfziVFyN7bGPrbgZdjYTiqze/zI3EdOwlplvuukXbqW/lbk3a
LgTXcyyiegdk+1Hu172bYmG44KvgQn7m+7zDiXvIMW9DBeTmMDCsn4b93F/M4OJ+gvAIiwi/SwDL
8shzIyRZrHXfLPy4ViLcZW+IfbcCxgr9C6QEUHq7RqDGj7TX2g2bLzBHXFykzaV419t3426YvhrZ
0SOeLLsZf1oTULr+mzO8BHdOdZ5PTQBeMYnEHibDHSgkrDMvy34vvzWsVko95E4M4VPZb9n2fbkY
NY7W3oxQR+f7/oLml4c7EIZQeTxYK/7gYY6n0gzXBSJSUej3nFj4d7+Nfogd4tUu7NitmjctyuWF
NPrqKS13Wh8iPmgTTYblaT7KCMzQp//o33rMm6LpIqodecLmJ1+mS31ab9I7gmUi8SlD58hL8aH2
O3df34DNGgce9f3R5XSxv+bH+RNTkjzPn9a9PNhnxw4l3DA3rO67G+ic4l0698bBjUhAj/ld5c4y
Yk8l/McVRn+AE5HmXGhd3OYHrtW+QI8bevLg+HuvSgSEtOKUQvXqWFG8SXOXfZ+PhLYo6L2gSptT
akaVijsvOeUnLjKu5uWCaxcO33woog//gMvY6GLXj6V7Sqd7vTvVEgpO9F0HmW8nvxej/1JZ/tw1
/O/XSvtPFXryo7uWs+Ovf+n/wXKcOKd/Vo8/yWLafgz1R/v97yvy3//V30pyQ//tGpyL6BJVHfMA
m/HE3ypy5zdy9ZgNoC+nMTQRgf+3f/ujILe933xAtDp7oquGBAHBfy/Ibec3VisuEyImjLTiyLj/
hYKcKfYvfTZLE4r7q2YEmQzf7pfthFWMGX4sbNymveXvlR1U0MFKACSGXTKP04U+7gJWNrRyU4bd
iggYQ2refSPq9JhvQt/3eaBTDSA1CMapf8Ic/7VnBHqc0tm4a1QXnCsMwjcBM/RLxvoDWjKWxEtb
cFsWm2tflmDYOyTDHPsscHEbL+NyUsXmI7rPeEZooMUwrRvUhJY2J3PqIu4YpikGe7F9UR6TTrXA
hzli1V7P2WI5Z6NUT23QFRfFv04sb8AW2S4SY+mYDe8TuDpYQdMYm33/UCOdCAPVgqeHzuXvtCbP
ErAe5b6G5hNVNiHg4YD9OhzywkmEaZEp1BS1eihhroXXOdeOYYGJehdDI1S4/gSFUCZ11loxVKLl
m6xBjA2W/QMGKB7bDrBYB9toZ1ZBeXLrZg2lVrONtAaef2O2nIxaVCgHoKAc5WJ6HKw5+TfEa/Ck
VvWY89xdtU+0PVNk9AG3fINkyzGK9aRG0DahZyjtyzYYuOHm0jtMk4Wpv3NF8CUzpuoEfbp/GmeL
YHh7qQHLV/VPBdj0ULVLrFL0KmM+r4cFHskx79LUi9rWSqZBbw8+Xr8XOQCdnaHUXDJr885j7ggn
JN9pOXTwSGB2FLVzBg5j7OZ+2I41tKFbq9BhvbtNlwSdXpJIUV4ZPVbTggLXiisH/4q2XAn2mB3n
J/MR97wMMw7AtNsetsV2HswWT6rbN9jVZytIfKENSRCM43nZCmz9VuWesNSSrwI28uBJUEYZH+qL
WWsSbhn2PaQ6ZiJgn1Gu+mXkMFmNhKUZz4DUajOyaT9MhEHUq1tKx+HBz8jZ9VhXyWvTJ+NUeZ/Y
w/hbzL9462o98pT3xopLxJJZFZ6UdISXILwT6E37Qi6cs6OvhjHpFU3kpTU1EBCuY+NvlF+NmA59
wIPalUHSLIv+ynbTf7bddIplYBjaLtBB5dZu7e+nmWM570r7vavnHPurloEMysz2nAZtXob6CEqE
dRiuZHssjfe8zjfcMcvyDS/luksZcgkQzaYZjb0yjv7oMOvS2yJPcAymfHGmvWw9olTIwqmBypHo
EqyQdy0Mpvu5m/nPlc9yCVfXNHC3SncOnVp9hR6l78BvqM/WzJ1nHNNfK80YcJ7V1i3us3MN14n2
yDASS3OMO2zhKdXYqiUSBMO+6yGitg1v0UQ4wUUIAt1a3GYHVwXUp1xojgpHJ89pAdd6fhUy2Dgx
UTbikJvfNbb4L+YyXMnGtozHjmZIqe7QkjgWmdqgw76q3jt/1PfS9tI3btX5piz9+qHJ1auXBt5h
djRr75rXqxHnhnWn7PKxLvBfrpMqYq2oqvt0BjtjV5MPmFaq+RZrrE2AQldS6redoFQ1lTqArJvv
JmvxfgiVG+fVn22MPXjfYexMxQ6XpgT7qvTpprF1pe1lppkXc54a/LOZHEUEsKa9zcGQ4FJvHJrT
akg6MJ5hOm+fmhzWS04a13ecu1RmNhjkpO/HfKdslx7Ap7QxYBn8MFKYjgHfL9GqdTq1dSPPZjXZ
uFvXuK+rl0qzHdKWZDnArNKoMU/+XCzBXdGtBOlpYq7eBLf6bccssdyBi9oeOq29+NlgR5afmUeO
sjwNTZBe9C04Rve1Z7fPqnPt/qjrWZvkaTX2UWmqPedNHhaNdjK9TEawmiaafx53tSDNC+qWSVNX
UFXOk3veqqZ8RsaD/UJSXEsw08A3zAhVAe97l5eJctMIvV42RosWZEfLzuebDCLpNTXdTrABU6pW
yzdLTJxYc9kcLcJaYsOAPqwIlQB15VBJelcwRV0D4xzK7VIATN8vMJk79BkxIp9vbjV8qUc4rcHy
7tX1rQ1w0sXLBE0hK4Gkta5bhJgR4H1kqj9MVf8BZG69aGuX3TjG9SIhZ/2gI7Pbz9Zk4UlQmXHo
N56U5TbeolKw3rXUyPZZbTPn8sHbWOA+n6vCW78y7Pb3MN4BJ1ZzjR9lGSEyb90XsxbvwbLeVjK4
g2hC47UM36dBDPFkIvrkwbjnaSFZGnnqdkNygRWiWI6EnJwnz8x3q+0/WLWBcFmTn63U0rdp7PPI
qtoiytpt49gO2h1h2WVU+AGs0yonIZTMErpIC+JvlprZXY2LJpoXaLp1XfjhOFc3M5gDsXM4gDui
E2RzsItAf+oXr/pomNaXIfE1dPxFkR4JbxPJCG6Xp91cv61Egp9gdG2J7wL3g6iU7nAudu8zICyb
0KwZLK6HZ9wwe+uTfVHPgKEtcKJOlnd2QG5+J6/GvAvqRn8Y+pxaXuNHvYPQsgJ4GU+mX64n6WXp
a7copzwXnajvVZp+M6SsT0PKIebC7co8A40KQrBEqq2LWe1D7vB67xhUBayOycm/iLVwYIb2FnB5
LeuPrZOqdk/iw9ETnC48l32+OE7ChalHZYdrmj2me1etOmOrrDb6h0xt3kdr1vcLgTz0ikLfrh70
sb3wEUMcmAixuJfbOr9aFd1rxx2lfLa5BTgyOhsGLCXUz7gbCHAyyP97MVOtO2RicfJdS+npwXvW
ryA3ioiwR/0Z4Y1z3/sCG3fWWwOSPJFeXJjLtzmE+UdYNepojJWIck1su7XxgXh0Fjwt4g60b/yM
tR0aOkusXbP43m0mUuOcAbiKocOTTWRPO9MZzD3Mv/Rmy10ryWss/SFU54qRR9DkuxlHdxzMeaKN
fXvoloZxU2mERIOiDFpsr9tpCwguyNcYOKvZhkA6MRnAdF+le5nO9tcJWQaZxb6mwrY0Kug1LsR2
84rOa4P1tkvBnW7kV57UYAzPJfhpjhBjBUlk+GonDV3cL0Lrp0ONsS5S3OzEwJWuJXYFxLyvuNcr
+F8+zZgJ3D4huSpDsuprT1WueHDB7NDCSbr96zaU4suA2lS/AY2W/qgtMRtPOVA2gJq9t8Udm810
txXe16FYthooeGEzgYGQuxvxoieOW/ovdjf+HCztZze51pMMUoZvcE7CnGOfjm3qm4/A6idQPnVJ
04v48HawPWZyVuO/gtDUyog/1U64IhPDJ5iUc7d7su1xSDxahliQgPDolFwqwsebP8FUL+dpiHXo
FD61FoKvrjHJ4XOAa0584HeO5r7Z1JIxvnroXZmXM11T5Q+/2bzIJyLxOK+cpKyEqwP01H7PJyEO
0Ke3l1ahn1uar8I2HVBbkP899taUENVNG1CJNRs4LdLgjOaLRwpd6BXFje1sTxjiafDJIvsoJ+e2
rKbhfqyr7Eid8jDYIq7d/hYL+Q+zC9CRtY9CD36QcPlYKPubVZmJBtv4ILvNvCES51n68ljX3n3K
hgvugXEk3mVkfQ27cBTwBe3cPQ4ZyB2wIWgkPLPaDQ41vWQWY+fQ2ertU5XpVRwrydDxgqlkfJy7
4+OqhIH1qOgkLfjcNdpD500OcMaq+OZRwT6Y7Cef0QCxZc0nF8inuWYP6K0JA9DpsDvPrKNNWc1T
2lgM0AJFE48M/ATJKttLAEl3gbOuqF6CYaHMLVL3DBeIiZM3ZFdWvSYfJIj/NQ5qnWGGO5SP2cxf
uRrNBmO96LLXDmNQFge/3+gW8prTtSGA+ahltXbvbZ3r79jxbLd2Tfapbg8ZLRdDwMIZutsc3dnO
8grn3r5yhby+AKAG6k3nYWy5yUyVowoFOHHEtu6hWUdMxh42XGB77S275inc9PmhkimG9rREmdDy
ATsFzx/OXkucy8kEd+xn6tJMNpFsxTvZHbwRY6u0Y7vWVBCNmwzprHbWjA+aDqs07nvSTcLS9B/r
bWqjdn5vYdxxmMxPTbHpe2/emoNrpUPs++xCMsc7tc0kT7llAaYDy/SQC/OmtgUcq3kjZSITb9A+
rEcBNSiE2z5GLTi2iyvYF9lStDuvrJuEzN3s6JhamnQ6M8uVEvzOK3zzkhvKjEXj2gmKYwGczRMP
ZcPlvZlSXlkmkspCXRaneIAnCI5sktpR9lt9SQlpJfmhDco90QpNFU/F0jxuk/o+l51xkDOEYILM
wd0AAmAnQvxae+Nw20F6HEeH4ZcqXjxTcstmWfBorLJ6m+HdmvspXTJ7L6U+Pg8+4V70VAGroII3
8SYrbL5URfZQpGbLTNZt+/06BFuUGzwRtM1wd1l+NSjb7XsGRPTWICohg6moET/RFv4IhUsjIcwn
kqKp+bTSWj+BMAKLumw0rKi8K79v78HEebSRZXYPLDyA09Q2j46zTXE+6NtOuFABmmvq3bAYWwR9
jMsO1J74DrGle3Mmp5bhpHgOhRkjBrsrwGFLJ7VelfCNpCvd6mkRqx4BoHTiaRtq9g1bdSlK+5mL
geJnnlb9tGmjaPZDf82zUpo4TnNa7FFCdJzPJZ9vLsY5pP+wr79LHmqpUnf4APynIeupCc1i9N+v
OKnzKP2JeUffX2a8Szv4Suuzvzlo02alfabbujIeHIufxuT67+gfyiNYX/X8753TCChxzOELxwCU
UwBWzqEdHsBdM/339A/DL+X53+G/biWDDmiaVrAcdEFU5goe5rYv3duymNOd5wYZ1QK7LMYZt4Yy
/pA8/98ezP2vrdT/fxrfXQNC/+fr9Bdwnz++/9u5aLPvXfOnCd71H/4xwfuNt/8aJ0i4Kt0CrrL/
nOBp/m8ujllMbR66JhdhB4vzP0Z4rv4bgBv0vlfBDDZz++9GeAF/xJWETQZ3NPv6f2WC97sk7b+E
Mg5uOZM0Lt9j5nj1YPwaHY4AtbP9oml2cfnUXPrwdnc4P5yjn0F0+CutjPl7vtefXwwpDj4+fnLe
Cn65P0s8tmrKN2M2cmhO3iowXnWDx2gZ3yVBHD0OxmSt6uA8cBB20MZy49UgEw1eOW7XWk894mhl
5v9Mq874qca2OzH7yY5rvXqxarzi2c9kv1djVw9P27apxGtFf4982j27q2m/twDxkw7PGUDeqU/T
Xees+teCzOSvrlF6BUQXShp0Zi2UfLs1dfpUJRYYUISWkTLlL1aClcJ+ArI9B3dV0JLaNG3lBJzX
QxYeZXCGlmMAf86IG5B57+YMvT/qJqYMe/ibGx1g2gQ/empDeZgyB0dRmmo20Z4rgJ1kqHTC0NaR
xLHdYIyS3J4FFkacCTzqR82zF//RDHLosWlhKHW008bzKPLHpjrpnkZ8RjVnhGw3lkraRvrBCxTo
ggg7ghIOU+CuvESgmi85MI87KXDmEBLga8uh9YFfbqa/plHvk3IBlGtdLg1DrnInt6ym820AliaN
Zaf71Bxy2gaw4DclgscOPhM5CjuVLq4ZO4s9ViRJ2uv3adMZRNBHrE7SL5033OcyNabjWupk/9it
Fwxhoa31UycD9840e1XsVdtVF3PlaRs6ea2M2BSBtoQ4ytsvjGaL/kTmpHR267YZ7C5X69OYYEE9
1AFRSvGUl/zADkRX8IQICWMSSiVbGQjqd0Cb2/l561RHTxL0LfoOrwnGI1mO+ifsTOhnKRHIIfFN
wJNbTnV5HsrB/0LcFtTcMs3YGG4Ykg6IYKwXgGyF2EHImR4WSYfEjsUtnoPJGwxUIlr7DSQeEeC5
K967VeoX26uLg7ii5GcNyGU4Z4tHREuwULznursdg7rXngEFNI+BWsQcEdTpRVaTi7M9AxkOC+Bl
T33dDHEqzHXbT4SjcMTKrHrtjEHcD53Ffi1leHPw6WV0GB8lu9d2W9IPB2zwt05o5MwE/rglc9fp
8CG9oYFtpQC67Bn0inwnGiPd+dra0n2X1cEtNetVGEDgotpPux9D6oz2jgwy1rGAzpjdDdL7yHLH
3FhMpd1DMTh9gi/FFHtiu707jiqT4J0KQF64FBBww1nPIEi1TS2z3Wyl5YevMWEhgkpr4wGUxAWx
qXVfuXMrY+nkCpa8UTA/GjkUWemPJN0Cw+2dI374+qIpeuS45bb9dFejQk7QLMZfqTF/kRLiLuIp
e9WcXiV+dHq/SAlBt026PbnkEA9RB//QHbLD350af+ic/l7X9D98Bdo/5OzQGqxfPQkjffRAPg2S
jSEcNu8AZ/3/8BV+efAG/SytpucVGppXfgdvGv93XgE/1FUHjJXP+UW9B59j5HJxjHD2Is2xD6Ic
/uIVfslOxuOCURBzAVMwDkQTA/qfTw+4srmwSjoYrLq2uuRzrz9tY+O/FZmtGWd9EAwKvIkth1n5
7aW1i3Rv9qgaDCcDp+iDFXFjoebmje7M9nZjhmb4fTAWvSHIpB2MhBhBXd3oml42kVFX/V9p1v+s
JeY34OoxEPXiPEQBDxfgz7+B6ColXOEZMIKNGx28Z1Cd7E7fd/Jfw7X87ZVMhKKWDu7nqvH/8ytp
NpG1eq1hMVn759QfyjOV70ObN1v0z6/d6zf6ryP9P18IMgwFqMmY65cXguTsNgVZe6E9u1FTDDtL
dq+ker3/85f5x3cODAxSXlAKfPb/cBMCXe789Tqb0WE1kfLQ7erW/6Ja96DJ6i9e63qp/vlXQviI
/f36BaPJr4C3wmPgrRetFc6+OrZlLNChqX7bmeM59+J//nv97v/55cWuBijCzlG+Ini8/uJ/p+qt
3Ha0fcU2X4HlrN1XkLacEQFiPcAC3nXSdvJJN0Fb8BcvjAz6H39PvIRoihFScoX8ejVKu6eVaQcr
FKYzM4xY0EjT7tUeKpU5u2tloKxdt9bed7Zg9Smb2u3RkgsJc6MSdmSz0OwOHPTFXdnZrrmr3L7N
ATKk7F5cZ9bee9nUyeL0BFCaHIlnhrL9CwnoXC3OXE7P6VoYX9JtDL6mvsuOcfThmoSmI9IiMtxr
z6w1M6jhAmv6GtlZP2gEuujWDQEz07Hzqe4QMcrls+5l6wLxMOWL2/uKPFlBQifTa//RYUcxPmYT
Wwaot/amTo2e6tY566X+OfV9cV9DhKO7tVIBT59c7pPee6MNTTMoHq05+8H5kK2h0tuZTAQF4Tdk
hMkCAhej8SRHtzDPs9+b7ilQmXgSmxy6o+qdIV57bfxerNl077R5d2zMvD00Xlbv7QlmW5iTH0ak
Sr+YQ7LMGA8tW4KmExQnMM09v9NDf+k0VJJXZTaIJ6P/LAuN9c01F5zCc60adddvYoz61BTNpRnW
5YOE8O4skKRHuSBDLwCjeG8MZhd1aAtuGADlzE0pp3YZy90ywnjY3ZlASJt4WaCHPEHMRQ1VCjGi
D6vGTl1GbczkOXPHRQN7kI4KkSTbzDkZzXxGV1h53hpZZSef+tbL0H0WfvUlIGet5Hl3cIh0iXN/
sB4oDIMnXJLCSgyMVHWTe4QqaeSO0O28aq6R3mhDIKYdYWzZTV9UrTzxYZox7CTyRvx0OeGMWhmM
DOxEQrsv22fJXbPXgDOouMXYaN/M7HAIhSKgzLmZMlknG5aD197cWIAH8zzusTuwWutWd8jvKR68
nRhLqOVu6fZor4puuMzTwvBH04jtmKyhOJo9zqLH68ygZ73NAubc8FbeBbkvjowvODygj0jCWbl2
rETy7QiAyo2molapBWrrZxIZSVQys+08TC0izLGXuK0IFEX5UJhIwjAtsyGiQmQLOelefRJyYWWF
h0bCvQMxrZt3EjVD+W3RLdcAWZ9O2mF1glo+IQ4pP8ZOC7oziyDvWLdbCyU46GqXuXzgPLtVOxQQ
zVuYIUGBhi4SjAO/MnsoYd/a8xgQi8Gpntj0ZGo3lVNtNaExeEzaBt0lfY768q2tSJ2KC3OUkcWO
PwbqHjzlONpjBxnAGCLVnj5MxqKxrc3yoK1yuFf4/imf7f6naUj7UOqNGRfE2R7KYUDgKjC5OVkx
cnOp2l8iw66JKC4KweKesQbc5dXXXsa0RF7SykZHuZjN+fcO7O8jvi+G4xpo0rfBsiS4V3i8aLBL
k1CiVG9jTy7OaTRJ1+PWNdyYNcn07lq5/7FClm5DctushA3wdE9mDD+H5jDiMgfRnAp3MLQPkNmW
kTC30fZzBls0AtKlkNaaKtP2uATJL8h5yC1JBRfxxt7Wt67tcyLNmvYG7Pj2jdSu1E9kQ2DPnlZY
rDviRXSZKA0YH9kHafGyFkNmhc2IFMFpUm2IrkTQYq/XevNTTsKPqt6SwePCzMBNdLDOzlmfW2Xe
kc80GnvD6os1qpwB9jEwXh1tupYB924cEp8OWsFyPXRZMjzQYUpxGYySHTiBEExdI6Ez50S8VgDH
Y5OPznzmER2nZa6rXaFM9czP3UY4S+WHTnRO/2WiW0IjjEIOuZ+ECTUthI6erdIDn55rFGPhQBJn
0gpDJmYqDZF4V7Q3g1tAr15pDqdGDBo641Xb9mxxCjskOEl7zHWvyWI9aIuXLW2cl3ZWzn4t2/4U
9EYOqWBmxij8aX31e4soMAMrPPvSTc3PRAVW5q4o2vZ+0krC67A3fMrZ8MkGCUgZRcu39Raamdy3
XmqfRXqrAODWQzZ4h24i8v3IYkoO+6pbtwBBIFGt8oner9xQAhdFF3tYXux7bwJdjfBHSBHj/ZyL
B1d3EQc3s35iVdwZX9FVGG3kF46w7yX1440grI+sebnZB0OQAXoAO5VH2WJmt4bduo9tP5v2bnN7
1Mi+kS5Iawt0Ge0ey6KbfbgDn+utZ8/XKOwaXHBczpuRHcDRryYi1a6n0XKlOnvDkh26sQ+yCykb
YGFpw4fjamrdU9MvATogORX1OXNmImt8vQvu60yawV6Za9OfVtXU2c72AgLgjSkDl0jazoiGPdXY
DRBS5NYxTHrksgyPtuqsORvihpL5xeMScLcckFEicuZsGCDdo6C4HciHA/SeOW9NZpKrUjJ0kDFU
+gnDnNG8sZnY3jceAF6c2UUbj6RblxFP2+UoatfgLnGdMSc0LzeSTB/m+2krFu+GdYG6BrKtmRFX
oxoEap/AerSnreWdVXjj2Ed/ZFMxYIoHLIQwd9RpCci2dEsz3W+zj3JgpapIvKZcid8pFeVIODis
DJzc4QnmbUaX5NtWqLAGk38cgIEaN1Vw9cEigkzbR7uzvX5fzYv+1OSORlZNwOcejvoQeLeOtWaP
rHd59jDDt1+2PH/kMW2U6KOXWRxEqubyvaqyQN42GgoCD9D/rSDsyb8BlY/AuBvqYT53sKYYe7gl
Q4KpxeNKwzusHKa6j3y2L7VdupbqtOgkiXQbpZWqyPH+qqm65r5bfMlMZ5QVUmvobawSK2Xv2Te2
06dG5uS+kRs4g8zq9YPNWqK6aVLAMofCt7QqAv9rkH0jsgBxnRaIlZGN4YxsFVK2zyxBCBWW5auc
QLBHaqgD/9Y1thIEtfLZ//ss/XpSwNvsWKY632KAwf2+EfuMND+bumQxdLPiWQub5JCNbeEcs22u
2tNIoE7kCzmxHWqIbng0oIovERO+Ckk4ypqoIbkrRu2IzNvrma8zUV+esADuIHaXJz8TQ9Qym4mI
OjwI3clvc3urklQGeZxNSAxSA+paxt3fQLZBd1ezqTwobJikijjDFhH67t8QzKKPP4WGgcFc0NRI
gWJvrDWt5awFaMimcmyWh6WRotqnCwK8AwT46TYPWv1LI1Rf8SCZ+yuBbT0T9aTs0J9Yr7Aq09WK
hHa063eo0RCcBbtUgqmujBtzGgeq3sJebvR16sxLUNkmq6E5qD9LDlcKg6tgpSW+oQwJQ3PPapHu
fZluzb1avc7/kNWSZa+B3vZoI7eg5EhzvS8pTuw4J0NpX3dSUkxo+hdNgR7aMYkeH5RltlXYNKN7
JvXUZ+jgl90+CGSjwRjMfTP2U43E6zXfFMmQlIswyHrVnuxNSz8boH3Q2c1W+0IbRb67XeAPf/La
HINBuxWE8fHerx9TmVbrd9Mju/vTGDqjiGevIYRMr4uheXKIpz4sk+g7BIFBTq3FGBcUr280EbO+
YG9aHan046JQKpmj9TyvDX1C0+vraWVIeNQMMg+IvU01/4YTY9nVOVnvoWcL8bO1KypoJpuhKhHs
V6jJsbi0a2vZe5bM+RjhGNaOrHCq2OvyDJx4md4pOCvP/RhPlPIjkyEyExduAF0RZ3K3OROTamIj
1o2I23nbIgtOFO1GtXkPRPQKwlG20b/1iRje02U4t7O+0kPZRLWRFF2/cMv5iUdUzXkMejPW/FH7
aWTcWTsezetR6kEqT06aC/1M4hl+CZ7/2Te0UXMitq3XXhAqWkTjdX5q7rrSaDE8WGSoGmAiFSvB
0llee5hAdGEBW/tKTfV+cDRSJGmzhmiYqupmrK8COHYCRI5NojOTdFDpdiy2bc2OtZbbxc4YG53Y
81aQJ1kvsjxqrkRgO5Qia2/8mtAhzB9D/14MXlsTYqV6uZ+2ucPMM2/y3OWmtR55LOZHmiqEXkhh
sVHg7ly/cRqUmDe2xiIoisCNUyaufVdBBI4xthMeDJishzIj+qfTe3c89GWWy0eyunGCDEjt7tey
Fp/CG5eLxYYhSb2KKPQumFVoigoQ2KwV8l1fAB+GXqvkbLIJxo6PjHFSHrtz5BE3HVN07zSlZD48
T63PeJIlPFlQwuqrd4umuNpRiyyPaqmtB02l41d/RM6yJ/1pQ8eiT+fFqe0P1ZjZsMvsRm8vG0tV
1CbFNOSPbqqbpMwSctCFFvbcs7Zkq9wLpHu3BKG0h9FeBnntTVC7IFZ1wqJfhm99W8x3Glnw45Gp
Y/VpZ7bAOoa7z2nJp9tWI60ujsi3L45BfR6Z08BO3Co0WsJ1LN9ArpJgbXHskv3JjB6LH9lgtDGc
PxObYTOINHcYIhcxL0fA6PU3VimleyyD6455dKgZgrmO1rri/wbBEhfVgm8Jj/9jbyjI/7rwkKX5
VhvKVveTYMmzr2QKOc/92oM5aFOEM+QWFQ/dMOqvg0HL2m56decwi9rXyh0JYEAY88Uceo8BnSHO
vlkMt/nW8bKqz0TP4lViliOw/mfd1ZKaXAUqCex8vSWIm758cgeV2AZnYtS6xXS3draJ3MX9D8rO
a0lOJFrXL7SJABJ7C5Sv9k7SDdFyeO95+v2hOSdGXdW7KmZCo3HSJAlplvmN0rwUmj7twyaMcDS2
1HnNltMDN4Uf7maD8cNoVOkmobYO+TyQ8wdC0uJr1ysaXjRMHl/ZhgBIEzgec0wE+OP0rU6mSVNI
3SHhrW+MfmyOSZSkR1a04g2FBjWu6KoHoRbK86AtZBLCBJ3qBiYwkQy0W0uVxhvlav7NQaPsY3uw
tbVvhMNuIn5Hjh4vobem7sAi8X/TbpNQJKWXLT63ZLLiB8KiyWqoq2I3zCZQo7xsBkBPNbkIEtf2
V6vKpG0xlgtXcmzQEBeNxJWRCn8eVyauPQC/W7ycK86DV0lKbNyqk+CLEbZasVMbaeHgVUa+j9TS
8uzUr20Hj0RYXpE1fpXqIHs0Kow4dCkYDynNmuNQ+8ViOGwqt4VlZNt+Eslj7bfmSqah5OIWWNy1
TYTPfGID7ECfBQwu+V7mGa0xfOs6NIiB0jTGNqaHT1lHqfRuHYZyYq5KGbtNwYUiOcPIA7hRlfsv
KLBbm1lRJc+ofYXuH51uo1JBukbNvA1oEuzq0e58p7BF6+VD3+wzOPjPIGTiB2wl6LAM+ugbK3zM
S0zJdGn2eurwT106GLAwmzEH69BDkEQjJNkWqk/FotAqt/K7xoCaqwxrSAtcPOZUYLzMv+4TLwtB
zWu1PJnuMNlQiormD5AlVcYHScUsloJSfdS6vvWskvahH07RRh8413RlwlGMlgO/qcHY+DWd0MDd
ACtKJkfR02Atysn2Bl6ERW9f7Y+5YteN27e1/gsvnwLsYJl/6/TGbSMrfgSeLvqbcu50bwmeXxYB
rSc05rKOsNXskh+zZZdvEya3/VqaLTm953WwfbDUnEywZghft52FJXWLk/KdMhswxoalNkgcMFry
RlMLc9pGcStPxzxQ9Pci0hQOY+qiXi1ILNZRJNVYvNcp/IQpkW3PViozxkLPT9ZV2HMdtVX/A79q
gM+aca9hJly5TUkm5SgSunBdz9YxJeiKPXvqvsl165cxUZmaMnUQbquG8xe8krUvfjMNjxTByCVt
wKUH7G3xEQKi3VlOXiWk0GGn0oybadisBsSTn3DWimFPINZpK7kfrUv60jDGUhbBqqafJGBEhpXu
SpFiHvWeJqpriTp4MOoJCGNJJ57ol5XnkIiN/ZM/Y2b2Kh1p5MXZRlZKeddgHqquExxau+Yop2W0
sjPpJyYh/uzU5OO//M6QlJXkZ4qbK0MIX6+eD0NtFnQmFUvGxCevm3cT8YiNbBaaV3VFNG2nVmHo
ocFgxZHkvgYyVip3Y8qHs5NFJtPOBk/OIpzGMqVFULyI8PqpKk2VXTlvZv2mjJrnouzeTQtmyGyp
06PW29FxnrSZUxZ1nHqvb8KHhOW3nXw8f91aIx7fmDXg+BnfT3Mvt9nIaVtUxQ01eVSy7IKkaVSD
cKdY5LHkT5XxSm447DGDGFYqEPd+GyCB8LMkqGwd3bYyry9ZGrDXZEjuVKe82UdzkvJJ0r+2xMHf
08LgO9QGqeMqaUWYeqFV2ITbMjnZTY5JEJ5dOEuClSvHDsS7mlc34WBx+hKyQYWJ5yl/sSECKF5E
qf8OV2K7cOpOcHBUWgsDObar3rwVIi3WVt/ivIk0RFIBOtCH72o3RNCmEQXbqWHa2BufWP896WJj
E5Z98i6hGld65qAqcOniUV6TPEzDJqrsO7blQxJSOQiBQ+EKNOr+zsYJVV/bTZTmTk6cbK9N4qGb
MmlVmNB+aXtxGdRga3vNrZuGJnhqZ/5bTcpju2pnDaNT8MleDYqwyHbNcSMeBfY/sBRibWdkPP9a
HqTM9wBmEjaJHschLwr9Ad/RVKMwKAajvvGDyfpJQfMXkr4PfpjAcmlGS73DzRo2MWbsfroKYJU8
iVZD3a1Wo98ixbuEOAErTLCauP7lZkHHGQtnOztOcRJDvZcwD3SqRs/pUxjF9B6UVoZNT9GNr5oP
3sLB3Cc+KCLvKSl1qSJ26lzK8K5mDNVca2jqbAX9oEucTuvaZJUGWR2vYwkP21WtYIfrAlLt/WeI
StglmVEw92sazP7k0BD0IRJg6O40UZmgK5mn4ihFrSocOwvwdQsz6vu3ISKUEw5P+oj/szVhuUhx
HMsXKYuOsZZXuoc7y2RuxTTF0gacivEOxEEZnJLICQpzkHYbMORz8hAolfVcGhl03o6VfezQ0qeU
VQZysrOHRJKAg1JkCZwsLI34Hh6eBPC1LzpK/7wy0IpNNbxnYQPzshJV9d5Tppt/tiRaILmJe3c5
Z+C4zQEMAIouVfVBCQoj8fwkV56lJdrdBuhhNFu7AB/ctjm2i5KU3dW+0Tx1SqJTN69k5dcciXA9
5vC2HFvPAU83o8BoWDbC+Jjy3tejqA0q0Iq8JjaJbrS+9edNiovcQxOoHYhYPSaNAup31/pydE9Y
N9wio9XjxKqM+Mo2ssmvMkb/Zz51UD+lWE+ES682aJw6jwHly0U2aAeh5wvatPFfQZXLXubntXUE
NgMh2Gqpwj92IHORbWARv+JuRMgYzKFEaIDT5GvdTcmEylqXAiTuJejXXUD91OmkIH6NMOol16Ca
v7hc+x6AuOYYtD4Hs5lUhZOnFh2gYnxnMADggH6qJ2mWaixwSyTwUm6sX1oWx/cpWuLeQhpqN71h
WTCkjJY82GrQ+cVhsUTictYGF7t0oR4jvUOHoCVzxZWsA42IzW4zbIQ8T/A9zEDDt2ourR4StJ1u
xzwB+1KMZrhD905DaS/vi00SJNXXTJ/0G7+TILnY7fAkC9gxFeJLqeP/wjBEesikpl7H9s9okT7Q
a8Wj0bn4UBOAQkfIZWQfjUSRfzXKYFduP8ZWiGexH4tDEmbhGyjksl5FXUpqhkH2jEHoYL9QFbzr
w/TZV/Sk8BYXLdjGQVPyFQsQJO3YkWiU8SELMZBtCsMEpgIX7DDlFEKOMm4AwVqzp6rel+3Qlrsu
znNaBnzqW62tEDXMux7Mv40xN06z6iwFByyz6BBm+dweNR/z6DVfHENsuulJeifn4FLKnMaQB6Yl
9HnIxaxxnOhagSipy61Mz/CxWi7doLVYeYZdJvjOsru/0ejD/qABwB85rFRtFdXg5MnwZ/UZX8D8
rjdzIsGEuiOviuxtPVIbTTaxmXIv5JVFejYgqh7vFaU3vyiJGh2gnDTTXV20neLoo6hUNw+VfWDH
Q4R5RVGpDl7G1fcEU6poXddzOryVJT0Lp7KHMNrUpeCyrSOzWPWSP9Cqo2rzUA79fAjteEwectpz
zMxqg/ReaXXrIUJGM9+n2EdIXpabEk62pXwnB1htO3JG2UhPKpwXUI1E+2BWDZVAxzbGm6yczTcB
ohurBPyKYE7kqXFkLflr4ih5bU9tl+/HVtG+E3HyhrBVKustva6XogH3zAcQrek0WWPOGzWzrNaL
gyBWnytCMcVVhaIUFBbnhXDfSaNL4ygw6BIY+NYaFuYJTmr00mvhg+CPTa7UhcM6fefDKTeRicX9
t4RpLwxIFaUS/O5orvQJ4tGZZIqnobWkpeiIYEeigApe/KkwK6f31O/azA7QxQvKst4EjT4/xzqs
FS8dxvGlndAdL6dAHCfK1Q900eNveVvVW1SRsnpnZm2ZbMM6BwU26sg+pKxVJ/Mns0YTuImfcmWq
8CEskwL4/DzYT5lMOHCTttKQPraFbwZuhk81uXFvQXADwlDCAK1xR/SGPEhlohHTWORI5HTXDmVL
sybjfHSFnTa7sCOG+F7SxJleJCNXwscG/5GBJRuI1J2wGI4d3aqHl76Ps8jzxyh/aYbRJkZuLKro
dNclCeA7ZfP13NtS+ND6bUnrC8v6ryIIsl0pz+FWCwsByjlO59eoERq4xzF5wrGXuhK2Mb7EtzNg
cFHnkHEeraIRL5tyKOVjO+BGfZvoUig/huHECkfDO4P7xJW9y7JJifYxXWZy0pC370yW2r0DF21v
lWSA0yMa23iIVM5hd6ja7B4iVvMkSPvRb5D6El2B1oCYFChjd4Qamq/TpAi+GgRCjdOPPrXGWMYj
vLEbxFOAfZtuFzQR6kPYDy+MmagdD9IcRKjdaAEa3MXYRfciSAWUX92vircKkc/bNDJksnFss1Ff
AYHgyErTPre6UT9PhiloAxulRLE/KvbWXNWhN9uSmjm26BLdmWZyCNQnsPpxCYSzIwW99IFnlxQP
VbxW+5FMXX3oc72+VwwCE1Wr5teymsKbAoEyT9By9+BF9nuDsgk0cp3OAcpBtTQFm8nQUUzAA8mq
c/jHsTk+xnFL59OUa/Uhzjv1pyaXqEKFEWL5SQqo82tEDEjtcwIXgQhGa24b9suu1uPuSM/N/KaU
nXVAH1+nrF7Dx7Lzyk82Qy1HKCkZkVirWiw/4CHUb9TIgHGM6xQuzk3KCdt3HEhmW0Hw7ciJ6Vpm
jbJVO40kK8rttlqBnbVXOs2J31xZ6MbNZW15vh6n701X1zdAC8P7YkxAFbKsEAoxqP8VXi6BhEQg
py27x0qt1Psm6qJ1lCE8jE2i+kWpW+WIRxqGGKgJvld07303jxodNSucuLxUHfCfboqJVaLlWK4O
Mmxk0Uuxtaf1M75RKcrXRM7y7GRT2R5qEQY3pl6ar3Jn4GVVq91tOXT2NoKbMHkpPWjyFSWggE9j
DOUen8b/T/aSv+rLxr6P645KVbo4dASGWAeZIt+JCI91p8QVxcs4Tt46meBeZmmuwDQiHNb6oZr9
9gNiv2M0gHXcB5bahJ6fch5vCdJBwIZDLO/Swc+eYqUZvok8CmA3GgNaMZAsanEfRn7ZbMHx5bhH
aMZ2xNPiD8+5YEXLUvY4gW+gnRlX8S9Z9eevaqPTGZHptNVbypXTSzXLrXwT0gHkXWhZ6e8GgV/s
arAj8UuwDTe+DKfXEy0KBk4uJeljEFhUWQCyKI+wyGMiKapuGHWqfb4OJdqeCLKnCH9EwnrJoMPr
K6PvzGqFKRMgtz7LOi+LIanvfDuQQi/rzFJaE1GUsLDpEW7zNJjT5ymaR6eXsuGoEtfZzpRwyqFK
1OoHcH+dsknnLL/X8Zi9mXwIaVRekSIgvZF94pblw639hqD6jjqnFXzr50plo9T60tyii+AFWR/c
dFEDWFpMedu/GgVhFlzBZnT8StLHXafOGlVni0IaW7wiiYSP4pkck3DkGkN1Qlq6c9r2K2MqN5wX
MK9HM4n2SdAmj2GX05aHcn5AKWJ+oduO3kQkK35M/VAEW/qfwXMpReyroYtvA2xDqQaZSgCihDg9
Xpu5RApLUs++mHlhnSsRPSOkIlWjM41h/aPukwGuetH23/RY59DyqzC7b4rWHr2E/hZ05zgvVhZd
ifyxY9RHbcJtzOcYuyWFMe66dqwfUGGAlKPK2AVMfdasbV8iX7HapHfnrkRLZwkL13HRaOYqVPVs
21mcwy7yrPIjjTMKvyhMGLCbdM3fTVw2/b41DDSu4dzwlSBYBetat7LEGaksZA7EMVRxFK0r7kWs
qTdjLoXiALauGHfCiChxWbVc3EttntDc6dkqdPojco2qvoPTrbM3hnwTE99g3hvO736dDE81Ehl0
4Gd9ONZ2hwdCmQWYkOkmAda6XMxgoMuk/Y7KtfqKI0H4BuR8okKvC9oOWqW8d4UPDZJt5xf3Y4kf
sqYjS0qINmn7AWcc+y0d5fqYowaNahGfRaxrLauQ3m8lFHXMLqbrJafJXdzzgtaECTjHwiBuDHqm
lpE/0IUIpyeQBGn9hbCnxls3q8KtXofJ70aWLWmT2aIP70nlrX7TEc94okmNzJV7RImdWiusbLW0
cWH7GhYKYj0wnEeOgQTkklxwf0wl1LC5VVH67ka6hUOx4o3LX4H2LcbTOvef6pHJEPBzcw8ksbNO
OYKeacqxnPWxT3+ooaeL4oW1EmMrGZTWCQASCn3HOFK1I2yBCmtggHEvogy0Vw05aS8x1RBxLx5l
W2tj2dCAgJBFtqhQmeKJxxB1gWZ8QwohMtaRbdTyihMXXfCeyzB4s63a+hlMs5rscpiS+g3oxBqL
e4i5iYv0onIz2TWhjWIN05c21+Lv0ZiLd/wyGwkwWG59C0E2tUgWlFDFNCOwfoa0L2yOePovlFAH
s3IlMNUcXVJNmyiMs7u4naBCKOAy4CeaGKhuYU/YD5QwgYGogRU99Vktl7eJLw+Qv6ZYJ2DRhrK/
y7Rw3odKP/6QuVd/iaLCkbvH2UuiHIx8PM0/a/yiIr78NFWSgtFnDZt8u4RnJt1CSktr6tkGIipq
rsRHsGgw6v3MUmQvUu0WNlviH+IxTJCQbnrETDoO6gl/bJrJEC3U5aQOUJdxsjaAvV1qVZC4qKTr
yWqefWrfSSA1r6Ibte9hToDvCkxFuUy4Wtt95KNGv6N3Pj7gYtwVm/9pxznvcohv1DgSUXhSr/W/
ra4RrRNSgX5MutzaKEYXH1G2Ht7VuK2owcry18vo0HNUr4mANbgPrN1RBka28wMqtRiUfhFxEY4K
lzVSbzI2rm3OVxRfPwHa0ouULRqhULE17QTQLZexL01tTDceiQFZeozsELXXW3q5pXZ/eUKfYF1t
Dd9MMPa6jgDxyYTAZ5XIMlDRxenGlWX/OSn8h8tDfPLOkCM3qPII5oOtzcd3potSGruEIUT5UJrP
OVRQ+wrY+hwFbWG9Ky8q9Dr8rz9krr/BwmEBFiasNJrSg1dJwomSjQxMdg6vuQtbZ9hgS8b5jNvc
Rs8V77WPk8krU9jQl8GSlL4TU9YbIpkUAWWVH5m1j6AgXn55J268C46cV6YiQm9ZoMjPxL0LWMg1
OFusadPZ7Skeyso+rzeRfRNHN0Gw6mn3XvMhPP9iC+wZDJuqw/1H8vbjJFWchkcbbByiAY9q0W37
HHHGbnV5Zn/g4h8R3osulmXwuZRFJ+tEIno0pQIgCTF06Q0oZBqbHo1NyZEcxYlQQSXI9DDO5M8K
hdR2hfIA8pK8dIdSiYtEoOOvTE/3rrnqne8IHgvdXgX0t2lop8sVy4Yuqg0eS7Hvxu61ta648wgY
jycwegbgzaoqymDYyp1sOUS7qFJb0Haq1TLv3us9JG/dRZp0dv6dN/w1lw6pCz7G+2fWYC3dwIPW
6uF+fmUHKcvb/vA1FrA9nB7TkIX1D6/yb7y9MpSpb2XK6FjTDmUuJfDoeMaNazw1a+XW30rZwXA6
vsBL6Dz9vPbS/3h/Xxp+2Xd/7eBejvvCjxleCh04buoDZuv57ttd4SIlQUU1d6Kdvy63P4CyOKiZ
OreT8xvdQTd2Ly/LP/a2H5/EUjioIKQAYDc46T8+SUPZ3RxrAyXgpnMrRXb74i3WDbeeQhRqNGDi
JUZw/bvavDbUUyhJ76L4/wlxI9f3uaLz2TEDOQUmD3eMivr8membUmSwAeyZmqfQ74qw9Dq5fZxi
o3EHSblXsTKmA3V7ZeZnp+gyKDZDhiLrfyypPs7cSG0gu6FCbyVGI6N6KweCyEYbHhqpOE45OpyD
cZvTWaS7hWwR5K/70RJuIxCnqOZtEwQ3ZTA+Xnmqj0p6HIB/ngo7MognC8HlhGZWNxPNTthf+K99
L0rtIBO667FWId96YxkdOkCWI+Xdi62mdxK6Ohj2fVc15Qr35dMPYsvUeRY7ENU6oXGZKk3eYARq
XWUgdXXEoND5HCpI/payTajcARr7cXnmZ1HAMvG/hjzZEmo9gfvA+MepWfg6hTJUnwZ6tF09oAh3
hW9zduqdDHZ6GOto7aUDg/WAqojz6H+bZKGXZ3R2rzAIO8vUVYzWMLM9uVfA0U5xlyOqI0/6il7T
pkzAZpNCXB7mfB3D/jYhgHN+2xaU6o/rODCltpVa4ZPsWfdTLv/GzpCSWta8oBZVvF4e7OzFIcpv
CZtSimmCD5SX0/6vg0vV677R4wQhxOKr0LCUuzKZz/7/RE4sf14bJ8LJ8i9toKVBAWZtmovvLSWN
eTCvTOHsfTGFv4dYHuGvKUix1INnYQgZSBWpqBMPpmt2XgtQ4vLLOl8ANh4+skX0ZGgY058sgDIT
yMfopu9IkbxRSEgC0b+y5a8EteeblWFwxJVxLzNgxi0T/mtCRRuofTvbPoqNr228zsCjoCtVwQDo
vpil7l6e1Pk+JVhXIKottDgYcieTGpBbau0qoGTNqI4Wdbse851kzB4SZE/6fL4y3tnnMhkP7yqV
c5q/nh5FUWRRTldUH4WP78j73aZj+4j0i6PlweHyzM5G4vRlAzEpLEgN+9QTVlo6wXlsoPHWmA/8
SpSx+poudyzQy0dR6fJoZxEIEZEqzCWIR9sBGujHrybXY92BduW8Q5xJe1L03wNcq1ymw46wdv8F
pdHV5RHPluMyomayRGwiHv30PEJ6J0sCmRGRGnPx5lp1+i//P7oF8gpRkiAvYb1z7sEHPZkXpdxJ
tXMDIMd4O5Zf9dqn7vWPccf/GS988qUYw+JbaWQK8qmtC83i0oKOT+IjHS0KZVq9x6EX2bPLL+zE
W+rPXJgIXVjC9cWt5iQz7VsxWUqqksvhbn2E7996lVmNu3QU8WHq9N++QFynCqjnln2+TSYojTUd
0pUa++OV1Xm27xASUwz6EcupS7B+cmwNTZXao6noKBvhAWQCtd9YmSaeBeqru7lFBCjQuvxK9M7+
Yhl+iA8ZFk0S1dRBp7NOTw7kCjRkLyoooZ7nHTzvxjvc8Hfr5cd67ax3O8fhLzfr9Zq/c3bOpnV2
m43zuOGn//+HAf3ku/PobPjPO/76yK/j166W/85P7vLD5Q9v+cl1Hc99ePC2/DhsGctbfuJPlx/L
L1l+6fIP3s/D68Pr4eeh9Er+6XDgx8/D8lt4zsOV3Xq+4vC+WUxqcd2kJnLK/tc6Sse0VUH4tLaT
1D9UeV77ydE3ni8vufOvLDRhsHcQoQO2fErYDia9musW1HDBquvLHi6ifsgAd6HpXdq/Lw/22aTY
pIvbsqkx7sm3zUQ/RIpN5TFJy3uI4jv41YCMh2OvStvLQ50vI4F6taHiMmcYRBDLvP+6o5JAxP0c
5KaTpYlX+K9NhWZgQ1dObfDt+AEC4fJ452cdpk98LUPHrYarapn6X+OFSiJKEaPXiepvfZD9LPWA
KBT7UUIw9vJQ5wc5Q9k2vpXEKzoh7MehIgTCNL3BrBS5jWSn0GzAfhAduHEyUCOm+2nsA3PqD8Bw
Xk1QOFeCjD+v7uMOBcu3hBkc6mK5wT6Oj3ZjLo8pSsVI9Tvf/smqBYYzZFMrHmXTr+Ghepn7a1jD
L8BL8AlW22Y4DE7nvJae7Pz+ablIFnrTXrqya5Yz6fTRBIk2JY9lz5yauc4gNGOzQXqyE2i/qagC
iGsx1vkQiwfvH0kIU9XONszYTwmAsA4PjB5laAlacLW//H3Pa1IITfw9xMlaKhWrM1EhZu1GyiJB
KU2ePhXdrgZg61YTOBeh5D8Tqa/cIU/vRCdX/zUGWp7ARlFjkWYiPz55giz1/VDreQKFlhxSmsqx
QClay6cvKUrql6f7yaEAGVlHBop6LKn4SToBI2OibUJqlLahp0h72b7JMqKtayaJ18Y5ySRqCbHX
UWEcEAbeoNz4IIgQU8Mp8Uqw8NkKweJbFzbZ5VJn/rg/UBhOgk4B9YKd3kNVBj9i89o6/+S0gdhM
uKNQQlmW+schhjABU5xSSqgB/jqN6F1dHdHk1Ksrm11Z3v7HHcWH+Wukk5UwIiFghahXOp0GwzG6
n1l44a9WQmZVz1yppibcvTfg/BEdvbwulE+OcIbGZhOzTQh6+skkUY6dWiCMHCvKcxQg9bzHtqhq
7gesegEyaNGx6PfyiD3huq0fw/oIsKrDSgorm+L9yrN8/sL/fZaT16DFbYT0Fa+BZ5lwZmpvC/mb
jyaM0I8Qvg19E41PGAchKgkgBbfs9TRdCY0+WVZEhoYKopfypjiNCJTeEIVR8zrKGvlZ0ZXc1+DV
Lk/0k02CyzEXJiJwlOjUk2uzA5CP9gT9MriGv9VCX8OV+AVJeVUZ1ywgPxlqkZITHDMquc+iXPf3
jVkFQ6WViTAcGvJvfTQ9lI1+AFv7w0/Ka4f2+ecjQ0ByjmYPtwKeER/Hkga1qtBQYhULaVNV1iLK
iqqD/fW/vj2GISFWZXo+ivInvP8rCJh6QJmTzjCYHh3DEdFaDfYHbpDUHq5UEz+7hZdMn/bF4ln4
j8rKX2PZGjqSZR9SnKOcYD2UdFh3gSqk4S1tyypei5h+9YpOpPWm4W4TA66Yua3Qhh9wVgqmaAcp
3sAbh1rPjV+Xwy+U7uz5CM0L7pEJECLzikwn2WlnmrdrkAvp78mHRuoZWBe8qpDS7+U6tfcsGZxZ
yn7on8uwhjI4CvTGEcrI0w3iqSMgwDCqX0xjDp6bqI2/0jhud3E+dr98M2538MPG+D9fKkvb499A
4GS/tnM/DBAJLfi/iEpnyRi4cSEP2xn5iFVTyOPz5S//pzH18Zyky60qBGbUqUy6ZB9XGKYTc9Kh
7+wAm3QMUe7LBFFoJHUldEHgYRzAVT0jsvGoxaNrhXCTivxQQM03Yb0oavxw+XnOw3qDhiNCAiZE
LdvUTxa8Xc9xGpmSj2OV9qhpASxlrGqLZhtjl2LNypXo9/xsYt6QfGhqkbexJD/OPkhKQ1I7WQKU
EPnHuDF/DzMavpfndLaJ6essiQpuMOhGGqdzqsY272KBJh4pkad0+xlnF9Oa/uvKORnl5FiakMia
+5hR+gmuEf0ItH7bia6ZKV85az+bDyUFjVaYTspweon3KjFCV7aAraPmV2YBi+zAdKE8fyUeOTto
mdHf45zsBQEVruvsJnUlFe7grLoSptj5/A3+5pWw8WwZLCNRz9IpEKukKCf5XVBVqgZTBri8NNmO
KCAGIedxZZDPXpst09PUyfA+uQeFPGbIoMD/hXZgBeVRT/1j11qvl1fbZ28NGILN/UQJBNXwj0va
LHspVLo+dZPYyJ8NeUp3NQzNY4gd9aueJW+XhzsPtHh3OKtbXBtEw2iOfRwvxM6hrCM8AFIEEfp2
py72aV+NFHT0vpOg1Jo36eA1/vryuGfJ5DIsAoOWQAiMi/jkwi8QsOq7QE5dVsMRroS2SZpJduRC
b+6tdh+mr2NXwGi+GlGdnVA0ekCz4CNF0sxJfTJwZc9TGwmEnAIo6dCNWvMoheMXqREAqkPkh7LO
ekOeY34DAT1hDDlpbpNEj4EQ3wYleBVWndxKxjRvErqbQCFN6UoB7Hw183y8GQ52VPPk01golVCJ
WRpITiWe2/JtyL9cfvVn8a398f9/cmXkWYOOUahoTqFsEunVVCEfPSDsrVteGVzrAJ/vmo+DnSwv
Lc41+FBMxsdUMMDcB0CeBsz/8pTOC5jMCdiGQvKD9rBmnHxVtWl7WWVHOVSBHM181ZNvQrxIOe56
+jFRX6rh0OAj4d+oSX7lXFA++V4sYr4TaRFjqydTzM2+SCuBD4aqfFUSXBoXHjpc5N+m7obdqm6g
wOrDyh5esHpZ+/aNJe4uT/8PpuJDFADQh+42vX4OXOwLTqYvwXC3xp5FDZZsBYg7gfhSRftWoxhB
PU2666DF9zHb2HARg3TzYj2qq7lDusMbtHu1xMNqW9mP8+QjRTMgirXpgfSMTwPgW3kBKyVupWPC
a6FO78M8jp+0ejshHztatZM37zQpvES6actvmfarqZ9snEXsTTzJmyBwzcFE/uypQ38+F0+Xp35e
tDiZ+slqjiLTn/OUqQNEg4qF+gXMPwTsQg2Yh0e64k3xow5G+/K4n2yiD2/85KPH4yhJ6cCw/bTu
sAiseY9PVNZZbMHRb6Mrd/b5cfnhA4uT2htiCwn+JgxXwMttAeTJ6T4ZAXL3rooflDH9lOFsXp7i
J1v37ymKk1guKnGZkvJeB4aKEH6JNAFxfITA2OVh1CWyOV+8Jukf7OKlZvrxBvKnCVBuxzgTZrVw
Q2mMP+XpL1vfK92DaUoOghdzAi/mbagTAN9rVfxUVHguugEBZ3AkqKiluBnGTQPlSZLK1ZUHXB7g
0gMuB8BfKY+fUfeEB8yLAAGPKUUMKTrXMoZjz4PC7n6lE353sMFNJP6jb0VJPpk5LRpH+Wi7UwSN
w36gNEjN7s6CP1mbt2pjvF9+zPNUYNkJJIKkm8IkCj85BHqzl6ep4T0Gs+pJJj6EL1G4Q+ZY7cHT
wPHRzEerXoVh4NjVW1c63fgTXO+Vt/XpqvnrKU72o4ruk5n4PIVMJUrzf1aN4uCBfmX7/alrn30T
VNVti0yUqv7pZGV7LiGA6kgOPiCzF9Y4XOHQGuH2anud/cUsvsq8cBtAsF2+6yMiAvbXoT4m6fPl
1/7nbL30JCcTpkAphGh4kqafISRtuwYicbIofextVGvg6CvwoyT1Tm4eZXkdzLfj9KJJqKfHOLaj
tB1PjtrtawQEGmuV6a0bwyMaMSbM0i+wYJypKDeXn/mToI+l8qdVj18mfYNlS/61oiFSDCYK4jod
4C++inDdV0mETt1omzHXXL+f3bb3sDyjnHhlt3+6PPhkC3IUoOXpTQV7wyj6xZoYMQrksVuE7zOp
/wmNO72yRM4D6WWO/4508l0Cy4cqXzMSBCMSA4qG4Rp9k53RGVfmdG2kk7tAzfhofsJIgZA9n6ty
zlEbT++17krQrH566/w7p9NrADa3ZU4hx05ULZL9MCb523RfdhAPo4dOirEkrJ1AcWfpVpE3qtgH
0UGzCUNeU/uLKF9Na+Yfvg3TDbQMOvJ3uZ25MQ7GiOyhmWFfKQd8fiaZnEd0LuiRn7anDJH6prmc
k4bk344hzZrahGeOfH47inWiausRCxTo6R68z2+J/6PGDMFFLHIz2z1GAtd6WJ+v/L8e6OTcmEOt
Gmk/YBpt4EOFi5ciAzW3j02ouqjAYUp1aOR7qEV4MP33+xQs9lII5H2gF3OyTDCTkoYIYwMH2aeV
HUs3fp+u2rS8Uq/9bIqMY1LbJCbGg+PkPpWahIKJyQk86hJuzshJYRoG1hA3l8SBkyqt+b3+xv9f
0s5jOW4m2NJPhAh4swXa0lOUaLRBSJQE7z2efj7ozvzqBnEbIc2SwYhOVFVmVlaac6gVMp3IlQat
C3wUrRn/y4Jpt6SgrOGmlckXnHgZt6DikYZ4GZJvx9jodsGYbrM6WRGzFIBPfb3/yZktGOyfIfQT
5ITgivSessks6Vmp9Y3cw+KeaU9wGRwZh76xQDZggOJR76T7QFV3Whut5IqWN//kW9TzNTeRxeyb
xiE3U7IDjrvyKOq3GX2OzKYrnVOKyRVYvU2yYmnT785uIY1GMiTjHiTyIOdy48jXJcgCNTuCJBcA
I6v++vd3xpmEmT+VWpCvYT8DN8q684yXXjlWCZRWL0r/mGRQmN2q8k2XrZ3tFNheWtfMaNwIwicA
w4m9jC/S+OJCOwXJkpA+lABm1Xsh2IkAuF1e6sIdRZ8wIMPcUYZJhvF8L7WaV6s+sFIV4gdgeA4J
cBVZaq08Whec+ZmY2YaW4MUNxiQGlEYn7/Y+IIspk0+fMooToBJcXtTHBmhexqermu0kUbbMsBi3
VJQ9SMlOCG9L5lC9n0AIkmkAwoCb0cnSH5IKbUK3EnFc3lKm8863NA6TWKpj3K5S+Yx3ivfAVty2
sbliBWtipHMxgLWS44pZY659qur7UH8d3U+X93HR0P5TDugfzkVAR+2LTc+pRaNgix3YFMKKhLVF
zNxZlNUizWRIaHx/r/Q8LnvvasIKuryQSYvnlsUQCAU3Kjmkz2da7hW0iJgiR1KVCqPLQCaat1JR
U6m5FnRxxaSWomRiAOoCU5JEYQLlfNs8IIW0KuRkAIVrh1+aLx/S+lBkvaNDe+pb9+JIW35PTAJl
tGDsRaPam/2T1QA5+sNS70TlR2b8EBQgmh8s2O6qLNuo3bVgfDP10mHOfCWmW3LkZx88BX0nl9cE
NhmDsc2lEsnVvRwOZECy+l2xKBLyjwjY2CR4BlMivfaHMQCbW7w3/SZe+47ptGfHhA8ibphex+KH
V53RZJILepVm132ebH3TKjYgfok38M9AMEh/tx2nXeeoVvjkx/Ba6d3oO6AfwZPrgv8pGWsGsJRx
oTPMEnl6GdB8/d65k50ROLTSqBXNHuM3KxZtDXa8CETy4otuHou+cgzjSVCFv1fXs/OYqSspNt63
zGfafkEKRNZrkcdW0x4jBjvoJm1zEFRgLLxsI5NP/LD5J1o7c9FeIpugVCM0GbcpKbQuHewySLda
FDkNg3yi8sU0VmfDJi/1QSqx8u9sHoMSM0+tZr0CHSCWqXWlXV2FMbO88Jv7G/MuNu7Tofyl6smn
UheOl1e7lEVF1/4TbM68tNcq0IMy2cuj+nPTvUnyr98znubnrDzWYeQII5N+1wXQo422chkuOL0z
NZ/ttC83FQlMROu0dyTtWzdSCUtXPKu8vLN/jGm+s7petO6AlJArtgVTKxie6TLgtoWt+1vJnLaf
2uRIjQy4AdEZIwA2UlCIh6c8rDdM9Wf1q2yRKY3tcXxd2f3ljyPlz/uActY831alaZ7kA5aeNV/6
4TpWjkq8a0H360F9HH5U7nWiOowlXRa7lH5j5/+Ilc8dXTSOigBvlWZDzgWTEJDOkPnGwbYGraWs
NiaT5Jn7rQ1p7C+pLFMNMiA+nzgZQdT6BJiBbDgMyoQTLb15Xa1933TwH4zB1HRCMcYKaeo+/7yM
ymvhC+yKrnabCck8qluoLR6gfqiit2FcUZGP3T+WOfW9/idvpohC5sUAOLEdYdAfyOFIQWf70i7P
wQq+CvIvrfmkabcAn/h9Q+rxFjgueBp+hv0mkB71fLURatr+S+ufqaw+6glMNdPxaK9pMx7LeNyB
W243wRdZcKLmeVBlkimfi4EvWvG5/4ur/28zjJlDYFhB6yXaHcmqwkOs3cRuDqPfrUvhK+H5lP+w
fLrMVrIcc1dAt4xo0F7PnA/zqvAnzk5cNs3WV/zKKUCacXX40pWXOkpXXPtcr+ZSZvd7XKaqGPVI
EcN3yCWqZlP470yxD8AkQhRz2cg+RBNzaTMt1oS+hLY3qGjLqEBwc7T6AeyCoG02TbWBFqfRcrgX
ngNvLXm9tpkzdZabQhQ0IPmAPN0DIdvHP/u/Hp6eL26mogwPZPBWIsOSwQN/7ZJjAk09b5nSkHej
vpLfmH7t1CBm0uSZTmpDGTQApFdAWW2FBgw4CD1+CG54HAGDHqzrXthfPrwPt8Zc4uxVkZsgpQQl
hxcfpxnWK5oA85v62tpCJHxb7WAlVJxPw+4L5E9XnU0RbkV71JUVzzy0ZsFilEesGBgJMCwNp05X
TG5Sv497Sk83o+i/2/LPTa5tBJoeIHx2zOy58Y+GdV0Xz368NdZm+NYETUs9iR01mIezxEVQPoCU
+2MUryBepr+gATno8qlN9ntpSTMvordd4vcqksTsPQOlDPSLgomgbCVuWT4b+oJMRsRk0ZgZ9hAq
ohTrUQVHFM9mM3JMdeWCXnZUfyTMLHgQfRkIF7RvBMJ2CCZoAqDrDPUGsiwIm7VN1RkruZ7fPZ0f
N++PzJlFm5rvW4WIzCAtXiLZAP4uhkFUtOLkYFQ5yESQvnItBGE0vAUNnNJRlRTXemwIYGcFgvJd
Bgfnvekz4aYkfXMjdn3+Va39+BNAWOotVVuyDCaA2QfmbsDmy/VyU9BM84thVfe5GcThO412vpMX
vboZIiIUZ6gBgIh0zzvAbubukloDJ87MrejWaL32lkyKdwxEvX8O6/q2YpxEpnKi9iCBK8F7aw75
0Yws7TAalfrTFwGSARgc+FVd0Lah0j/Bgpbso0J7UnrBOqiZrG1LIXiAqGotzF60AYVWIl1n/JPW
vXMbEFLZKBs5rRxPemPeeQDOngkvNboBrv+yDXy4v397rhNRM+3Uy84yAVDFM4fyURd4aJuH3HoT
VHr/DJA0c1tUQQRdeewveWi6MGS49pi5AX3kfIFF00FvqmIT0O0QQsa7IY2cbhok0NK9T9lrSKoN
PYkvl1e7tK+McBkKuXUmksVZ3iRlbqAZTIh93QpjNx5b5ndRkOp7SM+FKEUrDmbpZj0VN3NlLpRr
AvMolROJj11cbSvzS1j/bZvBdICnQmZezChNa8xahHjZT6C4Alq04seihJw1u5bdtaHkDw/A3+K4
Apixlhhlmbe+B/HY5VD+AQ8R0arjfutMur4toN3tqPvcYH9VbVu8gYHftF3p++XzW9xQU1Em6Qz5
zLv4YgGKOzOryR/IPzRwIgJasIoVz7bkTEFc+U/G7NCKRFPKqAdcPmKCMRj3nSdvDFAX0je5+aFW
KznX5RXplJumnkFr/pA3FSAiNVC4nFQBptY3tur3XstW4qGlG8gkFfN/hcwf7VGniqoQZYTLWfXs
p9ouLa3tv5zMHxGzAEjPR5AYBNYB9iopKNpth9rR2x+XpfwvQfJ/t858JYM7GqVeceuk3lbI92oP
1lTYEP6/FqJtCTdj9sUAk71dM7KlY5ou8P97h5uz5aWDDydzRqiQAmEv0d3p4hKZc7u8vDUp8rlX
FAyYCrMIr1gMW01rqLLvfPfnZRnLW8iY3tQ/iI3Me3u9wlKjdEBIEz55417svozaPuJp7nr7JABg
7Xvpf+FFe1nsklWBZfCf1NmNpgpyVpU9Ut3qW1A8B5CAqS0kMEcleoq0ZEXa4kaeSJtdavB10tOg
IE0Q3gLlXQWkYVy9OefJmP+5Of8saXaHDX0WguGHkDB/dJt72brrRfoVsqvB31Qe2aHM6Wh5y4WV
u3PpEmMu/7/gYFr8SYCc+1YMQC83tlG6e0i7nCTw75rOuyuN4ZtRJf8Q+E9z1nQ143KVucOHQMSC
UGwi25Bg2XOgYcPtwk2W84oBlfjv1eRU2ExNlFoZ5SxCmAWxhP4g0bHWad/NONtoxtGvV5oil9SE
fWTSh1AAnz+zahcoPcOVmgqCIAAyjdIO4VlMo++X1zR98zxSPpUys+pQDDValrm0MuvOjWreGftI
fgjjFTFLIdWpmFls03T9RGOBGA8CwLhW91ULmZ9i7iaolYYUdNrfi1K9cmBrWzhdPSfKaEUu7H30
6Die/GY1v+T6SrY+///t30zfAwPGXgYScFh1HwMFP/iQkMgwXavXlfTpsqzF5cAAzXwKg/6WOHMc
UPUkNfiCgC2hCaJkXnWq9gY8on1ZzKJKWGA8TVe+CmDN+a7ldRYOdPBXjsbTzelN64GZuV+Kl+0n
cpHLshbcBVUC4GO45EHXmLdYQBKiFmlUlo5mHu5hmXK69k4B5+uylOmcZ0p+JmVmuOmgZlSgKiBy
y0M+1na5FpYtqDcCSO8y323I4Eucb9mgDzARuQjQogp8XqbZJXWXNZ/Hkj5CV3j3K9glTHdlQGXh
2mIQQAZ2Bdga5hFmB2W5vq54ZV2CfEvUJLp2r6uPRs4se3pT3+Ta2nDUgmKcyZvfKR4zRq6APKEF
dw8UNujEk+NYraGGfGiI4fI6EzR7vqe+roP4hSCpOObqUZOdWme+Ag6dZ7pwZJL3cXToIVweG5vJ
Sx6B44rGLJja6RfME8c8jADelvmCYbiNaVeWzUOUHi5r5dLr9kzIzMMnXsPraDq/SBjgiIbLLIS/
EMoyWKaI38Jtgzfxpe4p48mzssD/RThjB4DogPonzmwCBsRx6OSGUX+CRi2j8diEgO0lVZ+AVbOp
TlALt8O14eRFQ7H+SJ2prJADLy4abekYzQ4svxQGqbjaicXey+wcUrtoDTdv+SD/CJzpbOcqaSKM
LLOsbgvz3oLvrl95wCxupaSoEhhBgEuo817eQTXc3Ms71FUM6rve8vuNWAzuFmRt0CWsNLcZT25s
y5eBpFdHKndqpqzEXUvrpLOF9jwomnTCoXMPlOjM2kXdCLshz1vXA7lxvPPXho+WvPWpkJnOCDGT
SXCllk5aQFwcvcZMlIOGCaNauV+xjTVRM0WpRass3Zj16P3WY+gjfwy0Fz9/6uu9Bfxfl2/j6NaP
v4NAPUJ1EzsjIEMBtby3yx+y5PNOlzzTHwjbRDMu+Q4hoa9TeU5FiNgy6AKtfsUiF09Qk3hqaxN2
xDx9EFE20vwC7A1mOZ0h28EJ7eTZ7vJypMX1nEiZhUQ+NNvw1CAlhNdvojocvpsi7MTXfrF3tevW
SHYuPDrRrWQ4ffOmRb/c8Xu1Bus37dr8Qmbc6b+1zrR1YKKqg8MF5xNsDZCtOghlC1pEwIHRS/KW
9b9YB40BzOirkg7M27l16CbEWQLYIM44WvkmhrZkz3P6mwbo28opKkuxBm3boMMhBiSAmSjYSv0o
nyBU6C/ZFNt+Q4OSPTiRHd1RaD0CU7bttgE05Hb8ixGkHSRXLz/zbXIv3wUbac9l9hI7/o14+Ntx
mOlSPfmwee81uVQaHzo+rDCfIte3Ie6I1ga5lqxWBpkMP8g8M9OY5/s8Kt0Qx6lSOkn5XIj4iPBQ
D1fauJXktcLy0j6fipr5omCwpH5UWE5dbUXqFhGI7JdtZU3CzAUlEKN20YiEDFLvSirsaK2atHhz
nC5i5l2YwkoCtUVEEB618tpXt13yzRcPobpthCu3upH6lXrPkpeRgSEyZAbqTTKl5yfUlGkyhNKk
BeoOnPoiuLHWRPyuYM6tG8g8XuSAo9JhONMC2r14OYRoAT1mV9Wu2lvWpnoP9i/DptnldgJWsDuh
6YLmWR2yrbByHy+5uFPxM80QQF9gnmnaVEgxRPw0kbGhXgXjv8gh1odAYwLKmgOLmHonhlXAMof+
Hn51kPX17F6Tny5r4eKBnUiZOWxRFjrwrJAShiJTCAcdns9qbTDjQ3Pt5BxACwVAj8YRehZmD5hO
jptpDJTUhpncCeK+ZDbPfHa952YEqiW7jqyHBPmqubPirbVmaUviZUaZQXs3eEKBQHGulfGge76U
DZUj9/cg+25649HwX7T+XU4/CwWcbZtKvzIxCuUe/LzLG7xg5lP6iI5A+kRATp9ZRGXw/pQstaK1
Xfhh5jAtV9oa9teSDJmhMo1RcZBb5jgqTdRW9WABkwz0CAS/g7bTjOjx8joW7lTaYMmiEzpQfZh3
fYudpEclmJ+OBrjJGEBnoNql+asJtlVf2oG5uyxuwcrOxM1cl+4PiRiMiBO6cAef+60i9DYEbptU
6w+XRf2+mmYOBRYUgksw4kgMz+9U34R+27UgPO2uMpspXsfdZLbm29Gmucr2TAcCUL79bm4KW/vU
Or5tOAy2b96TTXSjOKJtvJUri1/a65MPmt+lghWr3ajyQTT9ysHPwfA3uGwfyhl4cfJyWHnoLz2I
2YAJehtD1RiPOLeP1tMyFer22pEk27IFhkBAyXPeq1f/YEX2W5fYGeCAw0rU9AEKH2FnYme+Ry5b
0pMVYp+TbS/CfG43eyZSbPeoPkBMe7B27TUDy7a1tb6Sok/sb9bxW3VwPVuxvV31/Q4eN/jIHXd7
WSGWolg+zGBCiKcr7A0zf+HVgUitkg9zvwi7/Mbb1O/QKsCOdeNtJRh/bdpcneQY/oOrOBUrnx+D
68WCNCqI9SrFhsTZNl8uL+w3OsZHTf+zsNlBK2KntYWBhP693SgHSBPvsrvwtfoSOO6TRg7Y9p7U
15xwknaEzZW/jexf/5+fMDv0JI80D5bX2hmcym629XfpRt1kXx6S2/e3/Fbbdy+uw0kLG4AMN8O1
uaJ0S91KZ2c7ix4s2fOorbIFwuG2v09+0b550PSDeXx/zfY07rmweH1lVv3J2huPg/3j8vKlyd1f
OoHJ753kjPuSPiI1YPna/b3pwP7wXdrA8Gt7j++SA+f2VnHK3l4ptH6YM/xtaUBfARg7QUPOPZwV
5UGejFHtNO62yneaDGcmU7e9vqEwKta3gndF6RASUrN2xK+Bv+3XCgGLd/A0dw12HI2qND+cL3zI
jVw3OvZ9BBcX9kk7AvUCp+yoxV5Rjpl1b1Y2AH12kt6N5l2+9v5dulCAcZmgMScI2/kdKfTymKkw
UTuddm2GTBcfU8sjH/x8+YDXxMxsuGNIQa5EztcFuGUsshuoTt6F0v8EKfdKrP1haOT3qdKZPHEl
GEBfztyUn/q1pE26ZN1DB7zx9+4jBLbH/rP5Wdorh/a6/yTcpr+etB9EHTuukl21GezeqV7WrGrZ
Y558ymzZZVgZHZBetQNnvQa1Bw0f/QYMclhtEQgJpWy3e3E3XhnHy/u99MaZYh4QRiQLjIR5ir8f
JBGwFhimrHpwRqPfAw7j1CVH2ycjE+/DPQnWb3WtbGWQRi4LX4q7SI2rEzzQRPQzi+1ioVSKYsCs
ZI+m35/t2izJQnAOoNYUlWAyPKZmvw9fgAU/L7sq+8PQ216eGd6ul7yYWfjEK1auvQXXRHM38R1Z
Y4DP5zD1miH6qSFS000quO0E66koTSfQYtsMvrb5WhZ+SlTMHOGZtJkjLF2p1L1g6r1KPSeNb2EH
c+HTyvRPEczlUXWrKiuqsiyRxAud8lPleuaB6NlRYWTG4RlBvIV4HOLvlxBM0yZRnrrmV+x6MIWt
FdWWYiuwybFyHlkkb+e1m1AN21rXaA6RaqfSALbwbOhRgSrfit1RjoGYiR1VoGj+TYO3tYyOhbIS
3y6c65kWzUJpGH2roejRoriuj2kJLGelbAcTDvQAQif/7R9sApWl2xMcRFo+z/18BUti13RZzVUS
0JpY3fRivPIyXtpTCGIUEPRMsnxkxs9leGE2iKKS104Gk3gAkt/o0nJZmtvIzeBvTa/czmP4IDgY
JSAAENpkEnyLpeKAZrrmhJccPr2tMG9wtUCONgup5DaBzaEpaycVzG3e14yaMYkyxPve7Q+Axu/S
NN4Z3ZOU6U4iKvu4GY6pLNmFmdtQvd4wDej4QnZsgMlp3K9h+i2iWKk1uZNG8e0QmCC41PDD0td8
+aAWPSfzhrx7FE0lMpjZQ6TKvuCJfLlUvBrdjWTZcv2Wm/vGf4BPr0+vdWb/V2RO98DM6icgqP9k
zqxed7VSFCtkelVkB3QdpIrgeN02UYSdmN331q0Ux8yv0J24a/4hLXwmfKY2fuzKfTggvOmEL3XF
JLj5uZLqbRgndg8klDp8X1nukumdLndueqmpVX09LTen15Icn5++RSSkdXWjezpMOhulPIheaCsq
aZfajsV9IOANf3bDtWH9XPmaSRUvbf7kIE9iT+pikHD1fI3BJKDV3/zuGNaAAdiObrQ13IcifYWY
FniWlyL+KZhPK/Kn0YMP8icodi5qlWL8zFS0SCoLJtnYf/lzSZSr+s9kX2T5qOnMte6siF7Dtdr8
0lPaOJE5e26ogSTlvdrie+Mnv90B5zgIOoTQu7bP7cxb8UwLAcGZs59J84dOETyLS00xste0YirK
quVyxeUsKNWZkJndqkEneAAE0n3eekfPCxxdeyz1wKGStKvVf2heQxplP0tklAllnilNWBtJP3Jr
WoG4NeTRMYMXKQg+15m5G0ICBCk/XtaT6ftnanIqcc62QdgmwdM6dWzSz5vL8cGFOziK/yHDjxi6
huAOmVCBZ95AgASvy0KaeQWeZHYujF9F8dvllSwo35mImfm7spJ38tR7KobpgcSorfdgYjsSaHC9
H8B6/npZ3qJmAONniJZOpXiex1H6gAayrGBJKfTMyq5y78tgb8aOkq7hsS7dwZDk/JE1U/U2tQag
+5BljJn4MNT5rRXoj81o7fOW7mhFFp5kFSJyiYwy7MLx8OCS79kCk3fVxEl4X5tJ8uXy8pfemGff
NLMMq8271gr4JjcJn5Ws+ppAEhvH0bvbPScUACPX3XRAZGhRaI8qk6uu9y7r3prPWQgJYKSZuCQn
rEVdn41g5Z5Cm3hBax0Ikl3xrak3VvSSAL62stzJ9OaGcipn9v4jj1G4YtUxvLYBHsrbBgeXSSEH
x2pr+2/C7bCp7sdtsvGehBt9e1n4kpGeyp4u+pO7pLXacDCySbYc7bUYSmzZOibKv2zlqZbN4oUs
0xqYfzHSKr1rJ8i7CqjM/tloDpeXs3RkZOjpcrIoEgAlcL6csUozSn7ICTzHFPeGFx0zRthWG0p/
e5X5mZ0KmpmNqrV9oDSoaGu+i36z14ea7LJrfPH89KDEb1C7HSSzt5Wh3iTVSyW3D41mveQoq5RG
d+EAEbGVrHjcRT91svqZ3WT0QvSiz0cx+i0bNyqhWWXuE4NWZYZ++r8lxCNvgZn+2ezZoQqC0Ail
zGY3A2WEetMDZUVr0r+cKKdJJyMjIvNKZCf2admHdE4WueMbObTOqa3RxxZJK9fx8ub9ETT9/8QS
YIt22yGsmJlIf6ja+GCANGbutHTTDO+K260c1bKi/pE2+YQTaWXnVwFduxiEAgclNCdWtRek8g6y
6cv7t+RcAI3+f/s3v4WzxKDelNCN7AdvFQWIWNwkdeLU2ksBOroZXfdrIDhLWUqiDBnCIx7MsB3M
buTIpQn09xzFmPSHvuhtic6QNMjtWM3uIqV3BD3fmdqPpvmlpT9lJpF5fNliam30JtlfXv6ifzv5
ltmpjppcAFLJ1V11IagrtGJsukLxN2rgR4fLopaO9HTZsyPNtSw2QxVRUecdY7i+Pcj0wjFxxl52
LotaWdV8OHho8l7umUZwNEm4zQqKJ4p80I3Hy1IWY4OTFf3OwZ8oKVoTZ4aLGFeI902gvggZzfNa
vRU8BT4Z2YkkmgI7fd8blLfbcGsElGBVSEu6NbzNJevEq8sgf2k6WefZHWmKXSMUGmpceZ0TA5mt
14ZTWdpNV38PJBB803HtzlqKwoB/oUnFJCmpzKvNHQFf6Zt4U2VQvlhlE0AqEMYITYtNocjDxvOk
FWOdr1Kivi4zYIu9TrD1825LLY8HpQgK006K74EFnKn5o5hGYou7MDwa8kq9cL7A39JIO9Plwa0O
Dsu5D8J8lVRUazguzPGgKO5jxq1MS/etSjZNGdfmj+b2MYmjzUPSKMRR2zZnVybJvLKWKssEjVOy
QYzWlG5njI7krkFVz61D4h0w0UCDt03XBcxr5+uC79vNvNYSbLX9FmTiY+QbO0HJPl+2jo+7hxRG
W/FxTFR9wB+M8lQJ+sCn3a+S3us83bv58LkXDMtuyy51JG7eywKXljUhKuLN6R+ne/N8WWOTDq0g
RQBNZ5/TvL7zA8OR9LXN+1ACmGi9DXXiJJwQZ+lVPRcTy2A4ZELsO9eviR3Zng3R3/uLs3Ue16pZ
04GfxlBIknWDKYWpkEm4NgvWfBhyXC21QO7dlxsoB/f7m2oT27ABXt643ztzSdBM8zpF7qMhcAGM
spPffO3AWEO9rW8V/mLamjr09J/Evn593dxa29v7nX3sp4XvH95V+waM+o22zbfa9t1+UG1oUu3Y
ftlvn5zD448f12sPgo+Gcr4vsxOQTT8CsJJ9EQzK90GTBvtUyrOt7EWfDK2TVpIdHxV5EjdNV9DU
Q4vS7Irsga+VOondCZv+ygQtTyyMK7Mrbvu+3kHzsnLsH9WYkJHqHbD/uHJlPjadMxOeBg3P5rpv
rqoCfNZo6K5zWXi4fOrzwOd/tOvPsmZeIHYFozYLluWbwNS6r82YbKMKjpqmPygM0+laLNm6r20u
i/2wPMBcJn5gsElx5R+Qf0dPrRSzB/DYy0ZHhx5Qi3R7FQp/SQrcDhyYPGXPlVmsIbu+BTFpz7x5
daOVuS2DI/VPfCOSagBgLOEOqM2de4IiKnJRSbuILvzmoIGThCtciZkW1sESqKlM3nqCfjsX0Yxe
o8TMVDqj2z77vriroAQWY+PvdW4iwfg9qz/NKs1WorpaVUgT20xoRjaz0ZtGBCL79fLJf7y8pzv0
j5DZUxp+kWGIIfKCcIY9k7z82MAKo/K2BnpqH7u//L58uizywyAsSm7+ZgXCjdKON0/FtkHeRUPT
Bw6tAI9+J+9U8LX7UnyXJO+xj9pNkoovkkSHpVdsAjVa8awfXAfJRABEyQPDgQSe10wNm4YxztYH
mbQT28KuO+PdSg3tW6E0kiNBZ7+Ji3T4cnnNCyqDYYncUDQgTrp/rjJ9pzZ1qGeBU4ZysdWZSTnA
vBRsvQ6jvizqQ4uqxPoIw5DG5Dm92tO3nATAfkjdqq2kwBm83SjBu5mK23R8duP2UEXPTUxt3Ltp
oUbx42mrnST+PPR7PQkZWBSPQnNXuj8N46itvR7lD1fn9GEmSSnojHmA/86gnXzYWA5dVKgki8eU
Ch5dXiFRlJVWYIV4EiC10ZAFuqPrZUR/q6A39SED6uMB4hdhKwZl4x6SwPT8q5KbYbCJ/ZSNFhXy
Y+f1vOLLltb7nST0wrUpBqnqSFFcC07Wdb0HHmShvDZGYHm7UC3CZsV/flTpCQ2L2jXFcnqPMajz
PS81V4xA0gAxvjyEPNck3xn1o5g67UhyKgU/BT4b8P3XkLIW9Aq5KpxxIjVA9QNRZuGnLoNHOG5M
SIk0WmqEjWdI2xWdmnzNWTDC+rgbqKwSC0uEw+fr06ve4j0OVEgbc1iM4QnBo2V+oZAcjdsSesU6
2BbuleLt2+yZfGBvPpWi47ff8vxazba0t/bNPeR3lz9rQaGIy0miT0ZF89ps1/WoLbSgy2mQz/Yu
TBMSbuuyhA91SozpTMT0CSc62/QFI2YVIvL3UIXt1Akyu70aXrvv/dsaSeiCY5paA9AfGUpH7qVz
WdZY9EWcIcsEHHRobrrqvpahAgKQZa0BYklvGOGgbWV6c0CNcy7Ko1XaCywu/NHLD7U7brxIO5rZ
GrTsh6CQnydmAl4e9eRO/hDOyG0viGXo5FC63hSFOW7yzs0dcWzFgxR4+srNvCgPVBYutKlxfH75
R+XYSpUOfpDlx1cUlL1A3nnEhurKI3Rh+6DzAPDwN6fQB0rMII5a2Qsq1jUUd9xY77XLmJ9gfr6s
fUvLmQjXeT2B5qfOMUrwg6NP6Bw6cfhV0n607U5XfuT+SgiwLAWCJpUQEMKFmW0HgSj5TQC3mCce
6/HHiPJ5/UOwBiGytGe4KspDCm/cDz14YVwT3LpW4IRE0oCDa8lVUqhMeFtBmK1AvX9otJz0GgCn
CS2Sp/uHOzCEwjwzAiYuZb8Tn/vEsEAL90PpsR9EsHoGQDJlWxRk8XuVwoCU1kPzJQ688SbpQtF4
KPs4T/DdvJT3qmmIhW2IlQvMZ9l/Hn0vfjeMSjsYZkpxcGhN400NM+nb5cNf2i96y+hYZGQOPrRZ
oqNouKcA3AqcRh02LsQwqpUdLNda8aFLp38qZhZlpjIw7pqBmNhnLq8HwEtk0jvajO7z5fUsCqLV
A/gi+gU/lDwttZDzUSXeb8ju+oAiqOqLZEbFJ5I2yvuo+wQGlyUu7KCuE2fQJUeUDv3YuZPLxUQa
zDyIHUOPjoLVb9SRdv462F8W8yGEJsVH5Wby3CwPxTsXo5Syq9bApzmuWoLC1FjEtfLVYDWWrcFK
mRf1hqTxv8g0gCKBj5DK+OzUahcQcs9AphVAsN6itsdceiwzHo3JQ7TGSrlwMU1kgHjVqXJCrfh8
hdCnazDpRJRyTf1aJEhMWoO096+gJgtutLvLa1s6NjIrROcTvj8o1ufSCtfswK+bCDBG80rU4Cs1
NfonV1zEgjoCrEsDlzEBn4OQcy6l0bpIsIQ0BoNQ309JhDDJbXAJKzvtVm6Lhe2bxhN1wNyp639Q
kMpiXqyP+xCCzajdgoct3OJEvvcpTTchXC/bDt7jlfzIwvJo2ZRJiwHVCmLrbBMF1xQg3jRDJ+mU
m7DoaP8S7MFMDm6XrOQs1kTNwhZzhM+3iEj8Rtlzbvp2RSJRz159dcVTLejF2ZJmdhaIIrCCKXIy
jTR2VW2NOjg0o/r3XoNHyoS5TK6C9+EsZhEDsVRLyZ12ztwwx3vnZrTDBWtjNlPgOIuoVYu3gq4B
I8e1OBOjtGUWQu4aOVn40uklD/ynvzYjJvYBmsJwaVecw03lLrCketZEju53WGqyyxRGu92/zsdP
Lx98H2kQpiKNubWKWmX6gu6Rb4mzG0igqd6KV036Q5t67IK1sZ0FHTiz2kkXT8LxQBVC4mesVimt
z3GZU/PPtXHYlPpQfr28fwsHhCjcA62ePHzmHbt0dgb4D0RphXA0B+N+kNZmA9dEzFYzaH7r5S4i
SpD9Po1eGZJW9LxPlxeyYJ9nC5lpmj/Qwj9aSDE7wR7xPSoVjE+KsPZWWnBzyKHbeJqRpht+dt12
pSGO6ZBDG1uoTwA+2q3lHkbZ39KlzgQdc8yX17V0757Im+OYDKbix56bcQfmFdzZpZ/BjusZticX
b65r7rzA2/tZtPsHqYBQTIlnHjbzN2cHqmvlBQWgDFl8RV0oj3/KUm/n6kOiSA7F98vilh6gBC9/
5E06dKLxcpcalVAgz2tlZygHW6g0G6pBiLmeOu0+IU+sAbwXblfkTl575p/O5M7uR1XKPZG2jJhS
17hX/J1aPA7K507d16x2yPZZxcRDkO6a6qivpRsWNelkzTO70F0habwE2VSV0BwdoKFeeBhi71bS
OnvUkr+EI+O1cLbWmYWovcXFn01rlW88KbELSv96tzZht2iHJ6ua9PnkJMc89Jpy0pzBsra9Vn/t
qsZGY+n/owK9cnyLwiCOAauA/AWg7efC4jr22kollVtrQk7hksHBwnhPp1xf4H4OD1lDx/FNWga2
Ih5Fbe+H31xdd1rvtc1W/M8H5FKIIM/IL2eOQTSzJozdDph8Whk+paMkTtUT7brXwB7JLasGu49B
hMiVuUXSxN82jQsEUxN220oJzJXDnrsNijg6ATg5IzI3hGSzMKIVO8pEgomfEI9aODgdZ67dKNJz
2X76P6RdaXPbOrL9RazivnwFF0mW5Fi2Yzv+wspm7jvB7de/A983EwniEyr3+WYydyZVaQJodDe6
T58WUlBfoxHQ8MZygiiuyGgb4L0wew0Ni1TF7lvwI9j9fvjp3z9FnmiS89VkBNZXB6JRzCZn7h55
7cvjjqRao/FSJO6LQVCUJOSAMiBx/a2gJuHwevXZwMd2EL066NNxeHMUqnmlRnXiekdUP9+O//wE
wTE4EojFL/z4//sf/MuG7Ah+oTT5v39GfJ/4JTkcXG97Om0/Tltvf3o5vfx62QquAFOrcwuGT0WC
C1lB9guPdE7twHFh6GFFked3OzcIgsT9/NnG5Lagq4T7pyAwvCHER6sU9Opy8+WxKrJixuZ7e88L
vACL9onA2a2dMEayw7CjpoX6M98C32pOUQBlkaAcvN+/7L3je7B5RZ331Rcc8VUu+3M5Z5I4OyWX
kRI6MSTtj0ccG4rot/frc5gifzDICjLQCJLWNs9KkFQOCF0TzGXaHz3v7Rj8Jhuog7sV2MDPxNUt
OdxClKGo4qyCnOP7+4/n5+eILOQZFXJgHtFVz/55hmj/4Lvbp4/affp4Ggn752NGj3XM/ut0e+Wf
ra7XXwTyGMfGkxM5vUtNacHVUAJIAk1h12X3ZYftZdABd7t1XcHyP/+yW8I4LzpaJZjeGibMg/aT
4HGDmwlJ3tYTiLrCKjCVQXcr6k3/oCI48yNPXTT3TsdEHdkNCHbs2jNDgOVhfR779W/28kwmC2DO
3GnkZBPtmh4ygfsh+A194/j9BavN3MT9vXndPBweDgdfcIjXSEFusZwDoc2gxnIGwbCAFQmC5803
915kVFbv+/mW6pfLsyJFrduELc87YkAlrOfDBpr6VaQmV96ZPztOJ80kbxm3GwS9ecFuQ+5FEq6p
FtiGmbqO0UkKcjU8GlZLq1LK5n9Oam+RtyGgvhcApVL7Pz9Npbtld0AAjV2//mdiueufaWGBbg6I
ZfqRkTfqvr10/gh3MAO03vmD51m4FQSeksFj0ACFf30F5wMa4TH4gpgE1K24nZ7AMTksc3t1Mc8+
jPMXdhmPi6r/c7TMjXrHz99wcdjlYR4VbpRdVvYbfsfPAf/9eZlwnfDjsWt8+z6ZfMD/qQd/vorH
3EpN2FAA6/65w/98EPs98P7x3uwr2LfgFzwC+xF9wTW9GPQEjFEgT0NCE3EMty9VhfmseqviCyAY
EcXnD0zkI3nF6u/dO2YmvVMgCmquYhqk2DESAeyzrG/0qligtV2sDTbkDnRuCTVBiemA0jAzfC0X
PcY/M7MXh88J46xyn5ZSGtsanF9FvkQkIhip5g7kN/5tAd0I+38QuflYL8GyN4cH93H3uNn5Ppb/
8XH6hW3ZBbBz+5fTfnvyTi8v+9OWko/IG8kvEaiLf4ix+JhtCgIp1FlR6bg0QkY2FiUmOgA/CwpW
cF7NaPDxF0VD/1czhdTagGkz2UVtmQuM7MqRYMqBAbA+6lFob+WMEqhYm3nRgUiZAMkkIDfCMKZq
eTNmI73LylYRhHCr4kzE6DreSorOY4ZbWlntsADRM4B+o0F12/FVhyWe/duX7AqniA1F+QPIIeyr
BeZObl3RmMjgJIUgBey5iolmxAlzXGKyRIdQC2LpLQq/dmUwla+qtZlMd1afcsm3zY3gO5j34LTw
4jt4LcwmR6YhvsNMQ2KrYZA7gVU8gJ5Kr8ElCiKSgwXDqfhNCSYYEKlJgvQ7M763PoDTrG4BamEG
wtHVFaBRRzsigB+Q0kB5vZQzv4hCv8WYl9vLXlHni1VzHiHUamqkI4T2U+yn9V2LGSh5HEjDVpq+
/QtRIMdQoVIaprBxB92FDlUBHcgwuLzCnO9Nrfp5Cw7PwQtFVBzsr7raStQJkY6C3TR55bWzytKj
Fm/nyfmy9KjNvC6iAdPrIlBswisWEBee7COV9aFsGFwvnhtQwnmz8pFHb7d37DoQYXcDdbT/COEC
uriNwwV53MyVO1RbiY72Ml/SIvpWDCBmM9GmsI2yRX4qJ3R85XU9HnrkNAYgS6Rkl+WJIXoIrV6S
sw/iAj20Cy91gkl0boxBJLLbxmj/sj0j3FvgyI9PTrJrnCCh6ACxjonhtoroA5iA65O10PoK8hoA
1biwWu0zfbHQu8d6pt1ecQvJ1/SdKR8NtPcZCakkzwHd8OhOzU/d2AnO4ypM+TyPP9K585BmfTbm
BipcyZu4v1+skKjJD3v2xvFVBqFyG3StYMXrevZHJLfjDvBhQ9liwVr4nmePc30s9I/by1q1ARjt
9J895eLqqpEXpWYiluRdbn+iJ7uwvwzLZrBEVVPRYtifnz1Q9KJCU3SF/dPS+b6i75IjB6oQAbZq
SM/Ww1lyJ8O4jXZgUsBCE4PESd+MtmthUqvV+pYjMNssBLulkZzZrpwyM8CiAFuzPIwjIAn3pnmY
yk1Se1l/Fynu7cO67ljkdJCz2A1yvymVIK/EIJG38KMj2nb5kf+IdtUufQSJxSZ7hkL++FtANPPT
gKmgbgpcNFpNuVDU1Jq8DSsHsK/6lIzfoxQZdtEY6zX9OJPBd7JQNVMKtAxjdnUWErnPiAqy56X0
b2/hWmhzLuXKhhjTaDaQUuTaszpqPjqC5WHMwPEmuLxrmoj4HZ0RICMBSoC7vGOb6a0TS7AX9T5q
g0L5ksxvNKGEGvsx3Nxe1urmnQnjrrGSG+Y0KBA2hqNvRqcUIJl2+HFbyOrenQnhbnAIC4ioEEIs
uD11OBZmkKNRTA5FpnZ1NRracQywoQDFyamb3ZfRMndw4TXYKKqf0zCS2Sg8Q/HbRvXt+CnXZE+p
8EQoXdp6s/Ylnr63VPAZq8v98xWfec4zg4Xu+CGRanxFmQJQ8n0y7rT8KZS8v99UJGTxngBMF8l4
Tk0cBz7czFC265d7PfMc+16aPFuEPFzbUYTXwB2iwo5WeG5HzXqIuxFcUmi9m1CI/NZJORlTQSnh
OsUGM4FOKiDz2Ey2q5fjDGyeDMYNFI5kKXVp3uQ60fIKAxXUZqwI7D/GzqC20fpRZtOjbS81iO7G
uTpOptWBItzO7eb3KCFXSoa0ihzVXdKYenaUq7/lLjdS0obRpPqVUcpN0M1zVfu6XfT9YRi0Sd7k
hTEhMmn1Wvd0rYxEjbhrKgG+bzBHaUjtXdFy5SALkmjS526jqF4Z+oVCJt0mdBbAVdZCLTTWIMZB
DyEifc6v1LWiNZKFjWzaCDzKqfWR14ZoLsSqEHDaO4wrHPBATvNCqscSWvzw6Km6fRLFJCpjgQ1c
3S/HllkvH1BufM+GOcS0WRZAzhJQE3jT9N4q6PqcAFiZmllwkdaWg/ZyQDtYOzt4BS/jixB1h2bG
ZATQ3hXErk5DLgD2rApAxk4BmQeQRHzUjxGghpTnWAy45OGcdmn/87YpWBdgqMCpyLAFPIrNidIp
cnSg2JbR+uXksmu3sajf/7qcgTsKEmsUeG28ugEDvNymqlWLpk3RAzt14UZJfEfFi7bwJNPTjJco
Hb1GOpQ2G2InSCqsr+6PYPbnZ+Z0qCOMk8iBmrOa8jvwEK4eqYJrs6Zu52vjHJTS5XYBOnKAA9Rv
wEN72uRLthHMhsDbMmvJh31gEwFQzrQATuc1Aaznlo2mcABVLCV04+bnxDgOx9d2SB+cCTMs9DI/
yGg/uK0fq8sDeBMtq2houeqfLlB+7MMBYucBHUpKo3lZav3IK4yqkH7dFrWuJvATSFAz1hS+KCUj
WVyaDAMw1Jprhger+jKbaFfdqdrvqtkaxklSn61he1ssu6NXG8uQUyhHyzre75c6oicVUEUM62i2
8YMK/uHyVzNtOjvb6GNwW9SqR8Qwlk/yeh2gx0tRTayrYCGHKZca535MVFcBMrCPMv+2mLUzQ6L/
v2K4iD3vdFr1IFZ251AbiDZiSh5GFKPx5ktKc8HuiWRxTl7P0JWOoe04s/Kbne/L7JjX97R8u72i
KwgOewzAM6FtGugmTLDlxERFMncavLGLx8hvCtR/I1Ni5TFSxTop4vYhK3OvQvN7K+prXjUhpmnB
vCMribbwyzOr9CG2GhXq0fR43nVKC/5pIUuZSAj3zgfevYRmQAg6AF/GUH62MET99hauqjl8FRiA
WXzJc1pLs+VMiwRPMkv0dxMlu3qcQX3lbO3xvWlFAGKmYleX6kwatyBNxiMf7Fq5S5UFgbRMfaRc
STR+B1LxNRyce8V4vb2+a5gHczLoN8ApoecACIzLgzIsTSoSCSKruD6NoM9Q6uSrhYntmKlDxjD3
jFLx+rKuSai9ac7sqVT3qF37Vivi/F/f6z+fwl3AENxIed7A7TjG6DYSrt593/gUBBi5iNZ4ZaMt
GX0j4EbATPArqvKuVZemCKE50WR7dbdJLS82QOkB1if7XRIR3oqkcceaULsflgI4RhPvZXP52kRv
U6SiToMnk3NnikaYrRgXoKcAtQCEBHQzPJyxq1tjUUcK921YG+T9qPTL6B/tpRE4uRXfaiGKwwOC
EQVdcXjqE0aZt8UA/JPxVrbP5oiu5btSB31nR1qM1qK1oDC6to8YpqViuB5WBr96qat2QWVnCeHp
8uVhaty4nPaqv6OpP/TdXyLfYTktph8aSErR+M13fMqS2UZyDZ/TUXs/Ia4gE82gI2DOCTPrwdT/
tuXjH4HoLtc05G/QrnC5tiWqpjCTYKrTUd1QySY9Shoj7tnt+76mG+hg+Y+YzwrvWWjXdmpt9ExM
iGdR2h1BJxXWajCpwW05a1EJptADQmYAa4pZXZwDaByD9vXCRoDVreo6YLlGq2WpNvs510/S1CUn
O5m1n2Fjgk6nBNg1Tk0ag9zSLBtX8C0r+WCUZR2UA3GWDFd1ubdSbKtFbyv4lvRQgy/dGMGnHrLY
Hb24gSTDoKGe4jTfb8tdVdczscx9ne11DMK+aYhVxO+TdGoqXMTYfKlieyM5y0NjpWQsK8GV/NRL
zoNcLJWLq41wCrWu1HK3Vn9PtT8NG1XfRc7BcnaW/sXpv9IiaEBObaS7MRQ8Idfswfk2c0cODlTF
wvRCuOPpPZHf0R6fLyCBoncGML9ORxJRklW0wZxdXbqwSSoTAqtZIjR/bZavBcZcqFXqjsW7Em9v
n+eKf7LwHDMBWEQ/EfpvLs+Tjv1SRYwTuZfBk9xtewt8qLYrDxEZRU0+6weJnAL4y8EuDubfS2FZ
NIWDlGBtmlnLyI0nAICMc+L3hQ7ubSX8qUdp7WcgIbhDF96ThLGG3mj1posEsAMnHovY7tZWD5CB
zkCJGCnKZ/qcsW5So9ShWaHtWwa6o9NN2gW2lG2aYtnc3mqVHR2vx2fS+IxelWpRX4NFHayfX6iC
4RJNizkn/QnGy40r3RuL1Ctb9djEQa14qmvtzOS5Tg8w0lLxKGNI5sPkSZ6SCj5sJeS04BpQB0f6
DPyuvCnROlAOmdiFCXXRrKm/wDXsbq99zUQznhEAfTFHBR0JlyeP+cgxZu0xa5UlVubN4AVtyWyB
9rxdmiRIJqd/+nuJAN8C1IjZYEjJcLo2NKiY2WUIiUmbfqFRhzyZvGTHZlASL4z6jtyWx1bAHy5e
I4CuACOBKcPcJuLxYUhAMuNRjp7/kO4WaGz8+7aMVQd0LoSzvvq0dPIYQ8ggOQ6ZahB1RJKfG5rX
pyPQ69NmQSalTJ3TZDkJZjP9EnzAmtc5P0d2zmfmH7wZmYp4HsE86/xqvg/0q7n4owKwxOukHosY
D4lvt2WuaicMEzQQl1Tnp4WgUy7K0haqk4+YB1R0hzEUMbevaiegr0isIi0FQO/lqpRQyRYAa0AM
3x3kfG9hWIa6ccbT7YWsGhskv0A+p2BAhcXdAbvS2sasmLGJyodMk+6auHmabdCOUHofR613W9zq
vlmIKtFWCepGHusu99HYFw6sDeMY3Xdm5RzMxX65LWRN63Gt/yuE04c6xRM9HiDEMCZQ2zZESjOv
Ub/flrL25kf3JOg7gXewVCjC5QHlCGbLNDOh93pxakfFTZ16l4zxVgJ9wZLpW1o7+9H4bTn/Ks5C
uhVdmwxLrvFcMZjXEDth4uDhQXHLkm8KOMPjVg2GOMTY0mJTGO9jNW2A0hZY5WvMKeZvfcpk9KiI
O9ldPLtrykTBtGUsLPRwtlUJLvzJ8qLkRZvVrSSZd1393EbxHqUVz9Ex6BDd0O4M+r0UAUpvfdXT
eKtTsGQoP2+fxieb14Wp+/wwpLoVlsNFheDyw9ooHSrAmdEQVEmdJ9Eou4uNSlbdHOQBL2ooL99s
J3d2YLcdMWByzryW9qhP14BQuFG/hKRZsvi1bGv5oQzVNPQwo9Vg5N4ZBcHGOPV35QQGa1LNpuZZ
alz/oukQjZ4qFdOvvEz133HYJkGnTxiFMiam+gOE9sauHOdsP0c2ndwwapdH6rTKc93L2bewaxgw
Lu6Cpki64iCV1Dlm8lAJcvRXwRt2RkH2ED2KMFjXgDJANoeig55as5RsJHNRfVR7d3XdtjtNqwpv
ttEhNiOTJHhFXl12No2ZzVRiXFsoqnC6MtmxlS5LBFLW+jkskWbQRODDq5vOSeD86YgpMXNaxAUS
ljWi3oNJ70IRveOVhWQydNSrkWRDbzbf5FnMwLM7Y4pVKAd58ujwbbACLdvNo8Bsfaoop8KQhCIa
xqHIYJLjDArVUiuaQ0QHFPPPeo9B1a0A5ouoT8lucesTRiMJXhLXWanP1f2RyZTn7D7bpdoPJt6M
7hToH9l+9G1v2VSH/L7ZYSpEYOxER3b1duEEsj8/E5gbfWtaAwTKm+ix+Jocst3kg+7l8bY9WFH6
873kw1qjTmJzbFlQElgBpg13gYHlDIIwQCSF07+0jJGbZ/HV9BP8OKfwgPGckvfXg4Eut+wzhD/b
MjtSQ8zihZT0EGIAYfzaeYOfBJagUnTt0Dg5fLSo6D3KbZCjn5Rg2Pb71oddeMs3oqBj9dr+UfRP
FrCzBS2qVSA+gCBT3i6hF7W7UP16+/yvo1IEvKgaMvY2WD1c4Us9Q4VhkPslQZo1/1ZjmDBCmWrw
Z/MxtALb2WTqhyUHlSXIZl0FbZ9S2WOS3V+H794xYhqaWp4XbugMGI3ZkyTcNnAClejeMs3ibAWW
h2mxbFQd8lic5ik5zTsVPWVuZ1K/0hrADl8r+Q1en1ih4tsDRlx3Et0A4eBFi3Ba3soJIuhhJH0W
ikXAaFzubq2HqaNXCLFS6o5+HZTb6qCB62gfblm+dWPUpNwoT9Hr7VNd2d4LsVweIk97RY9r9ljt
7pbBlbRfwEnkYS14Nl1jypjLxBwuB5U1+C6+6oyk79CjGoYE+dCWICmL4+GI8AAkCRTpCFmnACOb
WT39sEud3pfTWGtEHjKkCaasuxutqX3MQbMcYUzZUnxtQVD40OQS/VE70iLw7tf5C3wr8phoqce4
aZAzcUeRFLXB0Ce5q57oi0MKX1NJ7Mm75a4KqoHIz9329iGsuPULgdwhGBVGtKG1H5vTnTTMz7NE
sxvWTvl8RZwd6vWotyUEa66i+Zi6XKE7OUxkN/1bthC8+/EKMTGt3kLe+aqZRGqGhiYK4hPbRPWD
Zvelhlz60AogQCv7hecxwnQ2tA50apxbL4sBLE1ok3CpPXqJhMBzcm+fyFqIgs5exq/Bej/5R9yI
AYPj0GIh6gyIsa+W/kBV0gGX3yqaQNbK4SBXwlBTCqpZyNtf3vxB1ut8AG86kkNkKN/b6Utf+Wkm
0urVJZ2JYZt65iKGcWwwCwux0LxxnjABRXWrR2uffwkfQLD7UUYkS4gapPC2jcC0XmfE4AZt1FMB
zcHbHuxgl6J1LevDLMMKlSfjSb/TfclPf+inH8Y98o+YSrezS0K3ANS4yU5z5226wTS32we6ojIX
n8BdscxwEtWe2SaX30z7mC6Cv3/NO14I4E4xlZPBSBwIMH5qCelDkpCB6F4CxjP01v8wBZjgtWfj
hTzuOOMkj4c0hobGO3qs0DaHWcXLRqdkuSuJcpI28yva+d0X7bkXhGirEe75cTJXdqZJkpRrua5i
qe0bZqruEtsbXkF8XRGFKZLbP2bB3xvIi8WyK3QmMQYidABTHOzKVIJBzo+mvy76cyrKmZRUTs2+
YGsq1WxnDuBqqAVrWL/mfy4Bi3zP1tDUcd4sM9bQlFHgaJj+Nr2a6IBUgtuavioH89pZR5/Cpllf
yjEGJNAxJQMdbsppMVCCt7/32r2TxgKztRKwYMb9HzmcAppO1s2OgpdiBJaQ4diNrxIVaRozDFxM
diGD07TMDNUOdSgMxoge0xBVuMIvUXyKxm2/HNX2lJQ72fk+/wt3eSGWUzekzx0psZmx0F2Ktg/a
yG5d7TXRUYm2kFe6uEIDN8XyQvvJqL+0QM1qmXdbHUQyOLWbqyUs1B4y2uhxsbcVZk7qwr7pVeuK
Zk4QPuDpfpWEpOjjBJs5NqzBhGVqeA4GU2Fiel66lvx1nomevLT5U4dJ2yEYpmn+LIkij9WnFroG
gBcC/QTGTXNqX3VN0Q0V1J42gWadhiIoFYzObTAZzMHMnBFsNoe8Ety19QQDmkvRKfTJ0cedYG/E
ZjuztGHrTV64q38saIlviINO5uiL4dZH+XGS0CJ/+0zXIlRWn/6vWO5QU0lLsQsY82ZuLLwrpyAi
pN1PLn1rnpq96Bm7ZlHOpXEPPxA5LnOrWMhQFttaP6In1e6A+/dvL4p9M3/Xz6Tw1JutU9iYbg0p
RvtW1qCNPNpDjbHAsJNBWLzdFrYakpxL40ISRWqmpVEhDSPIN5MX4cjSL9Y9QqCUFBjQQdS3CPmi
+PFJu2tBBeuNrTuIyIlWnfj5V3BRSTXRugdBP6pXX94Tkh2XLaYvPTn+b3XXBSEabWpUDvd7UZ/k
mk3AbQVdGEDTGGPNae1SK1llywgF89Zr2xZpZNeSHm/v8P+ho3+EcDo6LgB9tzPW1geDZ2zpPXKK
34vD6IUYDD5uqSjCW43AzlfFqSltQdfTKRCobpQ8CDfTc3Sq3ibMjTGJTERJzNU9BEYfI2RQMAAi
69LNop1AdxoW7yUlgudDn25H0TNnXcR/s708BLIa23RMJpg0vUgJANtTFpFuELjxFdN9kfbgVHDI
MlmyE6Q9qmQipX2viKL/FeuB9CsrvquADoP27nKjcmvo+tFGAqeDEc6kjwllt/j410SVeHpeiOHW
0cdan7QOxGjRIUoPQ7w1QoG1X92qs5VwLmZRJbuJsqJwJ3Xxxk4mdfR8+9KsnPjFItgXnMWIUhu1
yEdgEai7AF/3EQ89MWoBx+LazTQxcw3EVUCFgjWQfcWZlAVIZ3QcQUoa6aBBQy4gzjGWmZTlPVIz
kDcZ3tL5dfV1ol9DUYcmu4acnb+QzvTlTHomaUOK5kLEp0O66RzrCQMh9rNVkkgzfcwR81IAmkq7
29zeWmbTbonlbF6SpxFe31j0oj124SE3jpPyTWvftUVwoa7PEImDz7FIOtB3V4yMRTc2ZidjMgAG
SsUko819YUqY8xwLEqPX+wgcBzBhuoaRK5gZzmmj0dOmL2cTPYYl+rbpscZoswbMatpO7tFY+1CO
guLT2sLQ8c6aAsA9Ck7dy4Ob6sJEA7iVuTng7MrXLH6Uum+3D0kggof4GdQsnbCCiNqgm1Z/06jp
daIWnpX3KziOQa+BaVwopl0RQoWK0+OJhJakRSHFh127xYdD6n2nkb4l1rt0NJ8yr9reXtq18bgU
yqn9LNXWOE4Q2ljoncQ47lFkyVdiGojApE2oBEBOSJdfHlDT91GcNCFE+OXzEORuEaSbcucc8l0H
uK6LcaPli7Wp3dNInEO6cQ6i9vVrW3/5BZwRLnTJLOUEX2ANmK+8M1R/0Ab4rJfbe7kiBkw1LMFo
o4gIU3a5UFwvsBPQBAukXw1nr02BJT9jkMxtKZ+wsEuTAao0aAimGmC+GXqyLsXIneo0RV4gIiXF
Y/aiDCTyU8VFWockd8kmxAQyLXLT4+BHQfHkCKPDldtwIZ+7cE2+qJ2D2odL75ZA8fJA/6bcz4FK
8q/28Ze1+f5LsGBmMm4smC/xATjVFqkNgeG7oZBRdrOXYa8QxzeOdAqUD8A+iUDktVlGwQOczwik
YDTB2nG5x6k8S60B+DAeUNJT+tDcD08AtJsHs0b6bNk474oLpEnoaoawoLmmRRiJBJpMMOMj08u2
/8wRGdJsKlkYQYvyMCdLEz7mMr0fF6nbKXIoCe7/2kLPpbGvOZOWWUa6SBoaB8ukyYhef5/K/FmN
vtmLup37j9vbuqI5oARG5wcchIGOSH5X0zoOQV+LgkIVuZP8fZopMeun20JWLJrNrqACAkYMp+Fz
5JMy9ZXlUMSlDA1FUBy0TggBbYFWrokxNUQrYCQCvvzqmBK7SC1pxBMbif4EAYv996G8jcQFYEcg
R0SrIo8SSJxEKtQMQJel7DzVekFzMfnraW/gfcdLATwubHQF/gdnnHUrxwQuG4U2yT4NXZBTD3C+
2weyEhFg0BMIHsFZuVKgnWOnUJqhBywlDLLlLW5HkqLrB2VaJUDvGIoLhej6fs5Z4EwGPA6qJGjW
wqr4ul68SIUTR+gP0YBOX4ish7NbhHL4MGkW9NyKkUnDZta6a9kD9ZwxHkmj2MCuIPUlAUiGpGuH
0WcSMv7J0o27cZT0lyLs8BpJ5KHeprWWLd6gIaCSC7OPN3TMMetpQHB16NqRHlBubO8bZY7ovrYS
/cFcTHieZV4CtZ/jvakW8rs6V2iFSOxuR3ERE1dR0MFJ9EVXGjS2ZFKLqWeO+VHI1RQsuj3/SKTZ
wJDTsHiKpS57rdFIvtdBfhgYkHGq7cjc12Wpxl4xOcOdnpvm2wCc30bN5pj1W4z97CmRVN6Dz3zw
FjlnM0taGaOZ1BzIYzVSqh01oW+kHUEBNZZtv+yBTRvDB0eStS/p5NiDOzoaeHqnMq52lhHPLzVt
48BKBicildKjCWLMzE2caEuCYnVVg6CfzgCIgv5b+pKDPewtaxbMau27BLgxy2hAUySlnlXPY3s3
6OATQzo6LvdlnVV3OEYt8jUnm3+rjVoVZBmz4jmhao30GUbyBWXXJR9d3+RqIFltiSSQZYHonjYg
C1L1sf9WLdEQkyG20x9K1Go+msr1iQDRph30uENWvQfHtEABmQvm1Q/CMerUYvNbeShRglg1lpoK
b/5icfUJaRup3yypvEn62kUX6+9UEuUZriaqsZuM5hqU6hDgw2BwfmMomiaOetg96QkJqvLwVrnW
QoqjDrLT+2GfuOaTcZ/5jUcfih+xbyMMUyPytzT2n1+BJnSQ04LoGA20l/7ECCNLLwtcdi0LTAxZ
ppMw/lhxkDaYWP4rgnNZ2hhOld1DhBMGBiXqcXZ/II9sEfXBKT3t1OySQ0ucnQhptGbxz+Vy4V1d
5lbVj5AbYUidlKOXr9zdtpQiCVxk188K5vt8Wkrcry65n9TTbQErb2wwQ2uIKwAA/gSmXx5Pj/dH
hQFHiB0rVXq3Bsv6VsYRkoiNXaLq4yxdHhShAz4EvTCHhfRxmKgeYNfFrzbSUuhv0u3rZBxEnW9r
Sz93p1xoAPL+aYx0uNORfpUQ0pqxoDi/pjXnAtgHnAU6dttnldpMqAWM6kumlpvGwfTxub4r1X8h
6dylcq8NpyhhUVLAMLvpPTNML6W115YjQCwiqsK1eOpcErdpckWrepTgvLt5q7R3HZ7aokHtK/Eh
GiZ0xKNomzCu2u6TYVYHWDNEo1kZFEYVFBvzCezivh4qm9vKKRLF7dtUyUU2S8h9h3WyxQT6Mgcs
sfd6+Rj/dd8Ri3rOVsVt3KRY0ZCFKFSgRdDrzcSbdS+vXnS58UrJdG+va80ZYOSKxkZdIgfDAyma
qBpo52ALx9pNuoTUsavpW6fViDHtxlSkFGuKfi6OU/ROyfS5lCBuLlDtH7xZ/ggHMuQvt1e1UiSw
MZYQhS1Ms9dNTBa6vFCDY7TxWA94BvrUt7bO02/UkH/C5bSoNWGUwEbejntnW7+NjifClq4pPoJ8
pG0x5fsa0GPSiRq5Admx1BNgu23gRJSl8m8vUSCFf3fOoNAxkxkeNY1LYsdoUX00aXBbxtppna2E
T44UCzqQshkrMWrD3Izgb0OBUDmCV1VBWTlMn/5/4rg7lsx6k3c5xGnazxwzIBAh1+FE4vT1tpzP
ZC0fAZ2vi7thaVPYisReYcl351lGrpEsByTN4DwPlo+CFnhX7u0g+SEQy5DmV2IRdiAMAjoKvKqX
StnChLQhRS/NAA9aGOh7f6TqkzIjjZt4GGrXz2Jkw9r9ZgBJg2UK0EnNLdWJlXiMWGeNVpU1pltq
+4rSJzrWhY+JUQOKzJIjQE2tmUrMgsbMSdhejAPklolIeNQs1hcqjToFMeaDkVFwtyalvKvt5g0T
EES19FWJDNuPUrruIIa43FgM4NW7JoOrqebcAh5ASZZtNibKu5qFUuw2ehPmmwItKYKqwEpcgP4T
dEiC/RfPCh7diyMuMxOkCW4ZG7uKHi0M17ytMyu3HMN6AR7GmAPU6fjWOQmAa1unwA/LWVb4xiLH
ntliiFCYWL9vS7raQ7AnAUGL/AejEsCvyz1Eg9ysjA4tXYwIJOq0VeivVj8ZyU9TRG57ZVWYJGRa
Dbx/0T3EnxZNaW8p1YCRw6BQTeXe05KtiYyZaI7jlepzcrgVpZ1DkRHFijQrD/Ds+mmjsxZEaEGW
O9+MUL+rMxFgUCSSHedZHGeVIzJWC0TikQFCNC+OH7s5cocKnAk/40HEoLG+k8AJgggI41f5mzaj
czNXLUyxSyNUS4b7GqOAhuRkZH8daLGtNKAZLNWDkg+XiMH4+FmVCwjq8lejOEp50CK3UDp+Mybk
th6ubuGZKM4JlPXkWJMGUbMEoiaVqAX18/wuAudQlh2Mv8awcSvjTIeWaLHstGwLQVuXxeE+Gsft
7RVdByOcDE4Ri8QpEp2y3ZvfS/NxVkC+MhF7vuvTu3YJshE0TiTHeON0KxmzayZfR+fR7B9QqAJ6
/lnwNWwDL7wQ9zWcjqYqrSpZx9e0Ayga97oxEGQkyQCceG3unbAlqhygLTIufRoLAoprvAETjpwk
eh/R5Y5i6uUFkcwmi+xuLoHeUr9lCCNAP3gvgQjCVrLN7FTgjQQqqH0vnRyxaFiIjoL9/VeLB6Ej
8rsqphzx7hCvhXlMJEZOqZhoOwM0GXSLJf0qm6hQFNpWAs5rKMLvutm+6bLAMV4X0bB6W0HSnrkq
9WrWZaXRwcxtrH4YX8fS9EIVFJl24RpR8xI66s6qLL+eMqjG5EdG9jaOpR+a/aEtqlJwzdZMx/mn
cNfMCA1tyntsBPhq6yj2Zee3Fh/lJvo3O34uiLtgPXjf8CSHoMaq3Tx70eyNKtekq55N5DYlPHWH
jqT1gxb3giVew9s+t5u5TvB1y0gpXCqbA6raoXGw3SwnotW+Yf7S5BO44tPJ8LP0SzzfF6p/+3qt
7+sfmcy8nXmA/yHtypYbx5XsFzGCC7i9gqQoybK8u8p+YVS5ygT3ff36OXTM3JIghhC+09Hdj04B
TCQSmSfPmQlOVlfBJqgq5spTQXqSukacDX6dRuNbb5fD43WLaxc3Fvq/q7ygvOvnuksJkkjQnXdO
EVS4uc3bPHrK7NxBSde9bu2S/PxrUzGACAEKZD28hlQKwpWik2X8bWZRNjuy/KATiFuaz5bxOx6c
tJhoRH4WwV33baKjc9P81G8zSnpiQRbbaatxA7qRrOvcTEMNPBHFyItMfbEEmIC16IUiSeA8x6xH
aa5VWMqKVxZs6slRw1tUmsFFvAeuzZydWUSwtxoaT21ynmPOc5orBWwaCSAQ5iaViSMFByveSPqN
Uflz4BmSG4nUuy+rbtxauY5p1FtSlyqwixERp7Z3dXvUDQRCpx0OWQfkeOsG6QbPEwxzBIZoBmD1
vOAthh4ViFtBgHJ+XpQmnhI7Izn8pn7phhgk1hC+Ya+pJLp7lr/Eh37rxNLyS05OZjv2qTwOsFSA
5axkzNX6aFNK36axxnYuKTsIgxdRkAsAmtKP4HFRsCAJJXYzjkNqhYg5OSHvidIJRhrWtg81Dmh6
g/5fJryjWlWdKZIs5Y6k5g64gKjdMrDvVw8BEUn3re3fqSnOPzV0YUIN7RmUNbLaTTRQraZWbLil
ISLxvHyfL3t4sirOJU0QC/R9BlNFftOo76p9b4AusTqw8gN9LW1+l5VXJdiq/Y8ieVRGAPX961Fu
Laae/AC+uJKPgCNh+gtpQvEny/aydVBI7FjqfRaJuvnLtvFueWqKy4j6KiCNHYaF08zmZ8JekxzD
/UbvlmjCWCXb9CQVLG7NIjb4P9cit7tsjsqsXy4MnfyJpZukpFJQUDY6mnwbp6IDvuY2/6whnp4f
u0Cpplgtcf+bebGPimZbNgESzr/XP9iaFXsh/yUYRtWBOzm3IsWGlDR9AOfM9Z3ddC9dydyqD7zr
ZlaP24kZLmvSLJZGCoEZZJE3bUE2M0xEo76tM5Fc9cpXwvg9ZgMBXjQMjKVwK4rS/3VB0x4aLw2I
7Q5yVmMkwbyPW0l29XpkFEDRWpBPLK8RziF1iCiB41qFfYMnlcnLzmAZVGbRhYmkR63LTBCjWr3A
CRcn460QFImAXjFRPtE4J5wrLSgyDQ/jrHqFZpIcHaaZNsG7ZU8Uk8tUEQGDL1uQ4JxAnRsQf/Dm
LiRb5xtaFT1I/iq5cCKrpBqG6NKup91sOlOHUtygb2119iKV0ESXdlqnUNMMPb2N/HYGuXk4HKMc
OGxj8GbDfJYLhVpW6qd2sontxC1z20lApH3d3VZ8wMA30ODVSEKQj5z/5DlBPSGVFOjymEiTU1pZ
nhF4VfcWahX0BATW1vJldINBwgPOGhUznNw3qS0UFNTFnJlhrub3gHlutKMM/cGct8rgDZ0v6c71
Fa4EWsQhEySgaO5hzpF7HeiFZZF0JoUDRgY3CtHkM70iPNbWoSKRYH0rhxcOYOOaBJvRgr45381p
HNJqLLE8dOXdMkC+GtM0/pO1D9fXtPLVdAzDo+uAsW3MPC9rPkk0zD6XoqTHmsbW11XU6tguHJ7V
BC/Mdmsi0v//zC0/58RcodSzbC5bOIYvhc2oYh/j/o4FL/nQ0+y/eVRhdRhKX1obUEvkdjErq2hs
ZKNwQDqTWrRGKTtOFLdRXyOLNvpuLm6LQPCSW/tyJj4bzgCOAmhrz5cYqp0+snQonL52W5Ad5unf
fHoe5FqwlSveCDKDf3a48B5mNhRIFAQl3dr2YGo1qC4R9G6ctBSigBbP5gMg7inwaqkAAaHzdr6m
KRwhhhDBlqncj+ReGh0V5Qho+3VtT3V7YypuUW5qALdizbf6v9edZu2swzlhGmzA+JcXzMsMMzay
afxy0lb+SKp3U9+o/ba0HVkHkKXz01FwLpZodbHiE5Oco7I2GPPGwFc0ICgxz/ZTpokGaFY/4IkJ
LoIxQ5sGvYcJqWKHSq83Ulht+jq61ZP0R88mAbp77c12uos89lo10qa0WuyiWQ1/anZnpjJ02sI7
VBT3ELp+kkJrY6Ps25KfjSXKrNae4mfWuWNhF3Y7lTZWy5pdUnlVDMan8lHq/gThq8UORfkEXcBa
ey6J4NWx9mY8s8wdlEhS1XyyYLmuYleq0T9r2UE34rvaKF6aMt1Mw+OkMV8KezDhP00agMCpIJwL
N5+7OxLNmIqhxOYn1Z80eOiqwW1tJ4vv+spJ+10+47X+oxEBH1dj0dJVRigCiIpPXKYplMecwCpT
3Lx9Mpv7YNjEuSAJW7tDwMD0f1YIlzUncdAVkg4rOkGG1CFX2czKVtXf1QX99nw9GKzkYigbQTll
IXHB+AV3aiJzyokCxi/Htl6kPPGN8nWypadaBg9nYRxiHehpXSRAIjDKF3MwmaRIQwujfQFKnBeI
1cUoOTDod8gHM4yokQv8ZQmoXPjBiCsaoWDLAw8Z/0TAkJUdqjXyP8x4l61K1Xo3AXt3fStXvOPM
CHcw9MzIgha87s483reo44DpEtIn2D7BTSVaDOf7kWQphVkudqzfwKyis4AOq4i3cyWaIv3E5Aqq
GBhQ5l09rzCJmKBV56CzStJXu/Cs2YOwKcq1oo+zum8nmS63HlvFAEQhw1QZ3M3932p4MsMnvf3u
+A9w1yDSwccHxGZBsJ/fuVbDCjWwkCoVGaNFsrOVF1b8tMaR6u3HDPQlYsb3/QGpOwA9uOIBOeSO
1lQZKZRbYBGIWyq1AbQEwoMCtik1/Ta0ZlncP1N8zQI9h0SvksUUCO3BALSV1B/gSKRzYYn6GGtf
C0TpQOkBSImeIJfhNqACK8dQL5yprdM/eRAWv61SkX4OalM+NaYa6N5UpCFoJ1l6SOfZPBgTKLl9
RbHZLunMoqDWGJH2HuhqpfOimVW9K2tZL8g4VqIoGtnQi15GvdBu4na/1Mex6SazQE4FUS11YzT3
OsiIUsyEagWjQ/12/WuvHRigHgAFUJGlomF/7l+h0ZV92cAeayuaFEAGv41IIA353oqYIJytrg1t
XzTtUYm/aG5IpC46bVnbXNUKCGbZ5KlmeVuHJeYs5/KYpEW0xeIFkIe1ZzQ0KdHCW6Q+L19sLNWq
CEXNEiPnRvBqQTbi0QyJ8jRHo6o4Wp+2b4OhJVuVZPpnpXf2L3tkvdf0IBakI3o+O4Co9Z94sIQT
BX+I9WjFiZ74UkGGwTWqnjGv7o3kh84gt5YZWuPGUq18hrOGeoeihIowFV+p9oPhGTNt0NuCehQP
iA5K8KgMCcDPZfGmklvVhgqG8VCqD6o6umzcN8RDS/K6q6x8vjObyxE7ebURc657YjWlI6Voeqaz
m02/lrqqnqa0BXy3RTv/usW17uOZSe7UjtMQjiZZTNaeDFYu4oPHe+nBKua2VEASV+7s8BZ1prba
5OVDab9e/wHrSwaZGVSSEDP4NAOXLTib0g4si/JtWbhN+2i16MuBIxm9BzjDdWtrOSqW+x9zfIKR
YGSoDBR81VgGplHdFvZx6ndd5UiYTlsEAALjtQTzH5o8xp+xFmm4rb2wzuxzlw00VcHOEGK54byL
IR8d/QAndSg7U/TCtO2o/yzDWLDmlazgzCQXf6DZjabEssOq+sD6vzJ0C7vP69u6kradmeAu6rLv
03mUsasMIsMF8BmystHRXrWzbTa79fJlvesWV4Iq2K9AFaKBIQ10eNw+SoNiD7M2g8zY3k8WJEEt
ate/o8A3hd9szRTe/xA4IaBaRQ/i/FDadYZRnBBI2FF6L3JXhxiPlYDJLqPjLILUrNyhmPzBbBPy
KsW+qGmQFmw6IOqBDm6GLmZ+QG7qxfFHX22vb9+aH2KqBG8JxLYFWcwde6WXjaBPldIhnQ78cm6S
LqUkJcwdmraY6dTIKqOQWc8PhmS1g5vFGBdyq3DMBNjzNfdUQF4LgQJIXV6MoPYhC6x8iuE7FYZ8
QvC7YoA+sExBbrzyFaGJoUC3AeOuClz+/CvKRLZaZU5KNFJpCkZlWX1C49ROfmsiBtG1wwCCDE3G
5BhK9Dx/Tp9jyoiA+tCxwHyZv5ZTTOVmD2K9TBr9rGA7XHyCr7l4O/eKWSjvwOppQ7gRpZvzxVlS
XZeVUuD6lT/lxEdKS5UuopjR78dkk9hvRfEaaq9xLqJlXd3Vf4ZN7kU6ll0itxoME6l3qg5kB5Ib
2/d68EtNe1oNmyjY25Wvz9vIdhpyX5s/o/BtLo6NkMmHXN8DPiKM7ZT1nYGfIkm1o8N5BwVAIqjQ
yr9is3G0eqtmh3B284mGErDLTpCP/0WkxUuZYFwFl9nF5IGpBVpItAp/2rK9WL9jDHwpxZvgY68l
JsD1LTSuJnIQnj1ANVs1CwxY6dGNGDap+ivIfGtx5HoTT/s67h3D7ARLu6yrLIIXyj+5huUYn6Qm
BaSTpTQDS0soZRuS++b8FgZHMvltE3pd/aDKz5b2CY3w66u9+Kqc2SVgnpht6lazMg1gWj0uNhJq
nsb43ZR5sQDcFaQSwKoKMPS5hTpUQq1pMF+0wAs1xVP6l1jyibTtkthJI9G02UWEhzm0GjC9i8MK
/BF3cekzaOctBri3ohxwhzlxS5wmfi+kSBAU1nbu1BB37TelnoeNiVlcUuZP3Zw/a8J37EXoXtYC
UnsTvchFbICLqREJUs3qgelm7U8LAqsVqDIEYfsiPeRMLKs8+f663KZV9iUnNLxANcOMQMlIdKcL
Afe5r0Swl9WPc7IgzsntxJarKMDHmZK9AiSkZJZ0sPBCEUEJRIY4tx4lAC77BDsXB3vFeunT27p5
NNnu+uFZ+z7QTcXs3BIpCI8EHuPZmo1lZihMLTCiSm9lWWFMKX+4bmbN0xaoCThkVfzH19ACJusz
MREarCQmN3KgdDRslfjlupXLlwpcAUB0G61vAsJ7HhQkt7GZAy+L+YxOeu8qzVcljUog3530hA4j
OwwNYqDlVlO9sbvQC3GkrDJ00s76b4IhBsQ1tEiQtFxQ5GmlMWDKCC+Gem4JzaN+pAmmRmtSQIKh
cAbJBgkUyOvKiDbx7BSzIfgFS1A6u/C/9uLfD+COhWFXaWYuozAG5EPybpOYNzl4SiC/HmayBywv
xKgEJ3HNZU/XzJ0NPRjwvg+BXrLrcRO1v5vILwbNndvfgu+8BKZra+POhp7bU2QqWNukQ9IiB09p
OYDIwqz3ITjgKZ6Qrtn+1ubEX5CwsYo8RxMBYVevu9PVcvkxSXrVGpYNbjCSlqo+GTJKrL+z/lEZ
vyd22wJWmRC/6QTNo7V4hxoRClNg+QUKgttlS5tYAiV0hFQl3oamTe0CzP3xU2u5MZCUvXt9sy/y
ty8/+meO2+uqgDqLBPVjJ2Tzj3yqvJ4Y+7JDO2EROVTsz+vmVn1IR96y0E1jnpe/MNootlHegFhk
Z7lThV7mcZb9eBIlg6vLwrgkCEkWVDef7LNoLjoSwU6VPS2Hoq/8UQldq7q1RBptq6ZsUDkBlSMD
PsDd52WdMaOOK4QCWXHkcKtJblZspuBXpAkKrGuusYyn67qKTjtylvOrMJqsse0gye0ordfqrqE8
9MmdbAzoFR+aVnDa166OU2PLjzm5d5UoAf7bhLG8b3K/jxWZYuao3amd1gp8UGSKS8CSZK5IpsCU
NhzN6SOV7iE7JrCx5nggcEGGB7wMJoO5r6Q0AJwXMRyi7FCD7dBtBotHqUpARgosra7mxNIS3U42
Lob20GwXsBRiYkrSgFkKjn3/dv0crYX/0+Vw5yiueiJjcg9ZMYloBRq2KqKKjkr6czZVtBnvqsq7
bnF1A20CgCAoaPBY55wPl03Y5ROYBEZ2JMWmlHcRSHdigdeJrHBehxec3Y0VrIASxKag/XhHEXQf
KepdykTwkctGOZRAcWLxWFtQ3ZgVP/9SDLhBJbYwv58hWahzUDLZJTWqlHbk00ylHcjWVVw/+j7s
eoiAKMB/1IJrfOVIL2Mn8gIvQbOVP9JjiTZgufwEk3yqpgcgS6nv+qKmsvkBInuBa66EqmUcDOA6
qBaiRcMdNNSVCsBJZSxY71FwlDYoQD0TY9zaUnGThZi2u+4zBBvIXeTLxhLcZ5CzvhhTnJV67DQN
X3OWDW8wLA+ynNctrBw2S1UJNE2WOiDIQ88/ISBb6VSjuwD08XsZHgFdoXEq4NwX2eB8kqSRbGbA
2UEptgab4ntiSgfFGjfXV7Li+Wcr4b7NECW6FpbwhDpG9btxUlCCaE9Kawp27LodjGuc7xiIZVAf
AwW8I5OeFvIdiyCdjGq0iPLti7uF//ioCQA2iP/ZJk+qqELCudJqPKvnGrSvtKunMqGMKLYbKCP6
XrZVsMLLusr2AlA97dgwDruxASdEGGn5lkQdsJOTgdpkOrDEna1q8GfG4g2sdX9zOZEjWqNkeG+1
dpB5SR1DiDAa59Ck2ZQEg9fi1JnbDjK4MnTXGs1L0lIFdGsefwTDLL/FYRMe7Kic3scwNYOHpFO1
N4LemFswCWKbg2yGvpUqxp8gSuZ7M1Uz1ZWsPvfLsswHaozhEKOjX3eBXwet2R/sOpFAmd0kCvOV
MGQ/aqCOfkh1pWlOXhTsrZwsJaJSGGS5Y7XAVUF1Od8McR3bgqO+FliAol0oHABhwOgB95lLXIOZ
ggHvIAcdhe7XSF9Lsh2rQ0k8dNeuO+/aETm1pp5bC+MuApwb1gB4osBYo6eN2T0UN66bWfPdUzPc
rdckYJmyJ5hRtD9K9pAEj333UQnVk5e94T0XnSgwviFHtZFvna+mDnRma8xA6l99lJqrZr5G7hIW
g5jrRop9s7izq3vDeLi+uLUXByhk/5ldVn+SOAwtC1O8B8ADoP3pe50W2WPaJNToPR3DmDK5aySv
jRyp2wkMr3w9e6mLI3yCWhhA6HPDVjW3kk1a8L2b0Qcp3uce5Fz6Q9i/dBAMMsLJs/AgCBN9N7bH
OQHw1wCgkxX7STP9679l5YY6+yncHrS1lUL0Fj+FDIqBbrzuSjoIzLUWXPhAZoBMS3BOVhIpLBw3
lAIEuIxRo/O1B0aQRyQbMgwaGU9FCiyLVSaOngXHTio+oTO6babmqSQiKr4vsS3OyU4N8/qDeqYk
A0iDUKAv5l0gp0h2LGDqW4m0txg7HQekQEl8E88ADuwTJgU3MnjvIgdIAvYZTJosOW1iKBDZzPp7
WZ3ibQz6ioISKUlVOnVB+8YSfXztQ4hx05iwas+GXt9PspzeyzEu5DwUiTmuuTCyUnRZQCkKFkMe
vRqHc9OyfoSumdT3KIJ3t7LV6IgK5A1Y/8Sr6+QZFZl7PfVBIaJRKHZ+Xnegy6lqTFjh2QzWGhmf
EzQM5x/UDHWzGe0uc4zpRS/lDVOyV3vIaR+nTzbaIqElYward5Smpgob7yNA/ls9emrVJ9LFt4Hy
PGIiVdJEfK4rewO9LrAumjhnYC3k9wbKyhqp5QoiHzlI5yqtVZ3InO9QW6JBwbxylmk8/R6htpA2
H0GlP13fmLVDDuYbKG2CHlTGg/98XwgzwZkZyRC5kbIfGkCYdmO+Gkr6/fQCJB9LVQxlGLwV+Htn
iEdDr+DW0zBTA6Kvi+YH8zPMcl9fz8qHXiqOIJoEKwWGBPh2T6OgA6xYEwh81LcRL2/yE5DBWnGz
ed/LL6TbBB0FCZNWjTSFGgiYANNox8KtrDng1BL8msvdXSr5KGtA3BWXrsHliHIKRlIcLJTjdNC/
MyBsMOknUtJaiRn4cgiuaPVZKOkaS759ckNIqY0El0Hf1t3c3j0v/zz6lDp752miW0a3W0Hme3nf
QktNxwwGWAFxrnnBwI71pjZWuJFCCORCBHwE0FR9HVsB6OXymXBuhgv6SB+1qln0+sDFQgdynGwR
99LltbJYwLtnobKS0e0+3zg9nSIl02EBs/beJL/ks5vkGNOZveDbfHhf8QfPSnQAgcDiu0mGMQdw
BcSfxI7b+zaPIL/dZt8HJ8HMaTTh9gzMHnpvtDWEXyt701dotU7SBIobdpyDz7qJNhMghXTGe2IU
1fDWNhP9K1yXuDQR5LkrsygCRQPdJiIsnsxRf4sW65IcBePNnHwbKLks858tHr0YDUCbMegPO9rc
gpzBAvnZjRbdWKLXyuqadA2VNWDmiMrXJRNmoLYN2BkYWlqqyAUFN0w3HdP2PZd8QeC6TC+xphNb
3Ckee9KAOhW28HhFTv5XVpCTb42gcIj5e0aBOyKbQtv04/N1wytrxFPMBscG9COwRC7NU20rakxS
5M6QfYZgjVVz3MyEyvHetGPvv7CFMsNCMAX43NdleBqphjrLwSGYOzaQ6QrxVdWXSx0TCR1tv99Q
VTDbgd40cg5A4/n0tWynSg2nCrYa3wANWWKjAKZgVkWwfyv9p3ND3Jkrtak20hGGuuwmYbdz6Y/a
H9XyQNCYo9/e5zfoucjqa1HsrMbrEsED4TJVhXmCXh5uPQyq8bWiXLfTEMkoSFL0wZWyxmkjwxmW
fqj5lAO/p2p/EtHM9coNcGaTu9c0RDM1I7A5k3RjxxslC7amttdbUUdNtDguqJRVq8flWKMBDzwo
mPGxqImCnEnRQXZIeieSN5H1dt1JL9/IZxvKT1PgLoe4uIrF5SZqbvu2cWfyPjcEj3xnjOvd960h
LZVBCIYnFhiuzu+gaZT7GmV0PPyLyNOmyknqg4RKXwLWiqobKKA0gqRk7cCfWuQ+nq53mE01QeEg
KaXfjACSJs5gGZuIZeCCFWUnq9ZUvGDRblFArMJlfgCqxCypsT4MPrlTblIdWh3RVLhq+JpLokf6
xbcDPA76lxhUW5JMJF3nuxkM6tB3nSKh3eqA9VoB2yEzVIA6b634AS+269/uIkNZrEHeBZIQSO8u
rgcW6XmTBrAm2b+aLHQGIkiBvi6ys+cgZ4G7FAJG2qqI0Y8w/Pkj2qa7zbz9q/nSvnyNnN89TRwg
iVxs7ubb4iewbJgIKcAcIjn6ksI4CdV90ZhRlZoSzWW8hFB9aI9N8RoDtJZgAiLDZP7wbd0aziT3
8dIM1OW9CvcIp/cUXU5MFBUxzdNNqfzqLYxdB4Kzd5Gecwa53VW7ue1z1G3pOB4tdaNBCV2J/Os+
chEqORvc9RrM4ZyZDDYYQnIAXcqho4CqV0SwljVfxOMKlRoUOuGNXBwB7L9hagQ7dfmcaiCRFoka
rW/WPwNc2DCSdpqzYjEwPqEioSgPbBSkB6I12Oent9UnLU5amLAY+HJBAzkTkY8JTPAzmIUCcqVs
2aYGGDwSvsq24DusbxMYA8CHAOE3wmUDwagaPYZosYa4WWB4df2oGo/XfeorjPFhwcBwM6ojFkgs
+dxmMJghGT1WYbyo/k9MTb6moPX3FT/Z5X6zFaKCV534xB63qCrXO1ktYa/fKE/Kz/6n6jwmTgAt
h/vDcFAPpiv7pitYpIqvfW2RnEeTdk4YAGbYyTBxw0p36tqd7Zu+g6q2SQ3zji2qAoCzJo0ri6g0
V/0EOGuA8XTUAXlKYCVMjMSssWIzuK2yO6v57ht6CQsnf587TWHf9zHIMnB1TIZDtN6bLCrPt6ku
2EXROrgjVRlaqE9LiCvqlGbKNpBFiABl3Tn+s1U81rcmnRQPIUygzmGG7nv0MB/67QcIctlnfpNS
Y5NtyheR6J3QLJdYRIEdzeMAs7bqTI8P2afsRDRDRngzvP2Y3Gz3YruZLsidvl6xF06JT6dAHRRp
Bv+C6eROktFLkuhs02qvf6j+5Fu31WfrPt/HKZ3uGM5C6NY0fpFvRKq5l+j8xWtOrC9H5uRSBs87
MBEBjsSk05l5xSvUjWs6Bp7kqz+Y4Ob6ooO6XCvoXVDqAYKFxxwVWaQU85ICxIfqs3pVHZTDb4yd
4o+PUH3c1xQ4mptEpiKfXV3mgiiGljr+gRbE+TKteB7nYcQyx6Sghu6WaDPEx1pztGlX6m4cHCtR
/3N1seCZRZADxQjqsZzNJgn6rpSw2CwDCbjs5R2t/PxGf8Qs4GHaYDL/YdiOfux9G9uAb3pqmIut
RlO1VS/DcGIfW5lOyjMBbrHSt9fD6VogODXDRVN8S/QJVJiR1TfMr6F/9Pe6gdVc9dQCF9IkMwjU
AHhPDKg5FVX35Ybct5SGhyZ0DWrRl2ab+w/aTr8XnYuVCKShnSkTcMOgkMEPrahjyfS5niRaNS8K
ejUVSPB3o2gibeVmhxVcBgtUAjNpXMDR4szW03pGnCNejuYJqxO0r0Wi3yvfCUULjIXLqEoChcIF
bDmoTa3LIWkc2y+2+SAzwWDf19jy2alGBRIcwJjdh1bSoix0frh6pdIx2Zwx52Z0LSfc2ncatfzY
DTYVbTfRTeK1N9kDcUJvdFpnfr0ffP1o4KWR0+y+uUOsuQk8cjzOPhjXdioN3ZfUue5KFzvN/cRl
j07CHLOiVgKgl2F65JgMN4nhacF3jwNM4BviwQ0qIQytc9vch5guBpEvc8r4IKePRBP8/eU48buM
6XHMcaPsbwKGcr4EqZfDKBsK5rTap1I/De1+YBtQQrFIYOjC95eFnBji9iq0A5yLEEIMKqazhmAf
me8k9YRkN+pyevkFfeVCmoas9uKMpTPKklrRYUGu8TpSUM8eMOx2fC9dACuc0G8P0b53sh2j8VF/
SB/tXeYiA/Cl58ITNc0uzggg6zI6YKjaYzofXYjzzdWyHNxm+cAcRf1sI7fDwMt1B1zZ1DMDy2ac
OGDWxooxRTCgm3dzsGHZrgQiVYRbWPERdN3gezraApB053wwCTIl0NvFSnWbBg3N1e1CcWGl6Ki4
1xe0cqJOTfHS38poF5oywtQ435PC75p9bwky2rXVoBoCTgEwFGHef/kJJ3uWFowMXavho5APUkLH
4iZooD6GlmoicPm1z39qibsxc9WYgS+CpQKaeHGOLrZwHPfi7QEPOzXBeZidW7JclAT7tTFVGjVU
9QK39JrQn8DMgLg5/7n+gS6fdJxFzuVCGxindITFWtosMguUOJWT34SHCqkW+dAtRwSGvixccyY5
/2ulGVcEgclun0u3JVqmzl/bGR35JyQE9IkqmSu5k399oSueiEo1/B2oRoBL+OZhOwx9QhodvKOo
0CUvxPDiWgCI/mqmcbEKNjB5BN4BoiNqnbuiJhlzn48Gc3q3OobUpNbevMseoXfngH3n03Ch7ua0
NDnkx0/NG+gRsDeIeGT010DD39fXe/liwATp6Y/hvNWqs0aHjCNzJieGzqnNXIKBfXc+EIf9br1g
k9Oxcgo3cFRqFDQQ3PcroezMPOfJmM8KrDbAXqTaX4vQsNRpFT8W4G+/vs7LLjS3Ts6B40WTqplh
aPI0mtHmWG9UL30Gg85ju1W2s//SO2QDQVePuO3R9u19t0VzRjB5urpcDbwMeCUhkze5e9eyBhtU
NzbDtKcba5A6cA3rbhZx3axEIHSLgXcGMRBY0fhR3i7S1MiYu8jRW2BanqPs5fpmXr5GsJmnBpYf
cBJM6xD1vKiFgfajQZCzabqLbkLP2rHf81G+0/3QyZjn2TtlJ7C8dj5PLV+cnahSqx6WG69Iaf+T
fHb+fAe5TuCcb6X36tBEuNdFGbxoQ7lD0qtdzkDuEjllsmmy+7b8vL6sS7dYhrvRmv4qZl+kexGD
0GNTh0Cdxmq7tYP2aJG52bUFgLTVyETwscu3EBoCS08APWNEIOCNzr9fms5l0vUoiDDNGTyg/TEF
17rDr5labpt5NZ02MX1NnlEyCJ0/Mro8guO4xO7zEIgfgCEexG/MsBLCfUZijRJ0OPED+gjBZol2
5C68H6iwSHD55c4NcSutSJymagRD+lN6ACp3pkDKlzfRLnN+qB/qxrKpiFTtCxN1bXFcTEuyfNYb
AzYBXn2W97JD3jrs51/rLnIA0KXZb5Hwx9p2fknLQowJR48nfelNFRK5y+yZXumUxF7O3NG+BwRS
jl0oKdJABNRd9SBckzYIyIBYuyDWlafeiKWZYRL0oLnxLvMGz/Zwc6A7AkGy+DN8Nm97y5mo6Y4f
HTiLBA60cokucL1/P4D7sJFtYL7axA/IqLaRtlBAVQ7WZ3v4+cfaTPvRDW/GG0wneMBwFzS/SZ4J
8ISOvD+2s1MFFLgMwS9aPcMnP4j76ngDjbMdRyguTJ7RgEWx3kRIlTG0fz1WLH+H9y7A8dCrtJDF
qnwnpUnnLug6CGZH453CGsB9N0N536nNphx+XTe15lbgmAUxE56iYG7mbquk0oHAJDBlFZ39kOTy
+DCkzc08JfW26JvIUafht9ZM400SjR/Xba8eXNmwTTBgQ9uEH3MZQm2UagvbqSM2BWbuNaKp6eXG
5zcSVIDLYx6jLIBfngfBMAafWW7EgFfpkNWTkPuYLQjEox+tOTk9kDsm2Mv/i0WdxF0u7MVaF7Gy
RWSIqvsYzM3tt5HIQNid8qNwWU6TtkTuNRnyh2x8aOaPIvrZQt1hSsBvP4sy9AuPX4zZGkbpMRYp
Y0TtfAPRlw3ruAMZC17fyAxNiWC6L/9Z2OZPKQUc9frerVhb1HbBmrPkT3jGnVuTIxM8ZUVcOaOV
/bDKtt+qkVV7DFfZQx9MIuDDRaIBCkU8FJdCF0CSF8eMhX1kVXZSOTLG0WlXJVCvUdSEji1eJN9f
GcjJl9nwBXjEM9BFadjbTK4rDAiUPqtzL+/73RiZ27ZrBPnnxanCqpaxI1y88Hh4/vkmdsMAkvUG
pqy43Wbm6DOzca+vZm3jMNOEcIHW/NKjPzcRMElGWyevQBEBWsA+bP6YTOpcdTb/Xjd0WYfHYpBF
Y89wiHERLeHrJAutkP2WZT1U0C+B0pvc3UAUw7P7YFfKpi+39TFRq72SlBslEAHhLyIjJsQwY4Hr
h4ChAG84zrStTeFcgPBI7rSjlFqeUrzZ46Opvqpzl1G9A6dT9f3pbiwY0z8EaaIMf+GveZA5dzEQ
0ZWjBpPXBrNXtOlOyfqNUdW36LqC8qyhmaS5Wab7+cRiwae9uHoW+2g/ADIMyKHGVyXrLm+1SpMr
pxwM4JPHycTwa38E+zPzSCxlmP/rFO/6V15zpxObPPNZJ/U4CagKg6PLhQbeuwwipDyFnvZ1M2vR
xcSKljoXQIaEC5yZ2afoEKiVE0W2Lw/jR6XoW1Ttt6goba6busTUYxuBqEJjHEETL0EuU4hqOyUz
0MNOARHhZWKU9MQNIaGlRK2bQJfe6io3618TEKz1fej/P81zS7VGyAyFFcw33fg/pH3XcuS6ku0X
MYLevIKurEoqeb0w1FI3vff8+lnUvXOaheIUYu+j14pQMoFEIpFmLc1OUyCcy2GPIEIGKQl4703c
ICfELSNe4v4vTYkOnl79YnzEChoQusHRVYazg3ICXagMUakAF4SCHFIQ3asKSOt74DMYXvkpjOIu
8iS3BUNeG2DoAD6L0be0ttlga1TQoSCANZ6nTm+mV6NeGVppAhPp2NfDufCnM+fzb+VkvN9WdM18
F6J+fNjCR81zsiBB0SGqKVorH7P0FHXIQqiVzKI8WPPtqBdg8gs5cAWPq0ufJI6NLoFEETcWeAek
snjvZeXrtjY/mYOLmAmma6ARcJ5FR4WGdu4pZk4Q/YkF0JW3pYy+BgSD3228SRKJZPVb0Kh71X8e
i603PJbCd2QUZpkcucJJp42WufIIFi+78F2lcHppe/vjrncVU7to2MMgD+JijHNc6l8Pii/nXViY
QmmJwkRatLyN4ldknP+FnJ/aDAAIgXZBXXCD0UkdoMILM088ogCrOELPVCLt5IzFZ72qEVSag2C0
0NJF34ArKq8Pk8IcMcnQTGdNfhu905AywvxrwwFVKlKpQHkF0it6yS8XzhgUudc9YMw1faKaJdeo
puch6v/ny4aTgBI2JlyAXU2ZZ91ySl0FAFvsiiHZA6GPO+aVqFoiCLIw7VUz4JGvD94MlYv59Lm6
BQhbapcEdJIMkwe4sUrzELS1rtJqppqzAu61tUMjAMJRFF2v27gRzUtxMvcxD9om9b7F5O32qs3O
+PLAQQ0AVUEXzMAjpL7cGy0OulFNuwLD75ZUEA8zGXKwF0QFZYWt3P6+LW1dm7/S5t8X3koQvFBK
YkgLe8WeeP+gJqy+qfkUXin0n8jpikJJSvRSRVWpANrQpm6dQHFH3uSG1A1V0EWgXQrt97eVWrEE
UULGdZ5iE5AdofyCPgSR0Q0SEHFR8DEmh5t4Cxg4t4VcJ31wcAyASM0IMTM8NmVv3tDnI7AmgNav
pJaaD6amc5hAivBGjl7HSH3q8hc8Za3YewC0wtfIF3uQY1aGZJUia5ztGiOC+hjxch/rHuCU3hyD
G8YDN8HjNrYPWu4YtxFp9NeszfcdSBaMibOT/jgMI8OjrCw5HoRoTsM9BGZkurwsDsgbRDnqBqmv
P+Hd5pvADavNuE5YwdTsNShzksHuA0qhubUCIcWlpnkhhCFmhiqwZcsYM+UaGNDE35ea/6Wo7Sku
ATF1e6d/WotpkYjBFaB6YVgQGdtLkSjMZ3qvNZWZHcSPOWMa2l/vkQXMYTs2A6eyAb9ht5vnnijk
4Z8PEOqYxBQwMYJ2dYQvdPAo61ygiH1bmfVI6or4d9n9BLGWYvvHzpRepITgVXeXPm1iwrEi19lu
KNWBFoRhvrnCjnwQtdo+wn5OysF4Ih6LA/oydvo2Nl/zt3wbOyx6sjUjBjwRwBhwHvDEo6sYg+QB
DKnBOnOPtTltwIbhAox0O9lo7NhEjOuCKY1yfUGi+ZNqQLXSVnf+Dg3Rp8QKQd1wepf3GesltfJ2
xcFYKEcZkWYkpSB0UG58AHoKBuEImhYSS3Mjdj56viOudm0haw4zFl5dFSIc1Ray+l1r/0Kyzm3f
QF1PgI3kDCdWGLbmCS9Uoy56QW4xCzqr1rxhbPFT23ek22GASyYF8R8bt3p+SFln8vo5cbmc1Jsm
A+1YL+SQqT+km8ACEJg1msHBIA6KG6XV2LIzuO9gBnYy9+W2P7gujWO0AgmIOQGGtwyani+Xt08M
rh4ryBa+jO/40/GOIuoZrYPswLTLt8zyworLu5BHWaoStnxczNspH/HkPoGlFpXb5q1El8vkE/EE
5hgzOepmxrjiVm7uC7mUyTb9aICME3Jbs3CALvnrrLg8zzbXdf1AcYCe3bmFlbKfRBCLQDA6eLid
6La/06NkBRYaH03DrOzuM9x+Brt2PzKHU1eCH+j3Vy5lQ0aGIS456sFK+BZ/IsvgE+9Q/apswRzs
LCHPDywS0lWByKsLQKFEGezHsBbnUmkkJRNnw+m56YBx8X2TsfCvpFWPvZBBGUs3YSA7C3FdjKaM
anZtn4TtaJ7Obx466lAlIdqduD2Gz79VMr6j/4v4jhvsQ0u+M56e9X8eiSkY5ZR1AIIgaUYn7PpQ
CfVIFHFS8qdiPCeZO7JOx8qTCWk/RHsG+nNnlpLLwzgpelx6sVKZiTxYwGAURKByeEe/Y12Fq4J+
BlLxCsYzgzoNXB4JeZzJFQrd5rgLNxMR32WiPKggY+lJbZUHHrWv6b7lGYu4enUgxMRLVwIFMGRf
qhjIZVvWI1roBqfTN8W9j7DDVk+ci2nD265tVceFpPn3hYECdwED6AMkzQCLJlq/CJgh/4UIEPMg
p6ija5U+A2GbdH6fYL/K7jkAnognbcpwq7Mil1VNZlwNlEcRTNCxRJUhYd2NsDyfO6jZWSxRMDRH
Fqf3dVUUVwEySjjNAqBecbQuFyzWMXXqaSquvq/BAsIhiV3N9om61Q9BQia72QXkrif5xjtqWxbJ
6rzv9DWPd4eIahayM8CzuBRujEExlBosUtPb+1HVN21jOGEvM3ZsXcm/ciQKiyudBJB4DZAz7jBE
30km8Kk4U3DhI8+9a9iTQgIObUu5HcwlVwNcLlbHYof4KS5dawtAauQSRMSk0qW2bRYGQpzDcNRj
/amffTy6DgDOtcYvzak2wac0Eemjsv0nfgNcvq8Q1HWMhVi1Kbw4ZtZBdCzTvTyxL6cgqsEXpNO2
Hx40r8QwgK2DYOFfHJGFHMqFj2mpj3kAOV4qOQEwjWBhz22UYvxwZJSH1q74GaXjf1WiXMuM5hbp
LUSNXHVUBc/pFcPKy9wUhe6lUr+SqsC0IyN4Ww2gllKpU8M1mTR1FaROMxZKjImZ36NASswao6yo
yVvgzKCs0AB6Rhe3Ym3fXt6VWxhjcAaQNuYWVIz9XxpShZg/izIPhqRFJgjPQNz7zzdQQ4UZncBI
DaBkRZkq2mgB/z7D+2dCQEbwC2rvgPUJJ+u2ImvriEwUcEfmi2EGdr3UpBB9tEy0YW2mwGVyipO8
9RzlyH83dmeDpwJcQCyJK2H3hURq5zRxbI0aYCHoxkrQxSPe9/dGTdDsUW8qFmDC2j4ttaPCwk6M
2yKfZYUleiM1s0de7/YCrjjQC22oAFDs6qlJfUgojK0ClAuuBikia8lmc6L81oUQykunxaC2lYG+
Dd5VHwKrtcE5mdi99Ti62vdtfdYiBcyCAGAC/FazXVCGN6V1wld5hEHzL+wKJl9SgotoIJWrHqd3
hrCVSBNRnY4+CkxlizJdnBxCcDv4SlKbomuceHvae45hFpg0+wTHnsvs+F81h4U4yvRKqZB6Jc0A
OdlJVg3yCEFnbdVK7vVCI8riYk/OJvDl1EACs/oH2Q1yEjmVRgRXt1qDNLb0MD9JCpIfwj/KE2M9
WQpS1giYxlKdMkhvzXxOLd396hze9O7BGvSYf1dm8Pu2wJVn14W2lGFyQ8sPZYEF7Y37MLG5jIgS
2JA9kkmMnt81SUACQXsFug/B0DlrvggrpWGAt+fz2hzTfQVQaA8p0O88tBrWFM11czOmrZaSKI8o
cmI5cSIkqceII/1OdRX7dH/iC1JsBuK7CdmB9Kklnt2yCsorVd5L2ZSBTlWliY0B2flDRwRimN4p
djv7T4uWzs3trVsz1KWalKGWsS8CbbSoTfkjOwSnZsMduYeaIYS1a5Q9Nm0ahFUOfQzcYr0wDyJK
JYjPQNDHwiVbC+6wb/OcGTDl0cZMKdSAKyYU4nJWaHIAGeMjVwUue3vYVpv3wMnfjKP4FJzHfYQk
QfwrHhmh3VoO6+IDKGUB0FpXRo8P0D303FdvZX43j7XmX8poZYCv6r9k+Wuq71DElZSKgDCcydZw
PdL0Y7x/F4E6kFU6tSCymhfhGG3HB9UV9ro7YMKV/063HUHrk9ORAR36AmZdQ0fDwFvgDieDvGjb
f9wAffkt9IBOmVYtP474lgkU6Z36IOcMOq2frA59L6oz+ZSKVAgAUqgtj6uwnEK+qs0OaQmEMG5K
2rsAMYwfICsqbzBHtZnueZd1dtYSv0Dc/yuY2uqMw2hxPUAw5kKnLY+3Lo8uYVDdzj4+LJgtyfO5
v6Uota0cENDjKoW8RhBJj8pF5RFRAEazYd/2CvM/uiGIHnzXuRGIXTr2jB9NTTBrby+Hu7lWjTq1
IjtS8HVb3vXAzmwkf1eSLrmi1SuKgAJemx/+ri7Jb9wgOLWTiaDX4kkLmlRGwMbScA5JFhdJngOK
1FehYRttssKqZNR9nFTBzAMp0j8aS9xafLjUjwqndAWktEozWwrwwHhrqH75zT1jDdci6qUM6m5U
hjJtFQEyMPdptr+9p2TPfUREvZP+RVn0Yreou7FupFpuBCxe05pAXE2Fu6RjWOA1CAJlEdQdmKhy
4/+/FXPAH2eKu8xKXbT0NLCIeFs76IbfiK/y+fYi/mRzri0f8GqYLAAUAt0qqpRJ3KgaVDMe1Z22
l14NZI9rct8hFwPoOKcwX+E5zQSpXX7DW8L7v0g3YW3/fgC1i30ZxWEWYhcFcLmVBwD1B5I7sODq
1iJEVJvRwiyh3VL6Wf2F+YPwUOMm5AIB+8WDtD4lBnPQcDbpq5WUNaRSMS8CqAXK5ANjSPhWhyKq
i7qYGX0HoOi7C+85K7ETt9/61u2tW4+aFgKplWsjPfICAwIVBBhk7Mnru0jqx3GTb3qG91g3k4Us
+gSUSOVVHmTlNu/ZKnAVYsKbA5G3DSr2RCUg1r737r+Ks283KF7FBwlUKYyvWNlEML4AHQB1AJAv
/mTbFpsYx5WXlCKA1VQUrwnKrlanDCwSpPkOo7YR81o6uojQq4KrjtpGWYunJjJklIjKyuJUt4rf
0JI7dRhQaU8Bi/98TSV9ZnWETH6uFF+65TKR1akK0IimJvz0qDbl84gtZRVsVx7S6B5EKQHFS6Bi
0EgEAB4vJzxocH/6ljdYSZ1avkpq/kVs3prE1ocDeH8nFozoyh2wlEpfqukEhqW6lVBozL+LRHkV
K9HW6+zt9jFYkYJWqb8rSMUkLXC/8jxBg2IfAu9ZFneNKuMtpm5ui1kxC6DkImM9o06jhEmFImXk
CVHWBVhCZDKdstNAhhmDTSTL8lNZGfrZk8vyKUyYaB8rFzca5xDkoWsDrRs0Vn3TBV6rgyEacDhb
X7db475CeBsdy/gDlEBx/HBbz5Wny4U46hqSfaivyRBXjTjlvB1zhR2VFfKLlgAzvS1sxfox3AnQ
AxWWiY4jyqv4slG06Vy+nMptB+zCBCTYtyWsRJAXEih1tCRRiqAZoE4BvussBhHjWU6PeT1YtwWt
rdtSFeogBz3uhDiCIJV/qHuMUfmFPZV7IU8Bufcv0twXWlE2X6jVOOQ8yq/txJWnNIgHu+VK/6GY
jAc+a0SGbitHDAds7vQGlM98g146qTFt5WJUIK4zHrJ0W4XfzALB2vIhswwXKMProuv2UkRXxkM6
ihMK2fl9qJC+3fQxqNEfu4wR8KzFWYAt/yuJWrvBAzPnVEDS6Hpu+mdymv2vCUUZzVbO8qN/X7iy
j6zfbetY8x5LodQKAk0HLJsxhOrRJoV74u+1zpJbawzOQcd4Hq4dqr+ykGC8XEq9BZBCkENWMzyG
/U5n1cnXHvzw63OIgyZYHmzLlwL8TJs8IYZfn065bvJ2euzdYcbYx2sJF3+PB4xh4QHDwglbM8Ol
XPFS7ugHAxLCkBv6M33Sa+QlFs8xKizrQv5zVdIPsz5PjCLtcVXiuenGBYLwJN9JOouoac0ggBI7
t4ejOfyKmcozQLrmy9BF4//kyaZPz1Mek64CoDfu5V+3rW/V5pfSKC8ogpSniUNIw1CH+qFHQ7xV
DVCtoFPWm4CMIkn2AOu8bwRfMYGEmh80kC1vMStU2+AEDs0h6eptEKWq1VeNbjdx8X37E9cqpWiW
B1M5Jj0A+UHTCoS5lI2pOsKoYtHumtcWj+82EK0oMpy+/BI1gLQBLxB8WqbAd8dGGmXSl8h4te+T
fp8E1ZYT5B2qRieFB76HweLxWl3D5QdS1jdUOUD7DXygehycCFBK/ibBC01uTG8jP6bbbBfgYLuY
aLq9MmvHeSmXikf7QBNLL0JNII9fG/mYspI6a5a4/P+z/EVQncuRHMsy3IWIUyWhZ7DpLC3YRdG9
1xEjZVRN147XUtr8+0JaVnTgxcWsECZ/P8Zqzpu/KCx0r7U7fymDsna11ae+LLBiXOJE8ZOE/E1s
ieP59r6sVYwwbABkL4yXAUeJfjmDyisd0gSqTOILQBPNqtxWQkNyZBQVV613MtoJSlbSY023pVBq
t2pDKnVPgRX23XMSPykJXstHlfUqWXXxcO1grAMH+Ty1d7lNMnpZwhHsbmZl4eBN1ql2Q83GbtnF
0bN15Px6Ip9ZZcs148C0toaCGMbmroZkQ63tUlHHivZFbIclKnB19zJlKqOmsmbxSzHUSdZT3ePj
EvYRNO6UWzjTpJsw6Q48cp6PiSwxLuR1S1noRR1hrlLrnv8xyLExB6DXyxgUw2PikEqR1ee8BkSX
4ARuImKUHSPyYK0pZTBiAMJ6iceaevxD2L7HrVsNDELbtdhtuZ6UsXCilk98DGMJh+Tc6eAm0gFd
q1VPVdDZ6CRibN9a7tRYyqPONxoEGt1LIE96tORd4mhvEijnHmtnMsct6otOPVq3z/q8SFROwNAk
oJNhDhGzpHQDGwpjSlh7kKgm3O8x6n9licwQsbZPaJOfJ/zwTL9CqZXCRG56A+1Qcnrfx3eJ9sTz
LI+1tlFLGfPBWDhfCUF23WWQoYnmsMe875kzQ1vd9hGZHtpttwMzkTu8C98s5KJV5XT0jQBxH81W
dMGi0xNfj1PEH8pUO14XhySvC5J6HiPRcY1chMQyRnLw1lIw4YAB1UsNR0VrRnXogUfwqLq5LXxx
Jw8n2vTvghAZMkuw0Kju8lu9JdNI5De0Ae/0L/4reNGdkLGjK8MP88eAiBONBUDypjNJTaj5KkjU
GrQvKE6O1waAVMDAqTnCHQZKI+IDPqk+SL+FrZ+QzI1c9Znl6q4X/vITZsNe7DimusYK0PZA8Ih2
hmiL6K5jPW2ubySIwCAhZuGA2gnQgUsRaS0LJZ/PWhbfbfXHkDsSIpPV/bl9BK9t91IMZbsx6u0B
X0JMAvKP7hffb738mIsDGXkWXspKfW2WhRcOkmXIytNDfvEUD1PgQZY/RG7Sfk+yum/ET+TnTbUv
iABCZjS3A2E+/t2ooaWN3dFQwC1Rocs80h0uuR/8+Om2/iuXyOVHUV5PBku51/FlY+LtAuqR2ubQ
5T1ux9CS1Lep3Oj8ncQiRJnN49LvQaY+wzoA/eh6Yo+vjDGXRKSZUp1/iFP1MYk0Rnh7fRlfiqDU
koKYG8ayakwxk+wqMnvB5WOLK/ztyO0CQPfeXsbVA7HQiLLWujUaLqghDkxppMf0XpDUwKYvGWJW
rXUhhrLWXi1AfOdh4dRY2Pi1k0conUjz8B4GWLb/QiUgYcDLiBh2ojuX/L4Log70KqaAQqJSAgu/
sTGsflvIqvkZILyaISGBY0Rz06hZlTRDCo0q4U+ALiJk6hBYh54JmiqSRmagElHc3Ba6Zn4Guh0x
kYqMP1hHLl2LNg1qqSvYrCLFwG0l3SV9xQgm1rzXUoR4KYIrAZRShlCLCyOTwxwTWCqQGpeK59uq
rBnEUg4VAoZljFUtICfTYoS1JzysJ7Tcgx+34Rj2wBJF+fxSzIW4liEqFjMr0ElRiWjlNqvmkIRf
t7USWTs0H7fF/VJlsTqmfIPl27SAQhSJfmy2sm2Y4gkzmyZwY4E2LNiTu9NPwfk5Mp99S7Fuf8Sa
B1kuLeVB0G7Rt3wzW2ab2Wlm91Pu9OhHUIQ951sc931b3JoHWYqjPEgJjI0x1yEOQ05PnDghpYdp
yrJAvuK2oFXTnNs70JWIQ0CDVwnIbkhc2zamXDqTBAaxo+5/TixrWV29hRTKUxlGmKQYOG3MMHV7
vdtwAHcKvf1Qp3ah3/utc1uplTYzjLUs5FGZ0KwsCw347A2GUIn+R/NJ+iZZ/IP0qqTE70jhm9wL
WiA24l3pNJgP8x9vf8Dq9kkS0m4YpEDHFGWxnaRwQzBCXy4C544fmqFsqixKiNVjsRBCmaQ/qgH3
s6geWvV48TVsWRfMSivOPB40z7XOmNEC3Sg9xUAFGTysY8adyvw+898r39WGr1D+rrqTGu3U4uhz
bsw//Yv1W8idVV+ceA9oEXEwn/h68i0BdKuKhogoPd+WMlsBHXgstaN2iau6tJs8SCmzOzn/LY8H
EYk1FPb8IgNJSGLn6j/GOblcT2rLhrwoDWSnYBf1zojewXro1+8K665eOdNzxy+gMNCejYiZugY6
ZAGmRoSUwuPMSJOcBKWiWD91Qsi4BVZSOBCxEEVtlA+S4F7L8BQCU57xKHRk2oTHyeWO8n1VkXQL
wI+98S4wmnJW3AmqYEiEIiGGIgs9o1TUXCuBNL0xm+KoewNRQfQCZlhZyJFQt9uckXpYOc0X4igl
G6lPwIAAcYV4SLmzEG0EjmGK1zS0wPtYqkTZ4qAWvV7ykFEpZ9D/cRXwho5tYnUZiPpCW+j+NLJT
6Xtef6i6vZLd1+EJPAktHFvAWN21JyW+RcfSyphZ0OhisFDzYLfvY+hr+XfSqcXO5p+yeQ4P3aHZ
BOfWSTnibWY4ZJXsgueaRXGxElxcfAB1TDKPQyU/xgcMnuMNThFYgfHeGXdFoJm3XQBTV+qirUo+
TEIFoiTfKqMNr2DKVP4OnN/x4StyotdcsMKtDyDU7NCS8KlwAfl8+xNYylJ3o67ng1aC5BV0kFYv
WzIQw6rUDv0PKXr57yRRt2Ki5WOTgZfLBOpP5+3LZDcm53p89ELWxTGfCMqzLjeQ7k6VgYgkRxUk
VeKhkj+amBFQr3QlYWhQRjMZ0B70GWfi8oKo5QLUIXLSmONwUrwTZlyGxCklZ8r242BBOckPQDbJ
ovP5QR2jFMNQOQ6FBNA1NENTj4XAr+sCqOuNaTSSVcG/DYA/j9yoMYjY24kO7KHY9A11kxZ7vzty
wR4c0aOyV6W7XnlT+wd0oRFxBPWf78aeFeWdDbDpnt/Hk9Pnljbh5SMRsJFEurdvvZGE+mB34D5v
Ms6sQcMeFJi7+hRbN0lVU0tHUsT7sTppDe8MgWngweQDf57lAVdsVASjjwC0IIQCV8SFSMigtXNS
EAfAA6JDNjeOcWwavF0qlXXbSFd8+4UoytnmvTw1iTiLCg+hatUBEO3AZQsMfUBzFwzPvioM04qo
r+DvCvjdn/o2SSUISwCZPaSTw3MqaYQ3rj/k7V1UNM5t5VZu5lnQf+RRjq2tR0CPCZAXcy88hlgk
8cmvVWdq7dtyWHpRXk0A1kxRq7NeigfuxdTRxa9ccaUpcAtN3+oTqwNmRaA0wyLNvV8zQwUVcnBi
oHuiqremUNm8X2zD6WNsjlxWnkLB/ucj5UhCiJioQwIWuXL6+k8zDbBwvtGaouKZY/E8orwcqE6f
Maxj5d6/kEOZYiFIgVwDQdHMjNMQHxPhKewYLnnFUV6IoK59aZKMEMW21mw8Gcy7vamyeB5XlQDC
KBKMcFfoArj0lOIkqX4WYLHkoH1twFjeFcE5ixgxw6oeCymzfSwC9k7QOTXkIQXYekRC52ueb26b
NEsPyuNHXGCI6DxqzTL9XZRgvkWuC2nS/0oIPUktK7nk44CgAwCUWo2y7XUZnpdRnWasFY3Zo6fo
65NzaMK3yinoRAvze9ZtPdaSyxgx/M+u/6BQLPajquKyUYAxg5H66RiqB3D6mX0OzLpRsoowO6QN
igFBj8c4Dxw7zS5BuDsEghV0GVF63vX6xyZm1QnmLaIuz4uPopxEhpahxuCwumn7rOeP5Xjn+3vA
V3f+UYjtrmU0Ga442wtx8z4s1iDy+C6LxNkmw97tQoNw4Wsiul7MqLyy9pM6w21n6HVhzGc4ju7b
qtyn2dPt7WRJoK6NvPQNfeAhoZffvMwVG4Fh92uJ14u1oryEGiYThmCwVonCP+lRBPLsqQfKsjHe
Dx1nG7HuDGFOmvps+PF/K5xyHoE/YWSg93Ag+KfUq0iAQ96e0um+VndDZACNZZ9xIkPqqjEi64Wr
HzUHjLRdWkdd6aovcwEoqOCxvMwO5QitPqY2ADryUz3zze/be7hmjT9M9sgzo/9JplZYH+S6GAzI
a43uT1rlTwNyYa2QWbzEXFBx5aAtZVEL2jfAPCjjECO4BzRhVz765YpP7eg9Povn6itnNLOtNC1h
khkMwsr/V41yzbonJyAkh7jui78LX7TH+G78XRpgdQBuu2RbyvZFeWAOJswdhrQ3WUilcYgLTQSP
fQKpeJ3a/R+0zitHeQtUj4AULHQwxubRVH66UOR8NkAWCp1WBsjzKTPj6KyzQAvXLrmlTvPGLlxW
oEQYlIkgJ5WMrZrI+6AHBdHIShCxxFCOuBWCSkqbWYzCm3q/i5BdY2XtV8APLqxCodzvqI/a2M5C
OADf6W71Fj1lB8HK9vmb/BipJGS44dU7b7l41IkGmg3fxfMm1dmL/wnG348GuGOcHbqdibZR7nex
F5/Q/Gg8JC+3zzZrPSn/DL+ZVGEFyZL01esvolSTkn++LYOpHuVAujEWOH62DfUooR3wQyDNPtwp
mdX2UCl/m3bDfWwpBRFdnfXcZjgUhXIouLXVYCghG3VxdEwJJxmFeKJi0N6333m0FWiMGGml/UYF
qrqozBC4P+BUlyfBG9PQKBoBs7ZFiLf9KU12cWQnkoXxfyuMHsfymHmbtnXL0eLKuyh2Gcs9v+Qv
3cv8AWjiRrc4CtP0iwaMsr6RZDJG1vqKxB26MAvFHHmCvQVGVoQB4EC1J89OC5shWZtX85Zo6uTk
uq+HaBgAPKe6R8tfU6VAENrE/TaMj5xxSvNDVb7lkltpLwbInsSQcLkt8b8F4VPFG0Uh/BA/GDNu
i8/bUmOH/VEvvc3UxaZWPCFLInJvaV5ZRhGRGlCHTfUxBLzZNCcfsMZysZHEAAXKbSdjIBDpi/pQ
TzEKNR864Em5RjaH0RHETQQY03SrlLucy+yy32ac60VbNZtIgwZP3VVHt+oe4+HoSSfFz0DJ61tp
9u2DmCoFjCOiihR9cdN9Ep0y0VJFBw2HBWAAslOUbqPR4RvEq9lLiu5vbxNpG914yYsHqUFGADTR
40MCLhshtvRqo5WPeuOksUSK7qCou8h/UPMDBwAr7dVAwX86xNU+l8AEE2+1/JzGblZ/ev0T6iaZ
8ah1m1wl2ujG0inD+eE7AESFXzX41ppTPzkg87FDQLKnb3z9nmuhiZIIQVAUq8dAN2XhOYseufxT
GmvLwHA6ApZG9bFcAHgr5V3NWUb4JeaKKfvv/HiXRieuALAuCilihz593YH5mVH+7JXAK3am5k8D
pgbjwHsnpLG6+lmPf/UViJjKQwcCgwYUwwDcNAYz7hxftmu+3nJteWj80VXEUyL1hM91V4/f0C3k
pKGdGqy600p1DVhn6NrE9BqPshANLJIqvlcpQTs345jCVttWTgPYlJAkhxpjuIS/l47ac2XDwh4x
nTcyArc18ZghBbGPIaCFGw1fl66hTJS8rUSIjw6JJZq9CarZUwXcQ/L6qB58K9t9oXD0Wtus0YCV
+USk6BeSqYOp5qOqVbjUftqDPFvclWR69UuSInQ1z5qtHUH5eBg3wVazCityuYHwFvhuGQ5ixT9c
fMZ8HS2jhK7OGx/cmaY4Q5FAtGepLpxxDxyG54zghrO0Q0zejO/bgq+joEv1qWuuK2J95DXUywbf
CtKPQrTroiCtxNJv/n7K/13oR910fJz2paagfpWS9E42pX3gxNCztDoX/If7etOarJTSSiHrUjfq
hksDIMs3OtY0fSlJsM2cUgagA/KP1mdzvEtcxewZYTNLSypqTqQKMOWzGWvGTlJcb7iTuM3tDVu7
RRcridFCylIAL63GFWREqv+LVzYTn22LqCZ1/4mKk2Ukw2fTiwSg5jEBp4Q5CqB9CLuHOGa9MH+Q
9v7vTUXR7vJTDCMRC2MuySMYfDACcIRl28iK7zzrV+wO1nTGrQYqtozUjk468G42Zm/tlIg83l6T
KyMGPxKI7oCVPAMZq3TTec8FY8KLHsKoEYSTGDYs4Vxr7chs3b/aXwj6gd1F4z5cOE0qaiRTUqjg
8UDiDXB8akYKzpZE57Y21ztMSaHOpNhJUzLUkFKFRMdgD+IzkkdutvEe861kZgPJUbxiwfuydKNO
aIapBM0vo97k8ocmeioUpxfM25rN/+LCXijFqAOJjCVX8y0U4yKe3yZxmb6KnKRG9pCP+VFro+QP
10YDI4+5Zh3ARwfUDMi+0bdBWWkcoU2mm5Ie5UCXB9gdj6mLai9Kb7eVu34y/2j3Vw710JtkEbwY
6PE2DcR1ljA4quvvxHfOMP2D/pidi71yjLeKWbM6Ia+fZbNkYD2h11KaUbyprfO1yeiNMAZI8Ran
bqvx5BWTCbbk1tvIRpTGwtRlCqQ2svXLNqxaCFSP4PxGZtg1TOVB++gBAB3s9DtmOuIqMUBpSDlW
ThmzXgsgsFSAXJObHdBcSIVIzclMJo3tdeH+UtpPZm1xGbdZkncjD2mDJZx0t/sCC2oNhE1zfp9N
rnqqERiBBf0T1jRuWPfW6kHEWwBEFKCl5+lS/SjkeSZOaY/GKrS0dpt+zmIpKivkWj0WEvCfMTgH
vhC6iKA2ulYYWFYEWy34XXnwuXKHclf88u41G+Rl01167zsNi/B83XYA24HSxRzq0ZcGZqxaX9Uh
F4WlL/kBjfWOZyW/xCfME5rlqf3FOJbzsbtyOgt51LFUODFpgiAHUKyITpamIeg/NUO3tnirB2AO
Xn+Mlb3uP5jNZyGRCma11kvUlIOG+ocPfifkqZ3M4Trg2oF9CoQCpxFgS9w2AszSH1BYfBQ77sCC
2p/D1iutMSYKPEwDK033AFZJUeu5NDuj5CALf3QWicm6kgsBlAtAZ1mf+g18eTOo6PLOCVhgzYjX
z1mL9tS2MNDvglJ+lZBolJGCDog3oMjdBxu/iEDCpxBR9cAUUp76ot/GukSEvnrUlQ6pPi5kPTCu
w/x5TxafSzmQLgZkNS/Ot5u6VT9mEt5cdYLHYnMugKOpf6XO1FvRTtoNpqBagzlaj/+4A+byEwwq
cJM4efgf0r6sR1Jd6fYXIQE2Bl6BJIfKzJqruvoF9Qg28zz8+rvY+vbpTBdKtPs+HOnotE5F2oTD
4YgVa1WJgR0DlW2pflXaR4tD4ukdQmsrHrj48WeewbnKgcecdB+Izii5qBG/JvS6sqk4D4O6XTlW
i+EDY0eaBY2MmSLkOvcbMhPP0zkig6fJAFHduT37xh0BncxH44QvxgEaBMBI+pV/2/CaXem9JoIq
JryBXZvre1pMR3Sp3TAfN9Ea1dbyLv5Z4RynL26BTozG1ISwZNnvnL9Rvrm9kvmEyEcUKBdAXgAe
QNIq5SVmXURhH5ZwydDY1ih6BA9QN+yzLTSGz+ka3GNpNZfWpDCYsmKK6gTWRvu9Df1ZsPj2ctYM
SA7BTG4M2myAWc9U+wnp0Nt/fyl5/Ie9HK8fAHVM6QRr+kgI66re7czvtQHF5W3NfUyz2OFKlrqY
f19YsqSDmg/g/jVjWOJE7aCdF6HiHItTGv4Mg9gPdQJwadJ4WWe/9zwDXVHWvKkdphkMKz8HSb3i
8Z8RuwgcYHCBIs2s9QlY97UjjiEtSZfh98S/QUView1ARTX4UM8AKaEg0qgrr9ilIwZGSMwTgvIb
CBopfFBOqBWVde+GAYgmzGNBUkzXbPLau/1FPyU6s9qaNr+kTKg6QWfnel1dKkB/UxZQHoa8zuTF
5SNu49smPheWZhvQYGUGhF9V4J2ubZhNqRSdWkOt/utwL3BLbTvfL51uB8yz7WL0agNa4BEM6qm3
BsNfts0ssKNBvlcH3fe1bYtVg8atJnHjnWid4TkDV28EKfgaRUhXQe3D/jUxdzqF/jA59d1qlr64
v3/syzRKaCwUhA6wj9rKI4bLK8wzWt7k5tt+s5/cPvI093llvz+d0nm/L2xK35QPnWiBsIHoPXh8
99yJD9Apzp3vsVv+AJgN4hcbsGm+F6e12/XzKZlfPxD6tPAOMiFnLXltoect6rMhqkr83Qxcle/L
bjdABdEKnVx56NrYA6d1xlTAwLe3V/3pwEimpVyoaAat4QSmdXPYD9qm19hm6J6mVV7r+aRfXRmS
IcmjGq5rQTbBEIShflb+9CU90D05YfrNgPgOR961EnQ/s2tcW5R9SDQ1FYkKi+C3pF/z3eCJ+/EU
PnW7xElPSJaQtGePqs9fkdmah2JlZz93yCT7kj9lAhqDnMF+tFfu7efwLdmXb6gxHa2XMdxA7xJC
tW75op8nZSV0fD49V/5kShemljT90GhRjCQqcVj8HmWF3ygr65s/2I0PakqhvQp4L+oey5vAU5q1
qOLpxVNto8LTqG8hSCHSuZLVrwmCfK5VSNs6X+YXuc2AdcWY78dn3XZHVexQYnL5r9F20HicxY2G
g35n+bZHXm6flMVNncGEoEOzVQjoXdst+jpWJ4pNDRKoKIltlb8FxsqeLp5G5FW4uDAtYcthVy/D
TulmG6XN8Ho27F/xpN03yljsoB+wcjkvLuiPMfl8dDaJQUoDYxH5ZYCQHcCTcA1B8BnJM3+tCyPS
ITAjYCYZBl5dqhwD6nXsKMxuk0GpotIPNabkih9o/93+Uiu7KLt/JCZ71ALYRJ6deVUiTkYH5pzY
zpUNRnu7/5wLXC9RcoxUDbLBzAG0VsljFDyUwNSsZcBrn0ry+cgW0WSGHJ/K+m5Rh6AvaoYr8XL5
YEEoHVx3mg7S0PlHXBwsA/h02htYh2GfFA30dKecOg1uf7ILkr3BX0wldEMUHUK/NO5p4gE1oTdr
vf3ZIT6FlYtfMX/ci18Bla1iNHv8iqHaq8TRIUegVxsz/hYN96C+dXp0lyKouK+lW4tOc2HXvLYb
AYClFTXsjuJZZ64e76aCe4yvRJHFAwEzIBPTZ4lGuURWT60wsgB2FAoxU4p1aKzaBUHuQbR9cKIx
dUtV85SaHKJqpZw8u4m8t2CyA9kcNMwJ5Eyu11gSwZE453CjcER7p9zEyVoFcN6mTybm+XmILEN9
StbXKjmIejQdy4tL60BN8MCq6JwM5Cukdffh2h3/efAC4QUSm/9nDiJ71ysaMMicjzrA/wkUM8xf
xaB5IXrj9VMBAboqq7wo99Os3yNh/O8x5tKwtJVAF9ejHsJwJqDlRdg+5JVv6sFTF65Kes7X9ac9
xUjADA8Eo46cHiZtPUDOCLasOg0dtFggAD85mZF4I8PLrRg28/9e1eQca8kOzudN1grJyPJGX/wG
KU8s277Jkh6/QTFF8FKZSn+XskzxxJTjnakWmtcr4bQNB2s8FFyv7tOh2jaW1a8hcZY3w4CmkkYY
KJOkKKVFSQo9E/wQlQk3aLyuBRjjh9L4sQEAAkpjENbCJgFuMqxFyKUQgR4aKAAtTPqBLffa2fTR
ttOeldgD/tWKgc/4aUMf13Bve9ZSrEe9D8QxFuTjUC+4tiKUgSh5Uc15hnFoWb6LWhTRx++3rXyu
FODkMBVEXjOLianKscBMCq5ZAmmU3iHEDoH1lpmQizSaAg38NtFfA0J80aSBG1j996HIv9S1+VjS
wHa1lLwGDSUr0WkxNGLIDwOUYB0CxEkKwV2i4GKqQIkaYxA7IMETN1H1nkpX6RvoIvNH2qYbY0g3
4ZqK9mKuPhOaUZARabAvf1r0+DuiJDBdPFRs2PKKfk/G2Embp0lrPC2MflkxnoX2a4eZ9674aARu
ob7S97URI1HTHWZ/3P5C84mSTz2+CxBnkDxAKihFmNGsy7IZEaz5IA5x95iScZsYxAnQms+zzg/i
NWbaJf++tCg9G4rOTsYRlIxuIabSIUjXajX54EbjGkq+Ej+XvPzSluTlmtJMg97DVoxs2u65YxZv
Rb+S0ixdRpdG5vvwIpeoDNCeaDaMjIiPQpQOD7eKfQjwkF+jsl96DV2akhwoT5o2yqMCXLuNDsTn
xk4ck38N4tDT8c6D8jeYtFdi8rJJCtwA2N3BTjL/+8XqRF/wuGNYnRqUsCTcKtb3o43GELPPAasd
I72PlWkF1/rP0Mknv4QYI2S559xdLkslQcvQl0J8olv+Tt3RwTP2mJ+Ik7h3ymZ0g719HDwMqnjp
qfAmJ3iB9CzdDwf+Enwpf9KVb7yU05iY4DR0pgM4b0iOBJJoY4w0BGXUi0CQap15uJqzLToreA9t
HSQOyJ+kwJRn6WRAuQoh+ZE+aX5+CDedjU6L7hvb0I+9oncgsnv7+C/57vxRQeAPclCQwVx/3bxA
7SCvGyQYzByLh3Ts+tSLETUNjydF74qwMZ7qOjfXSD+XFgsNcQNWwTcPDuRrw1WR4q4HdNlNx/uY
+E0GNZ+1LHEp0lgoxVqgZgekVZ6XVZuhz7jRx27bflOmcxi9cvuVWf7tLVxcCYQP8Mk01ITlCDqZ
w5jgOsUBsfhz23Zvooocq582t80slu8s3KOzYq0ODkcpUjd2EITqgJGmxD4Z0YbFd30G9Oi2ah9U
Y5NrG4KHEjtq3cttw4vru7Arxeto0Nqoj6Y5hqI+G4s9KZ/ydE2rYukeulyd5Igi5FOY9tjFyKSF
WxHz12x0Z3OauXqRmT4vWs0rs2yFnGLZroGXEugHcSdL4c3os5LUDVY38RR4AuuuM5k3TiC3g/RY
pik+Y79v7+dSKEEE+dcilR4TQZPyjmQqQkkeguHmbLdr/fXFFOfShOQqeOHRkoUwYaH1V7Q4WZso
fAj794JhmHmnQ14NCpO3l7V0TwCMoUGGeOYZlzcyMAqjnoQBN+nyjWV89FkOQs7eI11z5iDGbGh6
VPtx//9lVd5Mivs97jpYtYb7qbgX7YMevVXKQ013QGiUdMVbls7CxSLlhoxN7DZWCMz14jlP7iJC
waS8Ek+WPPLShnTectAhs1CHDRqjrQYxZxo5upJANcAbm830N/W5S3PSwRtTKx5LFebM6FuSgaNr
2FTtylf6DGmhOphLcI/D7WdaHckIicOmrJFIuO2YJBw4+i78gJwu+8Gn2PbtXMueh9yKz+DGrkA1
WoXKfZqpDO2QOOyPUZkkdw2m5dYE1hY+J65z9P/BjG2oaIxcX0JWZvOiwft6FkkIoBYFrSarW9Pz
XDqNYA+gKp7USB8wKX5tpQKRcU46FAr7vjSOilXqD2Fq3CUDqPjR4NuOnd57yOFOaA2NTiTyyb19
SJaWCSpAjAmhO8oAf5N+gIlOeprgMRtYzxZ9yK2dtgpaWvBadmlDCjmkK6bMRs3cbcD2FsfThja5
00+qZwbVpuHKUW9MJ+owAaVBUZfYbpx2jpppDpQddmOWeAPRgaP/aqImeHv1C1nA1S+TzpNlQoq9
ngunVbixyVvf4gwdwrUO10JUh3NbjGLmHBI6csGNdUmNMgJelXr1O65eour19iqW/j4BbeZMEYgc
QI48LMcbnpn4+9ACBd1q5uLCv21h0U/BZ4CJMfx841NKFk5l0BghHhc5u7Ob3VBvrNxNzA+KMRnw
bg89Si4rjfSl+gDqTX9szm518bqoIoNpnQ3xEPJsaw6mORzNoR9AS55BIive6qPt0ZXa79JpAP0A
JP5AfoHdnP/9wmTCMAVI8/m5phwTtlXwaFvV1124DNmljdknL2xUmhqAyGteVulpKmpE3pSeAv6q
Qotdd9q1FPQzHhPxFf0PoAU1JIafuKEgVmVq9YDnSet2nvo6cKdz0AZxLciM8aN1r6KDr9w14CBe
A7Us7uYstgti4PmFKOXxdT2Gs3AE6gfagUaHYvhqrc44zmFYegsCuP7HhuQkUCqkbRbiYaRuTYfv
wo3+ERxb395GDnsCVdpKhWh5SQwRG3WrGVVy/fHSkvIomrAkS8Ot8KNPT2OzYgJonKU14T0N5SG8
HHCmr4000LMZY64IN1F4+arifvoOYb/ujVppsWuLQP+a1Jm9D7hQzmYmmoNItXQjoCSzC3I12oei
aj7oEKjfSpEHO1ULJ18oBuZy8KAj27wLA38I9fagsqmD/KGZTR/xiDE2Fg4J3GOgauEopQXKrVG0
p4Yn8JGaFS6vW/1Uj6ZyX5UAJDqqNU7bUivDb7rQkhNL2+IxKOrhSAVvHhKlalGVigobSIbUHnze
gqArVPXv1hS3YoNZwkB3dFyzL23LOW6Fjp8NswKnLze4mNyCAAUCVgaztpwpH+u3hsV0i43rn3Cl
hHvNKLUNJsyiyWlbi+6iAnxyaE2V1ZETMv8yjN91lm14etlmGViEIoH5trz3S2ZUvpr1NibOAcfe
oVXQ71mQ8tBVp4i8hslkHXoG0U2MDmaEbzDRPRaYeFPpUS8wfRf29iCcolZryFZjE/0+xSimUU3K
x6ABv7rrWuh3tBjasX3BOr5NJ5t9SZsImANVVV4ErrivU2AF93XR042iRaSF1BQlicMbc6QeSULa
bYCj1t7JBFn0IRzYXZK22jeM1uq/aM7Vh95MBIbKNI43ZaCniadkefKexgxj+6GdJz+zwBgOgijp
m9C6bp9nGuiU+jE94f/eYlbPytwmMckpUEYNDVgS7a1BFyedG6VX5ROkRUu0hd7tUmePfRbawrHb
ikCamFpJ7wdpGCbbtoj0fQ624kfMCpQ+5kxsTNcQMh6UPuu/ml2kbkylQlPJUvJw22tUBZSGG8kD
6MnrcxKUAlOz9pzm2EP4HMZp9pRnE8s9UUTFvs3L8iOkLEKTXav6b7QTSuUk2jgZBz1Kmi8iNhVf
YLTkELQqecnaggR72sd818b69Kj1JMMg5Gi4SqCYj4ZZBntM0Rpo3VP08DdlWwaawzI0T1wq4rHb
JnU9PCZFN0KAMbGDY28o6Y4FSrsLeKGASHwo8+8ZgDovBPsSOWVUKc+hZtSZl5ld8pILOjzrYaN9
tQtbuGFigypbFCJ7yUhXfjMSVB4dPQOE3IniqHzP+8R+DGzQHjlZQci2VWh6Z/UDABptN/hJXvcv
ejnqlRMqVf576PphowHx8KIzDu3txEJT2Un1fCg2GBGOnkkciGPKjQiywHi/vuijrvh50JLIUXM1
AfttMPRvpArB5Z2kle1kPWN3PfjDziFpcIBz1RhwisC5FaVFd9f3sfoBQmroRMYlxU83rCD1xi43
z2mFwpejwcv2ZcAVhA5WxeOWQ+fpQCslfhjF1EJegUblvsTglZ8ZDerqxgRBt7oxhqOC3OsncLj9
awFuln1qJTYAbWgWYO402mThWEZeUeXVt9AKojOiYespVTp+N1Md7KyUKHhCZkOEcaUC8LRpHMM7
3nG87uyRBVuAqtPnAeHaV0Wtz1MPNNzndlH6FrHiEy1y8aQEY7RjETFwHOICB4lFzSYk2YCB2qnz
84nFH5gYVRw6Ru0mHWNz16tmB4rF0Oi8qhohgadoel36JigYfTqaoJWkZb/hIqObvIuNflswVtmu
lVIDCh5Eq22nz3nZeDowpRHqFhXgK0YBZQ6noyTbtCZviGuGZrxhWpyAfYSglJrVgzIhhBnV6E41
nQqwjdXx74hlUCsd8rJ5K3M72IykKj5MGjS7Lkpif6RJ/UFCpdmVoLJ2K6VtNpVZFaDYwaZHmTK9
U61Vf/c0thzTjPNHwMTMY9hgSNa0rGmvwRFf21QBIu12SrmYes+FMRX3N95ZcnJgqHUw1rhJU3tT
lhi5Tpyx9Cywut22s3RjG1ByxzMLYGsEsevLtNcF3pYxMlcSHHTlF5Q+rGSlDL5mYs7PLzI61Rgx
+TXARGs92x132spTx5Wu45qN+d8vbORx1YGzBZmplf8u402c3w/F0+2dWv4if3bqU2JqtbiMsIwC
oaI03q38awDsarVW3l16rlx+EenLc02PQmbATtYeDPIquv9eiGGXf19KCaHI19sBxVaV6aaMErc2
3jTr7fZerX0OKQ8UsU66pMAamvog2vfKfo6Dx9smVrbpnyfZxRe3g8xkWgUTOv0SJSW86r+yueFh
ALlVw0R9A/9N7imMahuPKmhx3FQ78AHCBtxRg7VH3FJ+fmlE+hgdSXpTbWCEPabfynN4nnaKy7zW
7ztM1hXf1N3tXVt8NV4alL5MnACyOpP9YDJLw932MO0eujtArx7I9tX21OPaI2cpWQd75zw5C50a
EMReH0zVUvTSbhDHxhR4j/7BUh5b4xRa90An317a54nh+SV38S6QqhWEJkPVx3gXGA4grH71pdnf
95vQctlWPDDPhKqC039pDsyxt8XvzMUV8Uo1Z9ejsLK5/VuW0BhXv0VadsSVMSZWINyOPE3cVwEH
0cwP3X6fZ+6wdAVixKNPO/+23aVDAYiyDeQ7ukOfHrPgmo9ybUYMKvW2HFInqaqVXV58nl9YkIJ5
2BZ6aM9wQbsdvxbaT/CAObYaOIyg48V/gFD0gTZruu2L9RXob0HuA4gIQ5NbXrWoSa2Jfz6tDu5N
x0DhYQe5HIih3PPvt/dw1Zh0JsvaFO2gwFhsobbG90bntzj8luHzaDfw94D+FOXvFaOzc8oP9csV
SucyrwSK/ymMQhKI7Kqf6QFlZZf+UD1MMG+z1xVz8xo+m8NjwwBfM/p80iVD1bIMA2UGlzxWR+Il
++/cDU+NY6YOd/WHwK/3aEJY5/B+rVu15EDAZf3PsrS7djVFYTC7aJX4xT75HR7VH9WbWGUE+kfw
89YSpR3N7JgHVQRDYPUF5debP225Azp/hzrsZ3oynqLveO6dMcLMztWrtXJOFqsUQPCA5Qy0wwDz
SVWKGo86nRb4oKf8qbm3HmgBUqsSaZaLmW1XfM0fxjs8qm0vff+bb3thWYqDhh3ldjS7UvPFMpx7
pMXalnnEdPIfVuSMfuVwr77j38W2y8DHsmJ90ZEvrEuRjytEyZA4C7fEJLwT7u4100neeg+DqFvu
r82hLF0vAFhApxY57IyzuL5eeB0lGPXER86DM+dOz/ym2Pb1KVhrLS1lNJeGpLjXjdVodzPAV6le
2uoLCfetuuIyS8H70sT8Ey4yGlHCXfkcWidzP6QALmjkL1IatNnRTyLEhpy8dCRyG1U7fcYp2v1d
P2JIaWMbKyXiOQuWT91FM0MGyGt1Wqtah5aBMlnH3koODY89LecuEWsC0Evf/jK1kD5JiWdolEVz
aqFuKUZ/K8uh7HGKt7ntrTj13Ob5tCoDBF+AXUChQ9ZZF0lqsC6FqeBR3JvaBvdPd4A6ib4hP4On
28aWPG3mKf4/W3Jiq2tFUGYgQ3c7zbPoeaJ+1/9N7mwSVPHRQJj5ia49rRqYnmgBwHTQQzBs0HSu
KWUsesEfAzLXYpI1ObOiuaXTvWa9z6K7PNgyspLMLu4UIMwYJaQa/iMdGFPlWVm3c6vA3Pahr5Sx
gyHs219jaSUgZMF0K1AOIHKXAkxeTBYmaQEdiaLMSYElYqOTQMNPbG7bWcKosEtDkjeriqho2syG
6qY4oiAcHzIUJDdmU9cPZoWps6qDYEvHMGyoarXHJsNPGCduS/lavrV0stCMw6sHCFSIzUl3V9KQ
KZ90PBLM2Fd1DGJFT6F612DybtBW0GpLQe/SlHRZZYVeIlmAqXloh5PHPlqDMi1bYADTI9Fhmpzq
kCRJTTG3WZp6W+Rn0q0cpkUPQYP6378vJzQZJGOqAX+/zH6KVnhhhkqnbW4IL1bC0NLA3D+sFiA4
VAFSkSe64IiAbICr2bU65mFwB9mo4hth6hSoN4OWGVhr09FDvgnj/IihpPOIuv1Ut6hqgyEC8/Nk
Uh3e27tWO7eBjaL1yl7MgUOOkzPtxr8/UHLipsvbqZ33olXeLfYQsUMabSJQcTWHEjSBawDLxa2/
MCcFAPQLkOxwdLdi4D1q3oBhcnT1fBeiuHv7eC6FmsuFzb/k4m7ObGEoyYiFCUwskNdGOavqSgRY
9FMLGlBIx9Felf20V7JZHgp4QqEfo1hDz30V3LS8X39MSK46spyigYH9Asd16Uap254zP9yAzttj
9+1e8bLf/KV9XqUDXVuadN90kxmBwxB2McHGz82DrjhovDg/1aPuKRgULkDydft7LUawP5sp82Hw
LLFzoDOB+OOqm9QvtelnyZekPirp2nTZYgeZXdiSomXQB00cgT4TDEnTkdwRD/X1s+0WG76voeIK
ujRQ/BlI/5+mlV7oyr7aUvAMbFb1pQ6XiXixywU/Mpr8xR17uTjp/quJPg4iwEbarN3mpEfnIXMS
M1lx/rXvJQWOsosrqoF+A/osCrAtjpl1Thl7tHvuReLd9o3ls/y/UyATrY2Fqo8dw67pDfVY/pqy
2GHWyr79g7L+HAr/WJEiBiZvaa2i3+PGb/aRPg6e7QcYp+4/mrvATw7d0+isucNy9P1jct7kiyAV
qBo37RrfKoQwEeZrqvo09qeSofDGvEzb2sS/vZPLBoGqR2IEXnQ5ZGkt44ORtHixfOmhHhwf44fp
AAKk99tmlnMjG0K+Boh17U8jeYUY455S2DGh8ZIeguE+wfSYrr2zftcCpkEdqrlAyjnAF60EkkVn
meH7aLwS69PMZTZMMZqTMB3Vh6yNXBVd3khsVxa46P4XViRn6YQZG9Fspd4AY/VsOJPPD8V7VmxC
5lZ34758Fq/KrG6/9l5fW5/kMx3NRoXNt45tbYW5rdIaI6N/E6YuViddO2XGJ2MyYGNIQ6DlEfzb
lSO9GAgvLEgXTNgXBVcUWMBndAIFHG5rQ1+fSZ5QXcYAEuAoUEIH5n/eyIvDlQa2PmXNACSN22/5
U+IZPnjMduzNz1HR6U7sC/cjXGqWXx9fQcS1W3mILE3/Xv0AyUcGg1tAt+IHDN4p8Owf/K7aQ3WM
7cWZOIoHwshDvrntl4vn+2LNknPkBvhH8hRTAJklXgRyICdN+/oI+XBoSZERbclkfAJM4RumEfa3
Ta8uV3IaovOhYSVsgzW5wzC1Z9+D42zLH7N342RGrrKltqNtuG+u+NJitIF0OGoks/ISJNKvv3QZ
97Ww5i/NjfAxtcDIY7/0dYmWdXHsahMcmepjNXyfmjfMsG6osqaNNH9I+eYwdUx4aGDYAuRUunJ7
Je31SsPKU6HFwlfNUd3RTjF+2kkBbgor115v7/VSDIBjM+DfoFGG0ePrBQ+815qow4JBs6rF4GnP
7ieQy902shTiLo1I7gvbAy8ojETkBzeB29glyIna6qVu325bWty/i+VIXjsM5Rh2LV7SxQCRvB6I
DoClQAPvkubjtqW1jZN8FOkQS4C3wNPS/haG4At5Nlclrufs8ZM3gMoIM48QrkP17vrjUAApamU+
9qXpTUcKiuH0qPwyDv1Lexdtb69n/lufbVnoDwJ1gKxPsqXrZQlqWEx0ZME3EwRYJjBtBVBOECW3
vxHFL8Pvtw0ub+D/DMozCFbSYpIRZPF4tJENGwD3ZOBlB7DqtpnlI03+2JFSdKg86NpYznYOVee+
1MLTf4LhswOmM2wcTXj/mUkOtwXQzP/uJNWvv1qRG1qlZ7MPxj7LNpR6WfJM6EqoWrr2Lq1IkcLI
9DxtS1gh1ZcU5fxipZi79vfnf7+480zOpiFMVRRnBlc0odOLtfRq0ePmtA7IW5A7yYXCTtQJBBs1
JD7mc9WMrhjeKpUCEgU0156PaJfyFV9YjEMYbMMAN+h6wQ92vaawyU2gH2DR1o4ctM6Z8LMQLNat
hgqCf9vvFvfvwpbkBbqVKIZRYf8iMO0oaPGTlVC32M6fR93/XY3kAZk1ZrQaYKHE6JU4FNVzHj5V
IGYsty1gbqgiiIMW+j2AeRoGmLK1pGRewaeIgR6iDlp93fqUmQd9yjTITqLcH2mQXUzNbnylXAFs
rhJWDiK9IEMLfCifEpOl9+BainN3RlKeNLCZVA4QZ2snbzGkYDgdc9kqpAbkPM3Uw76sA4Jf1D0L
MM73h8be3P6saybmC+jiWJDUHkueUKSCwjzHbQY5KHHOqnTFUxfPxsVKpHsMl0tn8Qlm6i5p7gwT
osyBoh3EMMtcGuJg2Qk0jEV4R8t8rd61mH4BUve/bZSutr4qtBE8wrH7BAkX417fBB8Qa8h26h15
hETURn9C8NytvWAXD+eFVekC6puWG10xL5nMXNp+FT/n0TaHNOvaKP3i0fxj6Z9S68U3FKLurLCC
pQhSPxWFqt0a1fqKl8iBxiS5aVY5LCQUb6rC14GWpukKtm5tGVKEsQetAPYXn6nT3kxIgwzPt119
8YNYBFLuIKHAZMu8yIttyoTIBqNEO4+jPK8abgqOtuSkBA8YPbptaXHQDc8zvLMRzzDWLC0lTjSR
QDcWV6Y1OgG567rfSQBu+rNSJW4DyS6yM9OPMTgVxgMGoVasLy0UjY55bgEFFCanPhmNo4nn6EP0
j7ZPt/nTtMtjh+6bzRGMykAUOcfKbSG0vQJcXLYLiIAF8SAk3/O/X2xwwJRMKAFgbLgKv1URhmaH
rxgJuB+MFwIC0turXIooYOIBYwWGrimK9NfG8hz1DWsez9Cp6g7TXSq+D8RyjNyNsrsu9uo1EbtF
g9DKmyXfGf62ZFApkKIUKI8CSpPfjfVHbaEMOpwjC9S+QfgypaMXghfh9irnPyrfSUgarJl+HKNK
cpfbRL3GzDTMx8cUQzzxXu/uxm4tcVk0AuJPwKwwnEllsjnoK7ZoKqHWVkH0qA7Auhyp2zpkm9tr
WQSSAUNiYzmYDzZkGEnV6zGLoSbvpjw5Qbh5GlG4r+ozYWyDYSw/KqMHampPo4DyVPLttvWl6ALq
JgtvYOjmoh147S/MnjJW2vPbA7TbynDs8p+3DSzuojVXGHDeMUYqGYh1Wg4qQfpgBtN2xrwWiuqH
gOzdNrP0IrQuzEgXtkoSCzQMyJJ0E+QbOsbIUr8Vz/QvOKfYpR3pMGu51nfgoEe+jByWA38XA9Sp
gZ1lDeu4eK4uFiTdztwKWFtM2LdcV8F58w3gIpo8N/S+Nb0s57va+gvkCFI8XAPWrIQiwzqKvrXV
qkR4DOPDOH1R2U6r/gKXDBZigN1BW2JA0/va2RQiUKlWUAO1hYCsJigIcTevtcCWPPrSiHTJsHgS
NMpgJGXWg8raRzt7uu1raxbI9TIIydJ8TBF9SpA2a1CbT1Y+xeJjFqgNyPFSlCEBqr22EKsjD/sK
p7K23tUcJAh3o/6stK8ieoQqb3RSTqiCT2tv6KUzdGFVfqlFyLUTY67f9PGEaei3pjKdwvIg4nZ7
/2bXlaP3pR3JDcJK7YcMgnSuVrJsy/XxsRveq8l+YNOPFEQlEB/6ftviUhC6tCj7RBaTPM5xmGKo
W7I6dUn7FJeb20bWtk9yi1Sv9bAKsKzO3k5x5EzMKU2HRCsv9jUzs3depBO5WfdkMGGmwIszGUYn
Zd+bfles0XgvgmQvN02K3HTUElMHHME1UNMPx29TgA92CoqnCoK4YVxAa11HJvcXYA60myCqg24Q
eMBkOLktQowqzddh0qmHJjPPXfty+0MtHa+5o2Xb+M8c7qQgHhh5P2BqEibM8lzOZYFicnjUOqkg
GB8vUQ47mCTzeuPLEH7Ri78gsQOWBHISGLEG947Mn8e6Vku5jktERbe8z7cC8w3qV4OvnLMFr78y
I92J6HCENDZhpmkwutcM9w0tfzfZmrL4wnG+MiPtZtNOZcdnkpikFicKojwT066Pg2mfqhwSHSgP
3P58CzejiXc/8BOgFPqMohDQPC1FjatesPKN6vkman9HAVjF+me4FCbBvttQ975tc3GNFzal21ih
Sm+UjT6HLK+anqv40XEIZEhFswKWWvxmeCcgrwXvO/hArk93UVdpyGdD/ZhvWyvyuyk9lFO48iZZ
MyOthwxVaPYqzAzNtmQPovaTaHd7y+ZfKkV5U7Ug7QHAKQ6zjGRqgrLIYow8ul2PKRS+sStUrTBa
nTrNWnN1cTUgfwBRI5IztDiuN81WoezQzqaGqPdatiMDVMvX6iXLRgwLfw2qKCDovTZSpwTDrYaF
qhP4JcDNOIJqwghXbv4lP9NUoHeRimPbZM6VMBx0JWwVINqFtg0idDYEBfE8HT27g4hoMqBwyvOV
L7W0Mg3cCBZeUohJ8hNO9AwP4yIE6X5jqa5dpaVn2l3vczKtLG/h7gIn7R9LUkSaJpNhnBTLi2wK
6iV6hAjG/v+R9l07kuPall8kQJ7SKyWFyUjvM1+EyjLyjqIo8/WzVHduVwRDE0LV4AB9gM5GbJHc
3Nx2raiMfbw0+8vqt7QoHZ1WGHlEXeUsEAaQZZi7GZLA9WAHvQqs8NQORuauvMZLWq7biEOh6zai
OOnRb0jn5lWCFJCblTQZtyZ20TnYhI7p5vKClvbuWJL07sdKMQG6CgsqlQ1wG6lNvoQbCOPpspgF
55Yci5n39ci90BRdjbBciLGmO9K726qqVwz48koIwnZcJdAMSTcpL3KCkigyWkX5awT2lftGuqC3
/kUBgNT7v1IkE5dkmtHEc5a4q++rDtzMwTBsL+/V0jwaAVApMjvAbcLhS5tVD6LI1BnWq8AoX/6j
vk4ex6tnxcsPw87asEOyJ1eo594BnP8W3cuHhxlqZG0aZEnTjz9CulRJUbhdP38EH28H61XpEk9t
V45sTYZ0ZGzoGV5cyHDMjRm99xpQstca+pZsHwryLgGUO1Bg5dTVkOsZsKTxJgH54qsu4mthFIfM
SDd5nntW41BHA5XO5RNc8iXmQYk5OwcEItkTszCU1fMI60pEDSya2xTPRlNUtGWRZ9cB0Dv6tdzV
ksU4Fikdl6j1PKpVWIymILfoiPP0vvguag20zM5GkGLFuK+tUDo5k6EzOrSxq2NVVx43h29hrbT7
XLTvlVA/VDeqgjBxbwv0I69s7lLpChMCKtAlZwwX/N+pLUlFnDb1iN1FC9nGSJI9sLU9TZSBIHyH
xwbZyNQHsNKjEMYG/aOBE31Tleg+j1dswbnFAfSLBToHMPnAs5LzhX0OHIcE9Gle3rmAGNgn9Wfq
vNtkc1mbljX4jzZJJkfBPPGQ11jvRLRhq9bIFwLiU/gFUb4NVfihVtpNbK1VVM4XhyoNporm1jVA
uchgOdFU6GOtzE9Qf0C0ZgwZnRKPhb8uL24pTwk5NtHseYQJ/YCnp2kC9WMA0haMnW7fqJntjbnt
gwBq2yjpocg+uAPqd4B2WNG4i6zu+2Xxi9dmzh8icQ2IPMM4lW4LIRggnhAzVd95VuCmJBs9EvAk
vmEQbkVzF7f0SJj01hqWmoSA2kYuDGjytf2aTdnebaONpfxLMIOf+29Z0qZagK1IbYZljTHQh1Tn
QEoCd5zsuqG6S7nqs5hTZ1qdRVlb4fz3o2e+xCcBGB5y47TeAUrYSy0Q8QGGAgDUN8M4euhPv48w
Pain6i7s+FNR23ck6TlVeL5tso5qoE34hyP+Yy5klDhAz+Ss7+brg4JBHm/cyLdNH7BrdPy6LGnx
oh5JklbfEwZUxRirN4dP06BFvstR/EKTSDjPiooV1V18PI+kSSa4GgEPZszrAjMaVcf3EOlpLVrT
2TUpkvGJ+8xSrHzWJAsDIAFgUiic4JUjWnxNjpYy//1IbQxudbE2W/Sp4++Gy6/jzvZF+Iq5xsC0
kyCJv5UYjrl8Wisrs6XwDhxsdohpyTnnrvugzgYHQ7KtFb7i4yx5viCtQxQE7HuQ/0hiSN7Wlgui
Ty8iIK9O7R0wlbb/spI/IvTT7cNgTzJECuxKK6KrlMTo5o9fw2laEbN4uY9WItnKyuCVw0esxByj
PWvrG008aqWDHp9VGuD5p+QoH94aQEIxaYimMmnTTJe3ihG7cD4Brz4MdLIec6CeG6/EfB+mTRfe
WWBwNwF10QXt2sTuUkEZvbp/pEv7GcMtb02GhepIpFXmgx1fxY7X1wfQ1eTdF0CDcAvAECh0tAj2
weXDXDQiR8KlXW5J33RsTghUCXCmU28CYXfS+VHxUrrUXEPxWUrHnqxVepOiKK7jAiGtF0+3lghq
9PxbYjslDO7bo6E85ro/rNEALyrS3As9XwjjDLdTcfNedSvIrMN4XzIBIrM2KB1l22GJl3dz8X2f
YZmBQWUiNSspkhitYgx1pAasWKAlUQuUztzmCGQm8x2+5V87hEDOhzfjqkQFoqdccx2ryLQUs0Jc
YZCWsiz/wRtXeHpkJ3TSrZfLa1tMOMP9xAQhsBhAqCupSlS5TqtaEIfGRxNkrfU1b5vKt3g07AFr
a2872/jOk6alg9NVvjGAdLAOpyfQrq7Rm53vM1zhGaYfThRqzbIx7StmdOgozD3T6QN9yIFPkPlx
a9Lc+IgG07u88nPTfSpNuqCT0EWaMkjjE/DJdT3IyX0z/HUycxYC1H20BMxZ4fkjjh4lPc6GiLgJ
RleL/ns/2MO9Q8RLlfJqJdmzsBooCyr1toFBFUuuX1qmEg9wg3PPVT5bgI51SWCvQQScv7DG3EYB
IGQVrQ2OnGbUuqHPMWuGa25/5eF+ykGls2cEMCXZoarehte/PqC57wecK8i4IOMoPegqV5GGi0aQ
jI6B4uws52n6+y4p41iE3IdV672lkhoiWHOTRx8NiOLLzd+uQifwStBZZOKKnfH16AU3BjjsuZfm
7pXZgeuiITf5aoZiwQajdj1v1dw/NNPbnmoaTyMBVg6BMkDy6JTfavFQgepoFB46L+MyaBVlLvld
Xtu5DYZMJLcxr2AAPl5uoFAcPU6qEDLTwtPap8RhIFjaV/0aEveanPnvR7eI6F0aARAU/iPxePc0
lhsy3THz7f9vNbN5OpJSpz3oDh2sxgLGT+xg4F57MlX0tjxflrNwVbFrsLkz4i/YQiSL2yQxKDD5
vJr8qRcPpXrXrPEqLljSExHSgxxb9eS6s4iBfEVkrzE/qtCQ9Gtaq+OdO6a4nypILTAXhwZcuYGM
AyhSGefhjaF+iJj7qDrdStVpUYKD0BqZcrxOcmucoaVxmIQoqXXM4+mbaaz0MC7pFqjobDBqIkmB
4snpqXdxPbbD7/IZeWmNjRFWNAvvSoxzXz71NTlSDKQPJdpdeySv7cKP8pxGBEC2KOeaK+tZ2i8U
j1G+ReYXYOCSs9JxRCO1jdwyc+/06mfe6yvv5u/M8alfjawAEpNAMwCyEPpyTnfMVkitDgLRXH2N
maj9px5R4jdB+Nlux6CgKn290a+MjRVg4nSibwWmHcRV5CNXQJENQZ/2tzCI0CkCvqrt5T1egD3C
p+EQZ9ayucIiPbcM85HlWCIc66yatsOz2oU0BqoUxlgoq25c95dppw/c6DZZ+qCKdofq6XOnG76q
MQAsVzBfzVrwu3AXkdsDvQyeGsCEyNeddXnYAmETIaKdH8KpO7BE2xqNtRlxLcdpDdNvSRxoaHEr
UWCARktbUFXgC+gJ9Iy1U/0xkhDYocXkEN2r8rzNaTpqJsDSusbalUqBqVXTFIROA+mvIvDLBm43
5Q4F0EhVgt3TmUGWU9G+hMgN31uVMC3/8pktWEM8waBKR5sm0utyWRHYtRM3lD73kmk3mm9qes3W
mqIWRcB82CrAMNAwKV3xWOgamwheeTE8oZg3Ztfwpy+vYun5xcjNHxnS9R4tAG0DUx3+F3ufPk2c
Lrp1rZ968tmJhzxi1OqKFZnLyzJgel1M+hiysjc178wKiSnPYvso+pWAKNv4dnlZ53EklBZUoP8r
Qnp4Q011Chw6YDrDoFd22a/W8tPydnIDvf0HB/ZYlHRI7hjlsdlBlAtS6kjb9cknqnyXl7NwN06W
Ix1S1o19q6mQ0SQjTXJqktfRKairHYw1K7lg7k9ESe6YRhoWajVE9dV3TbnK21/14PXR9vKCztXO
gSGenT4NFSJYF0lMosat0oEOEpF3PmBJHGxcoEdwkuRnFqNll8S1j4evDOA+RX5Devbr8hecKSE+
AD+AQVXgn+M5mP9+5DRV46DXOccHaI2IKP5jlGzG/itU2jUKvTNd/C0JlUx0RiESl1EY5xx/ii4h
5rlm+FbmQngu0MkDjsTlYKFZHh2ilFlkXLFPZzojiZV0JkVpKjQ0iG3QcgjU94T4ZpbTuAxp9NcA
mpIs6TRLxjBZo2AzkxawdSUOtN79y3H9t4lnAQ9DgS2FHC9xbgGmTfv+wNY6Gs9U/3QVcijqdKo7
hRw7FgHQhSnoXtNppUZ3vBErNmPejxNPZJaElg04IZo+v/iS8uljlncmVpOhQ5x0A4p3eK7c18kY
vTbJ7gtW07FtVjpF1qRKRlG1k9gKzRYakV71YF+o7WvMqNBR84YZ5KjexLzYXD62RSU8Wuj896Nb
psY9UVEWBQq+0P260oAZ2z1lZeOrloLplDU/avEEj8RJOp90wLN2XIjLrRFEn3tbPDTt6BlrD/Oi
HB1Hh5kbTO+Z0rLQR1Zq4wjH3narQxwSzxJFoNQARCnXRmwWd/BIlLQkoKy4whIcdqoFnsA3e9gl
2YAaS+kxey33uywLUTH6buAoy6F4pzt9XZS4AJbROXSsvpE4v0KGKfaRY9sxc3V4afbpz+7BHIb/
j8DfnJxH6mERpSuFCruBEaO9WptXdtIe2kjdl907j5s7TJJQ1JSum0LFNcn3l5Vz8QmYC4XAdERq
SDbMzZBXYY58MxhRaj9tQEE7fYVWuGKHF3XlSIp0gBVIFDqeQooaJ77Sib0ap5sOpLu5Va1c8MVX
FXgeaADCMAA5y2s4QFpnUQFZCg90kYNXE+2Uua9H4DswqROB8MOg5hrexeI+AvMOhWw85Gdvud7Z
TZH3PezKCAoYu6+pZqS+rfCVnOSi/fojR+6lH2OlDwtFMK/KXC83PkFH25dgLQYECyaSLfbdcs3g
sorMh3OmoEcipaB0cPTSUgyIzHFgbuzjvRaF1zafqVZS1V45vzVpcmbXqTF57WAjzZ7q4VOkPNru
TWw+IQ0WrYXba5spBcO9XdpmqUKWLZpgUnzkpvgEZ+S1FJhb0vwM8e7lvVyTOCcAji57BpoTtPxB
ooY+Pg6ei9SNgh457Ag3G8XIlzwZ7jCg8+Oy2PlnLx2h9NZqpZYIp4LYCL0qRZP7MZCNL4s4xzKb
33O4kkAuNtHJITdS6CWauUkywjtRrmPxypp33h4MEEXpOzCIsHJXmJtpymmYPjgqOKQwRmgdSLc3
QDwaJX8bXkkfI+0zA3+LGHMsWNiPRTcGdXZARm9FyOKuHq1Y2tXcQHdc32DFWXZlsCFoRu5f3tRF
u4kJ+bl0BZxSeYqO4KhyLibYMmyhJn60ZjhDnDnNWr110XwdCZo/5FgvTSOs0waC+prTSoBcx3jV
7BXbdS4EDEwYwcBEJxg1VNm3ZLmm52gAhiFBEkMBdVPVmRsgC//1sZyKkSyIQpLIyAycPbASBaqK
KrhbEr4GBXd+NKdSJNuhANiAC47FOJPuF+krA79XE3711uffqsAsB0l6DIrCS5DHVpyhttLchu9j
cnsLKuQdcwmouHq+7W19LRNybp4gbB5jhrJp0GzJ1OtONtWoRGFcGWoQj09G6jnEj2c+1DRA7IFb
u2I2zu/QqUTpsIrYsLMoV/Ge2dMtaRnlbvRweQcX1W7uvviflJor6bYgAyY4RyxKMfKvsuzNt8wk
4TbMwCF1WdK574iCNgZvMGCBwVdMI57eorxWpkEbTTQ9ZRU4tHaCG7dmq9PmA2nWy6LOURYw9Q0+
g7m9FEOVZzOPXVvpmVPYcBtHT3vfqE8D1R8qrz6gdy6jjd+/R173pa3N8v1O2Z8+JadypQPTEJo5
o20xj9Bn5yq/nu7bYLoTmwcNNOmEdrTcdvjXJKIufbaCwRNv7VYJHN8KQEm6S181z6aq73rVdeXz
oH8zflzeGX3+gktfKN1Mp6oYqMrmL7yLt/Fz/UaC2HN8N8AXHOqgRzJ7unKo/gjYs3hr0FXAt3MX
5nSLZp0/MqaTCmjpbsAHgJ2RsTfNftbSvVncjwZeihXlXnB3T4VJj1Ci6lGlTBCm575m3hhWEIEu
TEXLL9uE9RMLg6leMUmLan6ketKFGnuRlkkC1ZtrbUaHzgYCYvSKinBH1l7Apb00bE1FzQ33F2Sv
p3uJkYFQVArBlarooBgU83V0FIDPi4TfscNaz/t5Myqu1bE8Sb3LBEToKdA3vDJ74WheUG+L+hPR
n+dWN8qITqSN03ntGkr8kt1FLhBzHogcABYuGY6hHpQ4y0NozHAHZkUlcWkeBRqo+TJ0Uaovzlqf
ypJNNOf+FGQeUf2Vy/NuAuSsEawBHs82Pfsk1esQrtzD8yYqbOWRDDld1Vh6rXOm4OVi7GkqJ7/r
voks+TTB/cpG7V6rzUNt5b7q9JgVi4JsesP4xopJPm+Rkb5CUqA0T2J8Blba97VXW19NWD4UQ7XR
MD+Y6K9THyGUuVaUZMtEh1JK/rdpa0m+pFBZpVmFW2IXbEzVNIBEm8y3Sbu20nsyrIBlLmnR8YZL
hq8qRd2QFktVke1kNSg0iG90P4x2A2c7a3dE/IvxOZYoWbrKMlLSTpCYjc9psx0KL6oKihqjz8VL
S6IAJMZM/ftM66liSSZvANaJOc1SB/JSAcrRXPO51jZSMnBOoVltW0NAW04xjQDCowAFvS0TjI5U
gWGEr6VS0qm0Hi8/XUvG7ng7JTOgtGFdO8SFGTBAVDQ8mRlodTjx6vhnmu6Tv8/KzPuIHAlBFx64
ZiR9mTjGXXMVqhkVv3oukIyhJUhl/hoj8vcN+CNGUhK9CYVG5hvAp3QXtuONyc1A1ZuV6GLJIT9e
jaQVVsIjtTUgRm0fy35+lIxNWXsEDbeXT+n/YVL+LEhSD6MJxzRSIInFtTfkPLCSN3vydbIFkxW4
FeYQ3vKm2DestW7GxfdpHuN1gCarAVVYMmfO0GrVZEat1+dW/7PIzGE7I1Psy5qA1KorQvGo1Gb7
Bubcxhesq65Mq+4DlhZrbExLXoCp6Zgp1UxgbqizMh95OUZudwlhcesVwvTj9LkGuAOiBNMMSLJS
KvhdC5BdumNZ84U9khUOlkiyFqsmrPMBMwmZEDalLw3GRZj7URijj2UeuJVtG93+IOAbVdHjKYb+
WhW/FKfYQP33ufrd1WIP49FbY1C2aRI+NiwFOwUY1921QdG1/ZFulxLXGZq+8c2K+nMo9z3b1Mqh
QhJXXYsF1iRJF8wFdV4aF5DkuJFXkaCsnyv1PWrioAIuzmXlXzSNR6cu3bIICSwTxMTIw+cbzoAd
4mGIGMjMNS2sxFO6Ny15vSxx0cM9PnzpusF7Uchk47pZZJtae6ULMI2vpLYXMrBWPLgj8ksdXRE6
n84ljZNMsQvW3Y4T7KlRP5AO2mQd8vYtn7SgBShiyTjt5pThw+hQ5l6BkG9F/qKDBkhdC8VhzJfJ
s9ONMYak5UnrWdo1HjyvtzsKpqIpvcU1r9mnE7WYeX/UBs/un3v3ylYx7LrGJKsva9afr5C23szG
ru51fAW5u7M/MLyzZX66R2OzSk2Pw3ujva/uK+97TWP6C+VCdZP5yiYPXH/6uLwji2/j0YZIB6I1
k2CwOK03KADd1/tPJDHAd1eOfqc2e8ts/aGz1nokF2NJ80iqZOTyKHLjVoNU5hNabuKY/vx0bxMa
/ogRRqL5HxsA7hCKsU5Mce2V3bAWcK8pgmT6Er3IqhxMJV7GKAaPvT72q3qNtceYvdBzdf/voF1p
orJCAjzNLUgBElkRdDsdhHf2/gs89V8WNX6MXhTUb6FCHT/Zl1ci4BQNER/G43fNSzbVHp0Sfuav
X8IV/ZPzUV3LDUfMnxUNGtDzWW1bmzCLNa+K2PCiCEd71ABm0Hukj/lV2yUY5E2LpPtpaqkJatJw
dL+ABpMeRKu5NyovHE6j0jXHh2kI+UclsuZaE22I8TRitY9o0e42Y5xioETvM9evXES2PBkU0EXW
tdvROG7CKACZdnMVpRbfAbTUOFRgPqdqo2gPg9rZT8g+JEjWEmLuwrh23oq2D68yFo0RRXNt5+NK
IeNt9NNtSdx8myqDu23LtgoaRcFYsNOV1wUG9Xwkl9FiVjD+kldjfxXabuwNelMhg+465U3umO5d
hTHcb2C3c26Kbqo7sHU7euqrlSD2JrTM8sqIh2xjhUT1S/ScUpD+mEjxtsZHwrPuvoJqFz7I4WvU
oafSn3gRPyupsCkGW517nosRQEMm61pqT5O247VjYXKPj/Z3FRt4iJuo5MgQdmrk9W6tGrRx42GH
rsNwD9IbAuTaFPw9neuyV2cS4zOg95p7Zxjiu1YFHBj6dbV9g+RnkPdC/ZU0OhqfK6Z+CK67e1HG
+MXQYcWmHkkDcu5R43uGYtRVlJnqgxr2keGjOuW8CFXwm7gZ7dpvGrX8EU6grg9juwvnoStjpzlF
jebGKGfmVYcmOpvqMXfLDVJZZkdZGFoFik1ZN1CUg/SROqkOXLyhjR7MUAelelXn4W3r2vo9AvXY
oHbjFJ+ERWELlMkIeC0tYQoa7xri7lSzNO/VMONXcWEoN67Nc+7VKvDemR2Ov+zWNr1qSku+vWwg
f6fPL91hKdI0J2QKMxWXRb9JHuELfqb+fXYV+t8BILHV76p94r/1B7IfNzEFieyK9NlCXJIuuTtF
3FaumC2ls/3qkFTbxU/AM5keSqp/TIETpA8Y+iTX5C68JbPdXJvyX3RMXMwQg3kZRVi5/DTmuNZm
lGH1vDIpH5sb25ycIOz6b0XqfM9Yd01KHJpVjfvLS1/2yWdIaFw5gILIb3XSGKSoB6DE51q7CQ0g
O1aO+y2LG3PDDIGXwVbgdCpIy6p5k1BFQyKpqsqVRMP8Fp8dwNFXSG814axyVNS9PNSkbkNl2JrK
fiq2IFD3L6930SgfCZJeYoHWVQXFtdbrmg7p3i4TtE7Da0tVPrrEoWIVP27RA0RrMBjtgT6KLlAp
6FHyzLUGEzCVvD8YeHFGx2fkSYNt5hFCG18MN+kaev7SKgFNMOPlwN1FiIztPgo5TD7qXT5DY6rs
qyR45603m1nU6d6stU6a5fUhE2frhgO0TDkQj2IQebcMO2qrz9GASfuDhWFppfMdNKsRc5M0fqKt
EU0vORZAMdcw4m+gS0IuVgg3iWrByxbGqESDa3qIeRLUCM8va8uiGIy/gpDi9ySQZBeibiwaEcKR
rqYdy1xqKzc6/3VZxhzgyKpvHcmQAiDEvmB61CEjInWz0RgX+yaLwuCylKULdixlXumRRoTjaHSN
Bimix/Bn1tAe4ya97rMhWgmylhXCQFIGJXOU/uTJs8Qu61RRIMrqWTD1cLPxhjjN5DVttQdgmE1L
5Nli5vhmbayZ8qUTwwwfWq1nEDlNHgxCdByhD5sDFBaNEBgDTVSbGpFYyaIs2Wvc6P+WKJmrSXOz
rukRSGbKNS6bDyjXd0wuvKRK/qmFuOS5SWu+VqFb3lnTngtmmFWE/p8eopUhWsCIa+vVbBcaNNO2
AqDNujfpnj0NtNHAY72Gxr60oeifAdkoIEtQq5MMptmNCuZHsFTXeLSgL8UIzvOVR2hRBhrWbAwS
4n8y88tQNJNb1VhXbkeHRt/qot7V9c/LN2DxpQOv539SpIuWcoflvIeUBDOn2hjjGcseG5Bqtabj
gYRNeAVjoF7r/Z5Zzy4rlX94e44/YN6G4ztYY/C0KuBl8Gx8twek36bku2LUOxUEp4yvBcCLV/5o
vZKSWoUmehFivWW85eI1Gd548iq6lauw0DqDxCXm6jEN7aL8RCSlDIu40KoOvsvUZT8m1fkB5JXA
Ihk12uhamN9FA+JtYDHRzkiuTL2gTpElFAy2PXXtOKX18KN2tJsENNYmX/MrlgLvo49zpNCwJDZP
ohBb3k+0SQ6Ts+1AW2W1XqqC/GQNt2RZjzE5irEF4mAa8vSAdcz9h9G8FeCnoHWp+Uyp9mZZriSL
F63PPD36f8VIijyYWg+GKohJxRuv77op9Udz4+QO4IyAz4Cs8RqA+trCJM0duRY2sYBEtZg87kQ5
ddB0XPGhWfHE1wRJOhvFdm1q7byD5CWzbgcwlNSAH71sCRb3D82Vczs/en9lUGeTZHUyE3aDexfB
T/bWp7fRmPpt+A1TinigaItQ7LLIxbsIdH9Hw5g08s2SQ5bXXWeHegXbY22cxgFVO2i8bsZO21yW
s7h/6Ia1APEH3iQZLiyD4zcB1BdvL7qmJ3MfI+cH5MTgspRF9/JIinRKhTMDaE3YwMaqr0vMHm0i
rnwQ7kxU17uHKgKq4GWJ56hZqMMcv+uSyIG7WW9XAhGa8p13tCHXMYpnTth4ioZyk0HhU9vMV9NA
jz+jZgC4P1lp7lw6w+NPkF7CwYjzPI3xCaQpfDW2Npn5OJrDPeseLi/2bHvRw4QxE7yGwOcCJe58
yMfvxCRCoCdibm8ELBgNM9VHa86Vk1TXg8J/lEn31x7bb4FQmrn7FzM9knZiVocMkTMjhigMVrhV
/d7orsGy6pNp9FnjAkWrAM94vwVzyNrY4PzjJ/7vLBxDiqaDGR40H0vCQTSJQaIJGBeDcH3WqztF
dTdEBV+OZW2UzniZkh7YFyDN0Z9FHa2UnWdbeSYd7YnzFwCOXx7kKDEeMIHjEKPX0Vcfo7GmXetO
PFMbrA+tCpjQI4iPYAFOTzMX0dAYIgRKYBiY8b7RDkMZdOX7ZZ059w0lMVICBTS1Cqqh2Eb1tdaD
6MX4Uj9GH6BkZkTH7WVhZ1ZGkiW9c0MZa9yKIEuQPQIImjR3rrN24+cfkU8GgReiH7S+oSNXugUt
m5KJtQBgLa1hg2mbmiKfrXmEa+MW1iCjpdVnfl5laIpP+XALMgdkQvE0XrVF9yD4NK590byF0hch
PQC+V3QyWvYZLcSU9oiAO0xajk0WAHYNVVqNhp04kAb1HJ3tiFvfYmZoO1rhTUyih7j52+aleeMt
QEFiPgD/lEdWjSTsTdB8ADVC/wW8UFo4t6Gq3HduD0TSYeXNOneYf0uDUzfj+SDkkI7ZEC3Aq2cs
n1pDtAEmwWs3NNCP1lTNh0jsdAM0gTseTeRWN9Sb1FGIn07ZygX9fc7Srs+hFgJwDfYJTAyn9ye0
nHgQYQwgk9ruEUiKwlCRlSrMZ8VNdR+pYIZ2vSEr4wOYGnDJkjRD8g5t49OekJQ9D0bWTZQrxPzm
CCRdM8WY8IKYRXalNmMZo3cHv0RbbrfPlZtofh3WSJu2JR+DaLKLF93mmHDllfasclP51ZRts3VT
RX+1wrDZ5Xws/DQ2p+s4MQsgjYYh2i6QZr/vkOf/6/gWpV6UrOedANwKUkqnu6EmRBWjluDq6ZOP
cQo0dX2G0xpZ3PkFP5UieZihWxZWnUNKYhzi9KlDR0I2epeNyLldhAy8c2D/cYD+I49g1ayowsmF
jAadGxMIZAHvA9T5GFBmlwWdP6enguYY4eg5zdySh2juxwOjgzdM+R41N64RTIw2a709Z47lnHIA
BI5BdA2JXHngXgm7HEUXmCxAzVnlnUh8Tp5EdYurklU+KVbigLPgBvdz9mIB7wIcDLQISwsb0B6n
izJHrzgIW3VyX1rfOSBbM43RzjE2wxptzaJFAMiPMU/4z43CkkQUV8y+IwifMZXgOg8YkCi7t5I8
x+Jb5z4kAKLDe9OutQicayPWCU1BSDV3jcjAAn2ujxbJgViGOtlu0EJ4KNmdzcyV7VxeneO6SB0B
7PksU5uCEYD1M/5VFfagsPlqRwD1HyaXIq3pmIFOrgRoous1n/1ca7A8F2lMTOwBJlUORxyTk9DG
sIRn85epexpqlOeuuUIz5UVlO20NOOW8AwhqgwZYFRlbE9yFMtJ0V3V1AVIOgF3xl0L4g+GpmR8m
Ac8oSd+NHHM2O82+dert5Xu45Gody5XuYarHpdI7WKfT8m1Chl0/rrFTnV91LA0jANhMTPGcoRUy
3nM9L3GCYIKv233T78ammGmI0KC/EkQuKeWxKMnfyqoIKQBgXnhOxDFeb+8cK6dqkW8ub9raiiR7
H6Wgb2UxxIQaUorD/ZC9u0XlheOPeLVjYsmegJoAuT4XBgW1qFN7MqNYtmXP8dKCcs59dFOXutYD
C586jDjYawCW+pI+2LAkiFKB7mXLxkRrFKSGjNnBAy0M16hbP+kTTi5Qmoc2fAUxu2LedNG3sfIK
Z2cAAqK+jTE+oqVbRxxU8wdTGlrUT/m0K20/KYvHv9/64++T9NVuWiOzIjge6IRPVSrGDSMPRvvF
kxUX57z4iRsJcwqac9RPYOKkEMFgTqvFFnaC4YUqk20+Au2ZNjEGSrKHxh79WEO2l5dBXsGy5581
6vahlzffLeMqG15LZ6D24Kn2w3oyf9Yv2fs6/jRJzTsdwwjDvAlNcRjVApsfoHCAspXhPqfFxkb9
KttVip9HhV/+A0gaMs8QD/oFJL3l4KxpgMCEMnuOdkQVXROguEcDgLpykZfM77GQ2U85dg/a2i3B
z4rXRfvgnFp8S4qNET/31q4I7/S1JP6524OzPlqT9IQ2zWhFCdADPNvCfJJNTeN2AOmnuxZ2LhkO
gPsgNWvDu0It5nRZSNtD5SpYWyMTIGzds+kxRthiat/ytWmyBbuB5/I3LRHIMs4KPuAVRtuKCVFJ
+mRHDGy46N6u7iKNZgZGfVfcuYXzOpEmnVef6lGuzHiDWbqfmgoU3TGAHkxq67QwPw2Q/oKx+bIl
WLD1JyKlM0vB41xaAiJ1ZgQq7/y+ulHXFGPhwE6ESOZm6tM0ZDMqZNQXtMmv4AdjW6mDPsG1bmN9
8cRwn1CTAu4YGqhPlaMoUzM3x3kP86dk2PfJLS8NtNH4VhSY5XOSml6Mgc3yR2Jfh9OOGMzvTRTS
1HmABJD1PNqwECM7XQCiRnQRo7lIbOBRZCat4rve/ftHEJWhP58rbQ3sY1fqCX6foQ3DRbuaxrak
+eoVJyA/Lh/1eTkDdDnHsmb1OzIHzAHl3zR7KWHzVVl+q7wlwGZzOc3ivToGLNnUxrWrBXp1z+2r
Yiy9Rn90rfe8iLf12hN0PoZy8jUojZ1+TavmYa+q+BoX2wzo4ujGwqB8ptJW7O0yomH/3rFha1n3
ZeH3wz/AH2Iz/sP2lAuOCnICLapz82bcD+6zPqGBqroa4pUHcPF+/REjD9soU6i4bQIxZfuesN6P
6l3ZlCuXeMluHGdvJLtRg4QA3MfI3hjOXow/bfGsG4B1vGqir8rZJOp2RZFmAyu9nOBTQzAIjD8H
rr3kuQl3iodesxArscRDE26evJAqyMOrwZwwCfZmIKXC4eKsLPP3mZzJBQksEo6oEqNMfKoypFBG
FlY2RuVp+9p9KwLjy/DjH/+Hsy/rjVtXuv1FAjSLepXUc3u2YycvgnccS6LmgZp+/V0K7neipokm
koN9ngK4mhRZVaxatVYJ6JyXHJrUiz7Q+nztbshpktgWfEco/kCnBmgQKAr/znNWdydtujp0QMu6
MKoREuTdrh8317dV8BWBmdYw8aE6ULJXuetZ5U411omC8Fkn6ERhOGgHSBso6TwrCeCLqIzeVhCv
1wZ/111Xa7L1otGqMcSxMamXUYxAJYeZnakhqYOL9m61sN+P05WdXoX8q5m7eE8oEVCJKCaNGNr5
hw+0NqJzZ6NiVlHAc/sx5Mfc0Dfc16GRtEkEcQyCvaAcXuhgcRK42JLaypwbKc4fuALPbcl8o8aU
wpBsykUxsaeSfROEsgtzXGxIFDwhFBVnLtM/UgDUEl3zMmVTkyPBXsp0GGXWuOPXWAxt2QLWdDto
6DvEXDyz2Y9pYOkPKfu8ftYFYRqVq4UNCcwsCNR86dOxMrcGSiz1TyC83PXb7LncTcfm0G7IwfWV
l8Q376Iz5NBulR8gwN1UO3oO4HC8dhMF13/L1+N5+VO4bVbV0C6Yo0Chtq3x2Dh2Zg8YjyTOf71r
MAKeABQEAe36Mh9kzTk6QSPWq4Mu0mRBjWHg3Hl0lMP1xXx1IrCzsOxATA59dD79oXNUqlUCO5r2
mToblLHm+lUvqNfbD7kz+LElCXBfIepL2XZlkds+vKupFoawaNz9SHzjrd08YSZuxzbPP11vfkse
f+btJvEBz0oAHPLMIDlXXnYsn6LtvDE2KO3tZA2Wr/f08idxRzlTh1Kb8mWzww0ITnr32HbfXSso
ZFPQgtbU2hKARJzXcdVqKJZjPANhhCJvGCZbpwujG7AM0W3i5hYyp6b8MGM7eow1Eu9s5qbP17/5
V86Bi08ANYvLX6FOWjQMNn7F4Dd4NWCs3t10/2Wqdz8FFTgHElybk7J3JBdHuM0mdGPIMokBrrFL
s2HjNkauovrc1TctVEAy/YE430crqBuJJxSe6pWl5XatIkhuUbUpljp3OoB6EaNbIFpRoT5Rmvt4
eO3NB7OTjLYJ7+vKIufqiRlCD9eARcPZlcNm1h20I+7C6h86UThBf7oePBWzOcbFOC39CNXxExtj
RZgfAukjagEN+wzNRzV5Ht1bSNVcPzPib/en2cId3DBSaWQXy/q0ACTqXqPc2+6mcDfqIKk9C93r
nwXyTXAtaiDAXMKSYm4Anx3me216u74Y8TVc2eCCv6YoFYbBYuisLArd5SZHMbub240bJhDNeOmp
p0yHXqaYLFiZDTYWFPBR4EJ9izsjNAb6kqQJcnt6drT7zHrL/z7jQPVwZYJzrglgi3SYUKNKi/tO
v2/6l7rEvMWdziRuXFCyvLTE+cyxBuoGLUI8RN/Sd9NvCi/z+m+YH9lGZ+PWqwff9OL3I3Keu/Zo
UO/zU/2RSeofvyGslwn+UixFAxBxEoRtfGN8AnsLGRmawJoGAgvP3JGj+l5nXvqt3GWnIvbn4/g5
tltdkjwKbsOFXc6/1AxFSqeHXRLeZ+oTrX1CfBMOnU77vz+qF6a4QwNeaOJUNvaZZJ+d8mb/igeM
sUxey260+ptGb6JQNq8l8GUXJrlDlCmmWRCK1aGcNGhvs7pr3HMh6/Usf+Xat+MOUD+l7TwRLMzV
Pqb+3VCC0H2s48cs2Ye6xKcIV0TATgp+66WGyj1AVTa08TCg0miiUNCjKwcYZJSdDRkCVHjDV3bM
y7iTDr1upB3sRPOdbgVh9dzLcpXlT/DbhgMPD7LUyS0+YSs6Epd6CCkLYOjA6PppyCrNYgNEhTaz
CgAU/6w0CKoDzgxJzUgzQAejP81SbkehCbCML50pALt4kBUG/6wBi1681EdZPdqQhrp+a0Tfe6Ex
/z8DnH+PO00f5yIHK3f+oKKZrqd3TvYYy9I50edem+GOVUPrHpEK64jbw1x8c2qPhpL7L/I0axPc
iYqjNsLoH1ZCym9K8h3MzkRBAW5KvUzGzir8KmDmIQTwLF3jIbskNQetVdFfsxIg+Su/zWWQVpkF
bjEpkpWyXLrKHUIC6kCVJcnChB9ktYTl31d5X9NVqOG5gAEo8UtiPhvT6NNB8kWENqAktCiaoejH
twajcC7qdEQLvhzvFCUg5dnIP68fX0H6ushs/8/EcrxXy8iaqE3NCiaq6bYjHnMDE3iu6qZW9qyq
A8ybSu6LyBfrBIhD9C6gH8LHUaAbNLTlUXWMp21tt4Fe4sk1BYp9hn+upeyZwkO9Msetr7PcGOry
MEea86DtE+ebYwRTswe74/WNFH+rP+vigufQk7pPZhhi4w+b7mrQ2ZuSIydcC5pYiy7Z0inmwhip
3RwiMyjIG9XzUL0k8cGMAMV7olSScUkMOVwGXrOB5XkNx69O+z5/RtaaVX4PXJb9t5NegO7of1bE
T8xFOgGwEIA3345flQyUn02ycWXAc6GHdqGZAP11qNbwJ06FkgWFpjKOOEh8IZWFESiVQSZSkiEK
Pc7KDHfStI5SLY5gRlcfFOWtls2xiF4Si9gsPjEBcgWJ/eVVLalNi3ABCtRzjsnv+ERoGhiJvsc8
+0kdbseiAJZEL2pQ8rSSSVFBSwRVAgvodmfJgSE6dWmcFkbikG6GK7rVTvkOJd9AVTw0bkGL4oEw
jnqjxOTv/gOffqxNLp5k5ZrgKRjYhmBS3xWH5PG5OIDAQnt1/TqoPlE92MW32oP2w/AVTHx4ysf1
+yw6NWB1M1wLGmj4j9vtzshdYy5w2UZyV2Km0qL7QQHm63DdjMhtAIex5A+ozGIa+HKRcdcbc0tw
A0ptp4e/+uluwqzzdRsCiNUyRPY/IxZ3nzE9xqDwDSOs8gGhCTD8HzrfTWfnWj54BufikYJQIJNc
btGFWFvlSj/RZKBpu1hti1OCOavKfL2+LuEncnARcLcxVcLXJxodc8NzhQvRgeCD+SYmcHYgQdFr
v3ZSu/MtKBPkwXWbonhpADmpATkP3UI+cxmNGcSDmM/3w84sJg/KhRQ0X5VS+07SkZ016CDsb6vk
RulC1PamXNtd/wHCA/Nn0Sb3LdFAblOyLLou33PnUJPvjG2vmxB7mpUN7svVGGCrqxk2NPsALhMP
k3kAn9xn3f2MEnEbBqUCNq7NdauioINBeMjmISYsLfLLm5BlCjFYBqMmUqnM2NS4dKGbeUr2TS8k
iZXw5CwdQlT4UeVXl01euRY1N1jvugwtsyYJQKwAAsyu9uJMR54oZYQRfrGVseXHrIzNZZGFYw1p
GLW6n8ygG15SIvliwr1zwc24UD6jdcF5EQXj4FmRDfhgdQFFbMVzyDse1sDgQd0stiT+RHgH/ljj
mV9qu+6AgcGCpgQk6+T73LxF7vyQF+pJLQhyBUwJmDKQ4dcIhPC9UOVCOwrYNcvi1lhSDNcjKyn9
YtqO5h0mnHvQq4Djx+/BksBu4MsY+SRN40FuNdAs2Yviy2dc7EO2giztXU13OfuhUkC2qusBi9OP
Q/LTrB/iSBJzvoJEL2x8qdlPjhVadgMbrWs+YKjLy5npj+pPakHDiup7Iyl+dNH0nTLF05l2qFKZ
8vSX9Jz7BdzVB7FUZ2cEv2ABWbqANrTtbRV3J7sbAwvZ+ZRI9d+XSHoR52FSs0HUgK0VDDzU2TIp
oJmlr1QA/u8UDLC/sXkhSlGnoXuMrb56qFXFyre6VYFXJrScKDprkZnunarsjS3LTPVIXTLIHt1f
Ihh+2ZJxoZizAFv5wQ977MuxNMwCJHXWTpnJtkr+OmtcTNgYwsKwhgD92dt5OjkI+RiVjQ61Tny9
byUh64uzW0yAEsBGtWjJf7lMRmVT7c5oQftVnu/1OvKU8dwkOnQZ/p7uAGFRg1IsYGl4/H7Zr5Jm
KXSLwZJKITkHAarSPVrlQyQLFaIVoZwDlgPkTUAjcKECM7dmCywGvkuunjT1p1rX+3ZUIXZnKZKo
JLySyLaRQAHfvOAsLr23jklxM3bSBQ17Gw4vozV7arzXstTPyzulfLHZiVnHvH+JbclzT3QV15a5
/Lcv9CaJm6zEK+zGqW+04qBrim8Zt078os2SiPg1R8QpWegb8LwwMPzIizFTM47ySS1BBw4AgVnq
j1P/7PbVJorKbUU7rzOGG1VNz0Qhx1YLv18P/qK1gk/E1aGZCGzy76+wipEgzrNYPRalj77xt8mK
Pb00ti4lftyobzispy4yJddCvGKC26fbQKpALPfyyyrjZMRhhBWPqfU86upRmbRg1Dq08uzobGuD
N6XuUa0M3wo/cvMfhmvh9rDXQGugTenwAcUIY83pO9yWsj2TyuvaAxkw3IshdhSSiLsh7s4Nt5kB
qQDoXmCWRfbJl1SRd7yAgC8ocLyKdf713bhJ2DIVjmGgBy0HYZmFMVTlM4ZvsJV9Nh3M8GYc/L//
0lBjMTCABMg1sr3LXYdIPFgmlwCDgT96Trsmh5xbV92gtvE0s+TWoSEon91Ogo8RuQwXkwPQTAb+
8ouQhGY0RZaA58k3a1QBGOTD7OkuGQdP1SJJB+BLMobsYCFhAfTAgsosT4YSVmajOiVGaXvrp9uy
HcYXg65sPbdrDg6a4Nf382uyvphDQwqyfDCKfvflhkJulLF0mU5A6vM0gsKO6LlfqulGIzUm3u97
V/V7Fm4jTaZMI9jTC8vcp1RKm9aDAstteD+E1O+KBtl6tMWIiOyu6l+PKkwheJlgD1iEaC8XqUxg
KnNz+IduNo5mQj1E/nOsRIFRNZs0NzGREG9L8jjb8Wke7F2rysjChItdoN3LoMYyrn35C4oZVHNx
gcXOyo/OumkVzCR1jxC4+Pv7AeS4jQofwDiQSuNWykgetriTSHM1dmxIv4GrBuxO+6kU3V7JxwMe
EzvJERKeWEAX8abFWKDKV5bMynEKosBmmhyscp9YRy3aNdneVKGFso/nIHdeLeVcuFudvih49nbD
3nLumKzEJYgCIAUGqT0c8jLuy6XYzHDHWJnwOyik09KdaTw71g1pQj+NT25mba8vW/hF/1jjqyL9
ONUJreH/i7L3O/W1buNgHDHvI3N5ou3VCRK838RZKGldHp0Qk3QDYzMoUFTQ+imJT132WGjVKTbS
x9FtHq6vS5Sy4CkIwgvU6zD9zvv1Vh3VBAL1JbCAE6RVK69qtyAx8szqpsh9aGiGyWNYfEtI4gPC
cd24Kbioa9vLRV4F8rQfNLWBdhsmgSN/DulZi2WshYKHGLoHGCy30UMwAXm9NNG3VRWTkICAGUh0
QplvqROywORwfSUC8gsQEyA4L9xFkD/ku5MWM60eNFNwb41b7pIoNkHEn2Pmk0Ru0FtjtsMwGFjk
bBgHmK2dAFWNowmJYWS9KAg2h77MJ4knFJylhckE/wcsHd6ec0NAU5v55OCxVKYts308gsIziVMw
cbp6htzeaYz0ZCkhlXGpLHePSxbQcUCKBiIv1Vb5noCdpDYrUV6A8tZGb24Huw702QYwsfIz8p63
oO+XfQCB078wyX3ohBXu0I8w6ZAxqKsXt1F9dcw3ppLeYzgCQw+Qv0VmM3qZru4y1/WHUJe0db5O
iSG8Wst/2iJ5C2j55WnLJyRplOEyNUbi9RmKYdDQrq2P3uhOppr7YYqAZ767iY3aUbMzGYTatGKf
5PcNsfep1XkhuF2pnZxCYu9iXfHGSlrgFd06C2onpoEnHkok3KnoW0ajycWtK3qCbO7I0jcaeuh0
hW30Qs3qYCZvWgvoO5ifdUxLUtqAkFk28i26mLiOyzAtKjUWH7pwATAiPyPxSQyl8xNTG/eNlRe+
0TaSp5HYEt6ZBHhnvAG5k6EBDpuxpWRATX1PtHjf9tnGzhxJYBRFCAejzwvwHdxSvAcYVUMBo25e
+SRGZbCFhOhHUpZbU8b2JvTYABCh+ImxclCicIesmBKLdrSu/LIOQ30TJ2q+tdSmQ+KmACNGJudV
Y5q2zzGJeW6dVjsTu9FOZlFBdRDke5IIIlg3nroa5gnQz8T/Fie0cuJ4i/UNnUHUlSXTW5KhJ6c0
N52iHkgrG5gTpq8YYkO8R01vofi4tFUqFbBWIRoTbeP1yTksP5jyqXcbx3yz9B3KmWgOX3fsXxtL
S/luZXJZ/mp5CWVgO05hEjJYQfOKgsjjf+BmxNvWYyeMgnr3x/gX+D18J8gl7kSwsxemuZ2d4qpp
XdpXPi2+1yrQ8xl0be4Go5O8CgRh4sLOkmmtlhjmoVq2DHYUPQOFkOKn7ugrY3uAeLhnKLFkS0WJ
23pHucRtMDA3kQzY0ax7m5vRm6unIXlUlaAMgRySDaZhrgE/nwtGqFEgycEwPRTN+Cg405w6hYHU
DZU1h4FBcBybXVujkbaBZ7CPTafXxiZyHXc75V3zTa0a/V6x3Mk4dk4OtPdQaePWTg0M5jDU36Kt
OU/Tgz6VgLoas2Fk93Cy9Q4IatPZJ2E6vqfaWAIDO0XGJp4jePuIROmprd1uCPQmNkFsYfdlvBkt
pTlmKjokyXI7jUIPFT9nqvbhdmq719shnQI1d5Uk6GNaOH47huTWUmpqeZpGqnsjMtXnWteyN0vN
iQqmLTLj8Qj2a9U3Ey3Uvbjs6IHlg4Hn0OSmgebEDX4DYbe9ExoWFKiU6F1rkipAMb15MmoD0GS0
AIcNo536A71OuDRTTWyoqeUgf9taca0fo6Ecc6+rlg4zCMitGLTuSn6o4F4gcKplZgAUnbp3ax0A
4C5j+ozZ8RENGjoWNTywOvXHIY1dyDtElHyUGoZRJua4n2lUaYfccBOQr6lT4GZg2T5CrwTcHN3U
Y99KbLIXtRRscLXDGIgROjv0mWrmv+pqYjc2eCpbX0tpyLZJyGLQbzfU+szdsHvXkm4iPjQzmp9A
ShZPZVLOoWfV4PvtiOJ+Zha299Epnei20UaMj0ZTVhreAOIYs5vrTd9goBUxDaFzwOx7X4T66MdV
d8g7Ro/zMBQH1E/1g9qN5L0eK3Cy6EWcl9umxQlTmtEojpY1GflNYZVko0OjMgqajBUno+zDG1Wv
lGY/FZoTQVVYVUC6jrMLjWi9fNObKQTRmAv8rt9Mcw0BPsdyy4dqpPHJbibD9NGFq2evGOsanf2+
bCGOl8bRlsZDe6tYs/ZkNmMCjsW6n8FGbpS6dl9ZfVFt2KCxCD3IxjiPg95uDLyt/uvdCRQ6tl1Y
6MXqdi55uQqjGGrl4M1dvPkXnpKm6XB68gpRWV2YmXZxfaMP39Pk1kBDiO6N8rOZg8k422Csu+7S
RabxWEbpkLgIo+CvuvR3Zd+5dZsiAeoS69z2/a0VfaRgvbTSaqfDHATotqU+nGrM9rYAmnSmbIpG
4AJBrINpA0A/wRDEt6cKRZ3zGCmyzxTN0/2ddWaDiVup+nFSbK8vV+DdDaAlbaRYOjiu+cqlpmRW
q3UKKpfMs+3bKrf9pN1P4XNoyFRxRctCzWxhiF2as3wxq5oGuM0abP9ha6JKWpvlUVNHlnnAOoEB
H16EBXOkpdC2YvYwSL6rIFxeJCJcGMsUgFwVG4lIPdZ7UlsQAscnxkhuZNxf31LBOkHYbbqo8GMw
G/IplwfIGCe3IRMYrGhfbELwMAW6Uj4p47ChTr4hmG0bR9mQoyBrv7DJ5SEOCBvjnsJmxgavaAwk
7E/XVyXIk0FZhowczwK01XnEWFi5idlOLVo/Fvh7CqDVxwbyCBJ+NOHe/bHCPw2LmLJ+Hhio+5mL
oKp8S1IInhS2rzjZ1onMXR8pu79eGAbGgVvEZQN3P/+5OmNqE+jwIYyBz6FVGRKN8JAl2t+na+CT
Al8pFKpRveHLjh06EKSKIb5BtW7TWHsQjiGjesaw2vXliF6ZmFPDswlXDIkb7z0m8BIbVZRUkEUa
hrd6TB3U4CfIxfldn0F5ASNU+BUxTafZswcztL0JSciPsGd9Dd3HKD0Xkeac4rZ393Fkx5swrKJT
nAzKRjOzHrXK1k7DIO2G8n7MbFJ7etNjKOX6MkQ1gtVx4wtPZQeu5TkFWwDgfHZ2T8JPfTwkEHvN
7uP8ye5/XTcn9A6rc7dkiaskl3aJjhEvmIvDGzLuAViem2+mbPhUeEtXVoxLK4mFErexnO7GQTlt
oKjypLFsDln0DMI5Q21FB4QDDmj5Fau1uH1SWCproDdpo7wazwCjgHhm/hEbhafFP4Z8EWvNTU2S
uAscxIVZzu2lbZHrDYVZZg2bKgeMedplTGJEtIMqBDYg4K2C4It/4nWZ0U69itdtj8ZeZMR3aSSb
EZKZ4FypVjaIlRFM5HmKuxHGD3onk5QT7BUcjYYuOsialpbd5SdqoDrTZy3Q6kStHotWeY/CbJuH
leTxLbpEazPcqWZJ1tgdgZkFsZrdlV2ODOIGrFCZuzH619yWuFJBMoFlYUkgSV0ocrgjkNdot+QW
ynjdBJ2osruji4LRaB4hgQr2PJlMmdAcwd8Ev+gCR+DM0dmubabhZRqiPaXN2caq7UCvQLpkxDeV
bOZYFJoA2vmfNe5c1P04KnSCtUa5m4fW0/WPNr3prG2MljZEoK47JNGn02xghABJcJ0vjFJmmuhz
PMywZv8ynY3r7MbhM6PP7hAGNfsYAa2/blC0mRZaUiiGY6YaNf3LI2kaIxqNUVqDHWbcWGUInoTM
HD2WUn+KnclnNvvvukXRJQBWxwUQCAgPgyeHyuOxdEunQtO6jDxttO+iyNpB+Sr+h5Xh4bNw9CF1
sXk2ZjJNToK7VoCcZNPPJ0jUgm10Ezd49siQZaJNXFW2+STJCFH6nTMkmU7zVqqqVyYvk42JkXA/
yRpcX0tPALyjffh/QD1enawpSG1mM4B6850a+9FjgfodsrJbdzPfJn5yiJ7dHXS4IYYQIIbflgfZ
uNIXR8n9AM67ZFGt6JGGH5CD/22Zvehl47sCKpTLNXIB01HUXBkp4IHjVttaT/FzHAd9YB5RTjnV
1Jtj3zn60XfgOjxQT2+vn88vH/P3+uDs8Sxa2kPcjchzENcjqwaKlH4as+LNg4eKiFu8WDJOWJkl
bifBfzHG7QLrZCq4jyF35vpG8tD3IEj5/i9rwpVbAAXLqNzlLe9AUmd09gg8HiiInO62qf2ePIOl
ssetuG7qy/XG9v3mqHQMFNcgLn5pyoa6WWLky/m0+k0KFdiaYaRN/3bdytfnOmeGc8tJrNBSb2BG
2Yc35Tt66eOjiUb+eQgsiL15QLxct7j8wYuC4W+D4BXEu/k3Vezlukp01CHaNGHgzHmnxueIrl4d
3rW2BGUiOhNLAv+bLRpAOO70sZYNURPjS0XKmUUHVb/NhpNePjBb8uT63eH4sqCVJe70qblVsrhb
zoRW7ebGPdEObFlGYaAPWLFA6yFEX9Y7HeXBsW0/KuvtHzYUK1RBEQ1QHM83wxoyz527bGgDRRHF
DKJ60wFwHH1etyM8kCs7S4Bf5cVEUTJQAKnYUXKi1smkW0WGj/xNefl1L/+shbtfuTYhNUAq4qsP
9oN2iHtPf2h/YSSx29tPnRMoL2HkzX4SYARvc315XzKG5Vz+WZ7BofnT0a5QO8c2jv0rKhBePe7p
iKa98TmBrkOfblVjf92i8CaA1x3YAIgPavwRdcikD1qIDc1B/QEdXlv7jKcg0mWFI+FVAPcAAdUd
uqY86CGfEqZTNMn9FCJe9L1KnpVh01Z3lmy4W7igZZJwKYih8sbduYxFLaQvdNyETDnYzSdx+59u
BmhDU0tut8wSd+eaLEymsIGlQX9wCdqAr0br+KCxlBwKYQQ1V0viIijGFYFhCzUsqSY3c196ht34
fUFf0P1/bFJ2TlTIGMXPegW1rfgeNQVPSebNQL6bqG1OgETNduI7NT2YfXz4h/Oz+m1LgrG6kCxD
vm7W+G1aHbTupjJv1BjzV4/XrXzJ25d7YQM3gbkJdJP5se2odgdd60HjRsYfGfvsex+C5Wp9nCp/
+LhuSsjssLbFfdY4RxzEABjmlDbFG2bN7sCqCMWTIOoCpGMQN/GBbSv/k+l/iDIxc8G6gjQO0HeH
+8jmRLWBpMsFGe9K7a7tZGMawuO6MsB9qdRQqimtYaC2s4Aa56kLstrY9jKUvNBFr+ws/746EY5e
9rnNYMdKfiT57FmYykv/u/6RhN5kZWNZ68qGYiro2yw2JpZ7NH0bq8hPoctO2SORMfoI9w2c5+Zv
FBqIsS5tDVGPYbkJthpIVMMU5hBUDGFISovCE76ywgW2uGkHMCLA88e4sjbddMBrlBumomq2Ncnz
9e0ThpmVMS7CQcV2MLRFQyNRb0LQd7ZgEN262nMcoe2+r5Pv181JdpBH1hV4AujW9Ds5eGPlbsSo
pvEcqcF1K+K4jbR4EQUBkph/uJnVZMyxscTt/ORs+zd1E3kqhbyuN90XXntv7ewnFrxDm1eSTQpP
/B/DfMFbq8qUFSUMtwrZzVoa1HZ3E3aOxNUKPcTKDBfZrAT0GCGFmRhKdUkMWdxXyQ5+QYAvbnZl
gXN9tWHkqclgYdY/TSAE62Y/uN9M81GvX2NQ+inakZSy6Ca8yyujnOMb4161zRRGrQrRDOPKyMaD
NIk9PH4Cw/lgUOuKi0dm4wXifh+T2FfYa6kWzz10PWoKMJU5vFzfCOGBXf0kzlUqUKO2MHyU+WjH
YHbuqarAq/vYyLoWog8K1nUQNAKytMg+XXqWvOryvsR8ld/pQTJB+XCeJSdT+LJamfhy9awkIiWm
Af3oNt2MEOH0wm3yMu/YNv1ApRyFoes7JzXIHVK7jABMWLgZ6Zl9Fofw2GNWw0Obaf5UPR3Ymu11
g6JPtV4gd2TdKLWbPCHYw/51VIPRedCcN+uvG4+4GGsr3BkNKY6DUWNVU/ZrhD5VlHrd+KNzP68v
RuRIQEqzoEwtSGDwHsweypaC3grJOOaH8eCwzO3898J7y1r+GOG9FdErNQY6BHkAmt959OTWgUsf
SOO19NSWNKggrnZ9WaLYtrbInQlVj1zIh8CiXW/NyGc67rjuTcV5+EgLGZeMZA8d7kAQl/XAV8OY
Uj6nLBj7F0MSzkQkhiixorePj4QxGR5u1HWK2UwMuBiraZ8dSBTsx0nfOvX85pZa6qUDGXZj20xB
EvX6kdjZ21DWmEKnGzf5aWGeysqHrTHOnSSHEHlS8GegzmWrcON8v83VmRmrJUpQpFcwcptAoCnE
BMY7tb1OJm4t2ua1LW6bm6hUlRwwS7+qBw9Eaf7c/DRlhHyiy702wl07pEQRmRiMFBCKHSItKLP+
NldSb/4n7qnfyrqLdgmgvct6Vxkl0j4St9GI0KcF1ph6cfF+/RIIP84i3fv/DSxrXRlQKWDiTg4D
kQbiS7BeGyzxwv5baW60QoYgFUUW6IU5hDjAaACIcmmMEXNSk9FcmIJ+VMPPetheX4zo66//PreY
OmamE4UGXqQo30ZGG8TOczfKEESiLVtbWf59tWUFRjDDHCT5fkkPvbUL1Y2p9YCX44X79A/rgaIS
0E6IxmCPuLSUDXlJyELXDdC+X7dbAwNSuiPxG8KP8sfI757vejlW2OutCiMhaNWJswPYQ+JoRffF
Ab2poeMog5qFW0bRgE52pAhTRr2fIRZdACv2SP+Fpm1l5aucr4WOgY516NE21z5HKK1d/xpfRy0Q
ooBtg44F3vwglubWwZgF/zLBgg1+icI8oLZgM4zn7aDCScJD1bzihqbdDhAJ0AQGFl6Z13+BeCP/
9wNsrg4H5XTaANO2lFNjvyFeaL+U7dsoG2kQXqM/6+SHbCM10UqtxTo1DZMLiA3ZkytLXYSXCJ0z
zFgCT4lpx8ujHU5Gq/cUBZpC/2Y1T1ZyUItD2W6orHYpivIAKvzPEO8T9HKKaIxyGKqI+nAzDC+T
sje7tybfmzLCDn0JL3yNdm2Mcw1m6bIG0FOkfcybt86T6yXeRD306e7P3uvr7Hub82Zje3tD1ucR
3uLVMrmH+lDSIpscWKbAus4YAKwSSRgXEpyuF8cdf5oP1I1GmDDuWB60j4qv3Cp+vYtunE0d1IfK
33jjJnoaguLFPEeB7D0rfEmvfgB//AvS2PGs4MyQH9pTdFt+gxxj59GnX8qP9l57OLIA8yI3sglo
yQHib0OpjwCnEVjV8xiK0CAuORN2rrvATH9k9t8C/OBiyCK8htFCTBnw85tz5JoZW5zxmJbbRNd9
5lgHNjf7VnOhNTV6XVNJGKyEbo0YoO6DirIGxAiXzhhdmCRhhtS0TPzQUD0QoxiYIuqUu7A+WMRL
wl/IlT1a36b62UmDTjrZKXrgr3/BcrhXIUghTa8lPX5BVN7qI5CaIPHYVtlNHN00OF/0McSD97or
/QplWnbahB4c+hr6goO4tAnGva5LmItHDSjOBxOd5vukuleaU2xD/NuGzE6ZepCTkZhd/izvIUBe
gOgB9Q0AWTgPkRFS5IUNsy6IWj6qdG7RSnGHExuBYi/ahTgXXKO7GlIW0GqnBh4k+oBHKplV/DJw
N/Vs+BdSwKUZiHk9yDIAmHy5FYxCFrzRI0yJNY+t8ZoB45lgIuL6ykWxa21kcZ2rb6wX89TlYZz7
prIh8dEmd0iXQMBx3YrIDa6tcF81m2anV1QsBe8Mz6kBVpXxj8rWwZ3VUNVytdBgwUofhhxVQ9iA
2ngsAyiIAqQLbV2Ap5eLyScbKVHLumpo7itR84067n2jKbeGPZ6IzXat3u2vb5wo5kNnGxV+KCRC
T4Jz7jXKroU7L9opaukV3VtNPivAIK4bEX6dP0b4VHNEC9EcXEiMkJb5jYlJEVmqKZBoWub6gAQH
3BZNX/6xWUZDGBUh1hEnXp17+adyl5zGU7UtTnjcJGdnMyBUzBv7Nj5ah+vLE7a7MYsGdD8QQYDe
cZuooVBC6hZno4z93vUQoM7pTT08pYc0oDtgFK7bEx6RP/eWL9RZKaQuoy7JUf6Bak/0k0HzMHU/
iupeqh8gPB5/TPEFO82cyJAkWNkYZUFC53MyxoE+DpLepfCA/Dn0fIRP84Rac4gV9Rbbjdr4MCP8
Xd804UowxQc2pwVBz+sQ2Vpo9VEOE23104DCUhpvhuj7dRsiABXgl4BIo3cNnV2H8/K5nTWAkkJe
dPDnrXs2/egY/Wr28Wv0UP2HwqPxCCoV/QMCgkvPHjC14pC+Xv8NgnVe/AQuIWR2G1m1UuW+2k6h
CbCpqt5DaJk6gVmAZGRz3ZqowEo0C2AmvE70BR186d5VIwuN3sSKTQwOUQXByzqHAG8xBwAdv5pT
j7CFkOjeaLot5rskV0GQpF2Y56KL2us0tdMGX9XcKmhNQZS3xwxX7RvqnapIMmFR7nBhjYsyLeQY
0jSBNcN47FBumAG7B4e6E39jBgI7CnDnsPuH0HZhlAs8/4+07+qNHFma/UUEyKJ/pWm2UavV8poX
YjSGvujtr/+Cwj0z7GreLsw5i53ZBQQomGWysrIyI9TRVBQ0DKLOtjgVQY8gn3e9XLu+XEDMa2px
RgeykWdCCrsE4eyrm9pw5TBwFPGo+u/J3CooWNVPORPQ2oXu3zd0VMx8u8jq2DqoR6NDr/0Qg4+x
fDY6HmnX+phrKoFXndcYS+0KJZGsjAZ8W1u8ZtB77b6r06YvDC+rnpXJweID8zRXXGRlFxnoLMZL
yPy4fsVKJkdqnoYGBn3ci7+UjxKs09vSUe3kGTx+B2lXur0IYlnOZlpx7LjGi8g2oDwX7pCZhzAW
GioQ7N1hM7rku/+NuBO0gNDPF/yi99omO5lY2bv4zDs+V81VQd4LJjYk+9nTUxwVv5SgNmL7gxXL
rxqII5rNbeNWbcPVBrzaSGnqrPRdKojygG5Y7FQie/rwA52/Y1DbA/WG2LsNtRKqzfwsf6CYHVOC
KdPQckCFkpMKoFPemtQbdY5BK2fWBQozWZCcm7v6gGIk3kBOtcHjTVidlIUZs5mLXdnHak6KCAAx
sbXgJeo2Ia9pYC1ymdnj8Bwy1/1eiSiEYSVUUQfifj0SXShRWIbkZsknmnEi6U6GwEayATEVRHV4
tNdr+/oCmTmnBDmFirA8SwaU5xbP4hlKWT6RHJzwTlE4FR7peOmtVUh0EBCwqc1F4uwdTDJjP5U7
PJQgS5PWzznEpsBUmYA9bmytGBRjwoj7g3N7Ma7M4ty28AeUtVM04jGZGXHp9JBrD6L0Wxt+3IZY
OQQvIJjws/KDSS4HQASGLY5WpVvaLgBdwGhwTtuvuknmFrtEYh/r6q5RwaADJLnon9W23Mf+zAcX
g2N4xEDKTiP/rtJ3TXrCbaLU7rIhBNEX6m4MS0xiy1DDXdRp6HqvnEB7Ib4IutIfESSiUERpdSp9
GHr1FEPh7fYArTiEi89mg5SoCyW1xmd3yGeQfNNLrybqJal7G2Z1HqBIi5pCEyQ0bG4zUEK/QD8j
0vbapLxGppl9C7AMIX6syCGuISo8e0M1kKyJ6ET/90uWCi0x7GFpbmWC82PcRVpmEFSLULGVPuXi
gaYc664XMn6/jsMJECo4R+efL9xR1oFe1I/x+2s81KLpFn3UycYU32+P4Up1IWBQuItMCd7pgHUJ
Mxd8qLkK5Zg0egTFSJ9sRNkbAkcLAnA7n9TJKTtLN+8au3xWFauxbWKpxWbiucY1czX0mSPsmFUA
2ErUJiykeCQwt8x/5Yl214yCN7aEVyl9fSyCrwj/oLNXw8MYm2VsUiqVaVMiCTda6rPodY74mu39
O/2oVnZj6cfsJ7WzQ7rnadB9se5c7mUgg0dFBAsF2qvYGulJFFuhEOGAe02bQkvA9fq3hHLDA9r/
Z87itEEtfzMzGEe5XJ/zIYVk0JRJlexIUZQ/gPgBMXaQ1hFkmMxac2TwG7l9XXWokNfajFpg9wjQ
zF4m4bOvt/VzP+WYO1lMjC3xY955PC+MK3tQ6w1KMeQz0ZZzuXDKNks1Ja7w0q4EyM0UeuumZirZ
umAYVkmyu7FKEaKnUKZBnMUrZ7zukUXghpYg3IXw4HXdBiH5KerMK2z+eEe++d9lq7gTkKM2bWUH
RvL3DinqLTrQqbXPTso9GFw44ci1j7vA/zr8FttTkEDVJprAz9PfgXbwI6/z39SME1qt7oq/Vn7F
EwsUEBZ0sTpLYhj1YwJujwqanNLLbRewtiXQp4sKW5D7zIzrlxPZ1mDKL+RubgIqHkirHkNT9jR/
whGdW4bgcw7o6zgO9cJooAZzNohGrzjLQJQhBFILk9D+BCFxYpGQ89a+ioB8M6IsbT4WWM/p54SQ
cA4BdG1jKui2qzhiBqtDtkBgQsWxRIUJ2LbxfJCfOx8ck09ifDATELPwevavzziMljnrsCLbBcYX
xj23fldBCqvHMp/u0Q4glls/dGlvqSDD5Vaaz/dpdksvwK6o3BHZVHRuB6tKJyPHfvSy0jXAHRps
NWUzyE5en7II3fVbAyQet1fhitDuhaVsM5wvZHNPI8DL+/osDpbwYtqj23s/06PqHMHtFjq69yZt
rWBXWBIaWsDYZFEbDGduhspczuesbbzlUJDLTYG2ZVR8zeMulncVXjTNbRByPMiaA11CMNmNIjR9
X5q7/9rUaYcdQcnj5PQNXhY3gmHXXILf1W0BRhYZ+SosJjZ1NNAkUSiqSO2g2NTNgzi9k3hr1KcR
LXjNL0Pepcq3QgDPMU3sXPxeq/+cdMSmR4Jd1VHhjgsBsy39UgviVoa9GYRRoQRidYTjLdcsRHU+
CoDBHI1OJAZBnIoiIdpcIitDGyY7gviSsyxW8m8wAs9Y4EODuILM7seqFMTST9AwA8UBXztk46Nk
boXkGDRurjmBmVhljUI3/Mt5PlxzBAtgdm8mehc0XQdgNKuZgifJn3FzL40vdbGX/r2G/8JIdivG
I1xRMRtZgO67Hr8XE9kLYeTc3vE8i9gtVtJUG+dmrlCWLW06pfSAm4ivfYrNFoXOHLS1Db0cP2a3
tSjbqxNxtgm1V/q3utnH/cdtg9ZOBQjPiLOOHZrZ2RtBUahVVTbQETF8BSUrVfQr6sDw2OfT6IZD
MLkQmOWxLK4N4pymwwMrqt5BgHjppwYhlCNzLsTLkqemAS29LYgvuWSNJui3nm/btzKEIPIHKzzI
4cHsyFKUK20n5YIGrMZE4pco2nPRaNMm1aORs81WXONMfoIXRlzsZiKeS6sC0cfFF3qQdkQjSxqj
+yB/QDPTvSAV+0K+D0V5Y6gIj2/bdzV/SKvjYc5APIk2HLCbXqLmsk9QVE6xf1H/lbcf5RebTLSj
bbBH3nt3G+1q5hi0+eeL0A7hUay1JdC6cidIL3G1V/vwPFU9aBdiSzYijnPkWceMKc2mLo4q4KX1
sMl0+aHQaigWpW7UxPdDDu7B2/ZdBciX9rF1YkZDUl2PQNXWSQ3ynM9V/bvUfw683rDrlBqDwyQb
GsOP4oICpzHJtzqJQ6uKqXCA0vgdyTKoLA+DBuLqAcoJkLxwG9L9Fpoi4bgXnrWMM6sjY5Sk2dpK
2BDDKVAS26KVZ+CSn69OIyQRsD6RDgW58uWygWZCRswR0xgWx6zcDMkZrtrSqreQ9wK/ukAXSMol
Ui/oJp0GIJnkFQ9JoEikqLYCq3ubGFbQ8/b86giC8BTpcPCAIB1xCacIfdpEYLWzmxJIkeRk2ODN
RI4auqb/i6W5gJo/ZbH14iopxEIGVKFLTwZY6WIVmche21UqT+DyymfOq3MBxfiUOhYoJQ0GUQnM
M2hlUfvefipGzbFofRcscBhvEit4je/DokYDqitPDgWPGAkLh2JtlOkzerEzyHWhI5sXKvBmjfEq
iR4ObV5hKEsZySFi5lZataiBz52eqjyXct2c+TWaYKaRIEsyD+zlxJVZXsxUkTUkeIZfaSHZKJg6
GUOwa7Lo3acZso11+zsGKUhi0rvQEFEvUjtx6Tt4Kn5T0Dd7eyHNeBcXpsvvYd/RO0GnRd9+jTqI
mcTKNpTOSkMN7CsbQXPA0VPU/X/haXD64u0AeRcc+8yKEvJUlQdaYabFHIIVVHeVfHSmonJwpHDu
udcpfBi4BGOWVdoJuQHS7RotKQe5O4DJUYnu+szJ9ReQnqbmW4jHg9tjep2RZDCZSc7KqUHLIDAV
aU+jU9ZgIAuniZ8ShImto+THQNwmsVuDvK45jsZW6vdh86hHiK8OUcCr+FzbwYshYCX2BAHCMHKK
z6nV4Fuf1D81knjF4P/r7ejLalQionR7lsBm3J+EUFuOcsDEOkoyNPqBfN/59siuHR3Ih/yBYNye
Gciaj+4bDGxcW7VyqHH4T8KDlLz6IicFw4NiFqlmNrOWKzZGBcHAMDvXQrkpdFDRU1xsOSO3PkF/
zWLWaFOHfpaiHsiGIwIjvBMIKOZTODIu6yAzmTnSjUj5MwYlg2lEtYBdl9SoZYlD0Pr7h0KmnCla
O3PBZPgHhrGlitLcL6e6tid6HKpnTajfa3qfp81GQ0okBGE4J0pbPTiWiMxumyBoJsYNEFsKqtt8
a/6CcfL9WFj7SLAnsEZ1/05YCqcyi6h9kTaDsvTSizeIQ5t2wFiKQXMXo1xL0Hs3be7RgtzIHG74
66rbeV8twJgopkgDGqgR7IsK2R1A2BtmKKYuKtsvNl0gWVKHtpLX3Dyj2xVCwK1kpTxOivUxXnwD
s7cDOqXIFsNgTbNM/9ugPIJsMWsgXYATDAIcfWUZyqnWP27vdy4us+Eh5BLqeCDALkRdEF4exO6c
g1WEbAowCAtpZhUaKJ8UR0JkcBt6dbssLGa2C806IaYjkAu8CojdftIGr+PdaOapY09fPBXBWSJw
Qo6UifyFHuoCQtDWNplEB4wJuDU17fttQ77i6VsgTGDfm1Wjm0MDxmnzBEa1hryZplcJd5lyD5ZG
u3wziVc390b+ozE5g7jqDBb2MftEKBNF6ExAy2kDSkbRmkCbEqKlATTCmrktBJ33qrIWz0CETIWk
OB5VwXV6uTPVgsZiMAFRKJ7H7tiYlh5t/KK3Urm02mbLb/++Kkmft+dfRPZ07QyS1iMFYqd7DXG1
/GFMJjTG5Q4NZwYj9KUWeBvjdausrk8Z2k0o3UThEdtqi/aehKoDnvxy4a4ezol/pMHu9spZXZ1/
Idi3+6ClZT63MtklJJKg1OD0KY/wj2MFW0aUSX4vpLMVKp7zqyR3gvEQhr9u27EeAyqQLJqlrqDD
xixDMZDSSDCAkibhB/7fkypjW+mFG/sTeM5lr9fOFO9LCHx5nMirO2ABzTjvqcqyCQUMgJZeiyG0
zLSz+qjdtf6H3H+rS57u4er6X+DNA764GJYoW4j7bh5Qc/LkafDAbu8WObEyszsFpeaJM/dCyuNd
5ZnJ+Ols6AZZnGGJKbwK/meXliEYMMdNLn+TusztScG7L64uHTy0f/W1o0SXmdQ2VDKzmTCyERk3
hAzQkCyOEdjDDGO6j6WXSBq3A7T5LH2MCsTZKKY1hTcxMS2j9r1c47WUru6WmXBbQmUUWNsZz6Og
Zr2NVaOyp3LwUtI+DqHM2ZCrMekfCE1kuvq6AhfSKQSE3Fq9eo/LS5x4hoJWbE5AunYnRnDz/2zB
3eFyFQmtqmfmoCPEgHBBhBK/Fq9XaEHZUu6T3fo0/oViTid01eeROE9j12w77Wz0b43EOxT+Pw7g
LwizVqjWTOLYwB49C5DNg14CinCTdB/5eKyiLprLSYDrb81rZeECM9sf/QVtAVlMWCc24LBGOYQM
iqlth+4dyIqM2lYu70udE4LzhpTxARCjTIxYACgljo7CdT/w9LrjhN2rIOjMBp84/qBE83KJyDTN
BmOeN4rijCEqPGXUXFD22Ld99+qSX8AwjqUk2mjEGmCQZrfa4rNCr1WQo2ot3vj+wAFbXfYLMCbm
k8xGz6sRYOVIrTG9LzrFHoPvdc57yuEBze504aW1QKpwRwJQRB/i3pNglG5Afpzz4sabI8YlqQUO
gCTGQhB15D+C7CkUx01W1k+352gdBoXWaJ1FWxhLblYWeZjVE9yShGbAXh6Rx34awLbzv6EwjoIm
RRXg6aOyh0bdSmb4DLlDL6Ym55q8epKhBf0/xjCuoo30NGgNEz4W9/4p9BSfumq0bXCdLANn4t1e
eWPHOAiIQfZKmwMODY0hsQvSWXHEKwXg2cTsVSRrQlMbMHQZqtaciphhDL2L7HuUGpPboM6yRgdU
L7tyOrXPt2dtdf9qMspyUJkHfgLGvqqs00YzfUCrB0THg1Q5cuPIoS1K/00qE+wHf6AYK+sUTSe0
AJQkt3dyMEJM7XHI8PwmtsFnV6U7GQ+YfQHBodsmrk7hApdxUYqYDF2cCIh9sDpasBSh9DoYek4i
c3UOFyiMb5ITkG7Ls3WG4jTpYwF2FAkP6aD+LirT5ZZ2rHqoBRzjoaa2a00pg1Fp4HZIBHeFJ9ff
FK3lDB4Ph3FRUtp3RinCLFI21jBHjWWE5HPy1OYxL2Kco5ari/AfmyQ2fIIkbOZHBrDM8CXqdyF4
KBOILbT21PtWmjxN5u9BfM4VXsfkdTv6fEVcADPh1CBoqTZlAI5qA0Xrv2vfDDbGANkpuLIyEbys
eOq60TI7w+kRrBYd2Dug6kVkcFp3+iOI1h/GTOS97NxeUngYvzyFaKMreHfHHDfxS9MdVOPc5OE+
Tl817VtS8ZTx5pm8Hn30q0PXCP2jbMO6LI1FUaVwQlUqWlAG6fLBiuTaotJuoN/HFCXC4X9znn+1
5EDlAD18jEcYEp+QqIJzxQUdPVdu3XzU8q+Sx5K8nmFZ4DAeQGjHOK59mKaD24DusghEej/Sapt1
51HyJLIbip9V+1KmZ7TNOLe9z3qKDHcBEQ+nSHqwNRtKK4RN32NxVY2rVoepdUGwbcn5fZHvzcaJ
dastKysA4cht4NlzX8/nH9yvzsZFDEODqRy7BEZPErFSVPT7A2/DrqZW/prGdmCOndCkqQQIg6L4
HlYU+lZDJItuyASiSWO70cZNGvxzXfzXdv1rGbMvdEpR5dxh2aiCjqlrX6cq9W4P3vqZ8ReCiTJU
LWprESIAtpkfK0iKRvmzjuP/Nsj6jvsLwpy9YBg2hBEszDbe+CxF2NUzTwGRrRoTpg2PTbKfhO1t
SN6iYHZc2osZbQkgqY8aZj3d+zn9dhti/cT4axWz2TTZR1GGgaC2RCkxrY7Uz71WO0Zgo/pvgP7G
E8wcQcyq9xUZ7lHR0QmexYFNqOF2A7VyQ3m7jbXqihcehDndFaMkjTYvORAfpRpqyJLXGi/QrbFp
A7Sj8TpEV8dwAcec7lpRS1CAAlwAScLoXins0jhRleOaVhfDAoU52yEMqqFlCyhdMu1Utf0ptYQT
rd82BM+Ol0dYKsZmQSNARGXlhIhOBNmqhIe03Nyen9X9aszPMJKoKCYrEwIObtLEGboPyZAfBUU+
apn4qlX6422YdWe+wGEWN3pIktaX4Rfk/g1PWZLsxtFGlqxGDVyxglzcFox4IZhNObjzWr5y5gtc
Zv2RUajrdpoPEZRUVV259yfZwuXR8elg0aRyQ/N7TcMfBWRmilK3aFvf6TpI7W5/x+p0Lj6DWZey
P1G5b+aIJG33hVIcahR1ZcNgEYHXwjxbdMtiZnFmplr0uH1Vdpv9VLFwqhiXO5QV92+gbeV4RY5Z
V6z4deJTFOJiu1WbIIxsYJmjLSocz7jqROazC5xjIMkxmElUlEGL9R6LtBw9pf6FSp0CTZKR6KjN
SyXWnN29eros0Ji5Mls9afQBcyX230j1onUHYr72foiehQMtNmPTcvYgD5CZsaT2BQUqPTCPxlag
2VQ4Smi+qPL7THZVzZV56aBV//XXQrZgWQ1DyBSREJveAC0CMg1T3DzfXvDrpSILDOZq4Nco96ED
jBJT8WxGvTnLeXZobiWdI6XDfdnHJ7Gpf1RyP9m6Mr3U/rQTDB/5w+gUVTO7W5XGbp7KPsTSQS/T
jzkYxU2I9HK+lKxsmFlNci7cU2ehcsbV+kIjZhAxslMZz/p14KHfC81RebElMboyy2Qfdo2nFAkY
NeGp4n43NCYvCXRNPICxmiX5VJCno772KxRfRJ1BAaXhdp6T0QbFLNpAbf0d/0GhmH6v1lbjfoif
jS0+CnfUa17AGpOehbvRuz0Wa6fB8iPmhbP4iEYGk0chYChKUGEOvbTJFVuTdY4zXEMB8dR/trM5
T8gCxUebIYSMsTRicdoLeDdKC+U+KKHs/e/WLHGYOAdiqXER69jIyOJuZT93Sx29BwovCb/uncBw
pIt4ndVY3iC02uUoa4M5uvbSaZNVZ07boDFzdMHeImq8Xvj1oxRN21DIAR8qqtovhy/o9cFPFKyU
NLFTfbTy9i7DGzBkJobw2FPIK8aW0IDCSOXslFW3sQBmVkcQmUKao2DDHvXSg+Kq1/Nkt1bPkwUC
uxXDTEUohaEcDITA06bQIIWpb3PITt9eGquHJLgC0W0DOT0k8C7HELRi5pD3WBo0fFRLN0LBhYio
VHHRH82BWl3tCyhm1PyBdCKlM1R5VqTe0moR5M4x5wzhoTAjB3VwqNfMuTohujNRGBCh2pNLXrt6
UKG4GRzGuozifwYEYtZCKdeYHglkykF0N0JuQwSVT30yUzdOUquUOSf/NaPz7Bbnjh5kWHUVOkqX
E1WkXZIlOiAbaiVH9XF80J7re/Lgb0RnFiZDj3+3C34jqLu9QNY29QKXjWxIldBY+rojTTtDd1UU
zsYPJDi0kjPGnGet64bZSyPZdwYo8CYdAmGclZ5pBa4eWAH8PwRkH7J9BjE2c7LeRCt9KTcQJ28s
KKcKnOvG2n5YmksuhxmPyHKkKVg+07Bp48M4Irf8bFSOJn2/Pa6rD4dLJGbnqZlJSR8AicQHuOR2
bB1ZPKgqKkvkbaVtSmhkl7x+vmtONGaEmU1oGF1AOgEjXFv5cUKYj65QawggwWOFb82L/3hoZAs9
Lc533w14r9sybzEx+4ZMSSR2MTw2SPI2/rP2EL/Vju5GLl7hvAATeo4dw4G4/E59LB3hWwPWCq9+
L7C6C7veImwyQSUa77byR7URz8Ih4t2T1lz7TGgAAUcCQRW20RjdXlMCvXucYcO9Hw2gbeAdW2sO
ahllMfNe0axJxRGHB/UtFewqQub53EaF1YTlEoWZ5ypVI2Waj6gMDh36dHp6BNOEEv6UW9RSpAK0
VNxSfJlErzc36ii6t1c3z8j5fFtENgpedVG4CHgpP/cCWg1RPphR3iPragSwtJK9DzWZAD0QrCek
HypjU9d3U/+qCRCXT9/r+EXMt2q5K6fH28atHc5LVOZeJBQD6r0zGKeUwj6Z9EOf/gYV7Vs9Cj9v
I/GGkXH6VSfmlIL13dbHB1V6Gbunxv/9P0GwV6C4TVuqBzCGJJNNIgLa12kzpdS5DcObKrZfczLM
UG37edDAyobsAwKN1thV5NSpbi/9jKVDLjmilu1u43JGkA2xg3DoJDEEbKC+V0hhd9JZJW+3Mda9
2p97ExuHqga4CbICsxT1KCbtQMfVC++G0R8qlXzGxlNtRNvbiOte6i8is7tHM6lSxQdiVR59ESFu
BokRzsG/igEhWTRsohH6qvqK1kYt9bMHIW14n5s9UkGmkrc/bluyOnaSYhoKyM0MlR07EdVOEN6Y
USCqPArWCLmndHSIIEOi6BQgcf6/4TEjlwXTmICcCB6jfKyUk59skvEuNj4y/zyAlec22OriWxg3
/3zhBXUxihNRA9jYQR5d2VVJDRYATvX4qjdagDCuNgm6Hs/7APH70gXBlS1GJnINxglFLZxlx5ss
xt1qAY1JIgIKnKayifIct5k+x+FJJgeh4byGr47d3zQA+5ioN/VYpD4CFR0M0GO/lwwnKnl8A+sB
5wKFWQ5UwS0fJaMQzzuGp2o7bfHevsuOBZSrYgtvKLkVOfKO2sIx24iZlR4Nl3Dm75p0Zw7JFt/A
rJKmVUASk2ALdD9OUD8KXlG/+PP9mahQ9CudzlY93Z7s8c1wW1veT6rdbBTON3xdWNhc6fIbmEWE
PPCQ1QHGoQVfhZP1tvo4HGqv28af5Y/wLIO408XDveTe3iDr4ejCdmZFpZSMWl0CFyJZhmAh13Jo
tuSn/7OVLbyGixtilZ+o6zgVKJzX3Yz3/ri6eRb484pf7FBfUZLEjICvPh1NUHS8+Xd97GLuxQ1E
2B7bg/9I7kEzE3zeNpyHyxzssVYXqkYx5yAzj5AfUY6T4HLFfTkoX1eQhXV6gn6EQYZ1UfUZ+weI
RSRxZ00l5246f+yNxfN19C9giFr7cmzOgwhS4DTUf8m4Q0CWwhLl31Mo4lojIkfNKw9edUZ/p+6L
BWOBqtCpCrsRqG3xU/AVJ01AO5OC4O5ZQ440qje3Z+zKH4HKeU6MgvwLFeYm2+4/FaaWiALI2uO8
diCn2upeQUrOfvh6ZboYypkwmsylJHjtxxWEuRxAlDIIs1kgEJS1o6scQay8kx16wCM4LkYTPELo
DLaVUxtvh9Rzvu9tw93ftvQ6Y818BOMUIx0kEcos9Dh6YHWFJvqnefCd+hjt8p15BHHWz+TXHbGS
U+EYnND6KuhgoBlfiCafsEqqWWlPG60BDJNyzznDrt0tAzFvmsW6kcvK6IxZWBvUSMjUKN++xRvt
44e6N07TFqLo5+Yu+pad8+fmfvrEQ22g2JLrc27/s1+7Nc+M39MnBKaijI8AiW0ZP8TiRpK3WXaX
QyGEM5u8IWVcXJCKFJpPgNKt9AM9VdpgFZ/Zy133Kvw2tgqKBFz94TbmKiRUxSHuBFpXxJCXQ5zQ
gY7GOLOmSGBCbk27CDlh4wrr5Bc90B8IdhajSKTCBIg8daQTGh4yr3EESz89oxzmB3qqf2vPb5Ul
mHblZl7p9IVlgIF6E31q9+0hFjijfOVpsag0sBYpYO1SoEvCPPIkfawXciFDWUbak35PFXc0fucq
LyZfMRuhOEgB8TfE065KgdQ0a8dINLF44yjfmG3QbSmKCiZLp6oWOLoZGsdIzML7wAzb3KnyrLzv
+zR9iiY52qcZyXLPh3pAbJUlkrxE89MnIhjlHYkHqHgTZShBo6VCF7fu+9q34hzMm64WRSMBv2ek
PoHRLkbJYE20XVzXKNgRUkngXRavDhTIAKF7HrcCsBdBA4Xxgv6YBH5VwUo5UUV37KlvK3Ut7Ppm
BiwbECGTXvHUse09PGX/c2PgDG/oIE9C65WIsrLL5ZvpfR8lBc6yiJBy0+hJ8G6McoGETcVrM70+
VQA188fgrQuUVxpj6WDGUkxjKGGkLaoDdYlGu7DQDORyh56zRNegMHOzTJwpE2T7L62KC1nI+xR8
zuFY1Ifc0IoziRvj0yjkaOBgXT/iodtRQ7szeKgIWHJYIskBzbN9XZQ4pmz6bJ7y7eCoktOm0ECq
Yyu5Q6vEJrkLPMNR3dSFI3qjHi9zvWLwxTcwjk9K2qYPenxDF9+p6muofyQgpbvt6XgYzKCOiRi0
uQGMiZ789lSFmzh6ug1x7UwvhpJNwFfDVDfCBAhlGjeSlG4R8zj/DgEeI3Rm4w8Y7mYrF0ei3iu0
BNs3rjlg4Iw0/aGnCceK64TkV//rXwzGYXcNmDYbARilm4Zu/JC9GHfijgSutDe90JIKa+JNztrI
Lc1i9nEd6SGY3gCZTpVlgqG24wS+12W/jFHMEguQSM6FGaG6059Cm1R4rVAfFUezsk3v1Li8GSd9
T22Rd1+bf/Fl/DB3E/8dTWbdCeCzMoewArXgOX2Y6whs40M9kIfINna6i4qajfkqvXZH3+aVfK0i
KwSslXj7kkBEdblWNLWDVlIJZC2PLIU+x++5nljq4ODBVxw+by/MlYMAZAZg2p0lXBB4M2BwL2ba
Vg1EMaTT2M08SaiVC+xBg8aeN/rodeS1GKxtaAwt2rVRXQOJe8Yht3GYm0UO3WGK0E8c9ln8Hc3b
t626DhaAsMCY1+1iu1VyJYB6FxgCtaLfXf0mBk4c8jbcVWnt/A6P5B2YaKBRiMeMS5RabQyiKgO1
/RdxXzxp87Igm9LA687IuUavTNMFFGNQ2BN/qATQ+aAFRNBiKwufNBBShqYlaUiC2uXEeaVbGUFs
LbCmqgYI5SS2ezFVOxNVwqDBL4pTKfdWoiCzi5KoglcTswoErifUdshoAWdLGgKilTpNOrycoK9+
jCTLBKk0CAvcWikfb6+KFW8l4mX3P1DsZd0vlFycGkCNMwFTTU9jW3zchlhZ3FgRs74r+J3Nqzts
qWSI6QpA9F3gZL78kCDfFCa84pk1X4+XcaiUyjO1Lay6XHot6iP6IB0ztF1s2ukxSg9C/BqQnQpd
jgg1GeVhGuw+vi/SBxA/3bbxOqU3a0jKmCsVBEQygvFLcK1R9ST0lcwmZzyrIaN0Z+zcxEs85F5H
a9yYZwH3WGimtNaL4Pmcvb02i8jniXg/xB2esFcfURD0LkrUzJbQh5q12BLR5raBa5OIBve5BABV
G6Ahu7RPbdXc13C1AFnIq5rvJ3LmhorXhCTzGCqgrkbOAwzWrAqcEnWjlkka7qbqIekd06KbzhrO
0XE6NyhuEDbfybbc3raLrO01kGRD5cSA4slVk+FUqHmjljAss2qr3b/XbhNbaBoBoVtrZdapc4hn
3qOA6d7fVpCa2WV2AmkhK7CDDe9jrhOT8wgsPoZcjnIyZVWR1vgYFDxIpoW0mW+j5sBqHuINrpPi
u/4I8WpckCL7/idnIObfzRzuF9iM527RCyGB+gHKV+/J73HvSIFbWspD+/HD+Dl5wxY1INv+TtOt
+Kx7eW5JNpffanWRLcyfl/niiGpLJS6qeS5y13yS3zsLj1pH1cOiswdXOJ7JueDk+6/rIaAHDpeE
ezSWtgxCaQYSh30fVDmUZhsPdL+jWx+R9zrVtZs8DBywFfPmW7oBec1ZhZyVuRyDJK+mCg/ifbIV
M8Gapm0EMdPb87jiCqDXh3IdeEGE1uwBbKh5GRWGhCU0Sja6BsE4zEG4TtsjXJ+bs3EIImSBbPfl
mPlQ1apprkNA5772wjelt/w70lri00PyHrpBvEVCorZum7W2NS5A5328WBtECDNqZADt7doLtpJl
IP7d1h/Fm34kW3ICx021CY/ZQZpVCjjgK6EGtKNBgYp6Ro0g/rsE181pKPzMgGiG43vlMd4Z+0Cx
hk/ygLDwTF8jR91FH8lb9BR7zcdt8BUHBRJbyD/pqJYDNNOKkJXQOQj9ELEhPfrhfVQedfN3Tzh+
cGXZzIzwGqibNSR5vs63xfAaSUSbhKJtsS9fJeVdS/997SPPICOXbaDI9yrlQOu2GUGyTUF7VFp9
4hB6Qjft7ZFamSXcD2SsfBD0yDgLL2eJpL6i9d182UNzXPbcG16ug9pwJ6qPPhgXBe5L65r3ANUg
/Ac0MtF7yLZvRFk3gvZ3pHbTeL0Luq7vZudQKwb7Ou8GtLbrLrCYDSCgQoiEFbDQeZzdZ0fjZ7jR
nHZDNuRkgwP+KH6KvJvmyqq4wGRCKikvof0qATN3Q0iC5DgiQyeBO5aP4X1j7Y2At81XfOQF4nwR
XKxDQZTQ9NxCkFDHAfxDfE0Cu7HG3WjVjun6T5Kd7tsdT4FkNoM5+i5AmYXT1yQHU+Rspvk0CQe0
LfWaLTeZRVFieXuNrkWpSyw2sZJnnao1A7BwDatdiCThrdlWnughdh70c/0UOLcBVwcU7AlYpXAg
EpsjBu0mhVcT4Szb0Z5w3MTKc4nSu39EmRV5ZqYxtIeABJAliBZFX5xwSUEJX5OAltopJDTG8ljN
rkxhQJi1URYg0vAHgKg+lLKgDyxTr+Y5qqslP4v+QDxFxjUcHVnsJU+U+kEbBqj+xASLXXb6oOAs
gSuH/oUADOjdzOIiTNa+aYsC7OcgnRtK0/k/0q5rSW5dSX4RI+hAEq807abHa2akeWFoRjr03vPr
N6G996gbjW2EtMeEHhTRRbhCoSors2x8hz5pOcATH3+8JIgAICYCVLyt6iZ/S1dtjXdkDZUkdMDn
zYwOjrfoj58FkHoxQZKkqVh1PEC4sShdFZPWBvF5GRuPxjD6pNS2eiTxQ4KFP7OinzuFJZ/CIQ2Z
FSPbo693qyXDvWF32z+fMZMxrqGmYiINz7mBcUZS3lrBrT7m5NjPxq1toye4GP7CDEGOWAfWE0y9
fE13WRXdagnK4h1krhHQMJFoRca6zc7CmUvDwkBdDrcg5JShjsLdFnrVlMjoW1BTJmQz0SQA1f52
iiy/y9OnWZn8OJZlvi+uX84kd1mkDhr45t4G4X5iApgeJPX3KOz9bEbGLt+Y7Rb6nNcX7MJvI2uM
AgbCUAhWQaiS2+L2Wlk16VFRdZwOQTWeJlMNjod6a63O0xgWkhjpEk3I7CHiRWILrAvIbp3vwzg0
hnAooNMxhc12yIPaOhR0WwGGb79k2aumPcbxVxpJKuOiUaIvyjSR0kDwxAtzIaqakqJFstVoD1Hs
VXPvdslNN0PeeZRkeAWuCdU9xNk60xvDo+h8gHqZ5WtTwRSC4H1hhMchz9D72vwz0P7x+tqJTOkI
CNH5hVsDl9O5KRO89BMZsVuINapoHa+HWyde+mPdNYrbR8tfeCoIvKDbBKw0Fit9ndubdAALQx0H
otWtAB0PrmOjHClLxIjWCgpOiHKRjEFDp3FuhdJswe5BDbHSMhu9M5HtAtX6mGi5CfhEtVnK8uv1
eRRbNNjY2O3O1/Iaux3ztnEYdoP8zBcQ85mNu0Zt56ZOtumkQHKZPXZ/ngRo3dz1lR3DXl0k/6hx
73XlfJihqI7mlEerlcVLAtcP3vvfw+OO+IJ3ZpNnmFCnnDa18kWzyKaSaUcLjeD1A3Y9RirKw0HL
aqFQ7sUY5kzfN8ZjD3SwpWV/fu/b+okVbuaiYmizlGF55ljfqG34deibW2P9jJJWgoQQjQfFVjhF
3C/gNuf2urGCN2RNF3ji8SmfqBcpihvLnK/ghvnVhaThH1TM+avfTM2lDSGshzZCzY/VNzV5C1Fl
LcPusUm+F7bEXwjNgXfVMVSQaEEe+HzfLXOsqmbNbs21PtjZMTd+tICeWj/rKdqPxvP1UyWIAm1I
1SAIQGCDWeQ8fatOg9qNiDgySj8VkKwaZSJ5EYscIMIzAyUfhGkX3Vw4RKqpd/C1SOPs1aH0h2l5
R00DCEQiuSdF+wFRmo3SEiv58wWtRGvwhrMBW0ntHfoa3VzdsQb461N2mb7F7Xhqhbs8LDMpStpg
QH1uFj+UlViHcDbaB4g4Li+asto7VFfqLVArOZLzdneT1qiVg2ojpfc6ncZnqwj0adxf/yzRSmKK
KXI3YO69YFgY8not89hEgo+GD0ZSP8zNy3ULwoU0IM0NB4I3Ft/MqEekpEvLLCRNlhxGtdDS7Wxo
4JxKaxJ+7+NRlikVmUTiDSonUMxUsYXOD0PYG0bYEThhdE5+ndS3NTMea9TT0QdQbK6P7jLHwS0r
d/BospAwtrB5FCjs5dPWGgJrRWND7FqpXzUG2nu2neweFZ12oJpwVUMQ1NR5cKemRK29EiCb6rbf
J5axX5PhGObzboErC9vhkJmtf32gMpPcnI6VtYRlBJOQqnJ703Jn57MP/TwKA6Auy+Qv/BnelwSi
UXhkXnRWjssympECf9aXyXaw1a+lWh+qGjVZW7/tF/ASFXZwfYSiXQPRXIOJS0Jqm3dqcbPOJKUI
uWwU4MwVYOOivDEr1FkcIknFCUNlnDfmP2EQ/5/vUN1OM1IN2KEhSjdGNqFrEnajTZp9zjbYVO6a
8NnWN9LOYqGrw47BnjGBNuJZq2LAZdfMZJC4zna1snho+2wTSjl8RFEQsuv/NcOTVHXOEkEPFGbU
Ngqi/lVB0aKpNvGyuqOMX060bARiskCHQT/tggA4IoqW6hCQReQfjlAedn7QZrI9pZ9jiJll2+ub
RHjeT30Ld/VFIIsDYAurZQ3GXdI+VY5duVk1bXMSbfQ1/zavaGoq7sFjJLkRRWsHBAQqEgickSTj
9ozdjGUYpdgzWUMytybmP7QvDqgsN5JITHQnAJMGV/2/nAGcS0t6o6zWWUF8NCzfqobGrrHIRICF
q0agH4HmFzBKGGywJ3FyOszFBOgRk1pdXDQbuVWa4qoHYbaUJu4CcwEPjbc+UjxwI4y4+tyUUynL
Oq2A81l972iHnhpRfotgs55dyIZSaxuPaee41qRnd2ZP4ic91ocbZ2hjSZ7mcsx4zsGz4EuQQnH4
MjQxJjLViAI8VDKCyXKXEMTrPXHL8un6Jr08fjDkoPpkArGOvnRuxMY4kcGgyPSH3bG03mfIG+Xl
Dk9VIMokYc3lpjw3xcZ8so7QMqwN8CSWYMUE4z4NaIUwShZCyIxwG3IkpGs0BoUr0P/cfVBldDMi
CYRENoBlgldEvgS9ddzpSpyxVecIcBkQ3vpWPu4KO98YiixJIjAD6DVuNAdZBAPV/PP5WjSEC7WG
fHPZ2d9BNbK1Q/iPqI7+OKbFu+O3HV5EwFCQDpsMFAqsAiICtbLplDkIiSZxh8LhUPRk/yKqAKzp
fDgKRYWnayzM2hKOnupUjkutqnT7QSZzJHC8EI9EoIq8HTI9gHWfm4qaFmc4pyDtg/ZI4QSOjcaZ
W6dKfKd9t+p442iNt8ow5JdhDyv34SWHJC5aP3hyJyvp4jRMYNXJ8y91277qNW5pFRgVtexcokCO
JaLB9eMr8BMaAGIWk9y1kIXk9shoRGk+rEnlhba6GY2PfJm2K2KthcjI89kvnadBsRF/W+J3CXg4
om6eYal3XohDcYUGSkiCdX4n6Dnug0ZWPrjcL/DFgMkg5W7bl3hnktQgeUat2sva/gUpBSgE6Klf
GrVM7EywXWCBSb3D8cMJ8vBZcN7E0HZCNIdMwMFwUhDPR00QdvF7OE4/VkgToqfH06vyQUNG6PoC
yqaVOxV5X4XAymNa465x7Qlh3F06bSz9LbGdoFO+2pbkxhbuGDA9WxSiJJcx0GCbA5m7rPI0C2iq
+HHWF18N3dGWxK2i0wDY53/soJRwfgZbqOjVoYWBgX0Emes3k65emHoK+VrQN0eR8fhfBiIaTBGK
g8/uMp55xEYbchy1cJaNdaODDMOI/rwwpzHhVsSOqAKwsOp8QHOTI9EwwH/Vjq6izxl9hllfULex
61JyqkWDQe4YDEy/vAlfDEdFLVdy3QbwOapdQh6kIdWvqJo7zYSiqMXApWjR4AOdoVWzrA3hq2bS
lW4dkhu7IP1GWdL7WFXui84kh1CfjpqiHByn3St69dI0622tR5GvlPA1XfyAGpKJWHY8VDrUlBVE
ZJFqjJvrB+RXH+DFp0JVmZVdEQ3xEM6pHQGiy+IKqqfWptaKnRoDAWupfj1SL5lj9F+Fnjp/Rivx
Uy3y6PjHmGJWKjAgS4NcGRJmfNmgq0NUIBfIylXaIRptN2qfdE2mK37p7pgRqgGggmS+zZfMirxo
inqJ4AjghMJO3Vo6npbl7vps/iqKc7MJDmKdADqFO+NCY67LzTXVKY7lvCEb5e5j9ovv4JMEK0vT
udvls317YqD38uaY3bdu/vqsfIkP9bvtS0Gml7E2Boy3M15+NlpM+LB+SJtSMzIMuJqzoBxe7IW1
QfXzbgU5XdsO/hK2T1rdOi6R6lsKJxuvTmYdMRwv4o6wuzESAttmSr8vc+/NtXaTxzKYs+AcY4i/
zfARb9lCVnuAmaRCpSm37vo4+XZ9QQX3BytOIhmBxjUCXdtzr+Q09ZoVCtbTap/M8G4svxoAOc5P
TvfVNHdDKIkVBdkI7cwec/snQXy/QAt5SdIKGjp+1d5lC6SKvFnzp/VgKu/UcPvpRRklu1aQEIVV
lgAhDFBF+Y6ubKxpA2pyqNLvlH7rPKpB5enf8B6yfNMv9uM2+/xxfV5FO+TUIjdOAzFVUQNmiOKM
er8Y1WGOyH2ifP1zKyjcAaALrDOSdNztbzWUUdEVFVgal6Dtl33Tdj6ayCR3sciHYoNoOPbAHINV
mo32dNXolM1Qp8aq3cfHeTPuwZ/hae/V0fxEq7yk9Cm1xm17VVNDZMlhrd+gp3NnbSHndQPe87vc
xUNapk8gOmQGBZJaReQNGAA3h1PqxA3ieRwyUMgb3U+8Xa8v0iVeDP7/1IJ+Pnu2XZNBLWABNL/5
vv+qg9FMRWnVtTQ/O0J40PuO/PGf1+uAaMGNowNMi9fSRd4vRTP1aHXwUeoXjRwMPZhy2b5gu5i/
DQBqQIufigctQt/zkYWk1cN2niqv3Kf3zu0X64e+p3frQX3OfM8BUgx9cSDi869PqOhsAVxowf0C
XQjXxVnNlrgCAAA+q2j9srXcyECGQ5Y2umTcw7KdmmEb52TTL2Vkx209wmncV4s7+ogIK8/5Anxt
trVvq2P7au2aG7pfJa7jF5Xf5az+Hh932kiNVpq6wPj07fsMw+t9eZzgtTbGM/J/P+tjA+zfCOFx
gG1ROX9TDsEwePn3xV9cspdC4UVXxOk8cMfRUlIrUi18Tt8FZGc/g6jkxvLrQH+uK7/bzAH1zV1z
TO6zNw+kfNfXWmgcIDAUNrHL8II8X4TIciqKlCdOp3Uz5NuiQ7v39JjFfhn+bCe/kAn1CnY00GZo
mMLDEcKIfFSRj21r0qyvPSNRgXwEL/UEzYyHxEncPE3Q+iC5EAV72UZLDiAe4DFFWw4b/8kmU5aR
NMgGVV5WgiOodz7HCKGqof9xLyRuPiRzgUFjzwKk48/tlIZWh3Gisud3qxzWSe9RkiYyPuVL6giY
AaYDdQZMICJu7mimsR1ZBQiKPevFebePvW8DVRk+0MQFQnb2Bn89QDZKuXU2UGO7vlNEbvbMNnde
m7RdmqGBbd3r/ile22P+YNwUjetgk9IaFDoG6LJf1LfrZtmvcof1zCp3WJ2swYbJYbUrbubxtfpj
iQc2o8ibYPdDsErlMYo6SLgrwHEqT2mDWkWBKAOc5IvWHaHTp0fbRdacKIqVzgxyt1UNQpy+rpnB
G2vbH7WjfbPe0ED52fmLjw449abbXZ9CwRlHpoZloJD4YvwJ53sTmEIy9Sr2pl3Nh4HOW1T/XIv+
Y9gfeGe6oWZvQaAkUU4Trhuol21UpFW8ybh1m8aymTI8SxHC9zs7mu4KxfSvj0u4IzEsDfwaWD+T
f/iZgxFXBP9ChAGIdPM1T/aJetsjizF47fiig2JofdDxIEy+58N2RHAli3xFozz9Am4xMwLZzqY0
cSbCVTkY9qDfmw35vD7OS5+pA/sHBw3ZBFSMDPYRJz6sUEgYzV1Xo8nlWS1RjD70oHEy7xX1YJo/
r9tie+H8uJ3b4pYNkAWlKph/XobvtrkFh2Y6H7XklqaSxWM/dG4IKI2TteM8WWtkGnYH1g4UboGC
P7ux39uJ7H5jlydvhmFB0CYJ9CTCqPO5WyioQGfK/DJekX3teBokGbTkvqmqzfWZEw3oxNKvLObJ
KpF2TZK40Cqwu6+7wgT/Ak2DdbKerpsRDQgESYAMoJ6Oghs3b3mmNemAchOUEIp7m0Yfc5vcqki9
oOVPcneKIjRGwUxQPbTRb8JPHkD2RW5EsKWn9c0wRA/rYm1tMCEifbHJsn6nGg8autPzRnfpfKdr
z9CZPEYdAT/zR5tlkqGLHren38NPcd8gy90N+J6VhG/VqAVmqx0gWH1Is/ihQyEhByDfRroCWITY
ncs/PoeIItA4hFe8jqic96PTqC/Z1AMlX3bULSC6pXngbwK7olcoeNR/u77Qgv0EHQ+ktAFs1tC2
x0UUqxW1S1FD5qtcZ6iXbJf8+zpKnLTMBue+SFhlOQ3jGlIIpbuG23KJ/EZKkSTYsmcj4bZs1NSz
qnUYiQmt3f6bgg7v3I/T4Pp8yaxwXjKu6dCbA8ZiLV4ZATW3R/5Rd75ctyKeMbzRDdD0oB7B+RNH
W1Mb27CGGjVINcwdRQPtQiWuRDyUf40QLjcfz8Okri1beuW2NO8Le5cu3jxIQAiX1wq2MxLYaCEH
Dw8wteeusSntMJ1tTJjSgfZw6ve10RwHs87dMde9SQu3+iSrOoimj1UA0B2HMBmdZOc289TOWlqU
NXDsUCBb6BFqV1vaay/XV4mtNef1HYR16GF0GAaah69D4SGFWF6DvWDpt8uKLt7w47qFy3uSpbkQ
UYG0Dpw/fDERDPWD3hp4V9hOUvjTGIM1Pp6KQOvK92lJB/jFqJD4v8sFO7+b2bY5uWFY0XQwK9zN
PdgFnLs0fKEh2vyfqvI46xIovqDoBkwamIVQoKVIq5vsY06MURUt/hlaK7w4cfZV/KYaxEuLxbNs
cOaVcEfzpxrlzyGVRXWXM6tDbgK5NgAegPjjq/crwp2emoiP+8Qf6TfTCMLhMJnvg+r96RLCENLs
rIkSbp2/3ZJQM4auQoRaD19n61vY7qPhtdUPq4yE6nI3nhniry2IxtkknxAZaO1XcCe487y9PpLL
AF9Hcg2QKSTYLLx22ak7WavOHNeq7y3EUvPN2j9Y5VaJ39po10w3tX4TdZIEomiFTs1x+7ACTe3Q
DjCX14u3qPt1abdh8q7Muz6VYW2FtkD1ANA/kMMAwJwPbVyhYwN/gitffe2ddGeS9bEy2kBpBxdw
FUnEc+meGDckw8U70IIEuda5NaL0aVSx+3CaCte2N5PzEtbB9cW6dO7MBrqvKOp6kNrlbpAqHZ2l
mjJE89VPsjw16TFeAIWUpA5Few4NUXj2AQoNpAU3b5rWFKVhMyvaoxUmSPs/Xh+G0Bnh6sDL7pf/
46ZqUJu6rJu09qrSt+oXPfyMzHsj3Reg3M9kuVbRLsAZ/dcY54yQ242HIceF6EAgOMn2xH4kpHZt
dd/J3ueiLYDmBTxOAIdHypVbnn5yppLEmLimATtGu6XglCZQe74+e0Ir0NUBiwsiSdxV5xstbiuC
Km1ee1R5XGjt6vRJsWVaC6KdhkDlXyPcrDnNpMDTwsiKw1ntu+Rz1Q4qFFWuj0W4OCjpIypGyviC
U7Ws687OEphxMnJTgKFlh6xC55rR/G5DVlKPwkJyhIQWCaqScHcq2ha4NYpJXBI1xN0UFj9YINHZ
XqPslan2+2p7fXDCOfzXFOAn5ws1mmXfpVWF7bDsumzfgOeSEgSvEjPC/XBihjuuVkiaYZhgJswD
a/w2xE918np9JMJJQ53ERkHLti9g2DSNzRYg+trT9ccx3fTkoNIQWE3PkgG+hYOB81HRYQTvwPfj
xuBymowCg5m6ZFMvhpcCuz+bi+T+Fi7NiRn29ye3Xl5MjpUyM9kA5vAU4lvBolluX/2FK2XNpf8d
DpvYEzvg68t1LYOdlsR7Y3BeyzX6m+U/McGdVCSPoxIFF0g6R08EqnT0fp0lAZ14+X+PgjsznUmH
hrCN3GnZJoa+ULZtIpBVmpU7ShMHbLuex9+IVH+Ph3/AgFp06hoTxoYyBnndxFr01q1C3q3B8Xu7
CMbVhP7AkILtedxlK/3/zScfNVg2eqibCPbhXgf9y2huw06W8ZfscqKfbws9Bw+VU8NG3lLfjqEx
SF1bhsmV7HG+46axqgmq4zCiRT7tg9HZEP1gy1JXwr2Bfl9g7JDrcSz29yc73FCXONZmWJnqz7B0
myUY80eIA3g2CJyveyFBzhZb48QWt9VjbUpme4QtfatthkNyV91VL6hy7ezVBdEMgoeHYWf/8aud
GUVzFCYLFxRPeBubdodHTg33qn4xQJBZ/LRlHpx998WWPzHBArKTOUyjvDecEOOyylen/Ji17xn1
RufZmXQX2GDJLAoP2Ik1tjlPrIVxn2t5gwHVoKeCzP238qZ17Vtlm/h0a/y4bk28PX7PHudo7RFq
fJOJ13QLbWAjGfx4nkGy4U7koyKv121d0svh6Xe6VNxezPq5I10MY+qyKwLVS15ND0pld+Oh3WV7
+qK4NBiD/qBsjW37lPgQLrj+BbKF5DZoF0Wj2lSY2rglO4AKxvkN+hhbzfim17ej/hcvjtPhcm4Z
8L+sjUxY00vzAyKLiQvw02Zptf31UQlyp2fz+gt4drJj0AhVA1CIee2joA2/kNK3gURa0908+JW1
qxLcofEuVG3JdLIBXDkXPPBz1eaY1GDn8MI2ex1puqfzFxIym2i3pynYyFKvaf/mcfL7eBicb67C
tYujDEaHqd0UIFNrJg/8BXr3bSog5jNJEsPCq+DEHJfgRB9Wk6nMvZQDGpVAdNH29VOu2JJRyaaS
czG60pN1LGBGrT5J6tX9wR5CZB938eQtkL2VvR9kw+KcTJTXsTIbsBcut3Z/V1Vf9Ob5+rZkn3xt
d3CuZWzyuqHMxDo9z8uHsUiiHmEa6+R8XaCCnTCy0hEGnLl/XRflSaOpW2vxI/gzg8UiN0l5X+fo
RSws2Ym7BFCenzjOkbSO3qhpAtPQbX01iuGY5tENJL8PuZkcWqp6K2RwKs0KyKxK7gexD0OUb+N5
xGjOzq+HEtwdg9HjMkoV08vVTzWNt3GxbrQ19Is2vQWdiCQnJNwrCCDQqoRHMyhDzi0aaEWc85Sd
ODIFVjMFpWaC/UwGxxdeRSdmuINtDk5L0wVz2ifjpnAcr52S+zHR/cL4GVMZTY6gAIYlPKm8cqOy
8PJLzAIZ1/BdiV0mW2Htm9t2F4EtZ48b6JDOrvYt3csq9sL1O7HLDdNqe2ME4wTCvh7K9UXm0WHb
Q25AXV29estGiY8Wz+rvAjPnv0ySrp2uoMAcVq8K8LzOW1f5a7cxZHerKJxlGXmwAFg2KCi4y51Y
HRlWgK88yEvsZ4Xe4PA/pq11O8axbKuIvOWpLe74QTWhrNQSZ2DWs20c+VP1OKw7ZHUCqrhQsQUH
sPMX83hqkn3SyR1rFlHd5AmG1+X/FM6NMvwz9y8gy/ViyK1dd5yiHcIe1xABATIVFcJzU+0w9nMO
fi1vzTZ2CM6Ld905hku10XXfiaSUfCJfdmqO25BFZRv10MFcg4jINvd5rLuK8+gAZbTSo1MFdfFz
sCzJIIXb5WSQ/L6M896uDbaEQDTN27HC6wCAFUtGCSlyXqej4y5Wo0IPd488lldN75nqqfFDJqPw
Fl10LD8PDT6UDS+031EkGiKrgX+snOpurMMnxAuSC0dmgrtLy0qpnapvER7U4RGVnaDpZA9F4USx
TlSQPzMOGW6DI6nUJKUDR2GgbVmLv3Xq7KYy1lXhwf3XyEVnEhJhidPNcH72sryv/ZeExvsECd/5
o1Oe00R7dEDeef00CacOgFAUdW2KVhYu0ikBqXDCDquTLe8tfTD/nMUCxbST3+eWZlbLZVRYgJhY
1s6hyX2cATEQVUoQLn+T+wDrrgOMArCIhsGtkRWPyQQeFKwRqCzcyFYKNxn6QxPL6mfizfCvIZNL
jQ72nOsZgSG1xpOifvvffmGJSxW6gN+j4eMKFXGTneClCwQ+GAFy1wHvzvCSxJJnmABYiRUCKTaW
CcAa0Dmc+1NUvHVnBBzZWx7B9xE++vNndQDVfrgp9uVbtJ0P5Xbxs33o5gcZAljoy09sc861VLp+
cQyMcWHdNFEee3GRoLFsTryVQk0qy3cTXkvXt7zgzgebIbqjQfEPWP4FjqgkaYz+NiCuc2jR++YI
6i63rXyFvl43JHp5AsEOAiDAbxlHBne4MjCBWYVFgQQkQ2AuxVbJ102YoZG9XXe9+ROggDuCBFq6
WMeUyFAOonECLgWsMaOVwJ/nC2ut6lROKTBD5tBAATzXy0CbMuoOWdV7OESlr8agjLw+ZoE/QUMa
ugOAQEA3Ig9+1MuhXEINxbE8hCYPXT+mBdQL120IgKQQnTBYVvqXuBGfZh9X0lnFgEqVtZgPxQhY
Fqz1N47mlAdlWfC8npUH5KXsGw3xh6ev6XewawDAZY2Zm0QQz0r/nMCPfRLA7GAHAjkCX4iuF10t
ZgPjHsknaZ6zKPMh9IRZX9zQohKnLfA/Z8Y4pzqgDKzWFozN0QzokkIWT7da4irx8nF9qgU3Eiyh
koqXDR4f/FkpGyQraIe4rl3GDAqMCP/zJFF8bVH2zZKQTZtTzQVh3M9+rr5cty0aJbicILiA6hpi
B84xlXHo9ICswwHa8b6MwA1UIgE3yPpzZWZ07pho5bJWNoYItG6rF645RO4ka9QUOPOzeWTH5iQ+
7stlAKcjKoXKannoBbZ1v+6NwKyC63MmOvOn68UGe2JnSZGo7CAZ7UVLd2cjamygflW3ngJe80mm
cSvaHASUwIyuDd1NvHuL+7XV8xmDGrpu9BpDBwmoas2vVYn+N9UsfyQ5FECqdkxf1HYoJO9u0ZQC
zeig/Q5N1WDnPh9qP4POfJgVwEHXunXTte0fSN81fkLKzlvXeZDYE00tCBQIowCDiABPaADugjEy
M4y2ARnFOLzS7jCEOy26TXrJ8RalbtCB+q8pntFgrQqTJCb8mzmT0NXI6C1V/JX0lpfp4Vs2tHvA
Xj+XWt8vquyh+qsAzyWmtNNjxz091oyuUcSeHuS+uMvv+w11k+Ch3ICSdIXmIitTdB/jLQi0iIxd
VhAOnJnmTkk5Wo2VsOIZWR403dPHx7570rNjgYS4TCBYZovbPvnYaOvcwVY0T8dysNwW6tPm2AVj
Gj+kI4UG6yhZV5HJ02XlHVpHkGBHbhFosvRh1MCYQrR7pWq9bET/4Wrb7kiUh+sOQXRKmMwV2MA0
5Kj417KTNk49MbjFgP8s1VPCFy3J/EUmOywc24kdzouiit+NqQE7Tjj5t6Vfleh3bx6UbOPoEh8n
NIVbAShwMOYCSH9+8G1lyAaDwGFXIL6OIM8JAtam9/tW2xHzxpG1IgrNsbgYc4ibkAfLhaQuyK8S
4aBGya5ZLQ0seUB7LUW13NGCan6ehLd1Pv05rQO64NH0AB5ivFkvkDJGgw7IZEFwXBf3jNERAn1q
s72+PYSDO7HB/v7kvkiz0gjVCTbm1P7ox+wmTBIPL8JnBNB7NCm6hiIj4heZtKG7Bv5d8HBfcBSN
xdQ4K0MrT9oXRfFo9M1e9930pUC5UJosEl1Rp8Y4j1INehjbSEWjnpt68fjDTKEh9ks/+nuOvGY4
3STkj5HlkI5GlgBoE+QV0bB2PqV1nIxqykwq2rqZtf6w9slmmKzN9ZUT9DLDjs4a+1RMJKjmz+2s
aEjrGhYE6tPgWsZzlKDoCnY6tEP4evSJEhcyUwpkMAtZL55oUiECwICjOA6E781N1RRNJzXOuopq
qOIkQZG8qPbrYB0i+6k0EkBrJKGgyIv9osVD4x+T12FfdLJNwVQQpZ2COdVi/XkA2cVQ6EGMJsO2
lHElCS/fE1s8gsOZY0CfMsyrmf2IoeFQQAvHA0DvpY2SICmrvd7PjavW9N5Ro9friyqKMRhRNiCS
oHO/qNajiDZ2g4qLn+bgugifKEIqgOVcqkReWUvQPTJj3NlYV3RpphqMjcYnjbZ6n/t5+tY0wYx2
xuvjYj/FxxSn4+Iu23btQOrCMJmj9qrn38Fh9Be/jzI9kMBoFENv0Pn+iNQ+cmqK3+9o8azF44de
KP7fmKCAEUGEDSTcnIlabQ1aoWgHDno/B+O2WseS8EBAfYMTDZ2Z/5jgCSfLWi3UPEPwbt9XiVcf
5322XR6ar+bGerbc7/U/UAsPqqALnK0yucb++gDZGlysESDFTFzbBvsO70/CfpxS5II9W+09UrpL
B+UKWdegyPkz3PJ/jXBhAnjMDadlZRCDvjT2vsh9fXXQlGx4xXxffF4fkXDXnRjjIllQaS4NKWFM
nxVXA6efKQsihXMGEmlApsHxdNH7jEJLYustsptLBPwd6H6g3Ja/aGkn2d9iOyBcgFMAnTS/NhBX
xGFlKDnHiaetihdOkKHxwte0TpYdE64QheACHC2CRv6Zo6hpBnU6uD+qtkFvHVLoXvU/SZ25avnF
CJ/+fIkY3RfaHQD4uOAWoiskKkobW75e3nokORVZEkw0c78NoA3y3DMszeoUuQMD1vTdxiAa+xDL
rgyZDe7kxKhyd2UKG4u1oemjQe4QaF+fJ9EFeDoM7tzU6qCiCgUT03iMUxDf7uvBlwqwyQbCHRgC
FSF9MGClNbpN0WSbBci+om+D64MRXTwnL0z+5W4rOu0n5gSYBrrjxvQlA7g4sz5L+s91S8IB/U4h
2WxaT+KGlA4LQmtYqqEmZEEJorC2eScJ+ITpyNPxsPGeWGnQHLnUE6ZtTNZH4iju1ODajjXfMrOX
Uev9mPZYuAW1X7ACrf3ollWyyfP0rm1m2cfIJpeL6HM170qTPd+Hg3JPn5dHaDhDxdbVbJdu1X24
W/wySF+cN5m2vTBwOp0G7oZcTNLpS4rJnh36OqFHN1mrTQ7CU7uKD7NpunBeW/BD+HHxFxDEs8QB
d8pjvHEHk4FFo+R2nj8aECZOAQjYFlCcaM/X99T/MU4HeS/w30JCihtn2/TV0jC8Izq4wn2+GMUG
OcOvdhHt02ZGsJYPxMtI+lxRelCbpd5c/wCBh8bjCa8n3NHoUeMfpKMTxkYFnJUXVTFO5+dUOdhd
Hpm25nhIZc5NNFyYMy3AFpDSRy3jfHfnzZRSK0X6wImVO1NDXEx65LwSr4e6WQYayiW2gkXtXHXJ
d9dHKji+Z6a545ubbd+1OUZaaLdpHeTNaxlKTAiOC0wAHWuwDDOaks5HV1p1mMwMAJI2j+ngK2aQ
0k043vSGBI8lHAtUe9Fbg2wlZITPDY1LppHExjSO1k5fDnH1mk5frk+XcCwnJlg8dOKHcsWKsjCB
iTIJ0uG2ASUo+HLXeUdlggts4rlYEY19vwfDzdraTnTOaiwMiNeL5LDU73OE1oqP6+NhB+nCClqs
WCs4pFv5l3ReKGOnZysuvdzVRpd65XcjGI46BHOvGxK9pcFBhlc7OHnRnPuLN+lk5jIUp/MqZnv7
djlET8tdAsJBZR/tC1gbZBVXQVx6au0CkAodeDVWVNTIjvE2PdbHeJPcOkd1E23XLdm2UnlRoUG0
7VOmYwn0Eeex7Kxs49XG8CgUVEfUH/tJcoxEuxsL9B8LF8iFTE/orA2woCoPI3Sxu30R+n+zSCc2
uDDLgbrIFI6wsTyu/nKXgw/kRxssm/Atflc2f/He08F7BwIlOD/GOHR+mMD2p48rK01HhToDJAlu
foThhXt9UKKDdGKFz/Tb9WCo9YQHxGB+7U2v0G/K9K1ft9etiG6MUyvczJlhMShxgrGkFBzqUKma
b/J0o6Rv1Lgr18frxkRbgbF0INPNpAz4s+QMoMkAdRFQ5EurI+dmde601nFgo6FVMnsiUw62s8Zk
isGExzm82tBWCI/BDVXZDuXdJX0fZMhj0QI5lHWNoZveQMPt+Tao52k0u3IEfiX+0Rq+U26SDj3G
MrIWEVQAdEH/2uE3QoT+YX0CrA1cgYG2iQKoLCGp9kDCIA+UYy2D/Qhn7sQctyPqLClIC/JKT+0A
ha9Buspg4pITKzPCPVpoT0c9adl9ND030y7vntJo/+eb7XTauFtVqfLISYBy9jSCAUB7TY//h7Qv
a26bR6L9RaziCpKv4KLFsi3vdl5YsZOA+77/+nvoe+9EglhCTabmm6dUudVgo7vRyznY0xeY2Zr7
RKqH0S8YNOaKucOSOjzskfUt7fbBbeb2ZpJFo0trNxRNdpSvTKDQw4+em5lhhX2mAkncCUG2Uwaj
U0zFRkXlNi7sBz38tLRMcHJryQIgo5e9J6BRgMjhXGKLh97AlpJCNQLpvq+oKj0aKaPGJNHIEABu
iIRxllBpGG1LleXFl3sFEAWncd/MsT8poN3xr1vEclJ80nCqF2cRyyiglSwbsv14JwNuG7y/NIi9
LHOboMVmy1HCk/O6yFU7PzlKzg3VQ9JPfYv3H+Zu90luv7fA3tD0UDT3smYksBE0ocBWhtF2zkj6
GU9xJiFYjJiNVpPXyny1MWpu7pRoG4SCh+T6Of5HGF+MLNpsKkwVwkoWboc0x65+twU37y7ScyqZ
82+VjB21JFm0Xbjqcf9qySOYhHI8kHjZYCkMi3bVy8hUOke3oI0RfLZLunkA256cp8pZZRfA6faL
ioNa/gwVvaZyYyCWTAezHL1M1txYDu9H60MmgVtYL0jZNnGj0pYM92r5zEYdLdWIyqDE/QeDWkgN
gCqMOtzFUKYmpVpp4m6OhG2bBnlB1P6p5lqQFqzeSvQZvulcFoLfcxegNBi01yREaiI/N8FTq93X
+Wb+xaa3f1BHRcqrLLD+F4gMg131UjXDfyax7kwof9gmNtdFo0qr2pwkA5w2VdpkYaVDikySB/wW
JwELbgDMsywt9q0iyj3WI/aJPM565mKe4coQ3VDEUWkt/5rDH8WYOXKn++h63s7K9BzIL2ZTOyQV
sRutXpIT4ZyXS0apTxOGuKfK6Y1lPGVy8JSEs2/iZP/7jwcKF7z9cVVkoIOcGwnLki7QCkgqqgPY
yurqEIo4y1ZLDBjIhCUukNMAND6XEZVoe5ijjOhnfXXTMwtNChYzbGjfdTCYMaZq/GQBb/O6Zmth
/VTqYlAnjz48cCcbBI3wcKDdamWHYDviuoSVrwSFUCLCeDi40/kBqQrjC/hIuGD6qL4kGh5fkcY+
u9HAuFIrmmNbsX8MXOoKmhEK3i18QB8mMpO2gf1Lyi/gILhkSnZSPrmW0VAt/rqu2UrIOxPGGb85
MkUNBwjL0n031ghCdBgE/cnV0ztRiLNxkDrOmtKjNDNjyGtWX9T0McEueyj9uq7LSqQ704UL30Mj
yU2J/5xIHV8AFeCbLeaN7MqtLft26rQXECp5JBaZn+gIl38/MT8yq3Y/LBtWEpq8BAMlWQE49911
3VZs/Ew37mZZVseUsoZuDDAomVXRoRXNxYn04K5Rh4GtMWXQIx61G+zmYLvIhiKpwA+tJD9nmiz/
fnJcIfg3C1CPwxrMDWkPVuuPtbrcJ2q0mVMIbGL93IBWC3ho5Mf8s6/NlMywGzh3wNW6WnNTRaKa
0/fmPZeoQqH/iOBffGkpgVVZggjD17ZYY/V0Z6T5jfRyJ98PH+yAueVnzN/clpvAS2qafGZ/EtGP
WAtiZz+CC5pGU1vLCggqQyHtBmorh9FwgDllgnoFiASd4qA1S0Ri113VX9U57xHavdQqBaSmlUEb
7SHLPsrx0IcjZaPAiQg+pMk5EW2MkqZayq4EhFvDtLEk0dN93X38VWb5BSeGWUiAdGjsRQJeGtZA
R+YN8SZLFkI00L5sBhFTiuj0OMcRoY05zhkEgugCW63zfIyGxOkid9B+XPce61f7r2qc9xhyO6sz
GZJA+jJ1qOopNFdE1dClN3PtHnD+o9Lzpu0iJBjyhOlol0Rvdf6jxQ5tL//IY3dSaS9CjRMZBedL
sKaJDQYdemnKaxf8EJYqRefG5UxK1YPXaMTfb+3wpzQNW2A9vrWl4V//PGt50+nttbi2VwvCuH5e
jLtkOpYSfaDENQwovADzDm9J7ubq3hBB+q11O8+Eci4jqsmYdQSOGIZu7SJPLqmyzW+iHfyHrjrV
vfQMH5K37nVlV7MBQJUDPd/AsPdlDRuZT6BCrDUwN8rknYZChSl9mVgaui5p1Tr+I+mill0rkZx1
HSRNNTYu64KWzb/cqxMJ3BEWptl18hLLamCum/0XSFeZCM1tNV6eyOB9rFU1ca3BNoz0g9hPM7vD
aMKYAjdfwwS54MhWXdJCWGRiy8Gw+R6hIg1mhdV33GH1QVPQrbHcsTl00X0pba5/nNWrdSKJc0my
HXddoi/eonmUDdeQPbsUeaR1A/irDeeRNKZGxTxAm0FCwtR7ktZ6ueopZUsrxSnqAcyNYAbBuOVr
kn0UvTN0gpst+gWcgwKAK3LrFlo2xS+ifWHv5foprsask1PkHNSc2nOQjYuG+SsbHm0FhH7HoMPF
dbMG7HGlaKVBYCA256mMOQ/0HBzpDgOQpSk7wewMDLiJodOLWlEiUdzlIkOtzp2y2CIKR9Lyvd6j
6b1P9oYIp1okibtiGvboBrNZJA0SBqVvIil0lIaS8WsUDVesej/A/WNeGgjCKACeJxnVPAECfGkP
yNab1ILOjny2xrERjYOv3q4TMfztUqO0YUulZjZ/YmutHw4kENQVV037RAR3uVqrVzpzeTkO1lPY
/pn03XXTFqnAXR0jrgiA23FSag4CqYS5crfRgj//mxDu/kx6ZQ39ck5qT0D8mQGUY6Ox9/9JCB/d
s7qOW9QJ8C5FHIpVb5YMakYiDEvBefFlg7rXYr1ZyliK+RLqPyK2SUUAfN+F1IsU7+83t7iLAs7K
Kk0WTUyF2lsAzBr3P9QjeJ2Oyl3lxm8AM3XTlupuc3hhLQieaXUjCVzq6mU9+Q3cQ6CyMIFsLTkf
wDcco3+N+sqpi0MSHRRsGl//cqvu9UTWcgdOngRSpIaJWUEWK38GYDGdq/RVjjW3G2SvtW23qjLf
INnHdanCY+acRBgUuYLwiLTTVw4KFo3p7IOb60/mxINLdvOmOAQ3tZe/yv4D+2z2r9flr2YcJ1pz
zqNtFZLOy5uZDT/08kUCGURfEz9VFDSYiEXzJIkEB738yWuGxTmTIuyDwVqSnLYEgVJI7cADNiGV
RJtbokvCORWT5LUyLqqp084CMeXwJqR0EYngXEpbz7qMmA/7tH1zfMzTT+FqwzfIzJXj4qPwBCDA
wp6hRnxonGKjPEYUY3JHJKH17LJbY5MrTvmm+sFj/EbeZDps1bvOsd0XbZO5magKINCYbz9UuSVN
Hfv+eM9pd7SbRz0SBJt1EdgYWdqceDtw9tGm2lDJy42Y5o6G8TYJXrDhe93s1x3LXxmcbXREDUbF
gowonV6irKXRqPvJGNCyLD5yXTSXsnrLMJACOEfA/KM+de5bqhrMeJmGpMPEGhNQMqnd+X0duVW5
D+OdLOrhr1eI0PjWMZ6NpS9+zSgjeZON2YRK72PzigltmEh0wGKfQbOjfteImnKrN/pEHBcq6gD7
p5MJ9SL5Q5/2VrULCyezdte/2Rq8FXjE/mrFRQPgYeTWUEAraWs9TJ58G+21wk3fyh81VXbxJt4n
R8MJvOtiV83xRCoXF4wkxZRJDqmtdsA8ozy+hZJAs8VNXFxxbA0qaAAAPJ5/iQ11qpKMoamRYj1Z
3iqJ1wAjWB3dhm10c6Rz8vYPOp0I5Lx+3alSoknQKbUm9UCQEjtBZ2AYR55EYF2rx3ciirvNs1Um
8ThjHrCzk4c5D52ImTfpKNjzXrXAEyncfVZxdRvWQQpJN5YG/oVjJt8ZokWYNTRYDPD+/VC8vydg
oBntZbhxZi421lO5piS8q0pvLF5BDWlFN1iri4KbvnmcYsAO+fY/vaXNZQcTmGQLNva5Kxl0AGMP
ZGmAoTOljQdj+kFE3nHVHk9kcKepYVRBN9CDWN7roeZm2afZ/mxnTwl+VbpXiSAJVj/eiTjuVBuJ
tXIdQCVdfzemL0V9JvaNsPC2+oYBNx/Qx3S03HjUYGtKjSJfvl0zjU5ffYaBwAZXLf1EAHdqgx7q
UWlCQN1ukmwPiD8hqeFaHEF5CJjHS+hCZ/784wN9QAotBkerTUX+WIbt3jYwjzN3sbFvsUZ3x2SQ
Fql6k22vO4y1TwSsFAszgsD2MC4QYsZ8NOx8hMMgj6b5gCnEUb1JRBWUtRPUwA2iAY4F87z8rAxY
KKWyCrXleqluAMw9Zsygh9c215VZsQTMOWI5G40clL349kIDZgApsozUkbH9Dvi0QKbA9fwHYpgz
KVzc6O3KHDsCKUB6OZYlsMur1Af9zlODVg1Br+a6UitnB1JBDXBQC2ob6CDOTQMIy6lujWbqmF3o
FXXzpbWjQyRZ0JpZFaOh0K4t6C4XLEwmSA6AmWOlTh+X73mPtRmlPtpCfKu1TwTmRyw1wthgc8vP
OHmMmRHJDD2UUiewcsOzqiR+lEn4Pics9iKtO2RBeZfE5K3AsC/tZ3IbsEyjcjtXdAwqe5c0hgjn
bXGsXJBelns1/CbTINgdPv9JmVEq0VyFGTZvQzqAYiOZ74zWUZJ9Zj9f/5Yrtw1IaBhAWJASZZBe
nIvKsYgeNkmcOdiQwRJFxwInyBGjlSkJEKkbqRX1w9bOG9O4/5cWA1RxnAtWgkyqNaXJnK4feyrH
pNm0ZdEI1inWYEqIgUVpXD0gCeDDnismz01QFxNav2W4UeV9X3uhfZtLTlZtWOqi4LCp5T0pa9ro
X4HlhfpHWO+C7hiJsILXANTOfgl3xEnMIhaPXeYkr83ykKo/K7cCKezvbpOgArkLD8Yx9Cyv25I7
EbjimiWpBibEMMMJojwen6nvVeBuLJa0TPYPdjHTvCUKNfFedcB9GtLl+K9b1KrIBcsRqD+4ud8P
hpP7FI4mq3Ily5xx9O1uD6Zu/P/HZKhOKVrrWmtwkW/cyP8ni3sN6BHpY6JD1gRI/izc5n1Mm8iR
57t2djXtYQLCUS151xVU1+7MqVTO/5GAxUUzpkBMypIFe28041tVKZofQWBNt1YbafdKQIzfwTBa
pc/arslpSuRgx2SlfximNEdTVlXApS2N8s5W+rp3mrrB9EWpdUrupJKtfIUNI94QMYSoFhtWI01V
rdwGScRewlyfUreSWuyFBL0haD6taQeLWRCSTQP7Y9wD0qgwVWNYMFcpXsamt6DajtirPQvELFbP
+zhwTwNHzgBSBPCZzu+nPaTVpABbHVTqyqYeFd9qQm8KNMHHWjUREFdhE04FJw4exOdymEH6ZqgR
E4cJoAleNoTGH6mvu4ROgRoHvh11gQeEy/YxhQs0nT7HHgtlSRaKOpTf41y8ypqMqIl5agB/8EMj
8xT3htaBWkTzAT4d7BQX2Ht09L4Ul2Gov3tgnrY3JyqlVLVovI934Fj3si0w1XbjzeTlm4523pN6
qJ5y5x/2urE7/p8fx4+baEoxSNLCezIbIBvXnjp7hx8Z6pvBvM17wbz32sc/FcbZ2MDgsKTlJAAg
oqp0kGr5twLcl8dOitKP69f1It5gLhFJOHwgKKuwKMYZmgLCgihjBQxA1t7MqXlokLn89yJUQ8EY
pAzYIRRCzm1MHodutJMJeVfZEQfAPK0jsUaQda011s++EOfsymw2SbZ8IfJQh55yo3qW22Oug2Kt
wc/vAk92/1zXS/SZOEc3RVJSVMlisOyx1XelsgkSwdGtgVqcacXFad0oSNkMkGE+vUfevOvd5AfW
gu4PinOct8eAZiHVD5Gvecy/rp3wQDnXYMx23VQqRHd/zOf5vb//BGb5Bijf+2O2GZ2kFHzB9eNc
9p6waAfHylm9WmpYj+4QjFPjz5gf1e5GSOq8KgJlAxnLx8A1+s6KToJvZxdxNNRIZmVj2iSDTDEt
gXataLx4bSESyEW2DUyVZTvW4ixDTbtE7b4tIyroNOmfLP/KuvSgNnBRU/qrVkxH0WPHyJLtDN5U
lkRHwddbRFx405Mkmft6SSq3Sq0txglmOg/sqW+yLQ2+YWPXuUpjaRMY+pNcWymV5ehmNCLpw4zT
x0zpiAd4SklgyGthE/ieOBJENYKXEecDrHxItCWRjrXfreINGDys5i0RTVKIxHBOIOjialBKiEmK
uyB2y+C2i/EFRCBV6x8YzOAYRCJI4/jw3A1pEjVVkjksMWO/B5lObMeHeJqe7e4tzNPbOu2cSo7e
OiL5eTrvDPVd8IFXKhBEO/kJy7+f2LKixCHLdPwEk7nhs1XSOKTpn8mrvHtVom+Dy56UiTY7e9cP
NBZEqLUsdiENXUDkTAurfefCe9ZkvW4gs2x1EOm9wtjoWGzq6FcmGmNeVfNEEucANRVccOWSw9at
4drJexh2NBllGqL4FXXDrgwGQdfjIiICFh9PPtChgrkNC2ucbhKb+lpb8ldURkaaJePk1p3+D+0b
lFbg6zCvD2TYiwsxRXoryzlOEC3c5GVEb0CeXYGNrAwHgilUXlb0LaAd8Jsw2Box9UpCdicz4Jfu
x+m1s/x6PliAXweBn2K6pgiSZm0t6EzmckVP7JJFASgqbchUwVhbJK4CV1P+7LU7LfAr1Z3JfVg5
EzyR9F6pTgr0tUJ222xHip1diGoxq/ETUDwL/i7e8cBoP/81dt4s1dslvy1umE0N/XcwPoD6SQro
oD6RAKCcngIi0vreSG7QwwgAqFLtu84rh4808opYEFXXHJSOZRBig97QBiYw93vGAnWUFM8HQ/49
N+8lMQHebQFaSbh1uSoJu7061iE1coH/a9oBC2sCSY2XusVW3yB98IG2eOgxEro1/PeBKr55H1H7
TqLNpgOsCi2cj9ADmJRj0fFG8ZJdfmeB/4Ju2/cJSUb/Om8C+lC6wW3ovV631bXQbMBSdVtHV+4i
SeySphkNfUD6hjcfLGeOjpYIBmhdBjDOFA3vYrx4zg+/iayiwx535uSTsTWN6tYslK2kNALnuFK0
J/AhS2EFNVQ4k3MxQ5IWLLVRWxma3I7oPCjyfQ8s8X0tV5mr1a380Hdqt8+mVibOlIX52/WzXH/V
mSZ0xNIRjIyzMgRaqUaZDI/ULQhoOjp+jsQ1ah97/jnVBKnG2qmCMBiEQUAzBkcFF3OVuO3MIOnx
NBp8W/uRZ1SWRNs5a1HgVAZ3pAmmqKtwXq4Nc2eTJupWTQFDXvjAxyGirY+1SRC0Jv5qxMUcNI7z
MGbQKKrxwoS4igJc9uO92GSUATah2Jggjk0dVJQPs7M3fk1bEe3aWhAyAVsKKEhALKHKeW5DHYDn
USPET6hnXIZOjWncxQIzWf1wJzIWD3LqqTNpRBCHjMDCciQoz5Wd2oSfZtaIil4XkqwFFgQGKaPr
g3vHHWgoSzrpoz535sDcRApzVDNzk2b2r9v9hRjcOiDEwOAx5Kfhf+cKgbg6mkmHiydVO9Z/yMEm
E7nVNUM8FcFlXVWpTSiSQ0SFh5cUHGbiRRj+6GXs71igQfD+QaOTMi3nsbQq0RqrXsT1qqNn9m04
Gt4UzY/XxaxqdSKGu8JdhfHjtsL1AtQ/GJzMuqa59EaaZ1valcJ9xeWv8U+T09ozd5lVFqmzPkAa
Kg1t+j4zk4bZC3LnsHxrLa8oZGr9lqsd+B3odT0XA+Aln94qzkDQMzYlliPIpM9NcUfa+3G+leP7
6Om6mLXjPBXDGUlmDRVW4qBgkDyxRqdp4TS6C37rWd8gaxYotRZuAH6gLTg/BsBduWus92Oush6r
s/V7hsZ3CFLPeB88Toz+wwAGwEFlFD9V5BXArz2/X7XREtCHQpJs3FjxJlUfyD8g/Z+K+I5sJz5J
nbS6GqrlCw1v8/BLbVyldjLR6vaqd/2ryEWpIVITrRugSCsXjto1FEhn101gzRVhDwb4N2QhL7kg
LEtK9BYMBamGdjAAEZFhNUfUPV378N/NUxnFaNRMuXtkj3C0DeZV0EdHA2EzA0Ihw+tILRkdy02b
J248CPzRamZxKpPz5CRPFIKiMVwsA+1ufmhZDfiLGznzh8lp2B2oHzDgf/0sV27tEj+wA6zJ4G3n
S+5Sy+IaC4x4UWBFrF/wfLPf8YRhnPpTEwGafXf0OBcBYXjTI4QYADTjbBycC6yL6gA9E0d3+qdB
p1lGJywyvEY37U7zs/3s5I92SgFVVx3tnb3pcmq7hMae3jiid/ZaEe705xBu8p8UAdCnJOieH6wN
cfJn5iW3wZZKt+GNto+e5MfrZy0UyEUcNgAyvYihf0Qo9pOo5bKHdmtC1PgaOOmu3PwSSFzM9MqJ
E/Xcq8xDFmh9AokD5sCpRBNn3Mf+cUa1PwfZcyK4mWtPwrMj5a5N2A0DtuEhD6D3B+0w945NE1rQ
/F535J/FHaNvpHbv8ImxSN/AnQqyFOERc3coD+uCNMX3D2huG9WHjRH/i+3f0NYITPTOKSh4BFs5
K3YNdDbUqoDEb8Ml8U8Cg6VdbvbABekMTAcCkYNYPZ0SrzeJ3xq/LCC7D8Z7iZKRzUK8R30U7Gli
/9Hi+TZDFbNrtvp4sM2nVt4R65F1uSfVqWsC6VS0e3V535efalsAaTGR/PK+U47sqZwz/NS08aLh
Uck+UL7oZbzSx9/XbW856TPTAzEPAXsbMmwZCI18EaaxwSfThCR1uqLAW2LWW5qkcylwmhexYJFi
G0vzCJHzwn8B46skeYRJDUB7zfumaF5GWwWrfU5e/nt1TJWooNnTMEzDl517rQ1AP4KmoRyynxkq
urPKnOsiLlIb6LIgKKNxjYEdhR8JzltJS1H3Q2uq/Ji0p3YGFRbaAozRPHo1yD+cHIr+KJdgkVw1
eTA0LS+nZDZqdI6i+tVQ2MEK61ebiaDclwzp3AzwTl9arRipgigeUTBpRmlOzKx1xtSPJTcPjknj
DrbgCoqkcJ7VMkY9HNO8Rc14a0x/WvsY5y6zZ0G0FInh3KlVmvmkKGnrgIGl3clN9CX1efUGTP7f
CgZmBF9IJI1zplnaWjZ8d4tU9w+ZPDt6Js0+FfWiLu8pPhDyNaQAGFXBo/g8RBhmY9nhFLdOykLQ
PpWEufoUiaxtVZcTKcu/n+Se0WhjxS5NWoDIWW7WWRt1oS+Qli6N/9/eokUfpBgEpg0qCO4dUqRZ
BGwOSEJpEmVmR+qcIPvZwjTse0ANCiLe5Z09l8Y9R2a9CwFYDosY6/ZGC/qGVmUT0bJXWh9jKhMl
A3CYMtsWVW3WD/SvmlwuhU1TU7MZ1KynpzJTQCdp03zGu0ETeKWLTBh8GhjPsvH0B28lgPnOv5xu
9l2bR7hauRVQ0pp4Q0Z0UiUvQTzDrJObWbYzaCKA3bWDxeTEQlv37RU5468inSVKDeNvR1DZAB3t
iSk7ln2G5QQ+JFOg5GXu/a3lX3Fc3gBeMLWXe4gD7I6XGHcmVvQKeRtoR2N4iSI/6xzk/P+9pZ6q
yN28vkT3Ik0hk7Xf/L15jcwXCO3Mk80HS/Quu1yX+FYRg32YrFUIPPL5hxxHoNlaBggW7ejFkNG7
3DTSLskZjbWDoiLqYCDEck2Em+tqXk6hcYL5uz9UAZFKCO6D/CDXP2LrZ1G+VFLjgHQS83C4H5q0
m1qAepByYyNBLIxu02fapgmxRIItkqCMXTnXfIK5kOs/blGaD08YL//PoXDW3VYNyzUJ1g3gYKoG
jzl5j0eBjIuca9FfUZZBMQMlR75PUtc1CeoJMgDOWdPJxvZUEw497UnaeVOX3+H5KWrtXbaKOKGc
Y+ozc5ZHhm3pySxe4nHYmGHnlvlAowh81Jgb7dF2i6uPEh3q2PijJfOtrrykMtaFzd7NjcnVtflQ
B/nm+oGvm+HJaXCOSyasG5Fwto4GcKZGelO7bd9v0ukLxHI0HzxW3prZvu921+WufmjMfIKVCzNQ
aFudW38O/PMwxp48QLvyrWG2W9UCgF1eitS7aAt+nzvGH+DdQbNkcH4LO2wZ2p+41H09OUGfYqip
91rUtA0QFii6+qyHhdubycM0hwLZa5F8geb7/6I5H6YPmKa3Fx/WkX4fVdVOM0TBYP0U/4rgfEg+
qElXJvh4djsC5UiHCwGZk678k8s4UYVzGQPJZTWeoEqFEoibbNFD+xNtMUJ7qLf5Nreco/pkUXug
eF5sp8d/MZW/SnKmUuYtG1KMIjtRguUkO/ZS0njDlAly1tXAeqIjd0PNoOnMZgmsVrQzZt8qHm2E
nuQArPda3nbJw/+mFX/vWlvDVDKONFXcZrgl5EDGX9dFCAyQL6jEcTDY5ZIeS8XzqN0Lk8jVv4/n
JHqZGM6ALz2/w1qjI1kF1KiT5vdt/VTZ2+u/fzXn0DF1gvIroPH4VIdkfWGmDXxEKyeHISFUU+In
o3wmermtSXrTj83ndYmLKV2EnxOJnA1UGZErW4VEMqFJ70zSsZK2RvEraAXGtnpxTwRxX3+wZZZg
qRAws9Z9ByhRvcMyqGhOcFUbvPcBSIxG88XkTjLMUqxrFRzQgPCWpeMOxAsFDeV3eaqcdpYF32st
B8YA2DL2hOYXMPLP7UHviiAosnpRatvobxZoTWy/FTEKrFoFACCR+oIFSOFhJiVUk5hFcHSMpG7d
YuAnrRC7G0dhW9SbqFT4/2AUfwXyu9BhW2BsdIDAqthY6l0NsqPit2w9K0QQE1e/14kg7tXMJKti
Y7VoBjQZ0roTsNyST1Vx7Fkw9/PNIcEbOuq+mD5AlxL1E87+MnNibApbpHw5DR2sP+yJM/pkotE2
oj1Ndsbt4N/F+49j4NpO9/7U3HRuemNsKj+nOHIH9XfBlbhsRSNUn/wmnav/lvJQ1xppQMl7/y55
bK9t25viIX0DsN3NfBe/RbvZe0hkahyrGwZeUiTngszwsly5/IRlzQYkieDW43kkkroERIfdNc6E
uuBe24xu6IJwqHdaD6s3R42qm1AwQXFZo+Vkque3ZkoDYB9YkPnJZgeoem/ycTrK75X7AT4cd3LA
OO+Ge/0Gp741BBZ3ud3MCefSo8HWYtvOeyi8X+ZmCi+YnGQjOYM/HI0NnrGH9A5oYaJzXszrwvxO
zplLjRiet0GZQCz6hG7lGRRo2AloO5qvQ/Ws31tUcsmt6cquuqkETup73eeabM5LtVM1yJOG88Zu
hj/TV/N+9D8fCe184ip7+Sjf24620d2JJm9PnY8MXQSUu/oYODUzLp3q87YeSICfAPBvBSbWeo8z
HX3J+b56uZ+9lxtzr3nCFf3VczcB54QWKpa8+GwYMxBTw3qcu0mBl4dxKcxb0P5d8wH25YNI8Cae
MBoVV07mB2hxCdLItXxBO5HOf/UmxXqiBemBqlO991R7+gcJOgAPNLTOQL3NLzmVUhrBnEfsSKex
g2ljJxZ2NNaOUMdQFQY8QM9zgbit5OkQRzJENNj/d6stnHT7Ccu5+cpfS/qb7djzRMNd56SvlugA
1wLsqWzObvRG0WYlgGw76YGd4rDcDVE6AMXj9Yi3WiLAHJ6CIA5E0wsKItLXdVKB9NrROjp/2bRZ
KL5/MvSrjIeUGrUDBlmn+ECBZKDTRuiV1rKjU/GcoYAULcrIuJzxRI2v8T25jYFvCrgYbAlSy0l+
anhoZPe/BFqvvRVN7OGC+kbD1Dy/HxK3fRxUg4bjVV7NlFrJb2Ie+uQ5UV9jww2Tfa8LDno15p2K
5BJOM9KGEPvAjVNHNHnot1jIuwca4025S7aDQQm4nO+MBAEIgNDoSsYetrvDF/Rurqu+YtQG3sZY
j0GNFu9VLvMI6iYLxwpN9ZG8FIVjZ/elvkFNETxsANa/t0SZ6coHRmV72SfH0Bd40Th5qjpZOVGq
2sGUYL8ZbQy46UHc4yEEtpnrqq04HRCwLevjKLQZBj8olUZl1OsyoNXRdPetcvoJ9BxBNrWqzYkI
7iPmUY9UGwC5gHSraFvMbjvc99Pmuh4rdx+cIktLbSGLxgbneZpAqi7WohJCZg2lUJZ4HdQBp1bw
cV3OWul1YePBjhTeDApKT+eCmJJpjdS1NVi39yPSQ+D99jqA0SiTAOmys9LbMny6LnPtG1kAjNc1
TCJgIIHTjWlxGSd9VzuNlfl5UO5SsxaYwVqdC2r9laGeqzUbIcnTBDKSElM2AIPUaqfIS9pqft26
80TZ7IatHzLB+vGacSzc8zByzK7YFyHJzsvItjArok13QfA7Gp+K7s/141s1DeDug6IFlwrDUeeq
yWMx5VPf18C2eq5srCxqwDqNEWFfr8tZV+WvHM4th3mEdmgLOeCbSLQ7vbtTROiPl9sm+EYWZhtR
AcZGDzjDz3WRzCgdA3mxvqx4mONgWXQtXutZ6zBGrrPtxOYZ+9plfiiUcFfb2oeNNVo3n1n2eF3b
7/l0LlHETwGwgYo2CyI9d6yKDsZ7JRlrp09HltLGNpvXoQjZ0UzH8mvS81EFXFppZhScdInbN7l1
FyYh1v46KakcOLR8iz9ebHJQFmCCBnnJYbSawaS1TVhBI+AxMxvbgZFUjpuoaKtDGbL2xSAyqWk6
lFjakpkRHfNRN34xK7Hf2klFn3OczNfIxvKPC/CP7iEKEgUGXNNRHUGF0KrxfdEtJaugnCyqVn3k
g6mk+DOEEh5NlqXKHsMc/VHJK7ycK6VT92rXWSLEte8Rc+78bOwH69jHAJccwNHPP+UgtfNk1VPt
5EQCUvgLjtgD7YU/2/O2sRSqTcDMiaNPZvyRq/YJoEA0VOM3BAw3MzCRgqnTvP6RqIzqzYDlYwXd
tP6/RZYA1/jSTlNRHl42yDhzSzFAIlcGvrHaRjcDplOKYtyP5tt1U1oJr2dSlgt82m2drbwzZEix
m3K4A2RLHdLQwrwrlUk07+S8SR4TMEUxE5MyIBI7Xhe/em9BpwLoDAzPXWRzWEQomGzh3mIw5JAq
mH+W8kPA2D+EQXxqLIot1OpYJzrX0hhZRsp4rp2wM+9LuXexZh1iDUWI07GSp9nYx0LdQsYoA57p
54LmShl6M1v8nT0Rz+5SdKcmAigFDP081QxJ48wK1VFTZaDEanJP7XL2fP1MV3zuwia3RBTELFDW
nP+Gqp9i8Hwtfgr5Ut/9qYEvoBveKMIPFcnhwlZd5FmpYUjZUdTUt0l1kI3gNU6t/QBGbOe6Tiv1
JyiDmG+BemfJv891CoOxTOPFTOsC5ULtKQYLNjhO+wHMSpN/XdaaXqeyOL30IMRbdIIsyd7b9cYI
21uZHVJThHK2Kgf9JST0KBdiKOlcp7iHh5/BrAJWPhX4bSpSZ0NqlP9D2pctyakz3T4REcyCW4Ya
u3oe7L4h3HYbxCDEKMHTn4Ujzr+raKII+7vYvthtdyIpJaUy11r527U7EG9si71cH9dCKIOmbCgu
4hzFQT0XGWAyoyN4dNjqBXhohngsxFqibGE7X5iYhnx2mvStWbmDi3NVVCU4ptrG1Yag7Zt/OBpB
lgftEVEL6KyzmYupo5XDtJ3N+qMumC+jp1T5vD5b2rRVv9wRZ0ZmblDEidUA31r7FflTd1EzT2bf
mLrXtBcj31qOBHbDF+1t524B0L9ufSGTjInEm0eFcpEO9tjlRI6Q+mHAwCGkthuPmDs07YTW9G2G
ZGgSNP1aU7alW0BDXA103ISImcvdFD10OoZ6cnku9lFqbjUp34GpOJZxf2OaDGIl5t4yxOv1US55
5KTRBAomUH84Li9HyaNYyewGo0wl9HX08hZM278/+Sei2f+ZmAWGeZ8Whj25iqXSh14tHtNkAriu
cTyXHB+rBcExJK9Ma95dEbmrDD0MGM7C2g3QVWuj83HvFkNwfcLIkl/gBYRoYOqeByr35YxVBBlZ
3Sxrv0u0qvRyFwvm1RDJCdQiq61Nn1j2xukr+QQxz/6W53kW5HoV4S8p+EiPqrQdPKImje6lsq2I
18q6DFSrVga/TlIIRqJt20lBAjTMR51vJ9kD7kWqKm+inowHE6DkNznqKZjjblS9tZFbhE6iQTIU
tAR6I5p6fHBNwZ+b1B0PPbBuQd/y0fGQNyGgoo4t/qnBeQo5QNsoLC9GcuOnga6NfVjqZblTmOYG
sUyie0foFe5KnYhNbkrmW9zst0YlXfTSAh8HJZXkHtLPdKNqVYQ2UdE+KxV9TxQLMvejsWGcDJtR
cBcwNXe4c3V1BPFDMW+sCq8tL8m7sggNlqkPhrQZFDqlaeyGsRlfh9rWCk+QlN8bI+rjXi6TNvLQ
GD4PHSvpn2UutW1XFdl3JaaaP3TUBuZIiQB8ur7iS29e4KkQVOCgA1V1/gDVXXTYyQkehioxyQ2N
Kn7bibrdowm0+QpoW5R6NetkwBXp3ELCNWWeTId+ZRst3VVQWEQeBqEFhKpmhyEEBFOVKfiKNlW9
cuh9UzwZTjg0K/Hg0j1/bmfm35hAY5AFsi9OHaPZ7qZ0M8gQBZV46ntnZWrXxjQ7GtAPN+/bDPGL
WlCvg3hRAqxzEVbNSvVo0Q5awqHvro2H4Pws72K3NfQGYzLaJChZUFsnbjoe0XbXXWXpND33lNka
5aipcWFhjRB/3ciMPGas2143sXRPTHwaZJSgkQ15qcvjR+AZ15jIwALhp/ljB9G3EjSXBAJSSl5+
lKDxRKmz5/Za+XbJLaBHgkwZXA/cxennZ3GF6wqlN6YpZNqNTv1SiT0d6cY036E09w9ucW5rljIr
ulQWpMc0cqife2j5WmwUW31u86p+BFTd+JeddRatzzw+LqqhyQmSZ5Ybfdh4/XoxoF9NnTueKMnj
9fVbdsX/ngYzlx+gllJBaGoKbdFSMvZqOwu5/hwla5P4dcFAeJ5wFyjhTvWcWfxSUzT+RM/ewtdy
pMXFswHwSmw9KqaBJOGKzujXQQHhgTHpSAoiQz53DhoVvTvkJgIkB1ICvxUtKMb7Tr7+7dRBZ0Sb
JDCgNWuCSHDpgoMlIIFRWpOIg3xIjQ80jDtx5gSVvQYdX4g8p+ZNkyrFlFP98oiszNguGIEpKP8E
sjv0BjJNOxdXo3nULF+OoQ3JhFR8T8kR9+7fjxNJQbwdLeh/4cK5HKfbof7MewTVKm7EhGyJswfD
HomgtZ4NX48rPESAxgDi3zSxt2cu4hg05+4AQ5A194e0u5Wx+XB9LMsmECtBVBBP8rkGqF6qdWJa
jPnVEO8RyaBS0fOf120sed/UzwQydMhMfwE9x0lHHTNCb/PR+nAgakG+1xV6dogVM18DTHVaEhWe
B0+H7t3lssRdmgngXTFb5rGs3FNhkgC9b1cWf83K7OyDKpEwNAorQBtsR1rfpJb5q2DFyi2/OGdg
1WPeIFsDhabLwbTUSt2yh5nY/kbZh8wjr2qC1Wa6C4l1TNr/2QEh59IOt9vSSgXs5KwJlGo7ynej
PIwJsnl25lnubQmGdeXnf48DurQ7c229chHNRpNdsw3RrM9nvYvLygl7ieqy8YhQyv9rL3RVHIA2
KMFTk+LZrmUyoq1sM8TIrunHEhlcoI8i4zWSK0/vhaW7MDS7QWy0B9KMAYYaIy+eUCTU91ASLI9D
zd8zkqwRkb++d1QUJ9Cz3kVGDTTQ2bg6BZ17NQOHRMOzV7VCMiHuOg+d6DzEoycDwgKRqf/DXOIx
DLUHgJCcL9qSGdEUh6YdA+zY9kUP9HUSuGzwouqv6y/g0yLB+0f/FTfXbHC0F3XlEBwdUOo5OAVL
PFuDIpCBZ9Lfe8e58MPMkDuovBcZRjRAxYLqz737YOQhrdcwv0s314XCxOySlFECAF4BQ9HIgiwb
fUNsGhLag8/tg4YECk/8Sgka9JXsxiM1Vpxz4fhydfT1w9KB5WfN0xjMLSddUAhcuOg0pClZqA9m
qOnlShS1ENycm5n3NIrMTsuVHGbiBFis6F0Y1ZOplkGra7uSr3nJorXphpxkTqHxNTssqaykIpwR
g8J6qbw8quYHpZ9x3wQJqJnXPWXhxkSCHHl4iEeBd/1ngc8CbU1pVGjxYmgGZfdKYdyQ6sd1C4tr
dGZhdoBU6lDHhQsLJO19BtjEqLWPZpZvrptZHIhlgVBouPAIczZrLWVD0asCB4cTP6hEPhl05Vm3
7OwgO0HiHuRRd57rLyn+d1FacHYZPUaTanH5TKAwYHLPeWJI7fcPxDyRTxXvSla02+sDXDqIUYVE
AnSKPZAav7zbmNlUkTUMzE+du9TGy0j8pF0YqePKabh0AhvQE5qG6eigKVzaqa1CaDqF4G9qkBO6
VwSytL1oACTOzbc9amW0WLtjFqB/wEeBHY26EBrEIOdwaTMfBWNiSjuCKfpmxnJv06J7J7lx5K11
Yl1j+6OZPNs1eaRCCs/KEm1fm0I9REW1t8za2PC2gkqQZrxcn/XJ8mVSGFUqHC8TMQqCTvP8W80t
TdABpbBaoErY+MjOxtWGF58RKCmD+9wlK368tMzTcxtIHDwJsAqXUwG+uEXtOmY+1EW8qPsgBGmt
EXyDlWVeHNiZnVnk51QkUZxSgVhK/9LK+57tVUui2Lnj7knjGy7+4e4D6AHZpGn3IPN8OS4K51Ui
kSA0d1Ikk6BkAahYU2srw1o6bc7NTNN7dp6ZbZs2moPps917QUqvRZ8Sx32+7hRLWwQZAyzT5K/A
U1wacWhTAJlLma/J2yg5FbXpOWQHTE/LwmT4l4k7MzZbqESty6bIU5w6pupV1VGn2ybnK9P2VZge
2gxAW+FZNqk4mfN8NrTToJ5j4GyrqsazEsMTNuQRkPnxhEz3ehltLGEC0I4MiZVmvgZhVYudMrT9
6tFFp6+EV1m/rWqtteOSlyKcBAUd+B8wdmdeg2M+EmmCBx1rSQBBfuzw3xlvtqX2wkZwSU68CK6v
7ZIDIe1pQk4KpSbs+8u15URpod+YY22rIt1Vam4CX5LIU2nk9r+YwrwjendVlLdmp54JP4qYi8GV
9XhyB0gjSvXZJuLp+ogWkOQgFsIKGotAbPwrNwbyYAUA7XixMmtLsuSlb+mp6T+H6JchxN5JWpTG
O9WHDuCTRmVo6TUPFF31eqtbo28tBTfnW2c25qyJG3RvwNYZIItHwJxFm72kvGnpi97/y0n638aZ
Y/h7gOtEHsNUrH3nzk5mD7X+XPH99dldPK/PrMyuZdsVmWwsWHGdvcvfBn6HniC9WLn8l/bBxDKZ
sHAqZEtnXmnGqGvRAq+w2IgDt/tUkRSFNdKgz7NCN6gB+86wFogubQUX6QcX0CekweZbgaalXtQE
Jw+i+NAFPidFjt4hD9cn8A9nZX7FnpuZIruzI7vVqrRTXJhRUK186TKrB9CqoW0a9hYZnkw0qos2
YKAzywP8oSsCrrn9D5xVAqgOLUZPOafPFR8hgVY+OrrSvspOo5PWKGBSaEgA2M9mSCBE6tYl+SiG
0X3s7TrnyARozlMape6DtMGN74uo+V7ht0D0D/i5b3nlyG2bAN+4iRWzb6HwhBbbXtJCZOqhFsh0
Bdi0jfTTtCodXzfUbCMSabBQAL3TbEiT254YRyNoasLveVSNBQD8OZDKHW+JT6TFNxVE5oq4RRfI
xiwZSN5Jx10IH4nq1q1bbfRsW7JfSkfot0HNINRDCfSNPbROx6tKmlDRYU0Vd76Zct0+ZD0xAp3E
6pOoepmeOnOw77WkcGWIvswCFRap53eZTrsAut+x7SUm+oWZOYRB0YlSjV4T7kpySgoIBQJPZpA7
1ITrfRLXZCPTHtHBYPJU3ZrMbW3fHVLyItIKzU+7rs+3Wt2Wm8J0ONukbttA4oua4gjRYvkjUpO0
84VUeJhYOs9XTtKlTXjuQrNroh7FWPcptkcBqaomuu2iR4Kkj5M9X/fVheIc6mEQF3enFhFQGJsZ
alLVTLQpwTjIO1buEhKm6maoXhx0o+TpMSJ7Q9ldt7m4C89MziIaCZICYQoyIjU02rleAQKb8IeY
j9+v21mcQyh9QGcOEhnY85fb0G2qsWc57KBAvBNosVBW6Utq2I+8EyvLtTyN/9n68/OzLS8HJqg2
pYJHe6c5H+rw0JrUH5wfJg/HMWyyh7ReayWx8MiYwHVQ/oDUDCIJZ3ZSQ8w0rqEejiSde4qr+1Kc
avkzTn4MQK5YmwEblj5jn3voPgjapVfqAc2+tfnH9Wn+epJffoV+Oc3oFuVEbYKv6DMwCKKnesgC
pko/mthdbwn16Vo58qsDweKEOZ9e+Ei/z8bNLPQfpEnL/AzUfl4pG5M6exGtmVlIvsIOIjVIXdmQ
XJqrBkWit3k+lrgJhf1kuv0D7ZN61ybuwTZo6RV6JvzEwCOvpfWellUVOsDUrbjW1/hCg+wfKEWA
UaKHy1zEagQyldMpE0ub5oRYNtlGhdMF7aC0njsOyMZaif73p8I0chuTqyFyxgdcrmmkQbZcy2C0
qACG/cySwTNqrKTyXSl+9MMtWkwO41rdZnFZz4yal0bVIsrj2oQjSWvcpZr9rU26TQne/XV/Xdir
GNxUgoCkMfqRzbMeKhqHRKXZIB8AabaiuK3d5wLRRgEmBuBYYdGcimhNP/zrWTTZnJA1mFLcvTOX
LQDXcLsaLtsUn3WT+SnaCkSgg61hvhbn8MzObDNG0N4ZUIvF2docyvyjLUJNrIQ30zJcRjeXQ5n5
Rp26HfQoMZS2fhjV0pPDWgOPtcmaOYKjN8RKGAaRQWAdN8U+o84DyY8OemF4151h8fA6m69pPs/O
7YI7KUosGAxz7hTyS2lsb5R7A0+XSLsRWuQ1rb5icml02FGTYD+AjNCiujTpGlUnhYMMs96aQVLc
DfSWAUVurLV7X3KFMzvzTkMiaYxBTWAn0djR1ljYgtI95nFwfQbXzMw9W+a92akw06Hdt4sWIUlR
B7xYbTQ3ee7c7XASESjQQ2QK4cPltIlKcAqcNfM5FSABxSIyN3rb0QGYxtYoTmiUgpyZUym3QIj1
oQERmndHFP1RbyDn7IkaQp9/P3LoCoIkb+Bcxl10+UW8d7lLVWjyxjYYCHWRN35ciSjsuPb595bO
xz7NzZmXEqM28UzA2J2ofyoj7VdDzICUK8/qpb1wbmW2sTXWjHyIsJJEvLkt97QSzeuqB6AdEnVE
6PkNZft/GJeDhBMyIVPwNLMYc5rxREeKm1In2qSVah1KSHiitplbK4u1dGpN/DvQ8XGRIti9nMK2
yVvA1mGq6wwo/ZT3lNn+9dEsXiyohuEphXAabPvZcJIoS6H7gDpHJTsvnkhJO13dtf3GaEPNvdft
xGu7vwbfgJGrGZAqR7oLIeDMpqK46sAlkttgCACQBbmQcdgXphnarF1Zra9JQphCmh4QOpTxAfe+
nEKSuVU9Up2holh4oxKMfexp9vdaPzFxYPXL9dlcOibPrc2yhKQQ7VgUsJYgbeywraG2yKs0XklX
ZnCBFTWRmvEfJK+B4p1TaZSxzhs2jWuw1MCx2o3hFgGFmHPbKH5KtEAMb+ij5w+VPEU52UTpsOI5
S2PFByCNDEXMyXsuZ7YogEGTaPKAPnDNJip+dk4SFBAuV126soZLe3zSDgXxyp0oFtalJQWoN9tV
IO/tpkYPpZJR1F4kNAKyTGNCqswemjuLxgKyNihP4jmIGPEfPgFsOkRCqE5Pvnv5CVDWdxg0RSdI
y13viM2kw9zeW86Nke6FpB4h9creX3JclH/QZh709akqc2nRsWOpNTktfen8GDVEsfcFxNQbLfGI
DOLm75keOEVVvEsmn0L5braaelVydOQAfUDvnOpYDaZzQBsNANSkmdLQQBZk27ZOs4qznW7A+Q0J
Mi7aTQB/ilY1sxvSoj0GmhFkX1nkGYZAg4SnyvUke7eGO5qBdXxn29uxajfXd+o0fV/tIptmo9k9
hN9m06s5pDNjqFj5rfJDMfUjQ3aExWu1yqUDHAE7chQAqBtgQF0uog0pbd2CgLBP9MSrh21Z3sv0
wS6QU9sm9k5tbnR9M1LTF4iltO+FuhLnLBQU/lTy0GF6enGDzXX5AeWoqZmrqADbbptHxxdhf9SO
9p555i66QYNACGqoR7LXH/92diezgI4gIQhQ2/zlIOKoL4RhgmNTOW9ACu600j45ibU2vGn+Llfx
0s4sxtCs0qnqHHYS9LtvqhdobO5tkD8bfcBFBsC8stX77qmhUK0TjcdbigRt/nJ9sF+Pp8uPmC2y
SQqNChXkYWsw7roo8anZhGlu3ih2jMboToiaTVDC/HWzXz340uzke2fxVZ/p0NStYDarDUT8hsc1
EhZrCkRrg5vtE6QM2rh3YaXOfQfDkC8A/hvGtyH6kWfHSK69bb7eKpejmjmsWtpZlSB29GszTKDT
nfjMfVPXBOQWrVhoYTZpAILHO1sylicqTjsQb9CgQJVb9NURHYRXvl1foT/Uri/ueWZmtkTD6BA8
OmHGPI3fSOcZH4DxI9Y/tG/2vn3gjzaCkU9lbVd8PVMxh9OrHRCFCZg7i3loTBqCFjHYfeBJmwCR
HurfxA6IfteXHskD2SPbtrs+1ul3fhnqmc1Z5BO3jUEGDpua3GTpb2l13hSBpLdtspZy+XozAqM7
QbjACwfYeQ48LpOWFHWDTW85p5qduuRUm3ctfzXGh95cmcslRzm3NRtWpyvj0JWwZYK4mtghjwKz
5J4i9tenb21Ms+uXaiYtbbCAwZTNQYlGHaD8RW19k7LWs5nh250TXre4MjJrBtIcRdxVdTzNIr8r
40/Sv9Ax9dy1G2jJLxCegcOC5BVY/DNfrFmuCoVAH8Yimefkt7Y4QG/Tg3weWE7XR7R0IJ6bmq2V
NHNZdjZMZek+Kn+oZG/Fn/+bidkysZKDaWnBhNAk6ir3Cv9Z4Qlz3cjiyvw3ZfMciNugr2WkTT5H
OxOVDVYDcmwB8RM59p3mRmuN4RZ9zwBNBprDwNbMczt2y50anVxgT+qvY5rGqAfIoBbDUc2ZNzTG
m+3+PdgTexhZWjxdEBV9CRBc1G/iWkTQ3ShrIBZxkUD3NQly8+kf5hIMLkSYwHt+gTzHpVaDCExA
vmVinyOFiTKDq8Q+XxNjWboncZrjeQCEBDiks3uSCjNtmhGTWPU/Gn4EwsMzyq1Ei4k6QC1SkyvO
vrivzuxNTnR2+xecxUKXsKePu1J4hh7E7XeinRh/vz6DC8pPEyUCxQQwMGw81+c7WKcCJzumUJzc
W+QitLdsx3f0VB/yF81vFA8CV/dok/7pdrvsQ9msmF+6zM7Nz3a10SSN6k7m+01520E0A9nVj/yo
bGnQ7JLSv27u695DpgVsJzDeAShCR7/LadULBeqoNG18aEsAQSvaUzQGg75y2i9agfYwGF2YVjKv
BaFxraUPI1JvVbqT1o0dv9QyUNzX62P5gz6/vJMNyHyiqSRytoDvzF/og9BGWYDABSk/xaOhjj+b
rXY0bvUDVDhjr9w2hqciheUlB7KnAVr4HGlQrTyCvnoqvgJdcvG+A24SxKTZlJpuir7K+N05VAvH
QNG8gm+S8p7XK546/aIvwz0zNM362ZYQTpyg4IjhSuMnlImKHv1ZPlamdM3GbDPYveq0SobBqA/t
TeXbe2djbHtMK/XbXbeJt4nPw2zLPMQIQRpae3XrhOZp7X21EFkaSLwAmj8xU6aH8+VYzWGMhArp
GD9+rX+iZzVE2e7sbewpnyRkO0imnLTDsALzXkDeXhqdbUVquZLqk9H2J5DlAfHGXX1DPXPfbJT3
+nbYXZ/spbk+H+PsstWcTE2UHubS4Qb6DHb/s1xDLKzN4zwK6riuV80IG69875yIVzwonqZ60c2b
i6ZP7Uk7PfxPg7Jm+Q7pdlmrTwb1YZ9ae0PdKmuR3der6GKZrNmjeChKEkU5TJAn4w3hY8A9+sy2
ZMUdlmRKz33wi3SkCk55N0zrs69LT4Munq9t8o35jL0Qlvth0+1enJB58Tb3IroqGap/jVsuxzl7
XcV2HJnN5I4ijPzkxrxtN+n3IsTr6igf+12LPUiwF9U93d/+lvf6Hfovh/QjgqOudV5fnYvZIVeq
LDUi5MewH7vQCJKbdMMglr9xQ8iFf6DV8auyTW+fkpPw0+3a22shy3M5E7OTz7UGy8qmlRgOdhht
HSQnj0OoQTvw8wb4m5+gyz84O3flbTTN7/y8RSlpul1AgALP7/IM4ko1qK3m1D6h6jZvi2MdlytS
uEtHwLmJ2YkDGThVTpJRPojIO87jHcVuqTq2Au5duqJwOYEk7pCJxzJLBxAjb1FPRTRaCutHlhTI
pxQEYNPEehSidTbM0lcukqU9CuENgpoOlIVxOV/OnTlEDuQhpvceErp5fDu69rbvw2TcJ0D9golc
ZCsHz1LMcWZx3uYpqix16PrpdVS+xmUVyoq+92zq4dqv5ZKXNibaB07UewdCafPLCRnkjEbTgwKM
oWMWt492kaG3XWU/SxE9dtCBQsr+5fq5urgHzo3OXAUEmqouVMSJJB7vgbIL7ML56aSj75L3Ad0d
sphuhhpboxyUB7tsbkGT3KrkRc2hZ232B2aRDc/ix+ufteBZyN6DDKlPnLYvz9/SimtnTCkERBUA
cU4p1DsJD2w86J21KskC8ge5e9S5kPLR0O19/gRBXz3VLTli1yRF4xCItHIl0HrucTpsKB72xCg1
MGQHpIXGR2al4fWhLu7Vs1WfuXTFgKOOCiyA1o6bqKtvpeB+mVQrC73oXBiJjbooHo/z5wjg2lCm
kzgSCvlut0ASDbGvpr6t3o9y1xDFuz6qhQWEFtD0Tp3ozJBvutyorVqPaupgVHnxvTXYxtGqh2L8
zXqQYqw1FezFsZ0Zm93cFUQASdXDWNRA3YVlu6xBOc23k2PT7jXU166PbXHFzszNjr0aQDyrrjGV
YwTUey/CFNLBkiorD4C1Uc3u6Q4yDkof4TiQaLCiGD/Q4ktRf2jpW+8cifLr+pgWj7mzMU1jPnsE
9NKtXdpgCstc9xCuBlX7K5Zsn4OX9L9Zml26jcJqqk4vfpv9LiG+quhe1jwz6FNdt7O8SiAhQtIB
9c95gR6SASZJNReZBcP0APu7bQHcSJpsd93M4m2Os/r/m5mtUoXdZhGOO5C3mRpEJdV2g4iN8LqV
ZV/4z8pseRiF8K7TYTB2cwMRro1BvvViz9stBCEr5/t1Y8u+AMaYAzgtMv2zvYvOw6MbKfDv1lHQ
ZQ7vQfDGDIgvJUxfCVQWx4UCMaq1QEfhUX/pdpUtNSNCEykkBSEMZD8a1RuRijeWUIPRfG0NbLZ0
KiEtDZwnNAlQPJ1Po4F6tJXgqGe15WX1bQ3pupI/DP232vxrmY9JBBo5OsCtwYObA5KZiRAf+kvI
iMSatevrGHG0ntIt49Z9DhGp5+trtuSGkBVBkX/C1nxpStqzsjSLNobOeJ2GhR7fDrHcXDeBxB9W
Yxa5QhgIbUnRuQ6q+3OpxrR0isHKssZ3kNw6WGmafCcx2sFqrQBoKNez7JlFighVIy73CjWKn23p
2H5vROVTz53kOQKS9SEeWBNmTEEfwZRaSOQ4yo0w6v62azXBPBQnMU3cyKqf0imab1kuDd9qNP4N
OvJO4kuNK37klPJDVRTrsQEn/bbO3Qjw1SLZaX0sP2lnF8atjMxkH5MpTstH1f5ty7ZsAiNP9D0f
pRKKeMz3o5qQImjdzIqOZpakNxZHPcErZGGhP0bf6kMwyMFGBwXFRI+xzC5dHZ3cdLBmo7EwkxCt
twzmNSpp8IwQiQhz1e5DvCT7330n3Qb9gFPgot20cw0/EiPbD5ohj6mmFDdNXohnJxv5a6NUL1BV
vYepfidLBk79oI5j77XEhdJXohcAnUW6sQELP3/vSOv4o8bzxw710V3cuBrw5zp09phExRgSsbTm
oWlnoveHQrUhI5YboZ2q6V7LmR7m2sRyNyQ5wJOUkPV1s1fqvjpYkK3aD+DM96g5yAS0C+hX/8yi
TosPZj7mPr6aO4e6tWkZVmZNoDubSN0vRky5h5AtwnnBVHQ9yOtsUoQe+JNZ0xTBa4bbC3z714LX
g9cqrruRfQSpz4rYneeYjfouQciAglFeDnZgurFEHxrQWzbAB6Tcr3gfP3Vj0zpPeS67we8tpr8x
0RY7bkqu+TbEIjdC04ZfKomhFlRrnIcFlOFeBhdrFmgssksAIkzY1GsreTMhLewczLhynxF5F7uh
7Ro98tDk2TiNIKK5HvR9bWfHtK69kTo6pB4alBfQzmLS/WWVihZ+petElge1oKH3SuaS0esoR4bH
EGW/6RgzX2kRZ2gAkTN2UApV3fEoq3eygi6OU49AvILJY+LZlOmEeVkcPVs9+lj0Um1PnYFOZAlO
skOTsGoXKa17Y4ic6rAdZ2lA1Dbeteih8AhM/rg3BAqqwLNSLSyjlm5NOUIwibs99LgtS8QBz0m/
7+sMYBxJJRouQHvgt0H7OPWaniK86HWJPpixjG4MRcmfVFKKT3R9o+HgjujqJsp25wCU9pkoEip+
MnXGY8bSCMJMlvFQNZri0wJ5cM/AmDdW1aPBzKjE9Tv481T3SMHj73qaopbFKXfEfcRYcaijHEo9
jtrmD6Zo3KdWr+L7wmDDdzE0A9momeFuR6FHbDcSpblJtJzgAgRqKSzazH6AKJraBcJRcu2mVXP+
aCktO+qKnf4uLQRPYDC5KAOa0D0OwatFK1E7c3rx1AqGlhYQnj3YIxkCqHGnaI6pkWHl3l6gbeBh
DEI/VMuRcAST4fKCEy4pLKdBt2u0Q1QDZQQuSaJNPHED1yYhbr0Xq/o08xo8QpyenZcdPoa4DFh5
gszxx/UDfAH8dvkxs1ilUVXexNl0J+WQgu6fIZUTpORdSiMYu/h3Wf2sYusmiRCOta1HV8FSi0+t
89mY3b+5puQOk1MCX6SHlHVBV6FHQ6P7dWGC8abtTCjQ2DkAcSjngo79tjIBU+Qyv8CwGMhWuBO8
5gv6T6lSyObjArPrjywBIrtJNgZr3rv8rVTBzK/7EsjpMg5ynngulyuX9EJgBQrrBDIAPR7k69nw
0b/ckDmpYL6t7izQ47FVDj07MFSsV0Y6laG/jPTM1PQpZ/F8qXQjabsafYF4FVA3VNMqRH7Tq1V/
6F9tupXJodNXYuGFaG5qVY7XJbCNJoLuS6MZ6MYRynkIr3APWqN4BSVyN44qGhoy4vM6e1SGH9cH
uhDRgfAN7Q/owOJla85i1SRWlDHvYJI21Bdm5cV6AnL+Psqh/bi9bmshxoI0q4PcuoaoHn30LofX
s6QxuTEgUWD8BCbdI21w3cCSf5wbmOb3bNFwDAJP6MBA11YUvcvM4paJ6FueZgNeS3m1Ym5yt7mP
gFkFEVjkPVCzmy2XaaW4wq0Ry9U/1eI1Sd9ieyVDuDhl/5mYN05MBmXgioAJacjAllDNWuv+uzII
e+YALBpNYeuw0NUfTr/ryMs/1KihHokKGKDrODzAJb5cFmNUrCHLNMTWNCk8p8NdD5kBRdO+MZ3f
9En7MCaJxyuxhmhY2k/AeaPeCclAcP9mC5QZOaSQVL3x+0bzouJDLULEbEoCjmH+LNWVfMPi9YB7
ChLfU+LNnm9fpZCDAp4Kjqd3FoAKk9/Vb9otoqh9+atqvWHF3pK3gyEFvRsCWgV21OW0sq7qGmO6
GjPtuSqh3/uhkKNcOwmXrIBsANQ89PRx7M+sdAkefKoB/0jZXVP7QyS9ykAI8fcAPAMI5//szPau
xd1W0EzFaNBtQS3JrhnzmxKBas7UlYLt0qaCpgtaakCNDsm8mVtIpRZWmsAtEG7c5M54M2RrJ/nS
roIqFU6F6bmMB+Xl2gy9aiJUgCuAux17vc1ARZc0gqwLSu/XD72l7hbAoWNvIQ0N6XB3NnN4blSK
VbiISkL5DQ8fwHyP7bYKTX88cvRSs5+iDQnJC+rv3lB69YGtJCEWB3v2AbP5FG6d5TmZPiCH5LQ8
MPaZrSluL+XZz0YJ5sjljLrQJ5HZCCPKDmF/FZ6KsP1AA7dtvrH35c/oubkXb2ghvgLMWCo+wy5k
M8BbQo5qnve1iNnVTEGNq6m993GHHiv0PdH8eP9UqZ6+KzJ/FXoyOcf8Xjk3OVtQA41lRBZhqKrf
77Vd3AX2fQ8Ca6j5ynd7Zz6mB/1WuVd3axXcxWh7knxAbs8Fa2VekNItPiRGG4HauZU3+gtSSGlA
t9EOuIItFMQrtP6qt+L4et2DF/fjmdXp52fX9qDlXeWmU9d3eZ+plhfpK6yVyQG/Tuh/w5oc+MzA
6PR4G8cwUN9Ada8/pr/ZK924YG39uj6S/0fal23HjSPb/kqvemcfggMI3nXqPJDMSfNkDX7hki2Z
JDiB8/D1d0N2l5kUb/JWnZeullPKQACBQCAQsffiETCdQOlNJ5KyjFZxZGACUzCmXtXP2UW0UVBY
uTV39lm9i59Oy1veeb8Vm7mZIAyitgYKBfj3So8S0zEAxZN0D6elLEDI6NgDv8XMDBL3Y2GRFmJq
L70yHdUtNs9oa1IP/r26fa320YpaC81hxwJnHsWgfdS24MF29e8o6E0vR9XVOqd5rh7AjaWvqbcU
6yPBiHuF8cFCO7tjGmZOuFXAPFDBXz9XO+0F5SyX7No8M9fsY+k0BawfZlMG+LjEHNtHxavCHoH4
4SKzdqfftx4qHesL/swO4R360Jpztq1f+W6Nv3pxY0/lzuwS/Xt6HOBJ1CXf4034mHlRD2RIp79D
fbbpalfGV644Kihl1yhCFm3HAn64AaQslLzPT0IaRUWYg/bBbbha7KssRrLarIfBU0KuHMK8g/pj
gYcgoZsp/Coz+P1YqNWXvEM3mZ+Sfp/rY3YpSqHmm9OGbSz4henYZnZdj6zMgJsAv5C1rgbguVzp
tqdFLJoykr1gncLNTlY0Hq94oXIwKzILcc1oIAeo35PipdPCfZy2rshQXZC+C6Hetma4kq1YVu4v
wXOyaJg7q6IBE+9zsu2scJuRZLei3KI5/1ZuzswSUmT+ZAu9252JC3TaIv2CY1L9ArLG4P1CuRxf
kx+qo689ji7588mc2jLPPvGy9ZiHRFAT/MyZ+lgLbR/41W60UANnGaAGLQKXFfSmEsbLaX2X3O1U
7sxRJHqJyh8VU5qCjj35VihnlvhyWsTijBpohSOgFyEAAjxWLSuGnlk+ZjRFRQHyl+Y1RT25+nxa
yqJtTKTMDL+JFAOk73LdojcmDs1aSfxi1CTb6nA5QS/hp779jIPaOAoQNengNAYIbOFYV+pN4dHv
xdY+NPt+7WVqUSNcMRHXy56zj8zZxCRGmiEMz3FitNqj0l3E6so+Xlx6QGKiuUx29c5fQ0v0EgA9
CQo1ZY7i4x4gTbft+PcBuXGZQ2Uu+iBxp0Mq7Xj1uy6EJwQ4iztUd3m3KYabMl65NS4qgiIN3EuQ
uVDnBhYQVrd1h8OuGD7u4lc+eoN4V/0TO56ImVkYG1N8rzzBCw6EzthJ/b1BH9V05eqxuF0mYmYT
ZicqUvPyPB2GfSouYuvQKF68dgmQg53Hj7Kw5decGbO7R2dHGbAgIEWz3JFfqOXXxPJsMJD2G7JG
HL18YOLaCNQtgMzq8wZcJTFboyvC2m1eWbMp2k1/xjJH3yVnkQdIce6w1gO6gb7i25a37ESunOrJ
DiJZCRiZUso963bWtXKH+9xl3rj1Zb2p3fql2Z/2QYtLJzkZ0U2FPu450LGhNrTXAfTmcnIRjaYL
YMkDL99iRay8JC8G5RIG45ek+fKZeN5hOIexfIPbiC2j56Z4IsNTmB3iLEey4VDz21Q4VbBW6bIc
d01Ez7Jrekk6S22gpA2aTsd+Cu/JHeA3Aifb94AGcGPFDS/Vc1AyWc7p6V202Ynk2RkJSgdsiyyu
gYyH8sK7tL7QG0DjXaX8oi/Wuq2W6plBKQvfpaK0EDUA0utMjEflIXhGCuhZWV51CWBePJKdjZvh
xtqJPZ4cL3XhpNfa3WkdF99DLMAT4q0HlaAA0jwWq+dZEZsjbLb22if4fse/Dw4v4aW9H29WRC3O
529RcyPiHbMDf4SG4rnZ0F1xZX6L3/PL4bovnWFrbM2beKt+DV5CZzUfIMOKT+5nInpuREOn543U
svWIYzvpLjm3rrL9yxffBTz4muEs2+xE3MxySAsA1PJjUre2Q/Y3rRtdto7l6neJE7jWRXKZflsr
ZJZhzSkV55GVBNjK0GGJrtvrUjmP1ZuycxSKeqDN6XVcPP5kJhONqAA4mfO64H7MUw72BDey0a5t
EKezv7Xh4bSQxWBkImTmSmNa1o3N4XAU03dIf4dXytMClqZLVv2A8EuVrXMziwAEZZqyAJt7xGtN
PYTuGCSXeW+7AdBxM6tceYVYctVTcTOLCGodrXoC4hruO4kRbJvyUhHbdK09ejHJNxU0MwOt7HkQ
aZi4fqsfeO4Ue9Ppvf4c6NvlOYrrzK/NubLvnOy2X9vfa1Mq13TiwQSo35FRh2hjZ35HjUDujF68
sTfGdSlc+9bYJrvgMG78TbZ2m1mTPPedrKz1JsXs2uw1Dc8S62FIUPywb9YI6Jdsfzq7M7O0m87s
6hqCTJQnFpmThzsNJDmnTXPxKLAJQ++crO/43AVepQ2rZQxbZJtAyVEIcx4kT6VxAO1Lw8/VELRQ
YIYAWsEF1x6A2umHK+m+pQmdjkC68slSqgAatzqZxazT62S4RwWBg1oWPLo6Nl/jll6aU9TzwJ3I
hx82z5haapyOrEdoGA3XmvJWpFt97dl0TcTMMpWyajVFihhycptxJMCovwWgq7uycNJpzH3wVJWZ
HcYtCH5BT4zDFAynyWujbEptE+Q/dPMSFcheOLipfd23K2HgwrkKMwFoIzAjEULMG5PGvksQd0Mq
KQuHkG8tsITS1DHIfe+jZLzZntZywZUdiZu5sjaPkgS1Y7iYBuVNkWWeUfNti2ZZXO5WJnThFDgS
NXNmI26LrKPyptWmm7KOz4KKbv532sxMo2wVSx9qiGjT65E8DeSejffZP7gyQhFKdXBqo6N53jRS
dMCCymVA0Hf3KMIxo0O2BouzlCabypi3iRCl9rNa4FweWOKhU9qzg9RBb+lLDRh/LSg2ksR1jPp9
EQ23pydx6cZ1JHt2mg6a1ttmB9mq8czFpovPErHPo8ex2FThl8Dc1/r9UBw64RnqrU5XHOaCtzqS
PrNIwMsbRgG+UQBBG26ovpV26MQh2B9y9TEX7YrFrEmbGyWI0JNY3roa+4bo70bLXZYBijY9R0Xn
yrzKkc8cCnKeCN0MNPkbSGsc+2EdoNQt86GZOSBcLpQLFU+7XR3cFDzEM6//kmcoOK3JHV67rpkR
Sdi800OQLuvUCGYnQZ4yxSYxtOU9KpMY6wgK3EriWqRYwwRanNiJsrOrCNWBDq5mULaJzPNQCbbC
MM90u3ViLQFM0Ns/UQzFJzhhQQszT0epwRgmGYFiZnEwelAQo2hxd1rEskK/Rcx8SxK1ha/0EEFQ
F9pbjgC/05hdxO2Ox4+nRS3vQMDb/0cduY6TE5toIUAFCIKv4QwPZ/4l2VaX7A0vMTcARTfPjH1y
u3aqaovuWdZiU3BRo8Bwtutt0sekjSCzfmg23ANZyB5lsErgRC6eeTf6LvX6TboVTnhGr/DBBWz3
XL+p1opUFoAOcPpNBjJzAEUMs+wSDMS8TtzH+ByILyl1tdpjF2iicof9a+yJwlEesi/6IVwJ7ReP
34nwmT9QUfEblSZWeUj2Zeeq+nntu4a2ibI7QYsVV7cUGx6pOrOpvC9ju8vlnG+FB4CD3TMA9Ns9
9+w7cldvgDE37PyVY3jZuBhQezTU9ksqjGPjwuwWnaYmOL4odSq0G+VU1kOPDniTLxMThCfoytNo
sKFR4CZEA/Z37DXmd3TWrdwLF7fUZCSzlQ5D0ldjK+9R6CHrLg0bIKUGOqVLr1sjElq2qoms2cJG
TMSCDNDaOMsuLvEq097wm3pPH3CRih3q6G60bd4U75ajd/f0dl5Tc7bKqtaBHyCEaMVC1QJFH0od
eyUg3Xn7HnbGmlEtPN8COPD3+s6ch+BZxEwBcYPy1Iem0xSH0tqnPjCujAeb3gBWw4mKFR0X40gG
Wigg7OG5Yd70qIwabfISQn3ALA9I1zMqboEuQfI1NGw5/E9n2ESSHMnEN5pmAcwpA5ICPDxFgLAA
w4hqrbiBZSFAWgHFFkNnyuz0ilhVx6aa1m5XIxQGwTOv2DZUK++0ZXwWA1AQ9FCi+AptUfpHg8xE
F1/4PPATFPBaYKBCgebINiUovZywNVceBhZSgxCFNgNJhIisNp3Zf0o6JbL0Eg9pNb2Mgjc7ac40
tdmpYbzh8Q/L5K4C9mVLaw65usYI+vls+QA/AXoR4BfR1y13yERPRjggJQsIFwPfRty8i9vxb7/j
HIuYhTYa77majyjcbWi8tVD6rSaJl4dixc4XAvNjOTPL0DOs0keBME8u9PBLh0rNnt5WmhcXZzTk
bqI+K8Ea1Nrn3SWFyrc2CpwR0CMdz19W2Khnq2pUUjaoX0v9bcabnZVrjsLWkgVromY+uTHpMAQG
RIWMbvp+wKkg69jta1Shr+SYPp+1Uis0zjEKh/WJTh2NWHYbmFgyJXFT/lhn26ytHN/6UqbfTLYW
Vywr9lvazG+UQVwZiCrw/k8uKStBUHKww8iJzRXX8dnbH2s1s3VkFFQrGaDVEKSoiu+cSPyw1eqs
D59aZY3gbU2pmdXnYV5oSQ6llHoTgckjtr7VfnddrZm9tOpjp3us1MzqtSyqJU8OLtZDZHtF4Meo
H65va6t7DrTuqhk61JcPxnieUI6Sg9NeclE4EH/x4iij03ldeYt0k0pSCDfB1KOAgrH/rlQHO42c
vLpPxI9gLTG4EJdB3d8S585yNAnei5oORSqvAMM+0zYG0EPvxGbYZncFImB46J16vnZlWnhpOBY7
CxQCvKmYTEixj6hfDj1l7wO0qHs03tNdth+AIt245Q8c3+bKTlw8h+BaJGQBwbvRzL+gmDrK8dAu
GzEvbVKD69cbrHLlsFt4d4R6Eykz14Ja8EgnFaTwcmcCKjpABs1yUc3vqUD9D/JNMOwKbjvwonb7
cNqGFjfKRPbs+MtSq43QOYDKwNo4HxIIUYsLkIXtyojuT4tadAATUbNVTFGgzUUAUZnS7ZR03GkD
CnRT5uY0cWDjX06LW1s7+fnkbO2FL5okgzhivwhym4ObdLVxYG32Zr7TTOyhDAc5eyU4t8RtWu8D
64yNKxt9URWQqgAOGp2QnxIkAM+tQ6BNwXVm54nileJ7uNZGvXx+y+4HTQZ3n3ArCiSKU6YhFDHr
J8Lwtt8JXDfGl1GpLk1b27SjeM4I8vBrDAmLp91E8MxVRyj1y3J52kX6trILNx/hSGoAPiAwp0iz
cWquIEMtGuJE4sxpo1EQ9W5Mnq+qwLuRZm05e+n99pYUipsa6kpdgbTrT2fEb3GfenMyNQxbecDy
WnFFE4DrZ1yjrVqTMXNUWYnO7BQtYa6BVUM46zvqoK6VnCxa+0SRmZ/CJdE0Gtl21jTCi1rVdH2N
bUaLIGYArcXp7btQZwKviCIBi0kYZNRFHu/foirIoA2YNnRC5OMuym+4/+JXF0bwUOsGuIafNPPQ
8BsRHqrwZUW4nK/Pa/Zb+GxjA1Upz6IGwo0E/arnhnYZ0CeT78F3kiT3YXFBTNTXrJw2i+e57I8w
8MqBcGim8VgIMDVGEAp6HtxQyQ59+16naRthAlkfLDrC4q6artYNLCo7kTtTtq9C1lMZLI3RxThE
uPUD99lnw6bPH60qdcnwmIWNm7NHE9Ab/2SmJ8JnYWFTJbo1yhC+BtOZYlzm2ZVlfh84Ggqss8ba
Fb4XlHvfuj0td9GWJ2JnXkcJxsAOW4hVtE3F2W2BvnrTL7bEejwtaNF3TwTNnA16froSGNO4N1jh
YcANiCnZ1ojtlSNiRZ8P9z457Xht8l6YUkxv+07R9U+hPqLVF29lzVoRxvKd+bdOH59PhIWxEYi4
gDCu/SBi0wNwITj4aHAvFBvgDFu12faV02KPnJ7L5UBQNtmosoQIZL/HPiFPUatkBYh4a5R9BK3v
xn3gGVzZMT0FmVq+1xK04bflwVD5xsBEK6N1nwAEPrEfB/1dpM1hZUTLe+f3iGY+UZQpELjLFhcA
pHUAyNpet4mbFeGZCQYvS98pFQiS640drARTHw9dnzzUZCpmgRvInQ0zY5iKsXgpA31XU5Tp9/Sa
Doabp9ZGIENN+G2dDmct6wFBpR7MMAWg4z2QOQD77z8U9FvHXmRXuNpoMJPwrLVi7qDofFfn5L1K
yk0QADgiJ+D4rTLugETK7Qrr7vQULp7GE0VmYSH6I2PgA0KRpEX30iHg3wuNOIbqBf2wslrLDvb3
Ys0cbOmDXsqXF6ZCO6+1+8rvd6q4JfW1gTuFYjma9XBat+XN/1vgzLMGpZpQo4N1CMN3sOn3lQoE
jb7fnBbz/9iQv+XMnWhmgOIJL+KykoFZm4K5QQ6ee9XtykMcu2nTeO3o4PlgtyJYWtmxFYJpGHAw
suTVkiiLxxtS2KCA0lQEwCK6qHy0gBlnFBaP60vDv8XIxfTcbbOLPvVKtPP63YpzXbiQQr7skwHy
2QLOrEIBH6zLm2FQIIVcISmzjdVzA7hafsHAUz+4Vn6DXvwSVN1jhUc93UvCa3XItqcn4rMRH49j
dpyAThgQRwXGEdaj2CIj0Dm8D1XPyMprHzg7TqZZw4rMz8YFmaDeQoIJsN54mTqe+27U0Koj8YQb
+yox9kHxEK8hd8phf1peWRxqos9PMjsei2jHijBA5SA3hKeQoQ12qJ3fNAygPCTUPNu/qEJUh5+e
yiW1gHCNxn/ATwM/eGZSCuo/1M6AWv1wRYHXkQ5bQA2dlvE5XMYJMpEx25c9tQMtkG23KIljCsyG
J/9LLWYzFw1F4vdycdLQbZFYHq6K5Pm0EnKQ88WZKjGzuQaZAVtRIMLKQLPYOIm/ocFFXa1USa2J
mQUwnazHkdvM7YtLvX/Luyc/vWX6Sh5+eUVsQEyA4w2H+0xKOtAuGBKsSKN1Th1s43plyZfV+EvA
nLXAjwYGamwIEMN9We5S6zH077V2jTDq8xEDy9IomqzRlwNct9mmDKwIhAJytvw20HMHHHNwvKPw
zTfKm+wpMJX4bTRE/TD6HG9QVRL7K7eIhQdrDAEQ/ypyBYb1qad85FRjw4hKqRKI9MXOPwRfzcCp
TDc9bJJH081cenU+vun3ltc9MweZbPS7AgzutHUuPKfKYRgMzA3yfJiDyOsFQOBARoiHxcTTznov
+kpfmi1I2530Is6dbGM/KH+/u+dYpnbsr5jSGmFho7gCxxFtH7Q1WohF3zTRaba6Za1wYGXh+0P9
ohR7an+xuXd63tZEyI0yia3TyO4Ug0EEZVeKeQhY7BhrJMyLewFsimDf0WXCZ7bZWhYBp41DRlqU
aAl+xfWyzwFPxbandVmSAxAXtCmB2ktuimNd1LjpYeXyHbsFgTwb4/Y+8VnYuQ1rtG99HOb5itUt
ncNI1YI1CYyRwH2ezR7SCbFelyh0sxNAfjc/AoqmpRxWb7WOafRPp/VbclqG9hPj3qRoLzjWD484
RadL6gCjz3cpo7j1rL3qLiqk4QgGtiEMb94WagHdVU8pTmCi9V5GN8AFdEpQFOjfjfr+tDYfyz4/
UCga8QDSCzSUz8tVCZ4kVS2bju19/axd6l4PKuLn7ipG8a2jfQch+Ha8os6X7JJeDzfD9QuAPvb2
3nKACQ1YidPjWZrd6XBmm7noQPsZCgxHLmLvowFneDwtYQESA8ibE41n+znKU13za4jQt+aVf5nv
1Jvas/bWVXrWvCheeyYuqZPsgO63Ty9A9uvvTw9gaYNM5c/MtdaqAm84kC/R8pLkgkVXfq54OS5a
f18QgDhhrNgWAOScWWrGjU7NZQezFoQuCh9S1alQ3pEah9NyFr2XCQGGLYsErNmO760iHarRQhY5
/MpaoBv6iTPQ29NClvYEHsv/EjIzDBpaSlFLIQacSnQzdvdJ+4ibiNOgJvi0qCUbnIqaGUge+CQZ
DYhi/gW1k03WpCsrI2d+vummEmYm4IMkRygtJHTGcxrt++gasSIRXyoAePDnvFspB1iK6OGQZZsb
wixtzvhY91WZcxOYIUn+kOmxo2i6U4ZvofhuWF+jbMUcFqdvIm2unG8nHXJCeJ8f9miEVsRKJn9x
8kDTC+eIxxG01h474BhgBV3Qwt2b7VMdXOjqVSyQb7FfLFToDm7RfT9tDovmPQmt5OeTwzlr1SFl
MrTirbEpkPiGy9wARnHl3FwTI93GRExppXbaCYhJzAMQOsE7ikhx7Z61tDbTw3m2i8ZCD5QgRY1d
1j214ky1v5yeqyXfNv3+2dYZYyLSVvbokGov2h8d+MLtYdema08fS94A7U04tpAHkNh0x5M1EMJV
IHgDBaf3SBc6prZv1QPrKlyIVtz10rpMRc3MWQkzAO8VWBehI705xp4ePhUs8k5P3JoU+flk9ZWW
1sAthhSmnqUE/O/xE0V/zD8RArQ1IFsBt3vOOz02mk1rW6qivfmFaxmaW4drPT6LJoDuuf8Imd1Q
ywCVVcCeQdNLnTijHnlUQ2FJTJyweTitzqIkS3JkyCdSas8cgSaQ7eYEkaaFOknDv+b93lc3aH8+
LWbhlVRij6F9B/c7aiHQPF6bPh4iLcJ7hdtahluY1iM3LMfQxxL1i5UzIss0pOYOT5dbWinPp4Uv
bdip7Jn1saHW887HK7CWjW5jljejTVZu4Uv+FPhV6MkykGO35tFmEI5hBnuRNToBXE6TtZ5RBZoH
UGWUweWmdahLP/Y0Vj5lRtesPJQuGT5uizAYHTE17ibHk9tamm+NEU4LiyNyCHK3E+zCZ/XKBXnJ
ViSam4FmLACHz8ETmkQBaGmPkJr6Gy1Br2qbezUo9+xie3rBFvX5LYipx/oUQ96FQsbuulqRziGl
X9+jd6pTkeRIsSNOS1u2zYm4WeyFFH0uuZWgF0B74kh1Eg7orx6HPLBQHR6BS9oOPau/bsS4Fict
hRVIREoOCoJUoTVbOj0jPulRHer6yMMa9p0QAHxtiosw1jyDvNVAAzyt7ZLXn170ZgItu+mNOpNe
3+yAJFOHgRuYUbbXCu2Gt3g9LVZ230KVjrwrAPTfkoi2OHKPV5MnqD+suhbdPzpKGbHT4yED1KZx
FlGAy6UI15qaO1qkborkHTUhnpo3a/WOi2sM0HmMAVky5FVmfi7xyVgYH2AIcXPmo8MqpczhZbNt
tMHpgTbcDjc8TD0Svp2e7yVbngqeuXI8xhdI8SCb0wcZwLf3mVI4db8SLi7tTGAhmgRkmGiR+YQO
IIAQSClCBsXajf5O5TtGv5nj2kpK25iH3KgqAD0vOG8oegmPVzJuOsNoJM4DCW4oulXyQXWjONm3
pDqg6n4fmcM9FS8xAfNIAELJgpxp2VpDxaKuKGpHTwdTUb8qXfH0lFc0TULqykpqMFfTDc8DJy03
wCw8vXBLOxOY2P+RM8979plagaklQ8ia8Ts94puCiK+jr3qtFgBL9W2I1sr1lg4RlNmDrgq9mqjK
nWlmjGnSkl6g5D3SuYfDMd2XOe6BvPdvdD2/7DswBWi54rsAUsz/dpUpasbR7ITsp4pr1dwRDX1a
8XLIcaM3v/Hupk3fx87tqy1Ap//+vDIdCK5o6JWFljMtI9IrQazh6k7Zk6gOnL9U0fdYvDTqd//u
tKiF5z0oZRgayE2BQ4r/HtsK77JmgJvDjCKl3LTbAW9a3ZaE18QE4c+WoblfaE/a2tV0MYU7lTuL
OPo41hW1rWTD4/atd2+VfVVu2dc75ZGVm6jalI8rXmbJqzPTQvON5OPEg96xonRM8BqjNQh9k9Fl
5oUBUDDyqvIvYb9iJ0vbbypp5s8Ss8tZJCUhznNszRHqaxe7hr8SUC1UMWHpJhrNzCToLb1nUk5W
o1KW7FsncbIz/bZGRt4rbgrfNR9OW8uKZh9HyMSx+B3/NYcRMiK1f13mTzkoAux0zSoXFwtXLmKa
TAOS8SzeGCsrb428l0gI1AWZ38M2dw3dYdfka3A/unxX3AhcLp3x5bSCS0cRspN/ydWOjaROQNGQ
sw5WWX0LQLUQXAb29rQITX7H/IiYypjtuFZN9DxWIKPdgqdJeyzOfK8/sEPl+ff5A+k8ACu5IC7x
gtfEPUfRvPtPrrXTEcz2XsItRVcSzO6oaTfxqG5FOroUBR0ju2mL8vCh8H997/9P8J7f/FSt+p//
xs/fczGUUYCSo+Mf/+davGf/uklev79X/y3/8K9fnP3e7j2/ek0//9LR3+DLfwn3XuvXox82WR3V
w23zXg5371WT1B/fj2HK3/z//fBf7x/f8jCI9z//+J7jhwz/8sevfz68/fkHuOZkfdB/Tb/918dy
+H/+sQEEm3hf+JP316r+8w9K/y1Z6pB0l6kF3Pewdbt3+YmiGf9Gdly18ZoI/FFga8N8shxlXH/+
YZF/A1+ZoXTx1xUKQ6gQ6OEj3fg3Tgugo0owbibfXf74z9iOFuj3gv0L6cSbPMrqCup8cD3/tlFA
8WvYA+AOxzkLEmXU7B7vgyTwcy1PiOXVJLdKctWXqgjENUByy3zwiNk0KtnijYUrMmZF79OAUil/
VOGLdNKiwraxtNjWD1ZQ2u0duNQL9JtUHR5779SBpeNjbXR8fMwHNJ3+QCdxND6aeVwK3fn19znP
rfaOVGVGrwbw5XQxrh1oiHiNopYAyi+lJT6PeJjgW5JKHc5BxKPig7JV8cXgdtOG80EZi/jV8rWk
y8/rSif9Oa7ROSDT+qwv6RWo5lqI/PmDlVIegDk0HuUwuOHjOxvwB1bRrhH6iK/G30o1mpzG/Idf
9GQ4RxG4wG93sQJBoHoeh72Ocr/2xzB2qY+C96EZ8gNYAc1qG2h+BDU0Pgz4MrASpX3jRCqwjmO3
plRr77IPpeDzE4gZG4pZQfmX3bc7KEeNPcmVJH4dojTnP5qKQYOxUmIMGs3ZZnvnNyA+ukpQbYy6
q6SIcqxRoTSC/+BpICdNYyBUuau0EJOOc6OysXhm44fZxggA7K+BTcUM+xz1LVI3uzFT/kMRDf7X
pAE0GJuaVuDM1kussJEAJe7O9lusAMeTWPxqhqjk+gHOa+A6eujEwe9mmZXgC4XShCO8NTjW5Gwp
aYEv0KJUaCoK2UYrGh2QyMphIzHf47NCEx17G/Va99lG9Tkm/KeVNIYVSFv4qST3A6AcbQLG0ed/
yAJVSa4DELNi6Wms2g953SQCF6gIowNeo1FtE4Nm+P8h4dKObYoB43FRLogZt0qL5fErgQFUqt03
nuqbdqa4Voy9DG9Z0wCNWaGiqRjpz+8jRdqijLWxgyjMvVS3cnr16xeyTpe64wBPONvGiqJWOhh8
PqzUCGmHbUWCOsev/FxR3qsi7h2BZ7/Rdso+w8KFHwZepzyE0jqywfyH1Yo4VZxEFGP8WCRAGr1M
E3/w260Qjdx6PxemDJqG62dcLxIl90KU3WIPoI6SYx1ybZDLkX3sPkNLIh3v9n5gc/IYGIXavKWN
Aj3QvQtD6QpVzvhP1X5+t6r6CiZCb8eComv5Y/oU0mQCmD6JgZR/9rF7LRbgc2EpJWiWKiWIzDZw
zFYMsMuxCkP4DmgeYCSCAG5QbGsRgvR2JSUzizTRbgCqVVyETFyEqCa51Y59Ge/AF85Dm7ih6Hzz
GTPV+VtWxbV23Y9mb+GKj8H0X2DJ7UBQ5hUzeqZrncAnwCiFyyKlXWrXTeGX+PznP9m8bvnafeo4
6vk5UkPuVZkCNEwqw69JeJVnIvbTAg1rP8dYiEIpNyTSUbHsFGHql7j+A+B4nzeNnLXJAfXrEJg6
/ePY7qMvQ2YdbWCLMmS79ZnLz/pRjGMG+OMMrDD0bESdOrStWkOJHJIBmfjLYPpGvBLEHgdcH1JR
SIKMIOrMAExMZrFyG4W+b+q5CoRgPqIi69eKsKJAM5TTV8OAfzyt6KzSFzJNytDMrCIfiNsAUpHH
0xzHlCWZnyO/E4U6vU9oFxXajgQEG85GntA/x82zbqpN2xpW9qS3EasHJ+dFMqQXuJylyU0gagZP
SiLbOJQVh41YQSGHWnYKRW2klhrgylsbOI7+SeQoB45mNACEI7uggpnHnA18jCjyC+pQolUrVszn
OE+pf96EAUbMRFlp11YDfEKUXaRcxFuW+6Cv9gITd8kDyzuRPZg0G3OkI0fOzOfTszoLazE4iuw1
UHgkjoUGvsSZ8batbXaUZ2C6G4sE1pkC6jsCmgKSaSTyghjFwNcGnlPaO9yPosRwuiSulfvITJlx
IEpgGvuUWjCzEWddexdYHCeeHQq1ulIaCkWF6IfqqrBGaSe2DlbCsxJQ3miiqDKAiu2iMezxiTWA
b2clZpe2Pw2HoJuFtBzA2VUDpRL2bG9EbUiCkCPlH/F+iJ+qgPDoVoV/Xyvxml3H5SwChxTM0Ugf
IU/1aYkTpU7TOMF1u2kZZiFJCC+Iiz5QRWlcgsxT8S1gNWapt3q7+zIIoDs1QHCouvjJjuMwui16
XvZfTy/uJ99AbQLkcJCyIX2tom3meMdElcxpmUni6jXJyBeks5X6R2gj1DgIsM+JS2sMdLpSHDiD
j8BcSHdEQHmng4pKMmofSzXzsQusUgE6UIkde6Uptjruu3xAJNJ3Oo/vhUpHcxcbKf5dD3lQ3QRq
lqvoZx5Kqm8Sa2D+hkfMGH6MEUNzZwEQeGp6ba/JYxAppEi590PAh1/FZsS65xzx5lpzt7yFH9kO
kiooKECnEUJzpFXlpp449ThOIH/sAcAziGR8KPswL9H9lipi3Nut0RbgemyDSr3quNaZL60FTsvG
KWpirRHQfjIuypCq08Fjp6OwCIOambHskfbTCBSQZZpoJnUio4SNdT1tlHuKRy5sSjvy4RqQFcLJ
MzR6SJ+1XIU9KVpqGYdBgF/T+3u2JQcFUh8YPFKzn51akA+sya0icXsW0XB0/FYbcfAQP+Sd7RTl
AMsuNb2ELzktGJe22dIA3ViSjoFRBZyP9NN8NDFKSiygcbpqkRsBYM5ttVBjYP3TOFfcuMlRxe+I
tu3rYq90aWfbnlaCLvGs1ME1nm2iiIjYcFqzRBCaWhWYDDGBvOaNm8ZmowzA1tWa8YYkHNGES0Wr
kwdiZEWTODGzQ/W2i6xOf4iUUANPqE6GfNgJO4zNl1gbbZF6Ka6JbGeqg6D7LhOp9sUyfQYuzRpE
lPaBWloPINTEGFAzVWgBsERFlA2Z7+hmbEW1pxQpCTQHqX1JGUjUkPP8EPaGAacRxLRXL/zCr8iI
YmXVLDaNCow/BsRTRUFTFosUZqdneT7qSrljNQfdpGN3eldeMpT4gdGHFhm60lVO/eihHGslfNfE
/yXsvJYrx5Fu/USMoDe33EamWqVW+dINo6sNQU+QAAni6c8HbZ1z5u+L+WMiWlPS3jQwicyVK1dO
RVKcB1/ouLi0auqyDwsf8NNzCq6/fcBL6+Q/HAaalrq1xhs/W2OW8M+0E2nxKzN9Z5+6fJFocZm6
nu2fS3y4WiOOs7y9j6qFLhF5m42dLbsp0Oo1irem/jFXaoyevWLfCn1qsEY7NPlhq6rwFK7dVv01
dsOh8pLQVSV3pDmV6M9BtTJpJeWpq383q2KYmrs2WkX6JdfL0Az04lz9/K8JYT5KDHrlztoSFRkv
+756s/AehmNYkg+V7n1rTtZj8H8VezbGP/XWyTa5I9aqqGVMhOcnC+UuK0FPmVpj/ensHTY1X+jW
mLACvTGNo/6Ow3KG9X6Ee9gkwEMqqUhUrHE+DCfIkNHyvxxs6HT9aw/gTuBSoKlH+/oQv/NfNoEB
EvVhJFFwpfEpZhrWVaURbdo9rU1B39kWCBhjKankrq4tJAlO8550loTNls0557INTfe96+ph/uRV
7Yzw8d7npAYPRevPF8oRF4gZvvIWGkAEc6VrgxLPGNn7cB/z6Ws3EZ//CTl1UI7UPNfrJVGtGV1T
3Og4HqoAbZuPBX6M+dpRTbjm520mvP6wtRTU3mWZ7bmwpz1hsrKihSeCZ9pGRK17SAEp9JPDUD+W
Dv0+mrt28vHcklBt5hOtbZtxudLEchjXu6GHLdWfJh95OlsmRW/TjyY+dpzv0G3H6TQaFQS/YxWm
bC6nRs/UQx0iHOMPOq0O/Y+1Uwuup+N22p5IauFGr/Rwjh6MauqjvkM2IjuqR7kKHB/dDsTP4qCV
wMNAg1oXh8g2RTs36bzYlMNoasSgZBxUBVhg0M/bY2KYLja/39B+9bSxxatvc9RSw1LKdmqi+LzO
K3Z6rvXe/LYVW0WDIZpzB/hFQ5I5H2JDBowRnPSS4ClWxlPmddgCRri30WQ+rJq4TJ9w9UZmvVU6
3j6pfGHMqkbQmPm89L1Ifui0JVy/a8SCBzwfuTSvxVtI5ZlBMCyzao9+OE9JoShWi+vK5P39HKFV
8DiJyOCELmHdY+CrgG61V2PXFQPfB2LsrkVVb4x2JteOK6WDAukJAb7kLyiNJEGvUW06zqoG26gi
rIAVyLmO6bzP/Rfs4pJ9bVTMziuLLaSu9b437cFx1+d1kfzoDyHbf6w3uhMQg7ya1/bIDf/Q67yZ
10xKVMT/BoTpm5dwHqfuWouZR4BzTvizUvnPcmvw77fl+eaf1nbikFJtt3qINIYrlCrTNBWqGcLG
8f3mwa24ppvAaRzSA4eWlklpg+JCC5pK18EiU913KdIabmYwTaxc61VZShK2YIl48WLXj9VWELBW
QH+JLOd+reYHCr+Ztq0TzDiaOJH8RTs4HsEWkn7JJ5ml+Krdmpv1Y9Kzqs+jsIH8dQvmQmOb5uXm
WcuFKuD7sMFG3Jth9Pq/hD8Z73Pt0974nxoIhz0/7Ace9xZqn3mFKsJfOrUG6V1e7CPNLTOTVYQb
ydz47JhsnBnrBF0W8JNxMMSuxGPOl1VvK9QiTy2+pIGiFfXRYBsutrJdG53SpJ+jx0hoLAs62bz/
0Ndb9z2P1gkzkvqrcxKCSGGavD5k9dXEItsnhLC68YsQzaA+mIzEZF1yssljBMpTRBgQDFwYfQuN
1Hjw+ONa80acUcRPK1JJ5nUZJ15Ic5LB8JuPkMU4JDveUTdzgt3hRLpnGI4YttCZCDHiUSIbM6hz
OLFQPKY7vj9AfeWvap2A6SK/WbzP/dQiSQwhkhS7Oo9xxCUjy2//MTJmcieayaR3zUiXiqd6C3nd
xmkyfDym3gZnffTAE8gTJiy//uBpF90GDS2Io2lpn+wCjvW4aKpDiJcqK3/RpHbDnIwxLcmnSyZH
tB+HNRyHlwClmF6etjBoj4fbIouPyJvDO9t2YXoX7n48fUS0RAUdRZNDOJ+HVK/jfYaj0z1Nb6dD
x0mkXyMfMPiFGJOtUUUzFm03tt9+NqGMus99kqioLccZfdhP49HRGqXs9iYM6YCgk5qNT0ThU5Ud
jm5rrikY12+AjFPwSUbbEHxrcnlIet0uzSIQBPBk/juh59p0oLFHG3yO/U12d9Gxm+wOYiYIGSWp
wdBd1ynp2LgVg3mPB+mc2rBuGGS7QGK+1yOyGpelro79Y6ZDIb/HspPJdTpmVkkjWgRTyjFTqN2f
JnqSMo7h0lGaUdajb5Yf9dIXmNF3XEQdQ/PSrgHLe4M57H0uosKY+CwHs0v6W8f5HKFnsB5p+jiv
O1s08oy3f10OUVSA0Wmd/oAsOYhzWK+L/qODWTT8LlKZ1ksZk2sOn0PMW4p707jInthBd9+PdOKG
iYjc0GlXrPcUjRtmo7LghKSM+1nnT23WdrqlsH/S1VXq6gjG0vMkYXepWnqVeyeV1LjHGFAtiqvA
6Zi7SyC8Lvs9Wdhv+UlhtcW55f8zDIOXCQZz3iHHlDtE/+yWKPofeaL/RKD+7Y7jhlAHiEfL/yg9
/DeCkGR4ELnq9rIoPADbdwRZRAC2NwT9v/v//w5qAX9wNnPXKQLeGZSN/xmYgU/P/VTHSG16ht1n
zFoxJtPb4ewH1kEUdA5jF/732/4b5IN84pOi4a4uuwP+9K/bLq318CA5nHZRE2aofHczm6wB07SZ
hL0c1zSTys9NcGgOyv9+e+fP/Wc4SkckUALsEwR68IJ/ixx3rSm8grb05S0bc8sZgCRVYN///U7/
Ht+MwhJSVRC2wKvi4t/RJv3psf445KU3VQHvMQjP7XtQE/e+cgi36adK5zn8XwHft0q4/3jJNCPI
BekCLUO5CvG7f03ttG9Iipr5nzDqcSxO4Is2Id6X64zjJkykD4/+AeNqLYQyz0biybPqoLQ5ybs0
UeceJV21Pq1jYKefURt5+felStdEUA+5bWH/YaWfmlZn9O4UxOM8ruZoe8z2hIxNbI5wK06bpI+t
hHlf9+Yl9XP+2xH34VN5CndpvViztHFwbpppjbdzlUXeU28TOg5ei7Fy8G6XJ5LSOfhvU1xc4bsG
Nkchjka49dfM2CyEJ9w1MmlO0VgspKl8HSd6ImxCfAKUo64GQponVx28JOcljgwv31ctcCviDZ0m
wisq9Cn2azNj/DJ6+Npl1eesiDpkzwndGp1c/LTHR3wWqWAw0Y4Sw/FHth0q+Jzz93W/3LbmQopF
0LXbAmllr14HnvbdaiOa+OIPOZb3Q76l0FoeQXzbqoD1gdz0UpLw0ts/LfRgChbrpAri6YP1zTgp
OgMciUIFNyjW9LMKm51XOmps2/M8deEcXmwdAA6dj3UoiuE054Xcs9KCZKUUFnEE2uDiJc1QeKfY
7okKUOOJTdec8uIQ3I3qgWQ/rizGqnjRfp1NEh1Dmp8lHywDyRJVcd7wwVQGuWyvc530qrtv9WLj
5RR2CWd8cfhLiiZD20ajdwnhr61fijDa6+Bcj3KBjZxNAGR52QxVh2RatYl4bM+mCXvZnvc57Gcw
xdX3CWbrWMcHFS1HwEl8WgiM1e/StkJ8MWNUTD+8UcYV77Kl3o5TsyWj8C8iXaphLHudqVFcOT02
KuA4IpJ0Lr157np1PdCROOQlrw63+ITWGRAAGP+B5fc8JFnSU3FwgMX8ki4vJML23r12FHuGxRTV
nVSfgo1olqRe1aTs5CDt12x9TGTrc1gOORO6nKZuKIJfmKzd/ADoaCXJtjpfdXwhQBvt84ZfmRwv
oGVG0U/x2IWtzku1hj6+ajAmk5/eIxJVF6+gARsCxLkeOMjuWZlrH9yZbT9oqjWJkX7kdweYRCTv
hV7bdvkQTpHSzTUatPAtmAvgQfuJA07xvW6XKuwuoDzHfm5amR31qcKlSx81OT6VUNnvDWl9Ml2U
jR8liltB9wv33LDcbpN8YFDVw1K3EQtLNMQhr4yyUH/tZIqbCT4zx+R2MkXMujlpO2mX5lpMw3Cv
K/ZJlCt6IWzQzHr+/jC1hdf/qjRtFL6lYp74Q7zqauegJR3lDZfYyX6Fp60+yAY8LASVXCltRrwH
tCy8ff65x0swR5+SRmRcvavp6UhwmJt5Rroaq7azXjkIJmPvKKOVm/9RjFUO7Vpmc8o3sn6ATIu+
/ea+b3Fu2RfZlOU8xMb2MuJMxMMChxPuTNFCLzXu0CjlHmzFAcOmdS4cCpDY4UomFSMfCALrLnh7
VsP55zK6Ot01sXOCuN8PJSveojfUW9DchCni05XZcn4kSVczFJZG0ri5kZ62r/7k1UjED7j23X1C
Std+25YD9kAzCrdBEQXtzMuU2K16Un4NMfBCrKtX9bvJaCEEWBUWLlEpUo/8Apiq8LntQlhkXm7j
PxlBuf590Rf4g2Wji8ECN9vULhvpfnd1P6/cvNuY306ACIOnHrA/sfvH25S0HgVEvIXdc/+7t3j1
vRrHhhHcpyrqnjIy6sl+6nd/qJe7hsQvD07ZZSx/LWPuDNHhbdNgzwblq6goZxxblp7XjiG3yOzI
B2+e480fGm5mq6Np23r1Np9JyvK0WdS5Xmu3w8dcuRlZZtA5dW4rCA3fiCg6/nQb22aLeK+tD12+
HczaTUWH7YqZg7c0PxD/jBXU+eb+JKPMffeIE8sief+8ik1jXtbFcqwBxkEBkLeXyUTKsiad47GU
cBsl79JV2+G+OgAn+Zx7fcQiX27GdS3ySiEKKt2FboZZtr3bDGpe3LciUbnxuL18p6nREeX7wAX5
QUY/6RK3PAwOZfd0e8MjpSAfER9D+PSt9xo31rddlEE449ow5N39aMLOpdVtc8LKStzrvr3TNPiG
w6HBmeqecs9bOOU5+twplaKGxvAtTdIOT72sZJyXvR/u3t9i1PBPf9MoLvKCTiyaW92OR4FYvsvg
r7mvMPW1bpPtPo3qVImnNB5r+TVoh2CmG2JcbcNxZhmL/hP4mbEdOuExqbJrcqwSXAhnatVTORXh
qsMnb9Sc/XTnXFX/PeryFa/gtiqGDVLstcjwgB9bk0o8+Kr3CdZ0VhVqu67j7HKBKqUJLsqag8TV
2UGD968AAYXwKHaCBfCTti85bvHcH0SrR7Hly1+DDcb6r62a2agBzPWufVgnVVT7aVUs4lffF97y
vS7qgXVzg8HmLiCUwToTdqtdFqpDUORw+Flu4Q+Zsk43fxzKCYSMu2Er8tn/1Hl138+nzYCR3YdT
qwl3Qild4j2JN7ezt145o9FNLQGR6a1L0L+Dk+vBs0KeXWdgzc0QuEMqtVuDyz3KiN+9J/JNwldD
DWx1nup5Mcsf8ZKM3nQXaKxkSS7c3WiQgcsJ+COiO/ezyt9wGQU9YrYLHntfbO6p1riN5h/JAW3/
c5eGml9x/JOn27tFu7WPT847zN0mQExgjKCQfgmiyuOdjaQ/RE2q74BbcOnxtqbLzVzuhWaXezEk
nR9x1i1h+2g5zdyr7kFd/DSFzqL7lJLL8aXKQWa6Sy5GGAvSbgfI3w32ISJxtKIqycAvTr1VDT+C
idpdFOdZs6BrhJp8HPDDPZ3M+rD5hzyz7z/XuVVT8xvJ+AzrpfLOnUhz0PnkPXzPOnhxk+MWPgei
Cbl9HKZM9yGGnjGL1jCd2z/62MReUG7FQHoiCBvHtSjeBl9nAbwMc9SR+FONsq/BNAaPdiDUHLtL
1yDljKTtVodPVcLWG8xF1Jnn02SCPY/OUQ19aKUi2BxVfrJJf/TNqV0lsJs+ImcH87zFCuSeKuK/
Or8eZ/xjfVgcxyVpfZjx64Jf9fU4yFHR9RY+T5RfiiNrm99vgdLU+Ft1bVTR1ynyMdMsRVnUdsnx
fNi4LIS3MN6sOwvkhg5Micc9V2DJ7hVvXfu2lOlaY6pxdBnvUTPz2WM4jG6hLkN8NPuHQU49Gu54
NMl0nMJUqBHEiELX7LFpbbWIT1USujPZWk8XzZ0adFpc+26PZkD2caD1x4Ncw+2Q02n2grru7z0R
+dF23RoSE9kFJlaf9pAAjgMeyR+TF0Tux0aUX/fQgOIqj/pLgy2GMnCKZFHMY0PHtVQ0+3qV/Hsv
/iRZ1EWI4qotn6f8z57yLZuByKa2Oap/4i1TbtO0ufFNV7E2spFEy1WvQZ8Oy5PuirkXv2yUezr6
5VhVKQQs71gGFyDGZrEG+7ObAJtAD/s+FcGMsJYfxGYF79VwKwEncGVafMRySpsirLPzvAdip7sL
62xIg/nchttm649WaT/b/4qnQrXZQ40SabEF5NryeQ7+GFcV0+i9zJqxxq0vcw5ckbFDm7lrw9O4
Llnwd4CbXBUPEJmCYHsOwI94yqTTGT82m7QLC2YxOFMPPtJYB94+lW4tNlO4cktQfTWI+b4h6Z9+
CLqDHNuZ8E1V6hIMgzbjcOq6RQXRyWxdHG8Pjc2jpn/IXfAcnwbczMx79vMUKcNH8kzdKsg8CsGP
fXH87+skEi535x0bieiTCglVwuQEISPy2+dawkSt51I2s63Sv30bZtN02SHOEf02EqwzfpCG3Bwx
eR0Xx/3aePJIT01i6ur7vCVdGnxDMdIrvtexClu6wPZJrXiULSUYfCKPl21waVJe6En7+shf+ykk
+PzZpcL4+6nIegoY75Ku9Ty2scciHTjXp60AYcm0TOP+aS+2KWifcUFHviGUnmJcmCHv8ujRAokz
qCN9wTq06KBhwZGmbZZvftVxJpa6rPN+cgVTVQoKe8lXDhYAtcRETIlMA6OKT7IbWAh3qgXfPO7b
yM9EQWdZWdT5o/YL3drrBLuOzrqt126m+dDmE+jLtdAcLfl11h1eLHWm+ebp36BK6USgYxkqI6pL
YT3LN8SO9mrxrO3a+8fpWNqtoVw429zDdyHDj7sAvW3pLiRvNocO2sRt5OTwAJDB06tUXgdvqzN5
jVfh45dWiXV+7rSn6zGcY4BYFlIL+bH4HttkyupTZLuoyk4yTw5yl2aWGg9Ees3ufSb30jGPZvDD
rim3cR+9olw3Wvb4zwNODMBuOdlN8SRj1wrM0joH/kANgY8OYnZ3MH8JvX7llmsdYYbXrSnyP3eK
qywci7iipEI+DhXQMH2yDHpHqqB/En2rw+Wim5Zk432L/PqylP0RVuaTAUXtwrLbUmiq1TKE+Wui
8w5x6F0Ctw3fFhEU5tPcaDJXPHG6BOtWirGp9P68RzAjmui0Jouy67fB8ed+oh84m/YPuZGXw0XN
h10kL1IXoYpJrmQdGxQuhDNFGRE+EMfkm4lfrsUkvaisUcxNw89zGA1bc0mNokTkrLx58IaHgaWS
6Q8A+mqmIM+vyQ76j6u3mBrQqBdBIMoNdRpBX+RcFltxPxxbEA6XPGwsBWxINQXteJcOXdHLi8gT
NHQfY101y3iuJZZpvNIHZvABKdLJ98Pz3hN5bSDHwaiya7KihntQAGTzI4F/N8d6uc6b7vqgtKTF
j+BCbDZExZla4sn3znrOxuOAiSwVX69Ae2LxqV7WVdfXNbTkFz/u2MHIpyZVrFX4kNbjwLOoyncx
59YkM39TXdoN1MV2cELLLFl3JKG72eY6LQ+h8fvOsOVUlJVwWPD8TnS2StLXOewkX5bN7pbwrFvn
JTR9NnPhmcYoiUcgTJR0gQqj+GCb7YbfUVFf4c37BBrtaRSL+906he7jIRJP/KDd7TZ+jYdh2uVp
magTwTyJavA/dBxtyj/1baKpy7eWw7y/1pW0fEvChuW6q8a2v7rcFk+zCYwqM5Z0Ew8Q9iE5jzJe
1nrMS1HPQZucIq3cEAQ1Tk74MOTzyPDEKnV/s95EYk2SiuMTUKL9wbvHVU/TVyT5C166iHZ3a3Mb
xjHfOjPd+/HOS99enaLqlOGAF6LW+IKJIHIr26QOdvQLhVeM4pxC1vWa07QMuCwnQsiGrAPpbHS8
Tlq46Oj/xp/JxP4WOSfPeMZHDtxQaXKYXilE7l6weHu2//e2UvDB9+FWU+XmHRPhkIlGGsuDIH3a
80tp4hbrI+c94W8tcRX/GkNNuqoAquDCMLmJ1xYMgPeZfH3WfzQAXlyhD+g68fcUkaG1pzitulaV
RwX1Izl527y48c0hpqg72g+lEYmfKOgKZg7+BN9+3wNj15O4uqJu2PWMc2pztOeOWIb+l/6I6tre
4yq44EqFi16KEwzkKRhoCabc5Pa3ZSUnvLimrLPVkEDKtt493vuMeAG1kRLZGMHSaGfphgC6rwOk
BxOiR34C8RdedJoS03gbuF1jrITUs8uKHtbaesn3DR6OAMRLQuakPKKk6Yan5gZhtt08Vf5DneGV
tiANCeTW3wKTLtFSghse4LloI0zpT6PryMdDSmUNVBCAKvNW3Z6Fnn/yVUV5yUurOGTMNacR+z5d
KZLFBzmiftie48UItHb6ETk4cV4OqHSmjOcxJKD3auKAJ/OGPeicLbn9Nu3hzmHyjmdkU7ePp3qd
p/r3yjQL2k+L8Nftyd91R2ZnssXhWXTy9kWNpw0Ua3vcoWBYUSpSjVjkfdx3cyWTuUWvYYClH0sQ
7zQjNoZFZj+vQx+7fn4t5Bj475NN1Lcm9Gv9sL2h4SJfJfH0IAIXi3tGLcOfxyz67LfKG9YdRM3X
y1GXh9/USXr2V7jsD0cTORhC7qvDjHKpZ142nAK301legBzACjsx1g2i6bfdwRUYn57fMShIvdPT
szfxn+CHotbPrcVO7KCMVZDQvc5Lj+zZ0mRYfZfRJFIoEHIepXm2Lf6xvXrDHiyf4lanA40g13Q/
GkcLOaiwFTc0SglS/MGPdUoWykDmcCNGpS9A6FtcmhA14W082zZ22Opk4cRNJQ59oR7kVjicbMwz
V4Ih3gZqiQkX8xOFHpAGrriPvUB3dZEm+Xur48j7qmcvRNcJuYWtqi/2GMERn7akkCmVnPGymf1S
TUPdLZds9dP1x96QesMr8fDBv8+NqKMVaAIVSe/axVCiXrKtwEUq0zAAcH1oByRWflYHecwXTQJE
wW5CKwdJy/eXJVEghT4fYb+gTbYITcbsMlOh5G8XKoocUOIPdGBiqrYh0/k1CsldkhZRyT6Ll3Gc
zCGu1Ujnm9dp1Xv4SuCRqOJl6eCTvhS0iWC264H2jHTOfTM6An4b+3Tt6AIIpkdagqs7W8lILkI5
/EpPRQC8WA8uHbJtgSMu7ZS899EZvGSaFRkTuD5AfGE41eZOrpUzyl5DzvjJb/c35G2MIodW7aHD
DN9BtcELcHBOO5l972ummlTXsMfZ+k+7KPau/W3hxYqRNY+6KAEP2ZI0pBXSEMEFvKF9ajYs0grB
NRZ9fYyAp6DIQ1Cd1jH35289+ZSd4LrTVbjdz1YexDLhG7nghrCR4mUVXaCXSatRnJ1CA6XPhGu6
vOOEupvxixD7qm30AihNZe+Hykyqaspj7fLBnPtWO1tHcYkbmhaUDugswI9hPyaHhoB9sfEg657s
8qwP/xIcQezwXcy55xFa+UYOtJJc3dezVbo8E96+gx8h7TgcdKRdElNmboMZxcussuc1DtTqfcy1
5zBHWUv0B86t52OpijF1WwHCoUP79BS5k2cJs5qLaMixdr1r+cKQXoSBrisuazamY3PxMr+yL14b
hlTQU74xfCyqZEbMv2uPlpgAFo2ilcC67vvxGisdHL93FLOJjgR2v9vXfYauB4fGNFJkD+lmOpOe
MogjtMq8mZC663CcT9Uao4VbCjWn0kmxGNHRSU5CARHlbbPKukU+6kGPcufznC2jeXmH5mmQ5ex7
cgDnfFYReegv2gOM+yVuQPDQIPg5lZUQloEhXsrR1giWgciZPqw7sqI0dbb9nn4eA1HN3Ycb6n7o
MQeetHF0VPYvqvl6d4gM5pjtZ6jETT7+SHZczoz9LPXxd+Z1lNNe8oTiE1x01VFf8Zw2g6N4QduH
WwemOrm5iWg2FFL+ZNI88iiopBNvVppgqpLkMidykpT9xLQBas9VeAT4ba131CtGEn//wVOkOZ5x
Iqam/qoiCAfyEkF9qcISJhrCaucoWTOW/9QuGff0lcSp+NSbZTDzz0C02q2O29rs3iCpd1SZVjIO
cRppv+UyG28Y8zuY/WYuwynGK5nlxu6/TV4TrW/5l7dN199GeQqgfE0kfCrFfSpEYd2Pm6Up+pAm
raeQjJsFXNURR1UZLR21N0jmvSHq6RpN+u4YgiYrnu27eWgGl1KY1UGXA8r9tpTn86F+OkSaZpA2
vnIcr2I6UTPG9o93f0buhn5REMR+U2O/LeIqcJNobk1j+yGqHqnCSbf57M926PwTvOV+OUqvNlr1
5wiC4PAzXA7g2mstZyPHpynKICD/oWI5edMFz0BTrLLGMUbzaYgbPaa4vUPaqNcVZh9Zwh1R9C1B
PGFxxy/1aLFCIc502aCuWtVUrqOpoAz/qnuom8AL/ZAPP/tVSrDLnZSXBmOb4qR6IdJJIhAOa9Bl
2a0IInNKekjDPysavoS/ll4ix/mcq1RId7QdVn3romjPfjdQkZf0hFflcgw3dH8qpDswwJVIIcBA
g4KKH+sszXxLuMh6d4uo4lDQDzeU29PWmZutJurCoGWZOw3ek8Ag6Tgf966/zfYdyD+2pFcHf6zi
81zEx7qcV7s6DzBtd0ATsPc6yv7Cj0X47WyJgKLs3DVU3VUPUzFEdVXahTKQ+oWku5d2H4mqZi+/
7gFVK+bqh6uQ5kLGOaRpAWmjpuuAqXXSjh+8WvQr/oKYY7DLJWza/mcfY97MJa20Co+TrpLdE+X0
xhHyY4/EReHFgv/2iRshUvodPQ/yxAtJYAYpK/OL6aaleTXDAjrc1JtcREkZatQ46RgghfY6Vr1z
K+vZrDG9TlHL4hJklNbQ/EJZa8QIg6aARJoxcdZ3aJI3UL0edfXN5GswLafWgLTjmt6yXFQouNhu
B4oxL3G8OOPVLz7PafoK8oMJjmz+si1pvB6/1THS6MuT0UfQvXhpRpO7k+mREiJ1RvvzsYCYtVT+
Rxn74+r/prexDah9k4VNwrvOw04jK5T2PTiVr8IQqA/om3LLi+Q00wPLc67G/p7Som7xru1Byz6C
Smg99AprZ4iyliIkswffPW+l+fLnYopXW5fUsgzBDw7oLf8ElkLqpiymwkzQjo8FbOOELPkMNe1o
oVr81cw9OY7SQ5Jy7S62yfrgRxDViguhiYQH4Iy7uyxMsEgN1zEleZ3dbTuPSv1ro+08lz4VzHQR
tBp2qjoVy6zFT0XH+QC9K3IJor+n8ouK5dN0bL6JL9VbXm/YMAVIk7ady7p205wBGXLjXO0cf0sw
/j0V5M9QB+Kotv7F2LEW++O2j28GvR/c0bNsg5vTwNXXYUFDYl7YBXPDZKW5cb8bxmRxc2EVcuyw
8zbTf01k4dfH77fk1ft2qnftkm/eQm7bv8NN5BQop464Xj0eClYTq6TyHNhuzNhAQKiLHjzgMs00
4VSXTFP2nt/RAHsc9ms2a/ZySQahttljsIK5HSBoCc+Oy7w3NruHW4zn/2Ud4rZZPve+OPL93g6t
r7yhJE/gntZMWzSPF3xuxMoft8Yws1Wgd786+VQYVL/SuTpqcU38NkhU6fXzUf0yMEvmL4Go4/lL
jk89BUxe796tE5TMERRXIQnuGfyO4b/lCs3S68IDnamXZC0nf4oG+ubccp6bWFxSF160JiX4nka/
pQPWRbqD/X3oknFzIcf7aZ/v1vkL7w4QG9Clbd/PqBHsjamhOtI9T9LmLmPrk9om5oHpZ14W6qW4
J2SLVDXneZnTFTF4l0EGebmxF94zwEkN0xntdlIaumJloeMVXr12mMljODZB/NCqMQs1Rwc+vbz4
TWWK9a4Yfc/7X5hZbz1U/j8vKy0SWrG7jGOQ/R/qzms7bu1K16/SL4A9kMNlI1RiJsUg3mCIlISc
M56+v0XKNlnaJq1zc7rH2PaWLbKAAtaaa4Y/wLbR0It9j32zOgdg8ooqkEPKaTGZkgj2OVgZWwye
plIHB9yv2MDqG6tiOCsHNI1H8MaTbjGLozMiMLy0jxeGViERFCLvP3AtjHaZDkJvEv964asaMaV8
zoGkiCmYnRgMiKVsFgEsMsaJgegr7fB1HLgUEkM9Sj1oBnpSvMzuKtScmDgJwjC4iaEJdIgH+o+Q
Npl5gB4LOBLQvHinvTWR0LczegYypXiVqIwBFiDsuzrVNEX28xaqQeIWOHYkCU1wFTOHTwB376F9
PF1wk1Q7SLCbAAsRiT96uplu9Q0tyaDpJrXayGtCtwNi/dhReH2M7fu7S+loSwnuCPA+80hMpwDd
A8oNhy6tsSrqrmzu3ULN8ruPL/OeO/f6jd5e5ugb/esyDI4i0wKhpIuYxmwzc2x6YrUjyz5Dmt4s
Di3qAhLIPT2cIzdBWUj5RN5WEcIs71YvNRsq2QA4NcEFPWbyKQOjEOYVE2kx++Z2KRqxhsj8KGOm
uRQD4NC2GuauSshSY7TCKPB1rVRj1fKza0pzsf3HQHMaaoEK+viRvUddgmmlsawKmqbwrgVQe0Q3
1K12jDULhoIRFkLWIKZV1AW2ho5BjrZohqoFzG6kIz6+7MvWfftwhBqXauOfgQSJor3IlrylOYIX
X02sdjAoAWlLIOscmFo/66wjOcknWneAoaKYsfuKkXTsc+yKLa8TXUHKvAy4P74hsTTe3Q/WESqK
gYgRG6oCIPT9ZtBrYxDo3jCoAd1DNaOnhUTHWBtF9i2nW72crJpcCjWKFymQzGJEev3xLfy2YGwY
VRZ7xOA/mI0cb8gGYoEJzkbAenUxwR4KazYe4cGvZeM3/cQ83yZCNcXmNXxY9WpAHHitSEBdTJdd
Nwvtko4Sgmn961j945t8D7rmpQlyrXhSXJZFbRyFZNQ/gNxJve3JGjy0lEbBC+W+YKVWcN2alPXz
SZw6XqJcUlcQmGGh8H74w/tXA9msjZvOdjzJxiB7/YIGQ1ns8kbpqvokks1JROsmZdz+8Vc9WqPs
W7pXmoN2D1RcNKqPVW3ARizJPPey3zoVn077C+hGkUTJfPuqtfB6BkR1OYhdOsssVzqnKXycWNNq
9ZOteiREIO6H5Ii2uG0JRR/9mFZNXyaLdUQFfOaGAmH/ipURPUL6KYOUiVPuFcBj02NG+kOeBGpi
iYYMDyuSdVhsG35VchLwdV06zduZJlp2NkBJYPMZy8QnpHEHFefjR6mKZfGv7cWtWyDITQOlCriz
MopZ799hWLdST8uAR9kZA0IayyDqL3lYwEslzPKK+2ldwaB7uRMJPlBtQKnRoa3OL2CRVAVnZNVG
Du+unC0B27F03K8PkHkECsaqdBFOkxfwjlKBkOO8V6HEH6KVFAYs78uh/PGX+u19KLwQXcfwiYze
ko1jwvlSrlYb58ngwVt6BegAtzkb2gZ+UUYgBxUTCyLF5A5QZGGydXHRMpmWcjth0qin4FMmxlTZ
2atUhhq9oCdhuIkRlK0yMms9HaeYzyLNi0Do29fBkI+thCeKqhPv6Bm9fx3qSu8H8MPsFXImBhxd
JoFqanRKoVt7Zpz0BOHFRjIC1XRqAnPg27ttFVFiDxYwoR9divTAE3MbQwdOnDVLdZIUkzGey4wh
59McSaAMRtEyRDQY6bKqUJgbUoAQ7g5zCvnq1xsr1JADELlkgR1WK1WP58B2OuDYAE7KVfma1WDc
fxqSUhhY7DV5I5X+UiYiPMYAWbMz+pl2/NwpWqwlgcaYz3xYLDhh95+8bCEh9/6RATfEBZ3ApzJs
Ezpbbw8scM0FvLB68uDWyvRIfqWEGa1HNtdrwgnGI60MQABZnj4xliUbdDT6Xck2aseUH8uKdk0/
yZKPjg0ODHI0+hRkhSpnuXms7atopaYTBFdPfmEBxhXFFbWAkkGWLW0IdqSRobYk2BG2FmxRCIS6
kl42E5OSWxAG89D5eZRF5UEJI6UZvBj4ADH14wcoUrx3z48IYHHYa4hCGFA9jp4fJVZI2wPrH1uH
B/hAq6FHChAKZqfBMq1Gpf7mMCmO4eyVk958JhtwJGYgnhKNRt6fCsXDsnFfef/+GD6qvIEkwn2u
6gmeqhUK3YC1K/M+uVmIYAjlvBAPTYHDoioNtZB4mWKmxo+3Ug1ErVALEZY+fjK/3RquHygzsrDQ
0kVv6Dg4tujFaHGW6P5appww9HqBxsElywkgDtK96oUGKoN7WQw5lB8WA1hTsYmnXCDz4D93GQDy
ME+/f3Jfx0Eb5RI0FghxGnmiYvwWJfqqgl41zAf4JStTaNmU4LQCYxGAmdbLdOQI1hOjmvX8nM6K
3UVnKEaICZv9Ot5W6DkyKfj4tt6nA2SMKKogfkyqDgLK4U/vXyS73U5ytHeYyoK9+Jo7Oto6CA6/
gDkThTVwqEzo4J9lyi869G9WsAoNS0QAwzI1UpHfUsTJBgWcM/WkGyUDKl+VWYytIBrkwFsaGiYd
I8N+6pUU5mwR9mAgSqasnZtBl04x4xwZwLrAKRW0CjRqc9xRC60TMxG4PTSk86Gbhx/lNIJlXEtW
8jYrkBoAGNUShfnSXfWgwmA0nstKoDZ7YNDjab/I46K5eosgAnMEh+l7QOeF0Phnzx23FsaDnHWk
HzJ76egIR6zE4arj91eufD8uLNJf2devPQKCnOj78VWPo5tKk0cl8gohVlhhvz11RtbTWtFdQlAp
mYn6TTSQf3WsAnFGRo2IVJxOIgPrmEwBv04UkRxJEbO49aLNIPUqrt2WMj8YSwUnHIT2mF7Bxzd6
pIxA+UAANnTToaQW+eKxunFm9rPSOSOEsddRY4oTdfcV3hqyx+BsFoEnUtXOcXA5C3No9IvT9eVP
DNjSTjCkLdaUndhzWNDvN5nheEnTmMlzrYQC377Kbc0HmZwBNsqmPWWIfSIt8DoEksZQsQ1ccsto
Vl+eQRVc0KsWmHqUCESmVVWK4A4w01WLE3icEBgRCJAsy2txjR9+1AhN2JlvcP6W4Sfx7Sjyc2Ly
SGTTUC3Kht95mg0GcDFteyCkYJb0+3hKpcQfG9hLhQ9zS7zUAdrY8NwtCS34T86d9wULr8XQUPBV
WZ6A71lLR+cOfJaeMcEU4SgNSc+G//VSsAxJ14tC6qV/8/FKOA5Q8AcJD6h5G6JyID18H6Bo4qBf
sGTMvvNI9NcqPRPJaZU0YpG+YphVdabQ/fi6mvgqbwMUVt0il0OhQzccmL9HtRmaLUPI8cv8I9KU
4qQEyAs873X8pWfkWFcAP4kn0roSbQZFnlg7Uo5tqUxLBr+tZNsysiYEgZ4R4MI2MnPDj2tFw7dY
keIKWEhbzrFVelXRA14K5omkPHgtR9GTWMNLC5T7TMdsKUAB2cscydeAt8t48idwOTRIwfL2zQ06
wCiMId/Om5fP1bmJWh3Kh2Qr3eUkj4SSTdUvqZp/IrYsotT7Z/SilSVT6qOWbetHL6cxco1UzMah
dUkdBLMkspWHVxDMx2/jeNUTuKgdHaamBnggTT5ad2Ez6oscks68Mu1XFUjRNdB7XvtrshhLmohd
1DIE94+vfZxR4NjOuidmKgzGLR1vvfdLcJi0pbFQpmOOmokNr41iJMAQiLf/erJQi0DBV0qHzR++
rIfXoVpoyPyMVrZiivTxXf326Ok3IglmkoAJwvZxi6UYyh5NAkClCLFEIcgMNWbQFJgQrMAzfnyt
49odNVybrJcswRC5MSjS90+g7+u0NoRJAC4KBFa0Rpvqou46eDzlSAp6Zr5MhVWtA8oRWaYI0qWz
cub29FuKz3qBxzGBaKDSwLZhIAjvvOMoVNkRsDRFQ5XHYmpxbrOLpy9NaovUIbNlgRDXoAyrJBdJ
kcv1qQZwhgMDwRsWzEKzida/hZIKNADC7Cj5dc1gLt2C3hPQh0mNDDCG2ctX+9NHSXPYpldHImgZ
Gjq/7x9lnbRJr0wLrsUq623LLHpKZqTtBBjJiZ0mC+Q1E98gjCiWt51kN8ZPxk91ofnOLBR3//iG
yEs5ZEUvAcfI454lIFV4WDPSEK3kEOcKBfzxvmlnAbFYTXPlBEVfrpFopmck3C3zz6jk/igvMARw
C6RMeOwf39T7/qEFgY8Ehc4YvV6025hcvH9IeJxgsCJjX7TQaGXrxAII8zTo1MHMbFBYEZF4mVlf
UVyw8+CZCgzsxzfx2yoTTUwqQTa9OHiOUxBoG3aJ6mPhvcLnLLPlSsVMG7b5B3JzEJTQm48v+xJO
3gZVWlE2zRkIAlyfRXCUkneVNVuToiPSMyMN1EIaiGZ4azLg4Ohei5GCO4DoZkqvvQAvhphZXelr
acpyKRMD/EuMgjToI9Qw+YqBbUoypG99EnynepTX4YcTxeAhYBILPMiAtmJ18Ysql5isw9fVOKQA
e3JXRoCGf7UpVD0Lmhe8+fnsdad//MXfzxt46UJ2kegu44XAwz2eT6GjZCSpo9ReHguxFWp9cd7/
QqFJOdzSH85EQExcs8r7Dj58RJMPmuYLBfLlXv5INv0seW6rrvrZH4um///UQyesC3X1KKnKdwLn
QmXh3yuin1Xlt+fqt1941UO3/tLpPdN0s9G/FPMDDt9XPXT+RubUdQxWJCcfwqL/lEPXtb8sIjC/
RdtLI6D9Sw5d/JUKAosXSd5O6175Ezl0uiVs9rf7gTSTQKkiEkLpQog6CgZWLBtI8i4jutRXXeNF
/nByBSfVWzexl/rj7myx/EGGInFDH/3AgMgvttC9L1YwWingmsU9uUPXBzynt4XCEoyMjR7m1j0M
Gwx10s30sOyMwxj0hynaGeZBHvzZdrvzuy7o3GJX7KzA3qzt6dKi/aQFhblTizsZ41AP4R03cSsg
0G4B/hPyhDtyY4s3b0bfVoJ5EwKjfATo4V0N3MXV4EFY8fNtvAdRt038zK1O4ittwkbxdDhBjWpw
7wY3PiWHu8r3gJEPoGs26qE+RR1oW/vG1xOmbHyI5Mv3+q495IH6lGzCYNjdTR6yRq7miiugQ21d
ZJarnYYbGnmJ5crX41f1bPAG9wrMY6BcmOBj3LvD1d2d456diP+x4Bad77vgUffYVG572p4CDjpk
2G+6J4VbuA+bL18i92n261M65EFxzXzeze4augfksJ3lnsiorLm8jmQlSrvDXQwGw7f4bMt9TNwv
PCs33fc+4nXu7FvPIDtccH+2+9R+1fzsmgm8W54WbnQODdNLbhW1vE6o3LZp37tDNPlWCULpqnle
t/K+3vUneuojAVlpG4WL8HunxlVySWm07XaDq1z06Doyf4uLQL2gsTx0B/4x7QsgUO3Dusl9ZF5O
oz3r4G4OFkwfzMf80MApqTdK7nc+BV05XTZ+nl+KsXHnZVf1kz5Rg7gUeReoNOk/jE1zNWyHbe73
z2btt5l7Uia8Ns3YP86la0ie0vgL73qc3fXHeGa4EspJbtptM9e5L+vGBax9q/FteHBnI432oH2M
9nPuZ/EewnG8vyzj/dd23sc/B6A15DS6m26ioD+R95AvT9uvyyOeiLOK5zhdZddBmUFPAWXhfeYr
07aRfeu0wzNvvF8j5vHnzhU8ML/eYm9zFp+qZ9pNezpth1vTupSenKdqlX3ZTmCwuTK0AcC4h+wc
pPgFYBgAh2fTFMgkv6cAoGVjU/DfNvIToINIBVyz3k6njIrBdBueEge6Q385UJUzrdsPaJ6imPQT
QqPKuAWoibGpvwzfcCc0TvuLjs+o9tNyGAawuzvNDw/xZbpPT42BXwqv+Ej/aeVpXV6eHrj/xpNv
Gl8iBFSz2wMHfcBLsf4C9l3TKPa97qf5aJ4VJ/HW2UMiQ3hLCrQDMmEsMLAAiRQYzx2/bfvK1o8D
K/YKL6w20VUF/n50zcmXBjySWXWN4Sb3ymWGG+lXhCPd8EZ+Tjdu70K83Q47/WzUvNE3EbB55os5
brmJN8PmctmpjovQ54nMexF8F4JDdK5dhLfAvn2xg2XtdrmPM7+T3e6J+wo9FEmgMBM3LG98CK/S
y+hk/m4CKvghPQ2ZGwJlZL6gbZp5Z2zL6L6JPHX5omq+slvOyo3ubZZggU/k9vvVv6g3xskTtJ4z
tg2kuu/ZuXlAUNz8Bh/FzX6EJY8EeLz9NX9C1L7dqV8vozPnm5Z4TBvSS/Vau0ycWy3dj+rXddnj
q3Wlnalf7dO67d2ocunePct7ZT2zL4LVs7b2Q+hKZ8Xp6KFU9aRe7rXrLaJ65/FP7RxzE08Llhvt
cN7s0121URpXjq6tbF+7oX6nt3yh9rzu3HiX+YTl4Nu3eJeitr2X3Zt4V10e0kDz7gM6Qu754gfG
lRoHz6qv+pHXfVdP+ZMr+/pD+e2rRjCvwF64y6YPBn/axN8Gn6km/4/iYT8RgPjy1mA6PVc3indO
1XjXxb5+sR74CqAXvGJfnQ5+H9gX1V7mR0AnugiVeqZvRa7DzzjbHEXDc+Mw+dwQ/9yfKl7u5tUu
ga+i7XVM5M7Mr9leDw/9T8Nw+WP+86u1fbmL8/5uUbzuJN8iCXQHKZi4OLrF6Hanzem0GQDs0vZy
keZRD51f5mCSXURiN+hMDvyrD4o9fzx1tmNOmOGo6g+S4YYXdIAwBlK2w7IZfH7HdI1tbmyk3Ee7
aGZ5ymf6cyRjamNstCC6NLZfpTOF7+Dofsxg0423rErf2ioBli7at9vUTQ833u6ntC8HXz1BRmhz
e14izwkwGzHXb4aX7cEMHawz5TybvOUy4RENG8brvrYV/+kD6cqqPemRM5bbt7aF6kZfym9Z4XXO
tjvlpuwHRl7n06kMeN2ltxafOc3jEnrS91H3rd43wZPoF2Fw5fgoeQyYdi/JxRgBu+OcM77m3LKE
zOaLyX0t7bRxBysPcppeHUwQiX+eFn6pCv45zgnRWfuXrc7/RiOdf5M4UvT8+7Txv/Onb2Xy7W3e
yM+/Zo2q8peMupgiQygROAvln1mj4vwl2maihY0EmaaYlLi/THR09S+al3T+VUo8GYtO+otdNbyY
6Dh/Ye7GDIIElHmqzV/9gYnOb31KUFg07URvBFwGDZz3BWQzNElT9iFz6zQer3DJyxvIaKkUVHnN
qfzmoVy+pqJvpfPU4wkwiTFzFDR8EeDlUYCwOLocXi16JJqUfVvpD5TyyZNsNTHEPNRCkDDR4YlP
dpm0MCPU6YmBEwqZeaSO50u6mNquKPMQPjhw5YsZyGQeRHE3OL6DfcwVylSm4se9meDToDnFSaf3
pLJFWU/7kbwXDSvHQOxqhrPEiDmqSP6W0JjhwYBV9zA6r8jP1LSgbdMWNcEk1a4YglSXzlSM3EuT
wtfLEouoDUx79CXEYR7asI72UTJIpDDG4Dge6hoT+uBJXdP4bkvVgSwTqo+OJiG0tixWfAfQwVQ8
WcmdHFcfCmV+E98V6Ju9hnGlaUmWZ2f1eI6KY3Xf0Zo/QeQgvY5Kq01hhS/66OWQbQcXkZIBDOmo
q5IrAYu8HEdLjQIF0N/4A2ZxYwa9svaPEXLXFzEgdW2zzK3xYHcDx/PY5irWb7lK018C7HMnT1iY
7iT8htAVwrHnyoJqR7d8QS/bs2up+coYILxPnDmvfFpgOckkHSxSd3ltFkxep+mRYWengCFX7Ht1
GWcN5FlfPBUFqhGbSl/6xB2aruMokm0hRxU5ytWEC7e203ujM3wLDvBVOmkmBNlpKHAxHBJbArio
j/JWaMAPZJqMIFi1tcx8ZXG+2Eg/I3Rc2AaaNWVNXmNKlvkYo+xEqtWr+jf4ehJeQ3DkosDMGCJu
ynZpLpepH5/SdhrIUh1490IseTa8Qu/GxtWptm51GZacl62zvRmbZo238A0hu1SwdW77eip556We
1mSa5ngxhkKRuRuLtvHCuDJ8mo4WSOtKmbdar7c/klquMDFS+4n5yGTlp7bQaPBUuGnfIwj9YGby
Rf5SRmqX+HLctmuw1GMn7xS5JTlX8nF40CfgfS7OOGrqariMqUGeWdNjFM9zg0aVqXUkhy3wbQQV
EoEiX1ROPH1y4IovnZ7v0TGAH8cykZ7s1LRQIAB33otVF+J3jBcGbzYO097P7AUZixlFZxwXY6m5
gYlBcNDgbpQbWvM6JVWGTJoXWmUEbK6Z5id7cnSUgJqsZ9xvoEgaoG/VIFckJR1ZR71ANhiUDCd3
gMHTTwQNEBOa7JzdzG18MbR5anZmEncWqTDNVreSoFx6k7ygj2cVea9sVGcavnR9iwgVoautAoCf
Qr8K/LaboQJ0XqASEQcxGLXvqzaij4oxLxk17PdqCVrk5r/VAJ4SPjSqLCjvU/44LT2i3uqA8ZMf
JokVBTqdvB+TZhT9WVovFlYOOJdUW7gjiXFwpDX6EudTPSGmB/16YyRN/5zHK6zGYSxk7QzF46xB
9mW0JzeHdghJB70ztFLN3HxcTQnglJYifdNDN7izkNb7UjOmvY4Q1Uejos3HS4S9DSVYG1ttfAPR
t8L/8wP63/Zt3p3RwhTvpm9//OjPvtXHp/n/wg7Ph/2d/y6/w/l/d1Dz868HtfIXDnBM+OmdgDDE
5Yf+ymt7R/lLdFPwcaXZCGLVFvajbw5qev2c7YyKcYhQ+bhfBzVnOCZJsvggTjo4l390UDviJH7X
3TFVS6x5IKz0e0FQvT86VaCxBJEM9G5YyU/JmFqX+kxFt5grjRUZ3knHcbEPe8u+Ha2834VDI92G
TX1KxzfaOrkUoHIOtaWCN7uMFxZ9TleHWXg3txwoCeiZIGLBbcBnlBBqxudCbh/XKB99RKyuQlbo
1mKyF8yDE9OUr8jUTSieMlQZimi9fWyV5LGZ7a/1tIJFqLSTZQ5vAS1pm7Jf4m3YtCeKXUiCO3db
06U8X6f0B1AvHAdWBHIiHaXSqbhvlnEMGJ+jOaRW/RZWBn53dNuDVOps0va5f9Yl+ZpboZeUld5U
TW3gTDOTFPTe3BZF7ItotSEkKwvazmw8L3Ooc5fJRMEUyzA/m/qTvlWkDRjFMljRrNn0UxsFdaV9
r5gm+slkp25mFNvBjscvaV5fa1H9Pcyke30MVZ50YvxEjvdgz0n8JcxafUcQ3jlYBOykzGm8uqjX
wzra5etA54+6rf9BWv2fbez/Q8k3W+eD7Bu+Gcn3f30rv//X7ke7/oiqMSnf7XHx+782Odkzdj0a
WxZ2h8ig/7nJDbqxIF3Zxsxn2bn8zj82ufGXylhdBYryj0btm03OoFW1bAAqZNCKbf9JNk639miX
A/AxUHKgHhAAYIx43u/yGXs6oxj11NPHtiPTnVFTdcMit88UeUWJyCnr7muPLkPmrkZkwbVr18H0
IEPPldvP/ZRuUhmNTx+xzulb1E/KbReT0PvhspYG8/O2TaFgTZxx/WgoUTDbvei+IfVq72vwH9Sv
4+zM/kwWuJIrh117bqB1G/pOt8g/yVonJu+jGc7BMEImcs1Myu8ko0MvzTDR/ALjmyKyFaK1fLDU
XjZQ6VIdwRNM7iEmZqetMzg45+S2cTNNiF66oZFBCqzWudiHaIKjCWAwbiEgqHjqJqOaoqPkyAcb
ZlV7hv2JvVIedy1avZMmuaOdm0FkDe1JoufODfqNyhnyXrkPgJaP1RiAn09DmJ4nyFIgnpvio4JE
0lhgcTKszRY8oBpw99lDGEXtSV5gK+M2Jic4luiTEcIbXRLItg0ZN3ogaXPdYov7s4vLIjzJYXpU
GDZh+uTDN3YSX5vQGggaDDG13ap3cniatRmtEgGiC5RGzh0vNFvQ6lbtJI+TLltIVfRwdcHiodzc
9JPhwKPMozMp7cxHCXkpgLwIOj+DXbCeJbg9izeWWQOehjzcD9vE2kVhisiHZhcxqvl5GN9inYuT
CyT82fJHOcvO4cb2553ayajW2HDnPCsOWWUxLL3RhdConppZHT6qLcBhNykT9U5tJXmfpaKMUZa8
FbZnBvojNvaa3pqVpFQKxN3bMU/JCtkX9W1qFdFTGZsTjXDMR2y3KYr1Hl1lBWN3JM2kwFr0l0vL
MhUfhMjRVWTZuFzHpFB8mIOoEZTM2uYNx4mKwZ050CZfK1gpKAObykm6wM506zZJkFtI01ihURr3
N+Oqc2uNRUNIoyG+h4tcpft6aYanPC1Q0DfX7CmZ5f58hnjLKHaMlFPsX1TVRawxvOkdICdoT3VU
LkhPl5BfG4i1vpIkxcM0GnRmJfiJmWeb5ZaR4XqJvYHZ+hpSKI9dBHXBw4KHSkEvgdmhQdHFNxLT
oBWgyWI/J+hL3duc9RRD0ih945aWK+bp4biDy2nnSMiMtL8HfFdP6jCraQJPI9R6TQplmrY51Ad/
jtA3MxrL7N0M1tAXRDuL0ZO0taVdBfC8O7QqeGmvQc+K7lZmpc05ZyIc3wUs0nc5T6uMUYO0XmaZ
U94nc64+O0jsgPvTGiUgD+exLdlVh2rKQ2Eo0wNqodm1NiHfv6UGKWevm+N62lYjwAFXVUL7OhzB
XbmhpXS6izpJhLyWspjFRsttqFxpCXaUxZZPV06CvRVGO4XmWeATW22o7yk61mcSfYYvg5y0Gfcp
15bbaOTWgJUaOrNY/h76rs5V325K/TsChfpXpaei8LukpdRS7ckyvHbk5E6aqtI8pOrjPKiizLnq
Ok1FoLRGcNBrwxKBO/Q5tWbrYADq5okeXsuEMN5KqEaAKcN0CGAlhxYiYEuPBOfcN8spu9VgX1v1
/GOVpvxqnaDxuYYs9aYvxaV5imkB87FJbSCJpms2PXNKgBQ3qqZe6CKq9YnkrNCT2QJUHKqZ5nEA
1mi+RxYDX3DHwIXE7VFwW9F7mJPqNBV64p4za9Sh0pzSCEixKy7OIXSWzxgrpzzGaRquQgfBMa81
KuNatRr5R4cwNK28dQUFiiYCZ8Har3TAqWtXA2cHp80Olp3FM3qEIaJ/cYK/DRJqq6K6NohBEL84
oRDRIxOLe2tuJxLCFluSOIrUO4gIkIVjAD/6rtQi+waD39bB3bgWXVMIeOcsrMLxzLZP66smCc3U
t7DKAQIRRcrPBUmQHD2NwkhvsO/M80O7rJJ0S9uRH485rhwPW4peCSzV6u0T/G+i2p9qxQFSypH9
iFkVda0C7ndwM8tCOQwfJfWcQf96XSF5pfgOTmDgHC1zfhrKMr83B70adlUVWiehruRMIJJueO4R
h7wYeXvNiVFaEVMJB7XXoRyDVmI7QeRAQ8MPhzj+xJlQnNpvc3dweTC8KA9kRsQaSJn3p7peTgZx
HBVu1B27ywKi/Z5T2/Ilq48CNS2RJxmd8mRJR+u15fZHGeN/lg7+X6vzBMzk33dkg66vjjqy4hd+
tWTtv8DJyRAqIPjKFtI6/0gCadaiM0lDlr+GqarovMlfSaBB5mjjhgEQWcAvFIvU7VelZ1h/GTRp
+StwQTRtdetPksAXZNOb1QLmH6CAuD7Yd4268miOv6q12rdJqvjlIKsn1to9wILutpKyMv5bF+eQ
KEV54mgOExaFjamhNp65lpU3zHxWi25/FQ6HsozS2zeP8G/6t0dAH3FjoLGAGRkgoeBRHt2YReRI
pxxCSTPXzUnZD0XkqgjP+kgbhBxDHGUfX1DUtO+fhMZFFeFrCj8RA96jfSNPbQK3UPWJWlSard0e
Wk3q7z6+ytHuFNwQFa6YYVPIq+DkRE7+xvsSfnYR2XXLjFsb5NM5xNDbxZhcZpKtqbcg4qPbaGjU
yxo3gE9Aysc4c65NWW/imUtpIb7p0TdExbYZwTFFAb5d2SMYnvzQIXnt4nZPE7bNtXJb9Oa0ccy0
YLBul727xoO6xVMOE3WrMy96MtyvHz8QRVz17XMXdwWsCt4cmGLapPQ73j4RCwEQRwuj0A9npLcM
Xs2uUaqOMCqVi1s7a3ydztMF0OLuhPYYukOLEu9M1LHvyepYgIpzJQ1FCImL1lX7yapQxAv57fag
YFCrYQZIJ/D97dmrZa8ciCFZkWNv+szRfCSt2m8zx/HOWjLlXi8kmF0m5vJbRUmFmIVBAwL1m5O6
i/pPYJbH24KnBcKHmMFeNWCKHj0tczWhtXX4NaGAwEZM42II6ja2A6uWpYfYcJbPPGfFJx49AINm
kCk4mRy6x/uCIz9Pk7hJAgcd5s06DxaCpbR9b1qMSBE/S2IP6OH0s+EVuHHa9ecLMujMepX6IIWx
dCvjgvXJWyFmHt8TSxkiGAAk+mii5H67ZuauMxo1N5MgtEzrqu0pEFtZHX3hqrcrobojP1w4nzz6
4wDBWI1SXjWISuwfAub7i9Ky1QYnTNIAEnO0xQFq3KKrXX3yvP/mKjiiCfYxgEN6g2IBvAkQJQ1b
J8nCLEDVmAdq9qnp5YNWXH+87X57grQIRQuCDIFeI2jKo8skhIksTelPmUt+VqkxZidmmJPzDOgm
r1inbVNcQC4/vqp5BCcEdgYaFb4L5xZ4QuDL7y/b66VjNDI8MPwdpBAdbkP6CXSRLn+1NPEGRUHG
NdTOpMKT1C5tEJZV0XntigKKZ2NPgEkoZyO1nNP2N5nUxDH44IkZFlWY4XUGtYrb6kt9DQ/QYryo
r/N1mqL2IfBsF+mUKleNASI6qHuoFBA2w+4UbThl9tDSJ+GuCzk8i+2wmrcDX2bbyalanfMYwQuM
I9RNPFXrTSPRuHDbGQV+N3I6+qEIcvd3cT2b5zK6iOVmjNXqwDpJyfgtZwKlpMda42VJVk10/638
poPjxVRJaSIKUYQPxj3+E2Z5NY9ltKspHe0t9rdM9bN1zB97w1gBkWlLfoe8aBIytJOk0VeoSxOY
NQzzKOEm60lSU7yUpYJc3xyafVc74c2UhM1djo6pl6Bz2vkfv9O/W0mEI0bKotFFcHr/SnOkqVRg
3YzT1ELy8TEPtzSqzcBshsLH0m88j3O7DD6+6G+HhlhHjKvpUfNZtnYUBieYlgNtUsMvtNYMVqTv
A4Z0NQMmAAsfX+pvvh85ARfToD+B/j1asswPsQHUMBwt2BUnYH/lDXI1mVdrtX5gnYOhMBGS+POL
0smH1UOsh+96/FCjaAwxujB9BZH2s2yZL8LYyn2cT1tftshPzL79jN71N88UqKlOIkgmqDgv8/Q3
kafStVgCw88XTRId+V4FgjK6eRutiazdx1/vt1NMIXpD8xeUXiD3LzzEN5fqUr3AqJixZWfOhc+p
1e7lMkkC2onrGRLw8yfXE0n2+wNDYSiC6wtHOCrYunG0XgRrrBqwBcW7sSfBQfH+p01T5imJ1+TL
kBXqg27jxrOVq1ZZfaaq67UcWnO9lTNc/by1tqutOWVj5bO/5MsmUmrASWW37LtSsvtPttTfvAlB
7YBZQ3uWs1ecEW8eT9g59SQhJYzLQemcDgPGlk0dyp5Zd/P/w6XIR8XgyCQqa0erexxpHjYlXgFK
jGvWZEvJ/n/YO48luZEt2/7Ks57jGrQYvAlEiIxIrTmBkUkSGnAH4FBf/1ZU3WuvSFYXrec9KBqN
lWQIAO7Hz9l7baD0flSzKv/mIvzdNfAg8nAKwl+KwfTHT8UYefBLRkkw5pz0rLZ0CDdqVnRcAxLE
GVPViRC76Tev+jffJVYFG8X0hc7ALz++ahcEYKO1DTWyV7UJdAlaGeawolxdfkev+PWu5gQBYgYT
56Xr7/908s6JMKjXYXLjlq5/XAJgTOCS9nu7rPXYqMb6N3bVy1v/oTIzLJzU4IZc7HD8/qebOs0t
Asbcxo07l7jOQVvHc8AO+5s75O8+FX4OTDGX1R2z9I9foCSKFjc9conCXQGUGIXaW02ubnBUdxHJ
5f5vXo9/8tfPxcrgsvxxvRhz/HRP1lVAsxlPaTy6k2bFmGLbMWoNewp2AHphyjLvy9N4WHNxBdEa
0pyaRxcdzGAgSKc7TNRZinc2GRAk1TF9WMRjDDHBKmhWWkVz7TAwHxbKCFzO6YEcuumFqh2RcbqK
+qPAqLHPC2v+PjRFd5vBmTR3dHzZuWsrn9WO9AGF4tN3sixB+FLcLEC7P0E2pWzRPLu560QfQMNz
hvodXMziovDIGMyXeq++5V2H5GgSWV2Q/IjwKO0ov6KALvbIkbqUJw5p+geY2IW2rGs0z4NS8rni
an+v4NTfpOYSoGmfNoLm/X6kvV2AjCAyQ3rwcWEUIjRmitJ9cYiMSK8Im3AuX2K63jkagScRwoA6
3Q1VsRJI3uT9DYyxpQ5LTXkGuPut5vA3Ft7JUhUS4mDJlm/mKElKzDO3+ewKTKXMZYX5xGFhesXB
D8SwuuTunFVtQZoK1nX5kk7EAIaD8G0UGbTE7RAI3/iaT14rduNGgla4dGZT78hrHNBN5OtW7YvF
cyidFosMa94UCxKQueZjWwftQVRBSYNaEq6ARrniK1T96tq7tM74E0pC56Pp0/w7sMGZz1UVmdr1
xZw9kHyTChS6s7jtXU28ULohXNfSAglPQegAUs1GmgTRNNqQ4WLWwHcWkBSWCK8XYs6SkBEmP+NC
4INrkQRxrjeS4VFO++Nz3TUuLlhSElE4E618NZotssdq84OHwAK/uJeLO5+YZKHfgUScE6IcBKiq
g4KeJbjrNj1xBRcjovqcUfaDOEUim2keHO5+5Ac9YSDcL1NL3Si/I4c8IDX+qdRbjRRdWIP+9ew3
3VEj/PArdJGg2pcdeM5tnN0VVpxsj4XVtoxqGMzfT+5mPvFCeh0xQ+heYHRtD9zXzJyAQ07fJEBq
RXbUwrs1Gza50PFTuLjMferkn0uAX08CFBDoCglC1WHM/LxYFotj1IgZzFhiJdlLpEsxWzBuCEKH
EsqOJrxIvGIvnSFT1Pbxn1/9114IxdwFkoG6AaMsheuPq1prGlKacP9igYIHCXKzSXLczS328ZtH
zeiInbJFRoFCj12Ai7sN7M67Ja++iX0SFs7CQNX2z2/q162Kxxn316VKoRL7xdCpMX7TGsONJVMz
ujJGdYfREO1RHtT3//xSv/T9KGUpuy4fPsAljDXox88fEPqgbG+0YtqP8xFoJFGWZdeeMX3bp9Vd
hs8Yqdt4KifmLT26fA4gYOh9DLfSBfzvqZWFyrfb3T+/sV+LBPShzh/HXwgMiER/fF8FYRoDKSFe
rEPcPetqDsAru0LbEQw2hmnlti/aOM2/uRl/7fIY6DUtztysWSAgft7ktlLohZPPbkzqb3YjChZ8
2oACiTUiQlJ01G6z2FvcSxI0si7vWG8KZVmKAPGTBpf47Z+/BXyzP++BNIyRCEEfY4hmYPT68Xsw
+gWY+4SGEBSRurJR+zm7yuVYyNQqFfg/FqjU+95T6ibLSCeLTMHtQ+aibl1l3MNfp5WeaRRsrXdc
KsZdUVPnFQ/VhmI2kT31JcFnVS+OHJlZ69ogXa4y4Qcq7g1JxBwGe+elUrp+MN1qBsZvSMwnzWDg
SCjJBwEJSjRdSOw622gKymXE1OW4rzl0TTfSCW0dEJOZVsrDpIob5p856bwmscchGAZ9iGibuR+i
XVhkRriBy9GC64wc3ennZ9/vOwaY9oglV9hzdjS4Dm+WsGpEmnPWDeDGG3/lh4uh+ZBZh0CwWZXu
X9XrwmgRIwkuewZQSAo7G7eVZ946lhie3W3exp2BUPBWse5aEQwTI9vZ5apvcUEqxdPg0UpgFAQ3
9TD7prbFIxL9piN+9m5iTRnDheGeQeyqXr9IMiuifEGBvEfZQMMrF8NAaIjmX/SEBUFCBKOtzSVJ
RRLB2Y3O17IDY7dnX6ybb8206uMTZFfdet6C3DEPUKZyLFNEJemJ1QpPXbFxD0eGgfJmGYRLkpFX
BnZExNFWxWu9dMBK51H2+zUfq2LnOVNv3JuVr3ZablsyVr2vp4Sw+H0RwSKUBMTVQ35bTDIg02ss
5ydw7NgV3JyBA1czczFGKVBmvH2BScoEx2PueksfPnIgHfds1NmHx01UoNotnC8UvS6pogG63bCz
NXwyqE4uAXs6FvtcQy5Sl33K8B82RHokg7IYQ3eYJ3p1TUWnAFV2GRbVoNkJqR7j0zC4l6V/Wev9
uHb+kMDG9Z6ArHuQ6/t62cF66gi99YigCPUhrWDEaIvSd1vLbXqZqqHNzIlbuy3XwocR7CBAC/t0
zC+o33F4oWoYQEKUxFyFwKJJltx4+oxdXxcNhPYOZm86zw7lHSEt32borPlBgBOeEXfD+IoKF4wE
8cJ93e8lbvVzufXIysAu+eY5aC+v4634slvShlRIYp25spQP7l6kCF4JDJkn3C+QhcWZeHX9OSdb
NENp6mhf3BlaNxb9ZvDifsO1f4Crkb9lzjIftCbwGT2nwYIXhIjZt61d3Xc1ktsdjip1bfI0GCbA
/ugpCwFXIEzn1KpdZOD6SpzN2i6fZsLl6Mks9fJGQJeJbTPgTgtdEsD2F3M5lU3m49jSkLapgdl9
zLxUKorVQX9WA8GSUcFNdbVsdvnN8QbtPhv0iSZ9XUxfDDfv9Qipsf5egZ1+Qu3nFZeqUrtvRmu2
woI2zSOPejrGqOPq96r03bfJDNSTQwrW93lyp+s+E4ydtUGsS4g2ens2A5F9qUfP0xjdK9VEJelY
INX7nFk6z5lqkrWduzoBlgjygg4c4nAO1iRp++6ydFGariiXZm+pg/AyaEpMmxiD2Exrg8g1VRu3
NUU1I2PG+s2+pez/NDV5BaYP5NsVsh9SkZSTleZR0+TUJmpsYVGZYGw+hsXJ5mRGgLycvBrV+G7j
ZEmEjJzflqbFEmi6rf9cqcy5GiRshNispwW+D3mN1wY6ACs0Ks8gWLJGlxwLABbkT1aNJ5nLANIm
8qLpUSSTVtMeCU3Xi6OATacl1dQUN03bS5KtyVqi9efXOFt7N9tQ0Btuei9E173Aw9Gx9wV2sSWm
OQ1fLU1jPfPRf4NqWquMln6rpmjki1WR7Es8B9pS6S/zqAV+CKVf6/fBRoMTt72dv+jpJfA8gFIa
oDcW654EyE7Gs14xvsr8rqoQeo6tG/sB4Oz9FgTZdygdlXuYO6W9cqV72Nemhd+BAB/KbIcIsSnK
J6OokFYZwZvijBAK0iOqpPQJoQzrpnTzJKiU+zyliFKjTHX118LY9JZ+p1e9jnom7yVYONIemMaf
5VpsViRSVDrhoOwljUbbzpG42yMk5dlqGb33frd8yUjGQzJC3QweW25f+lxDI5N3LbvoSB4wyTTm
QLAdIQLMmDyHXu2IQtxLgC7Gs9f/kRpxqc5Up4y3ph9FfyDx2c1i3WymlJjhgqhCrdZSOsANw4M/
O4T/O2z/r4tr/b8ftu8+9923/3McaiSYA0P2FuPBevz6f//4a3+O3DX3X6ZDN4sdi8m2z5DjPyN3
zcPqBFoNdfUFtuX4lL3/Hrm75r9g2DBSYjRrclC/oEf/PXJ3Df4XpxQCm2hy674T/I9G7j+efAAX
UdqDjr2wgZF308j+sbSjys4NW7V2xPo43A/QFY42VPfUH4tkmtb0GDCITkzCKDE2aM7e9MviBp6W
SdxphR2in2NfuPljBjbzQNbDDdIkSmVtrO4Xw/vNxMb6u3fL94KElRaaC2Tqx3cLnyItO60lipOU
5RcYeIYXia73n4TVuVC3bIEZsAyOpik4v862kg/5RHpJOHqlcRwLzrkJ3bJmV+aWf7CAE4V1XmOB
CHBkAHIvNhWE5ap9q5ZyvNEl0sESsE9IEnJF2o9dbve5a5LmR2jWo/DTDF5ogBYNwlhDG0cz069D
xogg9Jfg25gSqphLR5UsvVp1Z5h0TS+xe9SvfVp/ItCJUe1fbr+7P/ttfzWa/THg+P9tuMv15D8T
I5cPPIb0kZ+OkuNcs9jQQojweIToTYdzXnXTeTKyYjjks05/QBQe9aA/W8ciMxuMxZhxHoTwuobZ
KdKljR9IyMjMjaR1hUmcBlVAqDlOE69suL95x9yvf20c/vGOHRsJJX1wdABc2x+vKbO5wR+YM0e9
lWmPI6EYR71zzA/SHkmXJcc7v0JPlj4XTkZEgM90/lCr7LuddqMVSebvhGDU/bVXqkxGLu4fomkt
fX2hoB7JcxKcT1RKREM4pkP+QPWwMNVSamGOB6huWadVRI5HOhF/bSk/bSXON8SQuAZG4EJY1JAS
98y2rRwUn1tNEadQBwbe3II4X8cVDMCyCCRy45ikZA9KJF0k2LMs509eO6dvjO7K6BLG+kAjS3xW
Oh+jdLbSjLdAKGozPEzR0vjae26q/rAa/vB1qAWl1FLnl8ylpl+haLrBteV42t2MLO+WHFs6dsFo
FPf/fANd1re/9HH/vBw+ZB2y3i++i5+hx5pEKJ3qmhEhj4RP5qVFCz+FrwRxY1rgW+vdKplNpsFM
t/yEejHYcfCzH8qZSWmkaS4ltR5Ndj/dFYBXbODmuvEkp4zBe43qg7Rqk03ctUY4Sv5MmnSwCkI+
5CU9OZkNsV4joj2IvO1nPA0FF0kndZ0eEaFeszGdmZLio3RqZfOXaA5GckX8yBSMVbrV1Es9dRyr
qqqjpoZpft0imYQf61bl48gMyAdOvPZ49kpq02HKkIcu2bpyBpy19exJyGuU2CVp1Ry9oNxy9iEb
KKoGwF749YZreq+OuyOjUtxsGhUwHYD8CmccxVRBRmlFNo0tz4RrmyJSboFD3nRvUbAsyJpalR9k
dW8qqTchapId1rBs14rUe3U5mg07t3Pyx96n1Rh7hXYi/Zsy03DEbbl45bsr6+VsN1b9YG4BQtnf
XPu/ufQBOiDE9wxhEML8+CTScKpc3RjNSNXcXAXDxXMF7O9G0jrbb1gTaTbVA/iHXP/N8OCnDtCf
dx3OXp85PEIymKM/vnSDbSVtZiKdBxyXiaOJ5b30Le/UO+Zp8Kf6SESY3DvOhIEOLVId0HA0C5Vf
a4G0k0Bwq8xodX8jsjD/5mHANAEoFs8Ert2fm2AGUVmLX6NsDsi2TXLbm/Yl/TdMrggyN+yuO9oA
bmSIHhwCEtjQI+7zGYPtyJEcE6FrYd5UfUqxnVk6ZAU4yzkO3DNNz6UJ69b6oDyQkRyc5Tfr6kWV
9/ODzMiCwoJaAYDoz9zWVdkNiNLAiFLNLs9uW65Lkhrm2h7Synhs05xYqbLsgze9bqhly6q/rYT4
njcleWAo8iFrejOA5bBGw8yvYJhvoRqSW+QuIktKYuVuVl0SMUznkpCAmR0mTNtZJr1hqITSd7ix
Wk7wKQqIxOF7fK0db42MYCYcl2RIHhehi1PXr+tXU5/Q1XJ+n09Dr92W6Xy7udgNIkilxZNJBjkX
vgr624bn+n02jA36SymWa7XR95kbtZwsZlwPTl0vHEYK7lydoy6LFefqzDhpLsLbUJsD/xSgeCkj
KoRixwhwO/QVKxWxgOubOfr5IzJ4KmgSyZawMPMJqbm7WQ92NXTIeJyFXtvqnvWxeJZuM3721hqY
wDq4cfrHvjGtRMX95rH8uz0d7xvLMfO8S/Xz06xSlXZb0Z026DYV6RO5OfaBDj69MfLJkIN6UEe2
oYxIhHJPktzMnaHneljhadsXipBsMsQ+r2Byd7nM7bDHvEB32SGXU6y/Gxb/wbz8qf6gg8t2jULN
wf5/uSv/Mi0eMti4KtfZPqamepXSAppKHpDF+GJHyKe7426y9kC5DJLuYZT2Ur7LqZqvAn8u98BT
A+4324pGrcyjlmSE46gmedoM2BxDVu4MP7efQZwyrfcI/Bk2o38QObb9oA+dd2bi5c3IFGRPqGVz
6DWp/e5iXHrRP3xARvYXuRdNcWpmkFM/fkCtKFKfDiEf0KhMZmsGbJtum19NYszPfVN5idHJhS0r
tgB0BEuRoA7kzQNhDzPlftXZ1n73rF8Mmr+8KfS3bKSAL2En/FTFk/WUtrrbGJGBK/vOxjSTaGuv
IsObjhVS2UPBMTkc/TdGkPip7auFXvZvmuU/DgxYwm3HY7TNBAVNFTPan0azRVGOi2T0HQkxfziF
7R6ICTd2Dc6o3yzL1t98XOYF9KLZKVAl/7y0LcNaarVeQ0jJlvpuarzghQ9G/e153EMq1T4VeI2r
aGwdcTeY7fCJFl32wpw3w+e8mPR+AQ+cTMumAegFtfGlQjSPEz4rQgngAMwIvVDCj+vtMsBySd3l
EF4SiTsO16ZLRdRbgy1CTPgwVdEffm5rOKx4egp55WXB4ie2Vf5Gi/eH2O6nOw8lPekxdHAtGJs/
3Xkc4ia9aCVtLaqeuF3WJsJI157n3N+e1WrTtCTY+KFHrHUkyYaA52G2b7uJbKZ4ANzcRE7ZXzcm
rxC3frs+ylorstBdDe1LNhfDo6GJk0608dNFmDWEAIs7mF/YmD5Le/NfqBuc3aRl3YiHraLYdiYV
zvhhcNHM9JcCWShEQQIHzMVuYDWb+Dr3mvZVxyD2nnWu/1bPlX+yNNP7Mo82VTXWC+dcyUuOl9Yp
9+QpHCThkFcggy5Ajqb1YBSY/ntjTvWbWIy2ToLumVPaZOxFjjEdsj6vhMMM4qhZ/HlL/29b478M
neLuv+9rHFSbfe7Xv3Y0/vgb/3YRmP8iZglF4mU2BTnlQlz+t1/c/RdCMf7cRUzOb1zquP9YSf1/
XZoZdDl8foDmBW/gP35xDKgXZVEAyhKKH5bS/1lL46cnhUEiwnYqtktBySvRc/lxje7INFXtpa4a
fO1TuuyZIT3m6TYehq52DpZJcCGeLH3no2DSzfRmIorsALZWxqWHadvrDLhFbefHZdU8p+bq7rx5
sxOKIc7B86xT5kCUu6TzJcrIrGuBVfsgHPczMLTyjkOPuHKJu6JHxxmEhOv3dXa+TrCNVPq5J8GW
zD1fnSgTtzuTExGN3dSChtHmJ7PQtEQAErn0MJfgCt1adrdkHeKLkdTFrUyPo1hoRRgOAorgE6mK
l318OxfzctYMsNGEzmh7zKUiSRVG70nTrOvF1axE1yR4wrzdujj1U2+H7qLZMxmpHhY305dIBaX/
lOUdEXOM+hNJPPQLHIeUNglAz9gaionzGOcZM3YLBbhBMxtALJ32JHwLUdjSS+QcZja9VsNCs7RI
R0YgiO0PPnMfPo6XQX2RSt+Ogq37SfETl69TEJe4OLmVKJ3hVtIuW4o6wZ7TE3HCRsyA18gjg4or
9DIamis8lSbOBsdeQobl3VuQT3uSZ7Uk71bxaSPIe6cZhICgZ7A1AO4w6h+J9bQBj3WbGhLlN+bV
qpdZkGh80DLc0kI7o+OleiXLbo28DfFfOnLpbOYreuj1GS15ZRA5GgqfPPtVeebrtC7qWOZrc5T0
5g8LUh1wpN+6erse2X0SRn3r97oOHFILIdREXVnKa0J3Toa4N7JDaYwNsc0O0yNCBTgUEO2eKkZe
8MPV+oarYDgxyvM+a0o/GQ7GXbHQcC4Ga79Jm6nlaj+uWdceB7QmUoo93fT3xduO5Gx86arstuo3
onv0Q2M0Dz2yGw51I1c1W907xcT725CzZPfdhrGETFQaJ7kdL6O+hH5tcFqpBJrZ6WSCTN4rownu
iALDjUj72OmTNT0EnIDOmbAanDiajFun/4Ll/LC1lv55uVie2QT6bAsDMyh2xaS3RzKnght3a5eF
gZW5vqwcgsGD6JW2C8y2Ptfu0idk894Pl4mvPwv/aZVDc092kRu1E2NBY5q1wwjd/SbovSakDwaj
zAbLR4buesJ/4YULvAevN48LyUpJaRZ6gkt3ee5lhj3BGYuzErWX9FJPj+5QZ0cmL/7bpHXW9Tx1
BLyWSJ8jfcTS2/bvnroMWMVAmTqWxMuqCecadRYgh4oDk12+ibnpQquXxj4oLT9ubMyOhNo+T1sv
b/Q2gxxJ4E5c1VkddSPov4VEUnoM08daKzL51p73lZZwaQjzZqlggEU5SahuaPBcj0XPrkqyZlR0
RBQi93CvrTHLHrZBLGdn0HQ6YU575pTnvmPSf9Ry04uGrnws8vZKExYVJ4DWiHA5n/Vjyh8Qm10m
dqI9Oo5727XBvsv51BWRxIDLIzFebxbzCWvxILmpWV43SKiK4LHDwJCUtov4nQmCa1ffL/0rBhZz
G1eTqe8cP+tuU0lKrD67e920maBvnvdQWAZhECzTV4K1n3vQzhKHodK1BM+Lh5l1NtOitaWlNAs6
a/7B7czrwCj20m/3ddGxQrjT0W+t63TkeRvmD0hMFl1XZ7fOJRUCAaVpROhU3Hr52cFVCUqLDOk+
oUiokqxoPA5GlXtOeycm8vqbRNbCGSi4mta+Id2TLOEpr8Vz32aSGa77QARIcR+0SBxqo6qvROpv
u8W1uq8YfXHJimq+c4hWPehTK54cvU8KWJZF5RZR3lsR5p+X1YaA108AFB3nqp3qZGuNd1y+LBW+
dxprDfL+RXZn2kNwRHqkw+hzi6e8IaQ3bHEPH6XTXC3+BbJU+ok5I5jQq5amAszwNTYn7xlNFP+8
jxSGYpFrUKGa6NSQ8/231zjTEOpXdXqwnc2NrPXrYJTIiZVoqI4BQxbW9jpNymR3cLJ4xi7+6gRN
PFndhLFgHhgvU2zelX3z2UEquFu7USTlxEhgBNrZT/NylacthgbUeZTAxL1u5g0ii8NIC/eO4zBz
R1mgSjfa22bzH/00P1VGxxvTq9gbijstFe90WwuMD/mauKYs3pwMfzrBnnxIVp/Ia5DJYavHnsDN
Q2rLdOvinMZvJWN769DO9tYNEwJrv87Wdh2UxvIyZXI8kEd85ChZ7Z2ciI6GOW2cm0JdWbmeGMzN
KnVeOSiHZSvLPsx9YezTFZN2LgfgoGzBWdkdcg5+IRmsbxM5mggQxWMz9P5Vu3pbmBvsm1m/pMeL
R2/f4fZiDWcOUpftfTu0DBic8Sq7+Ne6oT5cxtVkkW7202jcgHSYY7WhynXqbaShhLKiI7LxPJTv
G1KMmAgDpu5lNz5Yo+YcUgblMVDx15yWZ8xNaBwwPQd3qlqxiRejOLJH0A1gCYmgRgQ7IhMvFqiy
c1GIo9OItB6ao6NluKMt5KiQEuCuqmsilttb1XugO4u95aINtkHMNIYER5PfBlnztTe9WA41+0ae
fgATEKHyx/c6E/wsFrhIZ6PZuVuRvkltmh8yn40vRXQauZAAGLfmy3nUUUnpkys/5V0/Eb6z9SkU
1XRDW89yg9ahODTwpqJ8FnjCyTFn/VY7lvXXWY47WhaQHLXTJsrzUr1lDRtm+RaM9Y3r1LeETCdg
gPYOwclhn1sPrgFh2HpduvWxLZ37rPoSkAFsBfUuC4JPTa+her7GMhV71pHj3hu+l8/aNMTT2N3a
yjrIZopFBXOCmHA/0VfmQZU1PszpokP8dePMWPqw8PqjW2avto7fhSyNBznlI3OVoEMhad11S8ZW
1SUaAkdYIWRhF2JvcdTu3PrKLt5WpNFKD/r93IC4XOpbfTDjWphAE+Y3oedXBJLfDKN923fybuSG
2eaC8FryEOPB2qBNewUuJGbwHDUdZJa5jhRqxXMzpUHoGEZ2U+fZYRMm+pRL88yfYKU37Se/srEq
Fv4nDfVUMgzcLmRg6eHU+diOeNYWop69ZsdOBtIIr1eSWplzLKVrHuaq3Vet/r5J0LOBY2xRuqR3
jFmKg+22BkGIgAnlYj8q4lci2m4q8axCPoief8uVIvsotP5Tnk8lc/+aHbuvnJOjunYfqJGOabtG
iDXSXdHn1w2jtzzwrnuHSN+L2NGS/dc1D65XLP1kG8TBmO+qkRJMWnZiFf0QWZe35cn+jYKNf0OP
MiHjwqdi0giSfqsNwL9VOTVv3Gh0XDWBSHhGvep+YDJ+bDjG3Gh6/Y3qTFx1+OzerN66J/2Ld1Wb
4ZzjetMe7ca496eBW8mc0ltjmB9kbjyotN33LAZDt16+RGunnKXdE79jHXQYa5/XKSsfgzpbwOV/
Ux2qmMbfpevYXm81VU9fk/BsD+sn3c6ba3+qTMYdIrhtamBxzdbIB56pO7+pv84GPj/b0KDCNfpx
YrqUuIyC6C/Rwoh7ugZnK4VGqDDUJFLPTh0ZZUxbbO9x1Hx6gQ666Ge/EN4XOio++qe5OqeyzOMs
Y4OHOFVxpXCO5BN6p7GTwGFnCIZY+uuQeqoNg6ooos51b/V1W5O0yigx8PJPnSnOXVeZN5yUVDJ2
1btK0wdSvYp3pjlnj51+FFOQ5IIq3M1rSXrEIHbsyExOK96jgXoerKCyP1udMA/NDBbHS03t2Pka
Sy8ySZbDbOIPy1kCSNCeNMawMkSy2pzMoJ5O6I7LxLhML83eUQxiRP+45NsAlhAnh07344nYpip2
Pca5YdbwdYBACI7slvKkI43fFR5ac2PVgsSqAVqi8Ag++aLIdmNmdtHAms70w+6iqQEWzzoJMnzu
urgKOnWF2giMl21+NsQcfF15PiY6r+VDW0s9KWVJW9Ybyd3T8/fcr6yd5mbGkbF/e9V0ajPCC7/n
2NOifl4Md4uVDVOs1oL+A0iK3FXDemoFNMyQDnDw3Cv24SnQ3MjWR+/K2ui7d36zJr6/oT9EwRcp
3tWLhp+yo03keLdLzpJkzoYHqGuwD8qdGxRURqodUAOk0Tyur/O6GDG6dbvmW63VbRmI9ZBVy3tO
Awz9IPAN/M9yldfO6qYkfFUAyGtvReUnsSAKbbuu1EAbfBNyvw6bBbaCDHOFuenKKCkGIt9mJa6l
qWNHpsWmVUCqJ/DZ49YSkNoOSIwgtFwFE6diE52VZ1T664w+M3KAOb2QDDy+LGtGzxUHC9xp+GQG
ouwDJAvFoKWoH/TFAdq0ZlI/pXizY6NtceF66XBJyKviBWXorQxM9Gle2X+frHGOZFCZ17017guj
fViC17rNieMemxfP67rPOJDShMh3jZ08NQ+mVrchpNCPoB3s/bxmAUzqFXa/yHKx9/TFOpeEikYu
hgdI8M47ojPnmZTFPlo2+Mwjz9krNFEONg4tuzRrlj0id1JsXc25rnL5VPYOYqDZdo4MdRru1uZ9
bLi/0n6J0cVBpa/J9DQHSnkGc/7JvDyRSxW8VIao7pWlLztdVkYs7OLOyobv7QLcfbaa9tx5znLN
6Xy5k5MRJKNq3yZnSPeTneVnMVX0Ek0mWX2dzSdPZ98u57SckqZyUrDTW/msd+t2U68kpyN00/H2
QMNhB9nyYIn8ybRvGJCnb77q5GFyRjcpppRQTuSCzOo87+BxMIyIvDbC2Q1Cho/AqA0+Szq549UE
j+yYTpV7b6H/O0hvavbdSrWL3Wxz3kwZrPedUZoPFGrOFwsbws2iq0ujcbPmW8mazkqU21+1tmek
3EzHzBIykWna3DfuRy4PWSHuIKx8ZHMQN/JoogjpSClyD9bYflnZ06+wUuJ46URzCLxB7gJPYpdB
h6ydA+lo97VJFxSV3vRi2Wy1mszaD+5IKGB+rx0af8rOmipiWyu3h7Kxsje++PK0YCr5ZqeoA1et
d/Z+FdRPtbOysGLhDaW+MdRCx6LV6fKSN6jN2hkOawBR530B8nZcU6v81NvKp5RC6xJBRSPlS/Oa
7rAqI646OOOTkvXXLii5EUaE1APLkrFVUa8QHyekh3kMKn1ry98bq8T14+L/H3MrMxPX13RjP/YD
zFJ7sbWHhaKWc93UZ29EuNM5bxivv2eLxPWS4955aN22u6v4jPu6o2yMnGytzqtlz17itNK4RZej
4+1oJOEOvsT5Yzu5cW0uwnp1i7K5wUK1UD0YNnFUdW2TZokyYn5USztvscVL5kknsSsXBkg1YdjH
xtC2h2YYOJkaxMsee8tH+rbkMn1CrUfpMhPffWdvlfMNbM0S15TEbGI+ctx5qNxLh7/0Tp7tFPvO
VEg8pMz9mIOo+cWpgQboSwpjX2YcoaXJeFLi7VoNnHlYpTkylYyTZq8br3REjkVIR0NWJzS9nRZx
hA++ZMF21xCl+9xVnC2aVg4ns09p2XC0gswuA4+xp5kx7fXBZRUoFIrYqLdhb6b+Zyfv4DL/P+bO
ZDluJMvar9LWe6Q5AMe06F4EAjExOJOaNjBSYmIGHLMDT99fqKraJGaWsvNf/bVIs0qJCQYCcL9+
7znfwbAmxkaw2mOXQnNVnNJRQMAvG3WN8FQfnXE66ZwDU25c1an91HVmKFsUvDTzdwPHkTHp4/sR
D9JBUnuFLSmV4XjBw42r5lfGer1AjOvkNT5ymG4lO2Rs3fMpjpYzfJKux4xfRjmox+3otkcyG8Mc
Rbw7fWpnZC6eua8CgOqxGyIw3QzzTULp+oDtAjG9Y2wcEqk2mYM0gm29ae08dLKSLWbOaguUbl1F
JL/hDfhQlO69WtatVc07sGBPUlRwq5B0zPowl28oO130IjPUCveBSWbzxMlw2gvt/y4u8m0pONxO
qGihFduols2pXa+IE3NPBP+S/ZHnO18kX+ckfcOjvpxlVoAXAwWPsQWXCDBm+PDlB7oXSNhoLCLW
kukm8Je9o7N6DxD1qhYQXKrUufJt56vfX2q6KUu3NU4hKngRlpejp2RPuC9ASV8IX2+LRfHtNRkZ
J34F8GLRoZnTCPRmH62Uot9h0bFMJd4Nu7ytLgueU+ZFGAf5svUxEG5clzpPOP6LrYptlls7untR
FYDu8xHboQApN4SRhVrFW0zBbG7Og1NPWDmTqEIDEWeEGmhCbHzzGm7UdlTBcx0zFzdymT50HAF3
PKAvTYf6//I8NqbZc7nlpkkWziY+jGSx8FTUTNLtt368N6xlJ2eVUL8Iql6fFAS7iQh7fJROE/mE
cFi9c6WD5IvnH5j1hGs7bUoveAKeQG/MvzLnGMmZReoylaynrlYf/KKT+s+xch5aoqI3HcJ/9Ly3
tmXvx0a/EON9neR84sECBu65kVz0FxLZNtQNO116bO4VasNzl6Ya9mh8gjH4QKV6U0iaxE3p5lEd
+5/J45y3zOVZ05OHqR7bDYHf9kbF1nHBw4DY7UI2dYbQgg9JpPW+zsFqFR0JIwFHGCQCrTyy63/I
MefFdB6JYunPSH4f9LpNSutocu7njLhthEP+zNQEKO+pGR30CjxbNk9jFSUT3NZZSGI8PJYf6Oko
FYvDkAzEDDTsZyJ2qJYapMI56zVgRL85ACo8u6I6LPYdnUfK/hlTQcNuQgQpwDOcbzW3hh7YcAIb
GPZuj0GlR0VSzrU+dIvaLErQwdLw4Gj+3SHdxkw58K45XjgwgEUCVW5olB0B1SZ02x9WW+zd1tgm
7ss8+xz0upjNPPjmNeXeRs8OnvBNdTENe7kO16K2xH3XL9PWSxVLK6P6UOd+8iGoLLgZ0soOAIrw
IrqMQzkHvZQWQRoSmYHbGNduxYJXoovysVgAq4tXWmxjfUpbfB2B/Nx1H0w/CacguEVjguodKRmh
6OE0Fru13OL92djyMc7OQeZvm4lMllnGW1edkJBs5/ajMt9In32hOAfDbbZdhMrqrqhxHCaOvmpK
tFyqHdcrfQmKiMVdNbTX4Dc4ClvNay30LSeQYzXPH3vdncXyMbD6B2yS7JUrhOy5pyTo7eJjnuV7
5H843vlSmDqGZdydsnFgw9XGs2FdZ4ZipoGiUIxXgkRVv1q3a16Glhi2TnVeivpoZP6h7tbkquPv
zePxAvko2EOSZddMe6M7S/pUFEFQHIJ6H5fP9B02RfzczjcTelLDWx8xfNDpH3YZsR70RWGGUIIC
FaTJooUXxpV/zUhlk45XefuRpWhDzYEzl7FG2jHEeMioSLWct4u7hNZq37nOsz/2oWl9dpbXon9m
3MJhj+Mg+0HPuguX9KrD6+wphDKfAGiGg0JhQL9DXIqFob4ZDHpuhM4UiIu2nCc/aqM3Q4CPV2CZ
vY2Cl//Uy8XejqjsIotpTVha/tOUBnJXa+tBYty7bjGJhAgKYTkPb1J7p6poYMWPtyVHvF0AIfGE
4+WcUL/AHvTNqyaen5Tqb9rcOHYtE2y60HxlKaT3xkfUlHrNepawKVY7wWs8eodUcAy1sPiLxb/P
VwkPxFhm6PUD57vFTa4sc/xSO3aW0C8bvWu7Gp7ELJODPzjLmXaWLO9xe72xBdH98KhksNOckWiL
TV5cVvJh8W9Bx+v9DC0BSCiND5ZfJhoXtCpCqmrt72fx7Bn1DbmwmxLpf9intnubrYF7VOSSbovx
URZ0h12ONS0QSE+v5naNk0/DIJezRxIStTXzuukTsh0Aiq6365vmbFl3a8dOa+2huSyHftbBzrfN
OTK195SubDWBfSVycavUh7nDY95XT4XhIXwcthYS200tyHfJ5W6umLDV6/emqbUkJ9zK88FB87mj
FZ4fqkApWoCrupZCu8diUNeZALPSq20q0gdFI5c2SzLB6Q3uq7XMOcuQUlSvlGIGHXdBfpWHSPqY
B2QDNxeOqSiYc/QQGukh5+V1El/lljMeymlJOIfE7SEYm+7eDLxPeZZkx75vczJrsuC29uL4lHlF
mHIXQsdTHokwYP6xx6fprrUrpqWm/0qANa4OqxR7YyriEOeNjZEVj8uhpre6R4fmomENukPjZhRA
PIQe1uM1WYaN7RqfHWrDArzigeKBlBpv6WGsmniVg0nvWp/iaB4iQWHhjwO2R6N4WlysomORU4d6
1YPOg5dqlnvTms6z62f7VdYfl9K4oZXwXOCnMhx9MJV/j1ZDbrG90LEKJrr7zmlN/Xubsm7smdXC
W9qkAxltVTs8Vy1+fnRJob0OkuYvgatV0c7XZk8ggiPnKYIF9HtKCY080e8Oa1O8pktMhYitjM4e
dRXQ0Zfcf/HW9h7HYkHLgddJLNdZIp99TooG7fd9djGYJrh+d5zlj23ZOsdKk+iRK5mGnWof4xnO
GPOIFWzbUFT7oE+/lj6jvJRegclOmIjH1U+P9coYvqmohMXC04bfAG08T3dM2kJSnA3PXlhiZmYI
lVGnJ3fKT7TY4t2MCXg/tbG7DUqCHBNp7xt45qnb8XcWWA/uOB+zBn3XWq7iOal8tNyzezMJQXXj
IkK5nFCmNDY3fQ0VdGLWGmaYspauvWenzXBnWSSFjq2L33t+UyMtitHN8WgVtrlb0ZoRYWa2UbI4
3U1R2rcZ1sYjvxpIp8GvjkOnqlPS2qw3So+wM7txY/e2d3DN4QuBIwrGOobyGQzA1uirnTbMR16+
uy6jVUMfK6W6InqzXQdmuyudsFgU+pOL+Yo3Z5k5qXXt1VyK/Jvbyebot2l3WpuEwn4aJR28xdpl
ZmZga72ApqEB7To3nY+tdvqj4fo5L2JVELvWXco7EjasPB8JOwkIYNC6D+sGtQNyIjpGaIqiLhHf
Cp19NCpqOrxXe3NCc2DBdIZtSnz44KtPCSOjO4vjxtanGfXga1mDn6YqsBASbWd/NK7tVTKvaCax
rXJNrFiQP+LffAIa/LkchbGT3YpIzmMlQc7ALwbCOwz6msOJcK8bDsBYQztU1kZ3BMiRPzfr5J/7
UTnHbqSfjV+dDvMi7jCyBDerKm8b16r3WTA03whKGQ/aQrNstUnwusy98bEpav0pE/W6B4q60PdM
6P5X7RcT6TpHnfUG58otKJgHY7IuTVl+Ab9Zm0fd2jPNTyYWuU29p9tuG5jBN9yc2zTAdudZHfSs
oaL4yYD+oY92NxW1+LppcpJGZOmjGrBm9yHJpLWtPPXsBtQzueWjLkDLHvXaXw8JYdBPg+6yg19U
/bNl9NcVCrIvDFG6g04wP5idvq5c7mFj5/spy9TRy2InzLv8eqxRssReBulBVTuaUIigK6Inia05
pqTgbDvEoscmzXdNfGFkovxq4rK7nefxJQYFEiF9YEXr8ZVBD6ZsGFXfbxFSnwJxXhLxMtA9SA1z
ZxB8Bmnx0pu6WBpBmGFBHG2YGIHz2It+3DclqWbIae1/yPz+lvrql2zWn9I6/i3r9XK9/w3e6v/7
e5BH8kY82fDy0/+Jvpu37se3S3pqjxriX+FSl7/5f/3Df1rAnhb19l//+bUZ/10WKwjDX+mvcJS9
/Ufz+39cv7zLcP3+c/80lsnf7Atw5yJORzwlUT39S4ZlyN/QgjpQIi9CTLoqgqv9U4flyN8kwkni
pZkNICT8IbeDP0Jai8EY4Ci0AzBMf0eHdXEL/ChXBOSERwvnG4HgqLres466hiYwikpjU3l5fBji
F90ppgkOOoehyZx7L8n3SJxo/ChI6z/crbt/XOVHG5RzkUS/uzi4DhwC6Iv4KOKdIFZYBgeU2Y43
jWqx0LBqTYd6FbSdcjc59vCtbR5oTlVVmkwQO2mEZWNm7ksx96fetzGYNBVxPSEDOZKtsFlfDTP/
Eq/ep2mpkm2apvSaubtAO9C2jaFXxHfgafXXmZ1RQ8EjArSCgs+8yxk+AoTMlo2fV8OBQCgL0yhD
dLA/9pSijpk4ixuZxSG7XBTn5245s89QRy1V9mVYZdpsqC8U1VIy6w+uLZmNlc6LAaYMJIwN0iAs
SQWhfEeoCVHKa35neOpc+w6xRP+4tX/rrfy379qPr9p///Ld/f/xrTR5iv69JvL49e1i8/xJE3n5
iX++jab9Gyse9GRhsTVZvH7/+zZa8jcot2ijee/Ajf3IVna930xeDYhWSLdpGZCi8S9VpGv/ZuFx
hIgJfdhyiZD4O2/jRfL44wtxgdnyP47R5OcRe/dOl790iyPisZkij/l+16COWvJWo7LRrPrLWoal
IFnzh/vzJ28hi8y7ayJSxoxItAjeF2G+k2GOrgOlIVVA5b0+e+GBxy86m/c1+Wd30yz+8qX/k8t9
X74wzvLKfzfz/GA9GMQQN4Xd9lEN6niPPhuBtsW2K3Llbn/9yd5r3VGKw1UTlyXGw5Dx3pERj6US
lzivKDENJHMeuAz6QwtDeF77Ivr1xd4vpP+4GOaji6cTm8e729hXXUMKUNNHjd2Rs2t34z6jIP3S
MnNlvgsnBlYQAgrLHbtrgDbyL67/Z1/jRU4LNByzMp+X+/7DfaWijl1dYlhPXL+6UmO/bhjfdhC5
x5wujGH/Pzw2DvNrAXgWEe/7zxvQgLMsUJrRGsfMwNe2vXa1PV2J2ce9U/4zsZOliF3+//iUOt83
SeyOzh98Um01BrND7EakiB+Ep1+2W7p0ONHYKQ8YhsrDr7/OP7udKOUFzjno+Aj5f76d/aJIGZmh
yS6+dhkxu+admMsAYX7S3s6Wrf7idr5/VqFrC4eNWFxWIGwZ776+0mEcIAu0lTWdDyKKKQmRIKfI
Turs868/2h98KO+v9c6iEFDz5jWajQj6QX8s3LEOk7LvUK/hmTCS5MIHsu602eh7PzbGGzVreY5V
jP7q17/Jn31oHlgBTt7irE8l89MzO+cLUt6SX2QJKkh7noEdPEizK0Zm8+uvL3Xxtfy4svKZLWkK
bJOkfrLMvvvMvmOqxFnTFgdCQIJMRj/DWU39CDGGyJt+mL8m/GAVpUkb73596fcrA1Ybhy3nIqnH
JohF7OdPqUwitxbiJaLqQxYZNxLn5idjP0KRefybF2KlY3Pjs8BGZwW5mKJ+WAIS3JdGjJIkKjBw
bBreo3CIiS9lrIuyvAoS70jGhh0Z5dR/UkM57n99/T/cYxNbO8sBcG2QZI71bgmcMtfODIx8kSyn
7MpOXXFAxabPfopUEP7ptzmVwzGBL/UXa98f7rBJSAyhpA7PEo5Y7/Kc/fDB0auCmuqxF09lDVJD
QnKhts5PS7sIVEZ9HSIbnvawWNytndCz+vXn/uPlqevNwLTY0thEvcuf/3B5JAqBmWNbj6CUrjs8
pOvGjlsZ2gpSVAR0nG6rvTCTcIfBPzSUF81fvEh/vPMSPiqmDocAMJjK7+58X+KlTIdWRQCfLn6K
/FsmCZxp3bTemx0I2paG324mqPMvnu0/vzBGZE/C4neDd3deZWPC+E4hQ89N2sBBE0TkbaHEEXZ9
k+SjfMa6/4C4KfuLvf3yiX56nzlUccFLYjEuePb3n++5WGLTZErZRF7u91tDL2onfLDforLAd9Y8
/wofwd+/zb4JqRUOAg1N97sr/4cvGtVTPkyEN0V1q3EHp8ibe9eajqoK0C/3lvkw+73/CLA8+4sn
/I/3mfrTpzrEsOn7vNw/f1x7nj3di7mK7MqhiV8YzWdYHh8gXlyMG9I+riYimkQ4N79+tN9vgxxC
Td/ke3XAPoDWe/dgIXQwyoYtgdE7eoJ8xkUmVse+8hcbf0RgHH99ue9k7J+/VjZbC54BG8KFvfvu
elljWEGb9wb5o+b6QjPF3HpWOmByzmZx8HXcnWPDQ52kpjyFwh5k1x7emdcBmUfUZiVQILnIo5pV
/2QANzhkBLL+xXfxh0ePd1zi8kWpaWPZtt6t54h6uzSPmWW6Kk1DY2LiIem/HoiuzQ/IGaeQtWjY
/8Wdsb7vEz/dG8u6eKW+11xUmcG7Z8ADqzkkJazHy2yj4pA7desX027s8ndJm6u98Rhg6nOlM0Nc
JUOW2wh489XdY5yyyagHiJ/vNaFbgOQzLCUOXXSJA1aMsZV9GWPAfTekyEjzMU5H4pJk1yt69G3j
2KdC12l/iGVbO18ma2nqA33hC06uXzrAb3kjEhFVHunXJz/lkHsApyFIkrdUP+yMvCyrG3he/kvf
rpX7MR76NLlWcurUNm7sBR18kl24qcYwvDK4WKyTwYn/AxRX1GjK6Mj4rXnUYRhaYLYTW4+MFbTN
c1BZRSEjbZeEKcd9g+TVTlFZVA3F4a4OzEU8jf4s3wrVEPPg1Jh2Eo0KyWea44TjFCTPVPaCJnk1
XKaXavZxTwRGfbemNhNAI23JzlNl5dIPXJVxblkE8C4NVf8SyAmwfwp9EAkGZcURCpWXMp6Z6Let
HrpW2tUMZluPSVEHwfoL4VjtdEo6A6zApDvvRvvaQADGWQjpgB87al8EsYLGr1MQteD4jAbtYFkj
hZn4u5HOrGLfWUtmh31m9S91V3VmJD1CZ/Bv9VbYwa5DsDR06FnzPtcvGBSmm7HxCGmZjSEmB3rS
7aWPotJxR4CcibHDhFWHxs03juWQOWdzbekh8t9rQ0BC3g3zpuZ32xFDvbc6P3COi2sAiuRzZ4zR
ZtBkh9jPrKMXdys4UHztyxZ3uWpPaSKMSFQMaPad4wwJGEXjEnpqZZUMnQEY7xarinvjlajA6WEP
bbYlehUhbeBP3bRNZwv6MIkNvrWbXe0Vp0zmKAxTY+l3bPp2HOUUdcneBgA/Y/FPmWCKnsa8lslI
mFmbJwMeoorMvNFsIRCWlLXjMTCZJu2sRcVvSBrnG1goZFLnQdHNgFCMJAgLb52ebNUtMfwDRSFe
zVba4sEx4mobu1ODQJm5eiS7wayRI9lgTSVj6Ce7TjK+BgJGSKXo42Fnr9nQPFgjZuitOVhJfi9m
G1iTU+jqCqFuVhEXmQ/+7dAgxWDk3PQ3mALs5Kql3HrE1ELgY9oEzLoFxgP/UQ11d1Yr7e8oYIrK
FRhF+Nshn0YGv9VCcNiFSdftu8XET1KPebMfHRnfybLrqwMVRI56VeUTr1PbtxTClRITEEHmYbxV
+cAGw0Tj2eyD+AP7GW43WCJ+jEo/xtSgY3reLowW/H9ladsM3K2REWuyNK9u0rNHUaEacuPNwZLt
apG30x3CtVzcW2lZtRFNjvL+oroy9nYj1M4SAhFSmQFv5XaIMbhblNsGdxx8LlG1fWarawSK+hHl
sVmcgkqM56wz0y6yGNl/1UxU53DQIwA1h7y8Y51p1O+aki0Pg8z0+NcFGUmbqRTmJTW3HQ0If2TQ
bQEmjUtEppGDKBsxlYFoxE2+5YMlVrKGfevaKCV6Nsa/6WFa6NhgofHF7cC0Js4xyKRMf+yQZj9B
QrXD4SnFWzaEoqydIByr3Ow+JgYRkJtB9Whop+Iyf/Vbb0hvRxjNWUQCqEpPRTWr4dg0M685ekBS
2YmkQyWWWOU875xFYSsrq8C5GSHzLs/FVMiJEgT/yD4Hc+g+SKd1oGOWYshhNzr+WyWmmDGNyxE5
ytw2hnHSabHReT9V4WCr9XEoDJ8JaG3q3Yq0C2z2TD7lDocMnd8C+HHNRC5YgWohKRFH5lL5bb2o
utzilkzs21HI8YMnOk8cEjHO94D7iBr2F/dTVVecsC5plQL/A87UwkRugl4tRrmQ6kIFm57CMAO9
ZMs2cj09A9+GKu1upwpzbBhPmVrZd+YZw+OS1c9FEjsLIMs6v3O7HERCA1CKIVDF9CNSrV896sZf
WEAX13z0CBb72gcTIl4KRPpmLvqbt2Khnjw2LuIXQkODApoPQtZiv47D1B9lUPjMMlOPPb2nwxzi
2UreqqRou7Dx4XTu0aZ6zwFxyszjQUrgA/aXOEbMHU8rMswVsqgql73uh/rk4jhYaTHFw6PSjLdx
yhvz1dpLCx0QUDZ0z4NO1v0SW4j96sYzPpGlu/5eV5CtIpSnrnkg6sAP+360GIfWKWqvaukY1dFA
qrIdjxTLUmKt+fUadHOPDDY23szUGe6xxS3quEwxYkliB9hSTQXDSOY5No/UENYJRa7EFIN7pNza
duy3uziPeTHm3nag30qbnWism+Wi+zO9dEuoLZLnFIx5vJHVZIybJKPo4P1YrNc5LfuzSPvg1Umd
ot2lugavg0G33S2q0/lWNxWSI/Kt19fEnAxQsooBKrKmGYMzCgf3trXghGArImM08kSBqiVxFzVw
cp2xDFZpf4J+/y2RlBWR7TXejW17PQO5qngZkzI99U4K9n+dG3nRVjr1qzOVqqIsk8k1u2A/YX1c
vNdGtr1F551RfqhHCw3JEJQSMXpRDUxrV/jCZ+C7Th/lS9dfSwjqT4mn28/lwtAfyH7vd4+LN8fB
XmFnBx+WmMk3Y4QjtzdG30yfq24tbplLlnOI7X5FUOGUFvUoYZRfF2zGR1iboxvFbowdd2qS4Gnh
sZYY0giOQi52ab6sRdFtO3cqvsZxjstLmWOabHofNeipmfSlzgWxz7fkIpqaKeGuFqhe5bGSGtvL
vAbFSQym/jyrxTooH6jIJpeoXcOSL7zaqgX0VjSh5npOtDftLMniEs2M39/iQcy40zDRzVuaa8Ed
OFgnPazeZNKEKoWPss9AoROqGprOlorJPzXQNUHGdlDisSXwbfU+s9DQM9fOvHZNt+935agwSK6d
HRAkSTExhrI062RvugbJKlraNhmkJvnZLLITMkgHlWpYaWD5m9LtanloLZMBdsALTarrCrhnZ42J
Wk5tUgYf5kZtgth/pZqU9jWs7osyJKVNZQ8IhbMVT66j1cfJJEW+lhmpD0lH/CqdQ6/P4fNL/Wyg
7o3klPlPNTkKTJDbeJlPKfX3t5lClIaQm1pPtTElTwj9+oYCv6w+rqqZ1TdcK1iK5bDau6DXurqu
SRa94GSALCF4sDRhnU3SDucewc4ZJRqAsMnp2lMeY/naKa9WrGI4gOfjihkSEiCjpMNKhhaaUuzq
hBBP9sV/7BDydOoIGkbd5ik6C8bcEnqFFKDsdmk8GNVNNwmGVD5z4DWc3X4aD2omBnGDObBID0uS
zza2fimrY6n8FYZgNUNmoQE34xZ0CJYlUKuD+jFDzT7Am1qnjeM4/hqulj+8BEvFnJ2ZOMYjsm3L
K4vzYr8vkq6isoGweGjGwfa2WJ4XfII6tQ/GbDds68i8CQgzzf7VsEfzqxqSibooQa28Zk5nb+cR
7Uk4pbJKQrpK5pNAKL9sXAJYjbAcmGRvVvTmyA8lOFtsOmMFsRq9nYFRBDFJ5/PAekE746yTK79e
aqUB/0EBawnnPlVuaA2FP0V6if2RdqrK7/N2YE20SMw+WD0b4wFWg5pgMgRcEyq1/23IpLfweC76
K0xs5Hd8a6x8npyHbJuqJQc1nGPwIwInazPUow1x3e1kXHSlpTdDK66gYCOvze0vdp3lL1NBM2jf
Lz0om3IM6msyr0gb0crLoDxOdvkxp8NSb4ei4w3NfJJn6FTN1rFT9kDZKSl1KSdNicHOc6GtDF3l
oZPy2zZg+O/PdWjlBRzwOtBtTSFcd/nRX01vL5B3kL0tC2e4RWjuE92uhgypkewNqpB5psp2Ms6w
jDXUEi2LgWCsxSP2EUpTprdph7drlGQTEuSiStACWBnGDbqEpD7pUkwysij18NhQvW4mu2jvCBj0
nhIt+pOHcAIB/xxz0HOFnneNdAwRjbzaHZOQbBQUZ8Ygt6is6sgOuvJQG701bUZjHD8U9ES8jeep
0ULShMN835g4FkKL28qD6V1EwwjwlBspHH/f8pnu40kadS+uciJC7G++PywHMmCaMcrLrH71kUjJ
3Rjr6mvOU8qbIi98aKP2bLUtZkZ/THjZ6bZtY9ZgB6VHpD320nXvBQPSLaTvCbLkNAEvoWud72pr
RFSj5oE0jcUt18PkVQazZZJWUKbUWJeZpmOYBQEWnJZGLw+cYuGsZys2HfIFeMtMw9L5rbEG07Ej
k4xciRYUU+v4eIfH1jbgeE8eCJMy181DMamBsysZ7OnGGfk+NlXWzx1yGbneNl0hSTHk3P085dQJ
/DiSPX4lBEEmhccHwy3JIZ8YFYlNA+f0fpQYmcO6ZcdEnES29bZOVkrfVMfVeaR5gIWf2dpzUYmM
xySRLH/0d8cN55jM2lhlyelM89p2h6C0Udqu80BJl6rarngFayoWE+uRpjx3/R0MtGkHxRTtsVda
5SUfOksfwaBSMvjAx59Ln5H9BJrfj0ZCkdADxT08l6U1mPZnThAc/YwFEiW/gEOOLUDvBpV2O3KZ
4HAKPVhOZNoaVZWT2bScmcTN+cazZ69FClqsh7xy+5b3CukPEqHafHVHnc67Fk32o99P9TkjPqC6
FxVpfmGa5poKr1kCDcjFH6yt7WXsejZtkeSWeZT7JMeVPEujAy4j+9GTLGzWAN458SsP8SqNiyuj
KpcG2esYi01WGukcNcuAwlNNg7rBRDsuR6WsOdkxaOPWZT3qRNy2lo/ctU09dDtNuk4hRrlG7i9k
a5w5SeBG3NE4fvSdvLgcUBsy/8a8kv3OUavqbkfX6LO3MssTp+BBYa3ejnwq5jwWOOtorBaCi5iM
FsGxzb0E2j0eyOXgrAT7QtGQoo1K4DXrPmkor+m7gflwO6yQEEJjIOiNPy4ffIFNeeeY8XyMARSn
WHkp6EI9Z/rLainjoKGJE3NI1sQaikyNb/D51nNiQANESuFk8zlbCUFEY2shoS+Lpje3GWWHPpME
WuFcgCuFeNPsGXw3PsswgKwmNo7Kt8hDt4upvY8FwFFYHFXS39YGO/jGsbGfoHn2UiS2bGTGBjy8
lxxqfDg4oAtQlDvSjbxp6zaBl21Xo1tECKwUiL8rE3s3jYvTEhmpq99laXjXKrBWa4chi69EdBJ0
iZxad+tyxMLlktChDu2EJuWGx6D/7NEO8yMfux+ujX6eQPIEwwzKBlX9F5JhqdCg/Bvus16r0eHo
bZknPcLQD3Nm1PfeYicpxljZEdA+gm/ZmtKEWVbDH0/Ogautr4BmoeSwFOfgUc0Gug+JFXi6+ZkO
N7+T5WaoGzZzfGpGYO3YrQA0TEOcc6IYVPIMkq02QllPHd6ZoQei6hT+wBBunf10LxyX1I2s8kHd
JK0xQxquhIFMeyFOMCrwCfQcLTorwXJekC9gUnoeC5sf3eb5PF7TS/BQgOp4zrAYOI7eAjLp8OX4
VmXhpcpwzTDpy14AvI03KUUtL+qF3kbVPAF4p7tBvENagYPF7bvCg6syzuqxqfUZ8yNWIhz43nmV
wKvD3FXx7xkr7yspxP5zZ/RahsQFwLjM5MTEZSU4+ZFLOssJiWvzwW7STiMcTuNv6QJX56CCxbAO
KSdJdpTeASFUq9a7pUJcl4M7ZZW+6zEEYO6g2FTYemD6hAUtENae1e9AMOdDf5NDsAXHgRL61TNh
dIcVldmbsZTeqxhayAUrgVznTPv4efraBSpUlnRdrhoaNyn4WvhqecKM+TC4wBWPkILEh44t56Oc
MBFtFlRNz1AFxLfWM7V1o9qaFtmUZoTxCMkPHtdyTvaoqBJ3h68tR0icWIyt6ZUhk17lV0aGe8V2
Y4VTYkPKwUif7cfe5gzbdBT2G4Sv6x1pEvK45EvxzcY5H7AzGOYry8fYPlBDp+6hJxmB4A+PAmJL
n6Hgeec4lkZwDqhGaA0tdBYZRH1LeiPWIadm7DB0yETk9DYdm95b+aIl2L8vPUdDDsyBzz+9BfHs
Vbbixt5IMWHhCWaKKATAqt+yka82x1PyPg4LyMxIjZnKt8Im2YNUlm7ZQUai10DvEZKDqiyPoysB
qCBKMm/4VNmFAR7UZjfeTeYkXsdAskPQwmQs5qBEecwh5fhXOHgR9VoSKD++pnLmiQ04SF65YHh3
STvCUPCGBIiCSLwBn4x9eWdxjU4nNqaq2PEsMNtrVKnhjtnFbWmvmjqmGbqG3lhvxXvLh4m+S/Ng
NDiVuZyiSDZMv7DU4aPleUhuiiJI3oDTpujCRZ+jFjVqaLtT65Ezia0lEJsq4XUIR7lCIzLaxWiY
38O5obs1BWPERB3oCl9jSHpC1R7M1uY8hfY0LqN2GgJoNN1olhyxWxTEVel1MBqm5rOR5XLdufE0
P9QXgzrinBWYNJR0cB1eqvXRHIhKY0Fwq+pQ9PTxuELPOgTPSX1IAGSYx2Bi0X/8H/bOZDluJN3S
73L3SMPgjmHRmwhEBCNIStQsagNTSpmY5xn7+2T9Yv2BmVWXAaIIU+66rReyWmRJCADuDvf/P+c7
FGwq55BOwmTbQxlTHLuplSCJ/AZUuXDyOD/GRMKE2GdqTu6sFCAGDZFDQo90fFh702tLDi446g06
Al2XnBh0zVtyI3CcycThaBhqswN4moB/eQV0kHEKaiq39jR7vsA/wz7MzfRNULQBpahATp+p5dA8
s1XwNcHkUddQQRV8rUVJpUE3gy+t03YS9KLZBfuGcwjxJzjAyFVLZltVRdXYwx81dlQk4Wn9jFiw
KCpZYjxh5kN+bEm7PPVxVX7i6RAHZihJcFvQqnJ2Vjc1t1bOFmgH5VKeWBA4yXT9NLT7Ik3s3EXO
DCaCE1+B3rxAdb5TCrPy6LcgErxhZ6GytZjKVjsOWkHlPWP7zInGjoBLB/6EokCbUiD7dEC79o5Q
n/GtEnqecxwTDVo1C32X3wEzSu2TPZmOczN0asquxm9sXPcyrJqjrhXlI/XcmBPQZErd9busvBkt
hsu+pzPbnRTisz82ULDSGymJdw2Q/2gIqFv7MaaaKyAYq/U706hkfkt6pX/Ps28GN0JC8taTudGA
BvF6b1/Egcr+xY8y6s+1J+7C0fP1nSmB6mH9g0h0oMoVTLsGtigeQZru5JnpqSeg0s4citD34/fA
b8jKqRO7/x7An5K7MPMsZfbsdJ+H0CazZJpgFAwT3SC3aOzqK0hMjtsjdQfUnvQ9MxdwLNHG0dgH
0a6AVtPeNIyPb9VYaRyHujrL7psITsgudyb9h94VwWxUzewfJjDMjwJTEM5Qar0tYVYDqIHI1+Oj
PwbGHxa5Q1gH8Th+MfFEnzBDUkp0PAWRfmGlI+FG7N9ArgWYpAG1sWtFydR/RdvQ/T70PXUSj7As
LAl9mZzSchrpjuDeFpjw+ffhKyWc/1snScxDnuXBnGhEh+sEeSS8xKaFi8Lxp9K+SetRvnc4GUWs
o61ZPwSclDXKQbX/jgL39F46dRQc8Ivk4WkUqGfu2f1xYoFi1nm3AtaU9z6kP1G7kBdUItsV/GoV
r9KqrU+0Wwg5TkZakacchoxxq4xDFLzTUzgrb9ph6Ma3dhQVzvtcr2LrTsDfar7J2DFwo2kR1WW6
lPWDJuMUpbrQCnNLVvWif02HFk0EQW1At8ha0K/75iItRiDG2B0MslXOQ4OZS8Uhc2CRM47Y65q/
FAL/X3f7X1R+NRv9EvB3W87d+Tl+8T/rcP/3f88y3LXQldV/6G9kqQaYVLURwIC1R80zJ4v8jSx1
kNEbSNVJOkRJhSjv31J5U/2NQpSNONAU6C6vpPLObzYMaA1xrkGEs5DGr4hzr8cSQnmJ+GO+voXC
BrXPQusiqrjUwi7EtZsPdILatr+pG/MCoIw0O2EOG9KatcvB5uZJE0Ktkf1yPXQbsxTEygSTS9oL
MzS3dTbxSbOrVJgnNWeaDXHLLB/4H3nBX7c3I2ENNjTIx8TiejH1f0gaxA6DLFLdvtcaSDJJ+wAD
n6DHmm/+jpDb5uywosKCnLQNFdWsTltef9aZCItfYKHPur5fyEShZsNAcM2gMM+limkMhkyyoaOY
X9LiKigsNR1ugir41C2vQloYVj8Cu2mlZHh96hy0jUnUoRqOGzqRlQeKpcFmyEhGDIKN6xuqippw
hJmoEAu7uWkcZToQP+PsCAtMbrSQgy87R8zmPR8rA1zYxp1qa9dH5a4y7Gfo8xxc9FyWJthVZKWE
3FFOJEJyVkq09yY/yYCux2TbBTIlj65qo2inlkV0nwp2RvM7xpmfKSXHULM3WhCFIv5EfyWI9njL
EHKlreI/TLoYf4Zea/1QITFujUVt7TWhztdREfL0zCfnyDOlVUToRptWBCyCtHMOGPerfdk2pI9F
tvKQDvQoB1W59zJPw+NBmQ1HojwzuDPgwUrylnkT3uh2m7iKR8Hg2UL28NdgeW5budZiPU0UfZb5
aaaK9EyaC/0Pu4uGKBBvchXwrxBOrOLkt2RZdrAywtqq3DKk6VyV+nB5/cIrKwIX5qhGS5xOr73Q
vOWCPc5oUaXzSHk8WuAKz2XXj27WDT/Vrt5Qk754BdwbWkJdI1kDo9FThsCzV1Cnee8o8SDcCSgD
lc7KgaXCpt7Ru3z/+o29mPrzpYTGIJUonyFCX49UzaMsR5UHVAF7GFAR09u2K9ON+7mWbfHauAgg
Zsn/oleHGHd9kckrhFkF3szPbbzdqDUlrNTqpyMpeVnFfPyfrHZjCXjxxuZrov9FLkY8mGXM//3Z
MwSgVEddFUm3ww7/0IMbuwdxDCAvrthhZlr98fUHuZB2/32TkuXNQSioIxi8vmAat6TPmVwwTOMR
kQemzSrFT4nbBXvoGD8SpTPcwpFpPqRMqps0q9EDSwgY/+SHMHgsg7tGQTiPrmd3Ls0+HQdbEa4k
NvKmjery3k8s49An4KpSDVcuKY/N0a8JBpnkUJ6ruCcpseOj+vovefnaqaNzSNdsHWE0c/b6h5gY
4oMSSpZblNAxzVD1TrloDoSpQu0NVZrTaHK2lt4XSwRgOyTQaL3RBFtY6xYXRV0/xpYjXF1pG9QE
3n5IwA/C6ZiBhWy4jV5kJx95CYQbH4UUGL9YCudo0GjmABxlN11fcji2jDdGWVa3jgkkARtdszFg
Vp6OAwDeZn7zml7IaNtSZKYihOrSRX5v0sF4B0gtfZ8U5mMO2HgOWrCDjWu++C6ZqLXZTT09HB01
w/XDEWboe/iQVJceJ4HQICt2rLKhm7OqfoRs9iPHb44ADCE+HYd0Y61Z5LTMU2QWi7PSMCYMBMSL
zzIZjsGY1TYPV60tHrNdfqIUJ3ZDKoRbJ7RnqNNr9ODwDHs62d3Uw/PTqEIeh58iDxKh7xFIL4ae
ng95zKnyQB4Ex1uOre7rg3f1UXF6mScQtp5lpDNYHHKlu0l1I0MnSblXqjcThGpX6zoaVjmVQopQ
KTZVtorxRn7Hyhh2sKIY7D11Qq7lYgZbIeKpvuY1NQ2F2hhQ5J6dYHUpaoU+uuZz1OVD+HGQ+K1f
v+uXXx7e0LMrL2YPPeRWb0qTQdlXMXo8tmdtBphUycbvr19pbfjzkTP5HrDt5GBzPRSRtgLTnehC
DmoOMbcq2E4Mlo1hTAtOUtfDCzHVYmMErr3U5xdd3B5AC6ehszE7E1CCaKKwbjIPWp0qHszCEti2
oCcPfmfdTkHxq1sIBr+c7TZsH+TsiLm+4bZF+BB7zPe8MAy3ZGm5w1SRneOMKNqMQPONQbT2KqVg
MWTXwoWXuvWx7k3IbZbqCkJCZvdtfCKQ/XcgH87G8WXl08etzadD3J0603txflEUcEAVn383S4Hg
h7EPbDzrQBjVAvDFCMOgNHPrNNhd5g5AeQ8UYq1Dpgb6xjPWBA/x6owxP2RSb2ZfAq5ve/GCgfyl
9MN0FeZrTWmzK+S+Cy2bJl6c4Ows7LdK2xV7wJEC6Dg6AYd23D4cCdk24lw9Cr0ZLoDA1PPro/1F
ZP289Jn42XShY8HEcnX99hHNiTByDM3tpF/vggB5gV2808cJEpg3TYDm0v4c6CHEGOmhN6iwZjkV
SyBK219T0f+1DJvkSbI5YDNtP/3WZxsEPWlp/U30x3pL645stv0D5R+0J6NivQswK731snTL67o2
9ViLTYFjBdPr0iFltl1goWjSAF+YnCjETLJPx3ulcfKdVJPwkMk+2bVgLA5a2cRb24L5xS8HhsWB
TBgWG0KcqdfP3w4njiQ2s4FICPOMMb6401TFhOdmg5XxkuAgSXveZ/MZzbf66tIY3vCG/9sEH9rp
8bAXxbErEhNJMwCujFPbxtq0Nl8xt/DjJOlF/NLrX5iSqjkEPujKCHT9niiV8CiaaDjWsnE2kpLW
HgZ8A40CHcd+8XQEfD4ALJNsh9hgvmrgITsSFPaJlTR7+hH9caxs8/D66H/5PcNtLNmY4e2mGu8Y
17eG+0COlEY18JSBh7RIBddfZcPZq0iHQAx0D2Run9Sa//n1675cDbjuvDPgiSIRXh5uhKeb5ZRz
UJWjHr73HRVEMYT3jbH1cmRzFYfMYWP2CPH2ru8On06BxFsC+mbdfyDs19o7s1QwSLDceTEEshJK
H/E33k+bNuTGMv/yXc5XZ6/Pxo491fJdtl2U9rnKs6V34bBrpX8Q0Bz+lGRsDnwQYBuL/cvvNv4b
jHYOpys29/pimPZaIh0Qb1BbcjbTQENRf01ZwS47jdxQpv5hqkOxcZJYe5FUHufDBAU5TCHXjxjA
cJVG80XVTPT3dGttt46T9pdnIEuDpnJoZG7w1VwM01YaPobFVqcFivBRk8j+sTG25yixJ/f1kfly
ss+XwlDGH5bg5RfToC3g6chiUbRBhtPSojsNEzC8Nv/1YiYfZkpQUjOY6NjI5hf6bLITONgGIhl1
F2HedOwTeFed57so1CmAQWD/Jw/RoWZBmZZ6s76YDZNJjFQnAZziJYv2dckRVHciENvAzzYutbLv
0FXAEMjuOOgZxnIs6lCGK0N2Oq5DgIi9B70hgNzrDpo9AodMBxIUHAvgYV64vgN7zUScu28QY6cb
s2Lzp8wv/NlT1pWidNIm1926J1Cjs9E6I3hNj0YDQ5Tu8+CSS0PyL8WArzYbBbdIh3yvVZXceChr
89OC+m7oVFyoHy0GccenzLKBobvWoEc3NlzjQX8LLw3GvYY0rpuJ4K+P5bUViA+7ZvIHNM5yJ68g
dCgaimaQtYmniiOTAAXDRiZQBB+wS275MddukFAkOQfCAxBc+hRt4P4aHVaW2zEMzwac4kOaeC0S
kOwdisaOAwUM3Ndvce0Dxh6aYiikIGzei4camogpqF/NH5LRPyi5Ulx0sk9PuSGqdzQnoPppwYwN
JS3i9SuvPtwZECLIrpwbQNfjqgyMVkhkVG5UQJcDLY1rpket2gZ5cOBlbs2ptYUJyDM1AE3gml9W
f/tmiIh55umSlxBheW3lMZRZcCQ/QN9YA42VN8mBgR2B4LHq1Omv783wVL2XWcicqZXhvmjKc6Mq
IXFR4Uwih8mJyvKYjNmZAErnHo4raDTd/qTahcKuSM13nHHsd6bfC7w7qkXwDMlTkyzwfQ3RTa8n
3kmlmep2RvgJIiehEzC3P+nKFNyGRRMfccXp4B3t/uTlOK3qxKFXMGdVKOMIOy8KrHOqT9Wt7BFj
jxZZHL6htcfXX/DKAycNFAYMxluBdX/eXTxbOLou0+NpYGgFfUoGQ6HX76hy5AesddPh9Us9gUGu
N8H682stP6NxmKrg+HUOIbWh3OEVQuinxRMVS+jWQzSgwZ8wjRaGIo74tCBq1n5yjKI4OVNFLHdR
abSnBJnOHodgdgu0u+V3dubGI1kZ8/xMvIYGDwXMyeKReAkd66LgrNQzTi9kfHys4ir+3NA8Y32f
pvDX5xitT5WPPkczet2L61kW7Kh+3sAhRPGINunJQfQwmFctkSWi7Ld4NauvnMrkzFLhLmcQ0vNX
rviZ7TSmork1aof7aCTNTaGofCBLadiYY0+L7/KVs25hIGQj7BCNuriWiHq4+1Q80iptPk+BB3gU
QrfynjyImTMaB+FDPFjWg9Oo7/t46BBmxeGN4SnOmzApi6+FNhD4o/8RtbV2Xw0OtOS0FmhOApy5
DJOGGO9LUQzOXvHygMoY+UdOrM4+WtSXe46YA0ngKfYsrH9FL/eoLzpiJJRswl5aFtZntRn0Caep
Jy+eUg7WXlNSe8JyUvcPA3jbi5Nk6USfyWg/lBbVEvB6ifWGNCcUTtmUBG8TNM1w4tHdfZcJTi5s
G4bWub2EcHxCbpLJY4Baxt/xlWpJkRt9iH/SiptHx0viP0E5tvQmMLec8Kk6X5TAsL/YfdO/l5He
vrEyc/ya6mnXoZDTq2NBNo/ON73Rv6ScehIIoLJqWTCLGkcinIJv4KTLD+ootWNf6vy1WkvEG9w7
xSO+TO1907LXw0NEfoYnJhIdtWHM9o1pNMM+9YP6py9buGXU6z11Txg307Tm8HFC5SHUjbG/tgZz
NoKhwancetmaYQ9htWVNqZGOzE2cmV/LpA0P6A41F+9TNocdbfGL1sY/8immG0wYuDDzb3q25Pks
UnZKlJ9LAm5/zhi5O6Mm5qwe4npj/K9eCpwBKaczSUhbfLhlWXq23jUU3VqWkqzAORNkbf51mng5
G6vr2rLFLht8GVoFlfu7vi1w91nbFqA9aye2Zu2xhHUdYAbznbs6t9q3TZpmSGjx/TmgTw+VMeL0
p/B3GdkgEl2Z9IcS7eK5nwAZe3rrnF7/hWvvGjSMmFUGVEGc+QaePfeJNFddHQfVJV0ld8e4SvZU
v02CF6G2EDjW36GK3NgcrlTkgKqRec1Czr6Clsz1RftWwP3skJejzKTdPbH2HBIxVm6QdcWPNImI
Ni7gqn+SNrZxfI6Dj4fCHj6PY+p9QIMlm10Yt/mDNmD33vh1MwFyURbSMRBQ4pLATKAgLX5dqjeg
WzRPdeMJnsq+7oYmxqBRoR8NjMG+bXtN+xpzmkfbrBvoIvCgRSDGDHI8KPOFX3GIVn+SWJPe+SFQ
ip1fC/XNNFTxjpNY/RiAG3tXTEFIGg4bld/xU1ifhiIUP1tjrMyN21kZgTr9RxWBDKUIw1gs9tJm
CcpSwopSgr6PVjh+qwtYuAM+WmxyxOP+8niCi6HqAnIe5yi5qKnxGdK8MYXCje1HHBIsm1gzVZ8m
WmA+xDGxIHrGtH79oiszmuopDV2dNYtP2vzfnw3iCqtTmVkNpw3I5tRrMWvPuspz0+LheP1SK0Vb
DlGUOWYUmcUqMo+eZ9eyrDLvppAbRBKDcnf0yQy2Z1hs32g7Uro918qJgnPQk7pTat8OvZodkQZH
36waOvDrv2alzPR0ouNQR6ytsdylRHXvVJ4kezbInJI1Bqlqh1bzAi1t3EVqn912dlTuYRwjdJRR
s3H5l7oQGDQCVBpPAiUEvMbrh9FbkdTREXMyqEzrJ3kd4YdJTPK29vr45KTSeBc3NqXtOK0+2Ta0
9tkOcylA4u/gUWFSa7IBd5DJKaZWx43Fd23kM32f5DbIGZZDcRocIh5zal9Irwk+V6N7UQ0nHSLX
JfGjceOjuXbaRxEHj4iWB29iuag5aWWo9khNZai9wqVfpu/iYipPoQoHKQ5w2BfUkXZWYwBQ10lq
0gSJFbq/8XWb5/Nic4dQZxaMUW9B7rB4JbosUl/QQnD9eYaHPXl8Yd/pN7888AxOKHzVpGVZyGCu
X7xpJZ1WJ71OJKepvYOrPbqFDwQg6ZrhKG0dNL/aVWdcvqT5ln2ycZMr455qBh14tiLQYpdNYzpF
AcT72nCnjqqcN5E4kqm55UZgm4+iS6TrWB2ApKT8WASW8vD6za8N+7myxNHMoHuHpOz67oMkttSw
pVIXepNJRlti3pJC5JAcBHWr6ezxZu4KUI4kE9NOhuQoLYIt2llXHfXmDO9N8JOGknyuvth4NCsf
dI4QUKnm6jYbqcUCHDrdJHLf0OH3FZgEJ117qNienA2o1Zgnk243TtNWhWDtonRREEAy/CkBLxZF
HPxIoXBmsx4e2grgpoGP+BgSaUnY8mTdjs1WU2/+F5fDnG0uax7nM1jNiytGggTzoeCKTm84KPew
k+hkbuH0rcq7wApm2lre7nQjSE/TqGCFjcjViJ3qe4L+eg4bqjYe/MpyM6MMKUbP9GaqXteDgsRQ
kzA3SMQEMVUfsN61RCgUn+qiMk96ikj79UG48s3jOAz8zORcTMl4Uf6OfQpeRpLhqyfo/BAVRNdo
LXtJ02ntrWV+/reWDxu9LmUZki4t9FrXtyaZb7gcE+zhZtLchpI8HhJcSbYZtMgdO8wBeV/PiHWF
anU6NeciMLON1XxtiLEjQ7fJA0Z6sfjGh76s8afwGyYnK5n3OEfUyfqUka61q7RI2RdR/vvrj3j1
kiiVZl3KjHlbPOJIC/NhEAOL3BQ0bzJt5vp7eOccH5MIopYRkkzvbB1PVlcXVpZZKAqEE7Hq9dMm
e4r4Fs1jIMWE8pQJqfLx0Jq3oBCmk12GuIaIoD2ARwZe7TWRfZwQ0u18OESuOWbOQcXOdOgNbLaK
xQt6/aGsDXO+9ix8fPkRoYvrX9ckky3qNDBcQT7owXYSolcKYndGKvwHEQ3O1kyf/8Hl4EO0ZtkA
BPioLfVJDIWaxDr96S3YZy2mLgDdMD56dl6cPKP4IzTj4RL7qf+2wLN69lIWhKKzs/tsgCTkELvD
7rA/v/4Y1qYfLQYY8jSG5s7X9WOQBaQEDsXIMREtTh6BCmjnRrche23jga+NQvZ3iEwtdDHowa+v
5Ds1Jly0em6p+NYdEJmYGu9knRoxpJABJHA5I9zS/KxdFCUPvZpZmwVl5vqiERJlok1mEoDI+sM4
+KepqeKjA/IUGUX+EYnSx19/oOjeLJZy0NBiWZQatI4o8CoS7COsZN+Xgn53XZKrVofTxtK5ojlj
x0KvDWwkLRG63td3FxqBL7WqN6hrqcY30+/CG6k6t23kk6xRtCxsqRMeCF+2TxXe+P1A8fguy0b1
aMu2uRURZlgE8eRXsbE9ZBMWvqyjNg0BYWPpXdvosKFEge+gFuFzfv1LcSoSolnjKyXY16It7n/P
Wq26BBUwOAJA40srZ2hBjpcPcZy+cfX5OSynHmJZB8fO/K1d1qGzXGDTzgna8e2xOyYNa25bq937
oa2LE9VFlUj06COhd+M/mF0OZyuGII0VmobXtx30FLsw/3LhQFIUUfF6W4NC9m2hNf/kUjYGM87G
2AOsxXoGl9UPIDmiNcRFvLfVDrNVoJMOTPDx4fUh/tR7fPE8HYq73JE9G1cWt2UnuB0G6opEk9Rv
wPy1iNPrCV+p9ntgZ+X9EDjRpRzKH3TUiHYzJbbzyRlOyaSjK2wPaq6opAbV8V7PDDwErLtaUqk7
k+M8+qCkv/X5XJx8MwUpEXjAEJRyi2y+tjQ4CPSw8rAoiafyybMDMIDJZPIjwuHouw/HoEqRz2ai
vJQWnjpc/TOpqtK2puzKFgSR6iySokI4K+auH52hjG2c1T2PrmzD25iVa5d6aEYG0iTdioaqC3Py
c5ua+K7zJrnt8lzbmA0rSz6LE5FPiFXoDIjFqhHQ7fJii5FSKH2NICkt3ha29RgOaXj3+kCZExGW
E0+gw2EhpBE2t/mu75bKrjNEHmGBmt+hvW1o0hdy+DPOevtoxnlzslrcqmpKZI1h4tMcHEffmBdr
hQ6O9hRTVJNz3ovBKgXqb9XjPWPmiM8IcYw9AVT2rpN9f8PoIxkIkOYRt7ZylzeU71OYIKj9HO+S
hoAbNh7J/IIXc4eCIWPOljNbevnBxZ0eKCG5cS457Ph5gZfsQy1Xdr3eSDdjH7CTYF6O5DSJQ0/N
9QwLsdoXcFsxiarqxhta2QWhMYCwLPiG8HsWH+VQmzxgW9Ba48hubycQXrfTSHijVLrqEOXahjhr
beghQplbUVgDMDBcj4c8SPD4+imfYzqnO1tX4nMUOBwpqQFsPOjVS9Fmm7ttOpN8cWe1b41Zr1eQ
QFUYKbkMWHolaXxDqWwNsflXL1/pbBH816Xmh/xsJcn6ZKQ/xISKcgA6qm6rB73uS3dj5Myr6ovL
zBWZJ9ELNJ3rywDqtSAysVUbs7H5blII2qP4gSeEJPBcd+AqFU3LzqpvZCfA4MPOUSg1hy1qy7pJ
gpNNOt3Wcjafwl/8JsaNRVP9CUV//ZuCoarLYf7AmXSLEP6iHAwMEjdqvSqPuplWP0JvBCs1ZdM9
pIv8HFR1cIp6qEevP521gUw9HzMGywzTa/FJkiN+L6IymFZR0dOTK6N7TtSE2pP5wyckllvb+bV5
jA2F8/Fcm4Mod33nhSE9WQ6Yiwr1QRgJkWHZ8M1XenlqR5AoeUMO4q4EgXII/ai87yvAMeFQx5+D
qg82ptXqzePMQTDy1I5YrOhFmMtkymsGIFFw+MHN6VQnZYk328qPMrCIH379aa98O2kDsY7NBoL5
JL24+aiRSVOWHGKrQIXHYEKjLEgfV/L8kepg5DZBV25cc21CPwmwicFiSi+NA8rY5UUN08xVDd+/
pEnWQ9UDPGWF5dZX+um7tBzW2JxYoZmtlEIXi4clJr9XNDhy5ODKg4rriJZwPRxYvyoYpD74z5wa
tRM3jpuP7FeTNgV7FxMrXilq6VLQBkwYE4Uom6I4Z1mZ3kEaAjtAe4jk8YzIPOrdUMX17KYP5Ag0
oTf2o0jyUynTYJ8Nhn0MFKt8S45FewzCjMQ/wi431pSVjTGkrdl9PXdJX5zJJmFnMFMnA8FjGro6
pWZXDwJCESkwQacm01SPAxCT7dRsXHltyLIXx4pq04Rgfb4eQdiWHLsiKhhhqVWf2iKvH0D35rtW
jzxOJ6r6D6aIoJitGrQIaQYvrhd3phXqomR9qC0ScMPB3OnAMneyICQyDw3z5vUZsvZkn19vMSWN
Ap59gJwa+1E77JquMg6VEtwhxmnOtejjN21lkE2tjdUGWn8+SS2H7lxL4w/ZDYirrh9sICPaZCoC
DPTB8Z+2zOxLNLKjtWGKfaJdG9+njKZ9WFr+sY9gpL1+3wvU/izA533SxkHtM2uil7pkpaqUlFRK
4mujlkQkLw8fPbbhF/JQhnOQ2UCVa50gtEGQ8yka/abETfE9HJGdWQCoHZIfKPTX1r7vq+RNF8bZ
xptZ/YWzy5azEkV/HtP1E4o0wjDFWOqUPFARml320xhKDkqWrE/lLIAvLLsnXTlK0aQN+tFu6D1g
rlbvah16TT9a0X1fFsYb1TfrQ8dG+8PGM1z7qlrsx2hJEFOvLnWOWq2UmsVVaa4o4FuHKRGHPCU4
bjLGY18Vk4v4w/4yY6uO4GR60Elm8lYl6nnjq7o2mDB8OnT+4V0gqL9+VDJuYApLnGFC49jeIBXc
p0osQEB6PkBi0zy1nXic2EEegSLTPXz9Qawt+c8vv9hYpYGsRt9BRDcMtSBIHpjalFHEhPqlfnr9
Uk9iw+W8wR/0tDYQHbQ0UYRdRN5OkCPMin2SW3UYrW2vYrgWMj+3uFfe+7Ze3+nFBMexjMaTr2YB
zDi+ekPmyfecZn4CNPngcJy8oNWUrtQG6yv7QuS6mSLf0AIavyuJiWQ+Im84FcZMWI6bu6CdtEc1
S7SDltUEheYWmwkZ5yfChlHt6H52R067PAJLsI8lOOc7SSv6Ilu9PLYwsA+6Zvb71x/HU3tt+Ths
qtQY/dF9vBC+8izg4LdoJflYte+COTwV456FBNj39kABjLuuaEn6Bfl3H3UE3tpBAY06bEwSZ2dq
pBV1B9pL+c4oLYKRi3b6XPam/tZvi+xEvGvGNI/GP6YYSa3srK3GytrQwQSizXsivuRLOSC1qF7T
yQV2AeaH7pgG1Qm9dXyi5VFtfFrm9eLFo6J3jCkbmSMm6cUkEWFntx1dtDGN4yM9nnCnRG36BiYs
AKehJYIKv+796y9o9f5YIUgH4gatpTEDVEGqiZYujbSS9mh0Mv1MmMt3DbnYxhFx7UrILuZ3KlbO
8FpKHLeqcKWqIgMZzfrFA8n1EFvG1p5g9Ur0uemEIjZDuHX9IDG7lPh0WZj7JinOeprlB5xc3gyC
VTbG9+qlyMqkM0GllrXt+lJTSbkOIR3vTOTI78wyOVo1W6AwsMuNk8LK8MCjQ48VNwTWMHPxuUlH
SZXTow1S1YRGNL7hn6SWV3skqnivYxqqI6TvX78/SW+JMg+TH9vO4lE6AsZaBmLSNXvbgWMrEtRY
ErJv4myVdteqgTR36OChWeEYbC86tdD+escDH+V2TpWdRhNRZYh25ABUz7xXQrL8IESjHVGq/lsU
ZCUZIDOrwA5iF6tKfSIKiCKw4yNnBBXi8tWWx6lU7Dur81UQT5GONNrI/yjAuN1OiZed6Bv5p7Au
vr0+p9Z2BuhhaM3R/iSwc/m50wgF/0tpgesov4GUBVBVqX0AkZV/AX7P7rgF3mbVSXQs43E8mYMa
34kkJTi8iFJX7aPGrdLeuIf6Sr68Y+afX/+J87hcrDUmOyzOuIi6OHkudndUsrTZaIusfERCLayh
ukSB6v36lH92lRcT0e6IO4eJpmPZCZRLECTQneEL3MSBsmUuWdlhMG5oOM8kC0ascT0RE4DCsuE8
j+RB4v+24u5Ul22BBshyyJiAJsx+NnrvZEZxRo+bbkzOlXWAagp9Z8QPs85gMXbVdmRcj0AQhqoK
ud0wukyi+QGftD69/uZWr8S2HGYU/TaYUtc3qjUGGpJZxRPkfv4hN6z+VLUBhXPD6P/aNv0SLez/
uvzduWLzn7lflz+q+o/xKn53/gt/x+/qv2GFZM9GcNtfhC+mzV+AL0X/DWY8k9lBnsmnZVZ2/Z2F
LZzfMPVw6gV9A3XnqUJYw5MP/td/8Z80Pg5z4dri7+EJ/BXA11Pt6X8mLZw4wQGbxgxdyFmLv8S1
RF4LOrFC212p/MDdpOS1vkuUvDiMoiciJ8mz+JGIhxa2EPg/WtBwoXelhm9D7fvhZx335eNQRXTm
AiX+6PUwjHa09zKSpfOELPvEeRQxZjCbyK2vtdabf/al8l2AJPzx9NB/aWT9P5r/LPhE/ufxd/e9
6cLvV+Nv/gt/8+Xs39iFodekf84OEN3Mv4afrv5GQvtcWreIJBYYMP49/KT921w+eyrn8oWmOfjv
8Gcpf6N/TFGE180OVsMk8q84+oe/xhVJ9v8x4pZmx+KjQb2djYfD1dGZcaXF0oMFYswsErdc+GzZ
n6nTOI9ZSm6Fm/tYXsil+iPmDJ4BGB/sR29K4vZgj+1wP8c4iaNGoMlnkxSSAs+SUlk7jxT16DBi
Hz9FUwEwtmKPNexlyHb/oMHYrne5SJLM9UAjP3qUEOHkA9ozL87QWtq+aju9JNUNEe0+lh5qu3ZU
8yOVVk+/NRo4s/u4D+KPPDUEywCbhx+DyCvllErRNLupsMHy+rlGEJzS9yNCb5RKhCTJsIwOObqS
IypFlTPU4BHA5iHD/moktoANbnYOhgWqIcXBMAJDAlFQjO9JOJTDLhtMATMoF5V6w7FMuUDPHHey
7qeHzvGyPwnbUC4xTFDX68rhvZVM1TtPxpbvqpNeD8fU0JPvaQzC/MuotWD+jVZ17hsOSG+kPo7k
qkRiRPg9gIgYyI84Ow6epWNY2drjmBG6tzdJrnM44HnT1yrwC/wmTlZ8xzdQmbsmVnQ0BCgzG5dF
MPF2QacQ0WaT1PSz6hWCZyZSLapdVoTy3mpNQknKMhF4YbOq/TOQfvjZF1zmkODbifdZTd4xwYt+
kOyIvVfuNaDxE5Wiyv80FqIyCA3ppy9dmJCFkrUBW8fWrqfUDX0N9FDS1P7nRo0GHw5U7pSnqrPV
cmeBP2BlMvO+uYTsCxuYzBjkDlmCcpZMHI1Gpwd+/dyPGbxZv4u0n23rGBejwBaz67UKvH7Xxe2b
OkETx9mX2+H1GiC3Re8N8lhMXXsZU70tiNNDiLiLAXCKPUc9crqa2pK+CxW8qG6wvWhfncYGjDdY
lcGRTO/4vqM+ONCvpq08ipIMLhVa+F1LvETmhnnGb+is0u9vWtMafzcAWH0VVcQusIaT/rsoVFSH
mmhIw26FCCBfEWDh7ZsWO9muGqnO7HWyj+8qVWGDG4R1+U4oVvyFzEk125MHFv/sPcJt9kFomZ/S
Gbt/iO1IhUpM6hZymD5rdj2n2q9NR/zYjmgSE9yrNb/6HA96sTOctioPAxTmL1SwYvOmS1r/T9WO
+/GU8Vkw3d6ow/gt21JOobmjIzHLhmI8wWclehExloH2S6+Cz96EIGcficirTn5VUAeMGmP6XFQR
yVLhqJcA+wkGwb3FsS/YB/CvgyOlnzahcqEBOG1p4tzVEK0jUhb7StkRrtZ8G9rS+OLZHHhcQ5tE
sC+KyqvvDTvuop1mxFZ6It8xSi95itvp7Pu4Ps/IQFNyqZNIQB3SqTedoJ+H0duxV1r1BpfVBMy/
nnjnmhLo9V5UXkmcYuJMcj+Glt9DxRNzYJKdkDtROM6A+0qvp//D3pksyW1kWfRfeu8yzMOiN4g5
54lMkhsYR8yjOwAHvr4PgrIuZlLFtOp1lzZlkqhAIAD35+/de4++ABUQPwH04E02lmZKt1mbjfcB
yh/zIhNO6R51r53pUYOPMj9lte1UO3Iq0bfr0tSon/tFfuh5EFYX5jSCZ+ltUGfWnKNbIYJknfS0
Xl70JP2SZNneZkXqxvcQVjAIpLEAE2WpPpyu8PPa5qEaaye9Keww+6E8iJ4IysMxZOkpE37brLDl
YfQW4z0RGmGA06zNvxZS+2o/eQTcbX0bkccXR4zOJzLmk2/joOxvfVoZ5Q7jjwP3YBhX6o1nGO9r
xdS9aVlHdr1nCvfAmbt4NknEV5GLIiiMiMJInv3Kkt3VYBoZmTWtq55rMr3BLDq9A85a6wIil66h
trluHhQbp4F6syOywEvId6l2gWe39a4Cv/klHE2hI8RIS4oNjsn1tg1cpLpwauynBQSC3HB4GZpt
afiiixoC7IoD1rb4QkFFsSM+Vj53Tim/2DTF4l3fML2KVIwfOYpNp6k3Ugn8q707BME2BuVk7vzU
a7L9AJBp2w+lmZ+EIfwfLSNJulB5bIOpGlnFTzF8C3vnTibrVRbDwuNxKiA/BU7nI/3DQ7sJ2rYC
VpliyuP+eNgkwUQFHzI2APMgKOy+9EYb9yweOQlSvSVGCGJLrJZjmhV9eGI4pb7KvhuAB6lueRJm
HD9JPwjksQqCj8In6NupnHw5lGniXSxxP33Ba5dcDjgbCSSXQwwayYIn2ejmqSfa85ps+urHAGwl
OBhpPR+VgFi7ifmIr23utj+00IaMSiQPbCZTSQi/6S3sZFOZk8LdlYn+xPLte5HPI/rBVY45PYnc
DB6WwFPPAdGIyF8zPdz5jgOgslji6bmAdQOF0BkMFuK+cA8+oBGMD9lcnkA1YBIiK39u9n3neUtU
+zkGSGJAUDXSxwbdaKrx4PSl+9gMpU621Vg08S4l/rUheR1QTLRmUH4c2wrogxPG6edCDsStN21u
lGDKwkbug5iJ3GZste1ELEfLD77P2F9CIA/Dw5yPAdD4Ff/IGDwlzT+AmXCb9inedbcwsekkSdii
qe1Rsm0a7E8d6ZlkBmxckaYZFCkE3pv/r4rVfPr23/+F3e+PVXGm0uFz/bow5s/8XRh7fyFxxgmJ
7pWu3jnb+Oe5bC2M1yyrtWNE35UQj38Vxt5fa5+RIxkyWabrvxbG9l/EItD2cGkWnP9zr+rgP9XF
52TOfx3LUCys7TgOjMgGODmSQPDyRE6sTcm667Zb319bO23NKkOWomN9FkGiim0DseCZOmR86rX+
VBIqvzGWzC/22KZo1s9m6sst/KvqcpTkyZINU/ks440IxM4akTHvhqwbw7sak4681NoUMz1AT7/R
EmJ4+Vt9z1fAP8K4j7k4Cu+XXwSWqu3DmwE9My1peFySLh1I5AdydtFNPfATvyizb5nVh5d+ZXTf
M7Z7b5N0E2HvbIhJCVGMpn3UukuXbkcLmIuq+uzOi53K3nAuLS81icBM9XWiHowEmC9lUOhlJ+3O
QbHv7MoCGxEEZXLEL6C7IxM+MHOTYZDpR5GZwBqBTvAhZqJyMVUjAZCBnPKUOIR8su7CZKreO3Om
QdVJo+w36dL1kBLQv31tg7Qad1Pi63KblsAxN3SmQJ/2mUJhkGvSruBNE026Q1NWlZQuY5EypFoz
/kcihfwNui6okxkJzXeprdC+h20BJkz6BJnsZRJPcND4ka/YZwlcCMpsbUPZ07hDNx9OG4ip2MJV
5Zny6IUIPPaAn/srMvjn4ILzVNweTAnKhxlc2X4LMh8F4RK6l3kfVBtcoXV/KqnuP+Z+3juMPOj/
HlEzdn0UpCbhdYQvLUdm/MlHd5nUHX4EoiJLbUHGYuMYb4D7sKcYQ031QryD8HZm6RsAbapYL6Q5
JFi/PUibt1U22tSvYb18ixWg4KhKJ/sHKTLUebgMpiezHEbgd3ZqfU+sLqeoK/psp2aR35i4IKzb
RtfWFUMaMieqsuENmLjiyk56YNl+Tq6Ma0zLU2En9vTge4ki2U2Chd7rzpW3RpWF8DEmANVRY4+W
vbU7oM+BpPuySRHcwaOohgpWMxO193VjBV+z81oMspF1mS4fazQlOOu1eV670/M67p3XdNDorO/h
utQv51VfnHeA5bwbiPPOgHeVXaI7bxjnvQOCI/uIcd5TeBLZX8rzXuOMU/p5Ou9AdJTCj7On2JeA
di7QwM/7VWK2E/Ts3HUeLfYzWk/sbOK8y0GVnYbIjkt2P8oOdkLjvCsCFyxPPH/slYRLugdx3kHL
824KwnJ65nDOHttXwXAXnndeMSr1HK/bMZSGZXqyLZl/yM/7dRbo6ZMDPo10AiFaHUE6glXn1rWX
nubzrh9CDfoh1lJgOFcFy1ogVG0TBAcIw+WP2p3VNUfs5smjpmCTpboYz5UGog6AU2v5Ua2FiHuu
STCCxMCggo/qXLEs6Rw/zWsZQ8eXpw/llvpatkYbnsJhlgvv91r/WOdaSJ7rIt+HezYP1FsHIbvg
QzgMozqm53oqPNdW4bnOkon2d+pcfeXnSsx0Y7IaBhETzlqcq7W5b6nc6D1QxSUmBZ0813bklYKN
/VnxCUyyO3muBI2+X1NNzhVialhxG8lz5biECfbVfi0oYWLLZ7dOqDLtteBcGSTFoTrXoYPtqGY7
lgn1KTuS9QTxgpd5Plew9ZJQzaZTSmVrTRwJC8Tp+PR0Scqj5ST3jW3KAgmt9NE+TWudnOkpb3bj
uX7OBQ8NMU29ei5YWqF/W5DgOBcMHFCIivThlWTjZF8aflXtZIbnBF79xNnei4vnjOPPvPc0sM5I
6w4WSTuUyUMaQuTGIpVRy5oyqOvL0JhbhiouKK7I6UKCkDUZQu6msW18mr2nZcqEy8zMu4RCOtmn
VUazxzDNqkGE2+Z4Dpni+3tVwMTa03RJbrIeVvtRQATrosGf/IBAlYLYBkiK02eL8+NTYJN/uanL
wvuGmd/ROwNU0HjlsaBX37wMNFvKO+5FKAUUlHkCvJKo7K1wuQBWgt9H5h4y0Naq50tOS0G15qHo
zwWEs+tMq5bmQDzBl8KdzTkW4GI0xyFLVpN5NH+GUFmPISlfl3jo53fpbJclD7ms7xvZBLd+Wlj3
VqzlDw560ITHWvf7osAKFPH2FoR1SOmXEVEGpN+mgnYK5wzl9buShXtgw0qT27zy2SoaMnyciDgT
eI1dnJhXQavkZ076BcelIZRNxBgRDm7ftgowm/LVu8zxOVxpucDOk6PvzkfwLIvBfwol5h7/gfrU
pUYOMobOQh5ZaZHpXTy5xdcUB4vGgBEMOal6Ms63gCWdJwSU/NtlhR/zQg2A3DYO78edZ5NXH7mJ
gBbTwfuaN8IC4xtR0YxY9XnEtv40kUyCuwdC3Yi8o7iy+ia8m3qlnnRlpApO2xTfkce5EsztFIeI
2UF42/1/efyzPCb94U/l8eP4ufzyuf/2a9v4/Ed+Vse2/Rd7H/o7GliYos6F7t9YEuMvhg/oKkm3
o5uMDuh/q+PA+IsxGRLXNffGI2OEgdrfUwvf+ctG8MV2RK/3Zxv6PyiPXw7m2AqIliR5EV8Y2Wfr
Fb4sKoUAH1hIgzrXl9OtCQl9iehEAXhodBUGVyY9q2A/yETM6OeMUl2JEVjU8y837O9m9q9QhLMY
619F+s/LWLMr1t45BDWfLvkLbTWJZRJMMJfRZ2mxiZHFh6cmWBHyI/XDp2xZLOpAvy0/DJ1n0abs
Q5AbuQeb7zi0XXzL+N8HcJRw68B1JvLCK3p6CgaEspw/6NTJ3RvX/LIeB3WC2Ywuu8mJh0ASeu4v
rznPl9CsvcbeBSmpdIZdz4cs9tVN4xnt5ZiAE1VFnD5IpQifHnLvVNHBI4DKMS+T0ZNRn8cdtM6U
PtrPyeC/nQW8Mvf/vDSujVkZEsp1IPHy0gaDW2cK89wMqS792UMlDsV5B1p53Eu13OdLZp9qaUkI
lqZ5zBa335bmQCTIn2/Seib59Xc9G/JIiVrT2slvfK1fYaLVzWaXOjsGXoJWZxXX31dLzp0LHHJP
f4/dhuxgSOq0HX6e1//tXXg5D/n7JiCZYSrHyY8Twsub0MfEXiCm5/fxbMKK9KgTKvMhN/bFGJCw
FLTwwiMMOsP2z1/6n24/iecMhJCDhB5pwS8/WQ59bExBa+/qJLF3FTFSXSQYAx0l45kcF27Vnww0
kvTRBudhGmYzYhBT3ZNwHb5Fx3hlzllvg4u4DsU4x2A0Ba+FKR6FCQ06w9rB11MI+HyR99vctDEr
In9gJM8Rtskv+txas9QoRD63dGJt5hTY9964Mb//JN6aK8Q7Q+I8S9ir13xyvHqJCxliV3OwIzuj
7PaMVePrZMARG+HXjj9m6E43ydSWN5kTz+9GkXVPo2vsS69m9mCNc/uxd7S40jlJ0zMZIsduUfEb
C9Lvz+15XTSJhGGQG65DwF/XI9rSjFKMKdwJAuIozBA14G/T7ZXqk2tS+cobh9nA4zy3yfGNe7SO
6V68MuRhIOhBr7AqphlQv/zoplvise9ktg8W9JamtY7emiEUeTSJ1vgIrdJ6Nody+VGEqT7qJkgv
cX1n+yLw1RuSt1cjbZ6ddTxJqBDPEBodptsvrwWHaW7oOdH7Dk/vSHGkORDNDcvalbLL5QH7VD1f
WKzQt0DmAguKI6A4uGw6CLcqMJd7DAp2drmiQMdnk8zWpk5cog/7JW/XlkM/7m1jNq8EwbXzrrEq
Dee8bijbHL8sKaVngORvrEm/vxGM6tljeDtNtALop19+q7wkbS4zi3HvuEodx2EajmZd4+Jdc2fG
rrH3WNnhLtdW/lWPozgGph7fWqPXD3nxM3MR5A35/MXOxP95eREsyaQtNXrAPtNywpcr1zEajZwk
aUVOQFU6hz8/WP/wY7K54la21hwg6o1Xn2gPvW7NORz2kOmnj4bdgNJUVJ4WFMIAZycZ961s9RV5
0+1V2LrGxYwI94LIHP++bqpv0tLl+3HxuojYmPx92xC67o/uZWqimmZ0JEE7GiURtaChGocYOUA5
ni38r3/+Hq/IVOtDyfcgDo2qioUEf8rLO2cL26EdFY97RVAVxi/HUDvCM+QHRyTdZWOO7jEOyeEC
5dke2yWZt9CI/MdJtvez07f7kIjyqGS48cDYst+5Gbb7rrCD27iwR84qnv/GfnD2/778rQlvY81b
1z6PwOnXr1HIXBdu97QPuj77wQSZnlgzDbcQ0ub7NCZgzeKFOQ2uVT34Yvoa1k14RSxUvpUwU7Pd
Qqz9VRAv1VMTeOrWauxhq4RdiUjHy/y8NNqJnKXWt7lW79YoyNPYx9fCznM/mny2WEOM4402l+KN
Guj3h3h9jRBRIquhJ/l6fbAYvAZIfMd9PBjzlSzEsBvtsbmlkmMcYzv5G8/w75+HSo06DjMjVmuE
Ni9/endgRoyCTO8tresPthLfKDoyKL/0OYwkg+n852ftHz7PQSdIUi+hwOvv9/Lz+naslFsM0z6T
rvMuSN3iu1i0f+m6Hb3NqXPfWHBfRc2tzzYqTvQZ9KoD7MOvhWroROsgMZJ53/aNuxlsFOAcEqvH
KSs6LNOjfyNS9p1uEOPOYWRKITzUUNrDxjDvBhDDT7ZyjI1S+i2ny+uDwvnKcLIyl6aU48V6eSsm
BVlWZrHeE6wChmMOzfdJnNZRWHrDjVbITyu6D9+VwpFuW7X8ebr8t8XcP318gHuVU0/AkPd1XA30
XoeZcDPvF6PQ7xAqm59wptCAAzVOo4nIAS3UN9qQ7UWaC/+tTfmlrO/n78KPw6+zHrmoXl5+ezoT
9aqen/ZY0yT+riF0md613absYINgyJNP4Vj7dyrxT1kaOqfe8MdbtMdMU4HmlTIa2pjheV6qQzbU
ybs/P6e/3R1QjyRDImYzKXT538vL8zj8T7RUbfpIjj72ztrlTZr0qrS67sPk2l+DqeoeUt6qfV1K
4/HPn/57vcuchr/YU+mkIn18VS2hgGgWO5T2Ps8YmT6IZmjeTSTSTaDNeau2Zd945ibRHsGqsoAZ
D4W36Y9gcgq6WLlU/3Hpv/LSQs44a+Id3+rVBQHaHgy42A7rxOSAt1YIWmMgPdeamNyPvqmuBoEu
4c+34R9+hBWdQMGPKYqHYX2GfvEHA62ONXgUZ18kEkRtzqj8h3Ld5TBXnn+gH1199cMaSnvAeBj3
tfUWrnYdmb2sKYj9WNO0CHkhAvg3U5ZOcV6kowe6PbZnRDMY8ZFtZFNWnzCVdxd9Y+TVaaZDheqI
f+UqBWM+3dnKhIJd54QS8vDGVfPGu7u2S367LqRuzPNIPST0/NXPkXmzpUxr8Pcx7bUsgtQOLZvQ
1hqXmDEu6Y40I8QYMzem3tawt+1DNkoimkaMJiddG6O5UaNFUFloNku4rxFlM1UaheFvSaZ0H7Ns
Qs8ismGJD3KycCjVNHP/Ftz+2zXoVdQRqwASP6h0nGQBHuAmePWaEYYPnNtU9EMKmcfHtVtSRiQW
0nJIR9qTsNsTx8MaLUmbisNAb5um9g3IRXTldvOsZnWYskTemjV/ctOSYtBu7Xnu3jJs//4oWuyO
OEbYuch6f33+9xtPlVnFDRc0f7ZFObuESxrPMLjDa4sZxhFZwPzFhZc4e1a2//N78NumSYFDgcao
lb4tZ+v14n55D5weQkqRZT6hwoQ0F3Uy3iHMMK4KdAsM7OPuDSvkqwnv+rOg+Q2Y7TrkBzqYo19+
IA0G6Zmp7ZOQXA9fWmGTQMKZdyuAUV/FJIE3u9hxpyN7arAJYKgQUFU0J6tkIfKFqm6axS+2LrHF
l3bltodqzjqBmo1uSMWY5UPqtw5+QEl9NWdvhlKu57kXxSGjXOzcdEioM7BwvNpYU7rEwhgyY1/z
hN/YfRg+IZSRlw2UtPc0f7uo1CKtQHrP6iqc3XhjJrPatrr16R7Z+bjvvCJ5K8bpVejQelMJX0U1
jTia/c5z1l/5l1+xp2XStIu97OM+KeV2Yt+bo47By7vMc+LmWTup0aDwM9t041ij1+yqofeu1GL7
FwrT/BgJIRIM40PeX4ezleADrcQ80csP0eSQkD+6V63FuPPPT98/XjhyWhZa0j65+FcXzpNg1d7I
TMUMNENKmBagIQv0N3e178Ufa9XRw4/NsqZ9aA+ByQDYnD4NskZcufJth8gVowkoXtYmXCU/8Y9D
rInu0MZacUtzcO9T34HR8caF/756s1tZBL2iUqf2ex1lMbXKT2fTJIiwM5x6DepXnwkWuDVLO7kn
YFvtqyQQn5xeivvESuVT0ODYmAxd3+SKF/s/v5z1aEqAHf4pcqdeHReVPXLqoObfe/4075PYJrTc
0tlF47nyOpZeW21l6l8EgF4vGqH0TWkuFTAsffKtOXkDEfQPSy8hNrwdwLi5Q+7rHX0um9yqpKbC
yRrEzPFckCfTTg/CSeO1DYGkOCn6vVKdcZV4/fBOF0gJBkeOu4VZ5kbm/XLXkOCwCeVYvlG2/8MK
xAkIdz2SFXa5c/P/15fFquvE741u2ffxKJzrNYcvCr04a++E7tOGaXyW+s9iFgouoJgI5hKzjW4r
TCiAyqoSzR5yYGNe066nlxy7HuEaKKQArzCnxA6zEKDUbFu/U6gVXSaq+3LJKDMzTi1v3ep/eA4R
7azVJM0RFoBXyykhnwVh1qO5r+swj7LU6jmGesFe54mIEebJ5dq2qCOmMUH/ZgR3yDu8ox3G8lCU
bOx/fg6t30pvuseriodeNpGd5Ae/XIg8fr104GSwT71qOeVGXd/UWImCLQj4JXKUbSJusOWmZlTL
zHZWdJSkcRdUut5DdjCOSk1dFZFx5XMySUI81qndG1HRu+VmyaqJiaU9iCffJRSIqMD8U4fjtkly
9YVAxfxjWfne+z9/p3Nm+8s1nyPsGqoF15DAsNfHiT4vZlH0XrgHYW3epmZhX3t90u9DJq2fRyiL
UVJ07c4CK85gIw6/Z8n0hR+i3S5yTh+UUVjR/+GSOGCRmrDGv8O9f3mbcywzVsG8ZZ/QKLrqPdle
4dZXEW1lcOejiQuuLIcPIbvSDevCvNUUcRHidG+38FVu0T47b1zT+su+vktrPik/JJax32LVIHx0
GntcvG9m13vGqJ9ta89trqnpoSSBsHnnSL9646j3D88bLV+eNeZiTA4oKV7eiMLNx6EKODuAL3EO
ND6to6pL/5DLSh/MtKrA6brNhwwJ9WUrDUw4dvE5dcclJ4XGbQ5FoPprUYaAByy7vnQt6d2IcCqi
YsH4GNVhKA9ozsydyAVqyxVb24xW/sRGcyXFgvPijV/23DT49T6Sv0Hhyr7CZI3c69dd94KB/Lol
GmgPuj7coEPxlq1ibPCEvAFehxgBWEeKiQRYacNtCfsdrPCkKyXtiNxMAxtTgUyEvB17at/XJGok
W6vO52Wn5WhYN7NhiykyjFH3n7RZ6t3IOOKw1HOPJilHQbGFyvDkkjHyAbWux+ilLt43UFMZYKfj
pmvRvGwJQ1DtbiChk7OT3dXogXlNikhRHw/Ubs50VwygXqI59aeMkHBHfyL2QrYISjOYNrqIywtb
ymTajc1oItyuimoTeOC7yDXQgrCv3m0oCAgiLU8x1pEb3ypFv8EgHN9z6xjw53lffO+HzM4RwWuS
78oxScbLkSonPlqjnPotefuSOAhfDKSMAR+8p5HT/8gsa8LRxZfbVtO8lFvGA1Ow6cxy2WWN7G4c
xNjwPYi2sTeNFlJvhinMxqjz3Y5IGS1Kzgr2LC6HWHUf4thpvY3B9JbTkpgQEDSxEdabYWjY7Ku5
DzlqeEN/lG43nmRJ2uUeXlUREdjgO4g0evs2lLMwLsyGGRui3zL1tmkSrFToroJiPSnVmge7kOUD
N4/lEAQUNyouEmPD21iordmsGekEEYA8eOuJfPVir4EwTDkwXjNCJWPg1VrTdl5fpyzpuwq5ykVu
FNiG/Z73xeyya3tBlRbNumz3Jpv4BZGHxYnzo/nGcf23XhsfQFrVOmnxmHDwvr980Q0H1X/AiXE3
5606lQVZF3UO/qsMsptkmOqTnXiPgRQZ3dSkv6x07x5nPxQHhiLhLlEzshdEF9//fHNen55+XhU1
DmkGzCZek4PajtW/WxI0TXM1fS8LTWjg4Pd345CUH9ykbPZ//rzfahdWOE5qbLAWacl86qvzR1uM
ae3146qQ1+FVPsXFRW+k5cdgRGqeuR3vBpaimwVR3wlrEBYsIx3XY5aZ6Qjd3ppvlKfLe2/uqwc3
JBsDILac0BJ65G0OrBFdsSD5HGGjOgZI6Leepp9hqy8WOApD2G3UGhZbBXvmy18SXZLbWkMZ71pz
WLxd4/h9QBJx52Ea69WAtGdO04sYcY0Ep2Uvjx3PH3pZLAXhfnLN6VqDTZwOxaSXZmuOHGo3Xpk1
HzOZT35k+tVJpXVhb0juMD4TcUrdPdYZVrku6Otmmxmteo+R4FLgbq4OsT+56UUnZU8AT9Gk+j6t
ggaBkzVACllav/6QesvEwqckKRk07wITQY+R5UdyN5TcNTlha7txGJvllARlre7COJ77TV4F7sV6
vsahbvQmYtg+acZTsYzVF2Iosnafl6C4djEniS/+0NXlUcvchskV9hSOpdMPYMhJA3QuckKA+8gM
+vlqKWiNbYuE34umXf+NBaJUTzRh+i9pX2PTa4ck5TiVVmZ1AfIIVoMeGesh9LTdmzIgCC4ivB9R
Bgkh02fHwLi1d3SOU76h7zcdBm8dMKF0qZOT7fiJ3niMbcFtqEzBGujCcohaHANZxP1322gss2A6
msDL6wu/DJ35Ou+rwd7W09IeJmOKry2LpX02sCZyr62HuEHjBUrNhlkCPdD5ygIU3LkEgcNJzrNq
a+tahMwbc2tfGZV9pC/WPTq2qsUxbhbOEnbuFm7k0qi9nUTV6o2NmDBFgWY4OTBSw/oYZCK8k3ni
E31nNgUWyGIhyzuu5fJUYySfdkvplneCbMmeon0cr3U9qX6T2XzHZvJqeSx17uZR3Pg4y+JBeHon
hUHiF/80JKIqpTGM38pZyke/r7Ib6nw/vdBBMh58LHP1YyasjmgcXcruyfLNQd75flOPh85hY9qR
5iu+FTln11MC46/bzYskWNuL6+6dSFQ47sOursWGhKFe7umWr7rT0aFLprKsv0RpOje7cibZgvN8
kSKQaGSYGRG4i6m7s/EImhs7m+t3YU536UoH3IStH8PJ2rgI3Q4VB304N6un5dDm+TReYfEz+YdF
MfR09ZIm3uciC/J9s7TlA1pXtM/Yhuati3+kvpOmQuNGPqUoN4Y2YTLwNBZbaxr85LoG4JKv5ITs
oR6qzInyIYj1lSXtpX0USwuco+TdBHnXk7UEeGuaxUHXbgDwKhh8xmO6qPKrZfZjteMFxwSk7FaX
h8UqyEw0vRHWFg396nvhtmWGIdtInQuYph7DFP797hiOJFttzEwM2P+yziSsn06nsxNBWwybiYbs
csuj1+ZRNSFyj5y07PcJJBV/7+FEuzKlGbTHSsQdizqnFg55U/hpshzpbSoz1hgJ/f6KH1IyZy8G
fRoKIdwoDrLwsa8ZI9+xoIwzWj7sTVuYLoxiJqagT2At0J4XgZTbJBlQqI4m++Z1a7qYMZ2EUpaw
GgDd24XwjmIzJw7C77iTbbmBOWa6m8yZw0fieh3oUsSYPCqZTd/AgWEJBR6Dn5B8WVvurams0mMV
O0zZUEraMsI21390rLZ0CTAv6243yhZtrDDLpsKxmYieojI0p5Nh5cOwI+kre19MQ/B98g37vVP0
dYddB2dFZCDbdS87IGlONFRT4O6SGd55VBC4U2+cDENkZPtV/iVujEntFruR7z3GvT0RQ6Br6OeJ
ZdmOiXCCA9pqMn7NEm/HXcoTozaDU7fq3k/5onvELlSM2ioyuct9rS+7sCi/os8W1Q6Ot0viR+Yu
zr2hWnUxOTEVH5pxc2LahqnjOnXy9BPJZ6h4rCFjnSBxlGqFwXqvdh0ktSPxL76MknLgVaeTPYXb
ZFSG2rhloO6NblDvFtljmSXJUxFeCWK23Sn6Bda70JbOD+6uW19WHLBAkFIkvRezI7oNOqvlCp2n
/E5MLIy2dBmDcmf7ShkndKclRXCW9t5D4oYi3qIwnayD1rz6B01FjMkBm9a7oW+RF5PKUtsnL4n1
SeR5OZyKoWseJX0AKDeeAmiuMyGBkaLmKvalMKcxSsIFsmPnK4q0wJAWkZcz+4xLL01t+jH1+oge
kvIxTgY6xYDeuNuiEF1yzJRhEfufDIGxdeqABziViXNh9+T+XAiqU2AYcP12ql5adZityiHmrDWs
p4JsmewxFjinT0MJOOiiIUFLHWtqUyo2NTy1YdleMn5O7mcCzMbdTM7+XZFW3odR+Y0+FIYxD9dz
I/WjD5wt3Un4V8utKpbJ25iLb6GGlQ5LLA4aqJt8F50zz8smf6uKPqX2y5seSVRnoMzITRVfpJ5f
TezRmfWcDkPcR/YSZjYkThg6O8I51cM0+jGB/74/BREqvLJn0dcmZmRtt8E9swPd7LXZht/TPOC+
BFZHi5L+cCsjMTkLBonU5L/iqqY96dHVl8s4TsM2WFevqF8SdkFFRYDUel6DBYlVofkWDvS+5wlJ
3baYujnZ50UQN3vF37KP5YjdHEV3bl70+IQbDDRp+X5u7TK/xMVREPsY+OWMaL2akGev/v1MQVbf
kGFZu3gqF9QfYsCuEw41snaf23pTIC4MNj5meIofSqzL2W84qsFeG9LtUi6ugWHcMy8bTyyMPhOp
9VXbBsxml5KcyzYLSIsNNQ3mi7jQbIQ1kxCqgoyGF+QX7wHZkRo3Ho7C8Kkq08m4qRibpZdDMnhf
0K6FLSNvWE4RoUt1Ti8i6ZGpW536nCqnSCN3sPk0TvnLR1/g19qNpBaNm6BZpLt1llUwbdtLOUcj
mYAP+ewtClm40N8G7RuffbO8T3hbuC68F/OG1YUG0wCN5uC1TTFERmPY9/AtrIHIcpEg6WMCZV6L
3HCzyEsKcW3Vgn65H+pR8BmhUR2LsajGPREH2GKzoPS3VTfOMQGEAYJvfxDimINo2LeGWSXvMrqv
Ef3NYjhOjkyTa5nUSA5Q0OtqY7YN9tVcoWo50ZPRp6ZJLPWw6LoVkb90zne/TrW5p+YTxj2WMb/Z
8L578b6yU3XvhAyidkAReVIpKaiO6oXkt0iiRQ85qS9Js0k7FV6wrzoEHUEpqrcaJex4rI3aH6Gp
liQi9uXozRuyMjJr44+05I4x+vRkE+O1uO86eyIigICFo3Knbth0LOSR9lZbjVu2TruN3TZwTn4d
m7jTRC8YCAZKHIc+WNRnGp/GdeNJIdDPN3h6kmCRzV1SeQNA3NZLGWtiMzci6ZrVGNkAxDhWp4Ls
3UZosCNlpmhASJm6h7h1vGonGIvmJ76gFz80Q26dEKDFyzWSemJ6nWB0e2R9JnH1+H/MHzSd7OlC
t6UhNo7Rit1YOpW185VmQFnJsH7vZIbyj3VmehXvaGZ/Ljh1ALkUaAi2ShMbcYOvg8qyaZ2kOzqy
6LEzdzCIt7zsYNmbMIGUOWzsufofws5jS06k3aJPxFp4M4X0WV5SqaQJS5aIwAU2gKe/O3v0q/qu
1qAn3S1VFgnBZ87ZB2yBCEX1rQDC9qlKYpC3LtRFO3X9qsM31wyc6ezRBixg1hJ9KZVfxE9aN4ok
z7zkHIq1EvNJdlNYvN3wdcUpMI14HKfa7a6c4MxhIuEuD3jnkvLiGV+jbmNFuGUk3hl1KLfCCQiK
2SZzp3we1DtvY8zxaLQvq7OsCwmejU3Dk+g6KgwCA2M3nZa+Za8tY2HuRDL54tpJYRRyaPRNx3aY
QgqMQVq7rl05U6Xn1S/c8ihaJJJYNFd+FdGEyc6HCtKu1dVxaTR3M5DnCOaVNneuk9NE8A52nPvC
2LAfOMHjb6No22CfQxP5qfKqaCkaa7BRjdMVu0oxQj/Zdhm8dF7ntifhIxjb07Dkzkk0osa709kF
EUDVcvNYjIZPskQhWO21Vtt3WxL3nRopAF8S1jNmi1ZcQqvjlW3qKR4zG4VTl25eY1l7kO7x3jir
pN4Zi+5X4c8svpbKMt6DskLvlLtb/d1bDF3pYnSMUGps8bc0ZLz9Wnrqt3Mrq6k9BoJo1QxAyVxg
w2ql3lsWEZeHxJobZobkp7aHOAKm7g/dgG26zAfrpW7GbbqU200Xi8Gr/3h7GkyGhwh2B35M/cq+
svvgcEdLQoG0qlKtFgDE+NMWO6sKWrHUjqUaUkj1kkSkwRuPY7tI/IICZaBxnOK3wT5YXrupKwfW
jZ53GauoDve2r7W8WCox5tBFVUA6XIwCJOTkcndVRGt1x/M8PRUGw9lhrO3mm6OGUh5JjrQVgLd1
fDa0EpijVB38JPLGsW6QFc/+kMx+fZVj0ZyYczcZ9YlDUlbr2dG3JNjsBxxUcYB3sV8ORatM/DEZ
0frt4k2zrxjg0rvgT6ah/R0u69Dsh8GBfiEtXVT7CfLSxxk45Xxmo5Tf1TokwlK5uBV3wAPc4eA4
Hf1sT5RpvA/VFM2pTLZIHWTB/bDL40Z8myLdBeSO9n2yW1z+jFe6/NJ1FAtkJhAYfsrJkq+TX88h
G2S9fGBuJ176rrV/cFeU5R4oTdukJsj1dqaUH8VDobuGZIhgrn4OjhhO/hpVHv40i/ogWkW77vzI
DMtzTm1h71y3HRFJ1wIkXeB0jnvE8jC1uHvCMboTW+OC1Ws6Pk67DnOSSTdhZtBH7ETggpjipk6h
TH306jDRGa8DvGaK5WNA8rwbvPhouoiDnLeYc0J28ABw7Lp5/UQVVN4BTLAmQsus8JRQx7n33jpF
E9UzKTRPFgEH7q6dLSgarnTNS2ffwh3xhQ3rEZpFG31iy9P0+wQ1IsaMwkrGvVcsnUcc0hocFzVp
D71insgTT0zyxUMHus+Rk/MSoGjZzolbQhNsXbB7WQcLt/gkio5ywMXlTYlZRxeRrP26szuiYLJ+
Hex8T3nttBdf9DLawdRIOJ5Y5J3iaNlixsJMgXAMzv7DAJ6rzZREmZS1ytvMwR8ScbVXYX8zmCat
bKLSuaA8ss1lXdrKzxg6yLvbWKrAFSuddd/FbhW+JCsT/soJDWoV7XLqB5EexmtAREV73LQXPlJj
9dbeF4655lG49Xsflk11EE11m/qiogwjvC+zibKt8GM7Re4nyezpy3giKZDR85DWIJ/Ls17LpLoG
OrEZkyfNxMAZY+BzP8BSOOTCBOfeRP0Iei+fvwoCLyus3KEP/oNNQPco2qRqPybdRFy2V0UJ8ATq
OGbt6K95S8bmS580vKyosagaGna+u0ZMBX1NQXxiOukob55ii4L53Ksmd88RfPMhs9aGVwoeWNGd
lu12ZFpV1zZUH/TLZ8I1gx6/Yj3Yr9gYl3U/Giqf/exoTXiIKh0Dar7MvykVcwwuNe0UKweE9zsr
ztUH3jFheGL17E4n7ip7wr3C1OxqBdKzQSTP0XdhNfB3wzxXa9Z3elGPzoLhY1dvm/OjdhjKZ5W9
bvNzrnMp9g1g/+akKgkMoyTw5rwt5tYjkqlwUT6u5dRhbzJk/eYsb9Ikps+WdoHwhlsT5UAiuFkz
DV8pMw3DA4DnyF92MvL7z1sIWOO2ZIQqvwywnl/bQNO7TghrxaFHI8erKVim8WGcNkTv6GpG0MSt
Je/JHTYQdGN4pecIotbw2FR2+bq0pfrmzWVQpzeLd3FyVRjPGY7xsDvPg4QkJAYj3lhNjdnohTM/
PonXj1tTFewVaLqXC43OxAKvnfJ9s2Ai3TGoEheZ6NnayUl4TtZ0nc7TqHAETkNbqXucOvlVRX2k
7+y6p2/Pu1mDQea98WVkYSpTLYz/PWHgV+xrlTf63sdEjQwP/MCaCSJomR5v/zhvmU4uVxg+/vas
ywRVegTy2c3wbudvpsZFf+XGNJzHVjhHX7yhr98cMlXGtOER9R8lkfBBlo/rZM5O0bb3N2hl/NqP
rkLoEYr+UjWlxmpOJVtnyTwwCgyJzpr4BpjwHIdZY31Zhrb6NUdhhDXKj9Vv+vq2OWoNJOUhWFZW
sE1rvO84S22gfIETP4iEvxZKEJyGoyNJEExlIco8davAekYB6PdQXHwJZjzOKdqWytj3cKHidceX
Qh3uRZb33DDrcaiOi+QXWrjJ3UNGUPZJacVucJ6j6knoAI/5wsC4ojE0ZHyV25TQPjXzta83l3FX
BLBzD9gyH8k5WztCIvmNVsAypaTh7liqp2y+8a5WMqp/IbTZznE1Od+ZDSJjqfIYC5pNMLBFv0X6
bjs0b+tWli5d0yrzp01o94vql1DsQvSMekeKllVmU16PCw0+3g5qLWsAj2MPt7DYcPjNqNtEz4kn
8eEGsbH6F4+XUwjjxxqbQ79FMflPhhjIHTMJWPH2tLnVrdSNl4wQk1rcew1hTDsDh9XaWZIOJ+W7
Nucg5/1FUHGs0ZePuLWJdxmXD8PKPOMSj91SX7To7PvRa+UH42kasiFeFe1Om6zZuFnusXf7uNxF
MqbCXIPKYnao5yXf+UVJF0lXI54KDSYJwFO8EdGIdujejxPZXVhPh8NBeHZjHnTSR/2DHa1BkFbT
OtPSOF05fpusklTJFWLEsRUoxTHRW1/r0C9TBJemOFIhNiMTEa3v0aauyRnXs1JUDNYaHJIZHsBu
qCpgU04wzv5tZhHFGcO9LTh2yK2jR7spceGMW7sK/tSyhp+ZYep633ltzahF1l134jdWOoUj5A77
HJ/VfOkqK7A+QEiyt8voYiY/SZzcyRlot5p3JO7mjCDkEFt3cgADdAgMoL0050TbrnNDierhMqbS
xqnaUUnUk3u0iMHIGVYkdeU+aizOZ+rKkWnq5vaPhqrJORkgYgjYnYQaPGH0OXztBpQzD6byTHVZ
gla/+aWKvqMGhicimlHYx7DqnI+51xfPc44fI7N7e6Bl6Eu1XjF5js1xKLwgAwKAh6+zNeItUCPC
zpy6mda7gGrv82aHvJtM4Sm4uQEkirQIN35DjjW/3PnMzb4kGzz9qFluEvmcCdSupiG8YQWGFYp5
sXxvy1p8t9up+JrPalhPsQW8IrPCWv5kxDedfTM50YGsoZVbM+m2MiUCbfqAXYg8Awq+UGaGb4aR
r3BjtBMFCE8moTY0sy7oz65yos9daW8/S9mP/XnQQQuOqqxtdeB51uGxkEzId848esupK0sTXdvk
Nv1kMGzEvbO4c7sHSCXiYzP39i+GrH7+FnWqDb+yu13zO7pHv04T5UwAEpuyiV80miTCsJZomX+F
7poAK5NF4u0c4yNcVdyJ3tPWbXWflZ5kDk4xN/gHBejkHoAD+z/Ww+U3Mo+QGxEi2uyqxY+OlTRx
wxzS6730Zg05cjH4MZ0DtzR1g55RQq8TDAoqXweAhXw51YOIQtMeNnbSX+cFZ8UTTiEJUyaay+hK
KTntQt454BwaaR065mwGeGOX5+EpEHP9U7tDIMh41M34c23HCYGPqVeVbn0x2xlyKfr6tamHMmUM
UCb3gsHVc96UoWZHht4jg4k5f/a7Tq53ucFUd1qotXa8ongjGCZt/veaG/Z1yJ1J721PVadEEf9x
kdPIet+ThYvzvvInlyCt3q5+L8Gmyswgz9QHIDHhdlUyEVARmI/7OWKl3pxky7KMuIFB/6SbVutu
dVzrN29j+iltTUQBSNSK9odm4+552DD5KR7iRJ8kjIHwruk9JEtLx8A+i6qyTbK6qm29G8Nx+Dg0
DQ9s3UjmqFLoON63EF6SnZK5q7JJLLpIl77kFs5jrybhV3IBUiefDa5Y1NLR3q4772LVRcJfAP/E
Sjmw+12wKs87KuABdWajmiSqumX9neX4WdWb6Tfh0nEWXv6J/Vv7iFpkDFIx9WN5nWbt2VmNnlse
q7FMHrGNhfkN3uNamRmLniCDhVePwjX8I8bKBJthW/xT6XTWZ9NxcMG82Uqz44zOc9oul0ON2bKN
Pw9Fx0sh2DmnzAK8s1WZoAVLWHthNg0ePAt4RupA0vZojgSP8rpZc6dJeBngteMBi5nOeWGhSV2d
l3nKSOlh0DmEJToXM8kJ6a+/huGO2aGlWBMhiSeCQ7bTbgt7ZnMz4LE66wMp6TQgYj7jdiRC27O2
Ofq2OOHwsePoe+udcpJ7HIQdpAU5evfCDdohq+Jle11FFzsX9MCiZKUwewolrGdbe09HYjjHkxb1
btRl7JwCubU/GDNwrTTcHh6nsZzrXeVKbY51XcXHQbCZyyApVclxRMdMO9XKIkohoiyvQx21P/Ih
MOxTWVpGmZdH+cmgL+6zhiYPcCgZCWrnmdi/zp3e2MRazMvSAmc2hVw0iPDI0z75V6pVfHbDHIS/
6IS6JRvjtQ3oOCoTXzBgISEh8IZ9WzT3LTNpReDOujiTAhmIwJaxqOs8VtCo1gz1JgelDAUig1sD
dA98NrT32jiFoETV60FUOWCLhf/lua6ducqitirF2bSVuLMjOYu7QCb9r6X0a9BPc2VVFyq3irEF
dvwb/mOdDk0tYnWqZ+Y3TNZYoxIsbkzzKCIbnVLL7xkeIySs/uEWd35khyBBPaHlqvfNmru/VQH9
iL67WoIPVe/l8pCHI/IFuJHbyZET2/TUIvOwzXprze1dSM/qwaSKGcQ4YeXRU0Et2HfTwhWvlyC/
DKAni/3QhTb4yVkHyMnNMv9NunbTzbzTQSCOuLk/SB/G6/nOn1CUNj2bMyX7NmemNDBT2Y1zMF1s
S874B9viZ2HnC5tqJxoODD6cw9KGdNvT5l3WMIZIYzb3Mm1beCrbvsqaeRSfNM8sBXxRfHHsiszk
oU1qwiyr4dN/C1FuH+6PDw+GIsBs5wbE1AOLeyfiqOoVDCrbkkOL/TOtIMKcRQQdfg1n71wNFUuU
JlqYm7K8+4uE5J8k0z9/NoQZDPu+w3Y4gkf3p4CEJdUW+2W7HebAHR6nAIlaPvqOmzZVYleHkDcW
HB7F9lsdhzw25MWE4Roeocd43gFzAwgH6dbhcOp1Ywco3WNG+3TZSOTMUPocOxTZ8sqLrngeTG0+
qsg124MjVQxTtFDmFlasETAvDrxb9hlhDVaRGHMmoZWe+4OY8zhOiUaIWbCwpAn2fb7U+qGoVvFZ
Bv7No00I8nmxZuThazeaTxJztpc12/jTQ84EOHhoPiOCnZ5YdPR7Owbri6xlDtCeDGME+wppKeRJ
YXOp+ZJC+UyJsnXfhMrDeGePbOFSXAzq27ZsLjAmim2reWPojDN88ANAwyJoy5/11qBPd1bPfppm
cqFS1rdqfhFFP29Hx0d2xQmdt1+DJcZxPLTG+opyBXW5XQh/YpTtm5Yha2Ux0PbK3DnUc9d9USFM
i78p7m/Spn997SG0kRsg4mZr/PNr95n1Mn2PsHdW1njgjI3TEjvS2eXy772xIiUo2ubvfVJ+mcNO
/vLzOjo0xXZPDgjr5tqfH43kM//3g/AvdTDOcBecIhAAH7QIGvw/P5ZgZgLoOFwOiFD0Ay8z+zUR
ajz6wFk+tKzujx13A6TmpCcsHCzxaxCaPPMQ7WauK+YSilXt/UUu916My4fi0eAaEXBi26BF/vxQ
o6u7iUi+9WBVurj0STvdOoVOnQWHYmpoOs8Bipu/uRBuT96fX1GAle/GT8cNS5zoO6lgGI0UTj7L
rEEz1Jb9QOVZ+v0DWnrkJPid2aDRPX+wukpeOn/+zF/TPFZxs52KMLIPveUkT+RmD/utB5/8l6/q
//t04D04a4Ey8oW9u4EcxNCwjj3nwAn7aEj8HVJZ1t29doHw/UUI/y+XJdWeHyJzw2PAnYHi489v
QLBkFh65aTftjv99GjpYWwkouv042/Knu1KrdbJ199LX633T2kzEKx2xnc63/X/fof/+tcn35iXD
uB8MPZiKPz/JqEZtfDJ8DlC5x5eS1p1xkyS6Nu429fO/f9a/XwuxixCSSA33Zj5+fzQznJxQVwii
ciNNYx4hD4Xf57ETJGUj5uApxdsU0/FPFAN/+dn/0mKi0Cck5h9hJM7998HrwxLnbJ245yfpixdT
swCI3bn20nioiFQOIsIh//u3dd339zteeibaLpYrXA/2+8fMmcQWu5o0pGlSFd8ggCPBoWS3+xH8
pkKBNc3nqQjtGfFf2bXZ2DjtkQEWLT4tkX1uYp+KpLEnAo+QdI/Bk22RyQ5Te2NMWVIOcNewCfD2
ObXiLq/gue3g1fXDBRlZZf3NTfL+GhLU6rCTiIMbgoab5p0bcCSWwPM6QQOP1Pk7/c7WpA2uxY8c
/821KwLzpYs7VJb1yplWR6JBMZYwzehvBllev0E6eTPT4K6w76fJ8r4uUaH+koTz/33IW+GBX5F/
0Hq/u6HRh9c1a+7j1LaRc1grOa2fSC8nusAeF2e4YH6bxm///V3/64Hm0nCLugR0Q8KJ8bX/+VOR
L9mg95L2qNupOzP5AS6LIeGFGi0nEmto7r0wn0/9yvIkNc2tYTQRXFGW0X+z+/1jTv7fcza0PUBW
nC832yj2n9sj/z92v8JyZWuzfjrmQML9FCbrcgWJ6t4HZbFFdzp0a3nd6PnKB56I3DniwFPRuad3
wkscscVIE1zx3g4nYzLfIXhliYGGrHeus3YY3azVwL+x+4Fj3CqH4IH9SrUdQi8eurNxOc7SthC2
OLmDzu8SiYAjDbeBsbGGktrf14gcokvpc85dlFO6+V0AbrzcDYb5Trr5Bj6CZDLnsmcg6yKlAYX0
KQw91h3i++EtACWzfik2ZavHtm8Y6C7Dul31LJPw6vm97z240AFTGSg7vCu41QjTmgR+vNaaaIyR
44afIjze+c4kdWCekLaJJWN8iTOixwh7/Mvt8f4oCHnd2jfDBpZ+SuL3p+xajUR79Yt9xHhAQiG4
MS1T5p7YzAo7gmjldXj/si6w4xnjk/AsBIEVyZuwIWH52kts0Px0dj//pRR4f/xzDrvgiUOis/hc
gIr+vFewedrA14r1uFWj2I1joTGmljytxc2p+pcDhBcpf93/3prAN/CiABi5YSDx2b1777Wrsuoh
HIsjyrWouwnAnPYxb4k9rT1Lr3sPUwRSLoU67BlYo3lNpljGl4kBYfG4zhhSjuVUBPbXIp7ot5cA
sdEz8zfxkNTI6rIiKWb/WqJJcr60VlMtHzshu2rfUSYve62H3t4HMTuOXWBsyv1hhYV0fyPWRxhZ
/rngLRCwh83OC8DuXH21jxZTVMe8NIQ68MdAlr9OsljW0zD41faJrANUdabzPfZ6AE2cU0IKyNG3
sLTtbuvRt8TJ419jmzNFKZwIkF3BVI7CrgHku4fTVn9168I52k6Yh5fKWVHhYtLK7awr8S1htIdo
Qu3vDY9IuPuA9Tm11ZGNWC12g1inkH1UMQ37ybPm/NPA0v4YMnevsmCt2x+LZ8/NAQ1SH6NL1t3H
pHcxpHSdNf3WZDqkegNF/4O3BhOfOvGm+o01jdtlo5DOx3WByp9RDnn9Z10GxbmgfarP/hTML16r
Q15red7mZy/Kl58eJytHfItFPvPKaQI52iTmDGU18HZsqQlm4GWVpHByG5EFivQQcmdETOZ3XHm/
ncqFWNzKcf3VoKL84FVlH/0syxg5uiW6kBy6Kc9LhbMbQDUkY0exhOBmuVsZSN4SUgwZwVGMt3SP
3KbqEGDl08GP6ob9ar8wV2T5QxeD9GeyMjeWNvS0si4Nbp+2a/kUge3xGuWK41+JVXEMaVi3zCYd
5ku8MAdOo3p2mWeFOv/KC3Jrb2WbsNSxXaJg7yqkN6diUav7inkWx7G7jfPFd3p5jmZri/fo+mJ8
1KzrOM8mpeNTBe2o3gUiHn4tambvWDsFfWQHzcFKEcCxd0C4NpprxwtIHJYC6lZq0f+2J+YSUXMV
ky6uBnZid2HGHmHIkpFY0tYT8vuoGqWxGhsYcI4ja/DWvdOyvZi3aMs4s/kaRBP4SInntSHRbXCL
J1cifmeuE1TlzvKMGvZWHaw688Kh/mAjdQYl3izyGs8liRO0t8GvTbkM+nGmxDozbb5Ctg5Z8rYc
q/EjM3KEMMVmPS1t1H+j+w+T22Rq5Q6oh+9+uQXugTKKXifCcZ5p319IWPRrHbEgFjPIo9lJMrep
KZ+MyN1ir4iHuRBt65T7ZpyR21l18zEJ1XpukBH8RFPSncMylqyF3bL0D9qDl3JuPL5BACYEbqb4
ZGK9g8C+bUSqtGucsin07qQbJLyl5wYh8BgMGqUO/liKb9gKl9nqxCvj2Km/L0a9vNhgvWFa1tq5
Q9Jp9bt1jLrmjsElvMhog1H/Ylzw7lcFbT7YoWzhJo37zf3SODYTtUFiIEwZqHG5G2SLeMqcwl52
PWXssg/LZWF5BamuZ+edl09WVYn1tC6MthCyKXdE5MWkAwsPPoW0CnJyPti7wgO2koJTKLnJeaLc
H+6I5FnNHuql9JhEWzB3N929+QzJorTdguBFzkvYZ15ctNft5p5PbUqEW9Ql2pG0W0rz2SAHaC/Q
zX1wt6XzVlOTNtm6Wg0sYq2K5TyruHqDxGcvGdMXn3QjljIErzCAgemUiD1PBSMBo13YMk4jv1Ql
hpdTUnfyCyZGLDQESpqOgJFNvxYE7SigbdHCycc2seGuqLi3+evjT0bKG/E9zNXntgczBO8sgO+8
ofw5bGqpu31Uk4GbMcq280MjlNxQW7pqfR79uk/2oMD9p0YXrDgId2lfhjwk5K+3m5s8ZEMrnd12
OdDYgdJI5veu/0OX1O37ud4ifXb8cXszoaAM8QbuVAnNK/xcIchHboJkSZFL1OFKdAk/ScVsblFA
q16LrC0997DmjEIzZ0mCvcW/aLNIRzd+vh10P0JCn1CothLQB6L56NmUC8dPI8b8a12zq89A2G8c
P3GC0HGEdEwOl9o+bZC96nTxe/cDdVujsnBmEnGGFHbTsyf4lbIt6NvdItgiMr5yLTddbN8igcu1
o+rKrml5VQvbUs7xZREvQTGUP3uzOc/EgHTiFDYQODmwrKlOiyV3gs8OexWdxj2UoAv8BQtfZVjw
OmK79tkpG1z6M3q+ds+qM9zZBKruils8z+eekKh518cNqnSOKbbNPkxC+B5r4m9PXWMXBytBuJRt
my3laR0plVKE3I59sLRX05yyBXCP1YzNz3hLHB6EP4rwoFon7jIxuO0vHG8DgphKc51FhyYCuU0V
xkgSoz0Wpsvaw1/AXTnhDNuIlb/NsNvuR8wS1mbk63omC8n8ik6EEeT+R01Ww4Leepqdp8UliOVT
HnLrZXh/eamBcmK2lcxQt6MAAcZOqbx4cRVmHhzg83LsqR5IYxmxaqUJojauyMjoM9LTVjxV7P0e
EijYrO6nevrqraWVV2lZWHN0kJwS/BnjJDDwCqva99GCN9ReXHvgbdr1+XmWViWvgninT45Zk/rM
2B7/F+P68UeJTqvBe9Hl9nNs1/4+mgjq2CFGEj0SMIdUVEd3n0dC4HzCiBCzHZxI4PZYY0BY6FvL
m8MjISUDEGDxUnIq/0D7rSQX0fPDoxnwcCDfbeSBHIjpNSLU9EfgbMlyyvlK96Ks9beSRnE7dLJu
f0VFjMiv58msM12gv8Ky0NakaeItbjicSmZhxsjIRu3BuwsfRjBu2Yyxc4IB3i3XiJaHbbCzzYY4
hh4sz0jzSzcM0OvBrcD1fALXm7O7tZYONvrUhh9GgquKQ+grzrEq9Eh8Huyk+hRtqxl4/STb3dyW
8DmBATXnyqUl4MGb+NbGpkDV2gbhnc5hSWZ2jOHhkG/+Ldxdxlj94sVF+mypUYHm1eO6PWPm00AH
Bwj2O1J6/HrXl/XKnj1MlGK73fo/l77o4nSV2vWPaimjnvt8YKi/2RHazpHwa85u/cGplVsgR5uG
T7Neq42KMfCz2r1NiATPmcyKVbMOr9W4oDtjdNakW9It3YE7hSeo8Gj56nJb5zvWOd03AFc4D5zF
noNHi6WyyWK5Og8bgrpbdIejgZg3jhR3zdhMfRqSf/A1mIvgV8dxEqQzwQrttVlnMqTnmQUP5mdC
/65W4zXLTuluUZdYgvrclTWH9R1cDK1viFOl97wPpL93jePnDzz0W4xubl72ycihdW+xg7939NoE
10lTzD/7bWFh+IGMP17ihi9pd2ulkZGImBAvz0ZZdnBVH9xRJW/rLiltHx2OauM3q1gEGYMLEoi0
AQwTn0RRChzAoN8tyg1gQPvVQt1LGDDrmuRB5PQRO7IctzhbTNltj2UQLjc8fD7Fe6pqgqIo0PNh
Iv91wvcP+sHZKRd1A4FjobZ281JRKBY2ZpU3jYQkOFRz2zm8tizL2w2uP96DlLbqS81A89tmTy5j
4KmTP/KQ7zrDXTONd62DTPba1V4VPoI8CuffQ5DPBLEj45/Pjdr8Z0tJPzhSUQ2c+ijcCHBa0X7U
e0qb5Isj/Oa0CGnHKX+Lj8dpAHrzJAcRs4KY3cbek+rD/63INpgyP1BjcSf9IlEvVWiEfQg5veaz
IQpGfIwwY97skNor9rIkQORRbuhJ7mtosdUBd0hh3py50LTjwxqLBg006J+oEjkhUjVN2ksFHht7
QDd7zsTSJxwIRAhryPhFsVQEBtKFY7tEiulQ9XeoVBDyW+YJPmvPSKtS7XMxEjRziODdmcwz7K7u
CsO89LMv/PYZ9SNed9IuGhyptqzf7LWQyfCX0d2/Z0hU+uhYiJgNvQSKxp9dcVPIAHkAUZtI1doH
IBBfNQY+k7IztneatIO/QGdug7M/2+KYPQEckRhgB8Std5PxhOa7Mus6HdVazq+DJ2XGm0C9GDFO
B7YV+ZQljXmDMzPdU+/+zTf+//14BgDAxRgdMal89+tOcciEuWcrYUuDfGlqLRAXg+/3n4wvhtfE
GYrf1UjQl2jlcGd51u//Ho+8//m3jQ3zEcTcIFQwrt+mJ/8zsGJ8uvY9Zqkj45o2TnFwMYWhHjsj
fxr3UDy6/Ra3802Nh6ae2rLb/fcHeD+WuE1B2M9Q7DhMpV3/3QXQVBM2kPcVXBhqciTXxcWS2v6c
8KvfxeE0fwl4F/9l8v4vdvHtpzIKAhcWsq6kzP/z1y6w5rl9LkDNW+UrGxt5ucVJZi5aVbmzFSaH
QsXxVTnANSpk3y+gJeq/zH/+demh4AX/wBNAGBOJe/vv/3Pp45igGBQB/lFQhraXIATqdrXNNJsM
AGK3XTvIUc2L6Pz+Z50U9iNIlXE4/Pfl/2dw/L/3P0UVUBPQBexhyYi1310JuCxN6zjIxNUarD59
VE75bffabD/7oDPzC7IVN8p6xinBzSM3/napxOWhAtY03o9qcKr7yjeu9VQ2STv8NqOuMAHLMCqu
hR+V24kSYCVPJxkhwMx6q/Z5rqOFw1ugR/JFyIFr9eu0LztkMZk1OpV93RbSmZHriNYctG+H+UkB
s6o/Yb/w2zd04rH7ECsieJmr5FNxYgasAV+E4KlOVTQZPytDpiCHqU38Cgs5jsN0sfyGoNs8CNrP
t9xGZz9Nbv0T66hNkGiPfDDTgMM+Mn4n4cOHmlJdy3rJg79Myf+1mIwIIGM0jzIHNk4Qee8uuY2I
do1Kg7MMrPNuQRlzIPFp2wWdK18VQpC7gFDNy9TWLcmPrfMITT44lvq2O59WmbW2bk//fRs4/7oP
WISxgIshX0ZM2SC//Xk3jptuiOtanUMyxHCeDE4z6zI2yrFex7WGCxCT5IsJqfIIDSSFi7y2iMro
oWdexjNCDu/0upBQ8X/sncly5EiapF+lpe4WjdUAiEzPAe4O3+ncGYwLhMEgDfu+P/18nlnZlREl
nd11G5GZS0lFcnU6DDD7VfXTZo+tbda2uHf02rcGhh4/yFa3zy6xebWbKRSMNmMh6leHmgfcntNk
f61625XsXZ36RbRNlhymBAdwBii3DlSuLeHOoouVKpvagAQ7GbTJUHHB45Jer5m9oWLst8nikP5b
KmsG50hcYywOTD9s6240k6kKMtok2we3k6res+3sNOSbMrICgu6j8DuRuKcU/qG1BmVvvxj10lBR
ldVTw7C8D4vXSneox5g7q+ekC8CjCcqE8YnvEYXjiDwwelrpXUf3aaYbXXI7s1F1Dhx/ELwBTy90
QE9J01+k0RRMEIu6ubeSSuOBij1n3ktAQPK51+FmKZGYmKfwZ8gnxRv1PA6l+dYKu6+O7cT4ZRNF
8NqwwBphFBQL8goO6RZfbmSUyxJk2Mvim7FrqOShzMZ9tAZrtldppZb7loVFuS4QEblO2BtEQR4K
pmqOnY8x57neI0OckFPAzIAYhk7oDTc2BajlGkwDE3P4kM2Gd2EJ12QM5zRobbd/qzJl0dMBcoUS
WYUpto+SNuinOZHUB/W8hKiPJA6mawE1BgGr9b0w18WmBSsfX4YExM2h1HIucxtD0bByVFWO7/BO
ce/7XACwmaGtdqB5EMKEeVKNdz2/6q3gZymZbfGvuvNtldKv5cfCab9yJGMjjPUFJ1ybGtF0Ua1X
y3tKVbMDZiYd57grs4jYTtxvMT2VehDqqYq2hZh0+0gSkBcdA4mLbwAahF+JusNA91LXakAyQKPK
Gz38sKKOPFQ2jxjGRqiNhzabnPYwiwYrk5DF+JzTJ+b4TIK1/r95iv26VQJwyL7XvpbfXMtTzF+8
BBDPKy2KFwVdCziemrzmbmloeWE7s+wLLrR/Uce9/jz2CVeoF++H7vzywGIz2veDwc8zaQx8gF/8
PpNziVY4Tr5HdjN+/+t70j+JuPw8SaOPR3EEvgUYrD/fkhxBNSmQGNJwNFWvKKamulR5QUMO8jXJ
IcsAtRqyY+8Npe/Fo6X7nWdMW7R299WQ6i11tIIDsrTW4+KAmIUdTQNxEY5xuPZwyq3YD5WntBqK
U0QsmrxpbL389Wv4VXa/vgRegWG4SC+6q/1yV+V8FkZ9CnVPTWBfSBvogUMuai2dhZmrMgCiaYwB
Tz2xhO1f/2jjqnv++cmOH4diBlqPUP49WGy/qLFl2eOL7EMZFDGRG+yLKYDcdixIkIWa3Xs3hTGQ
J8JujNW1lQqvhxiT5SuNvHa/Njoo4Cs2jZCdWs7YBPXM3thxyCTbAH5reZeZ5FqTC4MJkp4cYlbk
e7wocO0eM7OqdXGuYscDm8P8afD/+tX907WPCMDfFtcItyDd/HXbIoohVEU5VKST52Qtmfd8UhwK
bovKYTJSukj+m32qeZXjfv5zQhoEYo8LjR0je+afr0YFaxD8kKq346wx9Q4VdTNun0OpI3nJg8Bq
xvjoMI7It4ZqpOEnbKzMNQkgs99oXZzOFEJrBEygc3joOrLJn4s2szocCDGhAc5j5JCdiPZtYs8z
yIq8n54U3eJqj5WIYX1cRquMU7G2I82Xc2a1km6f4uF4rzgdbsareszdt33+7U/97z8Bm3/vgn0v
K5qhVNT98s//fak+ioeu+fjozm/V/7p+6X9+6m+tWf/41zl+b+iN++x+/ayfvojv//efv37r3n76
B7IBMtNd/9HM9x+UFXZ/1HJdP/N/+sF/+/jtuzzO1cd//O297Ivu+t0UrfR/rhdDpf/TVXf9/n//
upu3nK97yMrhLf21r5cv+Xtfr/GFPdzVWIYx4woe5iPjR9tRBCxp8jV5U7CRcqzxrsy0omy66D/+
ZnlfmNG5/DdEWPjONl/UAoW8fsj5gm1SxyzjcuzCwif/9sdLv/39Qvyrwl6+8OcbANs5vg0sSn4G
PR/cf64f/9MBo23nFMGlYrrfUDn7ei2QJEHg8SQix09udFUZjQ5khW7aeNWYdvbDZYLqL72+doa+
3NGWAC2LaJRODjEjqbWEZvJtHuCgh6NRv5Zj1xNC172vinrV5xxtd9Voy6PNCN9Ht+rX+HXzR/Rf
m1gA2J/ZdNKPrKuS43D1G43OsNwnmKeZ76lT7i5ip9UpA1pEoHcD+s96LKbhuRpacCs1wbCw6sSp
Shy2J65D55HtjPnOwEy9mrHbH6yu+N5oz9wZGON+yyLmuIn1jnxy68GwsZ6rMMzRX4Z6Y5s5Z01K
LCVHhR+VMvMHi0bJywhBuifaanQ3DuSf74q5233vlMudk0TyazHD2FsDrr8ucW/e5cko7/AXSQp7
ZAeBr8l823a7Q2WC9bA91vqEnxPBCapDiV5UV5kMGqXJjdeX9W4kuvzVGwzrJrTAFw4VFSvTuB3Y
pgcEMjS0IHe5KZbkiaw0GyFIMNmwkVjGTmZdjccc82tQQsBZ95aKTr3dhtsQWpts7Xc95SbeUeIO
r9mezoOZF6cwNXTqygWmLyu+hTimrztTmwI6SRMED+/ZoO99NTWae+zzlpeQ9UyKFOm0MmymdYWD
R+Z5tcZv84PWZwkmipy+K4tHAlL22QNogATdTVtcCMVpMqpqZZuJehkJTPqjtJtVLVv5ROPUK/AA
+5Zqm3Alasc84VmptmEMCm90Z6gkiBTWdi7q9zDhXDdiL91RCioORpSHG6z+5VufPwNXRdqxk+ZO
it44j2ZHAbHXfVbgOInmVb1+wQ2VQjstqSzg99rQAduuKc+6HjBBjfJn6LJ7VxX9ioKifOcAAN8O
C2PYmSDSauim7lkfnfGZWR7/TGftBazKE/U8w7WFVJHuautDRSFoYNhiRGcpV1eAnJ/Xhrai2OTa
Et3w7DQmYzwQlTEw6kTWt8pEbMM+4K2jptLOC2EAfLLxsmWGaWzIToQX5qr4Hz036fyuTohYiWR6
LYxp3nE+7C/w8C2AgcQD1kM3vzAHDVdQvZTa5yZxv9bULI5ToDWyGDDIUNvOpfEmic+Nht/nwlog
1TT4OBH45o2xGGhEk+Ec6MeSK1EtZIfiOHzKidfC7Gnno4ErIUiF17x3VoE+S7cZyqLSnyxlNvsw
jJFLsKUXxBEqfa9rjRmoJH0dHc5ZDLYT0jY1A2GV3KO+sRnQqtH7wdXz5iWCedcy9YcIYMPabEGN
JXPRrrSR8XJbLcU2skgItFqpArYx3xY3SniezoIT4Ch0lkjCIQZv8zF3lLfHI0LPp1PnyEyLTNcL
FoRHIlVEBaKF2O9YNQ95HA8HzSnzVUQAeEN59HC0dWAJoWGxeUD1eZTJWIPCboSP4cvhzyRwRMnQ
EPueUYdvlJWxK2ide4uAvtAdyyHDm1SzyvSWCFOU1Ufsh8aDiA1SqZl1MpbyzBE3Zl/q3rdl+iri
tt8AwTFuYKBXJybO0V6k6mGhwW9TSXmJijxeES0pyJiSXjXGif60cSCh3QIks2sXpAxTBF8IyMtG
WfIOlmN6CvFCsSG3HPYL8/w0tRPsudxyHjDVAn1tNHUMqbvdJP2IyMKD6NTknsWa6K7FcTN337Ia
tP0stVulJ9+h9lqWaKm1NALRW5xNd4yUybJe22pJVAZTVX9nuAh7hALtEy1v6Q7wIUiCQsTi3oAS
dTHdGUWiMvepGDdMRKqNNzTAfzqFGyLGrRdxkArQNpp9A+kEgWx8EUweN5qWQ85MyNkws2FT5K4a
lVDlavkUZIi1aaTDUUG42/cSe0LfFcbO44wPgvYy60QIS1DUGzpE8hsgcMMt0ST1ooVXOq4hvrXU
3fmTAnDY54kZNLLYxEP4tbCdfW2MHXZBw4Nc5jG+csnyGt2DsyTQG1PiX6Ozd7o66JTQjo7H/0N1
mxHrFCk4VL8yUKM4TKb3SXXUrY0NYtPUML/nSb1paEwbUDL6TRLX1cGScb12II0wdHWX926ocTy0
rNNEVh11t/S6S5poRaoRrzUQy/0cYpxdz9VnY6SviF5qY4nceBQwLAOgnKu0m8YPNAaqKh092g1W
mO1Qne3XWMbuqa0iZyOkM/tWTV6pUkTdmOtwNuJeNdElcCh5lO8T12HwsqQ1Fb79eYIDcXAg2DWm
fsciC3QZjSn4PghRDukLN00ufUZ7kqwpmi4NgiZI5XDn6ABuA3dws+00WD1yRxWh+GZl9HnVPZ5s
3ax2zA7HLeYT7aYcs28lRTdbmpucvWxHc08A/XOIMuSPyGvgzXml+5BWoYUxATZWy9b4KNxWbNvO
aS1fc1S6DoGH3tcLkynl9dUtwiVJro5SUTQTwKpdqm3H3JPEc7rwTGe8DOq6r/YLaHwq2MJ5L2Ia
tqexxYTQJOJJGyLKxEv8HPOc8LTrFlKMPubO5clTcYJo5VbtxzVTEFMOWmNmqEd4Tjwn6L+2qZbA
ZX64NpGtkOq752Tp+9tkiGOfTfD4o6jMEtywsNQxQes95zDHNlJ0NDcOJ8fg7EsYdmf3VBhmmVbv
tW6uAoeAJwC9B4pHrB/paPGH5ZG9zzQzPw1mN2wIntKSrBW63/DHd/wMysNGM0V4wR9l72o2WetI
GC4WWFd9g5bNVs/dcwQ/TsZ8lAxnU0sgfmgBmsWK9HK9SmkCT+N+XyfFrvGSY+8axgprX4rWCH0h
SrKzXY0UEs3mgWOZxexjatdmBrsBBMapdHMrqNsCC+F0WLyQDrlBOnecTq9UCsKsUs3vQhP7kAL3
BRGLvsTbubvia3y9jLdmlaydRL1OaYvkO5VncCg3Lu4FUFHzsbNFsiq5kLewIfBALOfBKXyLTLfP
UL31ZygTS0OTdd69eZCprmBRsTVacPYkPh0tAyhp7bMZKpULFqb2vPeIYqB1lHARs0aCmBYkHEuc
0SNXbfp0/F6Lb10FgIA1qk9nl0fZ2lya3G+8+X6e7Xs3bAJJVhh3rG4GWWKdkj59GlQD1g5OCCQK
wK8Ouy58P+6cVdu4uHhz1KyYBhDSJo07l0SJ4WZcpxxavqb/5UejM6ozmbCvNAHY28zoEDTdtXLY
g/tmke+FEb6Xg0eQ5YDj55yz9fYLU6c4V8vvm1BeXVdHkzHAgInKDzP4mZrDjSZyeD7igPJxa5Hd
90CazVa8tZT+mNICpif2FZnfzpcw6n5E43Scom5YpzQybUYneu4s2ug1PBRF+YDl+Qeg5086ijaj
lgCLSmuf6NW2idmxzOkMIcOO70LyzaulyvOT0GSFR5LNbz9gJ5w7b61r+cFSRhD1kph6RAq0Hdlf
Z7z5oJJt98Hj/eZEMKwqaaaBGl4iE2ZbBXToeQHcNzCzU7bigWnEBB9dyRM6eypK5tqUvz8rxzgk
05rodOTPdt7dTSpZA1Cj3McqD3qdTBexqPHFuN46xbDyqu+iMx8HElmYYPT4JFjNLpudioaBeep3
TVM/VnZsbCg1KvwcBNSUZMkNLJQGOGNh7+ZIWbAneKR8BVDU+C1kys9sSexv2RT6UylW0Zwf2PHz
ppYQMBW8CVMaq2yqblIuRc4X8CDtjAQcxGUJmK92mo+BMXygcLGuyporHZEzMGtn2cxaMrCBK8QN
qNBrxFn/zqs7ZEKc86GTa5Th4aINqfvUuZLQWT5pN05jh2yM8EnWAj9ayrfFKtTYfpr37QvIqRFG
3XDJr3l46IPlduhqcRR2Qy3T4uXn2lPyyU0xkbJ5qbZG6RC1qO6RTfm1PW527tqGYtsmBgk/7BNJ
9zZ0GcEEdw1dhTo6OZ8wqCFtdytpGTdlGB+quEaSVEV8aN14Ow/J69x05SXpbIP06XDAGcvdaR7S
IB3Vphvdm1j3tGNrDXUQUdN+Zl8ifeYq+ALMKWDdnWen/5ZqgwysaTm3XshDT7NMDHRZt2uXMdn3
tXvLYwD7O4yWbuxg+eK6fbFCnbNFPX4UPcZXV0JfsyBZIjKw2W9Iw45qGNj2NxPkCpLKcXvf1RmM
XrzwLOfKYp3EX7MBmMiSA6DLZRNeBq2TX9u5BfbHLXXtCAuLiei+Z3EsVy5FLAHDT/qfpAraqXy0
MgZGWsrt3JOf2DIfjDK954m4Loi4M8Zz9i4JSzz0UnvKuM5BwGLLnrOZ2PqY8+Bl7ORj9htY4Azo
mFbf5SNqs1Nkb4YCx2JEM+jLBG8W5QvxRosX453kxbbgJE+VL8nxwt5qRXgo0hKAkD7kG+VWaqPs
Kn/RpbehMVU/tLa9puwRNKHAFkZk+tnQVbzKPPuQUhxVZ94pMsYrFNqc9hUQRvYQ3FiXSNxjZIs2
mCLPmetsuIGF61ZEEseFHW+60HmFJ6DzvJHZmSY8KEqx8d4Z/TObo0sPjf/WWZY7w46PdmG9GklN
70DBDijHYehilWZnkujbSNderNRxfdIf7M1dI9xQewkerSmfS28BbEOVFIkRbI5serMt287qw43z
+dCaDO9ii8BeZWc553u7/9GDvOUqntDm/NbL3P1ciORr6brd2XbafuvUGLh8Si244hH93gqgM9tG
WkPBiSjNDhTAhF/JvZsvGIJm35axOMZQn1cqssd1coWRlaai5y7KvX3TLNWT0bPGwhyDEpfhlCpu
4GwywWRFPK4QBydCFS85mX4r6L34K4FHBgMLd2mfgZHM+d95vpG1OQcAIeVjlffv/dTme4Uj7FCX
xlUoco31MLM9LgQQblfhhzIipzyJ2LL2Rd85a6crnTtDC0tfS0ttz10vfixwmwac8sSNt8w8eR0c
ub6NB/amo8gSb7Qm3qDiEy7oqGDorM7+FDnnPqxSlPUmHnkB6Jw7TWW2b9D3h5GFReoPWBBe4mGi
gAbk0Z7FOFxYUIa1MuacbEsFqw/DRB4+6HYoTL9iOLmRVVHfj02ZfOvJxXP6onPAjoyEqwzg35U4
cnQ5DqyMlnM9WWN7Y+bWFcMfuoRCQo0seyvWHVDBwMEzE/rgtKI72GhsHhuZrrxJL4/ZtX6iNVv5
valM56j3rXfgrxhDNkd1wmdDg669tCzEwTRhDNULj/GpsPJ4U5FrRh5yMX8lCmvS6JlNUPeje0zT
yYX7MOCRaxH2Fj+a4GHC+NAvblTBhsa9J/wibIcjjC35KudcOzcKfvA82NnaqdP6kCpPrJtcb/dG
MZEIi9MwcAF/P0lLvdXM7+4mZ36zBRNAaJtiW3tRAxxImevMA+Y4RtyuMPFa17fQ2qA+sfsrmeJj
GDRzEkSLDaqfMV24gEwtGJMsKyPniC+XADYrv2z0SLKezps0WldTr/+we8c9sNH31gJP4i4WWMTs
qqq2cBG0/bWn6hWj/QqfM8xywCM+Ljp2lszTxC2kNBh91pRHB6G18a4RlvdO43q18/pGfK8QxIOO
SoCtbKIq2nQeCGh37uyHwlk+EuFxt3KA6KE9m/fL1SQwMKFZwUdStyJkxMDTXqx1eCW7GrLL7aSP
9Z1lVM4Ld5fsxRvs+FFFoXOjaRO4O6M17/EbcA+AcsrwkhDcfon17Lmo5Y1hXR103QRgn/qScHxI
M4sdnatbwmN7ZZAysuMkv8GMa76YdqSfJ6R2GpaVxQmsDBNtbxW1fplMaySwrub0lJY91uPEIubg
ODPoVm0q7y2mNowF7Kx/JY8CTSrGM/WV8T+DTwDt6iGScPhXtiuQl9vIVMbGlKo7ZmYif5dh/r82
8DesYH+pDbwV/3Z+YxNV/llQ+O2LflcHdNSBq0TlET5iEO/qKFh/VweMLxbKAKlUzSEUSzLtH+qA
+cVD7MQNRjcutqRrA+0f6oD5hXoVBr4YtcALmJb1r6gDv0Ux/6FmIQ2yArGg6KQCwBM53i+2qy6x
C0OOFrdpZ178Qk7xFrAIdpqiddfQLr2tEZFt1ZPhIgZ7q9fxHrWpCjQjfQQOu6F09MGOi8G3cbaf
aFl+Ntn3+maOkYcjebaJPDCyzcB0UGYhnDXmEOu2HmhoSxFhHRF+ZMZo+QwLEnbxGNonzfnEWOTH
g5fvXK94cVRWsUkHPyN7/YEKgZ3AFuDXgsaNIedz7Pa1Uj25k299iWVY72QO1Sh8JCf0u0nwX7rM
H0t6wfNfVa2flLD/Uvv66bO2H+VVX2p//Vb/VwpkXJv//ocK9U8C2Sn+eI+6j6LtPuJfhDW+7vd1
gN6FScElJ4dMhvIludJ+XwfeF4tAs+4xHvxdPvuTSuZ8MfBFsUyuNcDXBOc/1oHzRUNDYViqQzfR
uHr/lXXwS2DXIdh3hVbQG8qSk7/LcX/WyHpt9BgR1NKvjLxZ93Juj0tnXZgLp+sxxAKq7My8wd3Q
+511HdNPC0Z+QsRrTevlo5Oa3ZpHZX9eShSLdBlWwEW+Cyv+6ubMgw07xzwu7YsnYTGlYcXBJz0B
x6BlN21eUsCmfpO5xj6tHFQP9oidnzXJuKlMbgM+9tMagS4vPyNw32uL9tD1lGchqO9+eRJ5yfEj
NZw9TOLcxyUh/UJRVOG6mXWZa06n7pATWNCiWyFKlBptJOGpk5k0zSTedkURBZ5eRNuwTpx7q6ap
61+Xjv+fXDfXurv/et2cy+wH0vKfnxz69St+XzGm9kUnvksFuKURWvb+U1Y2JNox/5HHgO7YLB2+
5A9Z2f3CYwNgLhlw7Mw/PTjsL8w4ryuQQnMcPNho/ljQ/xNZGeHjJyOEoxFwxGsERUMjtuOww/lZ
Vp5orm9q4JxrTdLpRs/PuLE4tt8lVJ+Rxh0gkDGvY3uF3RBwo6NjZwfj4TDCuaSWlie7MpZaG9Bc
48IdcyOMoTYxqPtCzgdTcmoW7vDDbBiKd11SB1obMVsmw7JW7WQ/azqpvLKpjkY1C5Tn0dsiUSf3
y1Bg3iussy2FB91EtQeNYjK/ycWnUY3TWZfzA5LhD1SewQzYwVbos16HDqK3JIyAfdaLdYhilfiR
ZfRPS5mrGws/2tpR5qjd2nHJFFBXQ5yypELDDQAuiI6BW6xFj9QSZlEw9gXQJ1o9ED4nhKd8/IZW
xCOsM4qO0ioc6Pnaq3E6BvrgaTvcaFNFAlH0K0PZV/wcWMtVI8v5PBj11Xkpmq1hzOE95xq1bAYo
WP0qEo7l4+qJ9zqiTOjLhCIBG//shXnhk5FHxoureusEIA79aPR0PqhmPH1kgjNe7TWgZ/bwOtMG
687wloGMBjNQQsOAJ+tcsgEquO9MoSTnMIWXFjDfdxfBECUJtudUSWvHzDW8KOJCw6FRnv2EIcU1
eELXudhEJJIfPaHbd8S0mfJ02KDfKafBqAOK2/OpYmkPkKEIATYphUTUUzAZ6fuxf7OhNZ04pNmH
wVKWYNAF7ZfyqmRTu9Xwzo043Se4emlIaopvTNg931Uk2X27cWgAksI+Dl1qH6OkEXSUVLLfj144
HHEK2M2abRURMn75XspVp1ru6pgk6g3MRHk/e7e0KymO98VAgUNnJ9+MpsVyM9JngoXwnA7TzIap
quNTm+CYnoB9rhLu4at5IcdriwlLYpFLahaU3A0sR9+A9eXXLV0XIWSXoGum1rf6cg7avD9Opfui
ZFeus1mRK9EwXtvFGMCN6wMbkrqq57NkYAo6nQaq0knWYzXaW6ppQOKGBbMk11kVTuY3nLwtutxX
bmsArheS8apxJyflnLi81mZjmFRPQudNOav4pcu2TWCqXdvF8soM3SA1ydUQLfO8rSzTXtfWECw0
Aq1wr8tgCJd8vaCorKGvxXswW6eR2ZeX3o0Z1SZzyFhVA6Hvm9fRTxFe80NAdTbS7HEQG0yY4tR7
sKO5Ab2k1T4ELKLA3tTtiI4+6xSUWJ1BpTmxFMRHi1EZFGx8JYJaEZrd1HqS18l0pgZaUwiw5HJG
9SkvAAQu8xSeyMC7fjl0Y6ABJFWMLOySWhSRPXlaET+BvIv3I9FQunifnDmVp4E8O5IuAXKFexlT
nt2tIjP+XJIFLKE7fl8qRxIoap7wxxh+Uzt3sxN9VXRXncu64wrJF4JRDalF2huopWM4cFvU87xX
1PsQWNaCWEr5vRuSZYu3BLuKaHhSV6LbEULXnkniswKLwn5q3GvxhqqcFfOqeNWy3D7tkCgmE0Id
BaofJjx3SivHtUyTYjXa2RBUbUnFTAjlcmGpM1a2QwCqCVXiGxdD5NO8VLDdYIFU+GZwh1wKxIZO
T0/4ncKTnMfwOvSlHMpCmDNzatt6424hJH8nFuGu0L8++rEqDxkzqB39hHKbaVJo/mzIakd+cAa4
lo1vZqjLY42NBewnXkqnchFWy748xyNynl9wwT/blaTFk4bW9KFz4glnXjEB5KcEkHqdnAGRWVs6
mLQ0ueNCgX2xdMarpc3uvuTipuyhtu7ytmWmkncVBS9ZUz1XIguvnE7AX2TXB8/d5LBzfXjxtW+Q
Wgf47GS6thkbprHjklHXwNoIkMj1PRN0pil0v3G5zwaNclmJV6lr5ZvilB/QqEZgjlj+zgHUSgnB
YviLU4aISYisVB/Zek/jA/suvwu9fKsRkNtkAJB5+AEEAr9q3FS06pyYbLWrCPX7XtFkfWLWGW4w
XkF8GEZ1QvZv1qqxgGlzfjfvabVm4A8o3bIhDTrxN4B3zqWeei/Q7Dw9KzsNMeNwtbEMock2X8d5
P2T85rZsdqZebKJSxmcm77cgcMoNTFVqX7NhOabCyC7uyCxHNGFDzryc0nUGlxsnDiFJtyfWaZD4
7gLibtvOqlZN3YmXAiDulUhd3mZgFQI9mSFZt9zPYrPYSK4mo+8sFIryFNcgMPO8uORE8jYN5IBL
X2EVgX5uDuMakiKPOyHWtg07YI4GE+BwOmFTqJOg6HsamBII8kLvDrLN1H0IOYZYwUM8qe+QRMwV
3gyxax2v2dpT6/j6Yg+IbHPiZRvizLeeeXVwR9UNeLpbU/Oqg4mjct+T9XhIsvqzTXVG5Xp5qoA6
vM9LX6wdnRRsn9w4LgOdukyRV7ny7mvBi/YZij2Axer9BXHopCj6C5zWwFcgk/zkmKUGFD0ncQlm
ns4g/vDgQ+pLUuRUlGewcJw2178Th5Z+WYRDoJWlX8O+PeODffSKuXw19Gumu7W4HrHFN/StoVNW
PL9A2tKbbdksiSjc9Wm7cG+p6ru6b9QDUpF6nqf2E4IWwvs4UqhSjuFNXKVIHcwlyR/20KOlvB+m
6votewhAjhZvaSKDUZs02feB3iW/mkRzgGoI4MRq23NhRyeIHi4Z+IrKqCh6i0RTPWjakDxATa6O
Ui+pzzCKZY9jh+2Snoxn0+5zOj1y+IyefM1i1gFvEmeSYtavTVCGewotvPeVNuHpd5ITPknBMwxi
tmQ+uC8p9n1vRwM8Eo4qH2XlqSqd50QVAZTQ8TDojc5K84pbZwinTUwL2YbeUOdppC7ggkHDvURZ
8aS7cUY+AZXWohxL8Fi/hyKKbKGGcgf+ojw23FYeXFTiI3Dtlj4HhZHIQDcEALU48WttWgIHHKuD
iCfB4CPTQlywHY009kx/3CpHgztWwDvKdQf2jplxwSlMyjJ7S22s9+uy8d4WIH5f9VGLzy4R9XHf
ZdGwEQA+3sbBTF3cTG3/Dc3HvpfTwuKju+w5z23rdu4BJcIdaA+27TzNnbB3Jk/zI8nI2m+I1N55
NWFVv6J07bFHQnyFfDB8phPZ8qprmTEy40Vb9UR6rZWtd4s7jZ9UBw73A4zPI3bveBsKb4Z03ec/
cqevD7iZok8gwh9J3oerYpSIl30uA2aN3UlTo7zvTLvbONz5V3QH0ZcywGtj1G5papWVwtjN1tCb
/sJw8Uz4vxRrmdk0YGfXNzwZuQlq5rV3mNKz9UAbXlDg6CAaYnNk8EOa8vah7aIfd7Z5gI17M8XU
L1O64MBCFwX3p47eiiE1b5amNt5TWdn8Rkxm6OhpP1kjRedbixYFcY0jk40l/HvZTC/gTVY4SdOP
7toIU2amfO7qgTpO5O3b0e2+JyBD9xMAhVPiABEWhizXtSgNn81i/1R5ZRbgG3olGwXARqdHwYXn
piL3SQ0oJZa2h7V6sOXgUn7mhNsIvNa2IthdLOkp7zHHqVlrH4tePdQdNWFldOZ553dIM8S9GGWL
ZdUv7Y2bwVPXo87ZKsPxICFAB56K9rZwaR1Bu30rXXETZy2yfYfIXBmYu+wmvwL26QQbKXdd1Qad
51bL/hqoQkvFRZE3W7Yg8b4gLdwkZrVN2qHdE25KD1zHOaY3c9zVg4hXOp9/FPgJ2PlkeiBmvVj3
xCXuIpUVmzn0RJCjVZ1LbJZE5b02wBPh7WI5QNZocDvYE9wg4BHP9ljQYcjG1Z/S4SRctnSE2d/T
CetXOBh3eGWKTV4zDZwmdAVJyyLE3JpShIAw9h06JiY+B34x/WmfelIdaqId+5BDBJUn2HGjpQ73
86i7mH4UdeHpkB1gWNJjPobeoaf0IUgTSrHKCM1gof6dVBgSX0anOQ5JcRAT1zfc02o3ICWdVAnL
zLJxDFC0+l2P6M27Eozs1KSBzS5guS+Y52oQeauuSbAJsJ4BRs9YB+ZufNN0PTnnRMsv3IlfiLg3
D0Vih1tKethpzQh5tLVQh1vSAi9MHuhZV7NysgKEwez4jdflB0JZDGAy5cOSuO1b19uVo/X4f5g7
jyTJkWzLbqU3gBJAFUQxNcCIc04nEHcPD3CuoKv/B1G/pTMj+2d2zbqkBilVGQEzA6D69L17zy0S
YfFE+4hqvLCWRKCq+YyuTxJGXQaMFlEucFkYDYZ7aXUEokJLZaaNPpVwpRgJoZPIs07O/WFaDRZQ
QtkgGqHoIcLm02hdza9spKE3V+rSEnZ0o9TyptykPDHQOPeiCQmq3LPlG0ly5Sxdf0pJrzpwWvIY
ksj6GNlusKJa3TsGDLfONsmhoeQPO+GTyrg0T7aEP1tCuz75vT6AR0meCiMv3v34KlWax4VUWcWV
EFlW+QJK2e1FEGWJZiQc3bPHj4fFbi+Zu5Cy3IzsNtHJj7klFrae0TP2LVJ0x6qenDZji4vJl++I
aag9SjVzIrC+I3za5d/jaH0k5WE5dLl8LrIMOxBA4LO4nYYLY9AIcDXUFjcH0cV4iJjYlPS7/nwm
lUqA3gMblFUY3Jh7ln7xiBsS1QxlflRGUIl6UCaRzkJQ8STfxs15OmV9aOB6CU3REeq5iOJgGENy
XCGoAYThw7PmnwGSDSQK2HPCEaE5mKlzWhEN7/ACoh2yqlu0P92JVBLvlJS6Pi1ZH51wj2pWbvDC
YqmpNz1q5XXPdHQ5g1zhBmmWAnE1sh9zIm8JGYDrlt3GxAefJuZJp7zXr11jGYEs5XvLdwsLK3fD
iaXh0i9vhvF74qwKetuBviWsMz9D84QEk+L6NXdHcqXL9zzDYwqf+DQVE52cEclR5f6odflueGLk
j3ASFuXwlG909pozBBmgJIJcTYN/nSr3Rc7qM4r9dL/0oPkLx72AB7JFW85XE70egn7INHAJuzRE
5nDi7uDfNLyVgCvAYvBChIzhZwzYsz5sKdmbFJ6ILZBFO2NAgEeYE5nETr0w9+yaYB0EQ/5qLC8S
04RA4+g77RaMFPV4ba36zROMxv12eiDMlZGmwjY4b7kifopSdTPl5NjrA2dUd9yd/sCvwPifvsmQ
5PG+AM6zgooG+WCfPEtr+geEjPQ0wSgnElKH6poxnrdoTrHu+MobcZ3GTPSQBmmBBmwS/kpF2Ugm
HcqjXaPbfTRWhIWV/UWhn5Wf5+E49tOtoG/Fird2eBuZMEcOtDiiMUIT+NAZijBj14qyvrDKmVlq
YlDO9PCd+Bt7ZO6EwSCrw05h9qiYWkgaWd6Fs9Hejkl/QwzmTVwMnPrYNxUpmGjypiAieeCc9SYO
vWn+1a67GAsyM/3B3acxy6/ry8dUiquEfs0One0QGvT8duvSEgmTWGpvLbV9UjA+IOeV91v0MO8J
gm0EjDbJlSfG8jfkMADi6VXz2QCb2MmxSa9JBExOhpH9hJkm6Ec1zRnZF0lINh09CvrVwYzNeycX
lsyK4cKO1LX3MYE/X2b8dKm2jXML8dg5ilhUYr3xZdHtD1YbYqtXJ+OugltFggVmjZrsPpTEqwRj
bxFGJXtOAKmeb6LV9EN/Eu126MivKOO3E6l84Mm9U2o4LHmkr1CVGLQ+iP+NDKRz5ZwBZLPEo9dE
V/ho91HtfG00aScjS5AT+anV6b0z9bQezeK+S7S8gB5ztpTxnaorOEclUi9oQijUntHq/DBLnR8I
e5Zht9ZdYGNl3ZWCULxWsByKQeVnLjlkXlFSpc5UUWV5J4h+o7QD2+AjOZ0J3EwStfOlzjhQqSt7
KPbwfFCWNhVD6vIRQxrSCMVHmWpSDAvOCPlgH5GVvYx+a+6aAenyXKGn7GIyd722DROvuPGT1A3H
Fq0huhdmJLN9I5Ps3NPxkzeNx3UbKrgVMKVE6jN7dTE9WP7PKkZcRzDDCEOR8mJ8o1t76qLpZjXH
ezPG827U33k5ffTesNCdSnm7Y5PxxJjdqzR5yFb1afeeeSzrhWGLksspBfB5GMb4o5DFYUr4FYTd
nnedJCNdkNVt49NZ8OYGpDmB1TfBw6c526cy3lDAvruuf0tz2ia7r0hDggsPmI9DYlY3jXUZQBK6
M/T4TFti2iFMgGlakUVpg/vZEdvBlBJZYlCseXTMl+oG7gpu1Jelrn92Ucta5MliFyXlre9W4IEE
wVPCd42DtIoW9wLdlhV8JV1iRO8LmXtNSrIN0U0Hd7E4Y1DhJd2yi43uwkz11VBgILFygi2Ffo63
jPlMfODA79F/k18X2dDnnNQ7ofOitUcjLGA3bwk+KkE2LeqmSOd3hgCfSQ0FUeZUjPimv0YPzGY5
rw3JPqOm2KbELDz6lxGCECJ/9QEXNXikTJ1NkKzY8oc7jE20Scw23tebZrTI9ENBqwUeiqj3y+IO
O0NnPKEm2o3ZojGMPQw5TQR7jSCiJ2My33ObYiqaU/lYyOaZY5sf8qhhh86z67Y2HqDVvWtdfREm
FMYW6SmuRKxBzhPp7TRkgsbbhr3S++GZ3rRTukGym2SHbipv3EUX4bxJ7mlZp0FqVXcGfzBYnMkM
p06cIYA+r5yRFqkLQnHkckFVZctusucYA8liYSTKHWr13AzkSvLlumyASINEeAidP+yo9shedAhE
VjPENMStO7fOoKtVtFMSoV9yYVMKSA7mEQqphm6Dy9WMlF2tKNQp5qWDousJxNzLXdH5gk9qHmkx
PUQVrrfG9wk9yLYQ82zT+y4++TaN8ZNYqTOjzb9RB7GdWLfRnJ913vARq2UKxCqfU0/UgS2TmwWQ
WGckp2HWF4CES9R9ag0Kze9Ic3u4ydFEn8ixndm8Myxl41CGpLqTDmIqf+/TwQo8ZAi7zGIz9eb8
np7FzqyTPXHl8EA69zlLioulMT85XU/H1Lwk7+WIFP8WycrTnC9YCMZ4ax9H5zMFdl98L1b6hQX3
PHHG1wFLidV+pMJ/URDWsCK4z/hl69CD0HgOh3Ef18T76JYcYoiIxCAtQ07eOHaRFnh72HvVyVLr
cdbuM+SYT62t5zzrkxMzppBfS6HOpRyovxV1VpOQbAm2NBTd8g6Gm/0iE68cJZG8zcIJjXaFTpVx
AicRtQt49MPJxa7vNl8NW2NoevlwjtySDwCn5sxuJ7HjqOGcXGvCFzg2H9nW9G3L7m4ZDPrzxaOa
5J1qDFiEyAmb3Kj3wtQMKhrKIQRsPxJTt1fRaHAfhndV1wRnjwOmPiJEAPBF5Jem+FbIPnFxNql2
pwy7u6C9fjEX/gWA6S0i1ApSb32rVySmok78Xe2xO5ZAFtEZG+23t04zAQId+YcMmcHM4PCO8jtC
EJnNYIi3hvixjuzbcrBv54yF2sLhAwcZcdC0nsB63mis3OyvabsDnWAHWxr1Dhw98gpKjp2R9dga
Umo1Z7LuxgFBWomUUE5JBqIaRFhE2QS9keS7Bqd30nuIriHgBqbq/XvimCH5VkQbFW3/+Z+Plv/f
9BZ/613+/1B0ITYG1f88PH7Ku4+0+v7j8PjXn/j38Ng2/yXwqZvY1NE1oJMAmvBvuYUQ/7I2tgsc
BdRHtmX+n+mxI/7F/2PhZIb/akJuR6Pxv2VH9r/QbKDaIE7G8uV/OD3+y+hYwCQQrGsmFmgPNMGf
R8dlMrSZGDqUrTnuKvKUbMSK7ER/+D3+e2b9v6qhvK2J++sxTv8+oN6ushmvyV9iauT85tT30kaV
aQOs04hSjKBmluvTrMvl308gWp34u/6/XObPbAfm4DCb+EUVUBvYXcze//xltFM2UvKEh65XD9gU
zBqDCQY5yIjpuTdU/ZNR9etFnVvZP2abIKdp/iDf+nVthvmQw02FfOX3SIWSerMwGeeEdexY6pNI
WIX/CPQegEmyrjktahqa8zETTjGDwvbjZ47iFg7Sso3CpNxsJcYgizmgHKMzX3ZmXV3Dik4grfyn
d2OT8Th0kYgG4M5vX+UPLnSbRhosW5PzPEXivVitLD5zzaWQ/5BxsinW/vyTOCYCHs7Gmz7B/J0W
Aj9ZTRuNItRFrjltSDE7N0KX7XSlamgLA0UuQuzXBNuW/m8d5P/4LPzlkVMOkS7ILLb/EnSx4Sr+
8CUHhApWKzMVer3hhjDyPGw21Ph//1P+5a4rFHsCFQcKQV5k/7erINrGn2+1oBC9rCdLhz1jdKir
yDh7/fsrbX/Tn37MjRfgkq6HDAv5lvjtpjl4sEtPmFaYthbFNsBzxtgjCWBqno2LIufg/Z8+JixV
PMtQE7xNVuL8JkhMh8EehJtBh19sAJLuRkGjvfwP7K2/PCS/riJRQnHQtqHA/fk+OQC3OyJD8SDh
eb/PXDwWhZeaYUaJCmWjfZb1Utz+/W/5T9f8bZ0oU3Ln7ZVrMnog4baM1pDynqrDdV+0yolBiT3v
/D+9JksS39Un9cdkTUdD9MfnkQzODhoTaepCGdhUslXfWnKdzylSOBSDf8/1biR7Mtr//XX/+ty4
pu06JksTD6j8fU2Mq8lQWUt0OUDU4n4knPoDoKm7Y/n1ht1I8uA/4Bv/8kqwAvIfC4WtBLOzqaj+
+EXrXEV90aI7wHrV3Fh+0+IjQ2MEmVplxtnffzsLvM2fXww8VMiuuJBvEyrjOL8zl/ALYuNo8xFg
DgPWIzksGT6wzNDrS6a7IjnGfMkIaNkqKtrDNL45tjHw2kw7Pm1MbEkfczEj/CKvNB+7877Bg3m+
dN5iHBpywjy8agTy7uYZeyHaQAjpewtzlruvxroajyxrFm07r5/laQBNAZegA0YPZXtIu6DsFiaw
XV+u9sUyelZ1Pq2JlC9qnb2WyrcI+lWewc2ntyVLQtJ2LUFc4pQl6DE+7bSd8ehxzqgvp9ptEbGY
g2+dZ25Ed6UrOVjBMG9ea+jgzpmbjfRKfQe3w84ZBywtkd78AKgVHOrzMedpHzt/PKZFRykZlYBr
8Sw2Q36Vmf7Q7zjZx+IYG052O7U+qsTVE2q8NfIpkYcWQcErmeyGccgwyjUHsES2urQ9IlaQSG64
ewvc9I0ybUueMGT1z5HpI4hRhEmhH/Eq4BBfrI72bO8bERN4QrOrpzgnMVrkU7/rVs9+0uZsV5hG
GLjvBKACmBBE2oq9iV4UjjpgGY53ZRUf/QJ4Bla9AsPSdsTvLlZakicxk3Cyx1CEBmUlrPTOb5iu
Hs3F8t8j5emh2dULgpMLE7wP+BW7mJX1MLFdWHd2S+Q33MulFMe1tUmDwnVGPsve8HM9Effur3gg
Z4arl7Q8CNMzDKTNj4ALZmZca4wTnG0inva11i7Zl1ZWoDMS2s1vhdUzsx1bbZcBeYP8c4TriJod
TtnMPLiyXrLMABkXEV9w0ffcd6r61Wj6y4js1cd40TWBdlnErA+CTPuMn1WYoPt16gczbO782gEx
vBwQskdnkc0GuKPzz7S/1o370MHWxF8KWLq+YF2n2CgbH3pa1fWiDNyucj46giJxX4D+hunWyEa9
tlrb3xGe2iUoCZTf0sAKGAiiNFuDfvncPo9aGo9CQMU/SAlMmUHfhkIH3GoRLBNnuN9I1kGutT02
P3nyoa+78AwAr/dR9IwKsUVn7hKwuhMo3vG0NoLXIo3i9BxXywT7BGPsXTVYjFiNAZkJzU5EzbxW
/iCPXlXHL3VRbU703ACSHzPbZJZIRMqnjHHkXeMHH+kQCnfxglnlC66vgXw7UBSJNwXTFFk/fGPo
CBHAATTzeEkpA66jv5xSrHTPaE+ZYY8lfgSl3S01PhJJi5p7l9MESxBTH3pZGc0B3y+BFYCq1uGm
obAC4ZcU+HbMhffmsQQKEd+zCWbpYXDHhP5MKttrBnyEgpKlWr4N8WS+GuAGbhQQMfs4pDNRCDF9
5PSMtuUEPoABo3oSUprnvLrmm57GJd53jSFgScSr/54LGmgHmuCOkSDjtDr/nbjPMrmV5Ow4eIyt
itMpzbi8R+PURE6L3mK0IXOA4cSmbZddfyu9oesv0sIaHkYZO8mZWXeChMRBQ2fNAzNnUz5gkBbx
mcR+RcBBBVvwskFWmB86sfTito1Tr7+fvJqWYAAwmMTDcm0lw8oKjfWPLM+t+dFoU5zrvJsVnVG7
t9V37K4pMw9q0yzAagjBeliMmRTliUlaUFdNX9178FA20KRdHGYQGTMY1Lg8rpDS31NO66QwWC6p
qqbT53dkXKPqsaImv6eINp+T1dYki6uG+AkPlEBowoI8V65lvtWlNX+7Q7H8rKgC5NFhOH7TzCpt
bkuShD8z3N3vTi2nO5E3PqHXcauezEEjfu20Y9GsjjeyNOtiYBmeus8K3/jBDHt9BZpQt+HCETFD
I+D0HuSeuT0yRWnH0DMpIGlKo7GkVRIT7bpkaXmSTdFcG6T5MMzOxIqIMJvGQ7f0TDNFnviIlpgE
8xOi7EBLpaLmEsxbh/Y9ZsUaW1ZG4CervYfoOtHxcpzyeQLfgkXJ02t01ASZ96GqHZScyNeG78kn
PyZgfmg8x20ubomXxrgnBIHpYd9JQSot0+ODaGsJVGkR40nFCcqCIa552yOtilOdpxG534N2P6Zc
kR8H4HF4hUXLOLbELaXDJlvm68Fu1jswokZHinNMlyZ23ASjeEyU+x7HKGpIqyrophF9VH+Dn8w+
6EwyZeULM95rIfP2DK/sAvMvyewmQrgB5VoNLfRu6+52j5Op/TiwGBx/bLf2i7QDmsGOnlyCpQy+
KbEG6YR7GUvs1eSRJhVogr+P5VhJvaedGN+aNtkW0OKW5HVx+P6YVcF4I+WbTGR1MzqIMMkRxgQx
Gdy3q7G2Xah7vYBvwEZOR9i3W3ZwrwGEB53C+OxAHBIGg0sdOlAyJah4F1m9M4qK/OsFcjpGPps9
5NFcRpQ55aZrBGZjWWQRqGZfmZmMTh5ZJN8JaTvwV+BpxkwxnebLJTaF8diAsQ5nWez9JHi1M8Jo
WUjy4RWxuaOyG/eOq+PoOBc1f18j4AaoyZmPreev7s5HjefsagCOL4JMg/5Q0WYbaSVNoDBUXqXE
wmhK5l22Wk5ysJypoUVvTVG28/w6vZ2xWzJUTWvro4+Jbd4RtWZus3yUuDuBgvGjAEf7WptaiV0+
1aKBeTXLp3WykJSmkNeQdxFR8GEYlVuESPAZBM4oQZedTmciQ9yun9+RE0bxofPT7j7OvDUJObs0
Q6DgJ03HalL00HAwetjbHVHMe7CgxGT0Qg8Bb0iLmg0r1L6zEsQwNiXPZ8qieK/YnKuwtKMOY6ua
XETwVY5gUVN96T1cfpZNi2ki8Wmq8+ShR+uiz0ZDewysVG6/FWok+iIf1mhmvCwgIfXRQpJNtI7E
t/EBTYZfuehPc667R5AneAqjqhjg7NMwmEM/XRvzeorbyggRj3FXc62Te4+61EBSmjcbXbdbiFIY
0ob+OHzJw1o442eGkJSSlWBscufQm/s7V/uweaLURbZjJzAAggW5KmVVl8fXmQRvfdKkYeD6opeL
YsgGDJVWjaCGbHJiFJKomt+KxHZJainLZDxNrqfvo9iu9Dm4docdCAT6c4NBbN2p2W4iZsWJvGmb
obKP5uSisfYkMQx7mbUUwKnVpy/TGo0fnZgytSdUQXmhPabez6jMGnfXyyhJgpFl+ufoVP4D82H/
3JwaQnIQHnTPozTzZy1iuTnhyRxDEF1aR+33oGZq34vIX6lhG5Bmt3TPU1sN7PHe0HzOdVI/VAgV
n/quAVLEPLpBP6r50l2DRzeAWNFhs59iBrkLTqRwLW3iAJjkV3cA7hgptJJscjR8VvvS52NDKvzM
8KI23NUNkwGcFk2dxns2kpyJoFyI89gXxH1MyA9HPhGnPWpTh/aGCftNtM3e7uhM8aaBtcUT4U7D
LraVdyFKDkjbEFRebUws4krA+XqMpi1nCUaPozBalSSJMF6YEB+UQyrWOchmQhGsyHXx1M52foSM
V0GzitbXjgovQ9lTUiaavU9BJ0DubeOUdgKRlFQv0YLoa1fWZXnN7WwFCgClHdTCCQJ13S/vyVp1
FcFGRfmAXtp8wOxQPbEDlZoEAh19k+bBiC1Ol+HWj2ZSS1uMCAbP2qKuVaSxYBPuFz/7a0vkVNwW
G2gHz+DXmJTVtS3n7czBjcWoSJpCj4HCSCiA4xl3SYm+i1WLeM+zRiEzxHYOIgC9iiEBqzA1eDHs
AUEmUBm04nLN+PHHrK7OnMzl1WH0p+9WVkhmtsNYZwffT6OHxR7YRMhDR0Cw2KLdp9bQ/LT4nwFS
xTO0LFeAYHAT2d1MWcSRYPZ8jOzthp/gd/eJIBElkB/a9qRSDSsVSDr3sguTWDPMS2mvv8UgFyCO
Va1zBbNbVkjtpvoBHrrB4tykNucMYN7dro3suDyP5CYjm1mKnkaG7p+YK5v5VJSRfVONa5FcsESW
bz2yq/qoUQE8FMQ0qZ0xM7bQzBX4x3iSpM7MTokHrY6eFQ9CfmaLunxB1TxJ1NAZcnWTmfxlgxQG
SXA2+fdFyek13BhXG0XfdDgPUk9TNRFvwQs7x+QITsAne7YYh4ipDrXxq9sn/ZlDvBc2nKarddAV
IEv3C4fF76zjpIUUhIPrfo5Nf95n1hYXvlo1482Y9OIjng8cFYjd2hn1UFqiMpkhZwSWN5dmsDJH
PNoFa25Q92recOGOlxw7Un+iXSUs+WjZNYuzMynnjbrFFqHlZM1NHVl4ZbtRQ8yhbY2YX1AJXLRj
Y7Jb9RGDuHQimOluaAqoZRNcyTfwLNUjKVIYX9m7quuhs9z2mragzwLTmdQeHaZDKqq5djcmGcs5
tw0uGU/BOkAZiev2PRXEqvDN/IkQqFIPUC8y0N6BM6jyER2S/WgOpoHOXyv5gFgFwSmeXY5QraJo
5HTe++7OXob0IyFSDCC7jzC1XH2OZ6qE18LDzZO+SyOfCOghEtlPd3YS7lw6JIcIZvB766TjdyOG
uTrMScrWxP0wnOOMKB+1r4NBigjhHIvWpE33p5uZS31TLZJ8unbEzARjcSgIyOXQ6oWZWER52L7p
N8l9Iwl4DBiPBOrVyXlUUdSicZokbhvYY0FqL9l3aky0GsuKEnhXWgJuoRfbSKA85vvdTsATv5Sa
SIBhKKCC94jdgtJsOHAmyhUfSMKMy7Gb9dsYm6mx8zqWE4gamb5vNZhfYtJNxsnQHZFA5Y6DWUct
xPwdXN1En5QHQ8X8zcQXHRl4snYZ9iBS3zrehx2uVXXt4Uh5MJzKeBq8ov2IomJlZ5dp/DiU22km
i2oy49Heuw8zRVQS+GXawh2rIC2gvvD5eygO6FosHEp+CHThr41jNk+RJ0CEaZD2+hTngrk/gl+r
2c5PvTwIQC/6jEMq5WWH+ozvAbQjOjbM7R5zbnSJsshxTqS8oZIYbT8hCh7c3kW3AnFAV1VdMJQg
lUcsxI6cWFFXbEOkkxioFxp5P7k5STupLkZ7R0BQe48WfCMOIGxiTXHKjEJ6XWMyNgEmMbluYwpQ
4pG7O2IAyK/m0LbUFOqsw5jB67RhVjk6MXSuvrmxDUO8+RpjEDNzg+KRddkF6Ir9i4AXeiiXQ7nU
xjHyvGENBzuxkLEgJ6aH0Hl2RyBXlKqPijmXCIe1RMs6Q0F4Gbu6blArTQoNpWUCmpukk93Mg3La
PU0scidaX0NRaktQKimYKTfsyFUaQq+Yx2ftZbRqbD1aHwP1qcEpaMGlO4Cyrc8rsgzi0+inNSKM
0cgh228geyb9vhsQ26Obi3JaOv6NLYJPMZ14nRAMgc/GIS/PnM7jM1TSSD5QOHGZKh9L/6Lr/do4
dfWckLzpb1o4pNVcYVoaxZtRJS6C8Gjlpx0Wv0LLgYw0RarY9FfgNpMSY1vP7LYf0A8hddSND5cT
hA/CtBYubJeiIIYi4UBzIVs0DmNu33jI7NYoQnyQE9JQmy7CK4I5KzuUVcLKPBuzRnKLmssNYMCD
HvFaqz/Cf3JdMoNIWGPRwvoYinKan3iDV+cge3om5DQ52anjCAVvvIRntOucxpyCznHnb/x58pXD
xrKwVOj1y9aucy4sd7bY9mL31bEX76XLRPcVw8be5DwJPkVznpxvuscF5Ygdp7j3qFaWgzeJ4cfk
zfhOKNTbN79yYaPoJiZEOI3VE7sWwg075znFlzDW0DxY9K9UZzdPhH9HmkF3698WXpW/0teAD0v+
uKaQbnvypnqrT9pd6237vjGrDg5Xa3X4EJt0EzxzuvhaiZnIdlnCGLMH9krCwVwvTijIsWkOo4rt
T4k99KFXQ5cEpQdr/WpVPQJzYmWWd08uZkFSREG3CRobyuy8y4v0lkgKmEndmqCPkF7viVOqWwJr
XZZZPAoSSE24RhXcMlqW1S3MVt6IAYH8z6rGvnqSrqSKYEst0oCcObD8mbmO5ZORZ/XT0jLL2aWr
nh+bTtsJcjv0LCF6WKlPI5gXBKkTLoQQlnuDZ3Bz3Nogm1kVRiYM9P2ahp/babHLIfjwLge7INdZ
DElDapsxx+CUvDS9A3susHcO8Qoo0Yryj6SIxHAYeQmXg5E6SCAwj6oXs/QJMyGZHEoM7IaRC9cZ
Qum0B2u+rErZcCHpfPAQJfGLb9DcCYalFjhok5qWW5969g9mDZ0VFqwGMGq7hvitqi6yt5TYYQrM
PlMJsWtWlu1qseYAmIt1fFVlBU2LUMQN+WvSesJcTxbErpgrwgqdqG1eSKOtvwl/tx6ySulo7w7J
xM2kfRUMom+fWDHHazF6mAY1B03UMyzQPyUO0U9Bli2FAPHN8XHB4iFh+Y7Wa+Rs4SDD0CnEQ5g7
r5xWYafAFdnCz8u31olRO0h6NUNLQihNO4rOHFrAdLtKhOsnFEUNNidDxq9SVu2tXxiwAWkJRHcL
ELQFKN2c3foIxfA9os46xTIf/YNtjeW1AaWvP2SGFfm4MiL15GUIcHcdNCsV9HSvesq2AjNz7UZ9
sqd1v8WyIsxTB05V0WViMokPnJhosPOsbOrXiDYr8tVIJD+BmaJ6JnMtSRCtFs2jzcyVm5Y5xjti
a3JRcI3K+gBAMon3HoTBbCdrjD3tmqkvoEcjMZEqLl9MF+tO2IxW/pSOdVfuoboyL+rnsfQCTZ7H
0zjnLbs+68N8KKSVfzFspomUlWlsBF1XOCuuOhDRPDGieq+WRVIjpaZsP8fGJsJAt2hmdqyUfnxb
jxCcz+rJmL7xMukfFqAp8kXspBvOU81UBhHYZPiHOimsG1t6I+pma+qJryZfeQ7b1nc46NC1uEKW
5Risi8Ny8uxB6kuiVvoX0xIG9hnKlTM5DajtnKazvwiKhofWthF9W8NV1UtmEl8aRpgdb6C9OvcL
nZ4vk1YY/SRCTj6TvuakZDteqo6u72haHJbX/Ox/uW4YBcTXqMw5eDm9xKAWp0VzLlrCNklRBBpB
+glVqqZ1++37q8H6NBjAFknbjoKy37yDpOzln/GEzYD3aROmJgTL6l1NpCsCPT+l0kYyzjJLMBSK
wElrBIKc2xQloCLK+FRL1zuHxtb+yH65oYC6IF00Nh/jvlTcJUzJm42qomWONbOLrPRioX8GXWyz
X2GT42HhxDbVeHp73mIv6vUNWcvLO+Jsn6OeJL0RftUmO6KL37dHkFimQcNn6R4TGGDfONPSkRjE
fr5GJL6BpSMJ7FOk9ZZ1nRvWvUwGqovIXlFIGxgQaXnEPBYkMEfpuIcqQ6G6cNDOzpiyOTdAxMee
o6oc6XZMdBb3bqfoEEhaNmJP7YCnFmC7VHyUBFCsOaz+41SWcRSIiMb9zqVmdC8at0udcPDX2DrT
vXKup7oxb3E00PuPqY6ssNWNRUu2IB6ZeVIJIscuGudymuHjYx4Edn4jf3lO0ZjgP53yhTe66GpB
RuAvk6vsjEgh+91ssD7h3CxPFXHB+6YvaI37hHszy1J1lx2jjJ7GpcsrSxn5y6Gb0xfFO0P3DReZ
O1ZvpXINI0DChTg44rB5Rz2Cno1yk+rL20zFRCE5W5Dw5jXmI3np3uJNqY/9uqJ3nYipmPaqRHkU
eDSDMQtHDQ2QqKC1c0D00ds0sJrYDbK4I9VccYOxivGipLRJER8hzVwHhh4TLa+AP+X/9P3FVUft
GUjru7rzziK5ndRHzqZXIGHR+0dojFi9iLToCejE33jEnsc2MG6G/+GX918nwgBg1JR01BJSxYPO
lKjvfBJzvm14rX2YMhLc4hU5Vx84eeI/MpO5Iya4zoD76q5bHnlvgRpYtmZTHlZWhUPjmdFNWkj7
2qxl/TkyDFiDmZ6NF9hZ3nCyQ7TJzHelFAqsIsNs5vDORbuCRDNSoqPGWFjjwDo4RYS31W+TfFvF
M9yWwCY4upobHYJqePYOlDKcos0CczZ61tQjPeoXcQJKstJf6S8SRSOXhOe7jBSKSNDhUX5TN5WL
MewX5qKm61lekDjJ9BMlpSLYXBSY5BssBfOhmfruQmEzemHP1IKBQMt+W/2CdDDNL7KTrGHOW64z
DNccE6L23swTjkM16xa0g9gbX5EE0EVeGYMNnI0LhRNUZnmahAW7tH1ARuup/VoP8kC5P1uBaxYI
hhuQyPeoltL3vk5T2rIF7dpd2/YTq3lKtTo4fvlQat+/QvKyxFcwIZpmK2cT49AzFQD9blUA+Yy2
8kEozC1nd+msQ469QzebstYvIhYjYfs7qxjH+SSxtqG3lGv5Znheb4b4cA2G6OvovnXNOBRMDlJT
B6OofUwvGYLVM65cvPkjtO+x7ZnPNrmZ/fSXOn+dU3R1O0Lthi/fGZruB6cYxFgIbFPHfqtZrUqA
8mQSr22AeaYkKoq0o/5lLWwEx24xW03gZ3W3nNMbq4d95w4MECOvKnrOMigKEK82rBCyYJq4I/tL
jT+x+CAEbftu80vmVRw9MopINGeqqfuYbI/1w0i8Nt6JDNnucUqYy+w4ayojaCH7OkGBqOAUG0Ns
0Un2U7U3O8RL+4yd8qFSGfUvXafhbPa9Cta4mRXPazL0VYgeru4vFAN/ufdXkGBBywaxPiypJeej
nShe+whk2Braq2H+F3dnstw4lm3ZL0IYLtqLSQ0IsKdEdaTkmsDUuND3Pb7+LSgirSI9szJeWE3q
lVlaDsLDgxIJAvfss/faE5o9wO9DUbOL9FoOQSHarRWmXq1U6sI27XRlD9DCuQNXVGZrW2mEBcYI
S7S5Q5fpK1zVAUesN8dpu/laBiKq94VF1pEgUY1wyjldKxnffUlZahXTkK3afDcWmTolbefUPopr
D4SFJ1aT0wBe2h2QjVC3eKyYeaHMGxFRi7pITNZwGIZuxGWRJc7GL3mYsScy4E9XicXQQB58YYEo
TlHAjx7mbs//5eyTJYVfUFZMRBHeuIm2n1VDXepym6bhnqh4WOKdFwEcFIwRrFPY4ki+eqXVfGK+
dR6VeYALlSuQbF0RjosJdzJwIPtDC6u9JQBOsZI/ZgTi0BoRclUN0Foj2mmVgGlE8ChGdqjAhuVw
VMye+9vgtOW8FV0UOwfBkvtmnlptBYuV0GdeUfDuksSuYLzFGX3fgJ8CsLxhStiYxCrye1dr0RYH
pMV/3KBS/lIGSQTLuSAI6HWicohcBVyX475KUusD2K/zIap2mIHNzBpMK3J7hXXD7ADAtMW7UFHA
rdr0N6Lxh3dBMqbll8zp+EuaASLikLIC2PfopSR2RnYC69awwzMSEyWk6Ch4y4WCXhfQJJ12+XVi
fAV+MM6NvW9xWo4PvkaR8J6eqdbY8jRXrU1UYx9Yj0Ii+rcdmDrXiCjxOeHY5ygPxT1UtzobxfA8
gqZ21qFhV+WLxkMxv9MVoAWuOWL9cJEuUAH1yKp+94X9Lajc/58OZvBVfzJW/Qs27uYtbf8ZfrX8
+7/7l4Xxm4lJWYcKZ6PjGhKn5e/+Zf4EehVld3TdOSixEp/dH/Qr3fpNxWiiOjbjpYoXFwP1H/5l
3fxNqhbGU8EeDryPLv8O/YqX+sX/peEh4nhj0HgO0c5cnNJ/9pupQ5ApQaJwpsdgwIJprQ0GcUOy
9ARmcrqWoumNzc+dSN+Awsju0qGpI+xaU3hPD9BWJzw2xicGkXXTPLJxWxXNrlavODF3hHWWOqV1
UBVuzeLMn3dS3M8aRGzzZS5vkALc5aWH8kkbtwBd3P6olB9UfzgcT6ZdcLHGezXd2vUTgJiMLEo4
5vsW5ZSVFojUFaQcryDWiUwOo9sitZKG9aHgH9mp6lnRXmYUp6Peq8R9ovon+r1XYwhWmztuAKgw
P43ijvqPVUQAugfnlJRf82CygX5ZLGsC6wINCudWpUWBLbiBt3EIdrWp3yRqtmELj7L0IpP35bwH
jcG1I+wCHcUqpMyE7xaDs65hfqjJh1YiQ5iPnG22Yf9GDvlqAt4f/WFjTtAe6KbeZf7V6fONKINN
VoTHoCLBy26ekX9PLI03kRSz6DdFsMSbaci0yx1SsifGr3FAGQpXJVif6NWo9j1iuFFgiTmGxCJN
G8t4Qu9VfYtW6+pOwLDbuoP/wYElQwo2tV2q/hTzh5yfFOdNWBBlyFCLDDDX9G6CjCGkzLIqfOpk
uE7snVnjm0mSrdow3NsvcLX3k8JxvRwI8iso8C0pkYbumK1P9oYwDAckz8lTFxV8S1jtPOIEjDC3
aM24SXSBl0EHh16RJuXEUPZrzgi3upqvGrYVRLOw71ARipCoaC5D1jqs3vIUuSXm0okMVz0OfXiI
wmZLI6rbEBjvp+hY8iCYi0c2X2P8SfAEMG4AXGrwwKmMPK/q+pU6eU8rUjc3wd8S00Uf5/PVWQVw
fZvpOrcDlwcE9h6NIauhwmOrFKo3OvkWoO3JysBwBcB/fMNlNt3O8oxFxdXtdRCBFtHSQ2Bd+/5H
OaMXUyrc+Itpw835JiyvGJivousWp4ab5T8SonMNzwNV38fRhw1boKyBVYCbr/i2SaK2QTV7PZvT
GS1r8unwoNKiqSjUiAi+sG3NnIXajsdPjB5ZUC/XP7IkIhOz7MryCXZ4gCAzbSpUSmsYPcI1JLHv
LCg6CkEo8Vgm4xkyw5/uhP8mVGAvhtU/Oa+17xsMngNN0214VfYvzmvyBpoTtpyFtfQrwtXVZJfF
rDj4ZAYHb9buAsYq2GreXOOGrOL9ZCOX9OG6nMeN4g9bPHGYlVAimb/7gOM56R96Xmmc46/Zbine
8/EBQ+osvfYnTGx4T9tCVK5woBxNxNmLzRDDFEsctO5jET7M1aZY1iok2ScJrGBBxuuvmGQ0nSWS
enWW4BPfZnxmbo84MJJkmk+W8RmiBsS5crSaYwVCJW32cfjGXN7gi+uTrTI8AVen/K1h0Yy6bMGZ
e8hoy8Ip8p/fVLHYnf/Tm/qLcb6zyU9SebYMGBe1Te7YWnhhyV4B3SfLX6dSUDL0Qi5xllsx1eup
yv7ic9X/3YPD0Kl3WviMtAX+EkrJe0WRwwKCS4S95gC6wo+KmBQ0hGep4n0nnJw1Lj7BtVnjPnVN
7cGw9rnyUtn70V8nBYsTNp9XNTrxrVem/WgeA7lNIdVZ0Uq1diXxUqX7C3v1L37u5WrkTKRyLS4/
udR+8csLrhg6FbCV1s57R96yU0lY26cpmf/i/fnVV/37C6EbLNxjQ/wabQCpnXbqkHUrvmVaCkSN
7TwqwTYiR/lXlfPS/pdfS3BIIDuJedwyTLgX//wUH6Q6UpUS4n5WTjK3Hmwfb0oz7CCt7nqr9yhI
83Jy9SLWX4aSQj1TZ0u5T4q1mal4im5SRPE2h1GfTPEFLxCB3ZTGs5yuAtTMQPECnvOhYvHszHYp
tShxALJNv+LF5h7cfsKDW3P/d5202ke96qrL3ZzNUBncDs2HoHulNae7WXiNHG5Gug3Hs6HeV7Jb
6wRig+m+ZsFlC6yF1tdkQsTQHVKm0BTIfOPIWvVTuVJnx0VpeO0zfV+o4wllaWUIbiXDuLbrdKcF
V9b83GOrfVkHC05gR5VxPH9lCif05lCHW9nYJAWRuH3WDpAUCPuyoAoyIp+CfQIPRFnVbus/oadG
ssT3trPzewzs3NXLzcDmelFoat4Gmw1svRnKZ8W8Lo9h8pdbc3rmqM+ChYKKbN7hKWTz81jaE0Dz
ER7izTBSxzB9CvWUyMqzZiw5yhOeRUokPieZHdSFQ2UeJoSjxPmS4tPmLdBpt2Q0HfK3LsFlZJ9t
8RBn577dwZpP2oeeJ4dF91+lPAf4+FVmAZ4AWfHcdkTupemqaGCdUrqNdhqEh4oBkQY9taBSUHar
IZy2sz55jKGuxbfV4NDWSmJso7cYJlVkEQUipNGcKvwbNUYpcHOrCtd9O2dPMm23IUFe7BAm3qTB
S21jN8JSbdrYjcF/8MvrSbmUydHDCX04/tBwP6upOM5Ua2FFdqJdWG+DVHNZJ23t6YN53cN2vNb5
niytbAHPPkZGMzilgeMhA64Zrle8HAvFtVMb+xirg1NfE3s+DNZBa7a5jpfPXOXY70joQpFf9121
s627tmOzPNu75ZGq404BfeCVHGQoG9vRQISQYLmOdWtGn37n34/J2meBLuJ2y6W3YcTPtBcpZmw1
/LUu2On4HllHuj2MTuqWsUcfzNjZL3bUQVorKt+wXLHRRu7MmwcWXI+pfunN/kbHsWfY1oEFuB9c
ZEg1hNTxv+kuG4sYBEtCJiDzH9iFbKVyF/rIdx3ktA8INpy+MG+qWCvUA6UWXu9Hq8HeYOA70P/C
GSZml/nVDRbnEWstC+2BsXSdlsNeoN1p5Veh7qz2oazpJdRhqNTY2tktk61NEvwVwUvUE8dQY4iW
ygptYB86dxz/BvlztjIXGiGYGypyeESKayXPHdEIKhB0TlyZzkM8c3hQK09m9NyNT6qu7hXJpzOE
dAeAHkStFjkOGO3sq8rahhTTNR9KwedlvAyd4YZO6E3DcAj94HE5Ug5gzjoH8FIDHCXsN2H5kTfP
ZVLuNM6aU3I2LHXTdj/UKLyw8/BmXIwW+X7Od3pDp/FN41CJcu3ZvcwsL6MAci5HTcxhakSyXdB6
BJOHUm0OpBPVjgWSh55ZLsgALtW7NOH7Qhu0PlG1wLa0e7a1G6y7q6Z/Bha5MkiomMJwW2NeY4Ny
CdbjVcapeWiUdYnjb1nHh8U+B1DqK+1G1+7ELgE5AhRUC6+VEh4CusEQ3q7ERdYD6CcZmQvYze1E
esYWvbaqaUMb4xalHoUHb+BE4wNc6wzdSaExfEwndgTNuRLSDaxxF7NmSK29XnNuWcQni69x/RrU
0wbUzJ5Pi8XotYsvIv/KOSspMbQGTKOkaPf+xNkpvgKqQNgkk/eYjp8mY09VdLsxwz05PSiKtW2n
+RBmMJt85MSwvleahyohj6Fx5iVKbdWGa0W7iLgqycJVANtGyyeyJLjU8kceDY0IV7jdn9ThGNZc
pem+l8dKeRMDohM/SlvQeq3cJQPtH4sFLphYWfCTghKR7FcM84OaWVIxfG3VeoEyrlrVnUbMH7xc
ZSobLiTqkmo3EEBJeQ4lTLayTtFdQPzYz+b0mBkUozVwtpLiEMtPAeeGW17niyMD+TaIoESYbGtc
+13Oh97ZDWwBEpP6Je3ot5dE3SGKothtk55A0Q8YyStoc1UEGsrGTGecFzsRHNPhHjdI1O8CIAn+
wWhP+viIK6LydwtEQYqTXZes2TPXUZ1dUxGUUH4244vP7MXZx6H+BEov94JjmZir2NoO1eucX8vl
dbL0Fgv+q+Ivicnqleya6+Ptia9VgTWdYkxO9xs87vj7T9HEIMFF62AqVmMNpLrqduM5MScPhdC1
y8CdSvtWYf5uh2ozs2ep++JVRruEwJ0yVvRGwTSeNwYzbIIrfnwSBbrlbZ/86O1XoaUXUVuuIb4y
/G8TvLu48KaQoM3IdTpvFv/lzH54DjVvfgUy7Cbzhl2qz0AURnsdvJTir6VsVh10Kiiek2piV+QG
jmd1ouHEuccv48Uz4RfBZh22g8alOnbNiqRXimIfQz/CSe9ofEfrdlMtPII+8EJxqLmZmuU2a/Vd
Ly4zQCGtMNcjfpTAgoxQ95tROiuQg88Vt/qhgN3FeBWWj2Nz6roKgzY8XQICIn3ElLBqwRbIIVw7
9gvD/a0u0Umqiz/+VJTpFof0XjFwAbG1nprkC8l8xVaMgW2fO2tUCT6YHwpyKvL/Oo/44hFXZgV0
4wCn80duxEmHa5xx/omtnQtTEXkBH4fOvMJlXVo9FEXTXX5/OTEfhYiIhBIsxP2iwoyUx09RgdGT
PYick8Nc87Vuh1XW+2s6YdaWCqwWqJSjuRS3ZLw/IJOpVSPTk3Ef4d3V+Q1NiBnVnN9oWrm2QsgZ
PGLS3sSvy/O8hAHlUN2nwvaKD61KS1c5eZif1xMgJr2gP5iHb+GmicHhBIw0xoVMHW8Vvsshukrr
f1Xovo2WUqMHrtm+G51DCSJV6gtUmd+FaJIBY9hQPFJhXPrmNquppS/M1ZzNJ3xuXCrxz1413b6X
dLmV25rOTaNJN5kqb8PllKI35zgaL3qJMdvYiSnbTA3+b2wkllqycCk8nKgM7QXLguvoY0Rv4rXl
c6US8VF0z4rZvSaLcz+7KdtzlnD8yOo1q0hAvPkbXGOcj1TY14m/ykIqX5eEVPfZcMvsrfTQ9WIf
4MmQxsC4WrtjdTdPFP5l8Sa25r3DQZRtB6vDtW1ln7odIvenbpULRJfXZhw32thA76rIgpkei5PV
lAkMaJw+eY+kmWH43nAzbtUjmQ9ISSNmymhjWKw8H7vWcPuAx1/+wtVssKqb1K1B/xClWV5CkBsG
DQaT1wbfQqhkO2NiVC5mbyiutTZvgJ/TDneZ8wtDgVY2GxU3lJHO3MM2dfkWpDabuqWE8SWok0Nn
iGMVvwTyJUs4UoJPGqYbfSzYUzTpGbfu7aA3+7mttpE2bBHhiJ0caL/ysjx6+J6H/5byjATI/37t
ICHw/lGwMI2CsP1f/z1x+n9QnQlR4T8JB/+iSz8U2Vse/ZMy/f03flemNec3W0P8dZhQ6agWi3Lz
uzKtqb/xrCTwjC+J6PpSzfMPZdqQ/BE5c5tyBkRraSPn/IOsodPmICXwBsPSkXUQrf9GL4Np/Coc
GfwMTOkmFiuEI2H9IjDIQkla7M2aW/rBXB1tNhyFV5bf6VjOIfMdXF1Q4Su7mYPsocRnk97yxIk1
COcxbVWtN2NvEZ8hS6UMii27MwIcpBrdqhBZtsZh4rfQo+LQ98jfKsa6kFB638YpxW5sYd2uzvas
h+I0qeOs7No4GyHJdUEd0I6Q+p1yU4ChAYauZ2lRnMzE4Oues8/e9THOgGbVF4Ww99oQNg9qVUzH
Qnb5vQ5mZt5HXWI8F3WrlPSflGawmQIQUPhFKul1gT1WuI1zUWTv2AsF54tWzwfI8DadBaoX6mJU
L+qE5eMW59VE71iGa3A9RcQHOV74IVEHm5gKx7ow/2F8b4i1721x/r05br+3yNP3RpnMZsvB+XvT
DNWViTD/3kBLRSoo0dYQKBs24kXpARIcghtoTM5NRkQCvXDZaNfLchuFlj035dfL2XhZf+P4bh8m
wDka2NVlPw7EQ99MdWxBN//eoOMrYJvOHpjNuvr7mt363rnjwh9eyu9NvB6BHqFlvcZbbmIkYlQH
q/ATs+t0TUL6M3xnQuCPGuYpfJf36VgXJ8YU2iTq1sLCUtEW/wnCL4m3ig/NLlU59KSQot9wYaau
UwQcvvgWnEKO8M8TtmRIcS4wB4CYhmmyV2v6qj4CT2VlFmmzf2lzP96XpUxvNKi693ZG253Vq08g
stXnNImz90CfJ3JJY+oiVKQf1ERA+6+yPMP9lsTO2U5M8EP+BLLAE6Izj2o8xq8gcrl67HiEJVmC
4+fXIrnwpedlV7m9mO2njsIBfA4RY0XlI0mvktoeqWcG+f6Y4ZBU12TTyy0EYSbbKtHZdcPwHW9m
ZaQMJJhDIPxhX82sak1cWZsqgKWC+J8MMN5o6F3PVRnCLzdaBi8cwlSGm7RquKmWtQ9jWygdSVtZ
PHdthXCRRMl8MYa0xkgVCZ7zrdEnDBe2ld8W0RLjIxrYzRsZ9vVTXkXRp9QiLIaJHvfPA3ZO0vuY
PJ7oM6TwIcRQzhBaVa2ymyJINFCf6uDTIbtzqfnlQ0/zRw146xgi72NWLr8w2qbSw5kb3+cKoEB0
gka5r3IztjnuGL69ko2VssDH7PNjgNlCEXtc8FFoSiGOWQt3i5OwwqhPp+l0asMEQJYT6da9iJPg
4khhIN9Ysb9VzFC+mX3qOF7dNPIatQvwFHZt+KBKghZrFYziOQ1sH52KFo/3jP0uCSfSKzjvUiJG
zAX9cApsA/RkGhcPdWczFhl2Q09S7vj0Uiw2O0UYoj3Zi/muL2ipJ8rpOzcRFmROVA29fp6adbW6
NsA1JNjxLPUsldJ3NvG3x0+bhrLDMbd4/+xOaT7LxRBY6DUTVv7tEzRLmuzpbFEn4P0t97f32Tc1
SmwXi2HAz7AUp3X6fFLmDP75OOFHdUMKFT7wNOJTrEWJjbpb7Ivtt5NR+3Y1xt8Ox2oxO4pv32Ob
ddnz+O2GrBdjJLb0/E5+uyVTs+J8QgsWLsqsIzLHEE71dLD0aq6mxXJptz3uSxVJE/7sYsrUYP1W
a456xYv17dpsZc/MVOmwr/OgGCV2zMXjWX77PZvJV+UGZAD7oubbEyq//aEMwvKiawrZwiBdHKTm
YiYNv32lodlrO//bbRosxtOqxNS80qPUv/e/nanGYlKt2ip4sbS2CF3VcJxgx4vClp2+3a3Nt9OV
ng741eRkOPBVms4i06j89C1TB4p964H7nlfx5WZdhHeLKk4C9BACVZQCD7WrubcWmNAKw4MF5jQ0
eVQZsWrQElCmyqGEqz+SWm3mD9vHF84CtP05Z3JGvNWGzG0cwi0wUuhUFoVV+C5vOK5aa6D7mfbM
IHlswPB07EMNuG+zI/oFW1hOj0OHUrUFoYvDC9NyXtMGlMXfbm4mGM3JWdXohWR3Sng6v/KpLZUk
QeF/yj7mboRXFV2n1rnZMkwaxaWgEvpIGdKiMo50p66oMo7Dbdkk6kMwI5JgrNPr3C1jo4OJDf3P
s7Spf5idBmfL6Md0BUx1HzyTTg7O9lTDXysnjRUnjuMaQ9tYzGejGRzVI0Q18NAVw/xJMS3kVzvG
Y95NjRgxnU6kV6c5a+85L5Ca5Zlrv1T5qP8QxHl11yQLiUttkLj7JbPhMwl28aCoOWKl1kQcku2+
tHeDIKIPDN7UK09lMWRtEMJTxCmHWjRgcbr6phLkELQdDDkttjTm3OWTzUNo7mglOGG2KnXqzI0J
FAg/jlsLSeN9EWjNFZMuVSX8A2XDU02NVpMeiQuPrgLWed8tKci6n9dRGOkKYudSuEafKNC9hidy
yTK4nnCFO6LjXwSD9jJD5MvWpWXQWps5pAuHDOwiOOtyQKPOLPnVBxhUV2EFgo8IIFiClak03Qf/
DT9dI9hpPwDqRndlp0b6Oh1KnNQlJPRDNkI/dWVJFxJGRTN6dOYWoKVZ8ImsF69wDXM8b46+P4Fm
DRqHDphw4qa5Iu+ZvM/mCCFz1JgDjAI2CM8LPkW8aXl7L3KjmA5ZIvptnDaYiicMNrQpyImZ1SbD
VbAD0OrRDQM/eRE6/E2PMqbqlHZ0DuAum9uIPhWFG/iEw+HZLDr8+gng70uRkJTZsg2akRNaZe42
zTDWbAMnPE1rY46GaTWWvJKbhDFWqs6Y8nkHLIGAssWXpvE4TJlPVjTjZMTUiOY1wpa5ix0dt61N
qphWKs0KxjUuEK1j16Ughg8WZ+Ylw6y9d8rIaOdIX741SRC8tvTH0mhLmTKryyxts1UiqfBNRQHA
MZQh3t4Y1Fm3EUlM3ZhW9d19SIlFcJgxbdr7zOis/lTPcvkqTaJEiK7V+EQek77fLsIJ7hayhhLX
4NR/GPCNP0A8Tl4HO7NR4oom3uJ6ZBgtcTQ3blSSWyc7YiYcONS8yTdZJEOOuQPxKvOGE6ukhN0i
2nvCmJxPZ91IhnmtxKlmv9vk53jYzPh3u8fZ4XxE7ccoVPsUBE0fXjkwx+nWV/18OGnTrDsHfHRF
8UCsuBk2EQqB2FcDwCOooUL4H2ZUJ+GGKhIpn9A5nepk6v5kPOiUC2tuK9RZ+4t14LIX+/Me1TCE
tnwwJjOQIPv9y97MjzUFIADLoow/vjHqJPKcws4+/jR1/ZsduFhGlV9eRuJlh3JHNQgv98vWEXdZ
3mB8SzzgPei3DomKR2G3i0AsgRPgptPwM5c4dN1J54io1kPF7B/VT39/Tv7vDcH/4xiT5n90aF3f
2uiDhlso2tM/gSaXv/aHUYsWW5PeTPbDEq+WZrFj/cOoxZ+QSoCSZWLnYyj939Ow+A0gGc2zsOXA
TerLB/uPaXj5I1WTy6ctbFh6f8unZfx6BUHuYhQ3pY4VzbbU7wXwn3h8LZSagOUPlge8r3V3Hxn3
fks8E4WyheG/Q+exx0cVKdTZndGHHpzorOk4fdBcTYQjhQS2HuBOcjAzLAfy64LZmy7hcFHn27C6
41Tvxfi281U84qTCGXFvFR/Svg3Gk42tWzz+/Uvx/0ay+X+Rc2rjkfg/c04ff9bvv4gxy1/4Q4zR
f1Ox9aGaOMJalBWgen9cffI3Rg1onCCMHbLpyCT/6Mi0fhOYGWwbT4OlOvqftRjtN/CmBhWami1w
EXIx/w0tBuXn1xsl6pCtA041bFo8HVUsbpA/XX9E2iMaKykJYBXT47VKlHVP1diBBuPiTS9E96xx
SgO3DaWhnQB2EwV1Q62tzxJS1QlijPFOGG3GHB7JfRpO4XMYz/PG7GbjhEcXOjl+VfuFxECzLVOo
WUfTJljlgJwD3dZEXwM+4Xs2Xuaeg4dyS2yjflCaobolEbeMo0N3pxJpwFzQldcG/LWbA/VdD2ZH
VIj40Tppo4YRWVMucVsZXkm8cd8iD5cYGMjNzepY3RPrMx4NqBdb+trj98JGDrHDaNjr+pzvxpKj
5DANM3U/ZFlxUGunORTzumjmbAOJJzkVzXCjmepdQKlNMNo81/3InTXx6IM3dKXD0WjiCMDboPtv
jqSBRi0EPkDCekaEgwZv86fPYT4fgmgdUfhQpvahplhuS35uE5P6paUsPGh6eraCyzAVD4qZ1rsw
MIe7buKgjgsscMDPD8NzXvfTKc8lpCmdUUEOpQG6Ls0YXJb+xAwshzoN07uIQ/XRoHBpr0zGUzHn
w4/Ed1DikeG3gwi8IdRvieKZ21nU+b2fFfivAeFchlydULE7uCWF0j8FpB0xCFBhvdIQhA5hNVBK
mTTdtdVHEwdDCFcmMCrn7HThR1dh84ozCGfcP9mxZLqrSPZHud36H13Yh9us0tt7XScGjNtPYYXW
IeOXxpmiTgPfXntn0wuiwD/hNKu7w6RhdRiNfZ4F7IhAj9PtcFt14zUoMS1MI1WKSfdu69EDLTkR
en5ygx2zPMgpVt02m8ONbsQFgcH52PYjG0kmoIxwQVm/hxqG+KALknWe9ZeejowavakLT/R+Mm60
VckP0Yi687ScaIydyL0kcnvt7Dg5CqAcR1/y7hDAIt5sZZT9TZm+gcGd4ath3Iry9VB9apXMVkSs
hpWuBePerg4+3Bi0GTp9qpEEeY1hToJSWHAu/oFKtPWY98lN7bDFixwcCFYjtzLW0RsCcr1iUIwN
Z22fHrbQll6P2nRHLn/pAdgS2HNc3BnbSOWwaE4p5R2mviIaTIq636QsAXUs9iDPjBUVfCOeiag6
aL3zs64xpKLtIFZBaTdpHRr1CYGptcebsGcPWyNn9pyJ1/0QH3uN7MrcoUUCOWLFbSRHvYzEoSc5
tKLnAfC4aFzkTX0fEbC6bYrytumlcT8q2HsSu/polPqCfFKchTTvcw1kCIkyLJA9+7FGsHm3beVt
LOvk1GAofuA03DHG6qpnG6QaDZgYIyZ7i+KDidERGgZ+Y6N+m1vDOtahpOR6At7Rm4qbtH5whnw7
MuyFP7Q0U7d9KliXW7qx6Yqqe+w086albMWNQ8XLy5zKr8FNc/2LFdq+Zm66YRQwrklOB2mZntsG
BL6cFuCdNBA7h+Ejp9JtFVSqfjVHWg7I0EZHvPkbnSoMDMnKC1EudUON7Oypdfjkz7VntVGxzads
R1VLsoDHIvsURVF5NSClYLKpP9IwvgcF292hhK5Cx7hRdPxfU3stbA2rTMA+lhTNox9Gnwymb3ZX
3aJnlbd2hNRipTRKZoD1wzSKD2ZJLUrQWfWejssei0KW3WhSV1ahreTQqCp740Pc+tB7pz5FAYsi
En7zVx0XFLboGHWL1AqOCQS7LWFubncNcXxck2TkSkHDCSnBdNPE40jgPOX7xGDqGqQet/WivoZD
bELlcLgb4jf2JgxJW3iSAxvjwFqrmf4+Dzis0gH/a2nkI5tCTR7Jxs5H4kzhA1O39hoVhkkIPmzF
LezS+tz40cEIkns6Gst8naZOtAkMVJMEm5Yjcwy8wgo/LSWxdrRvstEyo+nWrpv6p5Nk5s+Rj+2Q
zM696GMDw8gwvtOMIt8mugpJ5/pHfhE61FNioEEV7CWPonVfmWJfyyB9zOzoE84/4Kai0j2lFfmV
Srj+YSGlXJspw03EVjCs1YTcmUblQ9ELOh9iR2NrN1svymjS/OJk67YcXxFnLn5GeG6IZ0V3uQ3c
9lXyQQ4OTH60iGKKjeE1TAFzQHXV3sowatA9FJQGxjpmy1wsYMBID/QNgT7wSFpeVQ/5bJGMaYZU
kdtmUoy9VEblh96X+YnjRyLxxef2k6Eq0lyBvOp+2DAvds5s5net0tGe5CTFSSsoz2uMmGyLhpMu
XyHq16xsm2BwhV9rFxL/w10fadwGIsha750qB7ny897fwQ8ur6DBzSdqgtrSJR4+L/ULueXs2sJX
3qou6h56TasfFV3mD7QjNI8cRRiQh9xyUwsvQENmlfJFDN+AAlAPHHM8W6Y935Bx6w5hkqKN+3Ny
KQxxJRPMJdbRPOSUo36I5np84/0gWTNbVfGTwll6Lqew+wr4l9gYLFKCPY0BnqlA4w4JmxOVrdbv
khyvsbPQyGgp1DoTPqJJK6mjRsty4jGmTqSJ1duq9h+UxOZJjC7XYafYdE56sabU/4rqwYJ+SSlo
M21T81PK3FOA+qCneyxY3lWNBbGNNhBGBmX3DnmEKC38k0w6Qn3xsCcV/yZ7hXKUjBsFUWGlfF+O
i0e96Jw7JIwWC/zsY0oOsUH5cOIAX1MWE2DP5PIlvN9tHZvvKEl+T3PafotgaF4M0Q0exwj9Rk25
HavJGGwWfw+5lRl/it3c97GwLjVfJ0Bi7Vg9xnhhQbEazl0Y5M1bVHemG3U8ZvwUbFQ3J0uFBX0s
oQkiLdI5/QVtWW9aZ7B+WnbzPqX2TCy3G3hzqADE/2t8mhMhXc5e6EqSqHFXc0hrKnE0izl9hJBn
b+h6orp4xB1TzN3WDsW7HePh1luUzsZkGYFFcBfEyOcr0JE/SEnv1KnaanwvTYUiPVlsNd/mLunk
I34SQ71GfMb0FUJ9OvIQyn/2MfCXbEaanLUy2EJZHPRVnMbBZ9Ukb7Yi67NGyiUuR/OkE2B8MEtc
q4ahhXdi0dOqeqmKo6/1Elipfh66ttlZ6ZSDXGYxVg64CKt0qbRhFbDuQe6t5kTXL8O3UIfyzBYo
S/EwaWZlbTXwm3zTAs80MjcU6Sqx+vMUHNSE7Wiebc0BMKtmWMRJrGgdK2F6FxR1eJgLraaPDhgK
JMjgrH7rhNGMk8DWOsUTAQQqkyfsPtei+26GXwI737kdZvBNFXR0Ahu9KC60BzTQJb8lSBqwnZLb
+CJNLticmAWTybypxK/DlOx0hd5N4T866SmS8EtXwUi3TdDO1baDvkfEAvvMPk578ZWwkduVWXi0
IwiZdRDpx7Qk5vNf3J3JctvamqVfhZGTzIxIOtGDiKjMCJOiqI6ybEruJgxIhEGQ6DsCqKiImtRD
5DhHd1CzGtbsvEk9SX0gRVugaEk2UfeoDk/cG7ZEb2zs9m/Wv1YUOyV4udI7jeMwO60yXfoU9UQw
EBjCVOZT0urCiqABWfWipEcQ13GGGVjgcoBvRAKWEuULO0vQcKyEhW0MJWcKJkgp0oTYnyJPCfDq
S3ap0sU4k0qb6ut6nTtBGX6NC6cG8aXgwfzg8yp1CbCB5Fh5Ryx8wDMCpExYUSLEJN25eCQl/vSc
cDdgz2wZK8g1o2Q4jBHDhNVutQKWF8G+eg1JKMpnVOqipyaUPnKqhiqfhEkEUsdNCih7wir7tIqR
tAcT6sCsq8V1kptoGRJ+S6rEiUyDeasW8BFQjCxMGTih91FME/RX5jWTRSjr16UGTGsAlefyQ7GQ
vREoTBCNfkXddalEgITghGPmPWmQhz1k3EqHys8E/dprd6UnVL2AMOb8R9QaLMswSUk7VXBovUMx
zCGQoMbgYAgKoqeyDL5J3aQylwHMCqmtrY6LILrOkyC2KZ4Eq4qW5aWupFhz0kIEDD+N5Es0ftSq
1C48lTtJXsbepRJn8dnCD91rJK8hGoTSvb5AFPSk6MDKtRXAMawBYrBQCOYAdQNILY7DUFcvpkn2
JZQF9cjtpd3lwMgQJSS9U51m3pQjzxc0/x2MYdIJ2cOU2jHbAGuzwFSRu/mZyOWMgrBWjUj1kFCI
g+75qos4aRfxheMs6QnnU26+IZlG+dQHnHyyoPKGqqa6UjXUM+9zUobq6SLsQe7USwxuELE8In5c
nvAjLlQhxmkZJaul+Elb5ej14LCCBzBuPdYvSDbigTlR6DT17Lo6FnC+hJ+MDDNu0bwQOHogD30H
rYg8mMPx0dfggj7PtaMwmUCF/mEVK2cw3CJJqyGtpChfM2MmF+CTFskoz1ZQQ3kONq5IdZ+w+hDg
8cHntTLOjLmsk2tRnFPWB8i/dJV+pqNf0PFTB4s0+NRdOUYfOsTU1JaKtVrMQXdBDkRJO4Vx1THI
knERFV2w9MCxE33+DaFd9qRAihDlAxwGI1eH+oJMYC/ULwol+2gkXWkIX5TdB/E2jl3YmHDv3ctY
Bt4nks49qcoCChH8YnUszDWIevmbv1SLm7QEETWF8KAfCF0WcUEWos4zFD5abl2sXnjr5Qsl80cO
8IXzSHIHiGEhQ+Srk5hsJqnEABCtqH7Jp/PeZw7C5cnKWX5VNB96kqAbgpNfOGL3o+CX1TAEJDhi
6oOjqZSoJ+l0eb3K8RA52tAVWhgpvgIOfV/CQvoQTKeAsMQK5nFyMLo7sg1hgWqSQL0i1PFTKgG1
xYh/GA0ro5g4i+qu7Nnp0bwLcREKTtkRherTq0hX8Xci/aPs+EbQ11VwBoqxyG4XuYi8kZiSrGfr
DOWwOIZ4M+znUtGFry03PkhGjlcUT3vjCMeol6VjZ+m571SiNqh2ONoxsrUaFHAIRapxD7Q4mgKF
jHckJ+UYPVcXrCkGZpReGpFxt8jArkclkGXPTYbUlZzLDpS9Sy0yjspedANDzCSu0bhSBD5iLiZf
0lRbneBUsl5VpiMyILuKci0/iRS7xxtyIa3syykaN+C/yuqdWLhfK0XI0SDL9ZM0xwHFeQGU6sFn
GTmXEumO05omUA9pQ+o5IxULvU8hE5qMlJoNKT4ZOZp4FKolBo+AqqOd8vQ8EU0nRRhFKKWvC0iJ
hj7YhkUF12SYI58LdYI/ZPYA9HVdQJK5lwI7jShZdav3oGwmkRidUtJvw/lcGlRKwPUSKWJ4LNrK
BfctGO7pZCnddiXAbooABVRCqfUtbFFk/ZLpmQsaVk/y8xRzPRJFd7SKuYzBIE24K5J3VASFZ54e
EKaAZcnOVgrJMqk61af+iVQXr6rK9DiP0yu4H4YIKva9lVGinJ4DYlhp/VhEATVEwv10TrxvEKVq
PoIKX4WkivIal7zbsbECjqktkk8ryBveJUs4cHyn9xk+ZYocg8VoOc3gQlpOx0vs8ZNw6lIVWtkS
AKbkZkVOSI4XF4EXz8IehcACFE59m/calYVTnYF5+CyLfvzeS/Rr2A+Ao7twhHLCpCPKK/NLl3gB
/Ejdk0yJklNc9JojlsqYqRJTl6uQNoVeA05N0lvDzJPeGzGifzAribe4b7ea3ltizHvSaeiC85GQ
A0dvYVrTWZEEX+RDb0lC0bbncETkAJmdSFUpB0YZrsv13M9t4VTU+AM4GAdaWPtdzVpCrWutKwzZ
ydJx7KMF1QLjEJ5QQuKLm2IqXwoQLp/0YspClhEhHiOPcem1sjiCaWx+5wiQswMmS1XTltEJWM79
SSgV1ENT/w/rXtxf+kBnbcpa+4gTRXV51akTQ7ARacB5Q+AbRCi6HyQtOrMjA3cT2vtBINvUJRHR
gwvegeoH6xWejxMtoNLGVoUvIhfPO8XrjQUMayMvjxYp1YxLYXmORPWnLBYXJ11NcI41NXYuxB5c
Vko2XHGiXEpTDRkO1olPaQqrHNyXMSrT3nsMD2GoZaia5QB6PBGWZ3b6WVFSR50HOJgZG7SPCfht
jlFmgS6+g45ao6ixJIMMOy8Ia/hZA6FXvosiGYJFNif2lDOKMoiX50b6QQUToFVZMiinakrVY1Fn
uT7LoGVPK8mDdYDcJl27ELrhe83XgO12tW89ysUVBxHKsPoSrzAnAJBhxHmKTFEeyGl8nhj2A+Vz
qkr2V8MAZqBXyGBL7kWYz+90LsV+hsINZtxC/Aza4TTKYfZGwZ0aqDx/D/fBuZQmANdh1UYbkcLm
QiZm4ADAKNwjW/f9a2XpzUeFUpwndkIdAiia46qUTUgyzuDWuxCnX/WcdSUXDuXj6C906xWo5AQr
03AoxiHJdJXCjHM10/SjGCDzeTXX3hc502WsEDVNAGZVnjeaplU1nOsQUiMcbONy+kNpeuxo3rWj
GaeU20kcQ/h9kJmE6DGklOD0JaOUb2DW/aaSfbqYlyK6sHNVPu7OtRh4OmpCveSrEOWfu8BODLsW
G4qjmR75+XGYpG4N1aEsolp4oK9Dyv/AJ9xyzwIPU5eDlSwj1AxndVHp4dE8LfyjOLJiRRpCZHhJ
EBribfcuoyABRWOtn2ogHamVl0/Ily7GzmpeXYiRpF5XNod7V1FYLcqnLmTBAdRFJ0Y+zrwKDfjQ
vlsG6HeVESV7qzIpjrJFAXegPMVsAZOl5xeiQwl3xmVSUFBeLuHWqkLt0vO08Rx+WGO+rBg9COMQ
tq2OJVUTvjjkGnqoIFJzOE0oPvIgerSSYJiw/qPiilTacCXGI2n5raw+ZsKXPAC+V9fHLl3oyuWl
BWHecS90MSDRSLnSKjSds6UAR03q5YSw5p+Shds9tYGZsh7BZIniNQhR8FFy153NM0kDxYyQhC7F
1XvCmfIRijnwfgsxRSVh1z/DHJ1erNhZTtef6IvpZUoR3SiHVQq0jh0OwqS4WQH1S9X5+dymaht4
YxcxKigFSBl8lhQPZiaKn0BpzM+BL7pjhp966Ew9mWYKHQ3m/nVsFJxUFM1/zhBtNPJjqSyGmFUa
gEovH6DbU/Nzi/FEoWD6aNWTzmyxOgU4OR9hktxpXWc4XdrnQoxccZbPgMRfki+n2jpNZjDjjKQg
ovrBFc67gU1hLpj2sFoMPZA0sqENuy7aBAv4uBVhXp1pFYVwUyikjsHsjrKCWpo5nNSU+IXKJ7A7
mAU9RECUFRrN0FLF6L0I1RicS++kmCbhMe6Ui6EdJu+lHJ0jh4wB5L4u+rMQH3F19xQrUV3EUGNw
PcWdrNMdwEbFlyWbHQdkMahWk9JG3tJhEULS4iIBsjwVF84w5caFrKfv6F9CZKK4jo71TMvObEof
xxWZomOI+obQ5ECXrw/gelBEwuJQ3uHfedlVBm99aSwmcQYRUOzb3lfE5s4X0y6xr9WHLFUjyNRW
3MpxclMXejkldnMcR/kAzXn9rMhJW/i9mHC/o98VLvLzGqZEKSTd0UKP1PNY46YiCBafgz0Z2qus
RJaVAEKksxGMSDmPCMzK3HpOEPQFvdJg9o38QBnEqk9NhVZJZdbPcj0Q6/BfOC6qOD5fCqCG5ApE
TJATnetP7WRMgPQbJFqU+08jDl6YLfRhBT8o+r+CNnTn3S6EilyT0IXYJyXCI0cYa9dACeWTtOtF
J92uSNFKKGL3KGJvBUJtlVLuFRjjBJQK3LKgio8XvkplGkI71DSIC/0GXlN1sMog0Q0wp05zfUEV
YRVRWnLk6Zk/nooBBxN3EKhAKIxHixLXWYyW5RGPA2dD7P22C3oa6w6czEAIaipxaJoo6AsEUwmy
i66nAUjynVPYY+efJDWFjs/gmM+LCKbOmlFAKiiMnBY8ohTzScq9bDG50TD3e0Bl9V4OvTcM3p+6
biLM5tg2IbRP7twKYN7EmyQi1ssyNNkZyDs1UYSLuasLZuxU2ggRldXnQC+Kj0tizwNEr4NjGLvd
s7lGcJ+yXZVwqCN/kUCijAkJqaNFjKGZcRC+mxrOjVel04tiafjv54mk3eZCEsV9Az/hSDXAhsMu
OP+I+jicJUvUqS59AJwgsGt97SKJBgtRdcblKgs/Z3plnK3gSzsmOpVg1brpERpB0tgv4pjSFt+0
o/hKccgfQLCHKrAadU/nyUK/ZEEANjLIJzBhQjDB7AsB73nqFyko0bmZq/bqYwFv4VkGSIY4Eyzr
ZQjJKbHIlXCGSItyri7FalIssEc0F+AdTPWwHqSFZL/TXexhF8zcCLJFeNf1uPdppRTxLFchp4Xe
LTgOplo5XMVCdYyaodIX5YxrcQWPn+2JH5RlLziVqEX57EtqeQEfcXAeONV0FkuETogB+baoEUek
6LA79Xx4dAlkKw7aL2GV3KRdkSqkpGtXs8wJvH7XEacjQqXyeVB8XCTLrqkX6RTPSEtPkGXK3ie2
Yh+hLUZOznfcEboti4GWGPF5Mk0KrjCMCwie6s0TIebjAulOqLwOsPEiaXrlTPPViQAJ0LloI6ZQ
FqqPhaC7dyEDcFb5pF4JMaC6o+fUOK4IX6KmXgjDf1HYyLHXI3pbLUBlernhn0+rRCWuWdkUQtu9
I7drzzlilPjq13EYT4J9XlZB8yrhGIBofg7HGAd+avmWHQcNQJDOP7qHZAhvZDCTMrgM8vKAKMD9
fIdkKByCuoHUNEUy4BJ+YDLkNyooHRAcIL0gfarxRT8QQT0V+VYdKUGR8hrB+BVMBt/fAZVBHgUv
uq7D9oCOqabVv38AyeiqXQl8vssyxCFiRwcxhYCwsypohc4LvJGiThkpqZNKwywvKXm3F8TNCJm4
qX0C5GyhDcOywOUGCSAMfbunXSQJtOzDBalD56hyS+EaPS5Q/Z4W67Ol3FsZgwS/x71QJQS6Vq4K
vRKhlmigpEps6UoBjZPSNfRjr0zVox6AeFiBpqTH+pG9yt8pvkLcogCmADOLuChv3AJ7bepEFVT9
UVTBz5ApEPfmVVINlFUo33iQlUX4sBl1j0JVwXJXFvHXEiTfWIF+losj0ZMbGUyBA0NBgI6GPlWg
P1ZCJI3Yn8AlBBUioz5wUaxq0uLCyULuylA6KIqlwdXaHYhKHJxBIg4ZVXceON5R1XN6X1IqHnAI
ZaqR+9OFjoUMPTP39kpVwwswZMuznhCG2SUcc1JvpEfB/ESOORA4vEEBUlkn2bDByBj6MKqibeO6
+nKgL2XvcokISgyUtad9IcWtfgKlTsi/zMqAGqcC0R4O16CO3S7CaIgI1lBcSSH6B4syTAeh4Glo
pa+k/ErohRGyQ0qU30TgkaX+3C7xdoHSF3rfmBLl72d6j5cIYa39tiQFPy7UYvmOoKp8C1+0nI08
r0fQqUeeSIM2Eod2XHLonklOLi2Y3kw8MTyRMuyeUbwPlBy2Dr8qvFNpKSJImCPE1MW+jZMrPyiO
IwNSeuYZEEwPXPSnSAyNj8DlBYx0YmVnepZpCjQRRpd3cVOUizzV+KAvu+5HFjhqfVmuTUGGd5e5
O+xOfbyNhJvYOErjZRxfLgs/vqpSEr1ERymzh7ue2nr49aIe0fRQ/OhJLkRSuSraoJYR06HcO0LL
xZ4mmNt21zYFbUrtCJAh8UbRurnpCAasKElRZ+PcyC6C/jJXUg0T06b2OCwNdF7moR5/EQTYLWuF
pWIMUxqkibZPxIIazWX6YWmn0/FqUQo8w1AcuIF7cyxcCcLGU6i5CbCASAd+Ms8qwNjgZJdXieHr
IfVZZAZgGwox5Hqw5CCVIpGYGKzsAB9g3k1q0Y4uR0kf9T3tsodm1QK7SIFPmHoLEhPFKqeaoBAQ
tZIgET+thDAfG93EPlM5gU50CYwuhmTqe0eE9WPvLFDk8DQB3Rodq5648AeGb4MfEAVA/CDV5XE5
pbYspVzw/UKgIg+y5CmxtNJRCMF480R47zlCLS0jd4sLKr3B3c99AVyPFBmico0gKiErTtH8Xov4
l6o7/1zU6n1X6wLLIYqQafk+s+Lyg5VkbppsgXX1b9cK3tfB733p6YY61vrJ12Vo/ds/3AWZn9Y9
sCGyfnh/aSBQG3feukfr7j7VgAs+Ns1mtIx0ek+jskSTuPjqD3hDN/CRkF7/uqu/MXSuNQMQ6uaz
wTw+GKGfjcHTr7cZzKe/89QbbEbndPZv/yCCXTxoCBT9jdrT6yXOvf7g3UUIGxXoEnuy+kpfXRLp
8WHvjtEDvLOmktp8WE8PhqBbmzcKdJF1+e/6s1lvr2j6tV0Q7i/vAPWNwZHaE2u0fv1p7oDeGyC6
PTC6G8D5K3pznVrswyafinCMVoqtxc2b84oPJl9U3wABrtfG/d5/dVtfOnjuhTeaAkkrCmrfl/eD
EVDeaJx8EoRum/ERXt0I1K7IQWtAk9+ADtF1kOabd2yufqneHDgxBFk3n1c3Ar2Dj3/tjQZlvGDU
Dt+DyV/Xh1B80dPvjz4g+gz1KzoAjENfXRXfMLcGRSv3y785AiKXQ0/gPyg7N5/XNgJszQPXvyq/
MRSE2iV8+PVn5wKUuADhCSe7e78BNg98RatAFA+1ARVueWqdVAqhvm/yBxtBlN5QjsSnt7lwXtO7
14VRB51/2L9UMlDnotyv8eb8q5wNCBr82AGv7hAQD74CVOONISLULrDV1x/O+IfTL7zR5Toi9upM
P2qUW5h91rZcc6GvP83bTzTeiASGoDLe/Pb13f/ivVlK1Na2gu8u6S84gLLxRutRfwbJSWPaa8+P
X3D7bU/Gjanxina/dLj9x8vrCiYegd89pz8eIE4BvMH6+vzjG6/uApQ2bsnvz7+iITAgcv3hBa4/
TScA/idsY03BEN58fmEVvGCpfI+mwPznztZxFMdK9oVbfvaFbQjh8e/vwwfrGAEMIz/oqdZfrQMr
m6f/CLT8eyPOsjb1HvzyvzDID/7a+G7y6Mv3L//wWQ9/1HjVve+w/eGJY8VmfDcv1/+kvH+rS9Mj
evPWvd1l/OJC/NHJR5Gj73flk636syCOzW1D9QBy9h/cagZsuFkQW4duDm22byGFk3nbhurO1sfC
wc0GCVRqHdOfdU6suLLsIHf8xpBIWEMHP8VyzThLtg2tO88Zc3CzmWuTj250V26hu0eW75nxctvB
urt1+OXQ7p6ixMFAbxtaN9vCggOmHuzQ4a2zfT+Pq75odwwq627eHNs6EnPoIBw7/u4g1Jbdwc2a
cWB1TpO67cY667Uwccex6d9Z207W81Z744d2eeTcxiYKO/G2qbpho87THjhzI6L4fmKV25bW7WLx
HdyuFUO82Gy2jXGILas5urUJfmhnB3FA8L9xNIhCC+2eZD5nTmMQ6pT3wf09vXt0OBCubKHd1HSb
va396ENH98yKdxYYplULzcJlMjZLq5H7gcrm8JYvzDTfWQ01Gcmh43DhpPNs1zSBz+7wlidukJvL
3S63MMYXDuc6EJEktZzmOCttjHNWWN5tAFPwdgjq00esU06HjvU4cGeMybahdbtqC8caiBnzroGW
EdUWtshP1NMOPNsvrXRuxY9uObEOEB06wJdIPJrNs6KNqxkmqR2rZx3QOLS3V9DIZrbpbt97vR7q
MMGhDf+UXvjAqat3tLVjqEliCwt4sj41Y+pBti9fjwV4vO1f9ybXX2QETkKzeUisU7GHjvAkN3Ho
4oYljIRRC91dWbPm5bGOnRzcX6R+qs2u2/ZxPcJtXHk3y5ghbhiX4IK2j/n9mbvxndSadc4d354F
TbexTiYcOiRPM48duFOewjAe2PTP2KoObBbHw+oE3zBemlcqmlXtHMzpnLbvrNmupweipQ177jxI
grxxfIAGUACIHr5S/vgf9fG/zzUjKQ/Yk3wLIqGUN8oQzj33uH2hpe+5ysehsSb65td/f79N1ptd
VnElt8Gqh+GuJ8Jlj6JlT3z3TwqtDUzfnDWMKvnZWdhEYZ8KrY3w6R75+W1czmOrcHaMtZrR8NDj
bMIZnHauCEHG1joYNnaizCI7tG16vQSEFp50fy5PUjO1GoEKSiW2D/v9U3/AQBBU6Lz1rBhmyG2D
697raO9uf7DnCXTmRSbBgIjb7a21c9DVar6IJDzb/p+4gdfvf+gGftj/ehAJrT/80bC+R7aR/caz
tr/Z/vCp3UOs16l2TIInRvalExckqdn5sLMs1BZW3dDtTEw3Nwmnb7tZr7haeePQjTnK2Cee6TaW
cp2fOrRhyI5nWWw2tiAYsMMbvmSAY9POGj2G+frwlq84qr1ms8azze5bnU+s2RZvTEqqewqZVQVk
pd6jlAMR7u3q/+vcn/cnrc8O8ILm5Dx1Gr5wz/YJuWbN67kVPwnxDC/w9xllcgu9HgR3QdL5p3OL
c8y3/3nfY5QWIizEK+pgSB0yJAnkm/ue00aAaBAEy71tt/AOx87C2Z4M6zOzjTZxgmOOzVlnY2Ws
HRPnLg58K2kGFJ+8sF+4RI9jy7+bd2q+8MftP3s8PW9K3rc/CbLNZNfOxFuftMkd3Nedi0f5nhaC
mFw6DY+Zg+vw+8Yi4HG/ijYW5t0RgUd3+7Odi6iFtzh3MNTIgWz7Xi8v8E/bv+4xAV8444M50kOp
Zyb3r7NtcfOAFnp+aa06A9Pd4+22kdi8dLKGbSWu6aoPDAB8NH0slawxFHoLptWlmcXNVtvYs/UA
f7WwqprZaLzx7Qv8/uq4ctI7SBD3Xi4UGLTwADPMzE79ClAd+Fbzzq2xwoeahlcMTHPMDfXwVrmk
krnpuvtuEqpODn/Axoc9sVzLN/+l8za5I8dDGdX6sLmudyxh4pnZGWT+vDFmUs16fuiYXQdL8peN
UQNQ1Ua7pFu3zdQHDPzv27/+/hq9zohA73S2hZX5iel1kvWAH2dptoujaeEJj4xMSW1h5QxcJwyt
GBjJnhO9FvjQdWjvQMbhIKEY0cJt2IiCdMakLuLOuyx1S+zFfRuEh/Jkas9VxBuNulTr2df+8xwf
MIbcUy9xdbh0fHbeM2HC4I5oyzPfeRUovW+7MSfQ5rub9f6VX2hqfDf0GmdALSVxYLs7hjB5uANb
HGZxEFrbXq1NoTUYc+dk/bXXX3s4e4N562j0QW2/rXGKptt0CJAkfRyE/7U+rw31fX2WReiTtgO0
Pbt/re139U5o9nhflOGgcbmi3tneTbNonD5Iucr8j0KpWvLoqUMQW/5FoVTWjLmzELWejDgtYtUw
UlHxokHvujtk2Y8S6Zc+qA/ODGfpcdBZF2Q2E5q2Mu+HXq6htvG4MZxkYZCaXnOqgJ+rcIvUTGZU
c8gqtagtvNvYtOexdbttqd55SLro9X8UfFHVDZNIXdDwUwvnpYP4PfCN7bkXhNGjyJQKKwUqAVYI
tQY1S8ozj/3zbikEuzD8XnJLPVhwj26hh/2v9/T/m3i4Oa+T5NvBXB+uT+2/F26/QRnugJLbMKZG
ZmWy02InbPS3Lrf+6Vp4YYdPwaFuW1kPgvjoPH0wVy9tNIlNq4miqcvtW+hrtG1l3dc20OpnQTzb
GYI28uvn2QoC3UZv5RZG9sKiaqGZQuQK3D5mewP++oy9A4W7bWU9tLW+36Hz9Z5rL942s261jajX
xMxmTudtbO5KhD15rb1w5U7KHey/JLWwye5dk7rPnaHn1IFUbojN8NbjIkktjPYnK0k7fdNv1Bhw
PW4f9PuL44vl7SCg2ihduAw6LLp/TDq7ISNwG4f3eVQjBDuT7HZGlAIforEVFUlo41i+zvzbfZ5l
zfsg6nWF5aE76O1t1hlnibltab2JNq23MEb/9cNwMvzwcXj03zr14qnTHo/WPwYWHrKsiVKPal7k
HpVnT5uH9/cQY7xOXv990oO1b3io9fH64DRvXRvkRWMNtHBcvEXweycFvl1lv39S9IM0WZE227a0
OfS3fzugXctv2mq1fOihm6tPGNyfOduG6r7KLTQ7mJuzh222gbz8YIXZrYu7BR4QP6EzgGaqAa1T
nnILXnj3HVlecMfdxGOef14LK3BAHWYcNI2Z50+X57N7aOoEcdC4YNUWwsbfcVDrkJT/fYweznUb
t+3ADK3ORyueNSI/TwYHXjrBC4cyimb2TmvhHhna8Ck+HAatBWN/GJH8Cjj33D05medDtc8vk2GM
wEUz1dNG1m6Yzp0gbB7Xegu785ptPzK9HaO3jeTXyLxtbsJeC9M3mu9cA49jgNmPoNMLF/Ce5JzQ
xs7+43+lVmf2j6d54MSNXSfW4sKH3jPnll82b8THgeFfH4sL53bXKhAfh8Z/o10Cbem8cbmA2j58
FOjvzii0gdcZAzS2zQR43LaHa5OjjWuEosEgTZvL4cno2wsXMUVc5qphdUARtu3975tINLvTaAu7
eMxFereDjW7DcxoDQcAvaJbvw5XXxjDULe9G9MU2rrlxUNXnLyDubTfXa63mET30iLh0MPG3zaxb
bePKWLfavInENurtN8cwhMVJ0kzPUzmyfYnfX8gf/vhb5u9wtUK01kLDeCa7uMcWzNiJVd7NLdfd
Cem0URh+n/d6lAOFVvDw4ZjUlO7NWsc1c/qha3lSVzyYnQsLbOC2l/WSlsQWrKBJAHC7uaSlNiLW
ExCxjQAoqZZt539/KV8HTS9Nkluwtid//GfQuQ68P/62RoVcxX/8T//OaeaJpTYweYS3nJ1UIgVV
LYyK6Ve7BzQkSoc3fGM/2uBtFOQTJ1hCYNM5NpOGWQT53eF9hozI2bHppVbqJ4jDgARpmARSGxfs
10c+iKS1sLG/Ot6tebtqnhhtJCE2Z+jj/d1GdXvfiTvXGHONVBfB0sOXxdvb0mrMnS5J1DTCsw+r
HMFYeEee3TB/Xhx2Dab5CwZitxDxhjenPl/h8+fNxBqE9BeciW828YU1/nS712oTo4Vz6C1F+bem
s2haAy0c9G9jkmhNy6UFB418n+2aMyuZPxyHNkgExqVZM5Y1mm2jw+hGN8e2DZOiTyS/eV7KLfSV
APVtMGvOWRsGxSR26iKTZeMYaSN2QwlcM/fShoVCVaPdOa//b/L2w8PlIAotGIOnECY+qvER24CP
03Jz6sQ2HJAzM2wuX7ENgMB5GdtlVcPpGwPcBtp9g/c8D3ZC3WIbmPeNbbWn7RYWxjmYp+X88ZC0
sK8vzGZ2CK6I7bD/vq8HlYYZPNoiqthCy3Wyb8fpFdvwEQgZzpy8GbcQtRbuujrEWe64jmIbSaFL
K2xGLJCIO3yAr8wYHpT9VTS9VtpfPjJVxDZYGa9g/qXMAsB/sh2FdaTlSWzqC8PUE8omzJBjo9Gy
2MLquJ6bzi7mR6oVJA6NPF2bC+fxSOM4tdG0Q/Rw2856kNuwMK4JLdRm4e4xJ7VxIt1Ut9ae4WiD
N++jY6UQBzTGo42j7h1YrSDvnKZAM8LOv3YQHI6DNNtTQlRLDrWwZO4feE5hVYJCOo/c/tHZ91Bd
aSPWMQlBWbjlPugY0Pk2bJ+xM5vBHjU0k/ThHG3w2T/fZ5wiLyoyuB+1ydxZAsn3GbXvf9zQ5T58
KIU1IPOfjVY8n7Bf3yomExQ77v/57/+RLM3S7IzikhQgPTghi+2Z21lrnIcUoGhyGznMawdkSfei
xso9fEMdBnxZaMH5JCS/NJfb5Z7865FjBiX+ktN5D1LJbEQfa9UBqY0sEZqGs4ABvDaXuJFOkw0E
8TqqOJ6dvD8vwAHz/oYl6NAgx8NXqK3ApyCLjWcNv0Mcn1/Cb+PstuH1tWAeUs/mQA2zTgb0zfh2
l9tju1J/37QFKpg5bhMs2IYhUPcWgp/GXm2Dea6GyvTNOcQ2jabbcNQGZgloed/J3ca1OthZHW3g
Ao4CjzRAk7erjUts2+5+IFwbXgSEb7s8cm1gqmHimEHDljUzZm1krk+o+GgE7cU2LoUz1vHO/KFj
ffiuhjygThDtwhnagErWZJtJnQVuWB9iG+jIK4jo06CmHGvchlIbNQMbtoNzJ003BfeXVu40T5A2
TM7NUy6yu2Z0Smrl5IOx15mZs/VlcB3cUnW6XShrn6UN2vPaZ9mMz4B1CSnTHoUEqQ2E22agPjro
JECkSGp3DX3enAqPXN42wGT9GpOUzDsfndh29h7yFENsx/P3r9ObyZNPaAEi0IcFaAfJKLXBnDeg
uJgo13YI1kuqDRN0YjatIqkNmhsCGGlnSEU6efCsuY3bAEFtVicmTDr/42+u5ZUPR0VtQ2Zh/QJj
kyc0q69qUakWXN/NC2xugc4/bfRI/vnhS8hUHD+byn5oNv+whPf99IEy1V77+UW/v/ddNyuvzoE3
mrq327HDf4SS/v8TpmLJPiJRaIPTnUzAt8Dd0s49nGlUzCWoVg1Ng6G5Fu1+HgG+b4b/PkVeG86H
v+C8x3a9apsJvDaCQX2SBztCJW1UOPdjs2oiX9pAtw0IaTeCK23EbQY1N+UOyqqNcOXwDl+iSVDb
BnP0PT0hMNudGoo2MEvHpruso+/7zDb92UDP8yGOUQZwoBnjaCUdQdSPiHNjaYhPkn28MJZZJ38I
nzSub7GW6/1xhfyeFOCVtcuy18KlfRNnu51Fg/zwzn4EDFzBTt6YOGhHnmv5z7sG9tHnHHopPHyb
52OAD7+9NX1eZMQ8R4j8wMjZx//y13vLfQxFf9+33Jxr9eXzXUl124GnWNVHVoCr2Ng0bSSMP2TJ
TvZcaiOSdP3H/wbJXDbOUPinXu8e30cltZ2W9Vz9hsH/cNe+jj2+j8PqL/iWewi0XtlbPlwaew70
+4zQnQvt8r//XwAAAP//</cx:binary>
              </cx:geoCache>
            </cx:geography>
          </cx:layoutPr>
        </cx:series>
      </cx:plotAreaRegion>
    </cx:plotArea>
    <cx:legend pos="r" align="min"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1.xml"/><Relationship Id="rId7" Type="http://schemas.openxmlformats.org/officeDocument/2006/relationships/chart" Target="../charts/chart4.xml"/><Relationship Id="rId2" Type="http://schemas.openxmlformats.org/officeDocument/2006/relationships/hyperlink" Target="#'Pivot Table'!A1"/><Relationship Id="rId1" Type="http://schemas.openxmlformats.org/officeDocument/2006/relationships/hyperlink" Target="#Data!A1"/><Relationship Id="rId6" Type="http://schemas.openxmlformats.org/officeDocument/2006/relationships/chart" Target="../charts/chart3.xml"/><Relationship Id="rId5" Type="http://schemas.microsoft.com/office/2014/relationships/chartEx" Target="../charts/chartEx1.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20</xdr:col>
      <xdr:colOff>464820</xdr:colOff>
      <xdr:row>2</xdr:row>
      <xdr:rowOff>99060</xdr:rowOff>
    </xdr:from>
    <xdr:to>
      <xdr:col>23</xdr:col>
      <xdr:colOff>335280</xdr:colOff>
      <xdr:row>38</xdr:row>
      <xdr:rowOff>137160</xdr:rowOff>
    </xdr:to>
    <xdr:sp macro="" textlink="">
      <xdr:nvSpPr>
        <xdr:cNvPr id="262" name="Rectangle: Rounded Corners 261">
          <a:extLst>
            <a:ext uri="{FF2B5EF4-FFF2-40B4-BE49-F238E27FC236}">
              <a16:creationId xmlns:a16="http://schemas.microsoft.com/office/drawing/2014/main" id="{A0C47ECC-5772-1157-085C-247BC6E8A0CB}"/>
            </a:ext>
          </a:extLst>
        </xdr:cNvPr>
        <xdr:cNvSpPr/>
      </xdr:nvSpPr>
      <xdr:spPr>
        <a:xfrm>
          <a:off x="12656820" y="457648"/>
          <a:ext cx="1699260" cy="6492688"/>
        </a:xfrm>
        <a:prstGeom prst="roundRect">
          <a:avLst>
            <a:gd name="adj" fmla="val 5060"/>
          </a:avLst>
        </a:prstGeom>
        <a:solidFill>
          <a:schemeClr val="bg1"/>
        </a:solidFill>
        <a:ln>
          <a:solidFill>
            <a:schemeClr val="bg1"/>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effectLst>
              <a:outerShdw blurRad="50800" dist="38100" algn="l" rotWithShape="0">
                <a:prstClr val="black">
                  <a:alpha val="40000"/>
                </a:prstClr>
              </a:outerShdw>
            </a:effectLst>
          </a:endParaRPr>
        </a:p>
      </xdr:txBody>
    </xdr:sp>
    <xdr:clientData/>
  </xdr:twoCellAnchor>
  <xdr:twoCellAnchor>
    <xdr:from>
      <xdr:col>1</xdr:col>
      <xdr:colOff>22334</xdr:colOff>
      <xdr:row>2</xdr:row>
      <xdr:rowOff>68580</xdr:rowOff>
    </xdr:from>
    <xdr:to>
      <xdr:col>20</xdr:col>
      <xdr:colOff>91390</xdr:colOff>
      <xdr:row>4</xdr:row>
      <xdr:rowOff>167640</xdr:rowOff>
    </xdr:to>
    <xdr:sp macro="" textlink="">
      <xdr:nvSpPr>
        <xdr:cNvPr id="2" name="Rectangle: Rounded Corners 1">
          <a:extLst>
            <a:ext uri="{FF2B5EF4-FFF2-40B4-BE49-F238E27FC236}">
              <a16:creationId xmlns:a16="http://schemas.microsoft.com/office/drawing/2014/main" id="{0534348D-7922-3BE4-40BD-DD2BFC4D18BD}"/>
            </a:ext>
          </a:extLst>
        </xdr:cNvPr>
        <xdr:cNvSpPr/>
      </xdr:nvSpPr>
      <xdr:spPr>
        <a:xfrm>
          <a:off x="631934" y="436442"/>
          <a:ext cx="11651456" cy="466922"/>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effectLst>
                <a:outerShdw blurRad="50800" dist="38100" algn="l" rotWithShape="0">
                  <a:prstClr val="black">
                    <a:alpha val="40000"/>
                  </a:prstClr>
                </a:outerShdw>
              </a:effectLst>
            </a:rPr>
            <a:t>=</a:t>
          </a:r>
        </a:p>
      </xdr:txBody>
    </xdr:sp>
    <xdr:clientData/>
  </xdr:twoCellAnchor>
  <xdr:twoCellAnchor>
    <xdr:from>
      <xdr:col>1</xdr:col>
      <xdr:colOff>137160</xdr:colOff>
      <xdr:row>2</xdr:row>
      <xdr:rowOff>106680</xdr:rowOff>
    </xdr:from>
    <xdr:to>
      <xdr:col>10</xdr:col>
      <xdr:colOff>518160</xdr:colOff>
      <xdr:row>4</xdr:row>
      <xdr:rowOff>114300</xdr:rowOff>
    </xdr:to>
    <xdr:sp macro="" textlink="">
      <xdr:nvSpPr>
        <xdr:cNvPr id="3" name="TextBox 2">
          <a:extLst>
            <a:ext uri="{FF2B5EF4-FFF2-40B4-BE49-F238E27FC236}">
              <a16:creationId xmlns:a16="http://schemas.microsoft.com/office/drawing/2014/main" id="{CEB079AF-D258-E21E-6381-DE1BC635FE7E}"/>
            </a:ext>
          </a:extLst>
        </xdr:cNvPr>
        <xdr:cNvSpPr txBox="1"/>
      </xdr:nvSpPr>
      <xdr:spPr>
        <a:xfrm>
          <a:off x="746760" y="472440"/>
          <a:ext cx="5867400" cy="373380"/>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aseline="0"/>
            <a:t>AGQ Executive summary &amp; Profiability Dashboard</a:t>
          </a:r>
        </a:p>
        <a:p>
          <a:endParaRPr lang="en-IN" sz="1100"/>
        </a:p>
      </xdr:txBody>
    </xdr:sp>
    <xdr:clientData/>
  </xdr:twoCellAnchor>
  <xdr:twoCellAnchor>
    <xdr:from>
      <xdr:col>1</xdr:col>
      <xdr:colOff>38100</xdr:colOff>
      <xdr:row>5</xdr:row>
      <xdr:rowOff>152400</xdr:rowOff>
    </xdr:from>
    <xdr:to>
      <xdr:col>3</xdr:col>
      <xdr:colOff>259007</xdr:colOff>
      <xdr:row>9</xdr:row>
      <xdr:rowOff>32751</xdr:rowOff>
    </xdr:to>
    <xdr:sp macro="" textlink="">
      <xdr:nvSpPr>
        <xdr:cNvPr id="4" name="Rectangle: Rounded Corners 3">
          <a:extLst>
            <a:ext uri="{FF2B5EF4-FFF2-40B4-BE49-F238E27FC236}">
              <a16:creationId xmlns:a16="http://schemas.microsoft.com/office/drawing/2014/main" id="{763710F3-21DA-4FEA-8004-CB8264704976}"/>
            </a:ext>
          </a:extLst>
        </xdr:cNvPr>
        <xdr:cNvSpPr/>
      </xdr:nvSpPr>
      <xdr:spPr>
        <a:xfrm>
          <a:off x="651203" y="1072055"/>
          <a:ext cx="1447114" cy="616075"/>
        </a:xfrm>
        <a:prstGeom prst="roundRect">
          <a:avLst/>
        </a:prstGeom>
        <a:solidFill>
          <a:schemeClr val="bg1"/>
        </a:solidFill>
        <a:ln>
          <a:solidFill>
            <a:schemeClr val="bg1"/>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effectLst>
                <a:outerShdw blurRad="50800" dist="38100" algn="l" rotWithShape="0">
                  <a:prstClr val="black">
                    <a:alpha val="40000"/>
                  </a:prstClr>
                </a:outerShdw>
              </a:effectLst>
            </a:rPr>
            <a:t> </a:t>
          </a:r>
        </a:p>
      </xdr:txBody>
    </xdr:sp>
    <xdr:clientData/>
  </xdr:twoCellAnchor>
  <xdr:twoCellAnchor>
    <xdr:from>
      <xdr:col>1</xdr:col>
      <xdr:colOff>45757</xdr:colOff>
      <xdr:row>5</xdr:row>
      <xdr:rowOff>177043</xdr:rowOff>
    </xdr:from>
    <xdr:to>
      <xdr:col>3</xdr:col>
      <xdr:colOff>266664</xdr:colOff>
      <xdr:row>7</xdr:row>
      <xdr:rowOff>104897</xdr:rowOff>
    </xdr:to>
    <xdr:sp macro="" textlink="">
      <xdr:nvSpPr>
        <xdr:cNvPr id="5" name="TextBox 4">
          <a:extLst>
            <a:ext uri="{FF2B5EF4-FFF2-40B4-BE49-F238E27FC236}">
              <a16:creationId xmlns:a16="http://schemas.microsoft.com/office/drawing/2014/main" id="{C5FCF12D-E6D0-BD12-C0FA-99C036D9EADD}"/>
            </a:ext>
          </a:extLst>
        </xdr:cNvPr>
        <xdr:cNvSpPr txBox="1"/>
      </xdr:nvSpPr>
      <xdr:spPr>
        <a:xfrm>
          <a:off x="658860" y="1096698"/>
          <a:ext cx="1447114" cy="2957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chemeClr val="tx1">
                  <a:lumMod val="75000"/>
                  <a:lumOff val="25000"/>
                </a:schemeClr>
              </a:solidFill>
            </a:rPr>
            <a:t>Total Revenue</a:t>
          </a:r>
        </a:p>
      </xdr:txBody>
    </xdr:sp>
    <xdr:clientData/>
  </xdr:twoCellAnchor>
  <xdr:twoCellAnchor>
    <xdr:from>
      <xdr:col>1</xdr:col>
      <xdr:colOff>45757</xdr:colOff>
      <xdr:row>7</xdr:row>
      <xdr:rowOff>55611</xdr:rowOff>
    </xdr:from>
    <xdr:to>
      <xdr:col>3</xdr:col>
      <xdr:colOff>274320</xdr:colOff>
      <xdr:row>9</xdr:row>
      <xdr:rowOff>106680</xdr:rowOff>
    </xdr:to>
    <xdr:sp macro="" textlink="">
      <xdr:nvSpPr>
        <xdr:cNvPr id="10" name="TextBox 9">
          <a:extLst>
            <a:ext uri="{FF2B5EF4-FFF2-40B4-BE49-F238E27FC236}">
              <a16:creationId xmlns:a16="http://schemas.microsoft.com/office/drawing/2014/main" id="{BAE45C90-602F-41C7-BC05-E8F99399192E}"/>
            </a:ext>
          </a:extLst>
        </xdr:cNvPr>
        <xdr:cNvSpPr txBox="1"/>
      </xdr:nvSpPr>
      <xdr:spPr>
        <a:xfrm>
          <a:off x="658860" y="1343128"/>
          <a:ext cx="1454770" cy="41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rgbClr val="7030A0"/>
              </a:solidFill>
            </a:rPr>
            <a:t>$</a:t>
          </a:r>
          <a:r>
            <a:rPr lang="en-IN" sz="1600" b="1">
              <a:solidFill>
                <a:srgbClr val="7030A0"/>
              </a:solidFill>
              <a:latin typeface="+mn-lt"/>
              <a:ea typeface="+mn-ea"/>
              <a:cs typeface="+mn-cs"/>
            </a:rPr>
            <a:t>6,45,223.18</a:t>
          </a:r>
        </a:p>
      </xdr:txBody>
    </xdr:sp>
    <xdr:clientData/>
  </xdr:twoCellAnchor>
  <xdr:twoCellAnchor>
    <xdr:from>
      <xdr:col>4</xdr:col>
      <xdr:colOff>243840</xdr:colOff>
      <xdr:row>5</xdr:row>
      <xdr:rowOff>152400</xdr:rowOff>
    </xdr:from>
    <xdr:to>
      <xdr:col>6</xdr:col>
      <xdr:colOff>480060</xdr:colOff>
      <xdr:row>9</xdr:row>
      <xdr:rowOff>106679</xdr:rowOff>
    </xdr:to>
    <xdr:grpSp>
      <xdr:nvGrpSpPr>
        <xdr:cNvPr id="266" name="Group 265">
          <a:extLst>
            <a:ext uri="{FF2B5EF4-FFF2-40B4-BE49-F238E27FC236}">
              <a16:creationId xmlns:a16="http://schemas.microsoft.com/office/drawing/2014/main" id="{E26F624F-30C2-5427-1F6F-FF4BBEB7AB22}"/>
            </a:ext>
          </a:extLst>
        </xdr:cNvPr>
        <xdr:cNvGrpSpPr/>
      </xdr:nvGrpSpPr>
      <xdr:grpSpPr>
        <a:xfrm>
          <a:off x="2682240" y="1066800"/>
          <a:ext cx="1455420" cy="685799"/>
          <a:chOff x="647700" y="1066800"/>
          <a:chExt cx="1455420" cy="685799"/>
        </a:xfrm>
      </xdr:grpSpPr>
      <xdr:sp macro="" textlink="">
        <xdr:nvSpPr>
          <xdr:cNvPr id="267" name="Rectangle: Rounded Corners 266">
            <a:extLst>
              <a:ext uri="{FF2B5EF4-FFF2-40B4-BE49-F238E27FC236}">
                <a16:creationId xmlns:a16="http://schemas.microsoft.com/office/drawing/2014/main" id="{87A115D4-7A10-CBAB-A689-40447D4777D2}"/>
              </a:ext>
            </a:extLst>
          </xdr:cNvPr>
          <xdr:cNvSpPr/>
        </xdr:nvSpPr>
        <xdr:spPr>
          <a:xfrm>
            <a:off x="647700" y="1066800"/>
            <a:ext cx="1440180" cy="612321"/>
          </a:xfrm>
          <a:prstGeom prst="roundRect">
            <a:avLst/>
          </a:prstGeom>
          <a:solidFill>
            <a:schemeClr val="bg1"/>
          </a:solidFill>
          <a:ln>
            <a:solidFill>
              <a:schemeClr val="bg1"/>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effectLst>
                <a:outerShdw blurRad="50800" dist="38100" algn="l" rotWithShape="0">
                  <a:prstClr val="black">
                    <a:alpha val="40000"/>
                  </a:prstClr>
                </a:outerShdw>
              </a:effectLst>
            </a:endParaRPr>
          </a:p>
        </xdr:txBody>
      </xdr:sp>
      <xdr:sp macro="" textlink="">
        <xdr:nvSpPr>
          <xdr:cNvPr id="268" name="TextBox 267">
            <a:extLst>
              <a:ext uri="{FF2B5EF4-FFF2-40B4-BE49-F238E27FC236}">
                <a16:creationId xmlns:a16="http://schemas.microsoft.com/office/drawing/2014/main" id="{44F32906-915B-EC0A-4D81-EB87391AC31A}"/>
              </a:ext>
            </a:extLst>
          </xdr:cNvPr>
          <xdr:cNvSpPr txBox="1"/>
        </xdr:nvSpPr>
        <xdr:spPr>
          <a:xfrm>
            <a:off x="655320" y="1091293"/>
            <a:ext cx="1440180" cy="293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chemeClr val="tx1">
                    <a:lumMod val="75000"/>
                    <a:lumOff val="25000"/>
                  </a:schemeClr>
                </a:solidFill>
              </a:rPr>
              <a:t>Total Gross</a:t>
            </a:r>
            <a:r>
              <a:rPr lang="en-IN" sz="1400" baseline="0">
                <a:solidFill>
                  <a:schemeClr val="tx1">
                    <a:lumMod val="75000"/>
                    <a:lumOff val="25000"/>
                  </a:schemeClr>
                </a:solidFill>
              </a:rPr>
              <a:t> Profit</a:t>
            </a:r>
          </a:p>
          <a:p>
            <a:pPr algn="ctr"/>
            <a:endParaRPr lang="en-IN" sz="1400">
              <a:solidFill>
                <a:schemeClr val="tx1">
                  <a:lumMod val="75000"/>
                  <a:lumOff val="25000"/>
                </a:schemeClr>
              </a:solidFill>
            </a:endParaRPr>
          </a:p>
        </xdr:txBody>
      </xdr:sp>
      <xdr:sp macro="" textlink="'Pivot Table'!C4">
        <xdr:nvSpPr>
          <xdr:cNvPr id="269" name="TextBox 268">
            <a:extLst>
              <a:ext uri="{FF2B5EF4-FFF2-40B4-BE49-F238E27FC236}">
                <a16:creationId xmlns:a16="http://schemas.microsoft.com/office/drawing/2014/main" id="{402FAE42-0835-CBE7-7395-FC9E2093FB71}"/>
              </a:ext>
            </a:extLst>
          </xdr:cNvPr>
          <xdr:cNvSpPr txBox="1"/>
        </xdr:nvSpPr>
        <xdr:spPr>
          <a:xfrm>
            <a:off x="655320" y="1336221"/>
            <a:ext cx="1447800" cy="4163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EAC03AE-9A4C-4257-B4D1-D543770B66B3}" type="TxLink">
              <a:rPr lang="en-US" sz="1600" b="1">
                <a:solidFill>
                  <a:srgbClr val="7030A0"/>
                </a:solidFill>
                <a:latin typeface="+mn-lt"/>
                <a:ea typeface="+mn-ea"/>
                <a:cs typeface="+mn-cs"/>
              </a:rPr>
              <a:pPr marL="0" indent="0" algn="ctr"/>
              <a:t>$2,96,384.25</a:t>
            </a:fld>
            <a:endParaRPr lang="en-IN" sz="1600" b="1">
              <a:solidFill>
                <a:srgbClr val="7030A0"/>
              </a:solidFill>
              <a:latin typeface="+mn-lt"/>
              <a:ea typeface="+mn-ea"/>
              <a:cs typeface="+mn-cs"/>
            </a:endParaRPr>
          </a:p>
        </xdr:txBody>
      </xdr:sp>
    </xdr:grpSp>
    <xdr:clientData/>
  </xdr:twoCellAnchor>
  <xdr:twoCellAnchor>
    <xdr:from>
      <xdr:col>7</xdr:col>
      <xdr:colOff>449580</xdr:colOff>
      <xdr:row>5</xdr:row>
      <xdr:rowOff>152400</xdr:rowOff>
    </xdr:from>
    <xdr:to>
      <xdr:col>10</xdr:col>
      <xdr:colOff>76200</xdr:colOff>
      <xdr:row>9</xdr:row>
      <xdr:rowOff>106680</xdr:rowOff>
    </xdr:to>
    <xdr:grpSp>
      <xdr:nvGrpSpPr>
        <xdr:cNvPr id="270" name="Group 269">
          <a:extLst>
            <a:ext uri="{FF2B5EF4-FFF2-40B4-BE49-F238E27FC236}">
              <a16:creationId xmlns:a16="http://schemas.microsoft.com/office/drawing/2014/main" id="{D25FAC26-E4FF-4179-23A4-9EC15E770627}"/>
            </a:ext>
          </a:extLst>
        </xdr:cNvPr>
        <xdr:cNvGrpSpPr/>
      </xdr:nvGrpSpPr>
      <xdr:grpSpPr>
        <a:xfrm>
          <a:off x="4716780" y="1066800"/>
          <a:ext cx="1455420" cy="685800"/>
          <a:chOff x="647700" y="1066800"/>
          <a:chExt cx="1455420" cy="685800"/>
        </a:xfrm>
      </xdr:grpSpPr>
      <xdr:sp macro="" textlink="">
        <xdr:nvSpPr>
          <xdr:cNvPr id="271" name="Rectangle: Rounded Corners 270">
            <a:extLst>
              <a:ext uri="{FF2B5EF4-FFF2-40B4-BE49-F238E27FC236}">
                <a16:creationId xmlns:a16="http://schemas.microsoft.com/office/drawing/2014/main" id="{4CD76B31-9E34-558D-E540-DC09FCE0CFA1}"/>
              </a:ext>
            </a:extLst>
          </xdr:cNvPr>
          <xdr:cNvSpPr/>
        </xdr:nvSpPr>
        <xdr:spPr>
          <a:xfrm>
            <a:off x="647700" y="1066800"/>
            <a:ext cx="1440180" cy="612321"/>
          </a:xfrm>
          <a:prstGeom prst="roundRect">
            <a:avLst/>
          </a:prstGeom>
          <a:solidFill>
            <a:schemeClr val="bg1"/>
          </a:solidFill>
          <a:ln>
            <a:solidFill>
              <a:schemeClr val="bg1"/>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effectLst>
                <a:outerShdw blurRad="50800" dist="38100" algn="l" rotWithShape="0">
                  <a:prstClr val="black">
                    <a:alpha val="40000"/>
                  </a:prstClr>
                </a:outerShdw>
              </a:effectLst>
            </a:endParaRPr>
          </a:p>
        </xdr:txBody>
      </xdr:sp>
      <xdr:sp macro="" textlink="">
        <xdr:nvSpPr>
          <xdr:cNvPr id="272" name="TextBox 271">
            <a:extLst>
              <a:ext uri="{FF2B5EF4-FFF2-40B4-BE49-F238E27FC236}">
                <a16:creationId xmlns:a16="http://schemas.microsoft.com/office/drawing/2014/main" id="{AD5CA048-0B59-F2E3-7918-D20F1AAB86AA}"/>
              </a:ext>
            </a:extLst>
          </xdr:cNvPr>
          <xdr:cNvSpPr txBox="1"/>
        </xdr:nvSpPr>
        <xdr:spPr>
          <a:xfrm>
            <a:off x="655320" y="1091293"/>
            <a:ext cx="1440180" cy="293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chemeClr val="tx1">
                    <a:lumMod val="75000"/>
                    <a:lumOff val="25000"/>
                  </a:schemeClr>
                </a:solidFill>
              </a:rPr>
              <a:t>Gross</a:t>
            </a:r>
            <a:r>
              <a:rPr lang="en-IN" sz="1400" baseline="0">
                <a:solidFill>
                  <a:schemeClr val="tx1">
                    <a:lumMod val="75000"/>
                    <a:lumOff val="25000"/>
                  </a:schemeClr>
                </a:solidFill>
              </a:rPr>
              <a:t> Profit Margin</a:t>
            </a:r>
          </a:p>
          <a:p>
            <a:pPr algn="ctr"/>
            <a:endParaRPr lang="en-IN" sz="1400">
              <a:solidFill>
                <a:schemeClr val="tx1">
                  <a:lumMod val="75000"/>
                  <a:lumOff val="25000"/>
                </a:schemeClr>
              </a:solidFill>
            </a:endParaRPr>
          </a:p>
        </xdr:txBody>
      </xdr:sp>
      <xdr:sp macro="" textlink="'Pivot Table'!E4">
        <xdr:nvSpPr>
          <xdr:cNvPr id="273" name="TextBox 272">
            <a:extLst>
              <a:ext uri="{FF2B5EF4-FFF2-40B4-BE49-F238E27FC236}">
                <a16:creationId xmlns:a16="http://schemas.microsoft.com/office/drawing/2014/main" id="{70F45ECA-8DB2-5EB0-BDEC-228C78DDF4E6}"/>
              </a:ext>
            </a:extLst>
          </xdr:cNvPr>
          <xdr:cNvSpPr txBox="1"/>
        </xdr:nvSpPr>
        <xdr:spPr>
          <a:xfrm>
            <a:off x="655320" y="1336221"/>
            <a:ext cx="1447800" cy="4163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B1944BB-4DD2-43FD-8890-56FB13100EF7}" type="TxLink">
              <a:rPr lang="en-US" sz="1600" b="1">
                <a:solidFill>
                  <a:srgbClr val="7030A0"/>
                </a:solidFill>
                <a:latin typeface="+mn-lt"/>
                <a:ea typeface="+mn-ea"/>
                <a:cs typeface="+mn-cs"/>
              </a:rPr>
              <a:pPr marL="0" indent="0" algn="ctr"/>
              <a:t>45.94%</a:t>
            </a:fld>
            <a:endParaRPr lang="en-IN" sz="1600" b="1">
              <a:solidFill>
                <a:srgbClr val="7030A0"/>
              </a:solidFill>
              <a:latin typeface="+mn-lt"/>
              <a:ea typeface="+mn-ea"/>
              <a:cs typeface="+mn-cs"/>
            </a:endParaRPr>
          </a:p>
        </xdr:txBody>
      </xdr:sp>
    </xdr:grpSp>
    <xdr:clientData/>
  </xdr:twoCellAnchor>
  <xdr:twoCellAnchor>
    <xdr:from>
      <xdr:col>11</xdr:col>
      <xdr:colOff>45720</xdr:colOff>
      <xdr:row>5</xdr:row>
      <xdr:rowOff>152400</xdr:rowOff>
    </xdr:from>
    <xdr:to>
      <xdr:col>13</xdr:col>
      <xdr:colOff>281940</xdr:colOff>
      <xdr:row>9</xdr:row>
      <xdr:rowOff>106680</xdr:rowOff>
    </xdr:to>
    <xdr:grpSp>
      <xdr:nvGrpSpPr>
        <xdr:cNvPr id="274" name="Group 273">
          <a:extLst>
            <a:ext uri="{FF2B5EF4-FFF2-40B4-BE49-F238E27FC236}">
              <a16:creationId xmlns:a16="http://schemas.microsoft.com/office/drawing/2014/main" id="{A1F93E79-404B-55EF-3011-49F6742906F1}"/>
            </a:ext>
          </a:extLst>
        </xdr:cNvPr>
        <xdr:cNvGrpSpPr/>
      </xdr:nvGrpSpPr>
      <xdr:grpSpPr>
        <a:xfrm>
          <a:off x="6751320" y="1066800"/>
          <a:ext cx="1455420" cy="685800"/>
          <a:chOff x="647700" y="1066800"/>
          <a:chExt cx="1455420" cy="685800"/>
        </a:xfrm>
      </xdr:grpSpPr>
      <xdr:sp macro="" textlink="">
        <xdr:nvSpPr>
          <xdr:cNvPr id="275" name="Rectangle: Rounded Corners 274">
            <a:extLst>
              <a:ext uri="{FF2B5EF4-FFF2-40B4-BE49-F238E27FC236}">
                <a16:creationId xmlns:a16="http://schemas.microsoft.com/office/drawing/2014/main" id="{9DADE812-0B41-A313-CE90-A24C12E1998C}"/>
              </a:ext>
            </a:extLst>
          </xdr:cNvPr>
          <xdr:cNvSpPr/>
        </xdr:nvSpPr>
        <xdr:spPr>
          <a:xfrm>
            <a:off x="647700" y="1066800"/>
            <a:ext cx="1440180" cy="612321"/>
          </a:xfrm>
          <a:prstGeom prst="roundRect">
            <a:avLst/>
          </a:prstGeom>
          <a:solidFill>
            <a:schemeClr val="bg1"/>
          </a:solidFill>
          <a:ln>
            <a:solidFill>
              <a:schemeClr val="bg1"/>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effectLst>
                <a:outerShdw blurRad="50800" dist="38100" algn="l" rotWithShape="0">
                  <a:prstClr val="black">
                    <a:alpha val="40000"/>
                  </a:prstClr>
                </a:outerShdw>
              </a:effectLst>
            </a:endParaRPr>
          </a:p>
        </xdr:txBody>
      </xdr:sp>
      <xdr:sp macro="" textlink="">
        <xdr:nvSpPr>
          <xdr:cNvPr id="276" name="TextBox 275">
            <a:extLst>
              <a:ext uri="{FF2B5EF4-FFF2-40B4-BE49-F238E27FC236}">
                <a16:creationId xmlns:a16="http://schemas.microsoft.com/office/drawing/2014/main" id="{9863BE30-C268-2D35-E80A-BC607E0817C6}"/>
              </a:ext>
            </a:extLst>
          </xdr:cNvPr>
          <xdr:cNvSpPr txBox="1"/>
        </xdr:nvSpPr>
        <xdr:spPr>
          <a:xfrm>
            <a:off x="655320" y="1091293"/>
            <a:ext cx="1440180" cy="293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chemeClr val="tx1">
                    <a:lumMod val="75000"/>
                    <a:lumOff val="25000"/>
                  </a:schemeClr>
                </a:solidFill>
              </a:rPr>
              <a:t>Total</a:t>
            </a:r>
            <a:r>
              <a:rPr lang="en-IN" sz="1400" baseline="0">
                <a:solidFill>
                  <a:schemeClr val="tx1">
                    <a:lumMod val="75000"/>
                    <a:lumOff val="25000"/>
                  </a:schemeClr>
                </a:solidFill>
              </a:rPr>
              <a:t> Unit Sold</a:t>
            </a:r>
            <a:endParaRPr lang="en-IN" sz="1400">
              <a:solidFill>
                <a:schemeClr val="tx1">
                  <a:lumMod val="75000"/>
                  <a:lumOff val="25000"/>
                </a:schemeClr>
              </a:solidFill>
            </a:endParaRPr>
          </a:p>
        </xdr:txBody>
      </xdr:sp>
      <xdr:sp macro="" textlink="'Pivot Table'!G4">
        <xdr:nvSpPr>
          <xdr:cNvPr id="277" name="TextBox 276">
            <a:extLst>
              <a:ext uri="{FF2B5EF4-FFF2-40B4-BE49-F238E27FC236}">
                <a16:creationId xmlns:a16="http://schemas.microsoft.com/office/drawing/2014/main" id="{6A00081C-7AD7-2F50-F048-3EE0DDCD7495}"/>
              </a:ext>
            </a:extLst>
          </xdr:cNvPr>
          <xdr:cNvSpPr txBox="1"/>
        </xdr:nvSpPr>
        <xdr:spPr>
          <a:xfrm>
            <a:off x="655320" y="1336221"/>
            <a:ext cx="1447800" cy="4163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2B078BE-A2BD-4EC8-AD11-449A6A0BA5D0}" type="TxLink">
              <a:rPr lang="en-US" sz="1600" b="1">
                <a:solidFill>
                  <a:srgbClr val="7030A0"/>
                </a:solidFill>
                <a:latin typeface="+mn-lt"/>
                <a:ea typeface="+mn-ea"/>
                <a:cs typeface="+mn-cs"/>
              </a:rPr>
              <a:pPr marL="0" indent="0" algn="ctr"/>
              <a:t>6698</a:t>
            </a:fld>
            <a:endParaRPr lang="en-IN" sz="1600" b="1">
              <a:solidFill>
                <a:srgbClr val="7030A0"/>
              </a:solidFill>
              <a:latin typeface="+mn-lt"/>
              <a:ea typeface="+mn-ea"/>
              <a:cs typeface="+mn-cs"/>
            </a:endParaRPr>
          </a:p>
        </xdr:txBody>
      </xdr:sp>
    </xdr:grpSp>
    <xdr:clientData/>
  </xdr:twoCellAnchor>
  <xdr:twoCellAnchor>
    <xdr:from>
      <xdr:col>14</xdr:col>
      <xdr:colOff>251460</xdr:colOff>
      <xdr:row>5</xdr:row>
      <xdr:rowOff>152400</xdr:rowOff>
    </xdr:from>
    <xdr:to>
      <xdr:col>16</xdr:col>
      <xdr:colOff>487680</xdr:colOff>
      <xdr:row>9</xdr:row>
      <xdr:rowOff>106680</xdr:rowOff>
    </xdr:to>
    <xdr:grpSp>
      <xdr:nvGrpSpPr>
        <xdr:cNvPr id="278" name="Group 277">
          <a:extLst>
            <a:ext uri="{FF2B5EF4-FFF2-40B4-BE49-F238E27FC236}">
              <a16:creationId xmlns:a16="http://schemas.microsoft.com/office/drawing/2014/main" id="{93CE21C5-9D2B-A452-6765-E543FDE5FB4E}"/>
            </a:ext>
          </a:extLst>
        </xdr:cNvPr>
        <xdr:cNvGrpSpPr/>
      </xdr:nvGrpSpPr>
      <xdr:grpSpPr>
        <a:xfrm>
          <a:off x="8785860" y="1066800"/>
          <a:ext cx="1455420" cy="685800"/>
          <a:chOff x="647700" y="1066800"/>
          <a:chExt cx="1455420" cy="685800"/>
        </a:xfrm>
      </xdr:grpSpPr>
      <xdr:sp macro="" textlink="">
        <xdr:nvSpPr>
          <xdr:cNvPr id="279" name="Rectangle: Rounded Corners 278">
            <a:extLst>
              <a:ext uri="{FF2B5EF4-FFF2-40B4-BE49-F238E27FC236}">
                <a16:creationId xmlns:a16="http://schemas.microsoft.com/office/drawing/2014/main" id="{E9031B79-FD91-6746-D18C-225D0B95F079}"/>
              </a:ext>
            </a:extLst>
          </xdr:cNvPr>
          <xdr:cNvSpPr/>
        </xdr:nvSpPr>
        <xdr:spPr>
          <a:xfrm>
            <a:off x="647700" y="1066800"/>
            <a:ext cx="1440180" cy="612321"/>
          </a:xfrm>
          <a:prstGeom prst="roundRect">
            <a:avLst/>
          </a:prstGeom>
          <a:solidFill>
            <a:schemeClr val="bg1"/>
          </a:solidFill>
          <a:ln>
            <a:solidFill>
              <a:schemeClr val="bg1"/>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effectLst>
                <a:outerShdw blurRad="50800" dist="38100" algn="l" rotWithShape="0">
                  <a:prstClr val="black">
                    <a:alpha val="40000"/>
                  </a:prstClr>
                </a:outerShdw>
              </a:effectLst>
            </a:endParaRPr>
          </a:p>
        </xdr:txBody>
      </xdr:sp>
      <xdr:sp macro="" textlink="">
        <xdr:nvSpPr>
          <xdr:cNvPr id="280" name="TextBox 279">
            <a:extLst>
              <a:ext uri="{FF2B5EF4-FFF2-40B4-BE49-F238E27FC236}">
                <a16:creationId xmlns:a16="http://schemas.microsoft.com/office/drawing/2014/main" id="{5EEEC390-0183-D130-EA5E-EB3EAA93401A}"/>
              </a:ext>
            </a:extLst>
          </xdr:cNvPr>
          <xdr:cNvSpPr txBox="1"/>
        </xdr:nvSpPr>
        <xdr:spPr>
          <a:xfrm>
            <a:off x="655320" y="1091293"/>
            <a:ext cx="1440180" cy="293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chemeClr val="tx1">
                    <a:lumMod val="75000"/>
                    <a:lumOff val="25000"/>
                  </a:schemeClr>
                </a:solidFill>
              </a:rPr>
              <a:t>Total</a:t>
            </a:r>
            <a:r>
              <a:rPr lang="en-IN" sz="1400" baseline="0">
                <a:solidFill>
                  <a:schemeClr val="tx1">
                    <a:lumMod val="75000"/>
                    <a:lumOff val="25000"/>
                  </a:schemeClr>
                </a:solidFill>
              </a:rPr>
              <a:t> Orders</a:t>
            </a:r>
          </a:p>
          <a:p>
            <a:pPr algn="ctr"/>
            <a:endParaRPr lang="en-IN" sz="1400">
              <a:solidFill>
                <a:schemeClr val="tx1">
                  <a:lumMod val="75000"/>
                  <a:lumOff val="25000"/>
                </a:schemeClr>
              </a:solidFill>
            </a:endParaRPr>
          </a:p>
        </xdr:txBody>
      </xdr:sp>
      <xdr:sp macro="" textlink="'Pivot Table'!J4">
        <xdr:nvSpPr>
          <xdr:cNvPr id="281" name="TextBox 280">
            <a:extLst>
              <a:ext uri="{FF2B5EF4-FFF2-40B4-BE49-F238E27FC236}">
                <a16:creationId xmlns:a16="http://schemas.microsoft.com/office/drawing/2014/main" id="{765F3A42-EC37-FB44-4A10-C77646EE2A45}"/>
              </a:ext>
            </a:extLst>
          </xdr:cNvPr>
          <xdr:cNvSpPr txBox="1"/>
        </xdr:nvSpPr>
        <xdr:spPr>
          <a:xfrm>
            <a:off x="655320" y="1336221"/>
            <a:ext cx="1447800" cy="4163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BA8F76A-7BFE-4E52-9EA5-AF7EDE4E8EF3}" type="TxLink">
              <a:rPr lang="en-US" sz="1600" b="1">
                <a:solidFill>
                  <a:srgbClr val="7030A0"/>
                </a:solidFill>
                <a:latin typeface="+mn-lt"/>
                <a:ea typeface="+mn-ea"/>
                <a:cs typeface="+mn-cs"/>
              </a:rPr>
              <a:pPr marL="0" indent="0" algn="ctr"/>
              <a:t>2707</a:t>
            </a:fld>
            <a:endParaRPr lang="en-IN" sz="1600" b="1">
              <a:solidFill>
                <a:srgbClr val="7030A0"/>
              </a:solidFill>
              <a:latin typeface="+mn-lt"/>
              <a:ea typeface="+mn-ea"/>
              <a:cs typeface="+mn-cs"/>
            </a:endParaRPr>
          </a:p>
        </xdr:txBody>
      </xdr:sp>
    </xdr:grpSp>
    <xdr:clientData/>
  </xdr:twoCellAnchor>
  <xdr:twoCellAnchor>
    <xdr:from>
      <xdr:col>17</xdr:col>
      <xdr:colOff>490536</xdr:colOff>
      <xdr:row>5</xdr:row>
      <xdr:rowOff>176353</xdr:rowOff>
    </xdr:from>
    <xdr:to>
      <xdr:col>20</xdr:col>
      <xdr:colOff>110436</xdr:colOff>
      <xdr:row>9</xdr:row>
      <xdr:rowOff>130633</xdr:rowOff>
    </xdr:to>
    <xdr:grpSp>
      <xdr:nvGrpSpPr>
        <xdr:cNvPr id="322" name="Group 321">
          <a:extLst>
            <a:ext uri="{FF2B5EF4-FFF2-40B4-BE49-F238E27FC236}">
              <a16:creationId xmlns:a16="http://schemas.microsoft.com/office/drawing/2014/main" id="{81754BAD-2FDE-13B2-ED63-396726923C19}"/>
            </a:ext>
          </a:extLst>
        </xdr:cNvPr>
        <xdr:cNvGrpSpPr/>
      </xdr:nvGrpSpPr>
      <xdr:grpSpPr>
        <a:xfrm>
          <a:off x="10853736" y="1090753"/>
          <a:ext cx="1448700" cy="685800"/>
          <a:chOff x="647700" y="1066800"/>
          <a:chExt cx="1455420" cy="685800"/>
        </a:xfrm>
      </xdr:grpSpPr>
      <xdr:sp macro="" textlink="">
        <xdr:nvSpPr>
          <xdr:cNvPr id="323" name="Rectangle: Rounded Corners 322">
            <a:extLst>
              <a:ext uri="{FF2B5EF4-FFF2-40B4-BE49-F238E27FC236}">
                <a16:creationId xmlns:a16="http://schemas.microsoft.com/office/drawing/2014/main" id="{2217866D-275A-EA12-AD99-E85896934496}"/>
              </a:ext>
            </a:extLst>
          </xdr:cNvPr>
          <xdr:cNvSpPr/>
        </xdr:nvSpPr>
        <xdr:spPr>
          <a:xfrm>
            <a:off x="647700" y="1066800"/>
            <a:ext cx="1440180" cy="612321"/>
          </a:xfrm>
          <a:prstGeom prst="roundRect">
            <a:avLst/>
          </a:prstGeom>
          <a:solidFill>
            <a:schemeClr val="bg1"/>
          </a:solidFill>
          <a:ln>
            <a:solidFill>
              <a:schemeClr val="bg1"/>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effectLst>
                <a:outerShdw blurRad="50800" dist="38100" algn="l" rotWithShape="0">
                  <a:prstClr val="black">
                    <a:alpha val="40000"/>
                  </a:prstClr>
                </a:outerShdw>
              </a:effectLst>
            </a:endParaRPr>
          </a:p>
        </xdr:txBody>
      </xdr:sp>
      <xdr:sp macro="" textlink="">
        <xdr:nvSpPr>
          <xdr:cNvPr id="324" name="TextBox 323">
            <a:extLst>
              <a:ext uri="{FF2B5EF4-FFF2-40B4-BE49-F238E27FC236}">
                <a16:creationId xmlns:a16="http://schemas.microsoft.com/office/drawing/2014/main" id="{40C88272-7B73-AB29-95AC-9D0FA25D3AEF}"/>
              </a:ext>
            </a:extLst>
          </xdr:cNvPr>
          <xdr:cNvSpPr txBox="1"/>
        </xdr:nvSpPr>
        <xdr:spPr>
          <a:xfrm>
            <a:off x="655320" y="1091293"/>
            <a:ext cx="1440180" cy="293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chemeClr val="tx1">
                    <a:lumMod val="75000"/>
                    <a:lumOff val="25000"/>
                  </a:schemeClr>
                </a:solidFill>
              </a:rPr>
              <a:t>COGS</a:t>
            </a:r>
          </a:p>
          <a:p>
            <a:pPr algn="ctr"/>
            <a:endParaRPr lang="en-IN" sz="1400">
              <a:solidFill>
                <a:schemeClr val="tx1">
                  <a:lumMod val="75000"/>
                  <a:lumOff val="25000"/>
                </a:schemeClr>
              </a:solidFill>
            </a:endParaRPr>
          </a:p>
        </xdr:txBody>
      </xdr:sp>
      <xdr:sp macro="" textlink="'Pivot Table'!L4">
        <xdr:nvSpPr>
          <xdr:cNvPr id="325" name="TextBox 324">
            <a:extLst>
              <a:ext uri="{FF2B5EF4-FFF2-40B4-BE49-F238E27FC236}">
                <a16:creationId xmlns:a16="http://schemas.microsoft.com/office/drawing/2014/main" id="{73BCBA49-6C5D-2284-95DD-FCAC1B8758AA}"/>
              </a:ext>
            </a:extLst>
          </xdr:cNvPr>
          <xdr:cNvSpPr txBox="1"/>
        </xdr:nvSpPr>
        <xdr:spPr>
          <a:xfrm>
            <a:off x="655320" y="1336221"/>
            <a:ext cx="1447800" cy="4163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441EBD2-C439-4D65-A157-0BB882A17163}" type="TxLink">
              <a:rPr lang="en-US" sz="1600" b="1">
                <a:solidFill>
                  <a:srgbClr val="7030A0"/>
                </a:solidFill>
                <a:latin typeface="+mn-lt"/>
                <a:ea typeface="+mn-ea"/>
                <a:cs typeface="+mn-cs"/>
              </a:rPr>
              <a:pPr marL="0" indent="0" algn="ctr"/>
              <a:t>$3,48,838.93</a:t>
            </a:fld>
            <a:endParaRPr lang="en-IN" sz="1600" b="1">
              <a:solidFill>
                <a:srgbClr val="7030A0"/>
              </a:solidFill>
              <a:latin typeface="+mn-lt"/>
              <a:ea typeface="+mn-ea"/>
              <a:cs typeface="+mn-cs"/>
            </a:endParaRPr>
          </a:p>
        </xdr:txBody>
      </xdr:sp>
    </xdr:grpSp>
    <xdr:clientData/>
  </xdr:twoCellAnchor>
  <xdr:twoCellAnchor>
    <xdr:from>
      <xdr:col>18</xdr:col>
      <xdr:colOff>312420</xdr:colOff>
      <xdr:row>2</xdr:row>
      <xdr:rowOff>137160</xdr:rowOff>
    </xdr:from>
    <xdr:to>
      <xdr:col>19</xdr:col>
      <xdr:colOff>548640</xdr:colOff>
      <xdr:row>4</xdr:row>
      <xdr:rowOff>91440</xdr:rowOff>
    </xdr:to>
    <xdr:sp macro="" textlink="">
      <xdr:nvSpPr>
        <xdr:cNvPr id="326" name="Rectangle: Rounded Corners 325">
          <a:hlinkClick xmlns:r="http://schemas.openxmlformats.org/officeDocument/2006/relationships" r:id="rId1"/>
          <a:extLst>
            <a:ext uri="{FF2B5EF4-FFF2-40B4-BE49-F238E27FC236}">
              <a16:creationId xmlns:a16="http://schemas.microsoft.com/office/drawing/2014/main" id="{0462797A-086A-20BD-9C66-C9EDC806982E}"/>
            </a:ext>
          </a:extLst>
        </xdr:cNvPr>
        <xdr:cNvSpPr/>
      </xdr:nvSpPr>
      <xdr:spPr>
        <a:xfrm>
          <a:off x="11285220" y="502920"/>
          <a:ext cx="845820" cy="3200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Sales Data</a:t>
          </a:r>
        </a:p>
        <a:p>
          <a:pPr algn="l"/>
          <a:endParaRPr lang="en-IN" sz="1100"/>
        </a:p>
      </xdr:txBody>
    </xdr:sp>
    <xdr:clientData/>
  </xdr:twoCellAnchor>
  <xdr:twoCellAnchor>
    <xdr:from>
      <xdr:col>16</xdr:col>
      <xdr:colOff>266700</xdr:colOff>
      <xdr:row>2</xdr:row>
      <xdr:rowOff>144780</xdr:rowOff>
    </xdr:from>
    <xdr:to>
      <xdr:col>18</xdr:col>
      <xdr:colOff>167640</xdr:colOff>
      <xdr:row>4</xdr:row>
      <xdr:rowOff>99060</xdr:rowOff>
    </xdr:to>
    <xdr:sp macro="" textlink="">
      <xdr:nvSpPr>
        <xdr:cNvPr id="328" name="Rectangle: Rounded Corners 327">
          <a:hlinkClick xmlns:r="http://schemas.openxmlformats.org/officeDocument/2006/relationships" r:id="rId2"/>
          <a:extLst>
            <a:ext uri="{FF2B5EF4-FFF2-40B4-BE49-F238E27FC236}">
              <a16:creationId xmlns:a16="http://schemas.microsoft.com/office/drawing/2014/main" id="{89ADD3CC-799D-47AA-A573-C55FE9E2195A}"/>
            </a:ext>
          </a:extLst>
        </xdr:cNvPr>
        <xdr:cNvSpPr/>
      </xdr:nvSpPr>
      <xdr:spPr>
        <a:xfrm>
          <a:off x="10020300" y="510540"/>
          <a:ext cx="1120140" cy="3200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All</a:t>
          </a:r>
          <a:r>
            <a:rPr lang="en-IN" sz="1100" baseline="0"/>
            <a:t> Pivot Tables</a:t>
          </a:r>
        </a:p>
        <a:p>
          <a:pPr algn="ctr"/>
          <a:endParaRPr lang="en-IN" sz="1100"/>
        </a:p>
        <a:p>
          <a:pPr algn="l"/>
          <a:endParaRPr lang="en-IN" sz="1100"/>
        </a:p>
      </xdr:txBody>
    </xdr:sp>
    <xdr:clientData/>
  </xdr:twoCellAnchor>
  <xdr:twoCellAnchor>
    <xdr:from>
      <xdr:col>1</xdr:col>
      <xdr:colOff>8965</xdr:colOff>
      <xdr:row>25</xdr:row>
      <xdr:rowOff>162531</xdr:rowOff>
    </xdr:from>
    <xdr:to>
      <xdr:col>6</xdr:col>
      <xdr:colOff>278091</xdr:colOff>
      <xdr:row>38</xdr:row>
      <xdr:rowOff>171897</xdr:rowOff>
    </xdr:to>
    <xdr:grpSp>
      <xdr:nvGrpSpPr>
        <xdr:cNvPr id="31" name="Group 30">
          <a:extLst>
            <a:ext uri="{FF2B5EF4-FFF2-40B4-BE49-F238E27FC236}">
              <a16:creationId xmlns:a16="http://schemas.microsoft.com/office/drawing/2014/main" id="{18CB9927-D587-1E3C-73A6-B547930AB759}"/>
            </a:ext>
          </a:extLst>
        </xdr:cNvPr>
        <xdr:cNvGrpSpPr/>
      </xdr:nvGrpSpPr>
      <xdr:grpSpPr>
        <a:xfrm>
          <a:off x="618565" y="4734531"/>
          <a:ext cx="3317126" cy="2386806"/>
          <a:chOff x="582707" y="4644886"/>
          <a:chExt cx="3352800" cy="2340569"/>
        </a:xfrm>
      </xdr:grpSpPr>
      <xdr:sp macro="" textlink="">
        <xdr:nvSpPr>
          <xdr:cNvPr id="27" name="Rectangle: Rounded Corners 26">
            <a:extLst>
              <a:ext uri="{FF2B5EF4-FFF2-40B4-BE49-F238E27FC236}">
                <a16:creationId xmlns:a16="http://schemas.microsoft.com/office/drawing/2014/main" id="{7FF84AF9-C9DA-A11B-CE9A-B327E6352163}"/>
              </a:ext>
            </a:extLst>
          </xdr:cNvPr>
          <xdr:cNvSpPr/>
        </xdr:nvSpPr>
        <xdr:spPr>
          <a:xfrm>
            <a:off x="582707" y="4644886"/>
            <a:ext cx="3352800" cy="2340569"/>
          </a:xfrm>
          <a:prstGeom prst="roundRect">
            <a:avLst>
              <a:gd name="adj" fmla="val 880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effectLst>
                <a:outerShdw blurRad="50800" dist="38100" algn="l" rotWithShape="0">
                  <a:prstClr val="black">
                    <a:alpha val="40000"/>
                  </a:prstClr>
                </a:outerShdw>
              </a:effectLst>
            </a:endParaRPr>
          </a:p>
        </xdr:txBody>
      </xdr:sp>
      <xdr:graphicFrame macro="">
        <xdr:nvGraphicFramePr>
          <xdr:cNvPr id="29" name="Chart 28">
            <a:extLst>
              <a:ext uri="{FF2B5EF4-FFF2-40B4-BE49-F238E27FC236}">
                <a16:creationId xmlns:a16="http://schemas.microsoft.com/office/drawing/2014/main" id="{FEAEA529-FBBE-4AF7-AE1E-307BFE8F9834}"/>
              </a:ext>
            </a:extLst>
          </xdr:cNvPr>
          <xdr:cNvGraphicFramePr>
            <a:graphicFrameLocks/>
          </xdr:cNvGraphicFramePr>
        </xdr:nvGraphicFramePr>
        <xdr:xfrm>
          <a:off x="648913" y="4974726"/>
          <a:ext cx="3204857" cy="1937431"/>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6</xdr:col>
      <xdr:colOff>453310</xdr:colOff>
      <xdr:row>25</xdr:row>
      <xdr:rowOff>122663</xdr:rowOff>
    </xdr:from>
    <xdr:to>
      <xdr:col>13</xdr:col>
      <xdr:colOff>58615</xdr:colOff>
      <xdr:row>39</xdr:row>
      <xdr:rowOff>40106</xdr:rowOff>
    </xdr:to>
    <xdr:grpSp>
      <xdr:nvGrpSpPr>
        <xdr:cNvPr id="45" name="Group 44">
          <a:extLst>
            <a:ext uri="{FF2B5EF4-FFF2-40B4-BE49-F238E27FC236}">
              <a16:creationId xmlns:a16="http://schemas.microsoft.com/office/drawing/2014/main" id="{6107AE6C-DD1A-FE8B-C7ED-E752B108F9A4}"/>
            </a:ext>
          </a:extLst>
        </xdr:cNvPr>
        <xdr:cNvGrpSpPr/>
      </xdr:nvGrpSpPr>
      <xdr:grpSpPr>
        <a:xfrm>
          <a:off x="4110910" y="4694663"/>
          <a:ext cx="3872505" cy="2477763"/>
          <a:chOff x="4210557" y="4696261"/>
          <a:chExt cx="3714243" cy="2407256"/>
        </a:xfrm>
      </xdr:grpSpPr>
      <xdr:sp macro="" textlink="">
        <xdr:nvSpPr>
          <xdr:cNvPr id="33" name="Rectangle: Rounded Corners 32">
            <a:extLst>
              <a:ext uri="{FF2B5EF4-FFF2-40B4-BE49-F238E27FC236}">
                <a16:creationId xmlns:a16="http://schemas.microsoft.com/office/drawing/2014/main" id="{B3B4A977-A904-90F5-3D88-D12EEE6E72AD}"/>
              </a:ext>
            </a:extLst>
          </xdr:cNvPr>
          <xdr:cNvSpPr/>
        </xdr:nvSpPr>
        <xdr:spPr>
          <a:xfrm>
            <a:off x="4210557" y="4696261"/>
            <a:ext cx="3714243" cy="2371946"/>
          </a:xfrm>
          <a:prstGeom prst="roundRect">
            <a:avLst>
              <a:gd name="adj" fmla="val 880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effectLst>
                <a:outerShdw blurRad="50800" dist="38100" algn="l" rotWithShape="0">
                  <a:prstClr val="black">
                    <a:alpha val="40000"/>
                  </a:prstClr>
                </a:outerShdw>
              </a:effectLst>
            </a:endParaRPr>
          </a:p>
        </xdr:txBody>
      </xdr:sp>
      <xdr:graphicFrame macro="">
        <xdr:nvGraphicFramePr>
          <xdr:cNvPr id="35" name="Chart 34">
            <a:extLst>
              <a:ext uri="{FF2B5EF4-FFF2-40B4-BE49-F238E27FC236}">
                <a16:creationId xmlns:a16="http://schemas.microsoft.com/office/drawing/2014/main" id="{B91A941D-EE05-498C-89A2-004824D83358}"/>
              </a:ext>
            </a:extLst>
          </xdr:cNvPr>
          <xdr:cNvGraphicFramePr>
            <a:graphicFrameLocks/>
          </xdr:cNvGraphicFramePr>
        </xdr:nvGraphicFramePr>
        <xdr:xfrm>
          <a:off x="4309654" y="5036407"/>
          <a:ext cx="3534245" cy="206711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13</xdr:col>
      <xdr:colOff>204587</xdr:colOff>
      <xdr:row>25</xdr:row>
      <xdr:rowOff>148051</xdr:rowOff>
    </xdr:from>
    <xdr:to>
      <xdr:col>20</xdr:col>
      <xdr:colOff>92850</xdr:colOff>
      <xdr:row>38</xdr:row>
      <xdr:rowOff>160210</xdr:rowOff>
    </xdr:to>
    <xdr:grpSp>
      <xdr:nvGrpSpPr>
        <xdr:cNvPr id="44" name="Group 43">
          <a:extLst>
            <a:ext uri="{FF2B5EF4-FFF2-40B4-BE49-F238E27FC236}">
              <a16:creationId xmlns:a16="http://schemas.microsoft.com/office/drawing/2014/main" id="{DC603641-46FF-CCD2-6F58-62C317F2C4F5}"/>
            </a:ext>
          </a:extLst>
        </xdr:cNvPr>
        <xdr:cNvGrpSpPr/>
      </xdr:nvGrpSpPr>
      <xdr:grpSpPr>
        <a:xfrm>
          <a:off x="8129387" y="4720051"/>
          <a:ext cx="4155463" cy="2389599"/>
          <a:chOff x="8370275" y="4714190"/>
          <a:chExt cx="4081699" cy="2374359"/>
        </a:xfrm>
      </xdr:grpSpPr>
      <xdr:sp macro="" textlink="">
        <xdr:nvSpPr>
          <xdr:cNvPr id="39" name="Rectangle: Rounded Corners 38">
            <a:extLst>
              <a:ext uri="{FF2B5EF4-FFF2-40B4-BE49-F238E27FC236}">
                <a16:creationId xmlns:a16="http://schemas.microsoft.com/office/drawing/2014/main" id="{59D881B2-385D-0F61-EDD6-D53EB5215A2B}"/>
              </a:ext>
            </a:extLst>
          </xdr:cNvPr>
          <xdr:cNvSpPr/>
        </xdr:nvSpPr>
        <xdr:spPr>
          <a:xfrm>
            <a:off x="8370275" y="4714190"/>
            <a:ext cx="4081699" cy="2374359"/>
          </a:xfrm>
          <a:prstGeom prst="roundRect">
            <a:avLst>
              <a:gd name="adj" fmla="val 880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effectLst>
                  <a:outerShdw blurRad="50800" dist="38100" algn="l" rotWithShape="0">
                    <a:prstClr val="black">
                      <a:alpha val="40000"/>
                    </a:prstClr>
                  </a:outerShdw>
                </a:effectLst>
              </a:rPr>
              <a:t> </a:t>
            </a:r>
          </a:p>
        </xdr:txBody>
      </xdr:sp>
      <mc:AlternateContent xmlns:mc="http://schemas.openxmlformats.org/markup-compatibility/2006">
        <mc:Choice xmlns:cx4="http://schemas.microsoft.com/office/drawing/2016/5/10/chartex" Requires="cx4">
          <xdr:graphicFrame macro="">
            <xdr:nvGraphicFramePr>
              <xdr:cNvPr id="41" name="Chart 40">
                <a:extLst>
                  <a:ext uri="{FF2B5EF4-FFF2-40B4-BE49-F238E27FC236}">
                    <a16:creationId xmlns:a16="http://schemas.microsoft.com/office/drawing/2014/main" id="{99BE7642-475C-4B83-AFB1-21DAC2C3D4FB}"/>
                  </a:ext>
                </a:extLst>
              </xdr:cNvPr>
              <xdr:cNvGraphicFramePr/>
            </xdr:nvGraphicFramePr>
            <xdr:xfrm>
              <a:off x="8433487" y="4954802"/>
              <a:ext cx="4015341" cy="2025902"/>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8433487" y="4954802"/>
                <a:ext cx="4015341" cy="202590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clientData/>
  </xdr:twoCellAnchor>
  <xdr:twoCellAnchor editAs="oneCell">
    <xdr:from>
      <xdr:col>20</xdr:col>
      <xdr:colOff>556260</xdr:colOff>
      <xdr:row>3</xdr:row>
      <xdr:rowOff>91441</xdr:rowOff>
    </xdr:from>
    <xdr:to>
      <xdr:col>23</xdr:col>
      <xdr:colOff>251460</xdr:colOff>
      <xdr:row>13</xdr:row>
      <xdr:rowOff>83820</xdr:rowOff>
    </xdr:to>
    <mc:AlternateContent xmlns:mc="http://schemas.openxmlformats.org/markup-compatibility/2006">
      <mc:Choice xmlns:a14="http://schemas.microsoft.com/office/drawing/2010/main" Requires="a14">
        <xdr:graphicFrame macro="">
          <xdr:nvGraphicFramePr>
            <xdr:cNvPr id="260" name="Product Category">
              <a:extLst>
                <a:ext uri="{FF2B5EF4-FFF2-40B4-BE49-F238E27FC236}">
                  <a16:creationId xmlns:a16="http://schemas.microsoft.com/office/drawing/2014/main" id="{8923ABCF-2C14-1743-A6EA-51570598BA6D}"/>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2748260" y="640081"/>
              <a:ext cx="1524000" cy="1821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548640</xdr:colOff>
      <xdr:row>14</xdr:row>
      <xdr:rowOff>45720</xdr:rowOff>
    </xdr:from>
    <xdr:to>
      <xdr:col>23</xdr:col>
      <xdr:colOff>251460</xdr:colOff>
      <xdr:row>28</xdr:row>
      <xdr:rowOff>66675</xdr:rowOff>
    </xdr:to>
    <mc:AlternateContent xmlns:mc="http://schemas.openxmlformats.org/markup-compatibility/2006">
      <mc:Choice xmlns:a14="http://schemas.microsoft.com/office/drawing/2010/main" Requires="a14">
        <xdr:graphicFrame macro="">
          <xdr:nvGraphicFramePr>
            <xdr:cNvPr id="286" name="Country">
              <a:extLst>
                <a:ext uri="{FF2B5EF4-FFF2-40B4-BE49-F238E27FC236}">
                  <a16:creationId xmlns:a16="http://schemas.microsoft.com/office/drawing/2014/main" id="{ABE619E6-EF63-3CA7-0DBB-AF9643F33E2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2740640" y="2606040"/>
              <a:ext cx="153162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556260</xdr:colOff>
      <xdr:row>29</xdr:row>
      <xdr:rowOff>7620</xdr:rowOff>
    </xdr:from>
    <xdr:to>
      <xdr:col>23</xdr:col>
      <xdr:colOff>266700</xdr:colOff>
      <xdr:row>37</xdr:row>
      <xdr:rowOff>121919</xdr:rowOff>
    </xdr:to>
    <mc:AlternateContent xmlns:mc="http://schemas.openxmlformats.org/markup-compatibility/2006">
      <mc:Choice xmlns:a14="http://schemas.microsoft.com/office/drawing/2010/main" Requires="a14">
        <xdr:graphicFrame macro="">
          <xdr:nvGraphicFramePr>
            <xdr:cNvPr id="288" name="Quarter">
              <a:extLst>
                <a:ext uri="{FF2B5EF4-FFF2-40B4-BE49-F238E27FC236}">
                  <a16:creationId xmlns:a16="http://schemas.microsoft.com/office/drawing/2014/main" id="{8C8E7D87-6EA2-51AE-877D-D130466E4AF7}"/>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2748260" y="5311140"/>
              <a:ext cx="1539240" cy="1577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125896</xdr:colOff>
      <xdr:row>10</xdr:row>
      <xdr:rowOff>83127</xdr:rowOff>
    </xdr:from>
    <xdr:to>
      <xdr:col>20</xdr:col>
      <xdr:colOff>110435</xdr:colOff>
      <xdr:row>25</xdr:row>
      <xdr:rowOff>6626</xdr:rowOff>
    </xdr:to>
    <xdr:grpSp>
      <xdr:nvGrpSpPr>
        <xdr:cNvPr id="299" name="Group 298">
          <a:extLst>
            <a:ext uri="{FF2B5EF4-FFF2-40B4-BE49-F238E27FC236}">
              <a16:creationId xmlns:a16="http://schemas.microsoft.com/office/drawing/2014/main" id="{BA20C4BA-2BFC-E3FD-71CE-A82A35E0BB43}"/>
            </a:ext>
          </a:extLst>
        </xdr:cNvPr>
        <xdr:cNvGrpSpPr/>
      </xdr:nvGrpSpPr>
      <xdr:grpSpPr>
        <a:xfrm>
          <a:off x="7441096" y="1911927"/>
          <a:ext cx="4861339" cy="2666699"/>
          <a:chOff x="7441096" y="2070165"/>
          <a:chExt cx="4861339" cy="2439188"/>
        </a:xfrm>
      </xdr:grpSpPr>
      <xdr:sp macro="" textlink="">
        <xdr:nvSpPr>
          <xdr:cNvPr id="19" name="Rectangle: Rounded Corners 18">
            <a:extLst>
              <a:ext uri="{FF2B5EF4-FFF2-40B4-BE49-F238E27FC236}">
                <a16:creationId xmlns:a16="http://schemas.microsoft.com/office/drawing/2014/main" id="{081F7D48-16A6-6783-6BDB-C9CB42BF53AE}"/>
              </a:ext>
            </a:extLst>
          </xdr:cNvPr>
          <xdr:cNvSpPr/>
        </xdr:nvSpPr>
        <xdr:spPr>
          <a:xfrm>
            <a:off x="7441096" y="2070165"/>
            <a:ext cx="4861339" cy="2439188"/>
          </a:xfrm>
          <a:prstGeom prst="roundRect">
            <a:avLst>
              <a:gd name="adj" fmla="val 880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effectLst>
                <a:outerShdw blurRad="50800" dist="38100" algn="l" rotWithShape="0">
                  <a:prstClr val="black">
                    <a:alpha val="40000"/>
                  </a:prstClr>
                </a:outerShdw>
              </a:effectLst>
            </a:endParaRPr>
          </a:p>
        </xdr:txBody>
      </xdr:sp>
      <xdr:graphicFrame macro="">
        <xdr:nvGraphicFramePr>
          <xdr:cNvPr id="21" name="Chart 20">
            <a:extLst>
              <a:ext uri="{FF2B5EF4-FFF2-40B4-BE49-F238E27FC236}">
                <a16:creationId xmlns:a16="http://schemas.microsoft.com/office/drawing/2014/main" id="{B6434337-B89C-4B0E-87E0-2B5C82BF1141}"/>
              </a:ext>
            </a:extLst>
          </xdr:cNvPr>
          <xdr:cNvGraphicFramePr>
            <a:graphicFrameLocks/>
          </xdr:cNvGraphicFramePr>
        </xdr:nvGraphicFramePr>
        <xdr:xfrm>
          <a:off x="7619034" y="2484854"/>
          <a:ext cx="4504000" cy="2005347"/>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290" name="Rectangle: Rounded Corners 289">
            <a:extLst>
              <a:ext uri="{FF2B5EF4-FFF2-40B4-BE49-F238E27FC236}">
                <a16:creationId xmlns:a16="http://schemas.microsoft.com/office/drawing/2014/main" id="{A0666A13-4E6D-45DC-910D-1FC65306E329}"/>
              </a:ext>
            </a:extLst>
          </xdr:cNvPr>
          <xdr:cNvSpPr/>
        </xdr:nvSpPr>
        <xdr:spPr>
          <a:xfrm>
            <a:off x="7628965" y="2154434"/>
            <a:ext cx="1828800" cy="321454"/>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Top</a:t>
            </a:r>
            <a:r>
              <a:rPr lang="en-IN" sz="1100" baseline="0"/>
              <a:t> 5 country by Revenue</a:t>
            </a:r>
            <a:endParaRPr lang="en-IN" sz="1100"/>
          </a:p>
          <a:p>
            <a:pPr algn="l"/>
            <a:endParaRPr lang="en-IN" sz="1100"/>
          </a:p>
        </xdr:txBody>
      </xdr:sp>
    </xdr:grpSp>
    <xdr:clientData/>
  </xdr:twoCellAnchor>
  <xdr:twoCellAnchor>
    <xdr:from>
      <xdr:col>1</xdr:col>
      <xdr:colOff>35859</xdr:colOff>
      <xdr:row>10</xdr:row>
      <xdr:rowOff>55418</xdr:rowOff>
    </xdr:from>
    <xdr:to>
      <xdr:col>11</xdr:col>
      <xdr:colOff>563217</xdr:colOff>
      <xdr:row>25</xdr:row>
      <xdr:rowOff>6626</xdr:rowOff>
    </xdr:to>
    <xdr:grpSp>
      <xdr:nvGrpSpPr>
        <xdr:cNvPr id="297" name="Group 296">
          <a:extLst>
            <a:ext uri="{FF2B5EF4-FFF2-40B4-BE49-F238E27FC236}">
              <a16:creationId xmlns:a16="http://schemas.microsoft.com/office/drawing/2014/main" id="{4C6AC31F-E6C4-6DCE-F735-23E3FA3FBD4A}"/>
            </a:ext>
          </a:extLst>
        </xdr:cNvPr>
        <xdr:cNvGrpSpPr/>
      </xdr:nvGrpSpPr>
      <xdr:grpSpPr>
        <a:xfrm>
          <a:off x="645459" y="1884218"/>
          <a:ext cx="6623358" cy="2694408"/>
          <a:chOff x="645459" y="2070845"/>
          <a:chExt cx="6623358" cy="2438508"/>
        </a:xfrm>
      </xdr:grpSpPr>
      <xdr:grpSp>
        <xdr:nvGrpSpPr>
          <xdr:cNvPr id="9" name="Group 8">
            <a:extLst>
              <a:ext uri="{FF2B5EF4-FFF2-40B4-BE49-F238E27FC236}">
                <a16:creationId xmlns:a16="http://schemas.microsoft.com/office/drawing/2014/main" id="{53608C0F-26C9-C69B-4D12-D545E4AB8D96}"/>
              </a:ext>
            </a:extLst>
          </xdr:cNvPr>
          <xdr:cNvGrpSpPr/>
        </xdr:nvGrpSpPr>
        <xdr:grpSpPr>
          <a:xfrm>
            <a:off x="645459" y="2070845"/>
            <a:ext cx="6623358" cy="2438508"/>
            <a:chOff x="502024" y="2339786"/>
            <a:chExt cx="7207623" cy="3747247"/>
          </a:xfrm>
        </xdr:grpSpPr>
        <xdr:sp macro="" textlink="">
          <xdr:nvSpPr>
            <xdr:cNvPr id="7" name="Rectangle: Rounded Corners 6">
              <a:extLst>
                <a:ext uri="{FF2B5EF4-FFF2-40B4-BE49-F238E27FC236}">
                  <a16:creationId xmlns:a16="http://schemas.microsoft.com/office/drawing/2014/main" id="{CB1B3F13-7FBF-4AC5-8DE9-3888FD971352}"/>
                </a:ext>
              </a:extLst>
            </xdr:cNvPr>
            <xdr:cNvSpPr/>
          </xdr:nvSpPr>
          <xdr:spPr>
            <a:xfrm>
              <a:off x="502024" y="2339786"/>
              <a:ext cx="7207623" cy="3747247"/>
            </a:xfrm>
            <a:prstGeom prst="roundRect">
              <a:avLst>
                <a:gd name="adj" fmla="val 880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effectLst>
                  <a:outerShdw blurRad="50800" dist="38100" algn="l" rotWithShape="0">
                    <a:prstClr val="black">
                      <a:alpha val="40000"/>
                    </a:prstClr>
                  </a:outerShdw>
                </a:effectLst>
              </a:endParaRPr>
            </a:p>
          </xdr:txBody>
        </xdr:sp>
        <xdr:graphicFrame macro="">
          <xdr:nvGraphicFramePr>
            <xdr:cNvPr id="6" name="Chart 5">
              <a:extLst>
                <a:ext uri="{FF2B5EF4-FFF2-40B4-BE49-F238E27FC236}">
                  <a16:creationId xmlns:a16="http://schemas.microsoft.com/office/drawing/2014/main" id="{E3AA0837-FEBB-4019-A8DE-58F6A8A1FC77}"/>
                </a:ext>
              </a:extLst>
            </xdr:cNvPr>
            <xdr:cNvGraphicFramePr>
              <a:graphicFrameLocks/>
            </xdr:cNvGraphicFramePr>
          </xdr:nvGraphicFramePr>
          <xdr:xfrm>
            <a:off x="618562" y="2505878"/>
            <a:ext cx="6972623" cy="3339749"/>
          </xdr:xfrm>
          <a:graphic>
            <a:graphicData uri="http://schemas.openxmlformats.org/drawingml/2006/chart">
              <c:chart xmlns:c="http://schemas.openxmlformats.org/drawingml/2006/chart" xmlns:r="http://schemas.openxmlformats.org/officeDocument/2006/relationships" r:id="rId7"/>
            </a:graphicData>
          </a:graphic>
        </xdr:graphicFrame>
      </xdr:grpSp>
      <xdr:sp macro="" textlink="">
        <xdr:nvSpPr>
          <xdr:cNvPr id="291" name="Rectangle: Rounded Corners 290">
            <a:extLst>
              <a:ext uri="{FF2B5EF4-FFF2-40B4-BE49-F238E27FC236}">
                <a16:creationId xmlns:a16="http://schemas.microsoft.com/office/drawing/2014/main" id="{ED423726-18F8-22AF-64F4-F02389AA42BA}"/>
              </a:ext>
            </a:extLst>
          </xdr:cNvPr>
          <xdr:cNvSpPr/>
        </xdr:nvSpPr>
        <xdr:spPr>
          <a:xfrm>
            <a:off x="815789" y="2145470"/>
            <a:ext cx="1828800" cy="321454"/>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aseline="0"/>
              <a:t>Monthly Revenue &amp; Profit</a:t>
            </a:r>
          </a:p>
          <a:p>
            <a:pPr algn="ctr"/>
            <a:endParaRPr lang="en-IN" sz="1100"/>
          </a:p>
          <a:p>
            <a:pPr algn="l"/>
            <a:endParaRPr lang="en-IN" sz="1100"/>
          </a:p>
        </xdr:txBody>
      </xdr:sp>
    </xdr:grpSp>
    <xdr:clientData/>
  </xdr:twoCellAnchor>
  <xdr:twoCellAnchor>
    <xdr:from>
      <xdr:col>1</xdr:col>
      <xdr:colOff>161365</xdr:colOff>
      <xdr:row>26</xdr:row>
      <xdr:rowOff>56694</xdr:rowOff>
    </xdr:from>
    <xdr:to>
      <xdr:col>4</xdr:col>
      <xdr:colOff>161364</xdr:colOff>
      <xdr:row>28</xdr:row>
      <xdr:rowOff>17931</xdr:rowOff>
    </xdr:to>
    <xdr:sp macro="" textlink="">
      <xdr:nvSpPr>
        <xdr:cNvPr id="292" name="Rectangle: Rounded Corners 291">
          <a:extLst>
            <a:ext uri="{FF2B5EF4-FFF2-40B4-BE49-F238E27FC236}">
              <a16:creationId xmlns:a16="http://schemas.microsoft.com/office/drawing/2014/main" id="{343AED92-99BD-DBFC-EDE7-640F02091E23}"/>
            </a:ext>
          </a:extLst>
        </xdr:cNvPr>
        <xdr:cNvSpPr/>
      </xdr:nvSpPr>
      <xdr:spPr>
        <a:xfrm>
          <a:off x="770965" y="4718341"/>
          <a:ext cx="1828799" cy="319825"/>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100" b="0">
              <a:solidFill>
                <a:schemeClr val="lt1"/>
              </a:solidFill>
              <a:effectLst/>
              <a:latin typeface="+mn-lt"/>
              <a:ea typeface="+mn-ea"/>
              <a:cs typeface="+mn-cs"/>
            </a:rPr>
            <a:t>Revenue Share by Channel </a:t>
          </a:r>
          <a:endParaRPr lang="en-IN">
            <a:effectLst/>
          </a:endParaRPr>
        </a:p>
      </xdr:txBody>
    </xdr:sp>
    <xdr:clientData/>
  </xdr:twoCellAnchor>
  <xdr:twoCellAnchor>
    <xdr:from>
      <xdr:col>7</xdr:col>
      <xdr:colOff>1</xdr:colOff>
      <xdr:row>26</xdr:row>
      <xdr:rowOff>65659</xdr:rowOff>
    </xdr:from>
    <xdr:to>
      <xdr:col>9</xdr:col>
      <xdr:colOff>403411</xdr:colOff>
      <xdr:row>28</xdr:row>
      <xdr:rowOff>26896</xdr:rowOff>
    </xdr:to>
    <xdr:sp macro="" textlink="">
      <xdr:nvSpPr>
        <xdr:cNvPr id="293" name="Rectangle: Rounded Corners 292">
          <a:extLst>
            <a:ext uri="{FF2B5EF4-FFF2-40B4-BE49-F238E27FC236}">
              <a16:creationId xmlns:a16="http://schemas.microsoft.com/office/drawing/2014/main" id="{81ED27FF-E2CC-62FD-6DA8-5E66B1D3CE82}"/>
            </a:ext>
          </a:extLst>
        </xdr:cNvPr>
        <xdr:cNvSpPr/>
      </xdr:nvSpPr>
      <xdr:spPr>
        <a:xfrm>
          <a:off x="4267201" y="4727306"/>
          <a:ext cx="1622610" cy="319825"/>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a:solidFill>
                <a:schemeClr val="lt1"/>
              </a:solidFill>
              <a:effectLst/>
              <a:latin typeface="+mn-lt"/>
              <a:ea typeface="+mn-ea"/>
              <a:cs typeface="+mn-cs"/>
            </a:rPr>
            <a:t>Region wise Comparison</a:t>
          </a:r>
          <a:endParaRPr lang="en-IN">
            <a:effectLst/>
          </a:endParaRPr>
        </a:p>
      </xdr:txBody>
    </xdr:sp>
    <xdr:clientData/>
  </xdr:twoCellAnchor>
  <xdr:twoCellAnchor>
    <xdr:from>
      <xdr:col>13</xdr:col>
      <xdr:colOff>412379</xdr:colOff>
      <xdr:row>26</xdr:row>
      <xdr:rowOff>47732</xdr:rowOff>
    </xdr:from>
    <xdr:to>
      <xdr:col>16</xdr:col>
      <xdr:colOff>170330</xdr:colOff>
      <xdr:row>28</xdr:row>
      <xdr:rowOff>8969</xdr:rowOff>
    </xdr:to>
    <xdr:sp macro="" textlink="">
      <xdr:nvSpPr>
        <xdr:cNvPr id="294" name="Rectangle: Rounded Corners 293">
          <a:extLst>
            <a:ext uri="{FF2B5EF4-FFF2-40B4-BE49-F238E27FC236}">
              <a16:creationId xmlns:a16="http://schemas.microsoft.com/office/drawing/2014/main" id="{370915BD-DF4E-77A6-48BE-DFFBDEAF6B0B}"/>
            </a:ext>
          </a:extLst>
        </xdr:cNvPr>
        <xdr:cNvSpPr/>
      </xdr:nvSpPr>
      <xdr:spPr>
        <a:xfrm>
          <a:off x="8337179" y="4709379"/>
          <a:ext cx="1586751" cy="319825"/>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chemeClr val="lt1"/>
              </a:solidFill>
              <a:effectLst/>
              <a:latin typeface="+mn-lt"/>
              <a:ea typeface="+mn-ea"/>
              <a:cs typeface="+mn-cs"/>
            </a:rPr>
            <a:t>Country wise Map Chart</a:t>
          </a:r>
          <a:endParaRPr lang="en-IN">
            <a:effectLst/>
          </a:endParaRPr>
        </a:p>
        <a:p>
          <a:pPr algn="l"/>
          <a:endParaRPr lang="en-IN" sz="1100"/>
        </a:p>
      </xdr:txBody>
    </xdr:sp>
    <xdr:clientData/>
  </xdr:twoCellAnchor>
  <xdr:twoCellAnchor editAs="oneCell">
    <xdr:from>
      <xdr:col>1</xdr:col>
      <xdr:colOff>162912</xdr:colOff>
      <xdr:row>2</xdr:row>
      <xdr:rowOff>94593</xdr:rowOff>
    </xdr:from>
    <xdr:to>
      <xdr:col>2</xdr:col>
      <xdr:colOff>483476</xdr:colOff>
      <xdr:row>4</xdr:row>
      <xdr:rowOff>141890</xdr:rowOff>
    </xdr:to>
    <xdr:pic>
      <xdr:nvPicPr>
        <xdr:cNvPr id="304" name="Picture 303">
          <a:extLst>
            <a:ext uri="{FF2B5EF4-FFF2-40B4-BE49-F238E27FC236}">
              <a16:creationId xmlns:a16="http://schemas.microsoft.com/office/drawing/2014/main" id="{4BEE026A-3572-C6C4-3CEE-1C68B9800F6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72512" y="462455"/>
          <a:ext cx="930164" cy="41515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kumar Gaud" refreshedDate="46300.034750925923" createdVersion="8" refreshedVersion="8" minRefreshableVersion="3" recordCount="2707" xr:uid="{0B101A3F-EA5B-43C4-8336-96941275A999}">
  <cacheSource type="worksheet">
    <worksheetSource name="SalesDataTable"/>
  </cacheSource>
  <cacheFields count="25">
    <cacheField name="ID" numFmtId="0">
      <sharedItems containsSemiMixedTypes="0" containsString="0" containsNumber="1" containsInteger="1" minValue="1" maxValue="5200" count="2707">
        <n v="3392"/>
        <n v="4836"/>
        <n v="163"/>
        <n v="542"/>
        <n v="2002"/>
        <n v="2005"/>
        <n v="2937"/>
        <n v="3326"/>
        <n v="3863"/>
        <n v="4910"/>
        <n v="5188"/>
        <n v="845"/>
        <n v="1077"/>
        <n v="1237"/>
        <n v="1908"/>
        <n v="2245"/>
        <n v="2928"/>
        <n v="4249"/>
        <n v="1734"/>
        <n v="2331"/>
        <n v="2475"/>
        <n v="1433"/>
        <n v="3624"/>
        <n v="4680"/>
        <n v="4803"/>
        <n v="248"/>
        <n v="1118"/>
        <n v="3023"/>
        <n v="3903"/>
        <n v="62"/>
        <n v="142"/>
        <n v="450"/>
        <n v="4397"/>
        <n v="4798"/>
        <n v="136"/>
        <n v="2782"/>
        <n v="4704"/>
        <n v="69"/>
        <n v="490"/>
        <n v="3685"/>
        <n v="3796"/>
        <n v="387"/>
        <n v="2796"/>
        <n v="3703"/>
        <n v="4674"/>
        <n v="4789"/>
        <n v="804"/>
        <n v="1780"/>
        <n v="2844"/>
        <n v="3068"/>
        <n v="3096"/>
        <n v="3129"/>
        <n v="3948"/>
        <n v="5036"/>
        <n v="2681"/>
        <n v="5101"/>
        <n v="3871"/>
        <n v="4643"/>
        <n v="4703"/>
        <n v="5068"/>
        <n v="1539"/>
        <n v="1709"/>
        <n v="2702"/>
        <n v="3176"/>
        <n v="3705"/>
        <n v="3736"/>
        <n v="3967"/>
        <n v="170"/>
        <n v="1040"/>
        <n v="2380"/>
        <n v="3219"/>
        <n v="4425"/>
        <n v="4508"/>
        <n v="4806"/>
        <n v="755"/>
        <n v="3171"/>
        <n v="4277"/>
        <n v="4648"/>
        <n v="157"/>
        <n v="2271"/>
        <n v="3330"/>
        <n v="4547"/>
        <n v="1840"/>
        <n v="1850"/>
        <n v="1858"/>
        <n v="2910"/>
        <n v="3694"/>
        <n v="631"/>
        <n v="1113"/>
        <n v="1525"/>
        <n v="3233"/>
        <n v="4455"/>
        <n v="1769"/>
        <n v="3467"/>
        <n v="3911"/>
        <n v="4401"/>
        <n v="4864"/>
        <n v="347"/>
        <n v="2051"/>
        <n v="2314"/>
        <n v="3861"/>
        <n v="843"/>
        <n v="868"/>
        <n v="890"/>
        <n v="2185"/>
        <n v="2335"/>
        <n v="2784"/>
        <n v="3820"/>
        <n v="994"/>
        <n v="1643"/>
        <n v="1971"/>
        <n v="2828"/>
        <n v="5175"/>
        <n v="1874"/>
        <n v="2490"/>
        <n v="5078"/>
        <n v="230"/>
        <n v="1757"/>
        <n v="1944"/>
        <n v="3485"/>
        <n v="4002"/>
        <n v="818"/>
        <n v="1439"/>
        <n v="1616"/>
        <n v="1798"/>
        <n v="4449"/>
        <n v="4473"/>
        <n v="203"/>
        <n v="1654"/>
        <n v="2203"/>
        <n v="3352"/>
        <n v="183"/>
        <n v="3525"/>
        <n v="4299"/>
        <n v="748"/>
        <n v="3117"/>
        <n v="3328"/>
        <n v="3822"/>
        <n v="4125"/>
        <n v="4592"/>
        <n v="373"/>
        <n v="672"/>
        <n v="1125"/>
        <n v="1164"/>
        <n v="1613"/>
        <n v="2149"/>
        <n v="2593"/>
        <n v="2659"/>
        <n v="3496"/>
        <n v="3889"/>
        <n v="1432"/>
        <n v="1778"/>
        <n v="2047"/>
        <n v="2668"/>
        <n v="2706"/>
        <n v="2940"/>
        <n v="1263"/>
        <n v="1641"/>
        <n v="2014"/>
        <n v="2642"/>
        <n v="2929"/>
        <n v="3855"/>
        <n v="4031"/>
        <n v="2"/>
        <n v="4228"/>
        <n v="928"/>
        <n v="933"/>
        <n v="1646"/>
        <n v="380"/>
        <n v="1723"/>
        <n v="2529"/>
        <n v="2685"/>
        <n v="2793"/>
        <n v="346"/>
        <n v="539"/>
        <n v="1368"/>
        <n v="3506"/>
        <n v="1314"/>
        <n v="2092"/>
        <n v="5083"/>
        <n v="582"/>
        <n v="902"/>
        <n v="2396"/>
        <n v="2494"/>
        <n v="2925"/>
        <n v="3614"/>
        <n v="4360"/>
        <n v="4582"/>
        <n v="4381"/>
        <n v="4964"/>
        <n v="255"/>
        <n v="2178"/>
        <n v="3416"/>
        <n v="3854"/>
        <n v="3952"/>
        <n v="4076"/>
        <n v="4156"/>
        <n v="4260"/>
        <n v="4294"/>
        <n v="1019"/>
        <n v="1471"/>
        <n v="2520"/>
        <n v="4649"/>
        <n v="4545"/>
        <n v="285"/>
        <n v="1499"/>
        <n v="2615"/>
        <n v="479"/>
        <n v="4069"/>
        <n v="4588"/>
        <n v="14"/>
        <n v="303"/>
        <n v="1197"/>
        <n v="2714"/>
        <n v="2753"/>
        <n v="3901"/>
        <n v="594"/>
        <n v="624"/>
        <n v="1013"/>
        <n v="1100"/>
        <n v="2353"/>
        <n v="3020"/>
        <n v="3227"/>
        <n v="3530"/>
        <n v="6"/>
        <n v="2038"/>
        <n v="4104"/>
        <n v="1072"/>
        <n v="2435"/>
        <n v="4476"/>
        <n v="174"/>
        <n v="304"/>
        <n v="404"/>
        <n v="675"/>
        <n v="940"/>
        <n v="2375"/>
        <n v="4184"/>
        <n v="4390"/>
        <n v="1475"/>
        <n v="3504"/>
        <n v="1649"/>
        <n v="2170"/>
        <n v="3402"/>
        <n v="3773"/>
        <n v="4670"/>
        <n v="587"/>
        <n v="1085"/>
        <n v="1635"/>
        <n v="4067"/>
        <n v="287"/>
        <n v="794"/>
        <n v="1609"/>
        <n v="4921"/>
        <n v="2209"/>
        <n v="4757"/>
        <n v="5155"/>
        <n v="1737"/>
        <n v="1905"/>
        <n v="2359"/>
        <n v="3666"/>
        <n v="518"/>
        <n v="892"/>
        <n v="1115"/>
        <n v="1186"/>
        <n v="2093"/>
        <n v="2136"/>
        <n v="3538"/>
        <n v="3891"/>
        <n v="3917"/>
        <n v="4594"/>
        <n v="4750"/>
        <n v="4960"/>
        <n v="4245"/>
        <n v="4664"/>
        <n v="383"/>
        <n v="730"/>
        <n v="985"/>
        <n v="1457"/>
        <n v="2558"/>
        <n v="3024"/>
        <n v="3225"/>
        <n v="3551"/>
        <n v="4157"/>
        <n v="4398"/>
        <n v="4951"/>
        <n v="1354"/>
        <n v="2042"/>
        <n v="3895"/>
        <n v="5074"/>
        <n v="179"/>
        <n v="459"/>
        <n v="525"/>
        <n v="3374"/>
        <n v="3850"/>
        <n v="4004"/>
        <n v="788"/>
        <n v="1717"/>
        <n v="1819"/>
        <n v="1992"/>
        <n v="2499"/>
        <n v="2698"/>
        <n v="4416"/>
        <n v="4434"/>
        <n v="4992"/>
        <n v="388"/>
        <n v="977"/>
        <n v="996"/>
        <n v="1923"/>
        <n v="4904"/>
        <n v="1036"/>
        <n v="1470"/>
        <n v="2907"/>
        <n v="2997"/>
        <n v="3056"/>
        <n v="471"/>
        <n v="842"/>
        <n v="3386"/>
        <n v="4505"/>
        <n v="1286"/>
        <n v="2653"/>
        <n v="4465"/>
        <n v="4576"/>
        <n v="718"/>
        <n v="1527"/>
        <n v="1797"/>
        <n v="2917"/>
        <n v="4095"/>
        <n v="5050"/>
        <n v="709"/>
        <n v="1073"/>
        <n v="2623"/>
        <n v="2625"/>
        <n v="3304"/>
        <n v="4876"/>
        <n v="83"/>
        <n v="863"/>
        <n v="2323"/>
        <n v="3064"/>
        <n v="4995"/>
        <n v="46"/>
        <n v="443"/>
        <n v="759"/>
        <n v="1097"/>
        <n v="2152"/>
        <n v="2512"/>
        <n v="2578"/>
        <n v="3302"/>
        <n v="3752"/>
        <n v="4839"/>
        <n v="264"/>
        <n v="2498"/>
        <n v="3929"/>
        <n v="4195"/>
        <n v="4684"/>
        <n v="313"/>
        <n v="1056"/>
        <n v="2189"/>
        <n v="2617"/>
        <n v="2901"/>
        <n v="2952"/>
        <n v="3421"/>
        <n v="3536"/>
        <n v="3878"/>
        <n v="2027"/>
        <n v="3280"/>
        <n v="5149"/>
        <n v="412"/>
        <n v="1161"/>
        <n v="1320"/>
        <n v="2528"/>
        <n v="2956"/>
        <n v="2973"/>
        <n v="3358"/>
        <n v="164"/>
        <n v="995"/>
        <n v="4912"/>
        <n v="29"/>
        <n v="891"/>
        <n v="1143"/>
        <n v="2478"/>
        <n v="3961"/>
        <n v="4724"/>
        <n v="2171"/>
        <n v="2311"/>
        <n v="3563"/>
        <n v="3587"/>
        <n v="3706"/>
        <n v="4121"/>
        <n v="1047"/>
        <n v="1142"/>
        <n v="2232"/>
        <n v="2339"/>
        <n v="3611"/>
        <n v="3953"/>
        <n v="4253"/>
        <n v="4952"/>
        <n v="5016"/>
        <n v="839"/>
        <n v="1382"/>
        <n v="1452"/>
        <n v="1845"/>
        <n v="3560"/>
        <n v="4059"/>
        <n v="4731"/>
        <n v="693"/>
        <n v="1672"/>
        <n v="2347"/>
        <n v="2582"/>
        <n v="2762"/>
        <n v="4090"/>
        <n v="4491"/>
        <n v="4678"/>
        <n v="1189"/>
        <n v="1590"/>
        <n v="2309"/>
        <n v="3628"/>
        <n v="3718"/>
        <n v="4198"/>
        <n v="4784"/>
        <n v="86"/>
        <n v="1813"/>
        <n v="2212"/>
        <n v="4466"/>
        <n v="4483"/>
        <n v="273"/>
        <n v="578"/>
        <n v="1290"/>
        <n v="1501"/>
        <n v="1540"/>
        <n v="2541"/>
        <n v="4264"/>
        <n v="4311"/>
        <n v="4796"/>
        <n v="89"/>
        <n v="487"/>
        <n v="1476"/>
        <n v="2145"/>
        <n v="2999"/>
        <n v="4464"/>
        <n v="4978"/>
        <n v="130"/>
        <n v="848"/>
        <n v="1359"/>
        <n v="2379"/>
        <n v="2987"/>
        <n v="3121"/>
        <n v="4445"/>
        <n v="441"/>
        <n v="4608"/>
        <n v="4914"/>
        <n v="860"/>
        <n v="920"/>
        <n v="1700"/>
        <n v="1768"/>
        <n v="1876"/>
        <n v="2453"/>
        <n v="2676"/>
        <n v="2800"/>
        <n v="2857"/>
        <n v="3584"/>
        <n v="3669"/>
        <n v="4787"/>
        <n v="769"/>
        <n v="1184"/>
        <n v="1498"/>
        <n v="2054"/>
        <n v="2294"/>
        <n v="2892"/>
        <n v="3145"/>
        <n v="3925"/>
        <n v="2722"/>
        <n v="2767"/>
        <n v="3794"/>
        <n v="3880"/>
        <n v="422"/>
        <n v="495"/>
        <n v="1517"/>
        <n v="2391"/>
        <n v="3809"/>
        <n v="3958"/>
        <n v="4418"/>
        <n v="4693"/>
        <n v="193"/>
        <n v="2246"/>
        <n v="2556"/>
        <n v="169"/>
        <n v="877"/>
        <n v="2023"/>
        <n v="2548"/>
        <n v="2602"/>
        <n v="3229"/>
        <n v="3261"/>
        <n v="3621"/>
        <n v="4681"/>
        <n v="4954"/>
        <n v="1153"/>
        <n v="1383"/>
        <n v="2583"/>
        <n v="4074"/>
        <n v="4301"/>
        <n v="4692"/>
        <n v="1951"/>
        <n v="2111"/>
        <n v="2933"/>
        <n v="3263"/>
        <n v="4764"/>
        <n v="28"/>
        <n v="581"/>
        <n v="643"/>
        <n v="1907"/>
        <n v="1950"/>
        <n v="2443"/>
        <n v="2480"/>
        <n v="2515"/>
        <n v="2829"/>
        <n v="4086"/>
        <n v="4512"/>
        <n v="4837"/>
        <n v="1580"/>
        <n v="1962"/>
        <n v="2381"/>
        <n v="2655"/>
        <n v="2944"/>
        <n v="4756"/>
        <n v="52"/>
        <n v="556"/>
        <n v="1233"/>
        <n v="1492"/>
        <n v="1619"/>
        <n v="1631"/>
        <n v="1844"/>
        <n v="4246"/>
        <n v="5139"/>
        <n v="186"/>
        <n v="1742"/>
        <n v="3189"/>
        <n v="3747"/>
        <n v="3782"/>
        <n v="4344"/>
        <n v="4901"/>
        <n v="4969"/>
        <n v="673"/>
        <n v="888"/>
        <n v="1541"/>
        <n v="1881"/>
        <n v="2007"/>
        <n v="2312"/>
        <n v="4493"/>
        <n v="2072"/>
        <n v="2142"/>
        <n v="2911"/>
        <n v="4276"/>
        <n v="5077"/>
        <n v="1259"/>
        <n v="1720"/>
        <n v="1975"/>
        <n v="2848"/>
        <n v="2979"/>
        <n v="2996"/>
        <n v="749"/>
        <n v="1928"/>
        <n v="2486"/>
        <n v="2688"/>
        <n v="2712"/>
        <n v="3853"/>
        <n v="4043"/>
        <n v="290"/>
        <n v="2953"/>
        <n v="3179"/>
        <n v="3301"/>
        <n v="3349"/>
        <n v="4874"/>
        <n v="1045"/>
        <n v="1703"/>
        <n v="2107"/>
        <n v="2265"/>
        <n v="2839"/>
        <n v="4742"/>
        <n v="4899"/>
        <n v="5042"/>
        <n v="2248"/>
        <n v="2427"/>
        <n v="2445"/>
        <n v="3311"/>
        <n v="3320"/>
        <n v="3321"/>
        <n v="5181"/>
        <n v="5187"/>
        <n v="605"/>
        <n v="3244"/>
        <n v="4047"/>
        <n v="4101"/>
        <n v="4537"/>
        <n v="754"/>
        <n v="1340"/>
        <n v="1444"/>
        <n v="2390"/>
        <n v="3076"/>
        <n v="3157"/>
        <n v="4516"/>
        <n v="5119"/>
        <n v="125"/>
        <n v="728"/>
        <n v="1271"/>
        <n v="1284"/>
        <n v="1657"/>
        <n v="2240"/>
        <n v="3050"/>
        <n v="3213"/>
        <n v="3367"/>
        <n v="3885"/>
        <n v="4372"/>
        <n v="4417"/>
        <n v="1147"/>
        <n v="1514"/>
        <n v="1538"/>
        <n v="1679"/>
        <n v="1708"/>
        <n v="2686"/>
        <n v="3307"/>
        <n v="3772"/>
        <n v="3877"/>
        <n v="4117"/>
        <n v="4562"/>
        <n v="4683"/>
        <n v="308"/>
        <n v="773"/>
        <n v="1303"/>
        <n v="1348"/>
        <n v="1496"/>
        <n v="1695"/>
        <n v="2812"/>
        <n v="3017"/>
        <n v="3719"/>
        <n v="3920"/>
        <n v="4654"/>
        <n v="4920"/>
        <n v="5191"/>
        <n v="413"/>
        <n v="1658"/>
        <n v="2024"/>
        <n v="3980"/>
        <n v="4239"/>
        <n v="4761"/>
        <n v="5160"/>
        <n v="2224"/>
        <n v="2832"/>
        <n v="3000"/>
        <n v="3206"/>
        <n v="3777"/>
        <n v="4980"/>
        <n v="1102"/>
        <n v="1333"/>
        <n v="1369"/>
        <n v="1712"/>
        <n v="2229"/>
        <n v="3458"/>
        <n v="4637"/>
        <n v="4726"/>
        <n v="4838"/>
        <n v="5075"/>
        <n v="149"/>
        <n v="449"/>
        <n v="1422"/>
        <n v="3248"/>
        <n v="3445"/>
        <n v="3930"/>
        <n v="3969"/>
        <n v="4190"/>
        <n v="4442"/>
        <n v="228"/>
        <n v="2101"/>
        <n v="2590"/>
        <n v="2957"/>
        <n v="4270"/>
        <n v="4324"/>
        <n v="5010"/>
        <n v="5092"/>
        <n v="1061"/>
        <n v="1099"/>
        <n v="3500"/>
        <n v="3856"/>
        <n v="4044"/>
        <n v="4235"/>
        <n v="122"/>
        <n v="239"/>
        <n v="356"/>
        <n v="785"/>
        <n v="2325"/>
        <n v="2566"/>
        <n v="3105"/>
        <n v="3167"/>
        <n v="4396"/>
        <n v="4475"/>
        <n v="4482"/>
        <n v="5022"/>
        <n v="1304"/>
        <n v="3008"/>
        <n v="4140"/>
        <n v="4151"/>
        <n v="4650"/>
        <n v="4897"/>
        <n v="792"/>
        <n v="1796"/>
        <n v="3222"/>
        <n v="3237"/>
        <n v="3695"/>
        <n v="5148"/>
        <n v="534"/>
        <n v="551"/>
        <n v="2110"/>
        <n v="2217"/>
        <n v="2544"/>
        <n v="3678"/>
        <n v="3726"/>
        <n v="3897"/>
        <n v="1262"/>
        <n v="2657"/>
        <n v="3238"/>
        <n v="3607"/>
        <n v="5070"/>
        <n v="5171"/>
        <n v="617"/>
        <n v="849"/>
        <n v="956"/>
        <n v="1896"/>
        <n v="2317"/>
        <n v="2542"/>
        <n v="4535"/>
        <n v="4988"/>
        <n v="253"/>
        <n v="1743"/>
        <n v="1801"/>
        <n v="2511"/>
        <n v="3186"/>
        <n v="3378"/>
        <n v="4255"/>
        <n v="4587"/>
        <n v="830"/>
        <n v="4320"/>
        <n v="4386"/>
        <n v="4602"/>
        <n v="5190"/>
        <n v="393"/>
        <n v="812"/>
        <n v="1297"/>
        <n v="1574"/>
        <n v="3060"/>
        <n v="3490"/>
        <n v="3654"/>
        <n v="4209"/>
        <n v="4227"/>
        <n v="4247"/>
        <n v="5196"/>
        <n v="400"/>
        <n v="829"/>
        <n v="1236"/>
        <n v="1364"/>
        <n v="2105"/>
        <n v="4706"/>
        <n v="68"/>
        <n v="1352"/>
        <n v="2526"/>
        <n v="3298"/>
        <n v="3510"/>
        <n v="3638"/>
        <n v="3754"/>
        <n v="4029"/>
        <n v="4651"/>
        <n v="4886"/>
        <n v="162"/>
        <n v="184"/>
        <n v="328"/>
        <n v="908"/>
        <n v="3159"/>
        <n v="4509"/>
        <n v="4677"/>
        <n v="4867"/>
        <n v="1615"/>
        <n v="1812"/>
        <n v="3645"/>
        <n v="3804"/>
        <n v="4367"/>
        <n v="4746"/>
        <n v="4795"/>
        <n v="4800"/>
        <n v="5018"/>
        <n v="474"/>
        <n v="1175"/>
        <n v="2015"/>
        <n v="2196"/>
        <n v="3508"/>
        <n v="3516"/>
        <n v="3570"/>
        <n v="4799"/>
        <n v="5156"/>
        <n v="526"/>
        <n v="712"/>
        <n v="1533"/>
        <n v="1933"/>
        <n v="3128"/>
        <n v="4922"/>
        <n v="5051"/>
        <n v="5182"/>
        <n v="1071"/>
        <n v="1210"/>
        <n v="1244"/>
        <n v="1403"/>
        <n v="1592"/>
        <n v="2581"/>
        <n v="3428"/>
        <n v="765"/>
        <n v="854"/>
        <n v="1087"/>
        <n v="1150"/>
        <n v="1902"/>
        <n v="3913"/>
        <n v="4378"/>
        <n v="4551"/>
        <n v="787"/>
        <n v="1133"/>
        <n v="2075"/>
        <n v="2172"/>
        <n v="2977"/>
        <n v="3531"/>
        <n v="3881"/>
        <n v="4469"/>
        <n v="5037"/>
        <n v="35"/>
        <n v="226"/>
        <n v="1713"/>
        <n v="2320"/>
        <n v="2496"/>
        <n v="2504"/>
        <n v="2598"/>
        <n v="2600"/>
        <n v="2856"/>
        <n v="3478"/>
        <n v="3599"/>
        <n v="282"/>
        <n v="980"/>
        <n v="1155"/>
        <n v="1816"/>
        <n v="2128"/>
        <n v="2296"/>
        <n v="2322"/>
        <n v="3480"/>
        <n v="4426"/>
        <n v="4938"/>
        <n v="915"/>
        <n v="1188"/>
        <n v="1594"/>
        <n v="3022"/>
        <n v="588"/>
        <n v="1016"/>
        <n v="1930"/>
        <n v="2658"/>
        <n v="2951"/>
        <n v="4328"/>
        <n v="4591"/>
        <n v="280"/>
        <n v="409"/>
        <n v="1372"/>
        <n v="2327"/>
        <n v="2703"/>
        <n v="2776"/>
        <n v="3411"/>
        <n v="3841"/>
        <n v="5121"/>
        <n v="53"/>
        <n v="127"/>
        <n v="1092"/>
        <n v="1213"/>
        <n v="1849"/>
        <n v="2395"/>
        <n v="4166"/>
        <n v="1004"/>
        <n v="1012"/>
        <n v="2180"/>
        <n v="3659"/>
        <n v="3775"/>
        <n v="4071"/>
        <n v="5137"/>
        <n v="133"/>
        <n v="1385"/>
        <n v="1597"/>
        <n v="2273"/>
        <n v="2931"/>
        <n v="4143"/>
        <n v="4504"/>
        <n v="656"/>
        <n v="979"/>
        <n v="1510"/>
        <n v="1959"/>
        <n v="2089"/>
        <n v="2446"/>
        <n v="2847"/>
        <n v="3454"/>
        <n v="4472"/>
        <n v="4852"/>
        <n v="4959"/>
        <n v="5056"/>
        <n v="1152"/>
        <n v="3919"/>
        <n v="4202"/>
        <n v="4274"/>
        <n v="4364"/>
        <n v="4896"/>
        <n v="5109"/>
        <n v="289"/>
        <n v="4092"/>
        <n v="4727"/>
        <n v="4753"/>
        <n v="942"/>
        <n v="1755"/>
        <n v="3073"/>
        <n v="4230"/>
        <n v="644"/>
        <n v="1122"/>
        <n v="2019"/>
        <n v="2432"/>
        <n v="2989"/>
        <n v="3019"/>
        <n v="3798"/>
        <n v="3862"/>
        <n v="4281"/>
        <n v="191"/>
        <n v="1039"/>
        <n v="2641"/>
        <n v="3058"/>
        <n v="3110"/>
        <n v="3981"/>
        <n v="4663"/>
        <n v="5021"/>
        <n v="5107"/>
        <n v="454"/>
        <n v="873"/>
        <n v="1116"/>
        <n v="1206"/>
        <n v="1576"/>
        <n v="2634"/>
        <n v="2649"/>
        <n v="2774"/>
        <n v="3037"/>
        <n v="3138"/>
        <n v="3228"/>
        <n v="3401"/>
        <n v="3511"/>
        <n v="4485"/>
        <n v="447"/>
        <n v="1208"/>
        <n v="1355"/>
        <n v="1474"/>
        <n v="1625"/>
        <n v="1877"/>
        <n v="1978"/>
        <n v="3616"/>
        <n v="3992"/>
        <n v="4091"/>
        <n v="4204"/>
        <n v="4234"/>
        <n v="4696"/>
        <n v="4755"/>
        <n v="5090"/>
        <n v="27"/>
        <n v="463"/>
        <n v="653"/>
        <n v="1485"/>
        <n v="1925"/>
        <n v="1952"/>
        <n v="2010"/>
        <n v="2114"/>
        <n v="3104"/>
        <n v="3230"/>
        <n v="3415"/>
        <n v="4130"/>
        <n v="4314"/>
        <n v="998"/>
        <n v="1172"/>
        <n v="1261"/>
        <n v="1762"/>
        <n v="1851"/>
        <n v="3205"/>
        <n v="1396"/>
        <n v="1441"/>
        <n v="1511"/>
        <n v="1701"/>
        <n v="1984"/>
        <n v="2572"/>
        <n v="2833"/>
        <n v="3522"/>
        <n v="146"/>
        <n v="161"/>
        <n v="819"/>
        <n v="2104"/>
        <n v="2678"/>
        <n v="3015"/>
        <n v="3243"/>
        <n v="3283"/>
        <n v="3966"/>
        <n v="1349"/>
        <n v="2333"/>
        <n v="2628"/>
        <n v="2718"/>
        <n v="3185"/>
        <n v="4495"/>
        <n v="815"/>
        <n v="1140"/>
        <n v="1544"/>
        <n v="2420"/>
        <n v="2805"/>
        <n v="3160"/>
        <n v="3278"/>
        <n v="3555"/>
        <n v="3702"/>
        <n v="4349"/>
        <n v="4989"/>
        <n v="713"/>
        <n v="3355"/>
        <n v="3879"/>
        <n v="3989"/>
        <n v="4193"/>
        <n v="4413"/>
        <n v="4598"/>
        <n v="72"/>
        <n v="176"/>
        <n v="205"/>
        <n v="896"/>
        <n v="1697"/>
        <n v="2159"/>
        <n v="2772"/>
        <n v="3091"/>
        <n v="4241"/>
        <n v="5185"/>
        <n v="1437"/>
        <n v="2316"/>
        <n v="2329"/>
        <n v="3036"/>
        <n v="3429"/>
        <n v="3615"/>
        <n v="3661"/>
        <n v="3831"/>
        <n v="4394"/>
        <n v="372"/>
        <n v="532"/>
        <n v="910"/>
        <n v="938"/>
        <n v="1079"/>
        <n v="1662"/>
        <n v="2748"/>
        <n v="3354"/>
        <n v="3532"/>
        <n v="3636"/>
        <n v="3810"/>
        <n v="4137"/>
        <n v="4303"/>
        <n v="4991"/>
        <n v="39"/>
        <n v="206"/>
        <n v="397"/>
        <n v="763"/>
        <n v="1059"/>
        <n v="1332"/>
        <n v="1447"/>
        <n v="2990"/>
        <n v="3769"/>
        <n v="4152"/>
        <n v="4242"/>
        <n v="4780"/>
        <n v="63"/>
        <n v="190"/>
        <n v="268"/>
        <n v="691"/>
        <n v="810"/>
        <n v="855"/>
        <n v="1612"/>
        <n v="1704"/>
        <n v="1857"/>
        <n v="1888"/>
        <n v="2683"/>
        <n v="4211"/>
        <n v="4353"/>
        <n v="5020"/>
        <n v="564"/>
        <n v="736"/>
        <n v="1300"/>
        <n v="1948"/>
        <n v="2272"/>
        <n v="2680"/>
        <n v="4178"/>
        <n v="4272"/>
        <n v="4713"/>
        <n v="5166"/>
        <n v="486"/>
        <n v="1507"/>
        <n v="1821"/>
        <n v="2588"/>
        <n v="2815"/>
        <n v="3258"/>
        <n v="3361"/>
        <n v="3629"/>
        <n v="3750"/>
        <n v="5088"/>
        <n v="1450"/>
        <n v="2330"/>
        <n v="4655"/>
        <n v="137"/>
        <n v="141"/>
        <n v="335"/>
        <n v="498"/>
        <n v="2611"/>
        <n v="3197"/>
        <n v="4668"/>
        <n v="4994"/>
        <n v="512"/>
        <n v="717"/>
        <n v="952"/>
        <n v="1081"/>
        <n v="2043"/>
        <n v="4040"/>
        <n v="2295"/>
        <n v="2670"/>
        <n v="2777"/>
        <n v="2780"/>
        <n v="3209"/>
        <n v="3414"/>
        <n v="3846"/>
        <n v="4120"/>
        <n v="4217"/>
        <n v="4786"/>
        <n v="23"/>
        <n v="99"/>
        <n v="269"/>
        <n v="1772"/>
        <n v="1906"/>
        <n v="2473"/>
        <n v="2549"/>
        <n v="3341"/>
        <n v="3351"/>
        <n v="3366"/>
        <n v="3691"/>
        <n v="3909"/>
        <n v="4862"/>
        <n v="5096"/>
        <n v="5112"/>
        <n v="501"/>
        <n v="540"/>
        <n v="2255"/>
        <n v="3126"/>
        <n v="3223"/>
        <n v="3260"/>
        <n v="3404"/>
        <n v="4267"/>
        <n v="5082"/>
        <n v="5108"/>
        <n v="1105"/>
        <n v="2757"/>
        <n v="3325"/>
        <n v="4070"/>
        <n v="4339"/>
        <n v="731"/>
        <n v="1362"/>
        <n v="1512"/>
        <n v="1647"/>
        <n v="2358"/>
        <n v="2366"/>
        <n v="3481"/>
        <n v="3595"/>
        <n v="3766"/>
        <n v="3933"/>
        <n v="3951"/>
        <n v="4078"/>
        <n v="4182"/>
        <n v="323"/>
        <n v="544"/>
        <n v="1570"/>
        <n v="1932"/>
        <n v="4352"/>
        <n v="4561"/>
        <n v="4741"/>
        <n v="4882"/>
        <n v="4885"/>
        <n v="4982"/>
        <n v="40"/>
        <n v="110"/>
        <n v="1169"/>
        <n v="2211"/>
        <n v="3494"/>
        <n v="3586"/>
        <n v="3660"/>
        <n v="4307"/>
        <n v="5133"/>
        <n v="472"/>
        <n v="689"/>
        <n v="864"/>
        <n v="1163"/>
        <n v="1323"/>
        <n v="2098"/>
        <n v="2190"/>
        <n v="2664"/>
        <n v="2992"/>
        <n v="3120"/>
        <n v="189"/>
        <n v="927"/>
        <n v="1388"/>
        <n v="3932"/>
        <n v="4008"/>
        <n v="4701"/>
        <n v="4805"/>
        <n v="912"/>
        <n v="1837"/>
        <n v="2216"/>
        <n v="2451"/>
        <n v="2874"/>
        <n v="2885"/>
        <n v="3014"/>
        <n v="3273"/>
        <n v="5041"/>
        <n v="312"/>
        <n v="647"/>
        <n v="708"/>
        <n v="886"/>
        <n v="944"/>
        <n v="1050"/>
        <n v="1677"/>
        <n v="2109"/>
        <n v="3688"/>
        <n v="521"/>
        <n v="557"/>
        <n v="929"/>
        <n v="1089"/>
        <n v="1655"/>
        <n v="1897"/>
        <n v="2417"/>
        <n v="3474"/>
        <n v="4079"/>
        <n v="45"/>
        <n v="2895"/>
        <n v="5158"/>
        <n v="1217"/>
        <n v="2249"/>
        <n v="2650"/>
        <n v="3937"/>
        <n v="4122"/>
        <n v="4589"/>
        <n v="4873"/>
        <n v="729"/>
        <n v="906"/>
        <n v="1531"/>
        <n v="1683"/>
        <n v="2363"/>
        <n v="3858"/>
        <n v="4233"/>
        <n v="5071"/>
        <n v="5174"/>
        <n v="727"/>
        <n v="1546"/>
        <n v="3610"/>
        <n v="3931"/>
        <n v="3942"/>
        <n v="4165"/>
        <n v="1149"/>
        <n v="1310"/>
        <n v="2352"/>
        <n v="2547"/>
        <n v="2720"/>
        <n v="3591"/>
        <n v="3819"/>
        <n v="4869"/>
        <n v="4940"/>
        <n v="5164"/>
        <n v="659"/>
        <n v="969"/>
        <n v="1096"/>
        <n v="1440"/>
        <n v="2052"/>
        <n v="2096"/>
        <n v="2488"/>
        <n v="3220"/>
        <n v="3711"/>
        <n v="3823"/>
        <n v="4058"/>
        <n v="4126"/>
        <n v="5080"/>
        <n v="923"/>
        <n v="1549"/>
        <n v="1839"/>
        <n v="2053"/>
        <n v="2342"/>
        <n v="2465"/>
        <n v="3990"/>
        <n v="4370"/>
        <n v="4856"/>
        <n v="337"/>
        <n v="1001"/>
        <n v="2424"/>
        <n v="2751"/>
        <n v="375"/>
        <n v="650"/>
        <n v="941"/>
        <n v="2719"/>
        <n v="3833"/>
        <n v="211"/>
        <n v="392"/>
        <n v="1302"/>
        <n v="1366"/>
        <n v="1974"/>
        <n v="2716"/>
        <n v="3161"/>
        <n v="3240"/>
        <n v="3682"/>
        <n v="4725"/>
        <n v="758"/>
        <n v="1910"/>
        <n v="1941"/>
        <n v="2324"/>
        <n v="2869"/>
        <n v="3236"/>
        <n v="3582"/>
        <n v="3715"/>
        <n v="3940"/>
        <n v="4760"/>
        <n v="4768"/>
        <n v="5025"/>
        <n v="165"/>
        <n v="198"/>
        <n v="1480"/>
        <n v="1990"/>
        <n v="2298"/>
        <n v="2886"/>
        <n v="2893"/>
        <n v="2939"/>
        <n v="3249"/>
        <n v="3832"/>
        <n v="3868"/>
        <n v="4365"/>
        <n v="314"/>
        <n v="552"/>
        <n v="1317"/>
        <n v="1515"/>
        <n v="1674"/>
        <n v="2407"/>
        <n v="2817"/>
        <n v="3059"/>
        <n v="3210"/>
        <n v="3670"/>
        <n v="4017"/>
        <n v="5012"/>
        <n v="884"/>
        <n v="1025"/>
        <n v="1279"/>
        <n v="1534"/>
        <n v="2147"/>
        <n v="2385"/>
        <n v="2517"/>
        <n v="2746"/>
        <n v="3297"/>
        <n v="772"/>
        <n v="838"/>
        <n v="1144"/>
        <n v="1686"/>
        <n v="2823"/>
        <n v="2883"/>
        <n v="3259"/>
        <n v="3709"/>
        <n v="61"/>
        <n v="357"/>
        <n v="1607"/>
        <n v="3295"/>
        <n v="4048"/>
        <n v="4424"/>
        <n v="4732"/>
        <n v="194"/>
        <n v="258"/>
        <n v="543"/>
        <n v="972"/>
        <n v="1146"/>
        <n v="1464"/>
        <n v="1581"/>
        <n v="1894"/>
        <n v="2100"/>
        <n v="2902"/>
        <n v="3115"/>
        <n v="3546"/>
        <n v="4224"/>
        <n v="4858"/>
        <n v="768"/>
        <n v="1901"/>
        <n v="2226"/>
        <n v="2660"/>
        <n v="3004"/>
        <n v="4020"/>
        <n v="4154"/>
        <n v="4957"/>
        <n v="945"/>
        <n v="1726"/>
        <n v="1790"/>
        <n v="2193"/>
        <n v="2781"/>
        <n v="3043"/>
        <n v="3102"/>
        <n v="3156"/>
        <n v="3308"/>
        <n v="3329"/>
        <n v="4102"/>
        <n v="4109"/>
        <n v="4813"/>
        <n v="5054"/>
        <n v="138"/>
        <n v="433"/>
        <n v="484"/>
        <n v="492"/>
        <n v="626"/>
        <n v="1409"/>
        <n v="1486"/>
        <n v="1940"/>
        <n v="2215"/>
        <n v="2555"/>
        <n v="4710"/>
        <n v="4974"/>
        <n v="5048"/>
        <n v="1"/>
        <n v="270"/>
        <n v="2130"/>
        <n v="2474"/>
        <n v="2514"/>
        <n v="2616"/>
        <n v="2632"/>
        <n v="3725"/>
        <n v="3834"/>
        <n v="159"/>
        <n v="435"/>
        <n v="1467"/>
        <n v="1552"/>
        <n v="1745"/>
        <n v="2174"/>
        <n v="3444"/>
        <n v="3646"/>
        <n v="4558"/>
        <n v="4564"/>
        <n v="4616"/>
        <n v="536"/>
        <n v="571"/>
        <n v="965"/>
        <n v="1504"/>
        <n v="2560"/>
        <n v="2758"/>
        <n v="4030"/>
        <n v="4337"/>
        <n v="5129"/>
        <n v="81"/>
        <n v="493"/>
        <n v="613"/>
        <n v="958"/>
        <n v="1270"/>
        <n v="1513"/>
        <n v="2009"/>
        <n v="2838"/>
        <n v="3730"/>
        <n v="4287"/>
        <n v="4297"/>
        <n v="5118"/>
        <n v="363"/>
        <n v="4243"/>
        <n v="4348"/>
        <n v="4405"/>
        <n v="4857"/>
        <n v="87"/>
        <n v="315"/>
        <n v="970"/>
        <n v="1891"/>
        <n v="2148"/>
        <n v="2467"/>
        <n v="3710"/>
        <n v="3714"/>
        <n v="3893"/>
        <n v="4136"/>
        <n v="4212"/>
        <n v="4332"/>
        <n v="702"/>
        <n v="1223"/>
        <n v="1370"/>
        <n v="3476"/>
        <n v="4066"/>
        <n v="4153"/>
        <n v="379"/>
        <n v="820"/>
        <n v="2003"/>
        <n v="2682"/>
        <n v="3860"/>
        <n v="4063"/>
        <n v="4474"/>
        <n v="21"/>
        <n v="368"/>
        <n v="457"/>
        <n v="1516"/>
        <n v="2266"/>
        <n v="2802"/>
        <n v="3604"/>
        <n v="3644"/>
        <n v="4271"/>
        <n v="272"/>
        <n v="1469"/>
        <n v="2253"/>
        <n v="2554"/>
        <n v="2624"/>
        <n v="3338"/>
        <n v="4575"/>
        <n v="4871"/>
        <n v="4931"/>
        <n v="4962"/>
        <n v="5006"/>
        <n v="5033"/>
        <n v="5117"/>
        <n v="954"/>
        <n v="1644"/>
        <n v="2030"/>
        <n v="2595"/>
        <n v="2763"/>
        <n v="3537"/>
        <n v="3550"/>
        <n v="3875"/>
        <n v="4467"/>
        <n v="739"/>
        <n v="2376"/>
        <n v="3109"/>
        <n v="4362"/>
        <n v="777"/>
        <n v="831"/>
        <n v="2059"/>
        <n v="2519"/>
        <n v="2644"/>
        <n v="4141"/>
        <n v="4804"/>
        <n v="5161"/>
        <n v="590"/>
        <n v="1599"/>
        <n v="1665"/>
        <n v="2409"/>
        <n v="2936"/>
        <n v="3397"/>
        <n v="4556"/>
        <n v="4614"/>
        <n v="4999"/>
        <n v="207"/>
        <n v="295"/>
        <n v="657"/>
        <n v="694"/>
        <n v="1187"/>
        <n v="1915"/>
        <n v="2156"/>
        <n v="2539"/>
        <n v="3803"/>
        <n v="100"/>
        <n v="118"/>
        <n v="220"/>
        <n v="1145"/>
        <n v="1289"/>
        <n v="1411"/>
        <n v="1799"/>
        <n v="1871"/>
        <n v="4180"/>
        <n v="4338"/>
        <n v="4463"/>
        <n v="382"/>
        <n v="1011"/>
        <n v="1148"/>
        <n v="1397"/>
        <n v="2252"/>
        <n v="2415"/>
        <n v="2525"/>
        <n v="2652"/>
        <n v="4035"/>
        <n v="4377"/>
        <n v="4734"/>
        <n v="4892"/>
        <n v="5059"/>
        <n v="835"/>
        <n v="1104"/>
        <n v="1976"/>
        <n v="2596"/>
        <n v="2693"/>
        <n v="3045"/>
        <n v="3340"/>
        <n v="3553"/>
        <n v="3807"/>
        <n v="4061"/>
        <n v="4645"/>
        <n v="5104"/>
        <n v="813"/>
        <n v="836"/>
        <n v="1266"/>
        <n v="2201"/>
        <n v="2382"/>
        <n v="1227"/>
        <n v="1843"/>
        <n v="2369"/>
        <n v="2386"/>
        <n v="2579"/>
        <n v="3075"/>
        <n v="3982"/>
        <n v="4530"/>
        <n v="4641"/>
        <n v="4778"/>
        <n v="5132"/>
        <n v="227"/>
        <n v="390"/>
        <n v="859"/>
        <n v="1468"/>
        <n v="2356"/>
        <n v="3556"/>
        <n v="925"/>
        <n v="1563"/>
        <n v="1634"/>
        <n v="2187"/>
        <n v="2773"/>
        <n v="5040"/>
        <n v="415"/>
        <n v="1111"/>
        <n v="1243"/>
        <n v="1326"/>
        <n v="1682"/>
        <n v="2618"/>
        <n v="3319"/>
        <n v="4600"/>
        <n v="5168"/>
        <n v="245"/>
        <n v="322"/>
        <n v="1101"/>
        <n v="1564"/>
        <n v="3712"/>
        <n v="771"/>
        <n v="2749"/>
        <n v="4252"/>
        <n v="4665"/>
        <n v="4767"/>
        <n v="4832"/>
        <n v="747"/>
        <n v="2281"/>
        <n v="2414"/>
        <n v="3162"/>
        <n v="3200"/>
        <n v="3521"/>
        <n v="4447"/>
        <n v="421"/>
        <n v="962"/>
        <n v="1386"/>
        <n v="3083"/>
        <n v="3174"/>
        <n v="4045"/>
        <n v="4850"/>
        <n v="71"/>
        <n v="627"/>
        <n v="959"/>
        <n v="967"/>
        <n v="1267"/>
        <n v="1394"/>
        <n v="1652"/>
        <n v="2126"/>
        <n v="2282"/>
        <n v="2426"/>
        <n v="2534"/>
        <n v="2948"/>
        <n v="3141"/>
        <n v="3935"/>
        <n v="4636"/>
        <n v="4895"/>
        <n v="5029"/>
        <n v="1965"/>
        <n v="3647"/>
        <n v="3918"/>
        <n v="4256"/>
        <n v="5087"/>
        <n v="1921"/>
        <n v="1966"/>
        <n v="2431"/>
        <n v="3676"/>
        <n v="3972"/>
        <n v="4056"/>
        <n v="4471"/>
        <n v="1054"/>
        <n v="1854"/>
        <n v="2140"/>
        <n v="2328"/>
        <n v="4215"/>
        <n v="4563"/>
        <n v="4775"/>
        <n v="247"/>
        <n v="827"/>
        <n v="1156"/>
        <n v="1543"/>
        <n v="2613"/>
        <n v="3002"/>
        <n v="3103"/>
        <n v="3234"/>
        <n v="3281"/>
        <n v="3870"/>
        <n v="3938"/>
        <n v="4237"/>
        <n v="4970"/>
        <n v="515"/>
        <n v="661"/>
        <n v="1443"/>
        <n v="1446"/>
        <n v="1524"/>
        <n v="1946"/>
        <n v="2285"/>
        <n v="2978"/>
        <n v="3842"/>
        <n v="4220"/>
        <n v="478"/>
        <n v="491"/>
        <n v="862"/>
        <n v="957"/>
        <n v="1728"/>
        <n v="2743"/>
        <n v="3098"/>
        <n v="3606"/>
        <n v="3815"/>
        <n v="3979"/>
        <n v="4160"/>
        <n v="4172"/>
        <n v="4265"/>
        <n v="4321"/>
        <n v="4975"/>
        <n v="991"/>
        <n v="1008"/>
        <n v="1083"/>
        <n v="1553"/>
        <n v="1579"/>
        <n v="1732"/>
        <n v="2083"/>
        <n v="2176"/>
        <n v="2723"/>
        <n v="3299"/>
        <n v="3398"/>
        <n v="4012"/>
        <n v="4064"/>
        <n v="4671"/>
        <n v="1914"/>
        <n v="1973"/>
        <n v="2564"/>
        <n v="2791"/>
        <n v="3559"/>
        <n v="3839"/>
        <n v="4133"/>
        <n v="4765"/>
        <n v="1868"/>
        <n v="987"/>
        <n v="2503"/>
        <n v="4928"/>
        <n v="852"/>
        <n v="2188"/>
        <n v="2574"/>
        <n v="2942"/>
        <n v="3211"/>
        <n v="3306"/>
        <n v="3837"/>
        <n v="4169"/>
        <n v="4452"/>
        <n v="4740"/>
        <n v="5000"/>
        <n v="5058"/>
        <n v="496"/>
        <n v="1343"/>
        <n v="1455"/>
        <n v="1632"/>
        <n v="1817"/>
        <n v="2993"/>
        <n v="4676"/>
        <n v="5105"/>
        <n v="223"/>
        <n v="1023"/>
        <n v="1694"/>
        <n v="2006"/>
        <n v="3026"/>
        <n v="3057"/>
        <n v="3112"/>
        <n v="3137"/>
        <n v="3983"/>
        <n v="4016"/>
        <n v="4340"/>
        <n v="4640"/>
        <n v="4733"/>
        <n v="4827"/>
        <n v="5180"/>
        <n v="121"/>
        <n v="618"/>
        <n v="2860"/>
        <n v="3768"/>
        <n v="3987"/>
        <n v="4990"/>
        <n v="348"/>
        <n v="1642"/>
        <n v="2146"/>
        <n v="2629"/>
        <n v="2870"/>
        <n v="2975"/>
        <n v="3163"/>
        <n v="94"/>
        <n v="271"/>
        <n v="1481"/>
        <n v="1663"/>
        <n v="2866"/>
        <n v="3288"/>
        <n v="3426"/>
        <n v="4826"/>
        <n v="662"/>
        <n v="1393"/>
        <n v="1568"/>
        <n v="2428"/>
        <n v="2890"/>
        <n v="2108"/>
        <n v="2340"/>
        <n v="3078"/>
        <n v="3575"/>
        <n v="3700"/>
        <n v="3762"/>
        <n v="2790"/>
        <n v="4149"/>
        <n v="1955"/>
        <n v="2077"/>
        <n v="2879"/>
        <n v="3353"/>
        <n v="3514"/>
        <n v="3964"/>
        <n v="4599"/>
        <n v="5030"/>
        <n v="1593"/>
        <n v="1818"/>
        <n v="2370"/>
        <n v="2726"/>
        <n v="2755"/>
        <n v="3187"/>
        <n v="3471"/>
        <n v="3529"/>
        <n v="3549"/>
        <n v="4003"/>
        <n v="4613"/>
        <n v="75"/>
        <n v="601"/>
        <n v="1617"/>
        <n v="2305"/>
        <n v="2344"/>
        <n v="2601"/>
        <n v="2831"/>
        <n v="2845"/>
        <n v="3679"/>
        <n v="3828"/>
        <n v="4226"/>
        <n v="58"/>
        <n v="1224"/>
        <n v="4345"/>
        <n v="1069"/>
        <n v="1489"/>
        <n v="2045"/>
        <n v="2610"/>
        <n v="4210"/>
        <n v="4584"/>
        <n v="44"/>
        <n v="97"/>
        <n v="1015"/>
        <n v="1128"/>
        <n v="3548"/>
        <n v="242"/>
        <n v="784"/>
        <n v="1535"/>
        <n v="1687"/>
        <n v="2162"/>
        <n v="2307"/>
        <n v="3976"/>
        <n v="5066"/>
        <n v="78"/>
        <n v="354"/>
        <n v="1738"/>
        <n v="1900"/>
        <n v="3375"/>
        <n v="3567"/>
        <n v="4106"/>
        <n v="4293"/>
        <n v="4859"/>
        <n v="770"/>
        <n v="1375"/>
        <n v="2063"/>
        <n v="2563"/>
        <n v="2786"/>
        <n v="3269"/>
        <n v="3346"/>
        <n v="4097"/>
        <n v="4208"/>
        <n v="4606"/>
        <n v="222"/>
        <n v="241"/>
        <n v="753"/>
        <n v="2530"/>
        <n v="572"/>
        <n v="874"/>
        <n v="937"/>
        <n v="1229"/>
        <n v="2186"/>
        <n v="2922"/>
        <n v="3140"/>
        <n v="3369"/>
        <n v="4865"/>
        <n v="103"/>
        <n v="4500"/>
        <n v="5093"/>
        <n v="5147"/>
        <n v="365"/>
        <n v="494"/>
        <n v="665"/>
        <n v="2067"/>
        <n v="2648"/>
        <n v="3074"/>
        <n v="259"/>
        <n v="997"/>
        <n v="2102"/>
        <n v="2452"/>
        <n v="2761"/>
        <n v="3993"/>
        <n v="4343"/>
        <n v="4429"/>
        <n v="4824"/>
        <n v="4881"/>
        <n v="5138"/>
        <n v="1214"/>
        <n v="1346"/>
        <n v="1361"/>
        <n v="2728"/>
        <n v="2788"/>
        <n v="2932"/>
        <n v="3399"/>
        <n v="3588"/>
        <n v="3603"/>
        <n v="3845"/>
        <n v="4191"/>
        <n v="4269"/>
        <n v="5"/>
        <n v="210"/>
        <n v="462"/>
        <n v="725"/>
        <n v="918"/>
        <n v="1442"/>
        <n v="4290"/>
        <n v="4666"/>
        <n v="234"/>
        <n v="802"/>
        <n v="1942"/>
        <n v="2200"/>
        <n v="2236"/>
        <n v="4041"/>
        <n v="4435"/>
        <n v="305"/>
        <n v="808"/>
        <n v="1029"/>
        <n v="1721"/>
        <n v="2425"/>
        <n v="3322"/>
        <n v="3821"/>
        <n v="3899"/>
        <n v="4807"/>
        <n v="30"/>
        <n v="3027"/>
        <n v="3690"/>
        <n v="600"/>
        <n v="1931"/>
        <n v="2124"/>
        <n v="2789"/>
        <n v="2921"/>
        <n v="3108"/>
        <n v="3226"/>
        <n v="3286"/>
        <n v="4510"/>
        <n v="2069"/>
        <n v="95"/>
        <n v="160"/>
        <n v="407"/>
        <n v="1395"/>
        <n v="2085"/>
        <n v="3124"/>
        <n v="3216"/>
        <n v="3743"/>
        <n v="3788"/>
        <n v="4883"/>
        <n v="1577"/>
        <n v="2310"/>
        <n v="2383"/>
        <n v="2803"/>
        <n v="4199"/>
        <n v="4517"/>
        <n v="80"/>
        <n v="370"/>
        <n v="417"/>
        <n v="437"/>
        <n v="790"/>
        <n v="1151"/>
        <n v="1331"/>
        <n v="2388"/>
        <n v="2795"/>
        <n v="2840"/>
        <n v="2863"/>
        <n v="4522"/>
        <n v="5200"/>
        <n v="452"/>
        <n v="871"/>
        <n v="922"/>
        <n v="1491"/>
        <n v="1548"/>
        <n v="2299"/>
        <n v="3051"/>
        <n v="4018"/>
        <n v="4118"/>
        <n v="4251"/>
        <n v="4557"/>
        <n v="4811"/>
        <n v="306"/>
        <n v="1158"/>
        <n v="1639"/>
        <n v="2247"/>
        <n v="3119"/>
        <n v="3267"/>
        <n v="3382"/>
        <n v="3814"/>
        <n v="3818"/>
        <n v="4347"/>
        <n v="4646"/>
        <n v="5102"/>
        <n v="5152"/>
        <n v="151"/>
        <n v="1292"/>
        <n v="1862"/>
        <n v="2569"/>
        <n v="3333"/>
        <n v="3830"/>
        <n v="4868"/>
        <n v="2250"/>
        <n v="2516"/>
        <n v="809"/>
        <n v="1852"/>
        <n v="3627"/>
        <n v="4135"/>
        <n v="4138"/>
        <n v="4286"/>
        <n v="4371"/>
        <n v="905"/>
        <n v="1415"/>
        <n v="2205"/>
        <n v="2374"/>
        <n v="4840"/>
        <n v="4984"/>
        <n v="641"/>
        <n v="1358"/>
        <n v="3904"/>
        <n v="4336"/>
        <n v="4705"/>
        <n v="1094"/>
        <n v="3926"/>
        <n v="524"/>
        <n v="2277"/>
        <n v="2442"/>
        <n v="2809"/>
        <n v="2946"/>
        <n v="4147"/>
        <n v="4164"/>
        <n v="4275"/>
        <n v="5062"/>
        <n v="1126"/>
        <n v="1865"/>
        <n v="2471"/>
        <n v="3208"/>
        <n v="4285"/>
        <n v="261"/>
        <n v="291"/>
        <n v="670"/>
        <n v="1306"/>
        <n v="2400"/>
        <n v="3816"/>
        <n v="4038"/>
        <n v="4686"/>
        <n v="5076"/>
        <n v="1339"/>
        <n v="1884"/>
        <n v="3568"/>
        <n v="4171"/>
        <n v="4477"/>
        <n v="3368"/>
        <n v="3566"/>
        <n v="4420"/>
        <n v="513"/>
        <n v="786"/>
        <n v="3771"/>
        <n v="3910"/>
        <n v="330"/>
        <n v="707"/>
        <n v="989"/>
        <n v="1904"/>
        <n v="2854"/>
        <n v="3212"/>
        <n v="4479"/>
        <n v="4574"/>
        <n v="4815"/>
        <n v="5027"/>
        <n v="1794"/>
        <n v="1867"/>
        <n v="2088"/>
        <n v="2270"/>
        <n v="3789"/>
        <n v="4323"/>
        <n v="276"/>
        <n v="791"/>
        <n v="1033"/>
        <n v="1247"/>
        <n v="1321"/>
        <n v="2048"/>
        <n v="2082"/>
        <n v="2177"/>
        <n v="3776"/>
        <n v="4542"/>
        <n v="36"/>
        <n v="64"/>
        <n v="529"/>
        <n v="1815"/>
        <n v="1820"/>
        <n v="2028"/>
        <n v="2741"/>
        <n v="3602"/>
        <n v="4116"/>
        <n v="4197"/>
        <n v="360"/>
        <n v="427"/>
        <n v="1018"/>
        <n v="1179"/>
        <n v="2267"/>
        <n v="2656"/>
        <n v="2867"/>
        <n v="3335"/>
        <n v="3770"/>
        <n v="4065"/>
        <n v="4222"/>
        <n v="4304"/>
        <n v="109"/>
        <n v="744"/>
        <n v="960"/>
        <n v="1389"/>
        <n v="1493"/>
        <n v="1967"/>
        <n v="2132"/>
        <n v="2882"/>
        <n v="3345"/>
        <n v="4089"/>
        <n v="4119"/>
        <n v="4968"/>
        <n v="5197"/>
        <n v="66"/>
        <n v="585"/>
        <n v="856"/>
        <n v="1793"/>
        <n v="4763"/>
        <n v="1716"/>
        <n v="1759"/>
        <n v="1811"/>
        <n v="2918"/>
        <n v="4150"/>
        <n v="4830"/>
        <n v="4698"/>
        <n v="4846"/>
        <n v="5024"/>
        <n v="1157"/>
        <n v="1427"/>
        <n v="1622"/>
        <n v="1879"/>
        <n v="2483"/>
        <n v="4451"/>
        <n v="93"/>
        <n v="265"/>
        <n v="555"/>
        <n v="1993"/>
        <n v="3116"/>
        <n v="3631"/>
        <n v="4216"/>
        <n v="4956"/>
        <n v="439"/>
        <n v="1076"/>
        <n v="1130"/>
        <n v="2820"/>
        <n v="4213"/>
        <n v="4375"/>
        <n v="5072"/>
        <n v="310"/>
        <n v="317"/>
        <n v="684"/>
        <n v="1430"/>
        <n v="2049"/>
        <n v="2199"/>
        <n v="2954"/>
        <n v="3218"/>
        <n v="3965"/>
        <n v="2278"/>
        <n v="3132"/>
        <n v="3144"/>
        <n v="3501"/>
        <n v="458"/>
        <n v="1065"/>
        <n v="1707"/>
        <n v="1989"/>
        <n v="2852"/>
        <n v="4762"/>
        <n v="4997"/>
        <n v="1238"/>
        <n v="2622"/>
        <n v="3106"/>
        <n v="3274"/>
        <n v="3542"/>
        <n v="3704"/>
        <n v="4699"/>
        <n v="1226"/>
        <n v="1245"/>
        <n v="1477"/>
        <n v="1575"/>
        <n v="2830"/>
        <n v="2884"/>
        <n v="3093"/>
        <n v="3613"/>
        <n v="4496"/>
        <n v="5194"/>
        <n v="339"/>
        <n v="1199"/>
        <n v="1253"/>
        <n v="1407"/>
        <n v="2532"/>
        <n v="307"/>
        <n v="3257"/>
        <n v="3739"/>
        <n v="77"/>
        <n v="461"/>
        <n v="732"/>
        <n v="919"/>
        <n v="949"/>
        <n v="1185"/>
        <n v="1248"/>
        <n v="2129"/>
        <n v="2850"/>
        <n v="3477"/>
        <n v="4673"/>
        <n v="4679"/>
        <n v="4809"/>
        <n v="4849"/>
        <n v="436"/>
        <n v="879"/>
        <n v="955"/>
        <n v="1068"/>
        <n v="1733"/>
        <n v="3270"/>
        <n v="3484"/>
        <n v="3608"/>
        <n v="4036"/>
        <n v="408"/>
        <n v="939"/>
        <n v="1022"/>
        <n v="1997"/>
        <n v="3978"/>
        <n v="4715"/>
        <n v="145"/>
        <n v="465"/>
        <n v="1449"/>
        <n v="1802"/>
        <n v="2645"/>
        <n v="3539"/>
        <n v="4309"/>
        <n v="4355"/>
        <n v="5052"/>
        <n v="9"/>
        <n v="703"/>
        <n v="1627"/>
        <n v="1760"/>
        <n v="2268"/>
        <n v="2636"/>
        <n v="3255"/>
        <n v="4326"/>
        <n v="4346"/>
        <n v="266"/>
        <n v="274"/>
        <n v="1135"/>
        <n v="2166"/>
        <n v="3620"/>
        <n v="3986"/>
        <n v="4384"/>
        <n v="4565"/>
        <n v="4634"/>
        <n v="104"/>
        <n v="181"/>
        <n v="823"/>
        <n v="1730"/>
        <n v="2710"/>
        <n v="3018"/>
        <n v="3735"/>
        <n v="4460"/>
        <n v="319"/>
        <n v="595"/>
        <n v="1623"/>
        <n v="2638"/>
        <n v="2666"/>
        <n v="3505"/>
        <n v="3626"/>
        <n v="3801"/>
        <n v="4685"/>
        <n v="4843"/>
        <n v="4890"/>
        <n v="4913"/>
        <n v="5079"/>
        <n v="366"/>
        <n v="567"/>
        <n v="1051"/>
        <n v="1934"/>
        <n v="2056"/>
        <n v="2115"/>
        <n v="2437"/>
        <n v="3380"/>
        <n v="3648"/>
        <n v="3692"/>
        <n v="4406"/>
        <n v="4550"/>
        <n v="4855"/>
        <n v="5151"/>
        <n v="5189"/>
        <n v="726"/>
        <n v="2154"/>
        <n v="4403"/>
        <n v="4924"/>
        <n v="25"/>
        <n v="252"/>
        <n v="1203"/>
        <n v="1567"/>
        <n v="2060"/>
        <n v="2485"/>
        <n v="3101"/>
        <n v="3165"/>
        <n v="4179"/>
        <n v="4829"/>
        <n v="4943"/>
        <n v="887"/>
        <n v="1090"/>
        <n v="2090"/>
        <n v="2561"/>
        <n v="2855"/>
        <n v="4421"/>
        <n v="195"/>
        <n v="520"/>
        <n v="646"/>
        <n v="893"/>
        <n v="916"/>
        <n v="1295"/>
        <n v="3438"/>
        <n v="3573"/>
        <n v="4257"/>
        <n v="4389"/>
        <n v="4887"/>
        <n v="5007"/>
        <n v="5111"/>
        <n v="5177"/>
        <n v="584"/>
        <n v="621"/>
        <n v="623"/>
        <n v="1431"/>
        <n v="1520"/>
        <n v="1791"/>
        <n v="2191"/>
        <n v="2365"/>
        <n v="2603"/>
        <n v="4098"/>
        <n v="1176"/>
        <n v="1895"/>
        <n v="3385"/>
        <n v="3581"/>
        <n v="4528"/>
        <n v="4633"/>
        <n v="5195"/>
        <n v="2778"/>
        <n v="341"/>
        <n v="374"/>
        <n v="598"/>
        <n v="690"/>
        <n v="1296"/>
        <n v="1585"/>
        <n v="2194"/>
        <n v="2221"/>
        <n v="3836"/>
        <n v="4437"/>
        <n v="4735"/>
        <n v="554"/>
        <n v="1205"/>
        <n v="1979"/>
        <n v="2151"/>
        <n v="2730"/>
        <n v="2779"/>
        <n v="2853"/>
        <n v="3825"/>
        <n v="4808"/>
        <n v="5131"/>
        <n v="1502"/>
        <n v="2470"/>
        <n v="3452"/>
        <n v="4207"/>
        <n v="695"/>
        <n v="1127"/>
        <n v="1174"/>
        <n v="3968"/>
        <n v="4049"/>
        <n v="3"/>
        <n v="1603"/>
        <n v="2073"/>
        <n v="2487"/>
        <n v="3407"/>
        <n v="4052"/>
        <n v="119"/>
        <n v="298"/>
        <n v="419"/>
        <n v="1181"/>
        <n v="1924"/>
        <n v="3829"/>
        <n v="5065"/>
        <n v="5146"/>
        <n v="320"/>
        <n v="1250"/>
        <n v="2584"/>
        <n v="2717"/>
        <n v="2737"/>
        <n v="3021"/>
        <n v="5199"/>
        <n v="1202"/>
        <n v="1365"/>
        <n v="2575"/>
        <n v="2673"/>
        <n v="4145"/>
        <n v="4610"/>
        <n v="4721"/>
        <n v="324"/>
        <n v="559"/>
        <n v="1108"/>
        <n v="1344"/>
        <n v="1922"/>
        <n v="2343"/>
        <n v="2466"/>
        <n v="2647"/>
        <n v="2958"/>
        <n v="3527"/>
        <n v="3729"/>
        <n v="4961"/>
        <n v="5034"/>
        <n v="343"/>
        <n v="405"/>
        <n v="485"/>
        <n v="807"/>
        <n v="1666"/>
        <n v="3442"/>
        <n v="4177"/>
        <n v="4659"/>
        <n v="4667"/>
        <n v="197"/>
        <n v="361"/>
        <n v="841"/>
        <n v="903"/>
        <n v="1278"/>
        <n v="2091"/>
        <n v="3070"/>
        <n v="4007"/>
        <n v="4488"/>
        <n v="5159"/>
        <n v="669"/>
        <n v="686"/>
        <n v="990"/>
        <n v="1134"/>
        <n v="1770"/>
        <n v="3396"/>
        <n v="4259"/>
        <n v="4440"/>
        <n v="5115"/>
        <n v="5136"/>
        <n v="562"/>
        <n v="806"/>
        <n v="3150"/>
        <n v="4847"/>
        <n v="221"/>
        <n v="630"/>
        <n v="1789"/>
        <n v="1947"/>
        <n v="2279"/>
        <n v="2439"/>
        <n v="2540"/>
        <n v="2747"/>
        <n v="3094"/>
        <n v="3359"/>
        <n v="3473"/>
        <n v="3589"/>
        <n v="4689"/>
        <n v="4819"/>
        <n v="5167"/>
        <n v="38"/>
        <n v="364"/>
        <n v="2040"/>
        <n v="2899"/>
        <n v="3199"/>
        <n v="4722"/>
        <n v="1423"/>
        <n v="1505"/>
        <n v="1664"/>
        <n v="2035"/>
        <n v="2094"/>
        <n v="2204"/>
        <n v="3921"/>
        <n v="3999"/>
        <n v="4546"/>
        <n v="158"/>
        <n v="1972"/>
        <n v="3196"/>
        <n v="3722"/>
        <n v="4201"/>
        <n v="4498"/>
        <n v="4791"/>
        <n v="614"/>
        <n v="2301"/>
        <n v="4430"/>
        <n v="318"/>
        <n v="782"/>
        <n v="1402"/>
        <n v="1824"/>
        <n v="2141"/>
        <n v="3517"/>
        <n v="4055"/>
        <n v="4168"/>
        <n v="4317"/>
        <n v="4879"/>
        <n v="467"/>
        <n v="825"/>
        <n v="2346"/>
        <n v="3095"/>
        <n v="3580"/>
        <n v="4672"/>
        <n v="533"/>
        <n v="2160"/>
        <n v="2841"/>
        <n v="3433"/>
        <n v="3763"/>
        <n v="706"/>
        <n v="1086"/>
        <n v="1204"/>
        <n v="1451"/>
        <n v="1650"/>
        <n v="1740"/>
        <n v="3191"/>
        <n v="3662"/>
        <n v="3922"/>
        <n v="4022"/>
        <n v="4366"/>
        <n v="4880"/>
        <n v="5127"/>
        <n v="13"/>
        <n v="102"/>
        <n v="519"/>
        <n v="522"/>
        <n v="798"/>
        <n v="1746"/>
        <n v="3412"/>
        <n v="175"/>
        <n v="1014"/>
        <n v="1763"/>
        <n v="1863"/>
        <n v="3466"/>
        <n v="3630"/>
        <n v="3633"/>
        <n v="4"/>
        <n v="70"/>
        <n v="948"/>
        <n v="1957"/>
        <n v="3097"/>
        <n v="3649"/>
        <n v="3963"/>
        <n v="4305"/>
        <n v="4942"/>
        <n v="19"/>
        <n v="4963"/>
        <n v="5110"/>
        <n v="10"/>
        <n v="216"/>
        <n v="1937"/>
        <n v="4720"/>
        <n v="91"/>
        <n v="505"/>
        <n v="640"/>
        <n v="1408"/>
        <n v="2074"/>
        <n v="2639"/>
        <n v="2694"/>
        <n v="2797"/>
        <n v="2811"/>
        <n v="4037"/>
        <n v="4629"/>
        <n v="2455"/>
        <n v="3184"/>
        <n v="3363"/>
        <n v="3373"/>
        <n v="3799"/>
        <n v="5002"/>
        <n v="2896"/>
        <n v="3334"/>
        <n v="3469"/>
        <n v="569"/>
        <n v="2404"/>
        <n v="4682"/>
        <n v="4888"/>
        <n v="4923"/>
        <n v="131"/>
        <n v="349"/>
        <n v="1131"/>
        <n v="2738"/>
        <n v="4400"/>
        <n v="3122"/>
        <n v="4572"/>
        <n v="4783"/>
        <n v="5055"/>
        <n v="5100"/>
        <n v="488"/>
        <n v="710"/>
        <n v="1009"/>
        <n v="1231"/>
        <n v="1445"/>
        <n v="2842"/>
        <n v="3783"/>
        <n v="4484"/>
        <n v="4597"/>
        <n v="4917"/>
        <n v="629"/>
        <n v="1373"/>
        <n v="1668"/>
        <n v="2646"/>
        <n v="3044"/>
        <n v="3065"/>
        <n v="3365"/>
        <n v="4042"/>
        <n v="4635"/>
        <n v="4748"/>
        <n v="342"/>
        <n v="676"/>
        <n v="1912"/>
        <n v="2065"/>
        <n v="3136"/>
        <n v="3423"/>
        <n v="3746"/>
        <n v="1198"/>
        <n v="2123"/>
        <n v="2586"/>
        <n v="3048"/>
        <n v="3838"/>
        <n v="4718"/>
        <n v="4844"/>
        <n v="678"/>
        <n v="1706"/>
        <n v="3034"/>
        <n v="3883"/>
        <n v="4342"/>
        <n v="4468"/>
        <n v="7"/>
        <n v="658"/>
        <n v="1192"/>
        <n v="3852"/>
        <n v="4507"/>
        <n v="260"/>
        <n v="1659"/>
        <n v="3188"/>
        <n v="3673"/>
        <n v="3805"/>
        <n v="3945"/>
        <n v="4266"/>
        <n v="606"/>
        <n v="1166"/>
        <n v="1913"/>
        <n v="2402"/>
        <n v="3192"/>
        <n v="3721"/>
        <n v="3882"/>
        <n v="4945"/>
        <n v="5084"/>
        <n v="246"/>
        <n v="537"/>
        <n v="968"/>
        <n v="1234"/>
        <n v="2061"/>
        <n v="2219"/>
        <n v="2651"/>
        <n v="3173"/>
        <n v="3409"/>
        <n v="3535"/>
        <n v="5134"/>
        <n v="2011"/>
        <n v="2477"/>
        <n v="2745"/>
        <n v="4427"/>
        <n v="377"/>
        <n v="1530"/>
        <n v="2135"/>
        <n v="2916"/>
        <n v="3449"/>
        <n v="3498"/>
        <n v="4851"/>
        <n v="4926"/>
        <n v="5035"/>
        <n v="5135"/>
      </sharedItems>
    </cacheField>
    <cacheField name="Order Date" numFmtId="164">
      <sharedItems containsSemiMixedTypes="0" containsNonDate="0" containsDate="1" containsString="0" minDate="2026-01-01T00:00:00" maxDate="2026-12-31T00:00:00" count="364">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sharedItems>
      <fieldGroup par="24"/>
    </cacheField>
    <cacheField name="Year" numFmtId="0">
      <sharedItems containsSemiMixedTypes="0" containsString="0" containsNumber="1" containsInteger="1" minValue="2026" maxValue="2026" count="1">
        <n v="2026"/>
      </sharedItems>
    </cacheField>
    <cacheField name="Quarter" numFmtId="0">
      <sharedItems count="4">
        <s v="Q1"/>
        <s v="Q2"/>
        <s v="Q3"/>
        <s v="Q4"/>
      </sharedItems>
    </cacheField>
    <cacheField name="Month" numFmtId="0">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ount="3">
        <s v="Returning"/>
        <s v="New"/>
        <s v="Business"/>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2" numFmtId="166">
      <sharedItems/>
    </cacheField>
    <cacheField name="MonthNo" numFmtId="1">
      <sharedItems containsSemiMixedTypes="0" containsString="0" containsNumber="1" containsInteger="1" minValue="1" maxValue="12"/>
    </cacheField>
    <cacheField name="Month2" numFmtId="166">
      <sharedItems/>
    </cacheField>
    <cacheField name="Days (Order Date)" numFmtId="0" databaseField="0">
      <fieldGroup base="1">
        <rangePr groupBy="days" startDate="2026-01-01T00:00:00" endDate="2026-12-3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6"/>
        </groupItems>
      </fieldGroup>
    </cacheField>
    <cacheField name="Months (Order Date)" numFmtId="0" databaseField="0">
      <fieldGroup base="1">
        <rangePr groupBy="months" startDate="2026-01-01T00:00:00" endDate="2026-12-31T00:00:00"/>
        <groupItems count="14">
          <s v="&lt;01-01-2026"/>
          <s v="Jan"/>
          <s v="Feb"/>
          <s v="Mar"/>
          <s v="Apr"/>
          <s v="May"/>
          <s v="Jun"/>
          <s v="Jul"/>
          <s v="Aug"/>
          <s v="Sep"/>
          <s v="Oct"/>
          <s v="Nov"/>
          <s v="Dec"/>
          <s v="&gt;31-12-2026"/>
        </groupItems>
      </fieldGroup>
    </cacheField>
  </cacheFields>
  <extLst>
    <ext xmlns:x14="http://schemas.microsoft.com/office/spreadsheetml/2009/9/main" uri="{725AE2AE-9491-48be-B2B4-4EB974FC3084}">
      <x14:pivotCacheDefinition pivotCacheId="6787050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x v="0"/>
    <x v="0"/>
    <x v="0"/>
    <x v="0"/>
    <x v="0"/>
    <x v="0"/>
    <x v="0"/>
    <x v="0"/>
    <x v="0"/>
    <x v="0"/>
    <s v="Commuter Helmet"/>
    <n v="2"/>
    <n v="82.06"/>
    <n v="0"/>
    <n v="42.94"/>
    <n v="164.12"/>
    <n v="85.88"/>
    <n v="78.240000000000009"/>
    <n v="0.476724348038021"/>
    <n v="2026"/>
    <s v="Q1"/>
    <n v="1"/>
    <s v="Jan"/>
  </r>
  <r>
    <x v="1"/>
    <x v="1"/>
    <x v="0"/>
    <x v="0"/>
    <x v="0"/>
    <x v="1"/>
    <x v="1"/>
    <x v="1"/>
    <x v="0"/>
    <x v="1"/>
    <s v="Hiking Daypack 20L"/>
    <n v="4"/>
    <n v="94.18"/>
    <n v="0.15"/>
    <n v="45.03"/>
    <n v="320.21199999999999"/>
    <n v="180.12"/>
    <n v="140.09199999999998"/>
    <n v="0.43749765780170635"/>
    <n v="2026"/>
    <s v="Q1"/>
    <n v="1"/>
    <s v="Jan"/>
  </r>
  <r>
    <x v="2"/>
    <x v="2"/>
    <x v="0"/>
    <x v="0"/>
    <x v="0"/>
    <x v="2"/>
    <x v="2"/>
    <x v="0"/>
    <x v="1"/>
    <x v="2"/>
    <s v="Insulated Bottle"/>
    <n v="2"/>
    <n v="36.72"/>
    <n v="0.05"/>
    <n v="13.76"/>
    <n v="69.768000000000001"/>
    <n v="27.52"/>
    <n v="42.248000000000005"/>
    <n v="0.60554982226808862"/>
    <n v="2026"/>
    <s v="Q1"/>
    <n v="1"/>
    <s v="Jan"/>
  </r>
  <r>
    <x v="3"/>
    <x v="2"/>
    <x v="0"/>
    <x v="0"/>
    <x v="0"/>
    <x v="0"/>
    <x v="0"/>
    <x v="1"/>
    <x v="2"/>
    <x v="1"/>
    <s v="Trail Boots"/>
    <n v="4"/>
    <n v="143.66999999999999"/>
    <n v="0.1"/>
    <n v="81.22"/>
    <n v="517.21199999999999"/>
    <n v="324.88"/>
    <n v="192.33199999999999"/>
    <n v="0.37186298848441257"/>
    <n v="2026"/>
    <s v="Q1"/>
    <n v="1"/>
    <s v="Jan"/>
  </r>
  <r>
    <x v="4"/>
    <x v="2"/>
    <x v="0"/>
    <x v="0"/>
    <x v="0"/>
    <x v="0"/>
    <x v="0"/>
    <x v="1"/>
    <x v="2"/>
    <x v="2"/>
    <s v="Insulated Bottle"/>
    <n v="3"/>
    <n v="36.53"/>
    <n v="0.15"/>
    <n v="13.67"/>
    <n v="93.151499999999999"/>
    <n v="41.01"/>
    <n v="52.141500000000001"/>
    <n v="0.55974944042769037"/>
    <n v="2026"/>
    <s v="Q1"/>
    <n v="1"/>
    <s v="Jan"/>
  </r>
  <r>
    <x v="5"/>
    <x v="2"/>
    <x v="0"/>
    <x v="0"/>
    <x v="0"/>
    <x v="2"/>
    <x v="3"/>
    <x v="2"/>
    <x v="1"/>
    <x v="2"/>
    <s v="Insulated Bottle"/>
    <n v="1"/>
    <n v="35.340000000000003"/>
    <n v="0"/>
    <n v="13.37"/>
    <n v="35.340000000000003"/>
    <n v="13.37"/>
    <n v="21.970000000000006"/>
    <n v="0.62167515563101317"/>
    <n v="2026"/>
    <s v="Q1"/>
    <n v="1"/>
    <s v="Jan"/>
  </r>
  <r>
    <x v="6"/>
    <x v="2"/>
    <x v="0"/>
    <x v="0"/>
    <x v="0"/>
    <x v="3"/>
    <x v="4"/>
    <x v="1"/>
    <x v="0"/>
    <x v="0"/>
    <s v="Trail Bike Light"/>
    <n v="8"/>
    <n v="49.6"/>
    <n v="0.1"/>
    <n v="23.05"/>
    <n v="357.12"/>
    <n v="184.4"/>
    <n v="172.72"/>
    <n v="0.4836469534050179"/>
    <n v="2026"/>
    <s v="Q1"/>
    <n v="1"/>
    <s v="Jan"/>
  </r>
  <r>
    <x v="7"/>
    <x v="2"/>
    <x v="0"/>
    <x v="0"/>
    <x v="0"/>
    <x v="0"/>
    <x v="0"/>
    <x v="2"/>
    <x v="1"/>
    <x v="3"/>
    <s v="Alpine Tent 4P"/>
    <n v="2"/>
    <n v="347.51"/>
    <n v="0"/>
    <n v="190.16"/>
    <n v="695.02"/>
    <n v="380.32"/>
    <n v="314.7"/>
    <n v="0.4527927253891974"/>
    <n v="2026"/>
    <s v="Q1"/>
    <n v="1"/>
    <s v="Jan"/>
  </r>
  <r>
    <x v="8"/>
    <x v="2"/>
    <x v="0"/>
    <x v="0"/>
    <x v="0"/>
    <x v="2"/>
    <x v="5"/>
    <x v="1"/>
    <x v="0"/>
    <x v="0"/>
    <s v="Compact Repair Kit"/>
    <n v="12"/>
    <n v="41.22"/>
    <n v="0.1"/>
    <n v="16.64"/>
    <n v="445.17599999999999"/>
    <n v="199.68"/>
    <n v="245.49599999999998"/>
    <n v="0.55145829963879456"/>
    <n v="2026"/>
    <s v="Q1"/>
    <n v="1"/>
    <s v="Jan"/>
  </r>
  <r>
    <x v="9"/>
    <x v="2"/>
    <x v="0"/>
    <x v="0"/>
    <x v="0"/>
    <x v="2"/>
    <x v="3"/>
    <x v="2"/>
    <x v="2"/>
    <x v="3"/>
    <s v="Alpine Tent 4P"/>
    <n v="1"/>
    <n v="332.18"/>
    <n v="0"/>
    <n v="195.33"/>
    <n v="332.18"/>
    <n v="195.33"/>
    <n v="136.85"/>
    <n v="0.41197543500511768"/>
    <n v="2026"/>
    <s v="Q1"/>
    <n v="1"/>
    <s v="Jan"/>
  </r>
  <r>
    <x v="10"/>
    <x v="2"/>
    <x v="0"/>
    <x v="0"/>
    <x v="0"/>
    <x v="1"/>
    <x v="6"/>
    <x v="3"/>
    <x v="0"/>
    <x v="0"/>
    <s v="Trail Bike Light"/>
    <n v="1"/>
    <n v="49.71"/>
    <n v="0"/>
    <n v="23.15"/>
    <n v="49.71"/>
    <n v="23.15"/>
    <n v="26.560000000000002"/>
    <n v="0.53429893381613358"/>
    <n v="2026"/>
    <s v="Q1"/>
    <n v="1"/>
    <s v="Jan"/>
  </r>
  <r>
    <x v="11"/>
    <x v="3"/>
    <x v="0"/>
    <x v="0"/>
    <x v="0"/>
    <x v="2"/>
    <x v="3"/>
    <x v="0"/>
    <x v="1"/>
    <x v="3"/>
    <s v="Trail Tent 2P"/>
    <n v="2"/>
    <n v="194.35"/>
    <n v="0"/>
    <n v="104.22"/>
    <n v="388.7"/>
    <n v="208.44"/>
    <n v="180.26"/>
    <n v="0.46375096475430921"/>
    <n v="2026"/>
    <s v="Q1"/>
    <n v="1"/>
    <s v="Jan"/>
  </r>
  <r>
    <x v="12"/>
    <x v="3"/>
    <x v="0"/>
    <x v="0"/>
    <x v="0"/>
    <x v="1"/>
    <x v="6"/>
    <x v="0"/>
    <x v="1"/>
    <x v="0"/>
    <s v="Cycling Pack 12L"/>
    <n v="3"/>
    <n v="102.12"/>
    <n v="0.1"/>
    <n v="51.28"/>
    <n v="275.72400000000005"/>
    <n v="153.84"/>
    <n v="121.88400000000004"/>
    <n v="0.44205074639857256"/>
    <n v="2026"/>
    <s v="Q1"/>
    <n v="1"/>
    <s v="Jan"/>
  </r>
  <r>
    <x v="13"/>
    <x v="3"/>
    <x v="0"/>
    <x v="0"/>
    <x v="0"/>
    <x v="3"/>
    <x v="7"/>
    <x v="2"/>
    <x v="2"/>
    <x v="2"/>
    <s v="Packing Cube Set"/>
    <n v="1"/>
    <n v="46.99"/>
    <n v="0.05"/>
    <n v="18.11"/>
    <n v="44.640500000000003"/>
    <n v="18.11"/>
    <n v="26.530500000000004"/>
    <n v="0.59431457980981395"/>
    <n v="2026"/>
    <s v="Q1"/>
    <n v="1"/>
    <s v="Jan"/>
  </r>
  <r>
    <x v="14"/>
    <x v="3"/>
    <x v="0"/>
    <x v="0"/>
    <x v="0"/>
    <x v="3"/>
    <x v="8"/>
    <x v="0"/>
    <x v="1"/>
    <x v="4"/>
    <s v="Resistance Band Set"/>
    <n v="1"/>
    <n v="40"/>
    <n v="0"/>
    <n v="15.04"/>
    <n v="40"/>
    <n v="15.04"/>
    <n v="24.96"/>
    <n v="0.624"/>
    <n v="2026"/>
    <s v="Q1"/>
    <n v="1"/>
    <s v="Jan"/>
  </r>
  <r>
    <x v="15"/>
    <x v="3"/>
    <x v="0"/>
    <x v="0"/>
    <x v="0"/>
    <x v="0"/>
    <x v="9"/>
    <x v="0"/>
    <x v="1"/>
    <x v="1"/>
    <s v="Summit Backpack 45L"/>
    <n v="1"/>
    <n v="153.38999999999999"/>
    <n v="0"/>
    <n v="78.59"/>
    <n v="153.38999999999999"/>
    <n v="78.59"/>
    <n v="74.799999999999983"/>
    <n v="0.48764587000456344"/>
    <n v="2026"/>
    <s v="Q1"/>
    <n v="1"/>
    <s v="Jan"/>
  </r>
  <r>
    <x v="16"/>
    <x v="3"/>
    <x v="0"/>
    <x v="0"/>
    <x v="0"/>
    <x v="1"/>
    <x v="6"/>
    <x v="0"/>
    <x v="0"/>
    <x v="4"/>
    <s v="Weighted Vest"/>
    <n v="2"/>
    <n v="124.97"/>
    <n v="0.1"/>
    <n v="67.36"/>
    <n v="224.946"/>
    <n v="134.72"/>
    <n v="90.225999999999999"/>
    <n v="0.40110070861451191"/>
    <n v="2026"/>
    <s v="Q1"/>
    <n v="1"/>
    <s v="Jan"/>
  </r>
  <r>
    <x v="17"/>
    <x v="3"/>
    <x v="0"/>
    <x v="0"/>
    <x v="0"/>
    <x v="3"/>
    <x v="4"/>
    <x v="3"/>
    <x v="1"/>
    <x v="0"/>
    <s v="Cycling Pack 12L"/>
    <n v="2"/>
    <n v="100.12"/>
    <n v="0.1"/>
    <n v="49.67"/>
    <n v="180.21600000000001"/>
    <n v="99.34"/>
    <n v="80.876000000000005"/>
    <n v="0.44877258401029874"/>
    <n v="2026"/>
    <s v="Q1"/>
    <n v="1"/>
    <s v="Jan"/>
  </r>
  <r>
    <x v="18"/>
    <x v="4"/>
    <x v="0"/>
    <x v="0"/>
    <x v="0"/>
    <x v="3"/>
    <x v="8"/>
    <x v="3"/>
    <x v="0"/>
    <x v="4"/>
    <s v="Resistance Band Set"/>
    <n v="1"/>
    <n v="40.6"/>
    <n v="0.15"/>
    <n v="14.61"/>
    <n v="34.51"/>
    <n v="14.61"/>
    <n v="19.899999999999999"/>
    <n v="0.57664445088380178"/>
    <n v="2026"/>
    <s v="Q1"/>
    <n v="1"/>
    <s v="Jan"/>
  </r>
  <r>
    <x v="19"/>
    <x v="4"/>
    <x v="0"/>
    <x v="0"/>
    <x v="0"/>
    <x v="3"/>
    <x v="8"/>
    <x v="0"/>
    <x v="1"/>
    <x v="0"/>
    <s v="Cycling Pack 12L"/>
    <n v="1"/>
    <n v="104.23"/>
    <n v="0.1"/>
    <n v="51.6"/>
    <n v="93.807000000000002"/>
    <n v="51.6"/>
    <n v="42.207000000000001"/>
    <n v="0.44993443986056475"/>
    <n v="2026"/>
    <s v="Q1"/>
    <n v="1"/>
    <s v="Jan"/>
  </r>
  <r>
    <x v="20"/>
    <x v="4"/>
    <x v="0"/>
    <x v="0"/>
    <x v="0"/>
    <x v="1"/>
    <x v="1"/>
    <x v="2"/>
    <x v="0"/>
    <x v="4"/>
    <s v="Weighted Vest"/>
    <n v="5"/>
    <n v="122.87"/>
    <n v="0.05"/>
    <n v="69.67"/>
    <n v="583.63250000000005"/>
    <n v="348.35"/>
    <n v="235.28250000000003"/>
    <n v="0.40313467807224584"/>
    <n v="2026"/>
    <s v="Q1"/>
    <n v="1"/>
    <s v="Jan"/>
  </r>
  <r>
    <x v="21"/>
    <x v="5"/>
    <x v="0"/>
    <x v="0"/>
    <x v="0"/>
    <x v="2"/>
    <x v="10"/>
    <x v="0"/>
    <x v="1"/>
    <x v="2"/>
    <s v="Insulated Bottle"/>
    <n v="2"/>
    <n v="36.619999999999997"/>
    <n v="0.05"/>
    <n v="13.87"/>
    <n v="69.577999999999989"/>
    <n v="27.74"/>
    <n v="41.837999999999994"/>
    <n v="0.60131075914800658"/>
    <n v="2026"/>
    <s v="Q1"/>
    <n v="1"/>
    <s v="Jan"/>
  </r>
  <r>
    <x v="22"/>
    <x v="5"/>
    <x v="0"/>
    <x v="0"/>
    <x v="0"/>
    <x v="3"/>
    <x v="7"/>
    <x v="0"/>
    <x v="1"/>
    <x v="1"/>
    <s v="Hiking Daypack 20L"/>
    <n v="1"/>
    <n v="93.4"/>
    <n v="0"/>
    <n v="46.11"/>
    <n v="93.4"/>
    <n v="46.11"/>
    <n v="47.290000000000006"/>
    <n v="0.50631691648822275"/>
    <n v="2026"/>
    <s v="Q1"/>
    <n v="1"/>
    <s v="Jan"/>
  </r>
  <r>
    <x v="23"/>
    <x v="5"/>
    <x v="0"/>
    <x v="0"/>
    <x v="0"/>
    <x v="1"/>
    <x v="1"/>
    <x v="3"/>
    <x v="1"/>
    <x v="3"/>
    <s v="Portable Camp Stove"/>
    <n v="2"/>
    <n v="81.260000000000005"/>
    <n v="0"/>
    <n v="39.119999999999997"/>
    <n v="162.52000000000001"/>
    <n v="78.239999999999995"/>
    <n v="84.280000000000015"/>
    <n v="0.51858232832882112"/>
    <n v="2026"/>
    <s v="Q1"/>
    <n v="1"/>
    <s v="Jan"/>
  </r>
  <r>
    <x v="24"/>
    <x v="5"/>
    <x v="0"/>
    <x v="0"/>
    <x v="0"/>
    <x v="1"/>
    <x v="11"/>
    <x v="3"/>
    <x v="1"/>
    <x v="4"/>
    <s v="Recovery Roller"/>
    <n v="2"/>
    <n v="35.78"/>
    <n v="0"/>
    <n v="13.84"/>
    <n v="71.56"/>
    <n v="27.68"/>
    <n v="43.88"/>
    <n v="0.61319172722191173"/>
    <n v="2026"/>
    <s v="Q1"/>
    <n v="1"/>
    <s v="Jan"/>
  </r>
  <r>
    <x v="25"/>
    <x v="6"/>
    <x v="0"/>
    <x v="0"/>
    <x v="0"/>
    <x v="1"/>
    <x v="12"/>
    <x v="3"/>
    <x v="1"/>
    <x v="0"/>
    <s v="Commuter Helmet"/>
    <n v="3"/>
    <n v="81.64"/>
    <n v="0"/>
    <n v="43.84"/>
    <n v="244.92000000000002"/>
    <n v="131.52000000000001"/>
    <n v="113.4"/>
    <n v="0.46300832925036745"/>
    <n v="2026"/>
    <s v="Q1"/>
    <n v="1"/>
    <s v="Jan"/>
  </r>
  <r>
    <x v="26"/>
    <x v="6"/>
    <x v="0"/>
    <x v="0"/>
    <x v="0"/>
    <x v="1"/>
    <x v="12"/>
    <x v="0"/>
    <x v="0"/>
    <x v="2"/>
    <s v="Carry-On Duffel"/>
    <n v="2"/>
    <n v="131.63999999999999"/>
    <n v="0.05"/>
    <n v="69.02"/>
    <n v="250.11599999999996"/>
    <n v="138.04"/>
    <n v="112.07599999999996"/>
    <n v="0.44809608341729429"/>
    <n v="2026"/>
    <s v="Q1"/>
    <n v="1"/>
    <s v="Jan"/>
  </r>
  <r>
    <x v="27"/>
    <x v="6"/>
    <x v="0"/>
    <x v="0"/>
    <x v="0"/>
    <x v="2"/>
    <x v="3"/>
    <x v="3"/>
    <x v="1"/>
    <x v="1"/>
    <s v="Summit Backpack 45L"/>
    <n v="2"/>
    <n v="155.35"/>
    <n v="0"/>
    <n v="80.790000000000006"/>
    <n v="310.7"/>
    <n v="161.58000000000001"/>
    <n v="149.11999999999998"/>
    <n v="0.47994850337946565"/>
    <n v="2026"/>
    <s v="Q1"/>
    <n v="1"/>
    <s v="Jan"/>
  </r>
  <r>
    <x v="28"/>
    <x v="6"/>
    <x v="0"/>
    <x v="0"/>
    <x v="0"/>
    <x v="3"/>
    <x v="8"/>
    <x v="0"/>
    <x v="0"/>
    <x v="4"/>
    <s v="Training Mat"/>
    <n v="2"/>
    <n v="51.56"/>
    <n v="0.05"/>
    <n v="22.26"/>
    <n v="97.963999999999999"/>
    <n v="44.52"/>
    <n v="53.443999999999996"/>
    <n v="0.54554734392225712"/>
    <n v="2026"/>
    <s v="Q1"/>
    <n v="1"/>
    <s v="Jan"/>
  </r>
  <r>
    <x v="29"/>
    <x v="7"/>
    <x v="0"/>
    <x v="0"/>
    <x v="0"/>
    <x v="1"/>
    <x v="12"/>
    <x v="0"/>
    <x v="1"/>
    <x v="0"/>
    <s v="Trail Bike Light"/>
    <n v="2"/>
    <n v="51.63"/>
    <n v="0"/>
    <n v="22.54"/>
    <n v="103.26"/>
    <n v="45.08"/>
    <n v="58.180000000000007"/>
    <n v="0.5634321131125315"/>
    <n v="2026"/>
    <s v="Q1"/>
    <n v="1"/>
    <s v="Jan"/>
  </r>
  <r>
    <x v="30"/>
    <x v="7"/>
    <x v="0"/>
    <x v="0"/>
    <x v="0"/>
    <x v="0"/>
    <x v="9"/>
    <x v="1"/>
    <x v="2"/>
    <x v="3"/>
    <s v="Alpine Tent 4P"/>
    <n v="5"/>
    <n v="344.88"/>
    <n v="0.15"/>
    <n v="190.66"/>
    <n v="1465.74"/>
    <n v="953.3"/>
    <n v="512.44000000000005"/>
    <n v="0.34961180018284282"/>
    <n v="2026"/>
    <s v="Q1"/>
    <n v="1"/>
    <s v="Jan"/>
  </r>
  <r>
    <x v="31"/>
    <x v="7"/>
    <x v="0"/>
    <x v="0"/>
    <x v="0"/>
    <x v="2"/>
    <x v="3"/>
    <x v="2"/>
    <x v="1"/>
    <x v="1"/>
    <s v="Hiking Daypack 20L"/>
    <n v="2"/>
    <n v="94.06"/>
    <n v="0.15"/>
    <n v="46.33"/>
    <n v="159.90199999999999"/>
    <n v="92.66"/>
    <n v="67.24199999999999"/>
    <n v="0.42052006854198193"/>
    <n v="2026"/>
    <s v="Q1"/>
    <n v="1"/>
    <s v="Jan"/>
  </r>
  <r>
    <x v="32"/>
    <x v="7"/>
    <x v="0"/>
    <x v="0"/>
    <x v="0"/>
    <x v="0"/>
    <x v="0"/>
    <x v="0"/>
    <x v="2"/>
    <x v="1"/>
    <s v="Trekking Poles"/>
    <n v="1"/>
    <n v="72.38"/>
    <n v="0"/>
    <n v="31.65"/>
    <n v="72.38"/>
    <n v="31.65"/>
    <n v="40.729999999999997"/>
    <n v="0.56272450953302011"/>
    <n v="2026"/>
    <s v="Q1"/>
    <n v="1"/>
    <s v="Jan"/>
  </r>
  <r>
    <x v="33"/>
    <x v="7"/>
    <x v="0"/>
    <x v="0"/>
    <x v="0"/>
    <x v="1"/>
    <x v="6"/>
    <x v="0"/>
    <x v="1"/>
    <x v="1"/>
    <s v="Summit Backpack 45L"/>
    <n v="1"/>
    <n v="153.69"/>
    <n v="0"/>
    <n v="77.47"/>
    <n v="153.69"/>
    <n v="77.47"/>
    <n v="76.22"/>
    <n v="0.49593337237295854"/>
    <n v="2026"/>
    <s v="Q1"/>
    <n v="1"/>
    <s v="Jan"/>
  </r>
  <r>
    <x v="34"/>
    <x v="8"/>
    <x v="0"/>
    <x v="0"/>
    <x v="0"/>
    <x v="3"/>
    <x v="13"/>
    <x v="1"/>
    <x v="2"/>
    <x v="2"/>
    <s v="Travel Backpack 35L"/>
    <n v="15"/>
    <n v="168.62"/>
    <n v="0.05"/>
    <n v="86.09"/>
    <n v="2402.835"/>
    <n v="1291.3500000000001"/>
    <n v="1111.4849999999999"/>
    <n v="0.46257233642759488"/>
    <n v="2026"/>
    <s v="Q1"/>
    <n v="1"/>
    <s v="Jan"/>
  </r>
  <r>
    <x v="35"/>
    <x v="8"/>
    <x v="0"/>
    <x v="0"/>
    <x v="0"/>
    <x v="3"/>
    <x v="4"/>
    <x v="0"/>
    <x v="1"/>
    <x v="1"/>
    <s v="Summit Backpack 45L"/>
    <n v="1"/>
    <n v="152.75"/>
    <n v="0.05"/>
    <n v="79.88"/>
    <n v="145.11249999999998"/>
    <n v="79.88"/>
    <n v="65.232499999999987"/>
    <n v="0.44953053665259707"/>
    <n v="2026"/>
    <s v="Q1"/>
    <n v="1"/>
    <s v="Jan"/>
  </r>
  <r>
    <x v="36"/>
    <x v="8"/>
    <x v="0"/>
    <x v="0"/>
    <x v="0"/>
    <x v="1"/>
    <x v="14"/>
    <x v="3"/>
    <x v="1"/>
    <x v="4"/>
    <s v="Recovery Roller"/>
    <n v="2"/>
    <n v="36.72"/>
    <n v="0.05"/>
    <n v="14.15"/>
    <n v="69.768000000000001"/>
    <n v="28.3"/>
    <n v="41.468000000000004"/>
    <n v="0.59436991170737308"/>
    <n v="2026"/>
    <s v="Q1"/>
    <n v="1"/>
    <s v="Jan"/>
  </r>
  <r>
    <x v="37"/>
    <x v="9"/>
    <x v="0"/>
    <x v="0"/>
    <x v="0"/>
    <x v="0"/>
    <x v="15"/>
    <x v="0"/>
    <x v="0"/>
    <x v="1"/>
    <s v="Trail Boots"/>
    <n v="6"/>
    <n v="141.31"/>
    <n v="0.05"/>
    <n v="79.349999999999994"/>
    <n v="805.46699999999998"/>
    <n v="476.09999999999997"/>
    <n v="329.36700000000002"/>
    <n v="0.4089143316858419"/>
    <n v="2026"/>
    <s v="Q1"/>
    <n v="1"/>
    <s v="Jan"/>
  </r>
  <r>
    <x v="38"/>
    <x v="9"/>
    <x v="0"/>
    <x v="0"/>
    <x v="0"/>
    <x v="2"/>
    <x v="10"/>
    <x v="0"/>
    <x v="2"/>
    <x v="3"/>
    <s v="Compact Sleeping Bag"/>
    <n v="2"/>
    <n v="121.23"/>
    <n v="0"/>
    <n v="59.66"/>
    <n v="242.46"/>
    <n v="119.32"/>
    <n v="123.14000000000001"/>
    <n v="0.50787758805576178"/>
    <n v="2026"/>
    <s v="Q1"/>
    <n v="1"/>
    <s v="Jan"/>
  </r>
  <r>
    <x v="39"/>
    <x v="9"/>
    <x v="0"/>
    <x v="0"/>
    <x v="0"/>
    <x v="3"/>
    <x v="8"/>
    <x v="0"/>
    <x v="1"/>
    <x v="2"/>
    <s v="Travel Backpack 35L"/>
    <n v="3"/>
    <n v="161.58000000000001"/>
    <n v="0"/>
    <n v="85.58"/>
    <n v="484.74"/>
    <n v="256.74"/>
    <n v="228"/>
    <n v="0.47035524198539425"/>
    <n v="2026"/>
    <s v="Q1"/>
    <n v="1"/>
    <s v="Jan"/>
  </r>
  <r>
    <x v="40"/>
    <x v="9"/>
    <x v="0"/>
    <x v="0"/>
    <x v="0"/>
    <x v="3"/>
    <x v="8"/>
    <x v="2"/>
    <x v="0"/>
    <x v="2"/>
    <s v="Travel Backpack 35L"/>
    <n v="2"/>
    <n v="166.84"/>
    <n v="0"/>
    <n v="88.67"/>
    <n v="333.68"/>
    <n v="177.34"/>
    <n v="156.34"/>
    <n v="0.4685327259649964"/>
    <n v="2026"/>
    <s v="Q1"/>
    <n v="1"/>
    <s v="Jan"/>
  </r>
  <r>
    <x v="41"/>
    <x v="10"/>
    <x v="0"/>
    <x v="0"/>
    <x v="0"/>
    <x v="2"/>
    <x v="5"/>
    <x v="0"/>
    <x v="0"/>
    <x v="1"/>
    <s v="Summit Backpack 45L"/>
    <n v="1"/>
    <n v="150.96"/>
    <n v="0"/>
    <n v="77.5"/>
    <n v="150.96"/>
    <n v="77.5"/>
    <n v="73.460000000000008"/>
    <n v="0.48661897191308956"/>
    <n v="2026"/>
    <s v="Q1"/>
    <n v="1"/>
    <s v="Jan"/>
  </r>
  <r>
    <x v="42"/>
    <x v="10"/>
    <x v="0"/>
    <x v="0"/>
    <x v="0"/>
    <x v="3"/>
    <x v="7"/>
    <x v="2"/>
    <x v="0"/>
    <x v="2"/>
    <s v="Insulated Bottle"/>
    <n v="3"/>
    <n v="36.33"/>
    <n v="0.05"/>
    <n v="13.27"/>
    <n v="103.54049999999999"/>
    <n v="39.81"/>
    <n v="63.730499999999992"/>
    <n v="0.61551277036521934"/>
    <n v="2026"/>
    <s v="Q1"/>
    <n v="1"/>
    <s v="Jan"/>
  </r>
  <r>
    <x v="43"/>
    <x v="10"/>
    <x v="0"/>
    <x v="0"/>
    <x v="0"/>
    <x v="3"/>
    <x v="8"/>
    <x v="0"/>
    <x v="0"/>
    <x v="2"/>
    <s v="Insulated Bottle"/>
    <n v="1"/>
    <n v="35.340000000000003"/>
    <n v="0.1"/>
    <n v="13.36"/>
    <n v="31.806000000000004"/>
    <n v="13.36"/>
    <n v="18.446000000000005"/>
    <n v="0.5799534678991386"/>
    <n v="2026"/>
    <s v="Q1"/>
    <n v="1"/>
    <s v="Jan"/>
  </r>
  <r>
    <x v="44"/>
    <x v="10"/>
    <x v="0"/>
    <x v="0"/>
    <x v="0"/>
    <x v="3"/>
    <x v="8"/>
    <x v="0"/>
    <x v="0"/>
    <x v="2"/>
    <s v="Packing Cube Set"/>
    <n v="2"/>
    <n v="46.27"/>
    <n v="0"/>
    <n v="18.23"/>
    <n v="92.54"/>
    <n v="36.46"/>
    <n v="56.080000000000005"/>
    <n v="0.60600821266479366"/>
    <n v="2026"/>
    <s v="Q1"/>
    <n v="1"/>
    <s v="Jan"/>
  </r>
  <r>
    <x v="45"/>
    <x v="10"/>
    <x v="0"/>
    <x v="0"/>
    <x v="0"/>
    <x v="3"/>
    <x v="7"/>
    <x v="0"/>
    <x v="0"/>
    <x v="0"/>
    <s v="Commuter Helmet"/>
    <n v="1"/>
    <n v="79.930000000000007"/>
    <n v="0.05"/>
    <n v="43.73"/>
    <n v="75.933500000000009"/>
    <n v="43.73"/>
    <n v="32.203500000000012"/>
    <n v="0.42410135184075554"/>
    <n v="2026"/>
    <s v="Q1"/>
    <n v="1"/>
    <s v="Jan"/>
  </r>
  <r>
    <x v="46"/>
    <x v="11"/>
    <x v="0"/>
    <x v="0"/>
    <x v="0"/>
    <x v="1"/>
    <x v="12"/>
    <x v="2"/>
    <x v="1"/>
    <x v="1"/>
    <s v="Trail Boots"/>
    <n v="1"/>
    <n v="141.25"/>
    <n v="0"/>
    <n v="78.72"/>
    <n v="141.25"/>
    <n v="78.72"/>
    <n v="62.53"/>
    <n v="0.44269026548672569"/>
    <n v="2026"/>
    <s v="Q1"/>
    <n v="1"/>
    <s v="Jan"/>
  </r>
  <r>
    <x v="47"/>
    <x v="11"/>
    <x v="0"/>
    <x v="0"/>
    <x v="0"/>
    <x v="3"/>
    <x v="8"/>
    <x v="0"/>
    <x v="0"/>
    <x v="0"/>
    <s v="Cycling Pack 12L"/>
    <n v="2"/>
    <n v="103.64"/>
    <n v="0.1"/>
    <n v="50.96"/>
    <n v="186.55199999999999"/>
    <n v="101.92"/>
    <n v="84.631999999999991"/>
    <n v="0.45366439384193147"/>
    <n v="2026"/>
    <s v="Q1"/>
    <n v="1"/>
    <s v="Jan"/>
  </r>
  <r>
    <x v="48"/>
    <x v="11"/>
    <x v="0"/>
    <x v="0"/>
    <x v="0"/>
    <x v="0"/>
    <x v="0"/>
    <x v="0"/>
    <x v="1"/>
    <x v="2"/>
    <s v="Carry-On Duffel"/>
    <n v="1"/>
    <n v="136.18"/>
    <n v="0"/>
    <n v="68.34"/>
    <n v="136.18"/>
    <n v="68.34"/>
    <n v="67.84"/>
    <n v="0.498164194448524"/>
    <n v="2026"/>
    <s v="Q1"/>
    <n v="1"/>
    <s v="Jan"/>
  </r>
  <r>
    <x v="49"/>
    <x v="11"/>
    <x v="0"/>
    <x v="0"/>
    <x v="0"/>
    <x v="2"/>
    <x v="2"/>
    <x v="3"/>
    <x v="1"/>
    <x v="4"/>
    <s v="Recovery Roller"/>
    <n v="1"/>
    <n v="36.43"/>
    <n v="0"/>
    <n v="14.33"/>
    <n v="36.43"/>
    <n v="14.33"/>
    <n v="22.1"/>
    <n v="0.60664287674993145"/>
    <n v="2026"/>
    <s v="Q1"/>
    <n v="1"/>
    <s v="Jan"/>
  </r>
  <r>
    <x v="50"/>
    <x v="11"/>
    <x v="0"/>
    <x v="0"/>
    <x v="0"/>
    <x v="3"/>
    <x v="7"/>
    <x v="0"/>
    <x v="1"/>
    <x v="4"/>
    <s v="Training Mat"/>
    <n v="2"/>
    <n v="50.51"/>
    <n v="0.1"/>
    <n v="21.84"/>
    <n v="90.917999999999992"/>
    <n v="43.68"/>
    <n v="47.237999999999992"/>
    <n v="0.5195670824259222"/>
    <n v="2026"/>
    <s v="Q1"/>
    <n v="1"/>
    <s v="Jan"/>
  </r>
  <r>
    <x v="51"/>
    <x v="11"/>
    <x v="0"/>
    <x v="0"/>
    <x v="0"/>
    <x v="3"/>
    <x v="13"/>
    <x v="2"/>
    <x v="0"/>
    <x v="4"/>
    <s v="Weighted Vest"/>
    <n v="1"/>
    <n v="123"/>
    <n v="0"/>
    <n v="67.3"/>
    <n v="123"/>
    <n v="67.3"/>
    <n v="55.7"/>
    <n v="0.45284552845528458"/>
    <n v="2026"/>
    <s v="Q1"/>
    <n v="1"/>
    <s v="Jan"/>
  </r>
  <r>
    <x v="52"/>
    <x v="11"/>
    <x v="0"/>
    <x v="0"/>
    <x v="0"/>
    <x v="1"/>
    <x v="14"/>
    <x v="0"/>
    <x v="1"/>
    <x v="1"/>
    <s v="Trekking Poles"/>
    <n v="2"/>
    <n v="72.239999999999995"/>
    <n v="0"/>
    <n v="32.94"/>
    <n v="144.47999999999999"/>
    <n v="65.88"/>
    <n v="78.599999999999994"/>
    <n v="0.54401993355481726"/>
    <n v="2026"/>
    <s v="Q1"/>
    <n v="1"/>
    <s v="Jan"/>
  </r>
  <r>
    <x v="53"/>
    <x v="11"/>
    <x v="0"/>
    <x v="0"/>
    <x v="0"/>
    <x v="2"/>
    <x v="3"/>
    <x v="2"/>
    <x v="0"/>
    <x v="1"/>
    <s v="Summit Backpack 45L"/>
    <n v="1"/>
    <n v="151.11000000000001"/>
    <n v="0.15"/>
    <n v="79.650000000000006"/>
    <n v="128.4435"/>
    <n v="79.650000000000006"/>
    <n v="48.793499999999995"/>
    <n v="0.37988298356865075"/>
    <n v="2026"/>
    <s v="Q1"/>
    <n v="1"/>
    <s v="Jan"/>
  </r>
  <r>
    <x v="54"/>
    <x v="12"/>
    <x v="0"/>
    <x v="0"/>
    <x v="0"/>
    <x v="3"/>
    <x v="4"/>
    <x v="0"/>
    <x v="1"/>
    <x v="1"/>
    <s v="Hiking Daypack 20L"/>
    <n v="1"/>
    <n v="94.32"/>
    <n v="0"/>
    <n v="45.93"/>
    <n v="94.32"/>
    <n v="45.93"/>
    <n v="48.389999999999993"/>
    <n v="0.51304071246819338"/>
    <n v="2026"/>
    <s v="Q1"/>
    <n v="1"/>
    <s v="Jan"/>
  </r>
  <r>
    <x v="55"/>
    <x v="12"/>
    <x v="0"/>
    <x v="0"/>
    <x v="0"/>
    <x v="1"/>
    <x v="12"/>
    <x v="0"/>
    <x v="0"/>
    <x v="0"/>
    <s v="Trail Bike Light"/>
    <n v="3"/>
    <n v="51.52"/>
    <n v="0"/>
    <n v="21.92"/>
    <n v="154.56"/>
    <n v="65.760000000000005"/>
    <n v="88.8"/>
    <n v="0.57453416149068315"/>
    <n v="2026"/>
    <s v="Q1"/>
    <n v="1"/>
    <s v="Jan"/>
  </r>
  <r>
    <x v="56"/>
    <x v="13"/>
    <x v="0"/>
    <x v="0"/>
    <x v="0"/>
    <x v="0"/>
    <x v="15"/>
    <x v="0"/>
    <x v="1"/>
    <x v="1"/>
    <s v="Trail Boots"/>
    <n v="2"/>
    <n v="146.4"/>
    <n v="0.05"/>
    <n v="81.72"/>
    <n v="278.16000000000003"/>
    <n v="163.44"/>
    <n v="114.72000000000003"/>
    <n v="0.4124245038826575"/>
    <n v="2026"/>
    <s v="Q1"/>
    <n v="1"/>
    <s v="Jan"/>
  </r>
  <r>
    <x v="57"/>
    <x v="13"/>
    <x v="0"/>
    <x v="0"/>
    <x v="0"/>
    <x v="0"/>
    <x v="0"/>
    <x v="1"/>
    <x v="2"/>
    <x v="2"/>
    <s v="Packing Cube Set"/>
    <n v="3"/>
    <n v="47.32"/>
    <n v="0.1"/>
    <n v="18.420000000000002"/>
    <n v="127.76400000000001"/>
    <n v="55.260000000000005"/>
    <n v="72.504000000000005"/>
    <n v="0.56748379825302897"/>
    <n v="2026"/>
    <s v="Q1"/>
    <n v="1"/>
    <s v="Jan"/>
  </r>
  <r>
    <x v="58"/>
    <x v="13"/>
    <x v="0"/>
    <x v="0"/>
    <x v="0"/>
    <x v="3"/>
    <x v="13"/>
    <x v="2"/>
    <x v="2"/>
    <x v="4"/>
    <s v="Resistance Band Set"/>
    <n v="2"/>
    <n v="40.450000000000003"/>
    <n v="0.05"/>
    <n v="15.14"/>
    <n v="76.855000000000004"/>
    <n v="30.28"/>
    <n v="46.575000000000003"/>
    <n v="0.60601132001821612"/>
    <n v="2026"/>
    <s v="Q1"/>
    <n v="1"/>
    <s v="Jan"/>
  </r>
  <r>
    <x v="59"/>
    <x v="13"/>
    <x v="0"/>
    <x v="0"/>
    <x v="0"/>
    <x v="0"/>
    <x v="0"/>
    <x v="0"/>
    <x v="0"/>
    <x v="2"/>
    <s v="Packing Cube Set"/>
    <n v="2"/>
    <n v="47.05"/>
    <n v="0.1"/>
    <n v="18.8"/>
    <n v="84.69"/>
    <n v="37.6"/>
    <n v="47.089999999999996"/>
    <n v="0.55602786633604906"/>
    <n v="2026"/>
    <s v="Q1"/>
    <n v="1"/>
    <s v="Jan"/>
  </r>
  <r>
    <x v="60"/>
    <x v="14"/>
    <x v="0"/>
    <x v="0"/>
    <x v="0"/>
    <x v="3"/>
    <x v="8"/>
    <x v="2"/>
    <x v="2"/>
    <x v="4"/>
    <s v="Weighted Vest"/>
    <n v="3"/>
    <n v="123.14"/>
    <n v="0.05"/>
    <n v="70.67"/>
    <n v="350.94900000000001"/>
    <n v="212.01"/>
    <n v="138.93900000000002"/>
    <n v="0.39589513006163296"/>
    <n v="2026"/>
    <s v="Q1"/>
    <n v="1"/>
    <s v="Jan"/>
  </r>
  <r>
    <x v="61"/>
    <x v="14"/>
    <x v="0"/>
    <x v="0"/>
    <x v="0"/>
    <x v="3"/>
    <x v="13"/>
    <x v="0"/>
    <x v="0"/>
    <x v="1"/>
    <s v="Summit Backpack 45L"/>
    <n v="2"/>
    <n v="151.33000000000001"/>
    <n v="0.1"/>
    <n v="78.44"/>
    <n v="272.39400000000001"/>
    <n v="156.88"/>
    <n v="115.51400000000001"/>
    <n v="0.42406954631893512"/>
    <n v="2026"/>
    <s v="Q1"/>
    <n v="1"/>
    <s v="Jan"/>
  </r>
  <r>
    <x v="62"/>
    <x v="14"/>
    <x v="0"/>
    <x v="0"/>
    <x v="0"/>
    <x v="1"/>
    <x v="14"/>
    <x v="0"/>
    <x v="0"/>
    <x v="1"/>
    <s v="Trail Boots"/>
    <n v="5"/>
    <n v="144.01"/>
    <n v="0.05"/>
    <n v="79.64"/>
    <n v="684.0474999999999"/>
    <n v="398.2"/>
    <n v="285.84749999999991"/>
    <n v="0.41787668254032062"/>
    <n v="2026"/>
    <s v="Q1"/>
    <n v="1"/>
    <s v="Jan"/>
  </r>
  <r>
    <x v="63"/>
    <x v="14"/>
    <x v="0"/>
    <x v="0"/>
    <x v="0"/>
    <x v="3"/>
    <x v="8"/>
    <x v="0"/>
    <x v="0"/>
    <x v="1"/>
    <s v="Hiking Daypack 20L"/>
    <n v="3"/>
    <n v="91.19"/>
    <n v="0"/>
    <n v="44.47"/>
    <n v="273.57"/>
    <n v="133.41"/>
    <n v="140.16"/>
    <n v="0.5123368790437548"/>
    <n v="2026"/>
    <s v="Q1"/>
    <n v="1"/>
    <s v="Jan"/>
  </r>
  <r>
    <x v="64"/>
    <x v="14"/>
    <x v="0"/>
    <x v="0"/>
    <x v="0"/>
    <x v="3"/>
    <x v="7"/>
    <x v="2"/>
    <x v="1"/>
    <x v="2"/>
    <s v="Packing Cube Set"/>
    <n v="2"/>
    <n v="45.45"/>
    <n v="0"/>
    <n v="18.190000000000001"/>
    <n v="90.9"/>
    <n v="36.380000000000003"/>
    <n v="54.52"/>
    <n v="0.59977997799779981"/>
    <n v="2026"/>
    <s v="Q1"/>
    <n v="1"/>
    <s v="Jan"/>
  </r>
  <r>
    <x v="65"/>
    <x v="14"/>
    <x v="0"/>
    <x v="0"/>
    <x v="0"/>
    <x v="1"/>
    <x v="1"/>
    <x v="3"/>
    <x v="1"/>
    <x v="4"/>
    <s v="Resistance Band Set"/>
    <n v="1"/>
    <n v="40.72"/>
    <n v="0"/>
    <n v="14.94"/>
    <n v="40.72"/>
    <n v="14.94"/>
    <n v="25.78"/>
    <n v="0.6331041257367388"/>
    <n v="2026"/>
    <s v="Q1"/>
    <n v="1"/>
    <s v="Jan"/>
  </r>
  <r>
    <x v="66"/>
    <x v="14"/>
    <x v="0"/>
    <x v="0"/>
    <x v="0"/>
    <x v="1"/>
    <x v="12"/>
    <x v="0"/>
    <x v="2"/>
    <x v="2"/>
    <s v="Insulated Bottle"/>
    <n v="2"/>
    <n v="37.090000000000003"/>
    <n v="0"/>
    <n v="13.29"/>
    <n v="74.180000000000007"/>
    <n v="26.58"/>
    <n v="47.600000000000009"/>
    <n v="0.64168239417632789"/>
    <n v="2026"/>
    <s v="Q1"/>
    <n v="1"/>
    <s v="Jan"/>
  </r>
  <r>
    <x v="67"/>
    <x v="15"/>
    <x v="0"/>
    <x v="0"/>
    <x v="0"/>
    <x v="2"/>
    <x v="10"/>
    <x v="0"/>
    <x v="1"/>
    <x v="3"/>
    <s v="Compact Sleeping Bag"/>
    <n v="1"/>
    <n v="124.45"/>
    <n v="0.15"/>
    <n v="59.77"/>
    <n v="105.7825"/>
    <n v="59.77"/>
    <n v="46.012499999999996"/>
    <n v="0.43497270342447941"/>
    <n v="2026"/>
    <s v="Q1"/>
    <n v="1"/>
    <s v="Jan"/>
  </r>
  <r>
    <x v="68"/>
    <x v="15"/>
    <x v="0"/>
    <x v="0"/>
    <x v="0"/>
    <x v="0"/>
    <x v="0"/>
    <x v="2"/>
    <x v="1"/>
    <x v="2"/>
    <s v="Insulated Bottle"/>
    <n v="1"/>
    <n v="35.93"/>
    <n v="0.05"/>
    <n v="13.33"/>
    <n v="34.133499999999998"/>
    <n v="13.33"/>
    <n v="20.8035"/>
    <n v="0.60947456311248482"/>
    <n v="2026"/>
    <s v="Q1"/>
    <n v="1"/>
    <s v="Jan"/>
  </r>
  <r>
    <x v="69"/>
    <x v="15"/>
    <x v="0"/>
    <x v="0"/>
    <x v="0"/>
    <x v="3"/>
    <x v="13"/>
    <x v="0"/>
    <x v="0"/>
    <x v="3"/>
    <s v="Compact Sleeping Bag"/>
    <n v="4"/>
    <n v="121.8"/>
    <n v="0.05"/>
    <n v="59.57"/>
    <n v="462.84"/>
    <n v="238.28"/>
    <n v="224.55999999999997"/>
    <n v="0.48517846339987897"/>
    <n v="2026"/>
    <s v="Q1"/>
    <n v="1"/>
    <s v="Jan"/>
  </r>
  <r>
    <x v="70"/>
    <x v="15"/>
    <x v="0"/>
    <x v="0"/>
    <x v="0"/>
    <x v="1"/>
    <x v="11"/>
    <x v="2"/>
    <x v="0"/>
    <x v="1"/>
    <s v="Hiking Daypack 20L"/>
    <n v="1"/>
    <n v="92.6"/>
    <n v="0.05"/>
    <n v="44.15"/>
    <n v="87.969999999999985"/>
    <n v="44.15"/>
    <n v="43.819999999999986"/>
    <n v="0.4981243605774695"/>
    <n v="2026"/>
    <s v="Q1"/>
    <n v="1"/>
    <s v="Jan"/>
  </r>
  <r>
    <x v="71"/>
    <x v="15"/>
    <x v="0"/>
    <x v="0"/>
    <x v="0"/>
    <x v="1"/>
    <x v="12"/>
    <x v="1"/>
    <x v="2"/>
    <x v="0"/>
    <s v="Cycling Pack 12L"/>
    <n v="10"/>
    <n v="102.68"/>
    <n v="0.15"/>
    <n v="51.07"/>
    <n v="872.78000000000009"/>
    <n v="510.7"/>
    <n v="362.0800000000001"/>
    <n v="0.41485826897958256"/>
    <n v="2026"/>
    <s v="Q1"/>
    <n v="1"/>
    <s v="Jan"/>
  </r>
  <r>
    <x v="72"/>
    <x v="15"/>
    <x v="0"/>
    <x v="0"/>
    <x v="0"/>
    <x v="3"/>
    <x v="13"/>
    <x v="3"/>
    <x v="1"/>
    <x v="0"/>
    <s v="Compact Repair Kit"/>
    <n v="3"/>
    <n v="40.92"/>
    <n v="0.15"/>
    <n v="16.71"/>
    <n v="104.346"/>
    <n v="50.13"/>
    <n v="54.216000000000001"/>
    <n v="0.51957909263412105"/>
    <n v="2026"/>
    <s v="Q1"/>
    <n v="1"/>
    <s v="Jan"/>
  </r>
  <r>
    <x v="73"/>
    <x v="15"/>
    <x v="0"/>
    <x v="0"/>
    <x v="0"/>
    <x v="2"/>
    <x v="16"/>
    <x v="2"/>
    <x v="1"/>
    <x v="0"/>
    <s v="Cycling Pack 12L"/>
    <n v="4"/>
    <n v="102.68"/>
    <n v="0"/>
    <n v="50.83"/>
    <n v="410.72"/>
    <n v="203.32"/>
    <n v="207.40000000000003"/>
    <n v="0.50496688741721862"/>
    <n v="2026"/>
    <s v="Q1"/>
    <n v="1"/>
    <s v="Jan"/>
  </r>
  <r>
    <x v="74"/>
    <x v="16"/>
    <x v="0"/>
    <x v="0"/>
    <x v="0"/>
    <x v="0"/>
    <x v="9"/>
    <x v="3"/>
    <x v="1"/>
    <x v="2"/>
    <s v="Travel Backpack 35L"/>
    <n v="2"/>
    <n v="164.38"/>
    <n v="0.05"/>
    <n v="85.93"/>
    <n v="312.322"/>
    <n v="171.86"/>
    <n v="140.46199999999999"/>
    <n v="0.44973456881039436"/>
    <n v="2026"/>
    <s v="Q1"/>
    <n v="1"/>
    <s v="Jan"/>
  </r>
  <r>
    <x v="75"/>
    <x v="16"/>
    <x v="0"/>
    <x v="0"/>
    <x v="0"/>
    <x v="0"/>
    <x v="15"/>
    <x v="2"/>
    <x v="0"/>
    <x v="0"/>
    <s v="Trail Bike Light"/>
    <n v="1"/>
    <n v="51.78"/>
    <n v="0"/>
    <n v="22.64"/>
    <n v="51.78"/>
    <n v="22.64"/>
    <n v="29.14"/>
    <n v="0.56276554654306687"/>
    <n v="2026"/>
    <s v="Q1"/>
    <n v="1"/>
    <s v="Jan"/>
  </r>
  <r>
    <x v="76"/>
    <x v="16"/>
    <x v="0"/>
    <x v="0"/>
    <x v="0"/>
    <x v="1"/>
    <x v="11"/>
    <x v="2"/>
    <x v="0"/>
    <x v="4"/>
    <s v="Training Mat"/>
    <n v="1"/>
    <n v="50.52"/>
    <n v="0.05"/>
    <n v="22.37"/>
    <n v="47.994"/>
    <n v="22.37"/>
    <n v="25.623999999999999"/>
    <n v="0.5339000708421886"/>
    <n v="2026"/>
    <s v="Q1"/>
    <n v="1"/>
    <s v="Jan"/>
  </r>
  <r>
    <x v="77"/>
    <x v="16"/>
    <x v="0"/>
    <x v="0"/>
    <x v="0"/>
    <x v="1"/>
    <x v="14"/>
    <x v="3"/>
    <x v="1"/>
    <x v="3"/>
    <s v="Trail Tent 2P"/>
    <n v="1"/>
    <n v="199.02"/>
    <n v="0"/>
    <n v="106.49"/>
    <n v="199.02"/>
    <n v="106.49"/>
    <n v="92.530000000000015"/>
    <n v="0.46492814792483173"/>
    <n v="2026"/>
    <s v="Q1"/>
    <n v="1"/>
    <s v="Jan"/>
  </r>
  <r>
    <x v="78"/>
    <x v="17"/>
    <x v="0"/>
    <x v="0"/>
    <x v="0"/>
    <x v="3"/>
    <x v="8"/>
    <x v="2"/>
    <x v="0"/>
    <x v="3"/>
    <s v="Portable Camp Stove"/>
    <n v="3"/>
    <n v="80.27"/>
    <n v="0.1"/>
    <n v="39.26"/>
    <n v="216.72900000000001"/>
    <n v="117.78"/>
    <n v="98.949000000000012"/>
    <n v="0.45655634455933447"/>
    <n v="2026"/>
    <s v="Q1"/>
    <n v="1"/>
    <s v="Jan"/>
  </r>
  <r>
    <x v="79"/>
    <x v="17"/>
    <x v="0"/>
    <x v="0"/>
    <x v="0"/>
    <x v="1"/>
    <x v="1"/>
    <x v="2"/>
    <x v="1"/>
    <x v="3"/>
    <s v="Alpine Tent 4P"/>
    <n v="4"/>
    <n v="333.28"/>
    <n v="0"/>
    <n v="195.76"/>
    <n v="1333.12"/>
    <n v="783.04"/>
    <n v="550.07999999999993"/>
    <n v="0.41262602016322608"/>
    <n v="2026"/>
    <s v="Q1"/>
    <n v="1"/>
    <s v="Jan"/>
  </r>
  <r>
    <x v="80"/>
    <x v="17"/>
    <x v="0"/>
    <x v="0"/>
    <x v="0"/>
    <x v="3"/>
    <x v="13"/>
    <x v="3"/>
    <x v="1"/>
    <x v="0"/>
    <s v="Cycling Pack 12L"/>
    <n v="1"/>
    <n v="104.36"/>
    <n v="0"/>
    <n v="51.63"/>
    <n v="104.36"/>
    <n v="51.63"/>
    <n v="52.73"/>
    <n v="0.50527021847451126"/>
    <n v="2026"/>
    <s v="Q1"/>
    <n v="1"/>
    <s v="Jan"/>
  </r>
  <r>
    <x v="81"/>
    <x v="17"/>
    <x v="0"/>
    <x v="0"/>
    <x v="0"/>
    <x v="2"/>
    <x v="5"/>
    <x v="3"/>
    <x v="1"/>
    <x v="0"/>
    <s v="Commuter Helmet"/>
    <n v="1"/>
    <n v="83.52"/>
    <n v="0.05"/>
    <n v="42.97"/>
    <n v="79.343999999999994"/>
    <n v="42.97"/>
    <n v="36.373999999999995"/>
    <n v="0.45843416011292598"/>
    <n v="2026"/>
    <s v="Q1"/>
    <n v="1"/>
    <s v="Jan"/>
  </r>
  <r>
    <x v="82"/>
    <x v="18"/>
    <x v="0"/>
    <x v="0"/>
    <x v="0"/>
    <x v="2"/>
    <x v="10"/>
    <x v="0"/>
    <x v="1"/>
    <x v="4"/>
    <s v="Weighted Vest"/>
    <n v="2"/>
    <n v="125.93"/>
    <n v="0"/>
    <n v="69.150000000000006"/>
    <n v="251.86"/>
    <n v="138.30000000000001"/>
    <n v="113.56"/>
    <n v="0.45088541253077102"/>
    <n v="2026"/>
    <s v="Q1"/>
    <n v="1"/>
    <s v="Jan"/>
  </r>
  <r>
    <x v="83"/>
    <x v="18"/>
    <x v="0"/>
    <x v="0"/>
    <x v="0"/>
    <x v="1"/>
    <x v="6"/>
    <x v="0"/>
    <x v="2"/>
    <x v="0"/>
    <s v="Trail Bike Light"/>
    <n v="1"/>
    <n v="49.85"/>
    <n v="0"/>
    <n v="23.07"/>
    <n v="49.85"/>
    <n v="23.07"/>
    <n v="26.78"/>
    <n v="0.53721163490471413"/>
    <n v="2026"/>
    <s v="Q1"/>
    <n v="1"/>
    <s v="Jan"/>
  </r>
  <r>
    <x v="84"/>
    <x v="18"/>
    <x v="0"/>
    <x v="0"/>
    <x v="0"/>
    <x v="1"/>
    <x v="1"/>
    <x v="0"/>
    <x v="0"/>
    <x v="2"/>
    <s v="Insulated Bottle"/>
    <n v="1"/>
    <n v="36.130000000000003"/>
    <n v="0"/>
    <n v="13.39"/>
    <n v="36.130000000000003"/>
    <n v="13.39"/>
    <n v="22.740000000000002"/>
    <n v="0.62939385552172711"/>
    <n v="2026"/>
    <s v="Q1"/>
    <n v="1"/>
    <s v="Jan"/>
  </r>
  <r>
    <x v="85"/>
    <x v="18"/>
    <x v="0"/>
    <x v="0"/>
    <x v="0"/>
    <x v="3"/>
    <x v="13"/>
    <x v="2"/>
    <x v="0"/>
    <x v="0"/>
    <s v="Cycling Pack 12L"/>
    <n v="1"/>
    <n v="104.83"/>
    <n v="0.05"/>
    <n v="51.06"/>
    <n v="99.588499999999996"/>
    <n v="51.06"/>
    <n v="48.528499999999994"/>
    <n v="0.48729019916958277"/>
    <n v="2026"/>
    <s v="Q1"/>
    <n v="1"/>
    <s v="Jan"/>
  </r>
  <r>
    <x v="86"/>
    <x v="18"/>
    <x v="0"/>
    <x v="0"/>
    <x v="0"/>
    <x v="0"/>
    <x v="0"/>
    <x v="2"/>
    <x v="0"/>
    <x v="2"/>
    <s v="Insulated Bottle"/>
    <n v="1"/>
    <n v="35.46"/>
    <n v="0.05"/>
    <n v="13.81"/>
    <n v="33.686999999999998"/>
    <n v="13.81"/>
    <n v="19.876999999999995"/>
    <n v="0.59004957401965141"/>
    <n v="2026"/>
    <s v="Q1"/>
    <n v="1"/>
    <s v="Jan"/>
  </r>
  <r>
    <x v="87"/>
    <x v="19"/>
    <x v="0"/>
    <x v="0"/>
    <x v="0"/>
    <x v="3"/>
    <x v="8"/>
    <x v="3"/>
    <x v="0"/>
    <x v="2"/>
    <s v="Travel Backpack 35L"/>
    <n v="1"/>
    <n v="165.42"/>
    <n v="0"/>
    <n v="85.69"/>
    <n v="165.42"/>
    <n v="85.69"/>
    <n v="79.72999999999999"/>
    <n v="0.48198524966751299"/>
    <n v="2026"/>
    <s v="Q1"/>
    <n v="1"/>
    <s v="Jan"/>
  </r>
  <r>
    <x v="88"/>
    <x v="19"/>
    <x v="0"/>
    <x v="0"/>
    <x v="0"/>
    <x v="2"/>
    <x v="5"/>
    <x v="0"/>
    <x v="0"/>
    <x v="3"/>
    <s v="Compact Sleeping Bag"/>
    <n v="1"/>
    <n v="122.86"/>
    <n v="0.05"/>
    <n v="60.36"/>
    <n v="116.717"/>
    <n v="60.36"/>
    <n v="56.356999999999999"/>
    <n v="0.48285168398776529"/>
    <n v="2026"/>
    <s v="Q1"/>
    <n v="1"/>
    <s v="Jan"/>
  </r>
  <r>
    <x v="89"/>
    <x v="19"/>
    <x v="0"/>
    <x v="0"/>
    <x v="0"/>
    <x v="0"/>
    <x v="0"/>
    <x v="2"/>
    <x v="0"/>
    <x v="4"/>
    <s v="Recovery Roller"/>
    <n v="2"/>
    <n v="35.82"/>
    <n v="0"/>
    <n v="14.09"/>
    <n v="71.64"/>
    <n v="28.18"/>
    <n v="43.46"/>
    <n v="0.60664433277498608"/>
    <n v="2026"/>
    <s v="Q1"/>
    <n v="1"/>
    <s v="Jan"/>
  </r>
  <r>
    <x v="90"/>
    <x v="19"/>
    <x v="0"/>
    <x v="0"/>
    <x v="0"/>
    <x v="0"/>
    <x v="0"/>
    <x v="0"/>
    <x v="1"/>
    <x v="3"/>
    <s v="Compact Sleeping Bag"/>
    <n v="3"/>
    <n v="120.29"/>
    <n v="0.1"/>
    <n v="62.41"/>
    <n v="324.78300000000002"/>
    <n v="187.23"/>
    <n v="137.55300000000003"/>
    <n v="0.42352278290427769"/>
    <n v="2026"/>
    <s v="Q1"/>
    <n v="1"/>
    <s v="Jan"/>
  </r>
  <r>
    <x v="91"/>
    <x v="19"/>
    <x v="0"/>
    <x v="0"/>
    <x v="0"/>
    <x v="1"/>
    <x v="11"/>
    <x v="3"/>
    <x v="0"/>
    <x v="3"/>
    <s v="Portable Camp Stove"/>
    <n v="1"/>
    <n v="80.239999999999995"/>
    <n v="0.1"/>
    <n v="39.950000000000003"/>
    <n v="72.215999999999994"/>
    <n v="39.950000000000003"/>
    <n v="32.265999999999991"/>
    <n v="0.44679849340866279"/>
    <n v="2026"/>
    <s v="Q1"/>
    <n v="1"/>
    <s v="Jan"/>
  </r>
  <r>
    <x v="92"/>
    <x v="20"/>
    <x v="0"/>
    <x v="0"/>
    <x v="0"/>
    <x v="0"/>
    <x v="15"/>
    <x v="2"/>
    <x v="1"/>
    <x v="4"/>
    <s v="Recovery Roller"/>
    <n v="2"/>
    <n v="35.97"/>
    <n v="0"/>
    <n v="13.55"/>
    <n v="71.94"/>
    <n v="27.1"/>
    <n v="44.839999999999996"/>
    <n v="0.62329719210453149"/>
    <n v="2026"/>
    <s v="Q1"/>
    <n v="1"/>
    <s v="Jan"/>
  </r>
  <r>
    <x v="93"/>
    <x v="20"/>
    <x v="0"/>
    <x v="0"/>
    <x v="0"/>
    <x v="1"/>
    <x v="11"/>
    <x v="0"/>
    <x v="1"/>
    <x v="1"/>
    <s v="Trekking Poles"/>
    <n v="1"/>
    <n v="72.239999999999995"/>
    <n v="0"/>
    <n v="33.26"/>
    <n v="72.239999999999995"/>
    <n v="33.26"/>
    <n v="38.979999999999997"/>
    <n v="0.53959025470653377"/>
    <n v="2026"/>
    <s v="Q1"/>
    <n v="1"/>
    <s v="Jan"/>
  </r>
  <r>
    <x v="94"/>
    <x v="20"/>
    <x v="0"/>
    <x v="0"/>
    <x v="0"/>
    <x v="0"/>
    <x v="15"/>
    <x v="0"/>
    <x v="0"/>
    <x v="1"/>
    <s v="Summit Backpack 45L"/>
    <n v="5"/>
    <n v="152.81"/>
    <n v="0"/>
    <n v="78.989999999999995"/>
    <n v="764.05"/>
    <n v="394.95"/>
    <n v="369.09999999999997"/>
    <n v="0.48308356782933054"/>
    <n v="2026"/>
    <s v="Q1"/>
    <n v="1"/>
    <s v="Jan"/>
  </r>
  <r>
    <x v="95"/>
    <x v="20"/>
    <x v="0"/>
    <x v="0"/>
    <x v="0"/>
    <x v="0"/>
    <x v="15"/>
    <x v="0"/>
    <x v="1"/>
    <x v="0"/>
    <s v="Commuter Helmet"/>
    <n v="3"/>
    <n v="83.34"/>
    <n v="0"/>
    <n v="41.44"/>
    <n v="250.02"/>
    <n v="124.32"/>
    <n v="125.70000000000002"/>
    <n v="0.50275977921766268"/>
    <n v="2026"/>
    <s v="Q1"/>
    <n v="1"/>
    <s v="Jan"/>
  </r>
  <r>
    <x v="96"/>
    <x v="20"/>
    <x v="0"/>
    <x v="0"/>
    <x v="0"/>
    <x v="3"/>
    <x v="13"/>
    <x v="0"/>
    <x v="0"/>
    <x v="4"/>
    <s v="Recovery Roller"/>
    <n v="1"/>
    <n v="35.869999999999997"/>
    <n v="0"/>
    <n v="13.64"/>
    <n v="35.869999999999997"/>
    <n v="13.64"/>
    <n v="22.229999999999997"/>
    <n v="0.61973794257039305"/>
    <n v="2026"/>
    <s v="Q1"/>
    <n v="1"/>
    <s v="Jan"/>
  </r>
  <r>
    <x v="97"/>
    <x v="21"/>
    <x v="0"/>
    <x v="0"/>
    <x v="0"/>
    <x v="3"/>
    <x v="4"/>
    <x v="3"/>
    <x v="1"/>
    <x v="3"/>
    <s v="Trail Tent 2P"/>
    <n v="1"/>
    <n v="199.42"/>
    <n v="0.05"/>
    <n v="101.82"/>
    <n v="189.44899999999998"/>
    <n v="101.82"/>
    <n v="87.628999999999991"/>
    <n v="0.46254664843836601"/>
    <n v="2026"/>
    <s v="Q1"/>
    <n v="1"/>
    <s v="Jan"/>
  </r>
  <r>
    <x v="98"/>
    <x v="21"/>
    <x v="0"/>
    <x v="0"/>
    <x v="0"/>
    <x v="2"/>
    <x v="5"/>
    <x v="0"/>
    <x v="1"/>
    <x v="3"/>
    <s v="Alpine Tent 4P"/>
    <n v="3"/>
    <n v="347.41"/>
    <n v="0.1"/>
    <n v="192.13"/>
    <n v="938.00700000000006"/>
    <n v="576.39"/>
    <n v="361.61700000000008"/>
    <n v="0.38551631277804971"/>
    <n v="2026"/>
    <s v="Q1"/>
    <n v="1"/>
    <s v="Jan"/>
  </r>
  <r>
    <x v="99"/>
    <x v="21"/>
    <x v="0"/>
    <x v="0"/>
    <x v="0"/>
    <x v="0"/>
    <x v="9"/>
    <x v="0"/>
    <x v="1"/>
    <x v="0"/>
    <s v="Compact Repair Kit"/>
    <n v="1"/>
    <n v="40.28"/>
    <n v="0"/>
    <n v="16.79"/>
    <n v="40.28"/>
    <n v="16.79"/>
    <n v="23.490000000000002"/>
    <n v="0.58316782522343602"/>
    <n v="2026"/>
    <s v="Q1"/>
    <n v="1"/>
    <s v="Jan"/>
  </r>
  <r>
    <x v="100"/>
    <x v="21"/>
    <x v="0"/>
    <x v="0"/>
    <x v="0"/>
    <x v="3"/>
    <x v="13"/>
    <x v="0"/>
    <x v="0"/>
    <x v="3"/>
    <s v="Trail Tent 2P"/>
    <n v="3"/>
    <n v="195.49"/>
    <n v="0.05"/>
    <n v="106.38"/>
    <n v="557.14649999999995"/>
    <n v="319.14"/>
    <n v="238.00649999999996"/>
    <n v="0.42718836069148775"/>
    <n v="2026"/>
    <s v="Q1"/>
    <n v="1"/>
    <s v="Jan"/>
  </r>
  <r>
    <x v="101"/>
    <x v="22"/>
    <x v="0"/>
    <x v="0"/>
    <x v="0"/>
    <x v="1"/>
    <x v="11"/>
    <x v="0"/>
    <x v="0"/>
    <x v="4"/>
    <s v="Recovery Roller"/>
    <n v="2"/>
    <n v="35.75"/>
    <n v="0"/>
    <n v="13.94"/>
    <n v="71.5"/>
    <n v="27.88"/>
    <n v="43.620000000000005"/>
    <n v="0.61006993006993016"/>
    <n v="2026"/>
    <s v="Q1"/>
    <n v="1"/>
    <s v="Jan"/>
  </r>
  <r>
    <x v="102"/>
    <x v="22"/>
    <x v="0"/>
    <x v="0"/>
    <x v="0"/>
    <x v="0"/>
    <x v="15"/>
    <x v="0"/>
    <x v="0"/>
    <x v="0"/>
    <s v="Cycling Pack 12L"/>
    <n v="1"/>
    <n v="103.39"/>
    <n v="0"/>
    <n v="51.32"/>
    <n v="103.39"/>
    <n v="51.32"/>
    <n v="52.07"/>
    <n v="0.50362704323435536"/>
    <n v="2026"/>
    <s v="Q1"/>
    <n v="1"/>
    <s v="Jan"/>
  </r>
  <r>
    <x v="103"/>
    <x v="22"/>
    <x v="0"/>
    <x v="0"/>
    <x v="0"/>
    <x v="0"/>
    <x v="15"/>
    <x v="0"/>
    <x v="1"/>
    <x v="3"/>
    <s v="Portable Camp Stove"/>
    <n v="3"/>
    <n v="81.98"/>
    <n v="0.1"/>
    <n v="40.229999999999997"/>
    <n v="221.346"/>
    <n v="120.69"/>
    <n v="100.65600000000001"/>
    <n v="0.45474505977067581"/>
    <n v="2026"/>
    <s v="Q1"/>
    <n v="1"/>
    <s v="Jan"/>
  </r>
  <r>
    <x v="104"/>
    <x v="22"/>
    <x v="0"/>
    <x v="0"/>
    <x v="0"/>
    <x v="2"/>
    <x v="2"/>
    <x v="1"/>
    <x v="2"/>
    <x v="3"/>
    <s v="Alpine Tent 4P"/>
    <n v="10"/>
    <n v="337.69"/>
    <n v="0.1"/>
    <n v="200.27"/>
    <n v="3039.21"/>
    <n v="2002.7"/>
    <n v="1036.51"/>
    <n v="0.34104586389226149"/>
    <n v="2026"/>
    <s v="Q1"/>
    <n v="1"/>
    <s v="Jan"/>
  </r>
  <r>
    <x v="105"/>
    <x v="22"/>
    <x v="0"/>
    <x v="0"/>
    <x v="0"/>
    <x v="3"/>
    <x v="8"/>
    <x v="0"/>
    <x v="1"/>
    <x v="3"/>
    <s v="Alpine Tent 4P"/>
    <n v="2"/>
    <n v="333.29"/>
    <n v="0"/>
    <n v="197.18"/>
    <n v="666.58"/>
    <n v="394.36"/>
    <n v="272.22000000000003"/>
    <n v="0.40838308980167426"/>
    <n v="2026"/>
    <s v="Q1"/>
    <n v="1"/>
    <s v="Jan"/>
  </r>
  <r>
    <x v="106"/>
    <x v="22"/>
    <x v="0"/>
    <x v="0"/>
    <x v="0"/>
    <x v="0"/>
    <x v="15"/>
    <x v="2"/>
    <x v="1"/>
    <x v="0"/>
    <s v="Commuter Helmet"/>
    <n v="1"/>
    <n v="80.11"/>
    <n v="0.05"/>
    <n v="43.54"/>
    <n v="76.104500000000002"/>
    <n v="43.54"/>
    <n v="32.564500000000002"/>
    <n v="0.42789191177919839"/>
    <n v="2026"/>
    <s v="Q1"/>
    <n v="1"/>
    <s v="Jan"/>
  </r>
  <r>
    <x v="107"/>
    <x v="22"/>
    <x v="0"/>
    <x v="0"/>
    <x v="0"/>
    <x v="3"/>
    <x v="13"/>
    <x v="2"/>
    <x v="1"/>
    <x v="3"/>
    <s v="Portable Camp Stove"/>
    <n v="1"/>
    <n v="82.6"/>
    <n v="0.05"/>
    <n v="38.299999999999997"/>
    <n v="78.469999999999985"/>
    <n v="38.299999999999997"/>
    <n v="40.169999999999987"/>
    <n v="0.51191538167452522"/>
    <n v="2026"/>
    <s v="Q1"/>
    <n v="1"/>
    <s v="Jan"/>
  </r>
  <r>
    <x v="108"/>
    <x v="23"/>
    <x v="0"/>
    <x v="0"/>
    <x v="0"/>
    <x v="0"/>
    <x v="15"/>
    <x v="0"/>
    <x v="0"/>
    <x v="1"/>
    <s v="Hiking Daypack 20L"/>
    <n v="1"/>
    <n v="94.07"/>
    <n v="0"/>
    <n v="46.28"/>
    <n v="94.07"/>
    <n v="46.28"/>
    <n v="47.789999999999992"/>
    <n v="0.50802593813117891"/>
    <n v="2026"/>
    <s v="Q1"/>
    <n v="1"/>
    <s v="Jan"/>
  </r>
  <r>
    <x v="109"/>
    <x v="23"/>
    <x v="0"/>
    <x v="0"/>
    <x v="0"/>
    <x v="0"/>
    <x v="15"/>
    <x v="0"/>
    <x v="0"/>
    <x v="2"/>
    <s v="Travel Backpack 35L"/>
    <n v="1"/>
    <n v="163.71"/>
    <n v="0"/>
    <n v="90.06"/>
    <n v="163.71"/>
    <n v="90.06"/>
    <n v="73.650000000000006"/>
    <n v="0.44988088693421296"/>
    <n v="2026"/>
    <s v="Q1"/>
    <n v="1"/>
    <s v="Jan"/>
  </r>
  <r>
    <x v="110"/>
    <x v="23"/>
    <x v="0"/>
    <x v="0"/>
    <x v="0"/>
    <x v="3"/>
    <x v="8"/>
    <x v="2"/>
    <x v="0"/>
    <x v="3"/>
    <s v="Trail Tent 2P"/>
    <n v="4"/>
    <n v="191.43"/>
    <n v="0"/>
    <n v="106.82"/>
    <n v="765.72"/>
    <n v="427.28"/>
    <n v="338.44000000000005"/>
    <n v="0.441989238886277"/>
    <n v="2026"/>
    <s v="Q1"/>
    <n v="1"/>
    <s v="Jan"/>
  </r>
  <r>
    <x v="111"/>
    <x v="23"/>
    <x v="0"/>
    <x v="0"/>
    <x v="0"/>
    <x v="1"/>
    <x v="11"/>
    <x v="1"/>
    <x v="2"/>
    <x v="2"/>
    <s v="Packing Cube Set"/>
    <n v="3"/>
    <n v="46.94"/>
    <n v="0.05"/>
    <n v="18.18"/>
    <n v="133.779"/>
    <n v="54.54"/>
    <n v="79.239000000000004"/>
    <n v="0.59231269481757232"/>
    <n v="2026"/>
    <s v="Q1"/>
    <n v="1"/>
    <s v="Jan"/>
  </r>
  <r>
    <x v="112"/>
    <x v="23"/>
    <x v="0"/>
    <x v="0"/>
    <x v="0"/>
    <x v="3"/>
    <x v="7"/>
    <x v="0"/>
    <x v="0"/>
    <x v="1"/>
    <s v="Trail Boots"/>
    <n v="1"/>
    <n v="147.21"/>
    <n v="0"/>
    <n v="79.510000000000005"/>
    <n v="147.21"/>
    <n v="79.510000000000005"/>
    <n v="67.7"/>
    <n v="0.45988723592147274"/>
    <n v="2026"/>
    <s v="Q1"/>
    <n v="1"/>
    <s v="Jan"/>
  </r>
  <r>
    <x v="113"/>
    <x v="24"/>
    <x v="0"/>
    <x v="0"/>
    <x v="0"/>
    <x v="0"/>
    <x v="0"/>
    <x v="0"/>
    <x v="2"/>
    <x v="2"/>
    <s v="Insulated Bottle"/>
    <n v="1"/>
    <n v="35.729999999999997"/>
    <n v="0"/>
    <n v="13.57"/>
    <n v="35.729999999999997"/>
    <n v="13.57"/>
    <n v="22.159999999999997"/>
    <n v="0.62020710887209629"/>
    <n v="2026"/>
    <s v="Q1"/>
    <n v="1"/>
    <s v="Jan"/>
  </r>
  <r>
    <x v="114"/>
    <x v="24"/>
    <x v="0"/>
    <x v="0"/>
    <x v="0"/>
    <x v="1"/>
    <x v="14"/>
    <x v="0"/>
    <x v="1"/>
    <x v="0"/>
    <s v="Cycling Pack 12L"/>
    <n v="2"/>
    <n v="103.99"/>
    <n v="0.15"/>
    <n v="51.94"/>
    <n v="176.78299999999999"/>
    <n v="103.88"/>
    <n v="72.902999999999992"/>
    <n v="0.41238693765803269"/>
    <n v="2026"/>
    <s v="Q1"/>
    <n v="1"/>
    <s v="Jan"/>
  </r>
  <r>
    <x v="115"/>
    <x v="24"/>
    <x v="0"/>
    <x v="0"/>
    <x v="0"/>
    <x v="1"/>
    <x v="12"/>
    <x v="0"/>
    <x v="0"/>
    <x v="1"/>
    <s v="Trekking Poles"/>
    <n v="2"/>
    <n v="72.739999999999995"/>
    <n v="0"/>
    <n v="31.96"/>
    <n v="145.47999999999999"/>
    <n v="63.92"/>
    <n v="81.559999999999988"/>
    <n v="0.56062689029419843"/>
    <n v="2026"/>
    <s v="Q1"/>
    <n v="1"/>
    <s v="Jan"/>
  </r>
  <r>
    <x v="116"/>
    <x v="25"/>
    <x v="0"/>
    <x v="0"/>
    <x v="0"/>
    <x v="2"/>
    <x v="10"/>
    <x v="2"/>
    <x v="0"/>
    <x v="0"/>
    <s v="Cycling Pack 12L"/>
    <n v="1"/>
    <n v="100.01"/>
    <n v="0.05"/>
    <n v="49.41"/>
    <n v="95.009500000000003"/>
    <n v="49.41"/>
    <n v="45.599500000000006"/>
    <n v="0.47994674216788852"/>
    <n v="2026"/>
    <s v="Q1"/>
    <n v="1"/>
    <s v="Jan"/>
  </r>
  <r>
    <x v="117"/>
    <x v="25"/>
    <x v="0"/>
    <x v="0"/>
    <x v="0"/>
    <x v="3"/>
    <x v="7"/>
    <x v="0"/>
    <x v="2"/>
    <x v="2"/>
    <s v="Packing Cube Set"/>
    <n v="2"/>
    <n v="45.73"/>
    <n v="0"/>
    <n v="18.11"/>
    <n v="91.46"/>
    <n v="36.22"/>
    <n v="55.239999999999995"/>
    <n v="0.60397988191559149"/>
    <n v="2026"/>
    <s v="Q1"/>
    <n v="1"/>
    <s v="Jan"/>
  </r>
  <r>
    <x v="118"/>
    <x v="25"/>
    <x v="0"/>
    <x v="0"/>
    <x v="0"/>
    <x v="2"/>
    <x v="16"/>
    <x v="0"/>
    <x v="0"/>
    <x v="1"/>
    <s v="Trail Boots"/>
    <n v="2"/>
    <n v="143.66"/>
    <n v="0.15"/>
    <n v="78.14"/>
    <n v="244.22199999999998"/>
    <n v="156.28"/>
    <n v="87.941999999999979"/>
    <n v="0.36009040954541355"/>
    <n v="2026"/>
    <s v="Q1"/>
    <n v="1"/>
    <s v="Jan"/>
  </r>
  <r>
    <x v="119"/>
    <x v="25"/>
    <x v="0"/>
    <x v="0"/>
    <x v="0"/>
    <x v="2"/>
    <x v="10"/>
    <x v="0"/>
    <x v="2"/>
    <x v="3"/>
    <s v="Compact Sleeping Bag"/>
    <n v="2"/>
    <n v="121.88"/>
    <n v="0.05"/>
    <n v="62.17"/>
    <n v="231.57199999999997"/>
    <n v="124.34"/>
    <n v="107.23199999999997"/>
    <n v="0.46306116456220953"/>
    <n v="2026"/>
    <s v="Q1"/>
    <n v="1"/>
    <s v="Jan"/>
  </r>
  <r>
    <x v="120"/>
    <x v="25"/>
    <x v="0"/>
    <x v="0"/>
    <x v="0"/>
    <x v="0"/>
    <x v="15"/>
    <x v="0"/>
    <x v="0"/>
    <x v="4"/>
    <s v="Training Mat"/>
    <n v="3"/>
    <n v="50.92"/>
    <n v="0.05"/>
    <n v="21.87"/>
    <n v="145.12199999999999"/>
    <n v="65.61"/>
    <n v="79.511999999999986"/>
    <n v="0.54789763095877941"/>
    <n v="2026"/>
    <s v="Q1"/>
    <n v="1"/>
    <s v="Jan"/>
  </r>
  <r>
    <x v="121"/>
    <x v="26"/>
    <x v="0"/>
    <x v="0"/>
    <x v="0"/>
    <x v="0"/>
    <x v="0"/>
    <x v="0"/>
    <x v="0"/>
    <x v="0"/>
    <s v="Cycling Pack 12L"/>
    <n v="1"/>
    <n v="103.78"/>
    <n v="0"/>
    <n v="49.36"/>
    <n v="103.78"/>
    <n v="49.36"/>
    <n v="54.42"/>
    <n v="0.52437849296588934"/>
    <n v="2026"/>
    <s v="Q1"/>
    <n v="1"/>
    <s v="Jan"/>
  </r>
  <r>
    <x v="122"/>
    <x v="26"/>
    <x v="0"/>
    <x v="0"/>
    <x v="0"/>
    <x v="1"/>
    <x v="6"/>
    <x v="3"/>
    <x v="1"/>
    <x v="1"/>
    <s v="Summit Backpack 45L"/>
    <n v="2"/>
    <n v="157.16999999999999"/>
    <n v="0"/>
    <n v="81.260000000000005"/>
    <n v="314.33999999999997"/>
    <n v="162.52000000000001"/>
    <n v="151.81999999999996"/>
    <n v="0.4829802125087484"/>
    <n v="2026"/>
    <s v="Q1"/>
    <n v="1"/>
    <s v="Jan"/>
  </r>
  <r>
    <x v="123"/>
    <x v="26"/>
    <x v="0"/>
    <x v="0"/>
    <x v="0"/>
    <x v="1"/>
    <x v="12"/>
    <x v="0"/>
    <x v="2"/>
    <x v="2"/>
    <s v="Carry-On Duffel"/>
    <n v="2"/>
    <n v="132.91999999999999"/>
    <n v="0"/>
    <n v="69.02"/>
    <n v="265.83999999999997"/>
    <n v="138.04"/>
    <n v="127.79999999999998"/>
    <n v="0.48074029491423409"/>
    <n v="2026"/>
    <s v="Q1"/>
    <n v="1"/>
    <s v="Jan"/>
  </r>
  <r>
    <x v="124"/>
    <x v="26"/>
    <x v="0"/>
    <x v="0"/>
    <x v="0"/>
    <x v="3"/>
    <x v="8"/>
    <x v="2"/>
    <x v="0"/>
    <x v="1"/>
    <s v="Trekking Poles"/>
    <n v="1"/>
    <n v="71.41"/>
    <n v="0.05"/>
    <n v="32.28"/>
    <n v="67.839499999999987"/>
    <n v="32.28"/>
    <n v="35.559499999999986"/>
    <n v="0.52417102130764515"/>
    <n v="2026"/>
    <s v="Q1"/>
    <n v="1"/>
    <s v="Jan"/>
  </r>
  <r>
    <x v="125"/>
    <x v="26"/>
    <x v="0"/>
    <x v="0"/>
    <x v="0"/>
    <x v="3"/>
    <x v="8"/>
    <x v="0"/>
    <x v="1"/>
    <x v="3"/>
    <s v="Trail Tent 2P"/>
    <n v="1"/>
    <n v="199.67"/>
    <n v="0"/>
    <n v="103.81"/>
    <n v="199.67"/>
    <n v="103.81"/>
    <n v="95.859999999999985"/>
    <n v="0.4800921520508839"/>
    <n v="2026"/>
    <s v="Q1"/>
    <n v="1"/>
    <s v="Jan"/>
  </r>
  <r>
    <x v="126"/>
    <x v="26"/>
    <x v="0"/>
    <x v="0"/>
    <x v="0"/>
    <x v="0"/>
    <x v="0"/>
    <x v="2"/>
    <x v="0"/>
    <x v="3"/>
    <s v="Trail Tent 2P"/>
    <n v="1"/>
    <n v="196.88"/>
    <n v="0"/>
    <n v="102.76"/>
    <n v="196.88"/>
    <n v="102.76"/>
    <n v="94.11999999999999"/>
    <n v="0.47805770012190163"/>
    <n v="2026"/>
    <s v="Q1"/>
    <n v="1"/>
    <s v="Jan"/>
  </r>
  <r>
    <x v="127"/>
    <x v="27"/>
    <x v="0"/>
    <x v="0"/>
    <x v="0"/>
    <x v="3"/>
    <x v="7"/>
    <x v="0"/>
    <x v="0"/>
    <x v="0"/>
    <s v="Trail Bike Light"/>
    <n v="3"/>
    <n v="49.95"/>
    <n v="0"/>
    <n v="22.55"/>
    <n v="149.85000000000002"/>
    <n v="67.650000000000006"/>
    <n v="82.200000000000017"/>
    <n v="0.54854854854854862"/>
    <n v="2026"/>
    <s v="Q1"/>
    <n v="1"/>
    <s v="Jan"/>
  </r>
  <r>
    <x v="128"/>
    <x v="27"/>
    <x v="0"/>
    <x v="0"/>
    <x v="0"/>
    <x v="1"/>
    <x v="6"/>
    <x v="3"/>
    <x v="2"/>
    <x v="1"/>
    <s v="Trekking Poles"/>
    <n v="1"/>
    <n v="70.41"/>
    <n v="0"/>
    <n v="32.74"/>
    <n v="70.41"/>
    <n v="32.74"/>
    <n v="37.669999999999995"/>
    <n v="0.53500923164323244"/>
    <n v="2026"/>
    <s v="Q1"/>
    <n v="1"/>
    <s v="Jan"/>
  </r>
  <r>
    <x v="129"/>
    <x v="27"/>
    <x v="0"/>
    <x v="0"/>
    <x v="0"/>
    <x v="2"/>
    <x v="16"/>
    <x v="3"/>
    <x v="0"/>
    <x v="1"/>
    <s v="Trekking Poles"/>
    <n v="2"/>
    <n v="70.290000000000006"/>
    <n v="0.15"/>
    <n v="31.84"/>
    <n v="119.49300000000001"/>
    <n v="63.68"/>
    <n v="55.813000000000009"/>
    <n v="0.46708175374289712"/>
    <n v="2026"/>
    <s v="Q1"/>
    <n v="1"/>
    <s v="Jan"/>
  </r>
  <r>
    <x v="130"/>
    <x v="27"/>
    <x v="0"/>
    <x v="0"/>
    <x v="0"/>
    <x v="2"/>
    <x v="16"/>
    <x v="0"/>
    <x v="2"/>
    <x v="1"/>
    <s v="Hiking Daypack 20L"/>
    <n v="4"/>
    <n v="91.46"/>
    <n v="0"/>
    <n v="44.04"/>
    <n v="365.84"/>
    <n v="176.16"/>
    <n v="189.67999999999998"/>
    <n v="0.51847802317953207"/>
    <n v="2026"/>
    <s v="Q1"/>
    <n v="1"/>
    <s v="Jan"/>
  </r>
  <r>
    <x v="131"/>
    <x v="28"/>
    <x v="0"/>
    <x v="0"/>
    <x v="0"/>
    <x v="1"/>
    <x v="12"/>
    <x v="0"/>
    <x v="1"/>
    <x v="3"/>
    <s v="Compact Sleeping Bag"/>
    <n v="2"/>
    <n v="123.27"/>
    <n v="0"/>
    <n v="60.26"/>
    <n v="246.54"/>
    <n v="120.52"/>
    <n v="126.02"/>
    <n v="0.51115437657175311"/>
    <n v="2026"/>
    <s v="Q1"/>
    <n v="1"/>
    <s v="Jan"/>
  </r>
  <r>
    <x v="132"/>
    <x v="28"/>
    <x v="0"/>
    <x v="0"/>
    <x v="0"/>
    <x v="2"/>
    <x v="5"/>
    <x v="1"/>
    <x v="2"/>
    <x v="4"/>
    <s v="Training Mat"/>
    <n v="3"/>
    <n v="49.63"/>
    <n v="0.1"/>
    <n v="22.06"/>
    <n v="134.001"/>
    <n v="66.179999999999993"/>
    <n v="67.821000000000012"/>
    <n v="0.50612308863366695"/>
    <n v="2026"/>
    <s v="Q1"/>
    <n v="1"/>
    <s v="Jan"/>
  </r>
  <r>
    <x v="133"/>
    <x v="28"/>
    <x v="0"/>
    <x v="0"/>
    <x v="0"/>
    <x v="0"/>
    <x v="9"/>
    <x v="1"/>
    <x v="2"/>
    <x v="2"/>
    <s v="Carry-On Duffel"/>
    <n v="12"/>
    <n v="132.21"/>
    <n v="0.1"/>
    <n v="68.95"/>
    <n v="1427.8679999999999"/>
    <n v="827.40000000000009"/>
    <n v="600.46799999999985"/>
    <n v="0.42053467127213429"/>
    <n v="2026"/>
    <s v="Q1"/>
    <n v="1"/>
    <s v="Jan"/>
  </r>
  <r>
    <x v="134"/>
    <x v="29"/>
    <x v="0"/>
    <x v="0"/>
    <x v="0"/>
    <x v="1"/>
    <x v="1"/>
    <x v="2"/>
    <x v="2"/>
    <x v="0"/>
    <s v="Compact Repair Kit"/>
    <n v="1"/>
    <n v="39.549999999999997"/>
    <n v="0"/>
    <n v="17.059999999999999"/>
    <n v="39.549999999999997"/>
    <n v="17.059999999999999"/>
    <n v="22.49"/>
    <n v="0.56864728192161818"/>
    <n v="2026"/>
    <s v="Q1"/>
    <n v="1"/>
    <s v="Jan"/>
  </r>
  <r>
    <x v="135"/>
    <x v="29"/>
    <x v="0"/>
    <x v="0"/>
    <x v="0"/>
    <x v="1"/>
    <x v="12"/>
    <x v="0"/>
    <x v="1"/>
    <x v="3"/>
    <s v="Portable Camp Stove"/>
    <n v="3"/>
    <n v="80.08"/>
    <n v="0"/>
    <n v="39.450000000000003"/>
    <n v="240.24"/>
    <n v="118.35000000000001"/>
    <n v="121.89"/>
    <n v="0.50736763236763238"/>
    <n v="2026"/>
    <s v="Q1"/>
    <n v="1"/>
    <s v="Jan"/>
  </r>
  <r>
    <x v="136"/>
    <x v="29"/>
    <x v="0"/>
    <x v="0"/>
    <x v="0"/>
    <x v="2"/>
    <x v="5"/>
    <x v="2"/>
    <x v="0"/>
    <x v="4"/>
    <s v="Weighted Vest"/>
    <n v="1"/>
    <n v="120.48"/>
    <n v="0"/>
    <n v="69.55"/>
    <n v="120.48"/>
    <n v="69.55"/>
    <n v="50.930000000000007"/>
    <n v="0.42272576361221786"/>
    <n v="2026"/>
    <s v="Q1"/>
    <n v="1"/>
    <s v="Jan"/>
  </r>
  <r>
    <x v="137"/>
    <x v="29"/>
    <x v="0"/>
    <x v="0"/>
    <x v="0"/>
    <x v="3"/>
    <x v="7"/>
    <x v="0"/>
    <x v="0"/>
    <x v="4"/>
    <s v="Resistance Band Set"/>
    <n v="1"/>
    <n v="39.369999999999997"/>
    <n v="0.05"/>
    <n v="14.66"/>
    <n v="37.401499999999999"/>
    <n v="14.66"/>
    <n v="22.741499999999998"/>
    <n v="0.60803711081106371"/>
    <n v="2026"/>
    <s v="Q1"/>
    <n v="1"/>
    <s v="Jan"/>
  </r>
  <r>
    <x v="138"/>
    <x v="29"/>
    <x v="0"/>
    <x v="0"/>
    <x v="0"/>
    <x v="1"/>
    <x v="12"/>
    <x v="1"/>
    <x v="2"/>
    <x v="3"/>
    <s v="Portable Camp Stove"/>
    <n v="8"/>
    <n v="81.06"/>
    <n v="0.15"/>
    <n v="39.549999999999997"/>
    <n v="551.20799999999997"/>
    <n v="316.39999999999998"/>
    <n v="234.80799999999999"/>
    <n v="0.42598801178502488"/>
    <n v="2026"/>
    <s v="Q1"/>
    <n v="1"/>
    <s v="Jan"/>
  </r>
  <r>
    <x v="139"/>
    <x v="29"/>
    <x v="0"/>
    <x v="0"/>
    <x v="0"/>
    <x v="1"/>
    <x v="12"/>
    <x v="3"/>
    <x v="0"/>
    <x v="4"/>
    <s v="Weighted Vest"/>
    <n v="5"/>
    <n v="120.4"/>
    <n v="0"/>
    <n v="69.510000000000005"/>
    <n v="602"/>
    <n v="347.55"/>
    <n v="254.45"/>
    <n v="0.42267441860465116"/>
    <n v="2026"/>
    <s v="Q1"/>
    <n v="1"/>
    <s v="Jan"/>
  </r>
  <r>
    <x v="140"/>
    <x v="30"/>
    <x v="0"/>
    <x v="0"/>
    <x v="0"/>
    <x v="2"/>
    <x v="10"/>
    <x v="1"/>
    <x v="2"/>
    <x v="2"/>
    <s v="Packing Cube Set"/>
    <n v="10"/>
    <n v="47.71"/>
    <n v="0.1"/>
    <n v="18.649999999999999"/>
    <n v="429.39000000000004"/>
    <n v="186.5"/>
    <n v="242.89000000000004"/>
    <n v="0.56566291716155481"/>
    <n v="2026"/>
    <s v="Q1"/>
    <n v="1"/>
    <s v="Jan"/>
  </r>
  <r>
    <x v="141"/>
    <x v="30"/>
    <x v="0"/>
    <x v="0"/>
    <x v="0"/>
    <x v="0"/>
    <x v="9"/>
    <x v="0"/>
    <x v="2"/>
    <x v="0"/>
    <s v="Cycling Pack 12L"/>
    <n v="1"/>
    <n v="102.92"/>
    <n v="0.05"/>
    <n v="50.92"/>
    <n v="97.774000000000001"/>
    <n v="50.92"/>
    <n v="46.853999999999999"/>
    <n v="0.4792071511853867"/>
    <n v="2026"/>
    <s v="Q1"/>
    <n v="1"/>
    <s v="Jan"/>
  </r>
  <r>
    <x v="142"/>
    <x v="30"/>
    <x v="0"/>
    <x v="0"/>
    <x v="0"/>
    <x v="1"/>
    <x v="1"/>
    <x v="0"/>
    <x v="0"/>
    <x v="1"/>
    <s v="Trekking Poles"/>
    <n v="1"/>
    <n v="72.69"/>
    <n v="0.1"/>
    <n v="32.67"/>
    <n v="65.421000000000006"/>
    <n v="32.67"/>
    <n v="32.751000000000005"/>
    <n v="0.50061906727197691"/>
    <n v="2026"/>
    <s v="Q1"/>
    <n v="1"/>
    <s v="Jan"/>
  </r>
  <r>
    <x v="143"/>
    <x v="30"/>
    <x v="0"/>
    <x v="0"/>
    <x v="0"/>
    <x v="0"/>
    <x v="0"/>
    <x v="0"/>
    <x v="1"/>
    <x v="0"/>
    <s v="Commuter Helmet"/>
    <n v="1"/>
    <n v="79.989999999999995"/>
    <n v="0.05"/>
    <n v="43.02"/>
    <n v="75.990499999999997"/>
    <n v="43.02"/>
    <n v="32.970499999999994"/>
    <n v="0.43387660299642711"/>
    <n v="2026"/>
    <s v="Q1"/>
    <n v="1"/>
    <s v="Jan"/>
  </r>
  <r>
    <x v="144"/>
    <x v="30"/>
    <x v="0"/>
    <x v="0"/>
    <x v="0"/>
    <x v="1"/>
    <x v="6"/>
    <x v="1"/>
    <x v="2"/>
    <x v="4"/>
    <s v="Training Mat"/>
    <n v="4"/>
    <n v="51.11"/>
    <n v="0.15"/>
    <n v="22.25"/>
    <n v="173.774"/>
    <n v="89"/>
    <n v="84.774000000000001"/>
    <n v="0.48784052850253778"/>
    <n v="2026"/>
    <s v="Q1"/>
    <n v="1"/>
    <s v="Jan"/>
  </r>
  <r>
    <x v="145"/>
    <x v="30"/>
    <x v="0"/>
    <x v="0"/>
    <x v="0"/>
    <x v="0"/>
    <x v="15"/>
    <x v="0"/>
    <x v="0"/>
    <x v="4"/>
    <s v="Weighted Vest"/>
    <n v="2"/>
    <n v="124.83"/>
    <n v="0"/>
    <n v="70.91"/>
    <n v="249.66"/>
    <n v="141.82"/>
    <n v="107.84"/>
    <n v="0.43194744853000083"/>
    <n v="2026"/>
    <s v="Q1"/>
    <n v="1"/>
    <s v="Jan"/>
  </r>
  <r>
    <x v="146"/>
    <x v="30"/>
    <x v="0"/>
    <x v="0"/>
    <x v="0"/>
    <x v="1"/>
    <x v="11"/>
    <x v="2"/>
    <x v="1"/>
    <x v="0"/>
    <s v="Compact Repair Kit"/>
    <n v="6"/>
    <n v="41.07"/>
    <n v="0.1"/>
    <n v="16.29"/>
    <n v="221.77800000000002"/>
    <n v="97.74"/>
    <n v="124.03800000000003"/>
    <n v="0.55928901874847825"/>
    <n v="2026"/>
    <s v="Q1"/>
    <n v="1"/>
    <s v="Jan"/>
  </r>
  <r>
    <x v="147"/>
    <x v="30"/>
    <x v="0"/>
    <x v="0"/>
    <x v="0"/>
    <x v="0"/>
    <x v="15"/>
    <x v="0"/>
    <x v="1"/>
    <x v="2"/>
    <s v="Insulated Bottle"/>
    <n v="1"/>
    <n v="36.020000000000003"/>
    <n v="0"/>
    <n v="13.34"/>
    <n v="36.020000000000003"/>
    <n v="13.34"/>
    <n v="22.680000000000003"/>
    <n v="0.62965019433647973"/>
    <n v="2026"/>
    <s v="Q1"/>
    <n v="1"/>
    <s v="Jan"/>
  </r>
  <r>
    <x v="148"/>
    <x v="30"/>
    <x v="0"/>
    <x v="0"/>
    <x v="0"/>
    <x v="0"/>
    <x v="0"/>
    <x v="2"/>
    <x v="0"/>
    <x v="4"/>
    <s v="Recovery Roller"/>
    <n v="1"/>
    <n v="35.82"/>
    <n v="0.05"/>
    <n v="14.32"/>
    <n v="34.028999999999996"/>
    <n v="14.32"/>
    <n v="19.708999999999996"/>
    <n v="0.57918246201769075"/>
    <n v="2026"/>
    <s v="Q1"/>
    <n v="1"/>
    <s v="Jan"/>
  </r>
  <r>
    <x v="149"/>
    <x v="30"/>
    <x v="0"/>
    <x v="0"/>
    <x v="0"/>
    <x v="2"/>
    <x v="3"/>
    <x v="2"/>
    <x v="0"/>
    <x v="0"/>
    <s v="Cycling Pack 12L"/>
    <n v="3"/>
    <n v="103.94"/>
    <n v="0.1"/>
    <n v="50.67"/>
    <n v="280.63799999999998"/>
    <n v="152.01"/>
    <n v="128.62799999999999"/>
    <n v="0.45834135077929572"/>
    <n v="2026"/>
    <s v="Q1"/>
    <n v="1"/>
    <s v="Jan"/>
  </r>
  <r>
    <x v="150"/>
    <x v="31"/>
    <x v="0"/>
    <x v="0"/>
    <x v="1"/>
    <x v="0"/>
    <x v="0"/>
    <x v="0"/>
    <x v="0"/>
    <x v="1"/>
    <s v="Trail Boots"/>
    <n v="1"/>
    <n v="140.53"/>
    <n v="0"/>
    <n v="77.36"/>
    <n v="140.53"/>
    <n v="77.36"/>
    <n v="63.17"/>
    <n v="0.44951255959581587"/>
    <n v="2026"/>
    <s v="Q1"/>
    <n v="2"/>
    <s v="Feb"/>
  </r>
  <r>
    <x v="151"/>
    <x v="31"/>
    <x v="0"/>
    <x v="0"/>
    <x v="1"/>
    <x v="3"/>
    <x v="7"/>
    <x v="2"/>
    <x v="0"/>
    <x v="1"/>
    <s v="Trail Boots"/>
    <n v="1"/>
    <n v="142.03"/>
    <n v="0.05"/>
    <n v="77.069999999999993"/>
    <n v="134.92849999999999"/>
    <n v="77.069999999999993"/>
    <n v="57.858499999999992"/>
    <n v="0.42880859121682963"/>
    <n v="2026"/>
    <s v="Q1"/>
    <n v="2"/>
    <s v="Feb"/>
  </r>
  <r>
    <x v="152"/>
    <x v="31"/>
    <x v="0"/>
    <x v="0"/>
    <x v="1"/>
    <x v="2"/>
    <x v="5"/>
    <x v="1"/>
    <x v="2"/>
    <x v="3"/>
    <s v="Compact Sleeping Bag"/>
    <n v="12"/>
    <n v="124.84"/>
    <n v="0.1"/>
    <n v="59.47"/>
    <n v="1348.2719999999999"/>
    <n v="713.64"/>
    <n v="634.63199999999995"/>
    <n v="0.47070027412866244"/>
    <n v="2026"/>
    <s v="Q1"/>
    <n v="2"/>
    <s v="Feb"/>
  </r>
  <r>
    <x v="153"/>
    <x v="31"/>
    <x v="0"/>
    <x v="0"/>
    <x v="1"/>
    <x v="1"/>
    <x v="12"/>
    <x v="0"/>
    <x v="0"/>
    <x v="4"/>
    <s v="Recovery Roller"/>
    <n v="3"/>
    <n v="35.36"/>
    <n v="0"/>
    <n v="13.7"/>
    <n v="106.08"/>
    <n v="41.099999999999994"/>
    <n v="64.98"/>
    <n v="0.61255656108597289"/>
    <n v="2026"/>
    <s v="Q1"/>
    <n v="2"/>
    <s v="Feb"/>
  </r>
  <r>
    <x v="154"/>
    <x v="31"/>
    <x v="0"/>
    <x v="0"/>
    <x v="1"/>
    <x v="3"/>
    <x v="13"/>
    <x v="3"/>
    <x v="0"/>
    <x v="4"/>
    <s v="Weighted Vest"/>
    <n v="2"/>
    <n v="122.43"/>
    <n v="0"/>
    <n v="69.08"/>
    <n v="244.86"/>
    <n v="138.16"/>
    <n v="106.70000000000002"/>
    <n v="0.43575920934411505"/>
    <n v="2026"/>
    <s v="Q1"/>
    <n v="2"/>
    <s v="Feb"/>
  </r>
  <r>
    <x v="155"/>
    <x v="31"/>
    <x v="0"/>
    <x v="0"/>
    <x v="1"/>
    <x v="0"/>
    <x v="15"/>
    <x v="3"/>
    <x v="1"/>
    <x v="1"/>
    <s v="Trail Boots"/>
    <n v="2"/>
    <n v="140.47"/>
    <n v="0.05"/>
    <n v="78.39"/>
    <n v="266.89299999999997"/>
    <n v="156.78"/>
    <n v="110.11299999999997"/>
    <n v="0.41257357817552348"/>
    <n v="2026"/>
    <s v="Q1"/>
    <n v="2"/>
    <s v="Feb"/>
  </r>
  <r>
    <x v="156"/>
    <x v="32"/>
    <x v="0"/>
    <x v="0"/>
    <x v="1"/>
    <x v="1"/>
    <x v="14"/>
    <x v="0"/>
    <x v="0"/>
    <x v="2"/>
    <s v="Packing Cube Set"/>
    <n v="1"/>
    <n v="45.43"/>
    <n v="0.05"/>
    <n v="18.670000000000002"/>
    <n v="43.158499999999997"/>
    <n v="18.670000000000002"/>
    <n v="24.488499999999995"/>
    <n v="0.56740850585632019"/>
    <n v="2026"/>
    <s v="Q1"/>
    <n v="2"/>
    <s v="Feb"/>
  </r>
  <r>
    <x v="157"/>
    <x v="32"/>
    <x v="0"/>
    <x v="0"/>
    <x v="1"/>
    <x v="3"/>
    <x v="13"/>
    <x v="1"/>
    <x v="2"/>
    <x v="0"/>
    <s v="Cycling Pack 12L"/>
    <n v="8"/>
    <n v="102.78"/>
    <n v="0.15"/>
    <n v="50.39"/>
    <n v="698.904"/>
    <n v="403.12"/>
    <n v="295.78399999999999"/>
    <n v="0.42321119924911005"/>
    <n v="2026"/>
    <s v="Q1"/>
    <n v="2"/>
    <s v="Feb"/>
  </r>
  <r>
    <x v="158"/>
    <x v="32"/>
    <x v="0"/>
    <x v="0"/>
    <x v="1"/>
    <x v="1"/>
    <x v="11"/>
    <x v="3"/>
    <x v="1"/>
    <x v="3"/>
    <s v="Compact Sleeping Bag"/>
    <n v="1"/>
    <n v="123.95"/>
    <n v="0"/>
    <n v="61.32"/>
    <n v="123.95"/>
    <n v="61.32"/>
    <n v="62.63"/>
    <n v="0.50528438886647842"/>
    <n v="2026"/>
    <s v="Q1"/>
    <n v="2"/>
    <s v="Feb"/>
  </r>
  <r>
    <x v="159"/>
    <x v="32"/>
    <x v="0"/>
    <x v="0"/>
    <x v="1"/>
    <x v="1"/>
    <x v="11"/>
    <x v="3"/>
    <x v="0"/>
    <x v="3"/>
    <s v="Trail Tent 2P"/>
    <n v="3"/>
    <n v="199.9"/>
    <n v="0"/>
    <n v="104.18"/>
    <n v="599.70000000000005"/>
    <n v="312.54000000000002"/>
    <n v="287.16000000000003"/>
    <n v="0.47883941970985494"/>
    <n v="2026"/>
    <s v="Q1"/>
    <n v="2"/>
    <s v="Feb"/>
  </r>
  <r>
    <x v="160"/>
    <x v="32"/>
    <x v="0"/>
    <x v="0"/>
    <x v="1"/>
    <x v="1"/>
    <x v="12"/>
    <x v="3"/>
    <x v="0"/>
    <x v="1"/>
    <s v="Hiking Daypack 20L"/>
    <n v="1"/>
    <n v="93.78"/>
    <n v="0"/>
    <n v="44.21"/>
    <n v="93.78"/>
    <n v="44.21"/>
    <n v="49.57"/>
    <n v="0.52857752185967155"/>
    <n v="2026"/>
    <s v="Q1"/>
    <n v="2"/>
    <s v="Feb"/>
  </r>
  <r>
    <x v="161"/>
    <x v="32"/>
    <x v="0"/>
    <x v="0"/>
    <x v="1"/>
    <x v="0"/>
    <x v="0"/>
    <x v="0"/>
    <x v="2"/>
    <x v="4"/>
    <s v="Resistance Band Set"/>
    <n v="1"/>
    <n v="39.39"/>
    <n v="0.1"/>
    <n v="15.09"/>
    <n v="35.451000000000001"/>
    <n v="15.09"/>
    <n v="20.361000000000001"/>
    <n v="0.57434204958957435"/>
    <n v="2026"/>
    <s v="Q1"/>
    <n v="2"/>
    <s v="Feb"/>
  </r>
  <r>
    <x v="162"/>
    <x v="32"/>
    <x v="0"/>
    <x v="0"/>
    <x v="1"/>
    <x v="0"/>
    <x v="0"/>
    <x v="0"/>
    <x v="1"/>
    <x v="0"/>
    <s v="Cycling Pack 12L"/>
    <n v="6"/>
    <n v="101.64"/>
    <n v="0"/>
    <n v="51.06"/>
    <n v="609.84"/>
    <n v="306.36"/>
    <n v="303.48"/>
    <n v="0.49763872491145217"/>
    <n v="2026"/>
    <s v="Q1"/>
    <n v="2"/>
    <s v="Feb"/>
  </r>
  <r>
    <x v="163"/>
    <x v="33"/>
    <x v="0"/>
    <x v="0"/>
    <x v="1"/>
    <x v="0"/>
    <x v="0"/>
    <x v="1"/>
    <x v="2"/>
    <x v="4"/>
    <s v="Recovery Roller"/>
    <n v="12"/>
    <n v="36.74"/>
    <n v="0.2"/>
    <n v="13.53"/>
    <n v="352.70400000000001"/>
    <n v="162.35999999999999"/>
    <n v="190.34400000000002"/>
    <n v="0.53967065868263475"/>
    <n v="2026"/>
    <s v="Q1"/>
    <n v="2"/>
    <s v="Feb"/>
  </r>
  <r>
    <x v="164"/>
    <x v="33"/>
    <x v="0"/>
    <x v="0"/>
    <x v="1"/>
    <x v="3"/>
    <x v="8"/>
    <x v="2"/>
    <x v="1"/>
    <x v="1"/>
    <s v="Summit Backpack 45L"/>
    <n v="2"/>
    <n v="154.62"/>
    <n v="0"/>
    <n v="78.209999999999994"/>
    <n v="309.24"/>
    <n v="156.41999999999999"/>
    <n v="152.82000000000002"/>
    <n v="0.49417927823050062"/>
    <n v="2026"/>
    <s v="Q1"/>
    <n v="2"/>
    <s v="Feb"/>
  </r>
  <r>
    <x v="165"/>
    <x v="34"/>
    <x v="0"/>
    <x v="0"/>
    <x v="1"/>
    <x v="0"/>
    <x v="0"/>
    <x v="3"/>
    <x v="1"/>
    <x v="3"/>
    <s v="Compact Sleeping Bag"/>
    <n v="1"/>
    <n v="125.63"/>
    <n v="0.1"/>
    <n v="60.38"/>
    <n v="113.06699999999999"/>
    <n v="60.38"/>
    <n v="52.686999999999991"/>
    <n v="0.46598034793529497"/>
    <n v="2026"/>
    <s v="Q1"/>
    <n v="2"/>
    <s v="Feb"/>
  </r>
  <r>
    <x v="166"/>
    <x v="34"/>
    <x v="0"/>
    <x v="0"/>
    <x v="1"/>
    <x v="1"/>
    <x v="11"/>
    <x v="0"/>
    <x v="1"/>
    <x v="3"/>
    <s v="Portable Camp Stove"/>
    <n v="2"/>
    <n v="81.59"/>
    <n v="0.1"/>
    <n v="38.64"/>
    <n v="146.86200000000002"/>
    <n v="77.28"/>
    <n v="69.582000000000022"/>
    <n v="0.47379172284185161"/>
    <n v="2026"/>
    <s v="Q1"/>
    <n v="2"/>
    <s v="Feb"/>
  </r>
  <r>
    <x v="167"/>
    <x v="34"/>
    <x v="0"/>
    <x v="0"/>
    <x v="1"/>
    <x v="2"/>
    <x v="5"/>
    <x v="0"/>
    <x v="1"/>
    <x v="2"/>
    <s v="Packing Cube Set"/>
    <n v="2"/>
    <n v="45.81"/>
    <n v="0.1"/>
    <n v="18.420000000000002"/>
    <n v="82.458000000000013"/>
    <n v="36.840000000000003"/>
    <n v="45.618000000000009"/>
    <n v="0.55322709743141962"/>
    <n v="2026"/>
    <s v="Q1"/>
    <n v="2"/>
    <s v="Feb"/>
  </r>
  <r>
    <x v="168"/>
    <x v="35"/>
    <x v="0"/>
    <x v="0"/>
    <x v="1"/>
    <x v="1"/>
    <x v="12"/>
    <x v="0"/>
    <x v="0"/>
    <x v="4"/>
    <s v="Weighted Vest"/>
    <n v="3"/>
    <n v="125.63"/>
    <n v="0"/>
    <n v="71.05"/>
    <n v="376.89"/>
    <n v="213.14999999999998"/>
    <n v="163.74"/>
    <n v="0.43445037013452203"/>
    <n v="2026"/>
    <s v="Q1"/>
    <n v="2"/>
    <s v="Feb"/>
  </r>
  <r>
    <x v="169"/>
    <x v="35"/>
    <x v="0"/>
    <x v="0"/>
    <x v="1"/>
    <x v="3"/>
    <x v="8"/>
    <x v="0"/>
    <x v="0"/>
    <x v="0"/>
    <s v="Cycling Pack 12L"/>
    <n v="2"/>
    <n v="101.01"/>
    <n v="0"/>
    <n v="50.26"/>
    <n v="202.02"/>
    <n v="100.52"/>
    <n v="101.50000000000001"/>
    <n v="0.50242550242550243"/>
    <n v="2026"/>
    <s v="Q1"/>
    <n v="2"/>
    <s v="Feb"/>
  </r>
  <r>
    <x v="170"/>
    <x v="35"/>
    <x v="0"/>
    <x v="0"/>
    <x v="1"/>
    <x v="3"/>
    <x v="13"/>
    <x v="0"/>
    <x v="0"/>
    <x v="1"/>
    <s v="Summit Backpack 45L"/>
    <n v="6"/>
    <n v="154.22"/>
    <n v="0"/>
    <n v="79.599999999999994"/>
    <n v="925.31999999999994"/>
    <n v="477.59999999999997"/>
    <n v="447.71999999999997"/>
    <n v="0.4838542342108676"/>
    <n v="2026"/>
    <s v="Q1"/>
    <n v="2"/>
    <s v="Feb"/>
  </r>
  <r>
    <x v="171"/>
    <x v="35"/>
    <x v="0"/>
    <x v="0"/>
    <x v="1"/>
    <x v="1"/>
    <x v="14"/>
    <x v="0"/>
    <x v="1"/>
    <x v="1"/>
    <s v="Trekking Poles"/>
    <n v="1"/>
    <n v="72.78"/>
    <n v="0.05"/>
    <n v="33.26"/>
    <n v="69.140999999999991"/>
    <n v="33.26"/>
    <n v="35.880999999999993"/>
    <n v="0.51895402149231273"/>
    <n v="2026"/>
    <s v="Q1"/>
    <n v="2"/>
    <s v="Feb"/>
  </r>
  <r>
    <x v="172"/>
    <x v="35"/>
    <x v="0"/>
    <x v="0"/>
    <x v="1"/>
    <x v="1"/>
    <x v="14"/>
    <x v="1"/>
    <x v="2"/>
    <x v="3"/>
    <s v="Compact Sleeping Bag"/>
    <n v="3"/>
    <n v="122.69"/>
    <n v="0.05"/>
    <n v="62.08"/>
    <n v="349.66649999999998"/>
    <n v="186.24"/>
    <n v="163.42649999999998"/>
    <n v="0.46737820180085876"/>
    <n v="2026"/>
    <s v="Q1"/>
    <n v="2"/>
    <s v="Feb"/>
  </r>
  <r>
    <x v="173"/>
    <x v="36"/>
    <x v="0"/>
    <x v="0"/>
    <x v="1"/>
    <x v="1"/>
    <x v="1"/>
    <x v="0"/>
    <x v="2"/>
    <x v="0"/>
    <s v="Cycling Pack 12L"/>
    <n v="3"/>
    <n v="103.22"/>
    <n v="0"/>
    <n v="50.74"/>
    <n v="309.65999999999997"/>
    <n v="152.22"/>
    <n v="157.43999999999997"/>
    <n v="0.50842859910869986"/>
    <n v="2026"/>
    <s v="Q1"/>
    <n v="2"/>
    <s v="Feb"/>
  </r>
  <r>
    <x v="174"/>
    <x v="36"/>
    <x v="0"/>
    <x v="0"/>
    <x v="1"/>
    <x v="0"/>
    <x v="15"/>
    <x v="3"/>
    <x v="1"/>
    <x v="1"/>
    <s v="Hiking Daypack 20L"/>
    <n v="3"/>
    <n v="92.96"/>
    <n v="0.15"/>
    <n v="44.56"/>
    <n v="237.048"/>
    <n v="133.68"/>
    <n v="103.36799999999999"/>
    <n v="0.43606358205932971"/>
    <n v="2026"/>
    <s v="Q1"/>
    <n v="2"/>
    <s v="Feb"/>
  </r>
  <r>
    <x v="175"/>
    <x v="36"/>
    <x v="0"/>
    <x v="0"/>
    <x v="1"/>
    <x v="1"/>
    <x v="12"/>
    <x v="2"/>
    <x v="1"/>
    <x v="2"/>
    <s v="Insulated Bottle"/>
    <n v="1"/>
    <n v="36.520000000000003"/>
    <n v="0"/>
    <n v="13.94"/>
    <n v="36.520000000000003"/>
    <n v="13.94"/>
    <n v="22.580000000000005"/>
    <n v="0.61829134720700996"/>
    <n v="2026"/>
    <s v="Q1"/>
    <n v="2"/>
    <s v="Feb"/>
  </r>
  <r>
    <x v="176"/>
    <x v="36"/>
    <x v="0"/>
    <x v="0"/>
    <x v="1"/>
    <x v="0"/>
    <x v="0"/>
    <x v="2"/>
    <x v="0"/>
    <x v="4"/>
    <s v="Training Mat"/>
    <n v="3"/>
    <n v="50.65"/>
    <n v="0"/>
    <n v="21.49"/>
    <n v="151.94999999999999"/>
    <n v="64.47"/>
    <n v="87.47999999999999"/>
    <n v="0.57571569595261596"/>
    <n v="2026"/>
    <s v="Q1"/>
    <n v="2"/>
    <s v="Feb"/>
  </r>
  <r>
    <x v="177"/>
    <x v="37"/>
    <x v="0"/>
    <x v="0"/>
    <x v="1"/>
    <x v="3"/>
    <x v="4"/>
    <x v="0"/>
    <x v="0"/>
    <x v="2"/>
    <s v="Insulated Bottle"/>
    <n v="2"/>
    <n v="37.03"/>
    <n v="0.15"/>
    <n v="13.87"/>
    <n v="62.951000000000001"/>
    <n v="27.74"/>
    <n v="35.210999999999999"/>
    <n v="0.55933980397451988"/>
    <n v="2026"/>
    <s v="Q1"/>
    <n v="2"/>
    <s v="Feb"/>
  </r>
  <r>
    <x v="178"/>
    <x v="37"/>
    <x v="0"/>
    <x v="0"/>
    <x v="1"/>
    <x v="2"/>
    <x v="2"/>
    <x v="0"/>
    <x v="1"/>
    <x v="4"/>
    <s v="Recovery Roller"/>
    <n v="1"/>
    <n v="36.619999999999997"/>
    <n v="0"/>
    <n v="13.55"/>
    <n v="36.619999999999997"/>
    <n v="13.55"/>
    <n v="23.069999999999997"/>
    <n v="0.62998361551064985"/>
    <n v="2026"/>
    <s v="Q1"/>
    <n v="2"/>
    <s v="Feb"/>
  </r>
  <r>
    <x v="179"/>
    <x v="37"/>
    <x v="0"/>
    <x v="0"/>
    <x v="1"/>
    <x v="2"/>
    <x v="16"/>
    <x v="2"/>
    <x v="0"/>
    <x v="3"/>
    <s v="Portable Camp Stove"/>
    <n v="1"/>
    <n v="81.47"/>
    <n v="0"/>
    <n v="39.18"/>
    <n v="81.47"/>
    <n v="39.18"/>
    <n v="42.29"/>
    <n v="0.51908678040996681"/>
    <n v="2026"/>
    <s v="Q1"/>
    <n v="2"/>
    <s v="Feb"/>
  </r>
  <r>
    <x v="180"/>
    <x v="38"/>
    <x v="0"/>
    <x v="0"/>
    <x v="1"/>
    <x v="1"/>
    <x v="1"/>
    <x v="1"/>
    <x v="0"/>
    <x v="3"/>
    <s v="Compact Sleeping Bag"/>
    <n v="12"/>
    <n v="122.75"/>
    <n v="0.15"/>
    <n v="62.51"/>
    <n v="1252.05"/>
    <n v="750.12"/>
    <n v="501.92999999999995"/>
    <n v="0.40088654606445429"/>
    <n v="2026"/>
    <s v="Q1"/>
    <n v="2"/>
    <s v="Feb"/>
  </r>
  <r>
    <x v="181"/>
    <x v="38"/>
    <x v="0"/>
    <x v="0"/>
    <x v="1"/>
    <x v="0"/>
    <x v="9"/>
    <x v="0"/>
    <x v="2"/>
    <x v="4"/>
    <s v="Training Mat"/>
    <n v="1"/>
    <n v="50.38"/>
    <n v="0.05"/>
    <n v="21.95"/>
    <n v="47.860999999999997"/>
    <n v="21.95"/>
    <n v="25.910999999999998"/>
    <n v="0.54138024696516995"/>
    <n v="2026"/>
    <s v="Q1"/>
    <n v="2"/>
    <s v="Feb"/>
  </r>
  <r>
    <x v="182"/>
    <x v="38"/>
    <x v="0"/>
    <x v="0"/>
    <x v="1"/>
    <x v="3"/>
    <x v="7"/>
    <x v="0"/>
    <x v="2"/>
    <x v="4"/>
    <s v="Training Mat"/>
    <n v="2"/>
    <n v="50.4"/>
    <n v="0"/>
    <n v="21.43"/>
    <n v="100.8"/>
    <n v="42.86"/>
    <n v="57.94"/>
    <n v="0.57480158730158726"/>
    <n v="2026"/>
    <s v="Q1"/>
    <n v="2"/>
    <s v="Feb"/>
  </r>
  <r>
    <x v="183"/>
    <x v="38"/>
    <x v="0"/>
    <x v="0"/>
    <x v="1"/>
    <x v="2"/>
    <x v="5"/>
    <x v="0"/>
    <x v="1"/>
    <x v="1"/>
    <s v="Trekking Poles"/>
    <n v="1"/>
    <n v="69.98"/>
    <n v="0"/>
    <n v="33.21"/>
    <n v="69.98"/>
    <n v="33.21"/>
    <n v="36.770000000000003"/>
    <n v="0.52543583881108891"/>
    <n v="2026"/>
    <s v="Q1"/>
    <n v="2"/>
    <s v="Feb"/>
  </r>
  <r>
    <x v="184"/>
    <x v="38"/>
    <x v="0"/>
    <x v="0"/>
    <x v="1"/>
    <x v="0"/>
    <x v="0"/>
    <x v="2"/>
    <x v="1"/>
    <x v="1"/>
    <s v="Hiking Daypack 20L"/>
    <n v="3"/>
    <n v="90.04"/>
    <n v="0.05"/>
    <n v="45.25"/>
    <n v="256.61399999999998"/>
    <n v="135.75"/>
    <n v="120.86399999999998"/>
    <n v="0.47099534709719654"/>
    <n v="2026"/>
    <s v="Q1"/>
    <n v="2"/>
    <s v="Feb"/>
  </r>
  <r>
    <x v="185"/>
    <x v="38"/>
    <x v="0"/>
    <x v="0"/>
    <x v="1"/>
    <x v="1"/>
    <x v="14"/>
    <x v="0"/>
    <x v="1"/>
    <x v="4"/>
    <s v="Training Mat"/>
    <n v="3"/>
    <n v="51.18"/>
    <n v="0"/>
    <n v="21.95"/>
    <n v="153.54"/>
    <n v="65.849999999999994"/>
    <n v="87.69"/>
    <n v="0.57112153184837833"/>
    <n v="2026"/>
    <s v="Q1"/>
    <n v="2"/>
    <s v="Feb"/>
  </r>
  <r>
    <x v="186"/>
    <x v="38"/>
    <x v="0"/>
    <x v="0"/>
    <x v="1"/>
    <x v="0"/>
    <x v="15"/>
    <x v="0"/>
    <x v="1"/>
    <x v="2"/>
    <s v="Insulated Bottle"/>
    <n v="1"/>
    <n v="35.69"/>
    <n v="0"/>
    <n v="13.38"/>
    <n v="35.69"/>
    <n v="13.38"/>
    <n v="22.309999999999995"/>
    <n v="0.62510507144858496"/>
    <n v="2026"/>
    <s v="Q1"/>
    <n v="2"/>
    <s v="Feb"/>
  </r>
  <r>
    <x v="187"/>
    <x v="38"/>
    <x v="0"/>
    <x v="0"/>
    <x v="1"/>
    <x v="3"/>
    <x v="7"/>
    <x v="0"/>
    <x v="1"/>
    <x v="0"/>
    <s v="Trail Bike Light"/>
    <n v="3"/>
    <n v="50.29"/>
    <n v="0.05"/>
    <n v="22.87"/>
    <n v="143.32650000000001"/>
    <n v="68.61"/>
    <n v="74.716500000000011"/>
    <n v="0.52130275978273388"/>
    <n v="2026"/>
    <s v="Q1"/>
    <n v="2"/>
    <s v="Feb"/>
  </r>
  <r>
    <x v="188"/>
    <x v="39"/>
    <x v="0"/>
    <x v="0"/>
    <x v="1"/>
    <x v="1"/>
    <x v="12"/>
    <x v="3"/>
    <x v="0"/>
    <x v="3"/>
    <s v="Trail Tent 2P"/>
    <n v="1"/>
    <n v="194.32"/>
    <n v="0.05"/>
    <n v="102.52"/>
    <n v="184.60399999999998"/>
    <n v="102.52"/>
    <n v="82.083999999999989"/>
    <n v="0.44464908669367942"/>
    <n v="2026"/>
    <s v="Q1"/>
    <n v="2"/>
    <s v="Feb"/>
  </r>
  <r>
    <x v="189"/>
    <x v="39"/>
    <x v="0"/>
    <x v="0"/>
    <x v="1"/>
    <x v="3"/>
    <x v="13"/>
    <x v="2"/>
    <x v="1"/>
    <x v="4"/>
    <s v="Resistance Band Set"/>
    <n v="4"/>
    <n v="40.44"/>
    <n v="0"/>
    <n v="14.75"/>
    <n v="161.76"/>
    <n v="59"/>
    <n v="102.75999999999999"/>
    <n v="0.63526211671612265"/>
    <n v="2026"/>
    <s v="Q1"/>
    <n v="2"/>
    <s v="Feb"/>
  </r>
  <r>
    <x v="190"/>
    <x v="40"/>
    <x v="0"/>
    <x v="0"/>
    <x v="1"/>
    <x v="3"/>
    <x v="7"/>
    <x v="0"/>
    <x v="1"/>
    <x v="2"/>
    <s v="Carry-On Duffel"/>
    <n v="3"/>
    <n v="134.53"/>
    <n v="0.1"/>
    <n v="69.12"/>
    <n v="363.23100000000005"/>
    <n v="207.36"/>
    <n v="155.87100000000004"/>
    <n v="0.42912361555043488"/>
    <n v="2026"/>
    <s v="Q1"/>
    <n v="2"/>
    <s v="Feb"/>
  </r>
  <r>
    <x v="191"/>
    <x v="40"/>
    <x v="0"/>
    <x v="0"/>
    <x v="1"/>
    <x v="2"/>
    <x v="2"/>
    <x v="3"/>
    <x v="1"/>
    <x v="1"/>
    <s v="Summit Backpack 45L"/>
    <n v="6"/>
    <n v="154.05000000000001"/>
    <n v="0"/>
    <n v="79.25"/>
    <n v="924.30000000000007"/>
    <n v="475.5"/>
    <n v="448.80000000000007"/>
    <n v="0.4855566374553717"/>
    <n v="2026"/>
    <s v="Q1"/>
    <n v="2"/>
    <s v="Feb"/>
  </r>
  <r>
    <x v="192"/>
    <x v="40"/>
    <x v="0"/>
    <x v="0"/>
    <x v="1"/>
    <x v="2"/>
    <x v="2"/>
    <x v="0"/>
    <x v="1"/>
    <x v="2"/>
    <s v="Carry-On Duffel"/>
    <n v="1"/>
    <n v="135.4"/>
    <n v="0"/>
    <n v="67.56"/>
    <n v="135.4"/>
    <n v="67.56"/>
    <n v="67.84"/>
    <n v="0.50103397341211231"/>
    <n v="2026"/>
    <s v="Q1"/>
    <n v="2"/>
    <s v="Feb"/>
  </r>
  <r>
    <x v="193"/>
    <x v="40"/>
    <x v="0"/>
    <x v="0"/>
    <x v="1"/>
    <x v="0"/>
    <x v="0"/>
    <x v="0"/>
    <x v="1"/>
    <x v="0"/>
    <s v="Compact Repair Kit"/>
    <n v="2"/>
    <n v="41.03"/>
    <n v="0"/>
    <n v="16.260000000000002"/>
    <n v="82.06"/>
    <n v="32.520000000000003"/>
    <n v="49.54"/>
    <n v="0.60370460638557155"/>
    <n v="2026"/>
    <s v="Q1"/>
    <n v="2"/>
    <s v="Feb"/>
  </r>
  <r>
    <x v="194"/>
    <x v="40"/>
    <x v="0"/>
    <x v="0"/>
    <x v="1"/>
    <x v="3"/>
    <x v="8"/>
    <x v="3"/>
    <x v="1"/>
    <x v="0"/>
    <s v="Commuter Helmet"/>
    <n v="1"/>
    <n v="81.44"/>
    <n v="0.05"/>
    <n v="43.9"/>
    <n v="77.367999999999995"/>
    <n v="43.9"/>
    <n v="33.467999999999996"/>
    <n v="0.43258194602419603"/>
    <n v="2026"/>
    <s v="Q1"/>
    <n v="2"/>
    <s v="Feb"/>
  </r>
  <r>
    <x v="195"/>
    <x v="40"/>
    <x v="0"/>
    <x v="0"/>
    <x v="1"/>
    <x v="0"/>
    <x v="0"/>
    <x v="1"/>
    <x v="2"/>
    <x v="3"/>
    <s v="Compact Sleeping Bag"/>
    <n v="8"/>
    <n v="122.19"/>
    <n v="0.1"/>
    <n v="60"/>
    <n v="879.76800000000003"/>
    <n v="480"/>
    <n v="399.76800000000003"/>
    <n v="0.45440161497121973"/>
    <n v="2026"/>
    <s v="Q1"/>
    <n v="2"/>
    <s v="Feb"/>
  </r>
  <r>
    <x v="196"/>
    <x v="40"/>
    <x v="0"/>
    <x v="0"/>
    <x v="1"/>
    <x v="2"/>
    <x v="16"/>
    <x v="2"/>
    <x v="0"/>
    <x v="1"/>
    <s v="Trail Boots"/>
    <n v="2"/>
    <n v="146.33000000000001"/>
    <n v="0.1"/>
    <n v="81.34"/>
    <n v="263.39400000000001"/>
    <n v="162.68"/>
    <n v="100.714"/>
    <n v="0.38237013751262366"/>
    <n v="2026"/>
    <s v="Q1"/>
    <n v="2"/>
    <s v="Feb"/>
  </r>
  <r>
    <x v="197"/>
    <x v="40"/>
    <x v="0"/>
    <x v="0"/>
    <x v="1"/>
    <x v="2"/>
    <x v="16"/>
    <x v="3"/>
    <x v="0"/>
    <x v="2"/>
    <s v="Carry-On Duffel"/>
    <n v="1"/>
    <n v="131.24"/>
    <n v="0.05"/>
    <n v="66.14"/>
    <n v="124.678"/>
    <n v="66.14"/>
    <n v="58.537999999999997"/>
    <n v="0.46951346669019395"/>
    <n v="2026"/>
    <s v="Q1"/>
    <n v="2"/>
    <s v="Feb"/>
  </r>
  <r>
    <x v="198"/>
    <x v="40"/>
    <x v="0"/>
    <x v="0"/>
    <x v="1"/>
    <x v="1"/>
    <x v="1"/>
    <x v="1"/>
    <x v="1"/>
    <x v="4"/>
    <s v="Training Mat"/>
    <n v="5"/>
    <n v="51.37"/>
    <n v="0.05"/>
    <n v="21.81"/>
    <n v="244.00749999999996"/>
    <n v="109.05"/>
    <n v="134.95749999999998"/>
    <n v="0.55308750755612024"/>
    <n v="2026"/>
    <s v="Q1"/>
    <n v="2"/>
    <s v="Feb"/>
  </r>
  <r>
    <x v="199"/>
    <x v="41"/>
    <x v="0"/>
    <x v="0"/>
    <x v="1"/>
    <x v="1"/>
    <x v="12"/>
    <x v="2"/>
    <x v="1"/>
    <x v="3"/>
    <s v="Compact Sleeping Bag"/>
    <n v="5"/>
    <n v="121.94"/>
    <n v="0"/>
    <n v="62.3"/>
    <n v="609.70000000000005"/>
    <n v="311.5"/>
    <n v="298.20000000000005"/>
    <n v="0.48909299655568317"/>
    <n v="2026"/>
    <s v="Q1"/>
    <n v="2"/>
    <s v="Feb"/>
  </r>
  <r>
    <x v="200"/>
    <x v="41"/>
    <x v="0"/>
    <x v="0"/>
    <x v="1"/>
    <x v="0"/>
    <x v="0"/>
    <x v="0"/>
    <x v="0"/>
    <x v="3"/>
    <s v="Compact Sleeping Bag"/>
    <n v="4"/>
    <n v="124.55"/>
    <n v="0"/>
    <n v="60.41"/>
    <n v="498.2"/>
    <n v="241.64"/>
    <n v="256.56"/>
    <n v="0.51497390606182258"/>
    <n v="2026"/>
    <s v="Q1"/>
    <n v="2"/>
    <s v="Feb"/>
  </r>
  <r>
    <x v="201"/>
    <x v="41"/>
    <x v="0"/>
    <x v="0"/>
    <x v="1"/>
    <x v="1"/>
    <x v="14"/>
    <x v="1"/>
    <x v="2"/>
    <x v="3"/>
    <s v="Alpine Tent 4P"/>
    <n v="10"/>
    <n v="343.77"/>
    <n v="0.15"/>
    <n v="195.29"/>
    <n v="2922.0449999999996"/>
    <n v="1952.8999999999999"/>
    <n v="969.14499999999975"/>
    <n v="0.33166669233362245"/>
    <n v="2026"/>
    <s v="Q1"/>
    <n v="2"/>
    <s v="Feb"/>
  </r>
  <r>
    <x v="202"/>
    <x v="41"/>
    <x v="0"/>
    <x v="0"/>
    <x v="1"/>
    <x v="1"/>
    <x v="1"/>
    <x v="3"/>
    <x v="0"/>
    <x v="0"/>
    <s v="Commuter Helmet"/>
    <n v="1"/>
    <n v="81.819999999999993"/>
    <n v="0.05"/>
    <n v="43.83"/>
    <n v="77.728999999999985"/>
    <n v="43.83"/>
    <n v="33.898999999999987"/>
    <n v="0.43611779387358635"/>
    <n v="2026"/>
    <s v="Q1"/>
    <n v="2"/>
    <s v="Feb"/>
  </r>
  <r>
    <x v="203"/>
    <x v="42"/>
    <x v="0"/>
    <x v="0"/>
    <x v="1"/>
    <x v="0"/>
    <x v="9"/>
    <x v="2"/>
    <x v="1"/>
    <x v="2"/>
    <s v="Insulated Bottle"/>
    <n v="1"/>
    <n v="36.58"/>
    <n v="0.1"/>
    <n v="13.76"/>
    <n v="32.921999999999997"/>
    <n v="13.76"/>
    <n v="19.161999999999999"/>
    <n v="0.58204240325618128"/>
    <n v="2026"/>
    <s v="Q1"/>
    <n v="2"/>
    <s v="Feb"/>
  </r>
  <r>
    <x v="204"/>
    <x v="43"/>
    <x v="0"/>
    <x v="0"/>
    <x v="1"/>
    <x v="3"/>
    <x v="8"/>
    <x v="2"/>
    <x v="1"/>
    <x v="1"/>
    <s v="Hiking Daypack 20L"/>
    <n v="4"/>
    <n v="92.87"/>
    <n v="0"/>
    <n v="44.95"/>
    <n v="371.48"/>
    <n v="179.8"/>
    <n v="191.68"/>
    <n v="0.51599009367933668"/>
    <n v="2026"/>
    <s v="Q1"/>
    <n v="2"/>
    <s v="Feb"/>
  </r>
  <r>
    <x v="205"/>
    <x v="43"/>
    <x v="0"/>
    <x v="0"/>
    <x v="1"/>
    <x v="3"/>
    <x v="8"/>
    <x v="0"/>
    <x v="1"/>
    <x v="0"/>
    <s v="Compact Repair Kit"/>
    <n v="2"/>
    <n v="41.21"/>
    <n v="0"/>
    <n v="16.64"/>
    <n v="82.42"/>
    <n v="33.28"/>
    <n v="49.14"/>
    <n v="0.59621451104100942"/>
    <n v="2026"/>
    <s v="Q1"/>
    <n v="2"/>
    <s v="Feb"/>
  </r>
  <r>
    <x v="206"/>
    <x v="43"/>
    <x v="0"/>
    <x v="0"/>
    <x v="1"/>
    <x v="0"/>
    <x v="15"/>
    <x v="0"/>
    <x v="0"/>
    <x v="1"/>
    <s v="Summit Backpack 45L"/>
    <n v="6"/>
    <n v="155.79"/>
    <n v="0"/>
    <n v="77.48"/>
    <n v="934.74"/>
    <n v="464.88"/>
    <n v="469.86"/>
    <n v="0.50266384235188399"/>
    <n v="2026"/>
    <s v="Q1"/>
    <n v="2"/>
    <s v="Feb"/>
  </r>
  <r>
    <x v="207"/>
    <x v="44"/>
    <x v="0"/>
    <x v="0"/>
    <x v="1"/>
    <x v="0"/>
    <x v="0"/>
    <x v="0"/>
    <x v="0"/>
    <x v="4"/>
    <s v="Training Mat"/>
    <n v="2"/>
    <n v="50.16"/>
    <n v="0.1"/>
    <n v="21.48"/>
    <n v="90.287999999999997"/>
    <n v="42.96"/>
    <n v="47.327999999999996"/>
    <n v="0.52418926103136632"/>
    <n v="2026"/>
    <s v="Q1"/>
    <n v="2"/>
    <s v="Feb"/>
  </r>
  <r>
    <x v="208"/>
    <x v="44"/>
    <x v="0"/>
    <x v="0"/>
    <x v="1"/>
    <x v="3"/>
    <x v="8"/>
    <x v="0"/>
    <x v="1"/>
    <x v="1"/>
    <s v="Trail Boots"/>
    <n v="4"/>
    <n v="140.63999999999999"/>
    <n v="0"/>
    <n v="77.510000000000005"/>
    <n v="562.55999999999995"/>
    <n v="310.04000000000002"/>
    <n v="252.51999999999992"/>
    <n v="0.4488765642775881"/>
    <n v="2026"/>
    <s v="Q1"/>
    <n v="2"/>
    <s v="Feb"/>
  </r>
  <r>
    <x v="209"/>
    <x v="44"/>
    <x v="0"/>
    <x v="0"/>
    <x v="1"/>
    <x v="0"/>
    <x v="0"/>
    <x v="3"/>
    <x v="1"/>
    <x v="3"/>
    <s v="Portable Camp Stove"/>
    <n v="1"/>
    <n v="80.680000000000007"/>
    <n v="0"/>
    <n v="39.630000000000003"/>
    <n v="80.680000000000007"/>
    <n v="39.630000000000003"/>
    <n v="41.050000000000004"/>
    <n v="0.50880019831432821"/>
    <n v="2026"/>
    <s v="Q1"/>
    <n v="2"/>
    <s v="Feb"/>
  </r>
  <r>
    <x v="210"/>
    <x v="45"/>
    <x v="0"/>
    <x v="0"/>
    <x v="1"/>
    <x v="0"/>
    <x v="0"/>
    <x v="1"/>
    <x v="2"/>
    <x v="2"/>
    <s v="Travel Backpack 35L"/>
    <n v="3"/>
    <n v="162.44999999999999"/>
    <n v="0.05"/>
    <n v="86.43"/>
    <n v="462.98249999999996"/>
    <n v="259.29000000000002"/>
    <n v="203.69249999999994"/>
    <n v="0.43995723380473334"/>
    <n v="2026"/>
    <s v="Q1"/>
    <n v="2"/>
    <s v="Feb"/>
  </r>
  <r>
    <x v="211"/>
    <x v="45"/>
    <x v="0"/>
    <x v="0"/>
    <x v="1"/>
    <x v="1"/>
    <x v="6"/>
    <x v="3"/>
    <x v="0"/>
    <x v="0"/>
    <s v="Cycling Pack 12L"/>
    <n v="2"/>
    <n v="102.12"/>
    <n v="0.15"/>
    <n v="51.03"/>
    <n v="173.60400000000001"/>
    <n v="102.06"/>
    <n v="71.544000000000011"/>
    <n v="0.41211032003870884"/>
    <n v="2026"/>
    <s v="Q1"/>
    <n v="2"/>
    <s v="Feb"/>
  </r>
  <r>
    <x v="212"/>
    <x v="46"/>
    <x v="0"/>
    <x v="0"/>
    <x v="1"/>
    <x v="2"/>
    <x v="3"/>
    <x v="0"/>
    <x v="1"/>
    <x v="0"/>
    <s v="Cycling Pack 12L"/>
    <n v="2"/>
    <n v="101.77"/>
    <n v="0"/>
    <n v="51.34"/>
    <n v="203.54"/>
    <n v="102.68"/>
    <n v="100.85999999999999"/>
    <n v="0.49552913432249185"/>
    <n v="2026"/>
    <s v="Q1"/>
    <n v="2"/>
    <s v="Feb"/>
  </r>
  <r>
    <x v="213"/>
    <x v="46"/>
    <x v="0"/>
    <x v="0"/>
    <x v="1"/>
    <x v="0"/>
    <x v="15"/>
    <x v="0"/>
    <x v="2"/>
    <x v="1"/>
    <s v="Summit Backpack 45L"/>
    <n v="3"/>
    <n v="153.24"/>
    <n v="0.15"/>
    <n v="77.61"/>
    <n v="390.762"/>
    <n v="232.82999999999998"/>
    <n v="157.93200000000002"/>
    <n v="0.40416417154175693"/>
    <n v="2026"/>
    <s v="Q1"/>
    <n v="2"/>
    <s v="Feb"/>
  </r>
  <r>
    <x v="214"/>
    <x v="46"/>
    <x v="0"/>
    <x v="0"/>
    <x v="1"/>
    <x v="3"/>
    <x v="4"/>
    <x v="3"/>
    <x v="0"/>
    <x v="1"/>
    <s v="Trail Boots"/>
    <n v="1"/>
    <n v="140.47"/>
    <n v="0"/>
    <n v="79.66"/>
    <n v="140.47"/>
    <n v="79.66"/>
    <n v="60.81"/>
    <n v="0.43290382288033036"/>
    <n v="2026"/>
    <s v="Q1"/>
    <n v="2"/>
    <s v="Feb"/>
  </r>
  <r>
    <x v="215"/>
    <x v="46"/>
    <x v="0"/>
    <x v="0"/>
    <x v="1"/>
    <x v="3"/>
    <x v="7"/>
    <x v="2"/>
    <x v="1"/>
    <x v="1"/>
    <s v="Trekking Poles"/>
    <n v="4"/>
    <n v="70.67"/>
    <n v="0.05"/>
    <n v="32.96"/>
    <n v="268.54599999999999"/>
    <n v="131.84"/>
    <n v="136.70599999999999"/>
    <n v="0.50905990035226734"/>
    <n v="2026"/>
    <s v="Q1"/>
    <n v="2"/>
    <s v="Feb"/>
  </r>
  <r>
    <x v="216"/>
    <x v="47"/>
    <x v="0"/>
    <x v="0"/>
    <x v="1"/>
    <x v="0"/>
    <x v="15"/>
    <x v="2"/>
    <x v="2"/>
    <x v="2"/>
    <s v="Carry-On Duffel"/>
    <n v="3"/>
    <n v="134.91"/>
    <n v="0"/>
    <n v="67.69"/>
    <n v="404.73"/>
    <n v="203.07"/>
    <n v="201.66000000000003"/>
    <n v="0.49825809799125348"/>
    <n v="2026"/>
    <s v="Q1"/>
    <n v="2"/>
    <s v="Feb"/>
  </r>
  <r>
    <x v="217"/>
    <x v="47"/>
    <x v="0"/>
    <x v="0"/>
    <x v="1"/>
    <x v="2"/>
    <x v="2"/>
    <x v="0"/>
    <x v="2"/>
    <x v="1"/>
    <s v="Trekking Poles"/>
    <n v="1"/>
    <n v="70.86"/>
    <n v="0.1"/>
    <n v="33.299999999999997"/>
    <n v="63.774000000000001"/>
    <n v="33.299999999999997"/>
    <n v="30.474000000000004"/>
    <n v="0.47784363533728486"/>
    <n v="2026"/>
    <s v="Q1"/>
    <n v="2"/>
    <s v="Feb"/>
  </r>
  <r>
    <x v="218"/>
    <x v="47"/>
    <x v="0"/>
    <x v="0"/>
    <x v="1"/>
    <x v="1"/>
    <x v="12"/>
    <x v="2"/>
    <x v="1"/>
    <x v="0"/>
    <s v="Cycling Pack 12L"/>
    <n v="1"/>
    <n v="104.35"/>
    <n v="0"/>
    <n v="51.49"/>
    <n v="104.35"/>
    <n v="51.49"/>
    <n v="52.859999999999992"/>
    <n v="0.50656444657402966"/>
    <n v="2026"/>
    <s v="Q1"/>
    <n v="2"/>
    <s v="Feb"/>
  </r>
  <r>
    <x v="219"/>
    <x v="47"/>
    <x v="0"/>
    <x v="0"/>
    <x v="1"/>
    <x v="3"/>
    <x v="8"/>
    <x v="0"/>
    <x v="0"/>
    <x v="4"/>
    <s v="Weighted Vest"/>
    <n v="2"/>
    <n v="120.48"/>
    <n v="0"/>
    <n v="70.680000000000007"/>
    <n v="240.96"/>
    <n v="141.36000000000001"/>
    <n v="99.6"/>
    <n v="0.4133466135458167"/>
    <n v="2026"/>
    <s v="Q1"/>
    <n v="2"/>
    <s v="Feb"/>
  </r>
  <r>
    <x v="220"/>
    <x v="47"/>
    <x v="0"/>
    <x v="0"/>
    <x v="1"/>
    <x v="1"/>
    <x v="12"/>
    <x v="0"/>
    <x v="0"/>
    <x v="3"/>
    <s v="Alpine Tent 4P"/>
    <n v="1"/>
    <n v="339.52"/>
    <n v="0.1"/>
    <n v="191.19"/>
    <n v="305.56799999999998"/>
    <n v="191.19"/>
    <n v="114.37799999999999"/>
    <n v="0.3743127552623311"/>
    <n v="2026"/>
    <s v="Q1"/>
    <n v="2"/>
    <s v="Feb"/>
  </r>
  <r>
    <x v="221"/>
    <x v="47"/>
    <x v="0"/>
    <x v="0"/>
    <x v="1"/>
    <x v="1"/>
    <x v="14"/>
    <x v="1"/>
    <x v="2"/>
    <x v="1"/>
    <s v="Summit Backpack 45L"/>
    <n v="5"/>
    <n v="154.72999999999999"/>
    <n v="0.1"/>
    <n v="77.42"/>
    <n v="696.28499999999997"/>
    <n v="387.1"/>
    <n v="309.18499999999995"/>
    <n v="0.44404949122844806"/>
    <n v="2026"/>
    <s v="Q1"/>
    <n v="2"/>
    <s v="Feb"/>
  </r>
  <r>
    <x v="222"/>
    <x v="47"/>
    <x v="0"/>
    <x v="0"/>
    <x v="1"/>
    <x v="2"/>
    <x v="5"/>
    <x v="2"/>
    <x v="2"/>
    <x v="1"/>
    <s v="Hiking Daypack 20L"/>
    <n v="4"/>
    <n v="93.98"/>
    <n v="0.05"/>
    <n v="44.6"/>
    <n v="357.12400000000002"/>
    <n v="178.4"/>
    <n v="178.72400000000002"/>
    <n v="0.50045362395134463"/>
    <n v="2026"/>
    <s v="Q1"/>
    <n v="2"/>
    <s v="Feb"/>
  </r>
  <r>
    <x v="223"/>
    <x v="47"/>
    <x v="0"/>
    <x v="0"/>
    <x v="1"/>
    <x v="0"/>
    <x v="0"/>
    <x v="0"/>
    <x v="1"/>
    <x v="3"/>
    <s v="Alpine Tent 4P"/>
    <n v="2"/>
    <n v="336.83"/>
    <n v="0"/>
    <n v="194.42"/>
    <n v="673.66"/>
    <n v="388.84"/>
    <n v="284.82"/>
    <n v="0.42279488169106078"/>
    <n v="2026"/>
    <s v="Q1"/>
    <n v="2"/>
    <s v="Feb"/>
  </r>
  <r>
    <x v="224"/>
    <x v="48"/>
    <x v="0"/>
    <x v="0"/>
    <x v="1"/>
    <x v="3"/>
    <x v="8"/>
    <x v="2"/>
    <x v="0"/>
    <x v="3"/>
    <s v="Alpine Tent 4P"/>
    <n v="1"/>
    <n v="338.93"/>
    <n v="0"/>
    <n v="197.92"/>
    <n v="338.93"/>
    <n v="197.92"/>
    <n v="141.01000000000002"/>
    <n v="0.41604461098161866"/>
    <n v="2026"/>
    <s v="Q1"/>
    <n v="2"/>
    <s v="Feb"/>
  </r>
  <r>
    <x v="225"/>
    <x v="48"/>
    <x v="0"/>
    <x v="0"/>
    <x v="1"/>
    <x v="0"/>
    <x v="9"/>
    <x v="0"/>
    <x v="1"/>
    <x v="3"/>
    <s v="Compact Sleeping Bag"/>
    <n v="5"/>
    <n v="122.72"/>
    <n v="0"/>
    <n v="62.41"/>
    <n v="613.6"/>
    <n v="312.04999999999995"/>
    <n v="301.55000000000007"/>
    <n v="0.49144393741851378"/>
    <n v="2026"/>
    <s v="Q1"/>
    <n v="2"/>
    <s v="Feb"/>
  </r>
  <r>
    <x v="226"/>
    <x v="48"/>
    <x v="0"/>
    <x v="0"/>
    <x v="1"/>
    <x v="3"/>
    <x v="4"/>
    <x v="0"/>
    <x v="1"/>
    <x v="2"/>
    <s v="Carry-On Duffel"/>
    <n v="4"/>
    <n v="135.63"/>
    <n v="0.05"/>
    <n v="65.900000000000006"/>
    <n v="515.39400000000001"/>
    <n v="263.60000000000002"/>
    <n v="251.79399999999998"/>
    <n v="0.4885466264644136"/>
    <n v="2026"/>
    <s v="Q1"/>
    <n v="2"/>
    <s v="Feb"/>
  </r>
  <r>
    <x v="227"/>
    <x v="49"/>
    <x v="0"/>
    <x v="0"/>
    <x v="1"/>
    <x v="2"/>
    <x v="16"/>
    <x v="0"/>
    <x v="0"/>
    <x v="3"/>
    <s v="Portable Camp Stove"/>
    <n v="2"/>
    <n v="81.34"/>
    <n v="0.05"/>
    <n v="40.64"/>
    <n v="154.54599999999999"/>
    <n v="81.28"/>
    <n v="73.265999999999991"/>
    <n v="0.47407244445019603"/>
    <n v="2026"/>
    <s v="Q1"/>
    <n v="2"/>
    <s v="Feb"/>
  </r>
  <r>
    <x v="228"/>
    <x v="49"/>
    <x v="0"/>
    <x v="0"/>
    <x v="1"/>
    <x v="2"/>
    <x v="3"/>
    <x v="0"/>
    <x v="1"/>
    <x v="0"/>
    <s v="Compact Repair Kit"/>
    <n v="1"/>
    <n v="41.01"/>
    <n v="0.05"/>
    <n v="16.489999999999998"/>
    <n v="38.959499999999998"/>
    <n v="16.489999999999998"/>
    <n v="22.4695"/>
    <n v="0.57673994789460847"/>
    <n v="2026"/>
    <s v="Q1"/>
    <n v="2"/>
    <s v="Feb"/>
  </r>
  <r>
    <x v="229"/>
    <x v="49"/>
    <x v="0"/>
    <x v="0"/>
    <x v="1"/>
    <x v="1"/>
    <x v="11"/>
    <x v="3"/>
    <x v="2"/>
    <x v="1"/>
    <s v="Summit Backpack 45L"/>
    <n v="2"/>
    <n v="153.03"/>
    <n v="0"/>
    <n v="81.02"/>
    <n v="306.06"/>
    <n v="162.04"/>
    <n v="144.02000000000001"/>
    <n v="0.47056132784421356"/>
    <n v="2026"/>
    <s v="Q1"/>
    <n v="2"/>
    <s v="Feb"/>
  </r>
  <r>
    <x v="230"/>
    <x v="50"/>
    <x v="0"/>
    <x v="0"/>
    <x v="1"/>
    <x v="1"/>
    <x v="11"/>
    <x v="0"/>
    <x v="1"/>
    <x v="4"/>
    <s v="Weighted Vest"/>
    <n v="2"/>
    <n v="124.92"/>
    <n v="0"/>
    <n v="69.98"/>
    <n v="249.84"/>
    <n v="139.96"/>
    <n v="109.88"/>
    <n v="0.43980147294268329"/>
    <n v="2026"/>
    <s v="Q1"/>
    <n v="2"/>
    <s v="Feb"/>
  </r>
  <r>
    <x v="231"/>
    <x v="50"/>
    <x v="0"/>
    <x v="0"/>
    <x v="1"/>
    <x v="1"/>
    <x v="12"/>
    <x v="0"/>
    <x v="2"/>
    <x v="2"/>
    <s v="Carry-On Duffel"/>
    <n v="2"/>
    <n v="136.55000000000001"/>
    <n v="0"/>
    <n v="68.84"/>
    <n v="273.10000000000002"/>
    <n v="137.68"/>
    <n v="135.42000000000002"/>
    <n v="0.49586232149395826"/>
    <n v="2026"/>
    <s v="Q1"/>
    <n v="2"/>
    <s v="Feb"/>
  </r>
  <r>
    <x v="232"/>
    <x v="50"/>
    <x v="0"/>
    <x v="0"/>
    <x v="1"/>
    <x v="2"/>
    <x v="5"/>
    <x v="1"/>
    <x v="2"/>
    <x v="3"/>
    <s v="Compact Sleeping Bag"/>
    <n v="15"/>
    <n v="121.98"/>
    <n v="0.1"/>
    <n v="59.86"/>
    <n v="1646.73"/>
    <n v="897.9"/>
    <n v="748.83"/>
    <n v="0.45473757082217486"/>
    <n v="2026"/>
    <s v="Q1"/>
    <n v="2"/>
    <s v="Feb"/>
  </r>
  <r>
    <x v="233"/>
    <x v="50"/>
    <x v="0"/>
    <x v="0"/>
    <x v="1"/>
    <x v="1"/>
    <x v="12"/>
    <x v="0"/>
    <x v="1"/>
    <x v="2"/>
    <s v="Packing Cube Set"/>
    <n v="1"/>
    <n v="45.54"/>
    <n v="0"/>
    <n v="18.29"/>
    <n v="45.54"/>
    <n v="18.29"/>
    <n v="27.25"/>
    <n v="0.59837505489679399"/>
    <n v="2026"/>
    <s v="Q1"/>
    <n v="2"/>
    <s v="Feb"/>
  </r>
  <r>
    <x v="234"/>
    <x v="50"/>
    <x v="0"/>
    <x v="0"/>
    <x v="1"/>
    <x v="2"/>
    <x v="3"/>
    <x v="3"/>
    <x v="0"/>
    <x v="4"/>
    <s v="Training Mat"/>
    <n v="1"/>
    <n v="51.73"/>
    <n v="0"/>
    <n v="21.83"/>
    <n v="51.73"/>
    <n v="21.83"/>
    <n v="29.9"/>
    <n v="0.57800115986854828"/>
    <n v="2026"/>
    <s v="Q1"/>
    <n v="2"/>
    <s v="Feb"/>
  </r>
  <r>
    <x v="235"/>
    <x v="50"/>
    <x v="0"/>
    <x v="0"/>
    <x v="1"/>
    <x v="1"/>
    <x v="12"/>
    <x v="3"/>
    <x v="0"/>
    <x v="3"/>
    <s v="Portable Camp Stove"/>
    <n v="2"/>
    <n v="80.510000000000005"/>
    <n v="0.05"/>
    <n v="38.630000000000003"/>
    <n v="152.96899999999999"/>
    <n v="77.260000000000005"/>
    <n v="75.708999999999989"/>
    <n v="0.4949303453640933"/>
    <n v="2026"/>
    <s v="Q1"/>
    <n v="2"/>
    <s v="Feb"/>
  </r>
  <r>
    <x v="236"/>
    <x v="50"/>
    <x v="0"/>
    <x v="0"/>
    <x v="1"/>
    <x v="3"/>
    <x v="7"/>
    <x v="0"/>
    <x v="1"/>
    <x v="4"/>
    <s v="Recovery Roller"/>
    <n v="1"/>
    <n v="36.31"/>
    <n v="0"/>
    <n v="14"/>
    <n v="36.31"/>
    <n v="14"/>
    <n v="22.310000000000002"/>
    <n v="0.61443128614706699"/>
    <n v="2026"/>
    <s v="Q1"/>
    <n v="2"/>
    <s v="Feb"/>
  </r>
  <r>
    <x v="237"/>
    <x v="50"/>
    <x v="0"/>
    <x v="0"/>
    <x v="1"/>
    <x v="2"/>
    <x v="16"/>
    <x v="0"/>
    <x v="0"/>
    <x v="0"/>
    <s v="Commuter Helmet"/>
    <n v="1"/>
    <n v="82.86"/>
    <n v="0.05"/>
    <n v="42.3"/>
    <n v="78.716999999999999"/>
    <n v="42.3"/>
    <n v="36.417000000000002"/>
    <n v="0.46263196005945351"/>
    <n v="2026"/>
    <s v="Q1"/>
    <n v="2"/>
    <s v="Feb"/>
  </r>
  <r>
    <x v="238"/>
    <x v="51"/>
    <x v="0"/>
    <x v="0"/>
    <x v="1"/>
    <x v="0"/>
    <x v="0"/>
    <x v="2"/>
    <x v="1"/>
    <x v="0"/>
    <s v="Cycling Pack 12L"/>
    <n v="2"/>
    <n v="103.03"/>
    <n v="0.05"/>
    <n v="50.73"/>
    <n v="195.75700000000001"/>
    <n v="101.46"/>
    <n v="94.297000000000011"/>
    <n v="0.48170435795399402"/>
    <n v="2026"/>
    <s v="Q1"/>
    <n v="2"/>
    <s v="Feb"/>
  </r>
  <r>
    <x v="239"/>
    <x v="51"/>
    <x v="0"/>
    <x v="0"/>
    <x v="1"/>
    <x v="1"/>
    <x v="14"/>
    <x v="0"/>
    <x v="2"/>
    <x v="2"/>
    <s v="Insulated Bottle"/>
    <n v="1"/>
    <n v="36.39"/>
    <n v="0"/>
    <n v="13.49"/>
    <n v="36.39"/>
    <n v="13.49"/>
    <n v="22.9"/>
    <n v="0.62929376202253362"/>
    <n v="2026"/>
    <s v="Q1"/>
    <n v="2"/>
    <s v="Feb"/>
  </r>
  <r>
    <x v="240"/>
    <x v="52"/>
    <x v="0"/>
    <x v="0"/>
    <x v="1"/>
    <x v="2"/>
    <x v="5"/>
    <x v="0"/>
    <x v="0"/>
    <x v="3"/>
    <s v="Compact Sleeping Bag"/>
    <n v="1"/>
    <n v="124.93"/>
    <n v="0.1"/>
    <n v="59.74"/>
    <n v="112.43700000000001"/>
    <n v="59.74"/>
    <n v="52.69700000000001"/>
    <n v="0.46868023871145625"/>
    <n v="2026"/>
    <s v="Q1"/>
    <n v="2"/>
    <s v="Feb"/>
  </r>
  <r>
    <x v="241"/>
    <x v="52"/>
    <x v="0"/>
    <x v="0"/>
    <x v="1"/>
    <x v="1"/>
    <x v="11"/>
    <x v="3"/>
    <x v="0"/>
    <x v="0"/>
    <s v="Cycling Pack 12L"/>
    <n v="1"/>
    <n v="101.19"/>
    <n v="0.05"/>
    <n v="49.14"/>
    <n v="96.130499999999998"/>
    <n v="49.14"/>
    <n v="46.990499999999997"/>
    <n v="0.48881988546819166"/>
    <n v="2026"/>
    <s v="Q1"/>
    <n v="2"/>
    <s v="Feb"/>
  </r>
  <r>
    <x v="242"/>
    <x v="52"/>
    <x v="0"/>
    <x v="0"/>
    <x v="1"/>
    <x v="3"/>
    <x v="8"/>
    <x v="0"/>
    <x v="0"/>
    <x v="4"/>
    <s v="Training Mat"/>
    <n v="2"/>
    <n v="51.2"/>
    <n v="0"/>
    <n v="21.38"/>
    <n v="102.4"/>
    <n v="42.76"/>
    <n v="59.640000000000008"/>
    <n v="0.58242187500000009"/>
    <n v="2026"/>
    <s v="Q1"/>
    <n v="2"/>
    <s v="Feb"/>
  </r>
  <r>
    <x v="243"/>
    <x v="52"/>
    <x v="0"/>
    <x v="0"/>
    <x v="1"/>
    <x v="3"/>
    <x v="4"/>
    <x v="0"/>
    <x v="0"/>
    <x v="3"/>
    <s v="Portable Camp Stove"/>
    <n v="1"/>
    <n v="81.81"/>
    <n v="0"/>
    <n v="40.32"/>
    <n v="81.81"/>
    <n v="40.32"/>
    <n v="41.49"/>
    <n v="0.50715071507150711"/>
    <n v="2026"/>
    <s v="Q1"/>
    <n v="2"/>
    <s v="Feb"/>
  </r>
  <r>
    <x v="244"/>
    <x v="52"/>
    <x v="0"/>
    <x v="0"/>
    <x v="1"/>
    <x v="0"/>
    <x v="15"/>
    <x v="2"/>
    <x v="2"/>
    <x v="1"/>
    <s v="Summit Backpack 45L"/>
    <n v="1"/>
    <n v="152.96"/>
    <n v="0"/>
    <n v="79.510000000000005"/>
    <n v="152.96"/>
    <n v="79.510000000000005"/>
    <n v="73.45"/>
    <n v="0.48019089958158995"/>
    <n v="2026"/>
    <s v="Q1"/>
    <n v="2"/>
    <s v="Feb"/>
  </r>
  <r>
    <x v="245"/>
    <x v="53"/>
    <x v="0"/>
    <x v="0"/>
    <x v="1"/>
    <x v="3"/>
    <x v="7"/>
    <x v="3"/>
    <x v="2"/>
    <x v="2"/>
    <s v="Travel Backpack 35L"/>
    <n v="1"/>
    <n v="166.13"/>
    <n v="0.05"/>
    <n v="85.7"/>
    <n v="157.8235"/>
    <n v="85.7"/>
    <n v="72.123499999999993"/>
    <n v="0.45698834457479398"/>
    <n v="2026"/>
    <s v="Q1"/>
    <n v="2"/>
    <s v="Feb"/>
  </r>
  <r>
    <x v="246"/>
    <x v="53"/>
    <x v="0"/>
    <x v="0"/>
    <x v="1"/>
    <x v="0"/>
    <x v="15"/>
    <x v="0"/>
    <x v="1"/>
    <x v="3"/>
    <s v="Trail Tent 2P"/>
    <n v="3"/>
    <n v="193.18"/>
    <n v="0.05"/>
    <n v="106.19"/>
    <n v="550.56299999999999"/>
    <n v="318.57"/>
    <n v="231.99299999999999"/>
    <n v="0.42137412067283853"/>
    <n v="2026"/>
    <s v="Q1"/>
    <n v="2"/>
    <s v="Feb"/>
  </r>
  <r>
    <x v="247"/>
    <x v="53"/>
    <x v="0"/>
    <x v="0"/>
    <x v="1"/>
    <x v="2"/>
    <x v="10"/>
    <x v="0"/>
    <x v="0"/>
    <x v="0"/>
    <s v="Commuter Helmet"/>
    <n v="1"/>
    <n v="80.42"/>
    <n v="0"/>
    <n v="41.72"/>
    <n v="80.42"/>
    <n v="41.72"/>
    <n v="38.700000000000003"/>
    <n v="0.4812235762248197"/>
    <n v="2026"/>
    <s v="Q1"/>
    <n v="2"/>
    <s v="Feb"/>
  </r>
  <r>
    <x v="248"/>
    <x v="53"/>
    <x v="0"/>
    <x v="0"/>
    <x v="1"/>
    <x v="3"/>
    <x v="13"/>
    <x v="0"/>
    <x v="0"/>
    <x v="3"/>
    <s v="Compact Sleeping Bag"/>
    <n v="2"/>
    <n v="122.17"/>
    <n v="0"/>
    <n v="60.62"/>
    <n v="244.34"/>
    <n v="121.24"/>
    <n v="123.10000000000001"/>
    <n v="0.50380617172792019"/>
    <n v="2026"/>
    <s v="Q1"/>
    <n v="2"/>
    <s v="Feb"/>
  </r>
  <r>
    <x v="249"/>
    <x v="54"/>
    <x v="0"/>
    <x v="0"/>
    <x v="1"/>
    <x v="1"/>
    <x v="6"/>
    <x v="3"/>
    <x v="1"/>
    <x v="2"/>
    <s v="Travel Backpack 35L"/>
    <n v="1"/>
    <n v="164.6"/>
    <n v="0"/>
    <n v="85.07"/>
    <n v="164.6"/>
    <n v="85.07"/>
    <n v="79.53"/>
    <n v="0.48317132442284327"/>
    <n v="2026"/>
    <s v="Q1"/>
    <n v="2"/>
    <s v="Feb"/>
  </r>
  <r>
    <x v="250"/>
    <x v="54"/>
    <x v="0"/>
    <x v="0"/>
    <x v="1"/>
    <x v="1"/>
    <x v="14"/>
    <x v="0"/>
    <x v="1"/>
    <x v="2"/>
    <s v="Carry-On Duffel"/>
    <n v="1"/>
    <n v="132.19999999999999"/>
    <n v="0"/>
    <n v="67.180000000000007"/>
    <n v="132.19999999999999"/>
    <n v="67.180000000000007"/>
    <n v="65.019999999999982"/>
    <n v="0.49183055975794243"/>
    <n v="2026"/>
    <s v="Q1"/>
    <n v="2"/>
    <s v="Feb"/>
  </r>
  <r>
    <x v="251"/>
    <x v="54"/>
    <x v="0"/>
    <x v="0"/>
    <x v="1"/>
    <x v="3"/>
    <x v="4"/>
    <x v="0"/>
    <x v="0"/>
    <x v="0"/>
    <s v="Compact Repair Kit"/>
    <n v="2"/>
    <n v="40.700000000000003"/>
    <n v="0"/>
    <n v="16.63"/>
    <n v="81.400000000000006"/>
    <n v="33.26"/>
    <n v="48.140000000000008"/>
    <n v="0.59140049140049145"/>
    <n v="2026"/>
    <s v="Q1"/>
    <n v="2"/>
    <s v="Feb"/>
  </r>
  <r>
    <x v="252"/>
    <x v="54"/>
    <x v="0"/>
    <x v="0"/>
    <x v="1"/>
    <x v="1"/>
    <x v="12"/>
    <x v="0"/>
    <x v="0"/>
    <x v="2"/>
    <s v="Insulated Bottle"/>
    <n v="1"/>
    <n v="35.39"/>
    <n v="0"/>
    <n v="13.93"/>
    <n v="35.39"/>
    <n v="13.93"/>
    <n v="21.46"/>
    <n v="0.60638598474145244"/>
    <n v="2026"/>
    <s v="Q1"/>
    <n v="2"/>
    <s v="Feb"/>
  </r>
  <r>
    <x v="253"/>
    <x v="55"/>
    <x v="0"/>
    <x v="0"/>
    <x v="1"/>
    <x v="0"/>
    <x v="0"/>
    <x v="0"/>
    <x v="2"/>
    <x v="0"/>
    <s v="Trail Bike Light"/>
    <n v="5"/>
    <n v="50.58"/>
    <n v="0.1"/>
    <n v="22.42"/>
    <n v="227.60999999999999"/>
    <n v="112.10000000000001"/>
    <n v="115.50999999999998"/>
    <n v="0.50749088352884308"/>
    <n v="2026"/>
    <s v="Q1"/>
    <n v="2"/>
    <s v="Feb"/>
  </r>
  <r>
    <x v="254"/>
    <x v="55"/>
    <x v="0"/>
    <x v="0"/>
    <x v="1"/>
    <x v="1"/>
    <x v="11"/>
    <x v="3"/>
    <x v="2"/>
    <x v="4"/>
    <s v="Training Mat"/>
    <n v="2"/>
    <n v="49.48"/>
    <n v="0"/>
    <n v="21.37"/>
    <n v="98.96"/>
    <n v="42.74"/>
    <n v="56.219999999999992"/>
    <n v="0.5681083265966046"/>
    <n v="2026"/>
    <s v="Q1"/>
    <n v="2"/>
    <s v="Feb"/>
  </r>
  <r>
    <x v="255"/>
    <x v="55"/>
    <x v="0"/>
    <x v="0"/>
    <x v="1"/>
    <x v="3"/>
    <x v="13"/>
    <x v="2"/>
    <x v="1"/>
    <x v="4"/>
    <s v="Training Mat"/>
    <n v="1"/>
    <n v="50.51"/>
    <n v="0"/>
    <n v="21.4"/>
    <n v="50.51"/>
    <n v="21.4"/>
    <n v="29.11"/>
    <n v="0.57632152049099195"/>
    <n v="2026"/>
    <s v="Q1"/>
    <n v="2"/>
    <s v="Feb"/>
  </r>
  <r>
    <x v="256"/>
    <x v="56"/>
    <x v="0"/>
    <x v="0"/>
    <x v="1"/>
    <x v="0"/>
    <x v="15"/>
    <x v="0"/>
    <x v="1"/>
    <x v="3"/>
    <s v="Compact Sleeping Bag"/>
    <n v="2"/>
    <n v="122.16"/>
    <n v="0"/>
    <n v="61.31"/>
    <n v="244.32"/>
    <n v="122.62"/>
    <n v="121.69999999999999"/>
    <n v="0.49811722331368691"/>
    <n v="2026"/>
    <s v="Q1"/>
    <n v="2"/>
    <s v="Feb"/>
  </r>
  <r>
    <x v="257"/>
    <x v="56"/>
    <x v="0"/>
    <x v="0"/>
    <x v="1"/>
    <x v="3"/>
    <x v="7"/>
    <x v="2"/>
    <x v="0"/>
    <x v="0"/>
    <s v="Trail Bike Light"/>
    <n v="3"/>
    <n v="51.32"/>
    <n v="0.1"/>
    <n v="22.62"/>
    <n v="138.56400000000002"/>
    <n v="67.86"/>
    <n v="70.704000000000022"/>
    <n v="0.51026240581969351"/>
    <n v="2026"/>
    <s v="Q1"/>
    <n v="2"/>
    <s v="Feb"/>
  </r>
  <r>
    <x v="258"/>
    <x v="56"/>
    <x v="0"/>
    <x v="0"/>
    <x v="1"/>
    <x v="2"/>
    <x v="10"/>
    <x v="0"/>
    <x v="0"/>
    <x v="3"/>
    <s v="Trail Tent 2P"/>
    <n v="2"/>
    <n v="195.92"/>
    <n v="0.05"/>
    <n v="104.13"/>
    <n v="372.24799999999993"/>
    <n v="208.26"/>
    <n v="163.98799999999994"/>
    <n v="0.4405342674775955"/>
    <n v="2026"/>
    <s v="Q1"/>
    <n v="2"/>
    <s v="Feb"/>
  </r>
  <r>
    <x v="259"/>
    <x v="56"/>
    <x v="0"/>
    <x v="0"/>
    <x v="1"/>
    <x v="0"/>
    <x v="15"/>
    <x v="0"/>
    <x v="0"/>
    <x v="2"/>
    <s v="Insulated Bottle"/>
    <n v="1"/>
    <n v="36.19"/>
    <n v="0.1"/>
    <n v="13.62"/>
    <n v="32.570999999999998"/>
    <n v="13.62"/>
    <n v="18.951000000000001"/>
    <n v="0.58183660311319896"/>
    <n v="2026"/>
    <s v="Q1"/>
    <n v="2"/>
    <s v="Feb"/>
  </r>
  <r>
    <x v="260"/>
    <x v="57"/>
    <x v="0"/>
    <x v="0"/>
    <x v="1"/>
    <x v="2"/>
    <x v="2"/>
    <x v="0"/>
    <x v="1"/>
    <x v="1"/>
    <s v="Trekking Poles"/>
    <n v="1"/>
    <n v="72.97"/>
    <n v="0"/>
    <n v="32.43"/>
    <n v="72.97"/>
    <n v="32.43"/>
    <n v="40.54"/>
    <n v="0.55557078251336167"/>
    <n v="2026"/>
    <s v="Q1"/>
    <n v="2"/>
    <s v="Feb"/>
  </r>
  <r>
    <x v="261"/>
    <x v="57"/>
    <x v="0"/>
    <x v="0"/>
    <x v="1"/>
    <x v="3"/>
    <x v="7"/>
    <x v="1"/>
    <x v="2"/>
    <x v="2"/>
    <s v="Packing Cube Set"/>
    <n v="12"/>
    <n v="47.15"/>
    <n v="0.1"/>
    <n v="17.829999999999998"/>
    <n v="509.21999999999997"/>
    <n v="213.95999999999998"/>
    <n v="295.26"/>
    <n v="0.57982797219276538"/>
    <n v="2026"/>
    <s v="Q1"/>
    <n v="2"/>
    <s v="Feb"/>
  </r>
  <r>
    <x v="262"/>
    <x v="57"/>
    <x v="0"/>
    <x v="0"/>
    <x v="1"/>
    <x v="0"/>
    <x v="0"/>
    <x v="2"/>
    <x v="2"/>
    <x v="2"/>
    <s v="Travel Backpack 35L"/>
    <n v="3"/>
    <n v="161.19999999999999"/>
    <n v="0.1"/>
    <n v="87.37"/>
    <n v="435.23999999999995"/>
    <n v="262.11"/>
    <n v="173.12999999999994"/>
    <n v="0.39778053487730897"/>
    <n v="2026"/>
    <s v="Q1"/>
    <n v="2"/>
    <s v="Feb"/>
  </r>
  <r>
    <x v="263"/>
    <x v="57"/>
    <x v="0"/>
    <x v="0"/>
    <x v="1"/>
    <x v="0"/>
    <x v="9"/>
    <x v="2"/>
    <x v="2"/>
    <x v="0"/>
    <s v="Trail Bike Light"/>
    <n v="1"/>
    <n v="49.73"/>
    <n v="0"/>
    <n v="22"/>
    <n v="49.73"/>
    <n v="22"/>
    <n v="27.729999999999997"/>
    <n v="0.55761109993967417"/>
    <n v="2026"/>
    <s v="Q1"/>
    <n v="2"/>
    <s v="Feb"/>
  </r>
  <r>
    <x v="264"/>
    <x v="57"/>
    <x v="0"/>
    <x v="0"/>
    <x v="1"/>
    <x v="2"/>
    <x v="16"/>
    <x v="0"/>
    <x v="0"/>
    <x v="3"/>
    <s v="Compact Sleeping Bag"/>
    <n v="2"/>
    <n v="126.19"/>
    <n v="0"/>
    <n v="58.99"/>
    <n v="252.38"/>
    <n v="117.98"/>
    <n v="134.39999999999998"/>
    <n v="0.5325303114351374"/>
    <n v="2026"/>
    <s v="Q1"/>
    <n v="2"/>
    <s v="Feb"/>
  </r>
  <r>
    <x v="265"/>
    <x v="57"/>
    <x v="0"/>
    <x v="0"/>
    <x v="1"/>
    <x v="1"/>
    <x v="12"/>
    <x v="0"/>
    <x v="0"/>
    <x v="2"/>
    <s v="Carry-On Duffel"/>
    <n v="2"/>
    <n v="135.38999999999999"/>
    <n v="0.05"/>
    <n v="65.69"/>
    <n v="257.24099999999999"/>
    <n v="131.38"/>
    <n v="125.86099999999999"/>
    <n v="0.48927270536189799"/>
    <n v="2026"/>
    <s v="Q1"/>
    <n v="2"/>
    <s v="Feb"/>
  </r>
  <r>
    <x v="266"/>
    <x v="57"/>
    <x v="0"/>
    <x v="0"/>
    <x v="1"/>
    <x v="1"/>
    <x v="14"/>
    <x v="1"/>
    <x v="2"/>
    <x v="4"/>
    <s v="Resistance Band Set"/>
    <n v="12"/>
    <n v="41.27"/>
    <n v="0.1"/>
    <n v="14.71"/>
    <n v="445.71600000000001"/>
    <n v="176.52"/>
    <n v="269.19600000000003"/>
    <n v="0.60396306168053204"/>
    <n v="2026"/>
    <s v="Q1"/>
    <n v="2"/>
    <s v="Feb"/>
  </r>
  <r>
    <x v="267"/>
    <x v="57"/>
    <x v="0"/>
    <x v="0"/>
    <x v="1"/>
    <x v="0"/>
    <x v="0"/>
    <x v="2"/>
    <x v="0"/>
    <x v="0"/>
    <s v="Commuter Helmet"/>
    <n v="1"/>
    <n v="82.04"/>
    <n v="0.1"/>
    <n v="41.46"/>
    <n v="73.836000000000013"/>
    <n v="41.46"/>
    <n v="32.376000000000012"/>
    <n v="0.43848529172761264"/>
    <n v="2026"/>
    <s v="Q1"/>
    <n v="2"/>
    <s v="Feb"/>
  </r>
  <r>
    <x v="268"/>
    <x v="57"/>
    <x v="0"/>
    <x v="0"/>
    <x v="1"/>
    <x v="3"/>
    <x v="4"/>
    <x v="0"/>
    <x v="0"/>
    <x v="2"/>
    <s v="Insulated Bottle"/>
    <n v="3"/>
    <n v="36.630000000000003"/>
    <n v="0"/>
    <n v="13.26"/>
    <n v="109.89000000000001"/>
    <n v="39.78"/>
    <n v="70.110000000000014"/>
    <n v="0.63800163800163801"/>
    <n v="2026"/>
    <s v="Q1"/>
    <n v="2"/>
    <s v="Feb"/>
  </r>
  <r>
    <x v="269"/>
    <x v="57"/>
    <x v="0"/>
    <x v="0"/>
    <x v="1"/>
    <x v="3"/>
    <x v="7"/>
    <x v="2"/>
    <x v="0"/>
    <x v="1"/>
    <s v="Hiking Daypack 20L"/>
    <n v="5"/>
    <n v="92.94"/>
    <n v="0.05"/>
    <n v="46.47"/>
    <n v="441.46499999999997"/>
    <n v="232.35"/>
    <n v="209.11499999999998"/>
    <n v="0.47368421052631576"/>
    <n v="2026"/>
    <s v="Q1"/>
    <n v="2"/>
    <s v="Feb"/>
  </r>
  <r>
    <x v="270"/>
    <x v="57"/>
    <x v="0"/>
    <x v="0"/>
    <x v="1"/>
    <x v="1"/>
    <x v="12"/>
    <x v="2"/>
    <x v="0"/>
    <x v="4"/>
    <s v="Weighted Vest"/>
    <n v="2"/>
    <n v="120.44"/>
    <n v="0.05"/>
    <n v="68.98"/>
    <n v="228.83599999999998"/>
    <n v="137.96"/>
    <n v="90.875999999999976"/>
    <n v="0.3971228303239"/>
    <n v="2026"/>
    <s v="Q1"/>
    <n v="2"/>
    <s v="Feb"/>
  </r>
  <r>
    <x v="271"/>
    <x v="57"/>
    <x v="0"/>
    <x v="0"/>
    <x v="1"/>
    <x v="1"/>
    <x v="6"/>
    <x v="3"/>
    <x v="1"/>
    <x v="2"/>
    <s v="Insulated Bottle"/>
    <n v="2"/>
    <n v="36.130000000000003"/>
    <n v="0"/>
    <n v="13.72"/>
    <n v="72.260000000000005"/>
    <n v="27.44"/>
    <n v="44.820000000000007"/>
    <n v="0.62026017160254643"/>
    <n v="2026"/>
    <s v="Q1"/>
    <n v="2"/>
    <s v="Feb"/>
  </r>
  <r>
    <x v="272"/>
    <x v="58"/>
    <x v="0"/>
    <x v="0"/>
    <x v="1"/>
    <x v="1"/>
    <x v="1"/>
    <x v="2"/>
    <x v="0"/>
    <x v="4"/>
    <s v="Weighted Vest"/>
    <n v="1"/>
    <n v="124.97"/>
    <n v="0.1"/>
    <n v="69.790000000000006"/>
    <n v="112.473"/>
    <n v="69.790000000000006"/>
    <n v="42.682999999999993"/>
    <n v="0.37949552337005321"/>
    <n v="2026"/>
    <s v="Q1"/>
    <n v="2"/>
    <s v="Feb"/>
  </r>
  <r>
    <x v="273"/>
    <x v="58"/>
    <x v="0"/>
    <x v="0"/>
    <x v="1"/>
    <x v="3"/>
    <x v="13"/>
    <x v="0"/>
    <x v="0"/>
    <x v="2"/>
    <s v="Travel Backpack 35L"/>
    <n v="1"/>
    <n v="163.31"/>
    <n v="0.05"/>
    <n v="87.22"/>
    <n v="155.14449999999999"/>
    <n v="87.22"/>
    <n v="67.924499999999995"/>
    <n v="0.43781442461705056"/>
    <n v="2026"/>
    <s v="Q1"/>
    <n v="2"/>
    <s v="Feb"/>
  </r>
  <r>
    <x v="274"/>
    <x v="59"/>
    <x v="0"/>
    <x v="0"/>
    <x v="2"/>
    <x v="2"/>
    <x v="2"/>
    <x v="2"/>
    <x v="0"/>
    <x v="1"/>
    <s v="Hiking Daypack 20L"/>
    <n v="3"/>
    <n v="92.76"/>
    <n v="0"/>
    <n v="45.84"/>
    <n v="278.28000000000003"/>
    <n v="137.52000000000001"/>
    <n v="140.76000000000002"/>
    <n v="0.50582147477360928"/>
    <n v="2026"/>
    <s v="Q1"/>
    <n v="3"/>
    <s v="Mar"/>
  </r>
  <r>
    <x v="275"/>
    <x v="59"/>
    <x v="0"/>
    <x v="0"/>
    <x v="2"/>
    <x v="0"/>
    <x v="15"/>
    <x v="1"/>
    <x v="2"/>
    <x v="4"/>
    <s v="Resistance Band Set"/>
    <n v="5"/>
    <n v="41.31"/>
    <n v="0.1"/>
    <n v="15.14"/>
    <n v="185.89500000000001"/>
    <n v="75.7"/>
    <n v="110.19500000000001"/>
    <n v="0.59278087092175691"/>
    <n v="2026"/>
    <s v="Q1"/>
    <n v="3"/>
    <s v="Mar"/>
  </r>
  <r>
    <x v="276"/>
    <x v="59"/>
    <x v="0"/>
    <x v="0"/>
    <x v="2"/>
    <x v="1"/>
    <x v="14"/>
    <x v="3"/>
    <x v="1"/>
    <x v="4"/>
    <s v="Resistance Band Set"/>
    <n v="2"/>
    <n v="41.23"/>
    <n v="0"/>
    <n v="14.28"/>
    <n v="82.46"/>
    <n v="28.56"/>
    <n v="53.899999999999991"/>
    <n v="0.65365025466893034"/>
    <n v="2026"/>
    <s v="Q1"/>
    <n v="3"/>
    <s v="Mar"/>
  </r>
  <r>
    <x v="277"/>
    <x v="59"/>
    <x v="0"/>
    <x v="0"/>
    <x v="2"/>
    <x v="1"/>
    <x v="1"/>
    <x v="0"/>
    <x v="1"/>
    <x v="2"/>
    <s v="Insulated Bottle"/>
    <n v="1"/>
    <n v="36.47"/>
    <n v="0.05"/>
    <n v="13.21"/>
    <n v="34.646499999999996"/>
    <n v="13.21"/>
    <n v="21.436499999999995"/>
    <n v="0.61872050567878423"/>
    <n v="2026"/>
    <s v="Q1"/>
    <n v="3"/>
    <s v="Mar"/>
  </r>
  <r>
    <x v="278"/>
    <x v="59"/>
    <x v="0"/>
    <x v="0"/>
    <x v="2"/>
    <x v="0"/>
    <x v="15"/>
    <x v="3"/>
    <x v="1"/>
    <x v="4"/>
    <s v="Recovery Roller"/>
    <n v="1"/>
    <n v="36.67"/>
    <n v="0"/>
    <n v="13.97"/>
    <n v="36.67"/>
    <n v="13.97"/>
    <n v="22.700000000000003"/>
    <n v="0.61903463321516228"/>
    <n v="2026"/>
    <s v="Q1"/>
    <n v="3"/>
    <s v="Mar"/>
  </r>
  <r>
    <x v="279"/>
    <x v="59"/>
    <x v="0"/>
    <x v="0"/>
    <x v="2"/>
    <x v="1"/>
    <x v="11"/>
    <x v="0"/>
    <x v="2"/>
    <x v="0"/>
    <s v="Trail Bike Light"/>
    <n v="2"/>
    <n v="51.87"/>
    <n v="0.1"/>
    <n v="22.95"/>
    <n v="93.366"/>
    <n v="45.9"/>
    <n v="47.466000000000001"/>
    <n v="0.50838635049161363"/>
    <n v="2026"/>
    <s v="Q1"/>
    <n v="3"/>
    <s v="Mar"/>
  </r>
  <r>
    <x v="280"/>
    <x v="59"/>
    <x v="0"/>
    <x v="0"/>
    <x v="2"/>
    <x v="2"/>
    <x v="2"/>
    <x v="2"/>
    <x v="2"/>
    <x v="3"/>
    <s v="Trail Tent 2P"/>
    <n v="1"/>
    <n v="195.06"/>
    <n v="0.1"/>
    <n v="106.68"/>
    <n v="175.554"/>
    <n v="106.68"/>
    <n v="68.873999999999995"/>
    <n v="0.39232372945076727"/>
    <n v="2026"/>
    <s v="Q1"/>
    <n v="3"/>
    <s v="Mar"/>
  </r>
  <r>
    <x v="281"/>
    <x v="59"/>
    <x v="0"/>
    <x v="0"/>
    <x v="2"/>
    <x v="1"/>
    <x v="11"/>
    <x v="3"/>
    <x v="0"/>
    <x v="0"/>
    <s v="Cycling Pack 12L"/>
    <n v="2"/>
    <n v="100.79"/>
    <n v="0.05"/>
    <n v="49"/>
    <n v="191.501"/>
    <n v="98"/>
    <n v="93.501000000000005"/>
    <n v="0.48825332504791097"/>
    <n v="2026"/>
    <s v="Q1"/>
    <n v="3"/>
    <s v="Mar"/>
  </r>
  <r>
    <x v="282"/>
    <x v="59"/>
    <x v="0"/>
    <x v="0"/>
    <x v="2"/>
    <x v="3"/>
    <x v="8"/>
    <x v="0"/>
    <x v="1"/>
    <x v="0"/>
    <s v="Trail Bike Light"/>
    <n v="5"/>
    <n v="51.92"/>
    <n v="0.15"/>
    <n v="22.24"/>
    <n v="220.66000000000003"/>
    <n v="111.19999999999999"/>
    <n v="109.46000000000004"/>
    <n v="0.49605728269736254"/>
    <n v="2026"/>
    <s v="Q1"/>
    <n v="3"/>
    <s v="Mar"/>
  </r>
  <r>
    <x v="283"/>
    <x v="59"/>
    <x v="0"/>
    <x v="0"/>
    <x v="2"/>
    <x v="3"/>
    <x v="7"/>
    <x v="0"/>
    <x v="1"/>
    <x v="3"/>
    <s v="Compact Sleeping Bag"/>
    <n v="1"/>
    <n v="123.99"/>
    <n v="0.05"/>
    <n v="61.67"/>
    <n v="117.79049999999999"/>
    <n v="61.67"/>
    <n v="56.120499999999993"/>
    <n v="0.47644334644984099"/>
    <n v="2026"/>
    <s v="Q1"/>
    <n v="3"/>
    <s v="Mar"/>
  </r>
  <r>
    <x v="284"/>
    <x v="59"/>
    <x v="0"/>
    <x v="0"/>
    <x v="2"/>
    <x v="1"/>
    <x v="14"/>
    <x v="0"/>
    <x v="1"/>
    <x v="3"/>
    <s v="Alpine Tent 4P"/>
    <n v="1"/>
    <n v="344.8"/>
    <n v="0.05"/>
    <n v="196.14"/>
    <n v="327.56"/>
    <n v="196.14"/>
    <n v="131.42000000000002"/>
    <n v="0.40120893882036884"/>
    <n v="2026"/>
    <s v="Q1"/>
    <n v="3"/>
    <s v="Mar"/>
  </r>
  <r>
    <x v="285"/>
    <x v="60"/>
    <x v="0"/>
    <x v="0"/>
    <x v="2"/>
    <x v="3"/>
    <x v="8"/>
    <x v="3"/>
    <x v="0"/>
    <x v="2"/>
    <s v="Carry-On Duffel"/>
    <n v="3"/>
    <n v="131.91999999999999"/>
    <n v="0.05"/>
    <n v="67.47"/>
    <n v="375.97199999999998"/>
    <n v="202.41"/>
    <n v="173.56199999999998"/>
    <n v="0.46163544093709102"/>
    <n v="2026"/>
    <s v="Q1"/>
    <n v="3"/>
    <s v="Mar"/>
  </r>
  <r>
    <x v="286"/>
    <x v="60"/>
    <x v="0"/>
    <x v="0"/>
    <x v="2"/>
    <x v="2"/>
    <x v="16"/>
    <x v="0"/>
    <x v="2"/>
    <x v="1"/>
    <s v="Trail Boots"/>
    <n v="3"/>
    <n v="146.99"/>
    <n v="0"/>
    <n v="80.069999999999993"/>
    <n v="440.97"/>
    <n v="240.20999999999998"/>
    <n v="200.76000000000005"/>
    <n v="0.45526906592285199"/>
    <n v="2026"/>
    <s v="Q1"/>
    <n v="3"/>
    <s v="Mar"/>
  </r>
  <r>
    <x v="287"/>
    <x v="60"/>
    <x v="0"/>
    <x v="0"/>
    <x v="2"/>
    <x v="3"/>
    <x v="7"/>
    <x v="0"/>
    <x v="2"/>
    <x v="2"/>
    <s v="Travel Backpack 35L"/>
    <n v="2"/>
    <n v="164.74"/>
    <n v="0.05"/>
    <n v="89.9"/>
    <n v="313.00600000000003"/>
    <n v="179.8"/>
    <n v="133.20600000000002"/>
    <n v="0.42557011686676932"/>
    <n v="2026"/>
    <s v="Q1"/>
    <n v="3"/>
    <s v="Mar"/>
  </r>
  <r>
    <x v="288"/>
    <x v="60"/>
    <x v="0"/>
    <x v="0"/>
    <x v="2"/>
    <x v="3"/>
    <x v="7"/>
    <x v="0"/>
    <x v="0"/>
    <x v="1"/>
    <s v="Hiking Daypack 20L"/>
    <n v="2"/>
    <n v="89.81"/>
    <n v="0"/>
    <n v="46.44"/>
    <n v="179.62"/>
    <n v="92.88"/>
    <n v="86.740000000000009"/>
    <n v="0.482908362097762"/>
    <n v="2026"/>
    <s v="Q1"/>
    <n v="3"/>
    <s v="Mar"/>
  </r>
  <r>
    <x v="289"/>
    <x v="61"/>
    <x v="0"/>
    <x v="0"/>
    <x v="2"/>
    <x v="2"/>
    <x v="16"/>
    <x v="2"/>
    <x v="0"/>
    <x v="4"/>
    <s v="Recovery Roller"/>
    <n v="1"/>
    <n v="35.369999999999997"/>
    <n v="0"/>
    <n v="13.88"/>
    <n v="35.369999999999997"/>
    <n v="13.88"/>
    <n v="21.489999999999995"/>
    <n v="0.60757704269154644"/>
    <n v="2026"/>
    <s v="Q1"/>
    <n v="3"/>
    <s v="Mar"/>
  </r>
  <r>
    <x v="290"/>
    <x v="61"/>
    <x v="0"/>
    <x v="0"/>
    <x v="2"/>
    <x v="1"/>
    <x v="12"/>
    <x v="3"/>
    <x v="1"/>
    <x v="0"/>
    <s v="Trail Bike Light"/>
    <n v="4"/>
    <n v="50.64"/>
    <n v="0"/>
    <n v="23.09"/>
    <n v="202.56"/>
    <n v="92.36"/>
    <n v="110.2"/>
    <n v="0.54403633491311221"/>
    <n v="2026"/>
    <s v="Q1"/>
    <n v="3"/>
    <s v="Mar"/>
  </r>
  <r>
    <x v="291"/>
    <x v="61"/>
    <x v="0"/>
    <x v="0"/>
    <x v="2"/>
    <x v="3"/>
    <x v="7"/>
    <x v="2"/>
    <x v="0"/>
    <x v="1"/>
    <s v="Trail Boots"/>
    <n v="1"/>
    <n v="146.37"/>
    <n v="0"/>
    <n v="78.3"/>
    <n v="146.37"/>
    <n v="78.3"/>
    <n v="68.070000000000007"/>
    <n v="0.46505431440869033"/>
    <n v="2026"/>
    <s v="Q1"/>
    <n v="3"/>
    <s v="Mar"/>
  </r>
  <r>
    <x v="292"/>
    <x v="61"/>
    <x v="0"/>
    <x v="0"/>
    <x v="2"/>
    <x v="2"/>
    <x v="2"/>
    <x v="0"/>
    <x v="0"/>
    <x v="1"/>
    <s v="Trail Boots"/>
    <n v="3"/>
    <n v="143.74"/>
    <n v="0"/>
    <n v="81.58"/>
    <n v="431.22"/>
    <n v="244.74"/>
    <n v="186.48000000000002"/>
    <n v="0.43244747460692917"/>
    <n v="2026"/>
    <s v="Q1"/>
    <n v="3"/>
    <s v="Mar"/>
  </r>
  <r>
    <x v="293"/>
    <x v="61"/>
    <x v="0"/>
    <x v="0"/>
    <x v="2"/>
    <x v="3"/>
    <x v="7"/>
    <x v="3"/>
    <x v="1"/>
    <x v="3"/>
    <s v="Portable Camp Stove"/>
    <n v="2"/>
    <n v="81.94"/>
    <n v="0.1"/>
    <n v="39.9"/>
    <n v="147.49199999999999"/>
    <n v="79.8"/>
    <n v="67.691999999999993"/>
    <n v="0.45895370596371327"/>
    <n v="2026"/>
    <s v="Q1"/>
    <n v="3"/>
    <s v="Mar"/>
  </r>
  <r>
    <x v="294"/>
    <x v="61"/>
    <x v="0"/>
    <x v="0"/>
    <x v="2"/>
    <x v="2"/>
    <x v="5"/>
    <x v="0"/>
    <x v="1"/>
    <x v="2"/>
    <s v="Packing Cube Set"/>
    <n v="1"/>
    <n v="46.46"/>
    <n v="0.1"/>
    <n v="17.989999999999998"/>
    <n v="41.814"/>
    <n v="17.989999999999998"/>
    <n v="23.824000000000002"/>
    <n v="0.56976132395848289"/>
    <n v="2026"/>
    <s v="Q1"/>
    <n v="3"/>
    <s v="Mar"/>
  </r>
  <r>
    <x v="295"/>
    <x v="62"/>
    <x v="0"/>
    <x v="0"/>
    <x v="2"/>
    <x v="1"/>
    <x v="11"/>
    <x v="0"/>
    <x v="1"/>
    <x v="0"/>
    <s v="Compact Repair Kit"/>
    <n v="3"/>
    <n v="39.49"/>
    <n v="0"/>
    <n v="16.420000000000002"/>
    <n v="118.47"/>
    <n v="49.260000000000005"/>
    <n v="69.209999999999994"/>
    <n v="0.58419853127374011"/>
    <n v="2026"/>
    <s v="Q1"/>
    <n v="3"/>
    <s v="Mar"/>
  </r>
  <r>
    <x v="296"/>
    <x v="62"/>
    <x v="0"/>
    <x v="0"/>
    <x v="2"/>
    <x v="3"/>
    <x v="13"/>
    <x v="0"/>
    <x v="0"/>
    <x v="4"/>
    <s v="Resistance Band Set"/>
    <n v="1"/>
    <n v="40.909999999999997"/>
    <n v="0"/>
    <n v="14.89"/>
    <n v="40.909999999999997"/>
    <n v="14.89"/>
    <n v="26.019999999999996"/>
    <n v="0.63603031043754577"/>
    <n v="2026"/>
    <s v="Q1"/>
    <n v="3"/>
    <s v="Mar"/>
  </r>
  <r>
    <x v="297"/>
    <x v="62"/>
    <x v="0"/>
    <x v="0"/>
    <x v="2"/>
    <x v="3"/>
    <x v="8"/>
    <x v="3"/>
    <x v="1"/>
    <x v="0"/>
    <s v="Trail Bike Light"/>
    <n v="1"/>
    <n v="49.94"/>
    <n v="0.1"/>
    <n v="21.84"/>
    <n v="44.945999999999998"/>
    <n v="21.84"/>
    <n v="23.105999999999998"/>
    <n v="0.51408356694700308"/>
    <n v="2026"/>
    <s v="Q1"/>
    <n v="3"/>
    <s v="Mar"/>
  </r>
  <r>
    <x v="298"/>
    <x v="62"/>
    <x v="0"/>
    <x v="0"/>
    <x v="2"/>
    <x v="2"/>
    <x v="5"/>
    <x v="0"/>
    <x v="2"/>
    <x v="2"/>
    <s v="Insulated Bottle"/>
    <n v="1"/>
    <n v="35.520000000000003"/>
    <n v="0"/>
    <n v="13.21"/>
    <n v="35.520000000000003"/>
    <n v="13.21"/>
    <n v="22.310000000000002"/>
    <n v="0.62809684684684686"/>
    <n v="2026"/>
    <s v="Q1"/>
    <n v="3"/>
    <s v="Mar"/>
  </r>
  <r>
    <x v="299"/>
    <x v="62"/>
    <x v="0"/>
    <x v="0"/>
    <x v="2"/>
    <x v="3"/>
    <x v="7"/>
    <x v="2"/>
    <x v="1"/>
    <x v="3"/>
    <s v="Alpine Tent 4P"/>
    <n v="2"/>
    <n v="341.1"/>
    <n v="0"/>
    <n v="200.19"/>
    <n v="682.2"/>
    <n v="400.38"/>
    <n v="281.82000000000005"/>
    <n v="0.41310466138962187"/>
    <n v="2026"/>
    <s v="Q1"/>
    <n v="3"/>
    <s v="Mar"/>
  </r>
  <r>
    <x v="300"/>
    <x v="62"/>
    <x v="0"/>
    <x v="0"/>
    <x v="2"/>
    <x v="2"/>
    <x v="16"/>
    <x v="3"/>
    <x v="1"/>
    <x v="4"/>
    <s v="Recovery Roller"/>
    <n v="4"/>
    <n v="36.08"/>
    <n v="0"/>
    <n v="13.89"/>
    <n v="144.32"/>
    <n v="55.56"/>
    <n v="88.759999999999991"/>
    <n v="0.61502217294900219"/>
    <n v="2026"/>
    <s v="Q1"/>
    <n v="3"/>
    <s v="Mar"/>
  </r>
  <r>
    <x v="301"/>
    <x v="62"/>
    <x v="0"/>
    <x v="0"/>
    <x v="2"/>
    <x v="3"/>
    <x v="4"/>
    <x v="0"/>
    <x v="2"/>
    <x v="1"/>
    <s v="Summit Backpack 45L"/>
    <n v="2"/>
    <n v="151.69999999999999"/>
    <n v="0"/>
    <n v="80.44"/>
    <n v="303.39999999999998"/>
    <n v="160.88"/>
    <n v="142.51999999999998"/>
    <n v="0.46974291364535264"/>
    <n v="2026"/>
    <s v="Q1"/>
    <n v="3"/>
    <s v="Mar"/>
  </r>
  <r>
    <x v="302"/>
    <x v="62"/>
    <x v="0"/>
    <x v="0"/>
    <x v="2"/>
    <x v="1"/>
    <x v="6"/>
    <x v="3"/>
    <x v="1"/>
    <x v="1"/>
    <s v="Summit Backpack 45L"/>
    <n v="2"/>
    <n v="151.55000000000001"/>
    <n v="0.1"/>
    <n v="80.680000000000007"/>
    <n v="272.79000000000002"/>
    <n v="161.36000000000001"/>
    <n v="111.43"/>
    <n v="0.40848271564206901"/>
    <n v="2026"/>
    <s v="Q1"/>
    <n v="3"/>
    <s v="Mar"/>
  </r>
  <r>
    <x v="303"/>
    <x v="62"/>
    <x v="0"/>
    <x v="0"/>
    <x v="2"/>
    <x v="2"/>
    <x v="2"/>
    <x v="1"/>
    <x v="2"/>
    <x v="0"/>
    <s v="Commuter Helmet"/>
    <n v="5"/>
    <n v="82.44"/>
    <n v="0.1"/>
    <n v="41.57"/>
    <n v="370.98"/>
    <n v="207.85"/>
    <n v="163.13000000000002"/>
    <n v="0.43972720901396306"/>
    <n v="2026"/>
    <s v="Q1"/>
    <n v="3"/>
    <s v="Mar"/>
  </r>
  <r>
    <x v="304"/>
    <x v="63"/>
    <x v="0"/>
    <x v="0"/>
    <x v="2"/>
    <x v="3"/>
    <x v="8"/>
    <x v="0"/>
    <x v="0"/>
    <x v="4"/>
    <s v="Recovery Roller"/>
    <n v="1"/>
    <n v="35.61"/>
    <n v="0.05"/>
    <n v="13.8"/>
    <n v="33.829499999999996"/>
    <n v="13.8"/>
    <n v="20.029499999999995"/>
    <n v="0.59207200815855976"/>
    <n v="2026"/>
    <s v="Q1"/>
    <n v="3"/>
    <s v="Mar"/>
  </r>
  <r>
    <x v="305"/>
    <x v="63"/>
    <x v="0"/>
    <x v="0"/>
    <x v="2"/>
    <x v="0"/>
    <x v="0"/>
    <x v="3"/>
    <x v="1"/>
    <x v="1"/>
    <s v="Summit Backpack 45L"/>
    <n v="5"/>
    <n v="156.13"/>
    <n v="0"/>
    <n v="77.03"/>
    <n v="780.65"/>
    <n v="385.15"/>
    <n v="395.5"/>
    <n v="0.50662909114199706"/>
    <n v="2026"/>
    <s v="Q1"/>
    <n v="3"/>
    <s v="Mar"/>
  </r>
  <r>
    <x v="306"/>
    <x v="63"/>
    <x v="0"/>
    <x v="0"/>
    <x v="2"/>
    <x v="0"/>
    <x v="15"/>
    <x v="0"/>
    <x v="0"/>
    <x v="3"/>
    <s v="Compact Sleeping Bag"/>
    <n v="1"/>
    <n v="124.31"/>
    <n v="0"/>
    <n v="61.16"/>
    <n v="124.31"/>
    <n v="61.16"/>
    <n v="63.150000000000006"/>
    <n v="0.50800418309066053"/>
    <n v="2026"/>
    <s v="Q1"/>
    <n v="3"/>
    <s v="Mar"/>
  </r>
  <r>
    <x v="307"/>
    <x v="63"/>
    <x v="0"/>
    <x v="0"/>
    <x v="2"/>
    <x v="1"/>
    <x v="14"/>
    <x v="2"/>
    <x v="2"/>
    <x v="3"/>
    <s v="Portable Camp Stove"/>
    <n v="3"/>
    <n v="82.9"/>
    <n v="0.1"/>
    <n v="38.31"/>
    <n v="223.83"/>
    <n v="114.93"/>
    <n v="108.9"/>
    <n v="0.48652995577000402"/>
    <n v="2026"/>
    <s v="Q1"/>
    <n v="3"/>
    <s v="Mar"/>
  </r>
  <r>
    <x v="308"/>
    <x v="63"/>
    <x v="0"/>
    <x v="0"/>
    <x v="2"/>
    <x v="1"/>
    <x v="11"/>
    <x v="2"/>
    <x v="2"/>
    <x v="0"/>
    <s v="Compact Repair Kit"/>
    <n v="1"/>
    <n v="41.1"/>
    <n v="0"/>
    <n v="16.34"/>
    <n v="41.1"/>
    <n v="16.34"/>
    <n v="24.76"/>
    <n v="0.60243309002433088"/>
    <n v="2026"/>
    <s v="Q1"/>
    <n v="3"/>
    <s v="Mar"/>
  </r>
  <r>
    <x v="309"/>
    <x v="64"/>
    <x v="0"/>
    <x v="0"/>
    <x v="2"/>
    <x v="0"/>
    <x v="0"/>
    <x v="0"/>
    <x v="2"/>
    <x v="0"/>
    <s v="Compact Repair Kit"/>
    <n v="1"/>
    <n v="40.380000000000003"/>
    <n v="0"/>
    <n v="16.41"/>
    <n v="40.380000000000003"/>
    <n v="16.41"/>
    <n v="23.970000000000002"/>
    <n v="0.59361069836552749"/>
    <n v="2026"/>
    <s v="Q1"/>
    <n v="3"/>
    <s v="Mar"/>
  </r>
  <r>
    <x v="310"/>
    <x v="64"/>
    <x v="0"/>
    <x v="0"/>
    <x v="2"/>
    <x v="2"/>
    <x v="2"/>
    <x v="0"/>
    <x v="0"/>
    <x v="0"/>
    <s v="Commuter Helmet"/>
    <n v="1"/>
    <n v="80.349999999999994"/>
    <n v="0.1"/>
    <n v="42.43"/>
    <n v="72.314999999999998"/>
    <n v="42.43"/>
    <n v="29.884999999999998"/>
    <n v="0.41326142570697638"/>
    <n v="2026"/>
    <s v="Q1"/>
    <n v="3"/>
    <s v="Mar"/>
  </r>
  <r>
    <x v="311"/>
    <x v="64"/>
    <x v="0"/>
    <x v="0"/>
    <x v="2"/>
    <x v="3"/>
    <x v="13"/>
    <x v="0"/>
    <x v="0"/>
    <x v="0"/>
    <s v="Compact Repair Kit"/>
    <n v="1"/>
    <n v="40.44"/>
    <n v="0.05"/>
    <n v="16.829999999999998"/>
    <n v="38.417999999999999"/>
    <n v="16.829999999999998"/>
    <n v="21.588000000000001"/>
    <n v="0.56192409807902555"/>
    <n v="2026"/>
    <s v="Q1"/>
    <n v="3"/>
    <s v="Mar"/>
  </r>
  <r>
    <x v="312"/>
    <x v="64"/>
    <x v="0"/>
    <x v="0"/>
    <x v="2"/>
    <x v="2"/>
    <x v="16"/>
    <x v="0"/>
    <x v="0"/>
    <x v="2"/>
    <s v="Insulated Bottle"/>
    <n v="3"/>
    <n v="35.89"/>
    <n v="0"/>
    <n v="13.25"/>
    <n v="107.67"/>
    <n v="39.75"/>
    <n v="67.92"/>
    <n v="0.63081638339370294"/>
    <n v="2026"/>
    <s v="Q1"/>
    <n v="3"/>
    <s v="Mar"/>
  </r>
  <r>
    <x v="313"/>
    <x v="64"/>
    <x v="0"/>
    <x v="0"/>
    <x v="2"/>
    <x v="1"/>
    <x v="12"/>
    <x v="3"/>
    <x v="0"/>
    <x v="2"/>
    <s v="Travel Backpack 35L"/>
    <n v="3"/>
    <n v="163.44999999999999"/>
    <n v="0"/>
    <n v="86.88"/>
    <n v="490.34999999999997"/>
    <n v="260.64"/>
    <n v="229.70999999999998"/>
    <n v="0.46846130315081064"/>
    <n v="2026"/>
    <s v="Q1"/>
    <n v="3"/>
    <s v="Mar"/>
  </r>
  <r>
    <x v="314"/>
    <x v="65"/>
    <x v="0"/>
    <x v="0"/>
    <x v="2"/>
    <x v="1"/>
    <x v="1"/>
    <x v="2"/>
    <x v="0"/>
    <x v="4"/>
    <s v="Resistance Band Set"/>
    <n v="2"/>
    <n v="40.020000000000003"/>
    <n v="0"/>
    <n v="14.38"/>
    <n v="80.040000000000006"/>
    <n v="28.76"/>
    <n v="51.28"/>
    <n v="0.64067966016991496"/>
    <n v="2026"/>
    <s v="Q1"/>
    <n v="3"/>
    <s v="Mar"/>
  </r>
  <r>
    <x v="315"/>
    <x v="65"/>
    <x v="0"/>
    <x v="0"/>
    <x v="2"/>
    <x v="0"/>
    <x v="15"/>
    <x v="0"/>
    <x v="1"/>
    <x v="4"/>
    <s v="Resistance Band Set"/>
    <n v="1"/>
    <n v="40.01"/>
    <n v="0.05"/>
    <n v="14.35"/>
    <n v="38.009499999999996"/>
    <n v="14.35"/>
    <n v="23.659499999999994"/>
    <n v="0.62246280535129372"/>
    <n v="2026"/>
    <s v="Q1"/>
    <n v="3"/>
    <s v="Mar"/>
  </r>
  <r>
    <x v="316"/>
    <x v="65"/>
    <x v="0"/>
    <x v="0"/>
    <x v="2"/>
    <x v="1"/>
    <x v="12"/>
    <x v="0"/>
    <x v="0"/>
    <x v="1"/>
    <s v="Summit Backpack 45L"/>
    <n v="3"/>
    <n v="155.16"/>
    <n v="0"/>
    <n v="76.849999999999994"/>
    <n v="465.48"/>
    <n v="230.54999999999998"/>
    <n v="234.93000000000004"/>
    <n v="0.50470482083011092"/>
    <n v="2026"/>
    <s v="Q1"/>
    <n v="3"/>
    <s v="Mar"/>
  </r>
  <r>
    <x v="317"/>
    <x v="65"/>
    <x v="0"/>
    <x v="0"/>
    <x v="2"/>
    <x v="1"/>
    <x v="14"/>
    <x v="3"/>
    <x v="1"/>
    <x v="4"/>
    <s v="Resistance Band Set"/>
    <n v="1"/>
    <n v="39.96"/>
    <n v="0"/>
    <n v="14.5"/>
    <n v="39.96"/>
    <n v="14.5"/>
    <n v="25.46"/>
    <n v="0.63713713713713716"/>
    <n v="2026"/>
    <s v="Q1"/>
    <n v="3"/>
    <s v="Mar"/>
  </r>
  <r>
    <x v="318"/>
    <x v="66"/>
    <x v="0"/>
    <x v="0"/>
    <x v="2"/>
    <x v="1"/>
    <x v="1"/>
    <x v="0"/>
    <x v="1"/>
    <x v="1"/>
    <s v="Trail Boots"/>
    <n v="1"/>
    <n v="146.6"/>
    <n v="0"/>
    <n v="78.92"/>
    <n v="146.6"/>
    <n v="78.92"/>
    <n v="67.679999999999993"/>
    <n v="0.46166439290586625"/>
    <n v="2026"/>
    <s v="Q1"/>
    <n v="3"/>
    <s v="Mar"/>
  </r>
  <r>
    <x v="319"/>
    <x v="66"/>
    <x v="0"/>
    <x v="0"/>
    <x v="2"/>
    <x v="1"/>
    <x v="14"/>
    <x v="2"/>
    <x v="0"/>
    <x v="1"/>
    <s v="Hiking Daypack 20L"/>
    <n v="1"/>
    <n v="94.38"/>
    <n v="0"/>
    <n v="44.78"/>
    <n v="94.38"/>
    <n v="44.78"/>
    <n v="49.599999999999994"/>
    <n v="0.52553507098961638"/>
    <n v="2026"/>
    <s v="Q1"/>
    <n v="3"/>
    <s v="Mar"/>
  </r>
  <r>
    <x v="320"/>
    <x v="66"/>
    <x v="0"/>
    <x v="0"/>
    <x v="2"/>
    <x v="1"/>
    <x v="12"/>
    <x v="2"/>
    <x v="0"/>
    <x v="4"/>
    <s v="Weighted Vest"/>
    <n v="1"/>
    <n v="121.77"/>
    <n v="0"/>
    <n v="67.52"/>
    <n v="121.77"/>
    <n v="67.52"/>
    <n v="54.25"/>
    <n v="0.44551203087788455"/>
    <n v="2026"/>
    <s v="Q1"/>
    <n v="3"/>
    <s v="Mar"/>
  </r>
  <r>
    <x v="321"/>
    <x v="66"/>
    <x v="0"/>
    <x v="0"/>
    <x v="2"/>
    <x v="3"/>
    <x v="8"/>
    <x v="3"/>
    <x v="0"/>
    <x v="3"/>
    <s v="Compact Sleeping Bag"/>
    <n v="5"/>
    <n v="123.29"/>
    <n v="0"/>
    <n v="61.34"/>
    <n v="616.45000000000005"/>
    <n v="306.70000000000005"/>
    <n v="309.75"/>
    <n v="0.50247384216075919"/>
    <n v="2026"/>
    <s v="Q1"/>
    <n v="3"/>
    <s v="Mar"/>
  </r>
  <r>
    <x v="322"/>
    <x v="67"/>
    <x v="0"/>
    <x v="0"/>
    <x v="2"/>
    <x v="1"/>
    <x v="12"/>
    <x v="0"/>
    <x v="1"/>
    <x v="4"/>
    <s v="Resistance Band Set"/>
    <n v="1"/>
    <n v="41.15"/>
    <n v="0.05"/>
    <n v="14.4"/>
    <n v="39.092499999999994"/>
    <n v="14.4"/>
    <n v="24.692499999999995"/>
    <n v="0.63164289825414077"/>
    <n v="2026"/>
    <s v="Q1"/>
    <n v="3"/>
    <s v="Mar"/>
  </r>
  <r>
    <x v="323"/>
    <x v="67"/>
    <x v="0"/>
    <x v="0"/>
    <x v="2"/>
    <x v="3"/>
    <x v="4"/>
    <x v="3"/>
    <x v="1"/>
    <x v="2"/>
    <s v="Insulated Bottle"/>
    <n v="4"/>
    <n v="35.42"/>
    <n v="0"/>
    <n v="13.31"/>
    <n v="141.68"/>
    <n v="53.24"/>
    <n v="88.44"/>
    <n v="0.62422360248447195"/>
    <n v="2026"/>
    <s v="Q1"/>
    <n v="3"/>
    <s v="Mar"/>
  </r>
  <r>
    <x v="324"/>
    <x v="67"/>
    <x v="0"/>
    <x v="0"/>
    <x v="2"/>
    <x v="1"/>
    <x v="12"/>
    <x v="0"/>
    <x v="2"/>
    <x v="0"/>
    <s v="Cycling Pack 12L"/>
    <n v="1"/>
    <n v="103.74"/>
    <n v="0.1"/>
    <n v="51.32"/>
    <n v="93.366"/>
    <n v="51.32"/>
    <n v="42.045999999999999"/>
    <n v="0.45033523980892404"/>
    <n v="2026"/>
    <s v="Q1"/>
    <n v="3"/>
    <s v="Mar"/>
  </r>
  <r>
    <x v="325"/>
    <x v="67"/>
    <x v="0"/>
    <x v="0"/>
    <x v="2"/>
    <x v="2"/>
    <x v="16"/>
    <x v="3"/>
    <x v="2"/>
    <x v="2"/>
    <s v="Travel Backpack 35L"/>
    <n v="2"/>
    <n v="165.49"/>
    <n v="0.05"/>
    <n v="89.82"/>
    <n v="314.43099999999998"/>
    <n v="179.64"/>
    <n v="134.791"/>
    <n v="0.4286822864157796"/>
    <n v="2026"/>
    <s v="Q1"/>
    <n v="3"/>
    <s v="Mar"/>
  </r>
  <r>
    <x v="326"/>
    <x v="67"/>
    <x v="0"/>
    <x v="0"/>
    <x v="2"/>
    <x v="1"/>
    <x v="6"/>
    <x v="3"/>
    <x v="1"/>
    <x v="1"/>
    <s v="Trekking Poles"/>
    <n v="1"/>
    <n v="72.87"/>
    <n v="0.05"/>
    <n v="32"/>
    <n v="69.226500000000001"/>
    <n v="32"/>
    <n v="37.226500000000001"/>
    <n v="0.53774927231623726"/>
    <n v="2026"/>
    <s v="Q1"/>
    <n v="3"/>
    <s v="Mar"/>
  </r>
  <r>
    <x v="327"/>
    <x v="67"/>
    <x v="0"/>
    <x v="0"/>
    <x v="2"/>
    <x v="3"/>
    <x v="13"/>
    <x v="2"/>
    <x v="0"/>
    <x v="2"/>
    <s v="Travel Backpack 35L"/>
    <n v="1"/>
    <n v="161.04"/>
    <n v="0"/>
    <n v="85.83"/>
    <n v="161.04"/>
    <n v="85.83"/>
    <n v="75.209999999999994"/>
    <n v="0.46702682563338299"/>
    <n v="2026"/>
    <s v="Q1"/>
    <n v="3"/>
    <s v="Mar"/>
  </r>
  <r>
    <x v="328"/>
    <x v="68"/>
    <x v="0"/>
    <x v="0"/>
    <x v="2"/>
    <x v="0"/>
    <x v="0"/>
    <x v="0"/>
    <x v="1"/>
    <x v="2"/>
    <s v="Carry-On Duffel"/>
    <n v="3"/>
    <n v="130.6"/>
    <n v="0.05"/>
    <n v="65.62"/>
    <n v="372.20999999999992"/>
    <n v="196.86"/>
    <n v="175.34999999999991"/>
    <n v="0.47110502135891014"/>
    <n v="2026"/>
    <s v="Q1"/>
    <n v="3"/>
    <s v="Mar"/>
  </r>
  <r>
    <x v="329"/>
    <x v="68"/>
    <x v="0"/>
    <x v="0"/>
    <x v="2"/>
    <x v="2"/>
    <x v="10"/>
    <x v="3"/>
    <x v="0"/>
    <x v="0"/>
    <s v="Commuter Helmet"/>
    <n v="2"/>
    <n v="81.290000000000006"/>
    <n v="0"/>
    <n v="43.9"/>
    <n v="162.58000000000001"/>
    <n v="87.8"/>
    <n v="74.780000000000015"/>
    <n v="0.45995817443720022"/>
    <n v="2026"/>
    <s v="Q1"/>
    <n v="3"/>
    <s v="Mar"/>
  </r>
  <r>
    <x v="330"/>
    <x v="68"/>
    <x v="0"/>
    <x v="0"/>
    <x v="2"/>
    <x v="1"/>
    <x v="12"/>
    <x v="3"/>
    <x v="1"/>
    <x v="0"/>
    <s v="Cycling Pack 12L"/>
    <n v="2"/>
    <n v="103.33"/>
    <n v="0.05"/>
    <n v="51.58"/>
    <n v="196.327"/>
    <n v="103.16"/>
    <n v="93.167000000000002"/>
    <n v="0.47455011282197557"/>
    <n v="2026"/>
    <s v="Q1"/>
    <n v="3"/>
    <s v="Mar"/>
  </r>
  <r>
    <x v="331"/>
    <x v="68"/>
    <x v="0"/>
    <x v="0"/>
    <x v="2"/>
    <x v="3"/>
    <x v="7"/>
    <x v="2"/>
    <x v="2"/>
    <x v="4"/>
    <s v="Training Mat"/>
    <n v="2"/>
    <n v="51.14"/>
    <n v="0"/>
    <n v="21.58"/>
    <n v="102.28"/>
    <n v="43.16"/>
    <n v="59.120000000000005"/>
    <n v="0.57802111849824012"/>
    <n v="2026"/>
    <s v="Q1"/>
    <n v="3"/>
    <s v="Mar"/>
  </r>
  <r>
    <x v="332"/>
    <x v="68"/>
    <x v="0"/>
    <x v="0"/>
    <x v="2"/>
    <x v="1"/>
    <x v="12"/>
    <x v="3"/>
    <x v="0"/>
    <x v="0"/>
    <s v="Trail Bike Light"/>
    <n v="2"/>
    <n v="49.7"/>
    <n v="0"/>
    <n v="23.14"/>
    <n v="99.4"/>
    <n v="46.28"/>
    <n v="53.120000000000005"/>
    <n v="0.53440643863179071"/>
    <n v="2026"/>
    <s v="Q1"/>
    <n v="3"/>
    <s v="Mar"/>
  </r>
  <r>
    <x v="333"/>
    <x v="68"/>
    <x v="0"/>
    <x v="0"/>
    <x v="2"/>
    <x v="3"/>
    <x v="4"/>
    <x v="0"/>
    <x v="0"/>
    <x v="0"/>
    <s v="Compact Repair Kit"/>
    <n v="1"/>
    <n v="39.659999999999997"/>
    <n v="0.05"/>
    <n v="16.93"/>
    <n v="37.676999999999992"/>
    <n v="16.93"/>
    <n v="20.746999999999993"/>
    <n v="0.5506542452955383"/>
    <n v="2026"/>
    <s v="Q1"/>
    <n v="3"/>
    <s v="Mar"/>
  </r>
  <r>
    <x v="334"/>
    <x v="69"/>
    <x v="0"/>
    <x v="0"/>
    <x v="2"/>
    <x v="1"/>
    <x v="12"/>
    <x v="1"/>
    <x v="2"/>
    <x v="4"/>
    <s v="Training Mat"/>
    <n v="4"/>
    <n v="50.65"/>
    <n v="0.15"/>
    <n v="22"/>
    <n v="172.20999999999998"/>
    <n v="88"/>
    <n v="84.20999999999998"/>
    <n v="0.48899599326403803"/>
    <n v="2026"/>
    <s v="Q1"/>
    <n v="3"/>
    <s v="Mar"/>
  </r>
  <r>
    <x v="335"/>
    <x v="69"/>
    <x v="0"/>
    <x v="0"/>
    <x v="2"/>
    <x v="2"/>
    <x v="2"/>
    <x v="3"/>
    <x v="0"/>
    <x v="4"/>
    <s v="Training Mat"/>
    <n v="2"/>
    <n v="50.72"/>
    <n v="0"/>
    <n v="21.88"/>
    <n v="101.44"/>
    <n v="43.76"/>
    <n v="57.68"/>
    <n v="0.56861198738170349"/>
    <n v="2026"/>
    <s v="Q1"/>
    <n v="3"/>
    <s v="Mar"/>
  </r>
  <r>
    <x v="336"/>
    <x v="69"/>
    <x v="0"/>
    <x v="0"/>
    <x v="2"/>
    <x v="1"/>
    <x v="12"/>
    <x v="2"/>
    <x v="1"/>
    <x v="2"/>
    <s v="Insulated Bottle"/>
    <n v="2"/>
    <n v="36.08"/>
    <n v="0.05"/>
    <n v="13.19"/>
    <n v="68.551999999999992"/>
    <n v="26.38"/>
    <n v="42.171999999999997"/>
    <n v="0.61518263507993931"/>
    <n v="2026"/>
    <s v="Q1"/>
    <n v="3"/>
    <s v="Mar"/>
  </r>
  <r>
    <x v="337"/>
    <x v="69"/>
    <x v="0"/>
    <x v="0"/>
    <x v="2"/>
    <x v="3"/>
    <x v="8"/>
    <x v="0"/>
    <x v="0"/>
    <x v="3"/>
    <s v="Compact Sleeping Bag"/>
    <n v="6"/>
    <n v="124.04"/>
    <n v="0.05"/>
    <n v="61.17"/>
    <n v="707.02800000000002"/>
    <n v="367.02"/>
    <n v="340.00800000000004"/>
    <n v="0.48089750335205966"/>
    <n v="2026"/>
    <s v="Q1"/>
    <n v="3"/>
    <s v="Mar"/>
  </r>
  <r>
    <x v="338"/>
    <x v="69"/>
    <x v="0"/>
    <x v="0"/>
    <x v="2"/>
    <x v="1"/>
    <x v="12"/>
    <x v="3"/>
    <x v="1"/>
    <x v="1"/>
    <s v="Hiking Daypack 20L"/>
    <n v="3"/>
    <n v="90.31"/>
    <n v="0"/>
    <n v="44.58"/>
    <n v="270.93"/>
    <n v="133.74"/>
    <n v="137.19"/>
    <n v="0.50636695825489975"/>
    <n v="2026"/>
    <s v="Q1"/>
    <n v="3"/>
    <s v="Mar"/>
  </r>
  <r>
    <x v="339"/>
    <x v="70"/>
    <x v="0"/>
    <x v="0"/>
    <x v="2"/>
    <x v="3"/>
    <x v="7"/>
    <x v="0"/>
    <x v="0"/>
    <x v="1"/>
    <s v="Trekking Poles"/>
    <n v="4"/>
    <n v="72.63"/>
    <n v="0.1"/>
    <n v="31.45"/>
    <n v="261.46800000000002"/>
    <n v="125.8"/>
    <n v="135.66800000000001"/>
    <n v="0.51887037801948999"/>
    <n v="2026"/>
    <s v="Q1"/>
    <n v="3"/>
    <s v="Mar"/>
  </r>
  <r>
    <x v="340"/>
    <x v="70"/>
    <x v="0"/>
    <x v="0"/>
    <x v="2"/>
    <x v="1"/>
    <x v="14"/>
    <x v="0"/>
    <x v="0"/>
    <x v="4"/>
    <s v="Resistance Band Set"/>
    <n v="3"/>
    <n v="39.9"/>
    <n v="0"/>
    <n v="14.49"/>
    <n v="119.69999999999999"/>
    <n v="43.47"/>
    <n v="76.22999999999999"/>
    <n v="0.63684210526315788"/>
    <n v="2026"/>
    <s v="Q1"/>
    <n v="3"/>
    <s v="Mar"/>
  </r>
  <r>
    <x v="341"/>
    <x v="70"/>
    <x v="0"/>
    <x v="0"/>
    <x v="2"/>
    <x v="1"/>
    <x v="12"/>
    <x v="0"/>
    <x v="1"/>
    <x v="4"/>
    <s v="Training Mat"/>
    <n v="1"/>
    <n v="49.79"/>
    <n v="0.1"/>
    <n v="22.29"/>
    <n v="44.811"/>
    <n v="22.29"/>
    <n v="22.521000000000001"/>
    <n v="0.5025774921336279"/>
    <n v="2026"/>
    <s v="Q1"/>
    <n v="3"/>
    <s v="Mar"/>
  </r>
  <r>
    <x v="342"/>
    <x v="70"/>
    <x v="0"/>
    <x v="0"/>
    <x v="2"/>
    <x v="2"/>
    <x v="2"/>
    <x v="3"/>
    <x v="1"/>
    <x v="0"/>
    <s v="Compact Repair Kit"/>
    <n v="1"/>
    <n v="41.24"/>
    <n v="0.05"/>
    <n v="16.64"/>
    <n v="39.177999999999997"/>
    <n v="16.64"/>
    <n v="22.537999999999997"/>
    <n v="0.57527183623462141"/>
    <n v="2026"/>
    <s v="Q1"/>
    <n v="3"/>
    <s v="Mar"/>
  </r>
  <r>
    <x v="343"/>
    <x v="70"/>
    <x v="0"/>
    <x v="0"/>
    <x v="2"/>
    <x v="0"/>
    <x v="9"/>
    <x v="0"/>
    <x v="1"/>
    <x v="1"/>
    <s v="Trail Boots"/>
    <n v="1"/>
    <n v="142.88999999999999"/>
    <n v="0"/>
    <n v="81.099999999999994"/>
    <n v="142.88999999999999"/>
    <n v="81.099999999999994"/>
    <n v="61.789999999999992"/>
    <n v="0.43243054097557559"/>
    <n v="2026"/>
    <s v="Q1"/>
    <n v="3"/>
    <s v="Mar"/>
  </r>
  <r>
    <x v="344"/>
    <x v="70"/>
    <x v="0"/>
    <x v="0"/>
    <x v="2"/>
    <x v="1"/>
    <x v="1"/>
    <x v="0"/>
    <x v="1"/>
    <x v="3"/>
    <s v="Trail Tent 2P"/>
    <n v="2"/>
    <n v="192.76"/>
    <n v="0"/>
    <n v="103.08"/>
    <n v="385.52"/>
    <n v="206.16"/>
    <n v="179.35999999999999"/>
    <n v="0.46524175140070551"/>
    <n v="2026"/>
    <s v="Q1"/>
    <n v="3"/>
    <s v="Mar"/>
  </r>
  <r>
    <x v="345"/>
    <x v="70"/>
    <x v="0"/>
    <x v="0"/>
    <x v="2"/>
    <x v="2"/>
    <x v="5"/>
    <x v="0"/>
    <x v="1"/>
    <x v="2"/>
    <s v="Travel Backpack 35L"/>
    <n v="1"/>
    <n v="165.72"/>
    <n v="0"/>
    <n v="89.31"/>
    <n v="165.72"/>
    <n v="89.31"/>
    <n v="76.41"/>
    <n v="0.46107892831281677"/>
    <n v="2026"/>
    <s v="Q1"/>
    <n v="3"/>
    <s v="Mar"/>
  </r>
  <r>
    <x v="346"/>
    <x v="70"/>
    <x v="0"/>
    <x v="0"/>
    <x v="2"/>
    <x v="3"/>
    <x v="7"/>
    <x v="2"/>
    <x v="2"/>
    <x v="2"/>
    <s v="Travel Backpack 35L"/>
    <n v="2"/>
    <n v="164.33"/>
    <n v="0"/>
    <n v="86.07"/>
    <n v="328.66"/>
    <n v="172.14"/>
    <n v="156.52000000000004"/>
    <n v="0.47623684050386428"/>
    <n v="2026"/>
    <s v="Q1"/>
    <n v="3"/>
    <s v="Mar"/>
  </r>
  <r>
    <x v="347"/>
    <x v="70"/>
    <x v="0"/>
    <x v="0"/>
    <x v="2"/>
    <x v="3"/>
    <x v="8"/>
    <x v="1"/>
    <x v="2"/>
    <x v="2"/>
    <s v="Packing Cube Set"/>
    <n v="3"/>
    <n v="45.8"/>
    <n v="0.15"/>
    <n v="18.47"/>
    <n v="116.78999999999998"/>
    <n v="55.41"/>
    <n v="61.379999999999981"/>
    <n v="0.52555869509375797"/>
    <n v="2026"/>
    <s v="Q1"/>
    <n v="3"/>
    <s v="Mar"/>
  </r>
  <r>
    <x v="348"/>
    <x v="70"/>
    <x v="0"/>
    <x v="0"/>
    <x v="2"/>
    <x v="1"/>
    <x v="1"/>
    <x v="0"/>
    <x v="1"/>
    <x v="0"/>
    <s v="Cycling Pack 12L"/>
    <n v="2"/>
    <n v="103.08"/>
    <n v="0.05"/>
    <n v="49.27"/>
    <n v="195.85199999999998"/>
    <n v="98.54"/>
    <n v="97.311999999999969"/>
    <n v="0.49686497967853266"/>
    <n v="2026"/>
    <s v="Q1"/>
    <n v="3"/>
    <s v="Mar"/>
  </r>
  <r>
    <x v="349"/>
    <x v="71"/>
    <x v="0"/>
    <x v="0"/>
    <x v="2"/>
    <x v="0"/>
    <x v="0"/>
    <x v="0"/>
    <x v="2"/>
    <x v="2"/>
    <s v="Packing Cube Set"/>
    <n v="4"/>
    <n v="47.33"/>
    <n v="0"/>
    <n v="18.739999999999998"/>
    <n v="189.32"/>
    <n v="74.959999999999994"/>
    <n v="114.36"/>
    <n v="0.60405662370589475"/>
    <n v="2026"/>
    <s v="Q1"/>
    <n v="3"/>
    <s v="Mar"/>
  </r>
  <r>
    <x v="350"/>
    <x v="71"/>
    <x v="0"/>
    <x v="0"/>
    <x v="2"/>
    <x v="2"/>
    <x v="3"/>
    <x v="2"/>
    <x v="1"/>
    <x v="0"/>
    <s v="Trail Bike Light"/>
    <n v="1"/>
    <n v="50.04"/>
    <n v="0"/>
    <n v="22.64"/>
    <n v="50.04"/>
    <n v="22.64"/>
    <n v="27.4"/>
    <n v="0.54756195043964828"/>
    <n v="2026"/>
    <s v="Q1"/>
    <n v="3"/>
    <s v="Mar"/>
  </r>
  <r>
    <x v="351"/>
    <x v="71"/>
    <x v="0"/>
    <x v="0"/>
    <x v="2"/>
    <x v="3"/>
    <x v="13"/>
    <x v="0"/>
    <x v="1"/>
    <x v="4"/>
    <s v="Weighted Vest"/>
    <n v="1"/>
    <n v="125.69"/>
    <n v="0"/>
    <n v="67.150000000000006"/>
    <n v="125.69"/>
    <n v="67.150000000000006"/>
    <n v="58.539999999999992"/>
    <n v="0.465749065160315"/>
    <n v="2026"/>
    <s v="Q1"/>
    <n v="3"/>
    <s v="Mar"/>
  </r>
  <r>
    <x v="352"/>
    <x v="71"/>
    <x v="0"/>
    <x v="0"/>
    <x v="2"/>
    <x v="3"/>
    <x v="13"/>
    <x v="3"/>
    <x v="1"/>
    <x v="1"/>
    <s v="Trail Boots"/>
    <n v="2"/>
    <n v="142.72999999999999"/>
    <n v="0.1"/>
    <n v="77.28"/>
    <n v="256.91399999999999"/>
    <n v="154.56"/>
    <n v="102.35399999999998"/>
    <n v="0.39839790747098247"/>
    <n v="2026"/>
    <s v="Q1"/>
    <n v="3"/>
    <s v="Mar"/>
  </r>
  <r>
    <x v="353"/>
    <x v="71"/>
    <x v="0"/>
    <x v="0"/>
    <x v="2"/>
    <x v="1"/>
    <x v="12"/>
    <x v="0"/>
    <x v="0"/>
    <x v="4"/>
    <s v="Weighted Vest"/>
    <n v="4"/>
    <n v="124.36"/>
    <n v="0"/>
    <n v="68.790000000000006"/>
    <n v="497.44"/>
    <n v="275.16000000000003"/>
    <n v="222.27999999999997"/>
    <n v="0.44684786104856861"/>
    <n v="2026"/>
    <s v="Q1"/>
    <n v="3"/>
    <s v="Mar"/>
  </r>
  <r>
    <x v="354"/>
    <x v="72"/>
    <x v="0"/>
    <x v="0"/>
    <x v="2"/>
    <x v="3"/>
    <x v="8"/>
    <x v="0"/>
    <x v="1"/>
    <x v="0"/>
    <s v="Compact Repair Kit"/>
    <n v="4"/>
    <n v="40.42"/>
    <n v="0.1"/>
    <n v="16.25"/>
    <n v="145.512"/>
    <n v="65"/>
    <n v="80.512"/>
    <n v="0.5533014459288581"/>
    <n v="2026"/>
    <s v="Q1"/>
    <n v="3"/>
    <s v="Mar"/>
  </r>
  <r>
    <x v="355"/>
    <x v="72"/>
    <x v="0"/>
    <x v="0"/>
    <x v="2"/>
    <x v="0"/>
    <x v="15"/>
    <x v="0"/>
    <x v="0"/>
    <x v="3"/>
    <s v="Trail Tent 2P"/>
    <n v="1"/>
    <n v="192.86"/>
    <n v="0"/>
    <n v="101.13"/>
    <n v="192.86"/>
    <n v="101.13"/>
    <n v="91.730000000000018"/>
    <n v="0.475629990666805"/>
    <n v="2026"/>
    <s v="Q1"/>
    <n v="3"/>
    <s v="Mar"/>
  </r>
  <r>
    <x v="356"/>
    <x v="72"/>
    <x v="0"/>
    <x v="0"/>
    <x v="2"/>
    <x v="3"/>
    <x v="4"/>
    <x v="3"/>
    <x v="1"/>
    <x v="1"/>
    <s v="Trekking Poles"/>
    <n v="2"/>
    <n v="72.34"/>
    <n v="0"/>
    <n v="33.29"/>
    <n v="144.68"/>
    <n v="66.58"/>
    <n v="78.100000000000009"/>
    <n v="0.53981199889411113"/>
    <n v="2026"/>
    <s v="Q1"/>
    <n v="3"/>
    <s v="Mar"/>
  </r>
  <r>
    <x v="357"/>
    <x v="72"/>
    <x v="0"/>
    <x v="0"/>
    <x v="2"/>
    <x v="3"/>
    <x v="13"/>
    <x v="0"/>
    <x v="1"/>
    <x v="2"/>
    <s v="Insulated Bottle"/>
    <n v="2"/>
    <n v="35.409999999999997"/>
    <n v="0"/>
    <n v="13.89"/>
    <n v="70.819999999999993"/>
    <n v="27.78"/>
    <n v="43.039999999999992"/>
    <n v="0.60773792713922614"/>
    <n v="2026"/>
    <s v="Q1"/>
    <n v="3"/>
    <s v="Mar"/>
  </r>
  <r>
    <x v="358"/>
    <x v="72"/>
    <x v="0"/>
    <x v="0"/>
    <x v="2"/>
    <x v="3"/>
    <x v="8"/>
    <x v="1"/>
    <x v="2"/>
    <x v="0"/>
    <s v="Cycling Pack 12L"/>
    <n v="12"/>
    <n v="102.25"/>
    <n v="0.1"/>
    <n v="51.07"/>
    <n v="1104.3"/>
    <n v="612.84"/>
    <n v="491.45999999999992"/>
    <n v="0.44504210812279266"/>
    <n v="2026"/>
    <s v="Q1"/>
    <n v="3"/>
    <s v="Mar"/>
  </r>
  <r>
    <x v="359"/>
    <x v="72"/>
    <x v="0"/>
    <x v="0"/>
    <x v="2"/>
    <x v="1"/>
    <x v="1"/>
    <x v="0"/>
    <x v="1"/>
    <x v="0"/>
    <s v="Trail Bike Light"/>
    <n v="1"/>
    <n v="51.86"/>
    <n v="0.1"/>
    <n v="22.34"/>
    <n v="46.673999999999999"/>
    <n v="22.34"/>
    <n v="24.334"/>
    <n v="0.52136092899687192"/>
    <n v="2026"/>
    <s v="Q1"/>
    <n v="3"/>
    <s v="Mar"/>
  </r>
  <r>
    <x v="360"/>
    <x v="72"/>
    <x v="0"/>
    <x v="0"/>
    <x v="2"/>
    <x v="3"/>
    <x v="8"/>
    <x v="0"/>
    <x v="0"/>
    <x v="2"/>
    <s v="Insulated Bottle"/>
    <n v="1"/>
    <n v="36.520000000000003"/>
    <n v="0.05"/>
    <n v="13.23"/>
    <n v="34.694000000000003"/>
    <n v="13.23"/>
    <n v="21.464000000000002"/>
    <n v="0.61866605176687617"/>
    <n v="2026"/>
    <s v="Q1"/>
    <n v="3"/>
    <s v="Mar"/>
  </r>
  <r>
    <x v="361"/>
    <x v="72"/>
    <x v="0"/>
    <x v="0"/>
    <x v="2"/>
    <x v="2"/>
    <x v="10"/>
    <x v="0"/>
    <x v="1"/>
    <x v="1"/>
    <s v="Summit Backpack 45L"/>
    <n v="2"/>
    <n v="153.66"/>
    <n v="0.1"/>
    <n v="78.430000000000007"/>
    <n v="276.58800000000002"/>
    <n v="156.86000000000001"/>
    <n v="119.72800000000001"/>
    <n v="0.43287488972768162"/>
    <n v="2026"/>
    <s v="Q1"/>
    <n v="3"/>
    <s v="Mar"/>
  </r>
  <r>
    <x v="362"/>
    <x v="72"/>
    <x v="0"/>
    <x v="0"/>
    <x v="2"/>
    <x v="1"/>
    <x v="14"/>
    <x v="3"/>
    <x v="0"/>
    <x v="4"/>
    <s v="Resistance Band Set"/>
    <n v="1"/>
    <n v="41.05"/>
    <n v="0.1"/>
    <n v="14.94"/>
    <n v="36.945"/>
    <n v="14.94"/>
    <n v="22.005000000000003"/>
    <n v="0.59561510353227776"/>
    <n v="2026"/>
    <s v="Q1"/>
    <n v="3"/>
    <s v="Mar"/>
  </r>
  <r>
    <x v="363"/>
    <x v="73"/>
    <x v="0"/>
    <x v="0"/>
    <x v="2"/>
    <x v="2"/>
    <x v="2"/>
    <x v="0"/>
    <x v="0"/>
    <x v="2"/>
    <s v="Carry-On Duffel"/>
    <n v="4"/>
    <n v="136.21"/>
    <n v="0.05"/>
    <n v="68.55"/>
    <n v="517.59799999999996"/>
    <n v="274.2"/>
    <n v="243.39799999999997"/>
    <n v="0.4702452482428448"/>
    <n v="2026"/>
    <s v="Q1"/>
    <n v="3"/>
    <s v="Mar"/>
  </r>
  <r>
    <x v="364"/>
    <x v="73"/>
    <x v="0"/>
    <x v="0"/>
    <x v="2"/>
    <x v="3"/>
    <x v="4"/>
    <x v="0"/>
    <x v="0"/>
    <x v="2"/>
    <s v="Packing Cube Set"/>
    <n v="3"/>
    <n v="46.68"/>
    <n v="0"/>
    <n v="18.760000000000002"/>
    <n v="140.04"/>
    <n v="56.28"/>
    <n v="83.759999999999991"/>
    <n v="0.59811482433590402"/>
    <n v="2026"/>
    <s v="Q1"/>
    <n v="3"/>
    <s v="Mar"/>
  </r>
  <r>
    <x v="365"/>
    <x v="73"/>
    <x v="0"/>
    <x v="0"/>
    <x v="2"/>
    <x v="1"/>
    <x v="12"/>
    <x v="2"/>
    <x v="1"/>
    <x v="2"/>
    <s v="Insulated Bottle"/>
    <n v="1"/>
    <n v="35.340000000000003"/>
    <n v="0.05"/>
    <n v="13.37"/>
    <n v="33.573"/>
    <n v="13.37"/>
    <n v="20.203000000000003"/>
    <n v="0.60176332171685587"/>
    <n v="2026"/>
    <s v="Q1"/>
    <n v="3"/>
    <s v="Mar"/>
  </r>
  <r>
    <x v="366"/>
    <x v="74"/>
    <x v="0"/>
    <x v="0"/>
    <x v="2"/>
    <x v="3"/>
    <x v="7"/>
    <x v="2"/>
    <x v="0"/>
    <x v="4"/>
    <s v="Resistance Band Set"/>
    <n v="2"/>
    <n v="40.19"/>
    <n v="0"/>
    <n v="14.92"/>
    <n v="80.38"/>
    <n v="29.84"/>
    <n v="50.539999999999992"/>
    <n v="0.62876337397362525"/>
    <n v="2026"/>
    <s v="Q1"/>
    <n v="3"/>
    <s v="Mar"/>
  </r>
  <r>
    <x v="367"/>
    <x v="74"/>
    <x v="0"/>
    <x v="0"/>
    <x v="2"/>
    <x v="1"/>
    <x v="12"/>
    <x v="0"/>
    <x v="1"/>
    <x v="0"/>
    <s v="Cycling Pack 12L"/>
    <n v="2"/>
    <n v="101.73"/>
    <n v="0.05"/>
    <n v="51.56"/>
    <n v="193.28700000000001"/>
    <n v="103.12"/>
    <n v="90.167000000000002"/>
    <n v="0.46649283190281809"/>
    <n v="2026"/>
    <s v="Q1"/>
    <n v="3"/>
    <s v="Mar"/>
  </r>
  <r>
    <x v="368"/>
    <x v="74"/>
    <x v="0"/>
    <x v="0"/>
    <x v="2"/>
    <x v="2"/>
    <x v="3"/>
    <x v="2"/>
    <x v="2"/>
    <x v="3"/>
    <s v="Trail Tent 2P"/>
    <n v="1"/>
    <n v="200.05"/>
    <n v="0"/>
    <n v="102.69"/>
    <n v="200.05"/>
    <n v="102.69"/>
    <n v="97.360000000000014"/>
    <n v="0.48667833041739567"/>
    <n v="2026"/>
    <s v="Q1"/>
    <n v="3"/>
    <s v="Mar"/>
  </r>
  <r>
    <x v="369"/>
    <x v="74"/>
    <x v="0"/>
    <x v="0"/>
    <x v="2"/>
    <x v="3"/>
    <x v="7"/>
    <x v="0"/>
    <x v="1"/>
    <x v="1"/>
    <s v="Hiking Daypack 20L"/>
    <n v="1"/>
    <n v="90.06"/>
    <n v="0"/>
    <n v="44.49"/>
    <n v="90.06"/>
    <n v="44.49"/>
    <n v="45.57"/>
    <n v="0.50599600266489009"/>
    <n v="2026"/>
    <s v="Q1"/>
    <n v="3"/>
    <s v="Mar"/>
  </r>
  <r>
    <x v="370"/>
    <x v="74"/>
    <x v="0"/>
    <x v="0"/>
    <x v="2"/>
    <x v="1"/>
    <x v="11"/>
    <x v="0"/>
    <x v="1"/>
    <x v="2"/>
    <s v="Insulated Bottle"/>
    <n v="1"/>
    <n v="37.119999999999997"/>
    <n v="0.1"/>
    <n v="13.39"/>
    <n v="33.408000000000001"/>
    <n v="13.39"/>
    <n v="20.018000000000001"/>
    <n v="0.59919779693486586"/>
    <n v="2026"/>
    <s v="Q1"/>
    <n v="3"/>
    <s v="Mar"/>
  </r>
  <r>
    <x v="371"/>
    <x v="74"/>
    <x v="0"/>
    <x v="0"/>
    <x v="2"/>
    <x v="0"/>
    <x v="0"/>
    <x v="2"/>
    <x v="0"/>
    <x v="1"/>
    <s v="Summit Backpack 45L"/>
    <n v="2"/>
    <n v="156.09"/>
    <n v="0.1"/>
    <n v="79.72"/>
    <n v="280.96199999999999"/>
    <n v="159.44"/>
    <n v="121.52199999999999"/>
    <n v="0.43252112385304775"/>
    <n v="2026"/>
    <s v="Q1"/>
    <n v="3"/>
    <s v="Mar"/>
  </r>
  <r>
    <x v="372"/>
    <x v="74"/>
    <x v="0"/>
    <x v="0"/>
    <x v="2"/>
    <x v="0"/>
    <x v="0"/>
    <x v="1"/>
    <x v="2"/>
    <x v="4"/>
    <s v="Recovery Roller"/>
    <n v="12"/>
    <n v="36.44"/>
    <n v="0.05"/>
    <n v="13.65"/>
    <n v="415.41599999999994"/>
    <n v="163.80000000000001"/>
    <n v="251.61599999999993"/>
    <n v="0.60569645848980291"/>
    <n v="2026"/>
    <s v="Q1"/>
    <n v="3"/>
    <s v="Mar"/>
  </r>
  <r>
    <x v="373"/>
    <x v="75"/>
    <x v="0"/>
    <x v="0"/>
    <x v="2"/>
    <x v="0"/>
    <x v="15"/>
    <x v="3"/>
    <x v="2"/>
    <x v="3"/>
    <s v="Compact Sleeping Bag"/>
    <n v="5"/>
    <n v="123.95"/>
    <n v="0.05"/>
    <n v="59.23"/>
    <n v="588.76249999999993"/>
    <n v="296.14999999999998"/>
    <n v="292.61249999999995"/>
    <n v="0.49699581749856692"/>
    <n v="2026"/>
    <s v="Q1"/>
    <n v="3"/>
    <s v="Mar"/>
  </r>
  <r>
    <x v="374"/>
    <x v="75"/>
    <x v="0"/>
    <x v="0"/>
    <x v="2"/>
    <x v="2"/>
    <x v="16"/>
    <x v="3"/>
    <x v="2"/>
    <x v="3"/>
    <s v="Trail Tent 2P"/>
    <n v="1"/>
    <n v="192.84"/>
    <n v="0.15"/>
    <n v="101.42"/>
    <n v="163.91399999999999"/>
    <n v="101.42"/>
    <n v="62.493999999999986"/>
    <n v="0.38126090510877647"/>
    <n v="2026"/>
    <s v="Q1"/>
    <n v="3"/>
    <s v="Mar"/>
  </r>
  <r>
    <x v="375"/>
    <x v="75"/>
    <x v="0"/>
    <x v="0"/>
    <x v="2"/>
    <x v="1"/>
    <x v="11"/>
    <x v="0"/>
    <x v="1"/>
    <x v="1"/>
    <s v="Summit Backpack 45L"/>
    <n v="1"/>
    <n v="152.57"/>
    <n v="0.1"/>
    <n v="80.319999999999993"/>
    <n v="137.31299999999999"/>
    <n v="80.319999999999993"/>
    <n v="56.992999999999995"/>
    <n v="0.41505902572953762"/>
    <n v="2026"/>
    <s v="Q1"/>
    <n v="3"/>
    <s v="Mar"/>
  </r>
  <r>
    <x v="376"/>
    <x v="76"/>
    <x v="0"/>
    <x v="0"/>
    <x v="2"/>
    <x v="3"/>
    <x v="4"/>
    <x v="0"/>
    <x v="2"/>
    <x v="2"/>
    <s v="Carry-On Duffel"/>
    <n v="2"/>
    <n v="130.4"/>
    <n v="0"/>
    <n v="67.599999999999994"/>
    <n v="260.8"/>
    <n v="135.19999999999999"/>
    <n v="125.60000000000002"/>
    <n v="0.48159509202453993"/>
    <n v="2026"/>
    <s v="Q1"/>
    <n v="3"/>
    <s v="Mar"/>
  </r>
  <r>
    <x v="377"/>
    <x v="76"/>
    <x v="0"/>
    <x v="0"/>
    <x v="2"/>
    <x v="2"/>
    <x v="3"/>
    <x v="0"/>
    <x v="1"/>
    <x v="1"/>
    <s v="Hiking Daypack 20L"/>
    <n v="2"/>
    <n v="94.25"/>
    <n v="0.1"/>
    <n v="44.99"/>
    <n v="169.65"/>
    <n v="89.98"/>
    <n v="79.67"/>
    <n v="0.46961391099322131"/>
    <n v="2026"/>
    <s v="Q1"/>
    <n v="3"/>
    <s v="Mar"/>
  </r>
  <r>
    <x v="378"/>
    <x v="76"/>
    <x v="0"/>
    <x v="0"/>
    <x v="2"/>
    <x v="1"/>
    <x v="12"/>
    <x v="0"/>
    <x v="2"/>
    <x v="3"/>
    <s v="Compact Sleeping Bag"/>
    <n v="5"/>
    <n v="125.91"/>
    <n v="0"/>
    <n v="59.36"/>
    <n v="629.54999999999995"/>
    <n v="296.8"/>
    <n v="332.74999999999994"/>
    <n v="0.52855214041775866"/>
    <n v="2026"/>
    <s v="Q1"/>
    <n v="3"/>
    <s v="Mar"/>
  </r>
  <r>
    <x v="379"/>
    <x v="76"/>
    <x v="0"/>
    <x v="0"/>
    <x v="2"/>
    <x v="3"/>
    <x v="7"/>
    <x v="2"/>
    <x v="0"/>
    <x v="4"/>
    <s v="Resistance Band Set"/>
    <n v="2"/>
    <n v="39.619999999999997"/>
    <n v="0"/>
    <n v="14.78"/>
    <n v="79.239999999999995"/>
    <n v="29.56"/>
    <n v="49.679999999999993"/>
    <n v="0.62695608278647141"/>
    <n v="2026"/>
    <s v="Q1"/>
    <n v="3"/>
    <s v="Mar"/>
  </r>
  <r>
    <x v="380"/>
    <x v="76"/>
    <x v="0"/>
    <x v="0"/>
    <x v="2"/>
    <x v="0"/>
    <x v="9"/>
    <x v="0"/>
    <x v="2"/>
    <x v="4"/>
    <s v="Recovery Roller"/>
    <n v="3"/>
    <n v="36.32"/>
    <n v="0"/>
    <n v="14.18"/>
    <n v="108.96000000000001"/>
    <n v="42.54"/>
    <n v="66.420000000000016"/>
    <n v="0.60958149779735693"/>
    <n v="2026"/>
    <s v="Q1"/>
    <n v="3"/>
    <s v="Mar"/>
  </r>
  <r>
    <x v="381"/>
    <x v="76"/>
    <x v="0"/>
    <x v="0"/>
    <x v="2"/>
    <x v="0"/>
    <x v="15"/>
    <x v="2"/>
    <x v="1"/>
    <x v="4"/>
    <s v="Training Mat"/>
    <n v="1"/>
    <n v="51.16"/>
    <n v="0"/>
    <n v="22.39"/>
    <n v="51.16"/>
    <n v="22.39"/>
    <n v="28.769999999999996"/>
    <n v="0.56235340109460508"/>
    <n v="2026"/>
    <s v="Q1"/>
    <n v="3"/>
    <s v="Mar"/>
  </r>
  <r>
    <x v="382"/>
    <x v="77"/>
    <x v="0"/>
    <x v="0"/>
    <x v="2"/>
    <x v="3"/>
    <x v="13"/>
    <x v="1"/>
    <x v="2"/>
    <x v="4"/>
    <s v="Recovery Roller"/>
    <n v="5"/>
    <n v="35.65"/>
    <n v="0.1"/>
    <n v="13.64"/>
    <n v="160.42500000000001"/>
    <n v="68.2"/>
    <n v="92.225000000000009"/>
    <n v="0.5748792270531401"/>
    <n v="2026"/>
    <s v="Q1"/>
    <n v="3"/>
    <s v="Mar"/>
  </r>
  <r>
    <x v="383"/>
    <x v="77"/>
    <x v="0"/>
    <x v="0"/>
    <x v="2"/>
    <x v="3"/>
    <x v="8"/>
    <x v="0"/>
    <x v="1"/>
    <x v="1"/>
    <s v="Trail Boots"/>
    <n v="1"/>
    <n v="145.19"/>
    <n v="0"/>
    <n v="80.67"/>
    <n v="145.19"/>
    <n v="80.67"/>
    <n v="64.52"/>
    <n v="0.44438322198498514"/>
    <n v="2026"/>
    <s v="Q1"/>
    <n v="3"/>
    <s v="Mar"/>
  </r>
  <r>
    <x v="384"/>
    <x v="77"/>
    <x v="0"/>
    <x v="0"/>
    <x v="2"/>
    <x v="3"/>
    <x v="8"/>
    <x v="0"/>
    <x v="0"/>
    <x v="0"/>
    <s v="Compact Repair Kit"/>
    <n v="2"/>
    <n v="40.090000000000003"/>
    <n v="0"/>
    <n v="17.2"/>
    <n v="80.180000000000007"/>
    <n v="34.4"/>
    <n v="45.780000000000008"/>
    <n v="0.57096532801197308"/>
    <n v="2026"/>
    <s v="Q1"/>
    <n v="3"/>
    <s v="Mar"/>
  </r>
  <r>
    <x v="385"/>
    <x v="77"/>
    <x v="0"/>
    <x v="0"/>
    <x v="2"/>
    <x v="3"/>
    <x v="7"/>
    <x v="0"/>
    <x v="0"/>
    <x v="4"/>
    <s v="Resistance Band Set"/>
    <n v="1"/>
    <n v="39.47"/>
    <n v="0"/>
    <n v="15.02"/>
    <n v="39.47"/>
    <n v="15.02"/>
    <n v="24.45"/>
    <n v="0.61945781606283257"/>
    <n v="2026"/>
    <s v="Q1"/>
    <n v="3"/>
    <s v="Mar"/>
  </r>
  <r>
    <x v="386"/>
    <x v="77"/>
    <x v="0"/>
    <x v="0"/>
    <x v="2"/>
    <x v="0"/>
    <x v="0"/>
    <x v="0"/>
    <x v="0"/>
    <x v="0"/>
    <s v="Cycling Pack 12L"/>
    <n v="2"/>
    <n v="103.42"/>
    <n v="0"/>
    <n v="49.51"/>
    <n v="206.84"/>
    <n v="99.02"/>
    <n v="107.82000000000001"/>
    <n v="0.52127248114484626"/>
    <n v="2026"/>
    <s v="Q1"/>
    <n v="3"/>
    <s v="Mar"/>
  </r>
  <r>
    <x v="387"/>
    <x v="77"/>
    <x v="0"/>
    <x v="0"/>
    <x v="2"/>
    <x v="0"/>
    <x v="0"/>
    <x v="0"/>
    <x v="0"/>
    <x v="2"/>
    <s v="Travel Backpack 35L"/>
    <n v="4"/>
    <n v="161.93"/>
    <n v="0.15"/>
    <n v="88"/>
    <n v="550.56200000000001"/>
    <n v="352"/>
    <n v="198.56200000000001"/>
    <n v="0.36065329608654428"/>
    <n v="2026"/>
    <s v="Q1"/>
    <n v="3"/>
    <s v="Mar"/>
  </r>
  <r>
    <x v="388"/>
    <x v="78"/>
    <x v="0"/>
    <x v="0"/>
    <x v="2"/>
    <x v="0"/>
    <x v="0"/>
    <x v="0"/>
    <x v="0"/>
    <x v="2"/>
    <s v="Packing Cube Set"/>
    <n v="2"/>
    <n v="46.21"/>
    <n v="0.05"/>
    <n v="18.37"/>
    <n v="87.798999999999992"/>
    <n v="36.74"/>
    <n v="51.05899999999999"/>
    <n v="0.58154420893176451"/>
    <n v="2026"/>
    <s v="Q1"/>
    <n v="3"/>
    <s v="Mar"/>
  </r>
  <r>
    <x v="389"/>
    <x v="78"/>
    <x v="0"/>
    <x v="0"/>
    <x v="2"/>
    <x v="1"/>
    <x v="11"/>
    <x v="0"/>
    <x v="1"/>
    <x v="3"/>
    <s v="Compact Sleeping Bag"/>
    <n v="3"/>
    <n v="125.85"/>
    <n v="0"/>
    <n v="59.19"/>
    <n v="377.54999999999995"/>
    <n v="177.57"/>
    <n v="199.97999999999996"/>
    <n v="0.52967818831942781"/>
    <n v="2026"/>
    <s v="Q1"/>
    <n v="3"/>
    <s v="Mar"/>
  </r>
  <r>
    <x v="390"/>
    <x v="78"/>
    <x v="0"/>
    <x v="0"/>
    <x v="2"/>
    <x v="3"/>
    <x v="13"/>
    <x v="2"/>
    <x v="1"/>
    <x v="2"/>
    <s v="Insulated Bottle"/>
    <n v="2"/>
    <n v="36.340000000000003"/>
    <n v="0"/>
    <n v="13.8"/>
    <n v="72.680000000000007"/>
    <n v="27.6"/>
    <n v="45.080000000000005"/>
    <n v="0.620253164556962"/>
    <n v="2026"/>
    <s v="Q1"/>
    <n v="3"/>
    <s v="Mar"/>
  </r>
  <r>
    <x v="391"/>
    <x v="78"/>
    <x v="0"/>
    <x v="0"/>
    <x v="2"/>
    <x v="1"/>
    <x v="12"/>
    <x v="3"/>
    <x v="1"/>
    <x v="0"/>
    <s v="Trail Bike Light"/>
    <n v="2"/>
    <n v="51.29"/>
    <n v="0"/>
    <n v="23.15"/>
    <n v="102.58"/>
    <n v="46.3"/>
    <n v="56.28"/>
    <n v="0.54864496003119523"/>
    <n v="2026"/>
    <s v="Q1"/>
    <n v="3"/>
    <s v="Mar"/>
  </r>
  <r>
    <x v="392"/>
    <x v="78"/>
    <x v="0"/>
    <x v="0"/>
    <x v="2"/>
    <x v="1"/>
    <x v="1"/>
    <x v="1"/>
    <x v="2"/>
    <x v="0"/>
    <s v="Compact Repair Kit"/>
    <n v="6"/>
    <n v="40.89"/>
    <n v="0.1"/>
    <n v="16.84"/>
    <n v="220.80600000000001"/>
    <n v="101.03999999999999"/>
    <n v="119.76600000000002"/>
    <n v="0.54240373902883077"/>
    <n v="2026"/>
    <s v="Q1"/>
    <n v="3"/>
    <s v="Mar"/>
  </r>
  <r>
    <x v="393"/>
    <x v="78"/>
    <x v="0"/>
    <x v="0"/>
    <x v="2"/>
    <x v="1"/>
    <x v="14"/>
    <x v="0"/>
    <x v="1"/>
    <x v="4"/>
    <s v="Weighted Vest"/>
    <n v="1"/>
    <n v="120.63"/>
    <n v="0"/>
    <n v="70.28"/>
    <n v="120.63"/>
    <n v="70.28"/>
    <n v="50.349999999999994"/>
    <n v="0.41739202520102792"/>
    <n v="2026"/>
    <s v="Q1"/>
    <n v="3"/>
    <s v="Mar"/>
  </r>
  <r>
    <x v="394"/>
    <x v="78"/>
    <x v="0"/>
    <x v="0"/>
    <x v="2"/>
    <x v="3"/>
    <x v="13"/>
    <x v="1"/>
    <x v="1"/>
    <x v="0"/>
    <s v="Commuter Helmet"/>
    <n v="5"/>
    <n v="82.64"/>
    <n v="0.1"/>
    <n v="43.52"/>
    <n v="371.88"/>
    <n v="217.60000000000002"/>
    <n v="154.27999999999997"/>
    <n v="0.41486501021834993"/>
    <n v="2026"/>
    <s v="Q1"/>
    <n v="3"/>
    <s v="Mar"/>
  </r>
  <r>
    <x v="395"/>
    <x v="78"/>
    <x v="0"/>
    <x v="0"/>
    <x v="2"/>
    <x v="1"/>
    <x v="6"/>
    <x v="0"/>
    <x v="2"/>
    <x v="1"/>
    <s v="Trekking Poles"/>
    <n v="2"/>
    <n v="72.459999999999994"/>
    <n v="0"/>
    <n v="33.31"/>
    <n v="144.91999999999999"/>
    <n v="66.62"/>
    <n v="78.299999999999983"/>
    <n v="0.54029809550096597"/>
    <n v="2026"/>
    <s v="Q1"/>
    <n v="3"/>
    <s v="Mar"/>
  </r>
  <r>
    <x v="396"/>
    <x v="78"/>
    <x v="0"/>
    <x v="0"/>
    <x v="2"/>
    <x v="1"/>
    <x v="12"/>
    <x v="3"/>
    <x v="1"/>
    <x v="4"/>
    <s v="Resistance Band Set"/>
    <n v="2"/>
    <n v="40.659999999999997"/>
    <n v="0.1"/>
    <n v="14.63"/>
    <n v="73.188000000000002"/>
    <n v="29.26"/>
    <n v="43.927999999999997"/>
    <n v="0.60020768431983385"/>
    <n v="2026"/>
    <s v="Q1"/>
    <n v="3"/>
    <s v="Mar"/>
  </r>
  <r>
    <x v="397"/>
    <x v="79"/>
    <x v="0"/>
    <x v="0"/>
    <x v="2"/>
    <x v="1"/>
    <x v="12"/>
    <x v="3"/>
    <x v="1"/>
    <x v="0"/>
    <s v="Compact Repair Kit"/>
    <n v="1"/>
    <n v="40.5"/>
    <n v="0.05"/>
    <n v="17.16"/>
    <n v="38.475000000000001"/>
    <n v="17.16"/>
    <n v="21.315000000000001"/>
    <n v="0.55399610136452238"/>
    <n v="2026"/>
    <s v="Q1"/>
    <n v="3"/>
    <s v="Mar"/>
  </r>
  <r>
    <x v="398"/>
    <x v="79"/>
    <x v="0"/>
    <x v="0"/>
    <x v="2"/>
    <x v="2"/>
    <x v="2"/>
    <x v="0"/>
    <x v="2"/>
    <x v="1"/>
    <s v="Trekking Poles"/>
    <n v="1"/>
    <n v="72.16"/>
    <n v="0"/>
    <n v="33.11"/>
    <n v="72.16"/>
    <n v="33.11"/>
    <n v="39.049999999999997"/>
    <n v="0.54115853658536583"/>
    <n v="2026"/>
    <s v="Q1"/>
    <n v="3"/>
    <s v="Mar"/>
  </r>
  <r>
    <x v="399"/>
    <x v="79"/>
    <x v="0"/>
    <x v="0"/>
    <x v="2"/>
    <x v="2"/>
    <x v="5"/>
    <x v="3"/>
    <x v="2"/>
    <x v="2"/>
    <s v="Travel Backpack 35L"/>
    <n v="1"/>
    <n v="161.93"/>
    <n v="0.15"/>
    <n v="87.5"/>
    <n v="137.6405"/>
    <n v="87.5"/>
    <n v="50.140500000000003"/>
    <n v="0.36428594781332529"/>
    <n v="2026"/>
    <s v="Q1"/>
    <n v="3"/>
    <s v="Mar"/>
  </r>
  <r>
    <x v="400"/>
    <x v="79"/>
    <x v="0"/>
    <x v="0"/>
    <x v="2"/>
    <x v="0"/>
    <x v="9"/>
    <x v="0"/>
    <x v="0"/>
    <x v="3"/>
    <s v="Alpine Tent 4P"/>
    <n v="3"/>
    <n v="348.54"/>
    <n v="0.1"/>
    <n v="200.3"/>
    <n v="941.05800000000011"/>
    <n v="600.90000000000009"/>
    <n v="340.15800000000002"/>
    <n v="0.36146337420222768"/>
    <n v="2026"/>
    <s v="Q1"/>
    <n v="3"/>
    <s v="Mar"/>
  </r>
  <r>
    <x v="401"/>
    <x v="79"/>
    <x v="0"/>
    <x v="0"/>
    <x v="2"/>
    <x v="2"/>
    <x v="16"/>
    <x v="0"/>
    <x v="0"/>
    <x v="4"/>
    <s v="Training Mat"/>
    <n v="3"/>
    <n v="50.46"/>
    <n v="0.1"/>
    <n v="21.9"/>
    <n v="136.24199999999999"/>
    <n v="65.699999999999989"/>
    <n v="70.542000000000002"/>
    <n v="0.51776985070683057"/>
    <n v="2026"/>
    <s v="Q1"/>
    <n v="3"/>
    <s v="Mar"/>
  </r>
  <r>
    <x v="402"/>
    <x v="79"/>
    <x v="0"/>
    <x v="0"/>
    <x v="2"/>
    <x v="3"/>
    <x v="13"/>
    <x v="3"/>
    <x v="1"/>
    <x v="3"/>
    <s v="Portable Camp Stove"/>
    <n v="1"/>
    <n v="83.62"/>
    <n v="0"/>
    <n v="39.15"/>
    <n v="83.62"/>
    <n v="39.15"/>
    <n v="44.470000000000006"/>
    <n v="0.53181057163358048"/>
    <n v="2026"/>
    <s v="Q1"/>
    <n v="3"/>
    <s v="Mar"/>
  </r>
  <r>
    <x v="403"/>
    <x v="79"/>
    <x v="0"/>
    <x v="0"/>
    <x v="2"/>
    <x v="1"/>
    <x v="12"/>
    <x v="1"/>
    <x v="2"/>
    <x v="0"/>
    <s v="Trail Bike Light"/>
    <n v="6"/>
    <n v="51.07"/>
    <n v="0.1"/>
    <n v="22.68"/>
    <n v="275.77800000000002"/>
    <n v="136.07999999999998"/>
    <n v="139.69800000000004"/>
    <n v="0.50655962404542798"/>
    <n v="2026"/>
    <s v="Q1"/>
    <n v="3"/>
    <s v="Mar"/>
  </r>
  <r>
    <x v="404"/>
    <x v="80"/>
    <x v="0"/>
    <x v="0"/>
    <x v="2"/>
    <x v="1"/>
    <x v="11"/>
    <x v="0"/>
    <x v="1"/>
    <x v="2"/>
    <s v="Packing Cube Set"/>
    <n v="3"/>
    <n v="47.02"/>
    <n v="0.1"/>
    <n v="17.989999999999998"/>
    <n v="126.95400000000001"/>
    <n v="53.97"/>
    <n v="72.984000000000009"/>
    <n v="0.57488539155914742"/>
    <n v="2026"/>
    <s v="Q1"/>
    <n v="3"/>
    <s v="Mar"/>
  </r>
  <r>
    <x v="405"/>
    <x v="80"/>
    <x v="0"/>
    <x v="0"/>
    <x v="2"/>
    <x v="2"/>
    <x v="5"/>
    <x v="3"/>
    <x v="0"/>
    <x v="2"/>
    <s v="Packing Cube Set"/>
    <n v="1"/>
    <n v="47.1"/>
    <n v="0.05"/>
    <n v="18.48"/>
    <n v="44.744999999999997"/>
    <n v="18.48"/>
    <n v="26.264999999999997"/>
    <n v="0.58699296010727453"/>
    <n v="2026"/>
    <s v="Q1"/>
    <n v="3"/>
    <s v="Mar"/>
  </r>
  <r>
    <x v="406"/>
    <x v="80"/>
    <x v="0"/>
    <x v="0"/>
    <x v="2"/>
    <x v="3"/>
    <x v="13"/>
    <x v="0"/>
    <x v="0"/>
    <x v="2"/>
    <s v="Carry-On Duffel"/>
    <n v="2"/>
    <n v="131.38999999999999"/>
    <n v="0"/>
    <n v="66.91"/>
    <n v="262.77999999999997"/>
    <n v="133.82"/>
    <n v="128.95999999999998"/>
    <n v="0.49075272090722277"/>
    <n v="2026"/>
    <s v="Q1"/>
    <n v="3"/>
    <s v="Mar"/>
  </r>
  <r>
    <x v="407"/>
    <x v="80"/>
    <x v="0"/>
    <x v="0"/>
    <x v="2"/>
    <x v="1"/>
    <x v="1"/>
    <x v="3"/>
    <x v="1"/>
    <x v="4"/>
    <s v="Weighted Vest"/>
    <n v="1"/>
    <n v="120.16"/>
    <n v="0.15"/>
    <n v="68.33"/>
    <n v="102.136"/>
    <n v="68.33"/>
    <n v="33.805999999999997"/>
    <n v="0.33099005247904756"/>
    <n v="2026"/>
    <s v="Q1"/>
    <n v="3"/>
    <s v="Mar"/>
  </r>
  <r>
    <x v="408"/>
    <x v="80"/>
    <x v="0"/>
    <x v="0"/>
    <x v="2"/>
    <x v="3"/>
    <x v="8"/>
    <x v="2"/>
    <x v="0"/>
    <x v="3"/>
    <s v="Trail Tent 2P"/>
    <n v="1"/>
    <n v="196.48"/>
    <n v="0"/>
    <n v="101.29"/>
    <n v="196.48"/>
    <n v="101.29"/>
    <n v="95.189999999999984"/>
    <n v="0.48447679153094458"/>
    <n v="2026"/>
    <s v="Q1"/>
    <n v="3"/>
    <s v="Mar"/>
  </r>
  <r>
    <x v="409"/>
    <x v="80"/>
    <x v="0"/>
    <x v="0"/>
    <x v="2"/>
    <x v="1"/>
    <x v="11"/>
    <x v="3"/>
    <x v="2"/>
    <x v="2"/>
    <s v="Insulated Bottle"/>
    <n v="1"/>
    <n v="36.520000000000003"/>
    <n v="0"/>
    <n v="13.96"/>
    <n v="36.520000000000003"/>
    <n v="13.96"/>
    <n v="22.560000000000002"/>
    <n v="0.61774370208105145"/>
    <n v="2026"/>
    <s v="Q1"/>
    <n v="3"/>
    <s v="Mar"/>
  </r>
  <r>
    <x v="410"/>
    <x v="80"/>
    <x v="0"/>
    <x v="0"/>
    <x v="2"/>
    <x v="1"/>
    <x v="12"/>
    <x v="2"/>
    <x v="2"/>
    <x v="4"/>
    <s v="Training Mat"/>
    <n v="4"/>
    <n v="49.71"/>
    <n v="0.1"/>
    <n v="22.46"/>
    <n v="178.95600000000002"/>
    <n v="89.84"/>
    <n v="89.116000000000014"/>
    <n v="0.49797715639598561"/>
    <n v="2026"/>
    <s v="Q1"/>
    <n v="3"/>
    <s v="Mar"/>
  </r>
  <r>
    <x v="411"/>
    <x v="80"/>
    <x v="0"/>
    <x v="0"/>
    <x v="2"/>
    <x v="0"/>
    <x v="0"/>
    <x v="0"/>
    <x v="0"/>
    <x v="3"/>
    <s v="Portable Camp Stove"/>
    <n v="1"/>
    <n v="81.209999999999994"/>
    <n v="0.05"/>
    <n v="40.44"/>
    <n v="77.149499999999989"/>
    <n v="40.44"/>
    <n v="36.709499999999991"/>
    <n v="0.47582291524896464"/>
    <n v="2026"/>
    <s v="Q1"/>
    <n v="3"/>
    <s v="Mar"/>
  </r>
  <r>
    <x v="412"/>
    <x v="81"/>
    <x v="0"/>
    <x v="0"/>
    <x v="2"/>
    <x v="3"/>
    <x v="13"/>
    <x v="0"/>
    <x v="1"/>
    <x v="0"/>
    <s v="Cycling Pack 12L"/>
    <n v="2"/>
    <n v="103.22"/>
    <n v="0"/>
    <n v="51.33"/>
    <n v="206.44"/>
    <n v="102.66"/>
    <n v="103.78"/>
    <n v="0.50271265258670805"/>
    <n v="2026"/>
    <s v="Q1"/>
    <n v="3"/>
    <s v="Mar"/>
  </r>
  <r>
    <x v="413"/>
    <x v="81"/>
    <x v="0"/>
    <x v="0"/>
    <x v="2"/>
    <x v="0"/>
    <x v="15"/>
    <x v="3"/>
    <x v="1"/>
    <x v="1"/>
    <s v="Summit Backpack 45L"/>
    <n v="1"/>
    <n v="153.47"/>
    <n v="0"/>
    <n v="78.19"/>
    <n v="153.47"/>
    <n v="78.19"/>
    <n v="75.28"/>
    <n v="0.49051931973675639"/>
    <n v="2026"/>
    <s v="Q1"/>
    <n v="3"/>
    <s v="Mar"/>
  </r>
  <r>
    <x v="414"/>
    <x v="81"/>
    <x v="0"/>
    <x v="0"/>
    <x v="2"/>
    <x v="3"/>
    <x v="7"/>
    <x v="0"/>
    <x v="0"/>
    <x v="3"/>
    <s v="Trail Tent 2P"/>
    <n v="6"/>
    <n v="199.75"/>
    <n v="0"/>
    <n v="105.84"/>
    <n v="1198.5"/>
    <n v="635.04"/>
    <n v="563.46"/>
    <n v="0.47013767209011265"/>
    <n v="2026"/>
    <s v="Q1"/>
    <n v="3"/>
    <s v="Mar"/>
  </r>
  <r>
    <x v="415"/>
    <x v="81"/>
    <x v="0"/>
    <x v="0"/>
    <x v="2"/>
    <x v="1"/>
    <x v="12"/>
    <x v="3"/>
    <x v="1"/>
    <x v="2"/>
    <s v="Packing Cube Set"/>
    <n v="1"/>
    <n v="45.84"/>
    <n v="0"/>
    <n v="18.079999999999998"/>
    <n v="45.84"/>
    <n v="18.079999999999998"/>
    <n v="27.760000000000005"/>
    <n v="0.605584642233857"/>
    <n v="2026"/>
    <s v="Q1"/>
    <n v="3"/>
    <s v="Mar"/>
  </r>
  <r>
    <x v="416"/>
    <x v="81"/>
    <x v="0"/>
    <x v="0"/>
    <x v="2"/>
    <x v="1"/>
    <x v="12"/>
    <x v="3"/>
    <x v="1"/>
    <x v="3"/>
    <s v="Compact Sleeping Bag"/>
    <n v="2"/>
    <n v="122.07"/>
    <n v="0.05"/>
    <n v="59.16"/>
    <n v="231.93299999999996"/>
    <n v="118.32"/>
    <n v="113.61299999999997"/>
    <n v="0.48985267297021118"/>
    <n v="2026"/>
    <s v="Q1"/>
    <n v="3"/>
    <s v="Mar"/>
  </r>
  <r>
    <x v="417"/>
    <x v="81"/>
    <x v="0"/>
    <x v="0"/>
    <x v="2"/>
    <x v="1"/>
    <x v="14"/>
    <x v="3"/>
    <x v="1"/>
    <x v="4"/>
    <s v="Weighted Vest"/>
    <n v="3"/>
    <n v="122.4"/>
    <n v="0.15"/>
    <n v="71.150000000000006"/>
    <n v="312.12"/>
    <n v="213.45000000000002"/>
    <n v="98.669999999999987"/>
    <n v="0.31612841214917337"/>
    <n v="2026"/>
    <s v="Q1"/>
    <n v="3"/>
    <s v="Mar"/>
  </r>
  <r>
    <x v="418"/>
    <x v="81"/>
    <x v="0"/>
    <x v="0"/>
    <x v="2"/>
    <x v="0"/>
    <x v="15"/>
    <x v="0"/>
    <x v="1"/>
    <x v="0"/>
    <s v="Cycling Pack 12L"/>
    <n v="1"/>
    <n v="101.43"/>
    <n v="0"/>
    <n v="51.78"/>
    <n v="101.43"/>
    <n v="51.78"/>
    <n v="49.650000000000006"/>
    <n v="0.4895001478852411"/>
    <n v="2026"/>
    <s v="Q1"/>
    <n v="3"/>
    <s v="Mar"/>
  </r>
  <r>
    <x v="419"/>
    <x v="82"/>
    <x v="0"/>
    <x v="0"/>
    <x v="2"/>
    <x v="1"/>
    <x v="12"/>
    <x v="1"/>
    <x v="2"/>
    <x v="0"/>
    <s v="Cycling Pack 12L"/>
    <n v="8"/>
    <n v="104.7"/>
    <n v="0.05"/>
    <n v="49.91"/>
    <n v="795.72"/>
    <n v="399.28"/>
    <n v="396.44000000000005"/>
    <n v="0.49821545267179412"/>
    <n v="2026"/>
    <s v="Q1"/>
    <n v="3"/>
    <s v="Mar"/>
  </r>
  <r>
    <x v="420"/>
    <x v="82"/>
    <x v="0"/>
    <x v="0"/>
    <x v="2"/>
    <x v="0"/>
    <x v="0"/>
    <x v="2"/>
    <x v="0"/>
    <x v="1"/>
    <s v="Trail Boots"/>
    <n v="4"/>
    <n v="146.34"/>
    <n v="0"/>
    <n v="79.37"/>
    <n v="585.36"/>
    <n v="317.48"/>
    <n v="267.88"/>
    <n v="0.45763290966242992"/>
    <n v="2026"/>
    <s v="Q1"/>
    <n v="3"/>
    <s v="Mar"/>
  </r>
  <r>
    <x v="421"/>
    <x v="82"/>
    <x v="0"/>
    <x v="0"/>
    <x v="2"/>
    <x v="1"/>
    <x v="6"/>
    <x v="0"/>
    <x v="0"/>
    <x v="4"/>
    <s v="Weighted Vest"/>
    <n v="2"/>
    <n v="122.92"/>
    <n v="0.05"/>
    <n v="70.31"/>
    <n v="233.548"/>
    <n v="140.62"/>
    <n v="92.927999999999997"/>
    <n v="0.39789679209413054"/>
    <n v="2026"/>
    <s v="Q1"/>
    <n v="3"/>
    <s v="Mar"/>
  </r>
  <r>
    <x v="422"/>
    <x v="82"/>
    <x v="0"/>
    <x v="0"/>
    <x v="2"/>
    <x v="2"/>
    <x v="2"/>
    <x v="0"/>
    <x v="1"/>
    <x v="1"/>
    <s v="Hiking Daypack 20L"/>
    <n v="1"/>
    <n v="91.35"/>
    <n v="0.05"/>
    <n v="45.24"/>
    <n v="86.782499999999985"/>
    <n v="45.24"/>
    <n v="41.542499999999983"/>
    <n v="0.47869674185463645"/>
    <n v="2026"/>
    <s v="Q1"/>
    <n v="3"/>
    <s v="Mar"/>
  </r>
  <r>
    <x v="423"/>
    <x v="82"/>
    <x v="0"/>
    <x v="0"/>
    <x v="2"/>
    <x v="1"/>
    <x v="12"/>
    <x v="0"/>
    <x v="1"/>
    <x v="0"/>
    <s v="Trail Bike Light"/>
    <n v="3"/>
    <n v="51.01"/>
    <n v="0.15"/>
    <n v="22.84"/>
    <n v="130.07550000000001"/>
    <n v="68.52"/>
    <n v="61.555500000000009"/>
    <n v="0.47322900930613382"/>
    <n v="2026"/>
    <s v="Q1"/>
    <n v="3"/>
    <s v="Mar"/>
  </r>
  <r>
    <x v="424"/>
    <x v="83"/>
    <x v="0"/>
    <x v="0"/>
    <x v="2"/>
    <x v="3"/>
    <x v="8"/>
    <x v="0"/>
    <x v="1"/>
    <x v="4"/>
    <s v="Weighted Vest"/>
    <n v="2"/>
    <n v="125.04"/>
    <n v="0.05"/>
    <n v="67.680000000000007"/>
    <n v="237.57599999999999"/>
    <n v="135.36000000000001"/>
    <n v="102.21599999999998"/>
    <n v="0.43024547934134755"/>
    <n v="2026"/>
    <s v="Q1"/>
    <n v="3"/>
    <s v="Mar"/>
  </r>
  <r>
    <x v="425"/>
    <x v="83"/>
    <x v="0"/>
    <x v="0"/>
    <x v="2"/>
    <x v="2"/>
    <x v="5"/>
    <x v="3"/>
    <x v="0"/>
    <x v="0"/>
    <s v="Trail Bike Light"/>
    <n v="2"/>
    <n v="50.22"/>
    <n v="0.05"/>
    <n v="23.16"/>
    <n v="95.417999999999992"/>
    <n v="46.32"/>
    <n v="49.097999999999992"/>
    <n v="0.51455700182355524"/>
    <n v="2026"/>
    <s v="Q1"/>
    <n v="3"/>
    <s v="Mar"/>
  </r>
  <r>
    <x v="426"/>
    <x v="83"/>
    <x v="0"/>
    <x v="0"/>
    <x v="2"/>
    <x v="1"/>
    <x v="1"/>
    <x v="0"/>
    <x v="2"/>
    <x v="4"/>
    <s v="Recovery Roller"/>
    <n v="5"/>
    <n v="36.369999999999997"/>
    <n v="0.05"/>
    <n v="13.81"/>
    <n v="172.75749999999999"/>
    <n v="69.05"/>
    <n v="103.7075"/>
    <n v="0.60030678841729013"/>
    <n v="2026"/>
    <s v="Q1"/>
    <n v="3"/>
    <s v="Mar"/>
  </r>
  <r>
    <x v="427"/>
    <x v="83"/>
    <x v="0"/>
    <x v="0"/>
    <x v="2"/>
    <x v="3"/>
    <x v="7"/>
    <x v="1"/>
    <x v="1"/>
    <x v="2"/>
    <s v="Insulated Bottle"/>
    <n v="3"/>
    <n v="36.43"/>
    <n v="0.1"/>
    <n v="13.23"/>
    <n v="98.36099999999999"/>
    <n v="39.69"/>
    <n v="58.670999999999992"/>
    <n v="0.59648641229755694"/>
    <n v="2026"/>
    <s v="Q1"/>
    <n v="3"/>
    <s v="Mar"/>
  </r>
  <r>
    <x v="428"/>
    <x v="83"/>
    <x v="0"/>
    <x v="0"/>
    <x v="2"/>
    <x v="1"/>
    <x v="12"/>
    <x v="1"/>
    <x v="2"/>
    <x v="0"/>
    <s v="Trail Bike Light"/>
    <n v="10"/>
    <n v="49.7"/>
    <n v="0.1"/>
    <n v="21.96"/>
    <n v="447.3"/>
    <n v="219.60000000000002"/>
    <n v="227.7"/>
    <n v="0.50905432595573441"/>
    <n v="2026"/>
    <s v="Q1"/>
    <n v="3"/>
    <s v="Mar"/>
  </r>
  <r>
    <x v="429"/>
    <x v="83"/>
    <x v="0"/>
    <x v="0"/>
    <x v="2"/>
    <x v="1"/>
    <x v="12"/>
    <x v="0"/>
    <x v="0"/>
    <x v="2"/>
    <s v="Packing Cube Set"/>
    <n v="2"/>
    <n v="46.61"/>
    <n v="0"/>
    <n v="17.97"/>
    <n v="93.22"/>
    <n v="35.94"/>
    <n v="57.28"/>
    <n v="0.61446041621969538"/>
    <n v="2026"/>
    <s v="Q1"/>
    <n v="3"/>
    <s v="Mar"/>
  </r>
  <r>
    <x v="430"/>
    <x v="83"/>
    <x v="0"/>
    <x v="0"/>
    <x v="2"/>
    <x v="2"/>
    <x v="5"/>
    <x v="0"/>
    <x v="1"/>
    <x v="2"/>
    <s v="Packing Cube Set"/>
    <n v="1"/>
    <n v="47.61"/>
    <n v="0"/>
    <n v="18.89"/>
    <n v="47.61"/>
    <n v="18.89"/>
    <n v="28.72"/>
    <n v="0.60323461457676952"/>
    <n v="2026"/>
    <s v="Q1"/>
    <n v="3"/>
    <s v="Mar"/>
  </r>
  <r>
    <x v="431"/>
    <x v="83"/>
    <x v="0"/>
    <x v="0"/>
    <x v="2"/>
    <x v="2"/>
    <x v="2"/>
    <x v="0"/>
    <x v="1"/>
    <x v="0"/>
    <s v="Compact Repair Kit"/>
    <n v="2"/>
    <n v="40.880000000000003"/>
    <n v="0.05"/>
    <n v="16.39"/>
    <n v="77.671999999999997"/>
    <n v="32.78"/>
    <n v="44.891999999999996"/>
    <n v="0.57796889483983926"/>
    <n v="2026"/>
    <s v="Q1"/>
    <n v="3"/>
    <s v="Mar"/>
  </r>
  <r>
    <x v="432"/>
    <x v="83"/>
    <x v="0"/>
    <x v="0"/>
    <x v="2"/>
    <x v="1"/>
    <x v="12"/>
    <x v="0"/>
    <x v="1"/>
    <x v="4"/>
    <s v="Resistance Band Set"/>
    <n v="2"/>
    <n v="39.409999999999997"/>
    <n v="0.15"/>
    <n v="14.91"/>
    <n v="66.996999999999986"/>
    <n v="29.82"/>
    <n v="37.176999999999985"/>
    <n v="0.55490544352732207"/>
    <n v="2026"/>
    <s v="Q1"/>
    <n v="3"/>
    <s v="Mar"/>
  </r>
  <r>
    <x v="433"/>
    <x v="84"/>
    <x v="0"/>
    <x v="0"/>
    <x v="2"/>
    <x v="2"/>
    <x v="10"/>
    <x v="0"/>
    <x v="0"/>
    <x v="0"/>
    <s v="Compact Repair Kit"/>
    <n v="1"/>
    <n v="40.82"/>
    <n v="0.05"/>
    <n v="16.940000000000001"/>
    <n v="38.778999999999996"/>
    <n v="16.940000000000001"/>
    <n v="21.838999999999995"/>
    <n v="0.56316563088269411"/>
    <n v="2026"/>
    <s v="Q1"/>
    <n v="3"/>
    <s v="Mar"/>
  </r>
  <r>
    <x v="434"/>
    <x v="84"/>
    <x v="0"/>
    <x v="0"/>
    <x v="2"/>
    <x v="3"/>
    <x v="8"/>
    <x v="2"/>
    <x v="2"/>
    <x v="2"/>
    <s v="Insulated Bottle"/>
    <n v="3"/>
    <n v="36.979999999999997"/>
    <n v="0.1"/>
    <n v="13.65"/>
    <n v="99.846000000000004"/>
    <n v="40.950000000000003"/>
    <n v="58.896000000000001"/>
    <n v="0.58986839733189111"/>
    <n v="2026"/>
    <s v="Q1"/>
    <n v="3"/>
    <s v="Mar"/>
  </r>
  <r>
    <x v="435"/>
    <x v="84"/>
    <x v="0"/>
    <x v="0"/>
    <x v="2"/>
    <x v="1"/>
    <x v="12"/>
    <x v="3"/>
    <x v="1"/>
    <x v="2"/>
    <s v="Insulated Bottle"/>
    <n v="1"/>
    <n v="35.700000000000003"/>
    <n v="0.05"/>
    <n v="13.91"/>
    <n v="33.914999999999999"/>
    <n v="13.91"/>
    <n v="20.004999999999999"/>
    <n v="0.58985699542975079"/>
    <n v="2026"/>
    <s v="Q1"/>
    <n v="3"/>
    <s v="Mar"/>
  </r>
  <r>
    <x v="436"/>
    <x v="84"/>
    <x v="0"/>
    <x v="0"/>
    <x v="2"/>
    <x v="3"/>
    <x v="8"/>
    <x v="2"/>
    <x v="0"/>
    <x v="0"/>
    <s v="Compact Repair Kit"/>
    <n v="1"/>
    <n v="39.53"/>
    <n v="0.05"/>
    <n v="17.170000000000002"/>
    <n v="37.5535"/>
    <n v="17.170000000000002"/>
    <n v="20.383499999999998"/>
    <n v="0.54278562584046752"/>
    <n v="2026"/>
    <s v="Q1"/>
    <n v="3"/>
    <s v="Mar"/>
  </r>
  <r>
    <x v="437"/>
    <x v="84"/>
    <x v="0"/>
    <x v="0"/>
    <x v="2"/>
    <x v="2"/>
    <x v="3"/>
    <x v="2"/>
    <x v="0"/>
    <x v="2"/>
    <s v="Insulated Bottle"/>
    <n v="2"/>
    <n v="35.75"/>
    <n v="0"/>
    <n v="13.28"/>
    <n v="71.5"/>
    <n v="26.56"/>
    <n v="44.94"/>
    <n v="0.62853146853146846"/>
    <n v="2026"/>
    <s v="Q1"/>
    <n v="3"/>
    <s v="Mar"/>
  </r>
  <r>
    <x v="438"/>
    <x v="84"/>
    <x v="0"/>
    <x v="0"/>
    <x v="2"/>
    <x v="2"/>
    <x v="2"/>
    <x v="0"/>
    <x v="2"/>
    <x v="4"/>
    <s v="Training Mat"/>
    <n v="2"/>
    <n v="50.17"/>
    <n v="0"/>
    <n v="22.37"/>
    <n v="100.34"/>
    <n v="44.74"/>
    <n v="55.6"/>
    <n v="0.55411600558102447"/>
    <n v="2026"/>
    <s v="Q1"/>
    <n v="3"/>
    <s v="Mar"/>
  </r>
  <r>
    <x v="439"/>
    <x v="84"/>
    <x v="0"/>
    <x v="0"/>
    <x v="2"/>
    <x v="0"/>
    <x v="9"/>
    <x v="0"/>
    <x v="1"/>
    <x v="4"/>
    <s v="Resistance Band Set"/>
    <n v="5"/>
    <n v="41.32"/>
    <n v="0"/>
    <n v="15.09"/>
    <n v="206.6"/>
    <n v="75.45"/>
    <n v="131.14999999999998"/>
    <n v="0.63480154888673757"/>
    <n v="2026"/>
    <s v="Q1"/>
    <n v="3"/>
    <s v="Mar"/>
  </r>
  <r>
    <x v="440"/>
    <x v="85"/>
    <x v="0"/>
    <x v="0"/>
    <x v="2"/>
    <x v="3"/>
    <x v="7"/>
    <x v="3"/>
    <x v="1"/>
    <x v="1"/>
    <s v="Summit Backpack 45L"/>
    <n v="3"/>
    <n v="152.4"/>
    <n v="0.05"/>
    <n v="79.97"/>
    <n v="434.34000000000003"/>
    <n v="239.91"/>
    <n v="194.43000000000004"/>
    <n v="0.44764470230694853"/>
    <n v="2026"/>
    <s v="Q1"/>
    <n v="3"/>
    <s v="Mar"/>
  </r>
  <r>
    <x v="441"/>
    <x v="85"/>
    <x v="0"/>
    <x v="0"/>
    <x v="2"/>
    <x v="0"/>
    <x v="0"/>
    <x v="0"/>
    <x v="1"/>
    <x v="4"/>
    <s v="Recovery Roller"/>
    <n v="1"/>
    <n v="36.299999999999997"/>
    <n v="0"/>
    <n v="14.1"/>
    <n v="36.299999999999997"/>
    <n v="14.1"/>
    <n v="22.199999999999996"/>
    <n v="0.61157024793388426"/>
    <n v="2026"/>
    <s v="Q1"/>
    <n v="3"/>
    <s v="Mar"/>
  </r>
  <r>
    <x v="442"/>
    <x v="85"/>
    <x v="0"/>
    <x v="0"/>
    <x v="2"/>
    <x v="2"/>
    <x v="5"/>
    <x v="0"/>
    <x v="0"/>
    <x v="2"/>
    <s v="Packing Cube Set"/>
    <n v="3"/>
    <n v="46.24"/>
    <n v="0.1"/>
    <n v="18.2"/>
    <n v="124.848"/>
    <n v="54.599999999999994"/>
    <n v="70.248000000000005"/>
    <n v="0.56266820453671673"/>
    <n v="2026"/>
    <s v="Q1"/>
    <n v="3"/>
    <s v="Mar"/>
  </r>
  <r>
    <x v="443"/>
    <x v="85"/>
    <x v="0"/>
    <x v="0"/>
    <x v="2"/>
    <x v="0"/>
    <x v="0"/>
    <x v="2"/>
    <x v="0"/>
    <x v="2"/>
    <s v="Travel Backpack 35L"/>
    <n v="2"/>
    <n v="165.58"/>
    <n v="0"/>
    <n v="86.16"/>
    <n v="331.16"/>
    <n v="172.32"/>
    <n v="158.84000000000003"/>
    <n v="0.47964730039859893"/>
    <n v="2026"/>
    <s v="Q1"/>
    <n v="3"/>
    <s v="Mar"/>
  </r>
  <r>
    <x v="444"/>
    <x v="85"/>
    <x v="0"/>
    <x v="0"/>
    <x v="2"/>
    <x v="0"/>
    <x v="9"/>
    <x v="0"/>
    <x v="0"/>
    <x v="3"/>
    <s v="Compact Sleeping Bag"/>
    <n v="4"/>
    <n v="121.49"/>
    <n v="0"/>
    <n v="62.01"/>
    <n v="485.96"/>
    <n v="248.04"/>
    <n v="237.92"/>
    <n v="0.4895876203802782"/>
    <n v="2026"/>
    <s v="Q1"/>
    <n v="3"/>
    <s v="Mar"/>
  </r>
  <r>
    <x v="445"/>
    <x v="85"/>
    <x v="0"/>
    <x v="0"/>
    <x v="2"/>
    <x v="1"/>
    <x v="12"/>
    <x v="2"/>
    <x v="1"/>
    <x v="0"/>
    <s v="Commuter Helmet"/>
    <n v="5"/>
    <n v="81.84"/>
    <n v="0.1"/>
    <n v="42.7"/>
    <n v="368.28000000000003"/>
    <n v="213.5"/>
    <n v="154.78000000000003"/>
    <n v="0.42027804931030743"/>
    <n v="2026"/>
    <s v="Q1"/>
    <n v="3"/>
    <s v="Mar"/>
  </r>
  <r>
    <x v="446"/>
    <x v="85"/>
    <x v="0"/>
    <x v="0"/>
    <x v="2"/>
    <x v="1"/>
    <x v="11"/>
    <x v="0"/>
    <x v="1"/>
    <x v="1"/>
    <s v="Summit Backpack 45L"/>
    <n v="1"/>
    <n v="151.47999999999999"/>
    <n v="0"/>
    <n v="79.41"/>
    <n v="151.47999999999999"/>
    <n v="79.41"/>
    <n v="72.069999999999993"/>
    <n v="0.47577237919197252"/>
    <n v="2026"/>
    <s v="Q1"/>
    <n v="3"/>
    <s v="Mar"/>
  </r>
  <r>
    <x v="447"/>
    <x v="86"/>
    <x v="0"/>
    <x v="0"/>
    <x v="2"/>
    <x v="0"/>
    <x v="15"/>
    <x v="2"/>
    <x v="1"/>
    <x v="4"/>
    <s v="Training Mat"/>
    <n v="1"/>
    <n v="51.02"/>
    <n v="0.05"/>
    <n v="21.94"/>
    <n v="48.469000000000001"/>
    <n v="21.94"/>
    <n v="26.529"/>
    <n v="0.54733953661102974"/>
    <n v="2026"/>
    <s v="Q1"/>
    <n v="3"/>
    <s v="Mar"/>
  </r>
  <r>
    <x v="448"/>
    <x v="86"/>
    <x v="0"/>
    <x v="0"/>
    <x v="2"/>
    <x v="2"/>
    <x v="2"/>
    <x v="1"/>
    <x v="2"/>
    <x v="0"/>
    <s v="Compact Repair Kit"/>
    <n v="8"/>
    <n v="40.86"/>
    <n v="0.1"/>
    <n v="16.34"/>
    <n v="294.19200000000001"/>
    <n v="130.72"/>
    <n v="163.47200000000001"/>
    <n v="0.55566432805786703"/>
    <n v="2026"/>
    <s v="Q1"/>
    <n v="3"/>
    <s v="Mar"/>
  </r>
  <r>
    <x v="449"/>
    <x v="86"/>
    <x v="0"/>
    <x v="0"/>
    <x v="2"/>
    <x v="0"/>
    <x v="9"/>
    <x v="0"/>
    <x v="1"/>
    <x v="2"/>
    <s v="Travel Backpack 35L"/>
    <n v="5"/>
    <n v="163.33000000000001"/>
    <n v="0"/>
    <n v="87.05"/>
    <n v="816.65000000000009"/>
    <n v="435.25"/>
    <n v="381.40000000000009"/>
    <n v="0.46702993938651816"/>
    <n v="2026"/>
    <s v="Q1"/>
    <n v="3"/>
    <s v="Mar"/>
  </r>
  <r>
    <x v="450"/>
    <x v="87"/>
    <x v="0"/>
    <x v="0"/>
    <x v="2"/>
    <x v="1"/>
    <x v="14"/>
    <x v="3"/>
    <x v="1"/>
    <x v="1"/>
    <s v="Hiking Daypack 20L"/>
    <n v="1"/>
    <n v="90.27"/>
    <n v="0"/>
    <n v="46.38"/>
    <n v="90.27"/>
    <n v="46.38"/>
    <n v="43.889999999999993"/>
    <n v="0.48620804253904948"/>
    <n v="2026"/>
    <s v="Q1"/>
    <n v="3"/>
    <s v="Mar"/>
  </r>
  <r>
    <x v="451"/>
    <x v="87"/>
    <x v="0"/>
    <x v="0"/>
    <x v="2"/>
    <x v="0"/>
    <x v="9"/>
    <x v="1"/>
    <x v="2"/>
    <x v="2"/>
    <s v="Carry-On Duffel"/>
    <n v="12"/>
    <n v="131.31"/>
    <n v="0.05"/>
    <n v="68.459999999999994"/>
    <n v="1496.934"/>
    <n v="821.52"/>
    <n v="675.41399999999999"/>
    <n v="0.45119824922140855"/>
    <n v="2026"/>
    <s v="Q1"/>
    <n v="3"/>
    <s v="Mar"/>
  </r>
  <r>
    <x v="452"/>
    <x v="87"/>
    <x v="0"/>
    <x v="0"/>
    <x v="2"/>
    <x v="1"/>
    <x v="12"/>
    <x v="3"/>
    <x v="1"/>
    <x v="2"/>
    <s v="Travel Backpack 35L"/>
    <n v="1"/>
    <n v="167.27"/>
    <n v="0.05"/>
    <n v="88.19"/>
    <n v="158.90649999999999"/>
    <n v="88.19"/>
    <n v="70.716499999999996"/>
    <n v="0.44501955552478972"/>
    <n v="2026"/>
    <s v="Q1"/>
    <n v="3"/>
    <s v="Mar"/>
  </r>
  <r>
    <x v="453"/>
    <x v="87"/>
    <x v="0"/>
    <x v="0"/>
    <x v="2"/>
    <x v="1"/>
    <x v="12"/>
    <x v="3"/>
    <x v="0"/>
    <x v="1"/>
    <s v="Trekking Poles"/>
    <n v="4"/>
    <n v="70.510000000000005"/>
    <n v="0"/>
    <n v="31.93"/>
    <n v="282.04000000000002"/>
    <n v="127.72"/>
    <n v="154.32000000000002"/>
    <n v="0.54715643171181394"/>
    <n v="2026"/>
    <s v="Q1"/>
    <n v="3"/>
    <s v="Mar"/>
  </r>
  <r>
    <x v="454"/>
    <x v="87"/>
    <x v="0"/>
    <x v="0"/>
    <x v="2"/>
    <x v="1"/>
    <x v="6"/>
    <x v="1"/>
    <x v="1"/>
    <x v="0"/>
    <s v="Cycling Pack 12L"/>
    <n v="12"/>
    <n v="101.06"/>
    <n v="0.1"/>
    <n v="50.59"/>
    <n v="1091.4480000000001"/>
    <n v="607.08000000000004"/>
    <n v="484.36800000000005"/>
    <n v="0.4437847703234602"/>
    <n v="2026"/>
    <s v="Q1"/>
    <n v="3"/>
    <s v="Mar"/>
  </r>
  <r>
    <x v="455"/>
    <x v="87"/>
    <x v="0"/>
    <x v="0"/>
    <x v="2"/>
    <x v="3"/>
    <x v="8"/>
    <x v="0"/>
    <x v="2"/>
    <x v="0"/>
    <s v="Commuter Helmet"/>
    <n v="2"/>
    <n v="79.849999999999994"/>
    <n v="0.05"/>
    <n v="43.78"/>
    <n v="151.71499999999997"/>
    <n v="87.56"/>
    <n v="64.154999999999973"/>
    <n v="0.42286524074745402"/>
    <n v="2026"/>
    <s v="Q1"/>
    <n v="3"/>
    <s v="Mar"/>
  </r>
  <r>
    <x v="456"/>
    <x v="87"/>
    <x v="0"/>
    <x v="0"/>
    <x v="2"/>
    <x v="2"/>
    <x v="5"/>
    <x v="2"/>
    <x v="1"/>
    <x v="3"/>
    <s v="Trail Tent 2P"/>
    <n v="4"/>
    <n v="191.99"/>
    <n v="0"/>
    <n v="104.44"/>
    <n v="767.96"/>
    <n v="417.76"/>
    <n v="350.20000000000005"/>
    <n v="0.45601333402781397"/>
    <n v="2026"/>
    <s v="Q1"/>
    <n v="3"/>
    <s v="Mar"/>
  </r>
  <r>
    <x v="457"/>
    <x v="87"/>
    <x v="0"/>
    <x v="0"/>
    <x v="2"/>
    <x v="1"/>
    <x v="11"/>
    <x v="0"/>
    <x v="1"/>
    <x v="0"/>
    <s v="Trail Bike Light"/>
    <n v="1"/>
    <n v="49.81"/>
    <n v="0.05"/>
    <n v="23.12"/>
    <n v="47.319499999999998"/>
    <n v="23.12"/>
    <n v="24.199499999999997"/>
    <n v="0.51140650260463438"/>
    <n v="2026"/>
    <s v="Q1"/>
    <n v="3"/>
    <s v="Mar"/>
  </r>
  <r>
    <x v="458"/>
    <x v="87"/>
    <x v="0"/>
    <x v="0"/>
    <x v="2"/>
    <x v="0"/>
    <x v="15"/>
    <x v="2"/>
    <x v="1"/>
    <x v="4"/>
    <s v="Resistance Band Set"/>
    <n v="1"/>
    <n v="40.39"/>
    <n v="0.1"/>
    <n v="14.97"/>
    <n v="36.350999999999999"/>
    <n v="14.97"/>
    <n v="21.381"/>
    <n v="0.58818189320788972"/>
    <n v="2026"/>
    <s v="Q1"/>
    <n v="3"/>
    <s v="Mar"/>
  </r>
  <r>
    <x v="459"/>
    <x v="87"/>
    <x v="0"/>
    <x v="0"/>
    <x v="2"/>
    <x v="0"/>
    <x v="0"/>
    <x v="0"/>
    <x v="0"/>
    <x v="2"/>
    <s v="Insulated Bottle"/>
    <n v="1"/>
    <n v="35.700000000000003"/>
    <n v="0.05"/>
    <n v="13.85"/>
    <n v="33.914999999999999"/>
    <n v="13.85"/>
    <n v="20.064999999999998"/>
    <n v="0.59162612413386406"/>
    <n v="2026"/>
    <s v="Q1"/>
    <n v="3"/>
    <s v="Mar"/>
  </r>
  <r>
    <x v="460"/>
    <x v="87"/>
    <x v="0"/>
    <x v="0"/>
    <x v="2"/>
    <x v="2"/>
    <x v="10"/>
    <x v="3"/>
    <x v="0"/>
    <x v="3"/>
    <s v="Portable Camp Stove"/>
    <n v="1"/>
    <n v="80.09"/>
    <n v="0"/>
    <n v="40.61"/>
    <n v="80.09"/>
    <n v="40.61"/>
    <n v="39.480000000000004"/>
    <n v="0.49294543638406796"/>
    <n v="2026"/>
    <s v="Q1"/>
    <n v="3"/>
    <s v="Mar"/>
  </r>
  <r>
    <x v="461"/>
    <x v="87"/>
    <x v="0"/>
    <x v="0"/>
    <x v="2"/>
    <x v="3"/>
    <x v="13"/>
    <x v="3"/>
    <x v="1"/>
    <x v="1"/>
    <s v="Trail Boots"/>
    <n v="1"/>
    <n v="142.87"/>
    <n v="0.1"/>
    <n v="77.33"/>
    <n v="128.583"/>
    <n v="77.33"/>
    <n v="51.253"/>
    <n v="0.39859857057309289"/>
    <n v="2026"/>
    <s v="Q1"/>
    <n v="3"/>
    <s v="Mar"/>
  </r>
  <r>
    <x v="462"/>
    <x v="88"/>
    <x v="0"/>
    <x v="0"/>
    <x v="2"/>
    <x v="3"/>
    <x v="8"/>
    <x v="0"/>
    <x v="0"/>
    <x v="4"/>
    <s v="Resistance Band Set"/>
    <n v="1"/>
    <n v="40.53"/>
    <n v="0"/>
    <n v="14.32"/>
    <n v="40.53"/>
    <n v="14.32"/>
    <n v="26.21"/>
    <n v="0.64668147051566738"/>
    <n v="2026"/>
    <s v="Q1"/>
    <n v="3"/>
    <s v="Mar"/>
  </r>
  <r>
    <x v="463"/>
    <x v="88"/>
    <x v="0"/>
    <x v="0"/>
    <x v="2"/>
    <x v="3"/>
    <x v="8"/>
    <x v="0"/>
    <x v="0"/>
    <x v="0"/>
    <s v="Trail Bike Light"/>
    <n v="1"/>
    <n v="49.46"/>
    <n v="0"/>
    <n v="23.04"/>
    <n v="49.46"/>
    <n v="23.04"/>
    <n v="26.42"/>
    <n v="0.53416902547513145"/>
    <n v="2026"/>
    <s v="Q1"/>
    <n v="3"/>
    <s v="Mar"/>
  </r>
  <r>
    <x v="464"/>
    <x v="88"/>
    <x v="0"/>
    <x v="0"/>
    <x v="2"/>
    <x v="1"/>
    <x v="14"/>
    <x v="3"/>
    <x v="2"/>
    <x v="1"/>
    <s v="Trail Boots"/>
    <n v="3"/>
    <n v="142.46"/>
    <n v="0"/>
    <n v="79.650000000000006"/>
    <n v="427.38"/>
    <n v="238.95000000000002"/>
    <n v="188.42999999999998"/>
    <n v="0.44089569001825069"/>
    <n v="2026"/>
    <s v="Q1"/>
    <n v="3"/>
    <s v="Mar"/>
  </r>
  <r>
    <x v="465"/>
    <x v="88"/>
    <x v="0"/>
    <x v="0"/>
    <x v="2"/>
    <x v="3"/>
    <x v="13"/>
    <x v="1"/>
    <x v="2"/>
    <x v="1"/>
    <s v="Trail Boots"/>
    <n v="6"/>
    <n v="142.18"/>
    <n v="0.05"/>
    <n v="80.94"/>
    <n v="810.42600000000004"/>
    <n v="485.64"/>
    <n v="324.78600000000006"/>
    <n v="0.40075960050640036"/>
    <n v="2026"/>
    <s v="Q1"/>
    <n v="3"/>
    <s v="Mar"/>
  </r>
  <r>
    <x v="466"/>
    <x v="88"/>
    <x v="0"/>
    <x v="0"/>
    <x v="2"/>
    <x v="1"/>
    <x v="14"/>
    <x v="0"/>
    <x v="1"/>
    <x v="4"/>
    <s v="Resistance Band Set"/>
    <n v="2"/>
    <n v="41.04"/>
    <n v="0"/>
    <n v="15.03"/>
    <n v="82.08"/>
    <n v="30.06"/>
    <n v="52.019999999999996"/>
    <n v="0.63377192982456132"/>
    <n v="2026"/>
    <s v="Q1"/>
    <n v="3"/>
    <s v="Mar"/>
  </r>
  <r>
    <x v="467"/>
    <x v="88"/>
    <x v="0"/>
    <x v="0"/>
    <x v="2"/>
    <x v="1"/>
    <x v="12"/>
    <x v="0"/>
    <x v="0"/>
    <x v="1"/>
    <s v="Trail Boots"/>
    <n v="2"/>
    <n v="145.06"/>
    <n v="0.15"/>
    <n v="77.08"/>
    <n v="246.602"/>
    <n v="154.16"/>
    <n v="92.442000000000007"/>
    <n v="0.37486313979610875"/>
    <n v="2026"/>
    <s v="Q1"/>
    <n v="3"/>
    <s v="Mar"/>
  </r>
  <r>
    <x v="468"/>
    <x v="88"/>
    <x v="0"/>
    <x v="0"/>
    <x v="2"/>
    <x v="1"/>
    <x v="11"/>
    <x v="0"/>
    <x v="0"/>
    <x v="2"/>
    <s v="Carry-On Duffel"/>
    <n v="1"/>
    <n v="130.72999999999999"/>
    <n v="0"/>
    <n v="66.17"/>
    <n v="130.72999999999999"/>
    <n v="66.17"/>
    <n v="64.559999999999988"/>
    <n v="0.4938422703281572"/>
    <n v="2026"/>
    <s v="Q1"/>
    <n v="3"/>
    <s v="Mar"/>
  </r>
  <r>
    <x v="469"/>
    <x v="88"/>
    <x v="0"/>
    <x v="0"/>
    <x v="2"/>
    <x v="3"/>
    <x v="13"/>
    <x v="0"/>
    <x v="2"/>
    <x v="4"/>
    <s v="Recovery Roller"/>
    <n v="2"/>
    <n v="36.630000000000003"/>
    <n v="0"/>
    <n v="14.31"/>
    <n v="73.260000000000005"/>
    <n v="28.62"/>
    <n v="44.64"/>
    <n v="0.60933660933660927"/>
    <n v="2026"/>
    <s v="Q1"/>
    <n v="3"/>
    <s v="Mar"/>
  </r>
  <r>
    <x v="470"/>
    <x v="89"/>
    <x v="0"/>
    <x v="0"/>
    <x v="2"/>
    <x v="3"/>
    <x v="13"/>
    <x v="3"/>
    <x v="1"/>
    <x v="0"/>
    <s v="Trail Bike Light"/>
    <n v="1"/>
    <n v="50.99"/>
    <n v="0.1"/>
    <n v="21.86"/>
    <n v="45.891000000000005"/>
    <n v="21.86"/>
    <n v="24.031000000000006"/>
    <n v="0.52365387548756848"/>
    <n v="2026"/>
    <s v="Q1"/>
    <n v="3"/>
    <s v="Mar"/>
  </r>
  <r>
    <x v="471"/>
    <x v="89"/>
    <x v="0"/>
    <x v="0"/>
    <x v="2"/>
    <x v="1"/>
    <x v="6"/>
    <x v="0"/>
    <x v="0"/>
    <x v="2"/>
    <s v="Carry-On Duffel"/>
    <n v="4"/>
    <n v="134.18"/>
    <n v="0"/>
    <n v="66.430000000000007"/>
    <n v="536.72"/>
    <n v="265.72000000000003"/>
    <n v="271"/>
    <n v="0.5049187658369354"/>
    <n v="2026"/>
    <s v="Q1"/>
    <n v="3"/>
    <s v="Mar"/>
  </r>
  <r>
    <x v="472"/>
    <x v="89"/>
    <x v="0"/>
    <x v="0"/>
    <x v="2"/>
    <x v="1"/>
    <x v="12"/>
    <x v="2"/>
    <x v="2"/>
    <x v="4"/>
    <s v="Training Mat"/>
    <n v="2"/>
    <n v="50.86"/>
    <n v="0.1"/>
    <n v="21.76"/>
    <n v="91.548000000000002"/>
    <n v="43.52"/>
    <n v="48.027999999999999"/>
    <n v="0.52462096386595003"/>
    <n v="2026"/>
    <s v="Q1"/>
    <n v="3"/>
    <s v="Mar"/>
  </r>
  <r>
    <x v="473"/>
    <x v="89"/>
    <x v="0"/>
    <x v="0"/>
    <x v="2"/>
    <x v="1"/>
    <x v="12"/>
    <x v="1"/>
    <x v="2"/>
    <x v="3"/>
    <s v="Compact Sleeping Bag"/>
    <n v="12"/>
    <n v="124.86"/>
    <n v="0.1"/>
    <n v="60.82"/>
    <n v="1348.4880000000001"/>
    <n v="729.84"/>
    <n v="618.64800000000002"/>
    <n v="0.45877160197198641"/>
    <n v="2026"/>
    <s v="Q1"/>
    <n v="3"/>
    <s v="Mar"/>
  </r>
  <r>
    <x v="474"/>
    <x v="90"/>
    <x v="0"/>
    <x v="1"/>
    <x v="3"/>
    <x v="3"/>
    <x v="4"/>
    <x v="0"/>
    <x v="2"/>
    <x v="0"/>
    <s v="Commuter Helmet"/>
    <n v="1"/>
    <n v="81.760000000000005"/>
    <n v="0.1"/>
    <n v="42.78"/>
    <n v="73.584000000000003"/>
    <n v="42.78"/>
    <n v="30.804000000000002"/>
    <n v="0.4186236138290933"/>
    <n v="2026"/>
    <s v="Q2"/>
    <n v="4"/>
    <s v="Apr"/>
  </r>
  <r>
    <x v="475"/>
    <x v="90"/>
    <x v="0"/>
    <x v="1"/>
    <x v="3"/>
    <x v="1"/>
    <x v="14"/>
    <x v="2"/>
    <x v="2"/>
    <x v="2"/>
    <s v="Carry-On Duffel"/>
    <n v="1"/>
    <n v="134.65"/>
    <n v="0"/>
    <n v="68.19"/>
    <n v="134.65"/>
    <n v="68.19"/>
    <n v="66.460000000000008"/>
    <n v="0.49357593761604163"/>
    <n v="2026"/>
    <s v="Q2"/>
    <n v="4"/>
    <s v="Apr"/>
  </r>
  <r>
    <x v="476"/>
    <x v="90"/>
    <x v="0"/>
    <x v="1"/>
    <x v="3"/>
    <x v="2"/>
    <x v="16"/>
    <x v="0"/>
    <x v="2"/>
    <x v="0"/>
    <s v="Compact Repair Kit"/>
    <n v="1"/>
    <n v="41.21"/>
    <n v="0"/>
    <n v="16.34"/>
    <n v="41.21"/>
    <n v="16.34"/>
    <n v="24.87"/>
    <n v="0.60349429750060668"/>
    <n v="2026"/>
    <s v="Q2"/>
    <n v="4"/>
    <s v="Apr"/>
  </r>
  <r>
    <x v="477"/>
    <x v="90"/>
    <x v="0"/>
    <x v="1"/>
    <x v="3"/>
    <x v="1"/>
    <x v="12"/>
    <x v="0"/>
    <x v="0"/>
    <x v="4"/>
    <s v="Resistance Band Set"/>
    <n v="2"/>
    <n v="40.590000000000003"/>
    <n v="0"/>
    <n v="15.01"/>
    <n v="81.180000000000007"/>
    <n v="30.02"/>
    <n v="51.160000000000011"/>
    <n v="0.63020448386302053"/>
    <n v="2026"/>
    <s v="Q2"/>
    <n v="4"/>
    <s v="Apr"/>
  </r>
  <r>
    <x v="478"/>
    <x v="90"/>
    <x v="0"/>
    <x v="1"/>
    <x v="3"/>
    <x v="0"/>
    <x v="15"/>
    <x v="0"/>
    <x v="1"/>
    <x v="3"/>
    <s v="Compact Sleeping Bag"/>
    <n v="3"/>
    <n v="124.08"/>
    <n v="0.05"/>
    <n v="62.41"/>
    <n v="353.62799999999999"/>
    <n v="187.23"/>
    <n v="166.398"/>
    <n v="0.47054531880959655"/>
    <n v="2026"/>
    <s v="Q2"/>
    <n v="4"/>
    <s v="Apr"/>
  </r>
  <r>
    <x v="479"/>
    <x v="90"/>
    <x v="0"/>
    <x v="1"/>
    <x v="3"/>
    <x v="1"/>
    <x v="1"/>
    <x v="0"/>
    <x v="0"/>
    <x v="3"/>
    <s v="Compact Sleeping Bag"/>
    <n v="2"/>
    <n v="125.35"/>
    <n v="0.15"/>
    <n v="60.73"/>
    <n v="213.095"/>
    <n v="121.46"/>
    <n v="91.635000000000005"/>
    <n v="0.43001947488209485"/>
    <n v="2026"/>
    <s v="Q2"/>
    <n v="4"/>
    <s v="Apr"/>
  </r>
  <r>
    <x v="480"/>
    <x v="90"/>
    <x v="0"/>
    <x v="1"/>
    <x v="3"/>
    <x v="1"/>
    <x v="14"/>
    <x v="3"/>
    <x v="1"/>
    <x v="4"/>
    <s v="Recovery Roller"/>
    <n v="3"/>
    <n v="36.090000000000003"/>
    <n v="0"/>
    <n v="14.03"/>
    <n v="108.27000000000001"/>
    <n v="42.089999999999996"/>
    <n v="66.180000000000007"/>
    <n v="0.61124965364366857"/>
    <n v="2026"/>
    <s v="Q2"/>
    <n v="4"/>
    <s v="Apr"/>
  </r>
  <r>
    <x v="481"/>
    <x v="90"/>
    <x v="0"/>
    <x v="1"/>
    <x v="3"/>
    <x v="1"/>
    <x v="12"/>
    <x v="1"/>
    <x v="2"/>
    <x v="1"/>
    <s v="Hiking Daypack 20L"/>
    <n v="15"/>
    <n v="94.33"/>
    <n v="0.1"/>
    <n v="44.38"/>
    <n v="1273.4550000000002"/>
    <n v="665.7"/>
    <n v="607.75500000000011"/>
    <n v="0.47724890161018652"/>
    <n v="2026"/>
    <s v="Q2"/>
    <n v="4"/>
    <s v="Apr"/>
  </r>
  <r>
    <x v="482"/>
    <x v="91"/>
    <x v="0"/>
    <x v="1"/>
    <x v="3"/>
    <x v="3"/>
    <x v="4"/>
    <x v="2"/>
    <x v="0"/>
    <x v="2"/>
    <s v="Insulated Bottle"/>
    <n v="1"/>
    <n v="35.6"/>
    <n v="0.1"/>
    <n v="13.39"/>
    <n v="32.04"/>
    <n v="13.39"/>
    <n v="18.649999999999999"/>
    <n v="0.58208489388264661"/>
    <n v="2026"/>
    <s v="Q2"/>
    <n v="4"/>
    <s v="Apr"/>
  </r>
  <r>
    <x v="483"/>
    <x v="91"/>
    <x v="0"/>
    <x v="1"/>
    <x v="3"/>
    <x v="1"/>
    <x v="12"/>
    <x v="3"/>
    <x v="0"/>
    <x v="0"/>
    <s v="Trail Bike Light"/>
    <n v="1"/>
    <n v="50.17"/>
    <n v="0"/>
    <n v="21.95"/>
    <n v="50.17"/>
    <n v="21.95"/>
    <n v="28.220000000000002"/>
    <n v="0.56248754235598963"/>
    <n v="2026"/>
    <s v="Q2"/>
    <n v="4"/>
    <s v="Apr"/>
  </r>
  <r>
    <x v="484"/>
    <x v="91"/>
    <x v="0"/>
    <x v="1"/>
    <x v="3"/>
    <x v="3"/>
    <x v="8"/>
    <x v="0"/>
    <x v="0"/>
    <x v="1"/>
    <s v="Trekking Poles"/>
    <n v="2"/>
    <n v="72.900000000000006"/>
    <n v="0"/>
    <n v="31.52"/>
    <n v="145.80000000000001"/>
    <n v="63.04"/>
    <n v="82.760000000000019"/>
    <n v="0.5676268861454048"/>
    <n v="2026"/>
    <s v="Q2"/>
    <n v="4"/>
    <s v="Apr"/>
  </r>
  <r>
    <x v="485"/>
    <x v="92"/>
    <x v="0"/>
    <x v="1"/>
    <x v="3"/>
    <x v="2"/>
    <x v="16"/>
    <x v="0"/>
    <x v="1"/>
    <x v="1"/>
    <s v="Hiking Daypack 20L"/>
    <n v="2"/>
    <n v="93.48"/>
    <n v="0"/>
    <n v="45.15"/>
    <n v="186.96"/>
    <n v="90.3"/>
    <n v="96.660000000000011"/>
    <n v="0.51700898587933253"/>
    <n v="2026"/>
    <s v="Q2"/>
    <n v="4"/>
    <s v="Apr"/>
  </r>
  <r>
    <x v="486"/>
    <x v="92"/>
    <x v="0"/>
    <x v="1"/>
    <x v="3"/>
    <x v="1"/>
    <x v="12"/>
    <x v="0"/>
    <x v="1"/>
    <x v="3"/>
    <s v="Compact Sleeping Bag"/>
    <n v="1"/>
    <n v="123.63"/>
    <n v="0"/>
    <n v="58.88"/>
    <n v="123.63"/>
    <n v="58.88"/>
    <n v="64.75"/>
    <n v="0.52374019250990866"/>
    <n v="2026"/>
    <s v="Q2"/>
    <n v="4"/>
    <s v="Apr"/>
  </r>
  <r>
    <x v="487"/>
    <x v="92"/>
    <x v="0"/>
    <x v="1"/>
    <x v="3"/>
    <x v="1"/>
    <x v="12"/>
    <x v="0"/>
    <x v="1"/>
    <x v="2"/>
    <s v="Travel Backpack 35L"/>
    <n v="3"/>
    <n v="168.37"/>
    <n v="0"/>
    <n v="87.15"/>
    <n v="505.11"/>
    <n v="261.45000000000005"/>
    <n v="243.65999999999997"/>
    <n v="0.4823899744610084"/>
    <n v="2026"/>
    <s v="Q2"/>
    <n v="4"/>
    <s v="Apr"/>
  </r>
  <r>
    <x v="488"/>
    <x v="92"/>
    <x v="0"/>
    <x v="1"/>
    <x v="3"/>
    <x v="0"/>
    <x v="9"/>
    <x v="3"/>
    <x v="1"/>
    <x v="0"/>
    <s v="Trail Bike Light"/>
    <n v="4"/>
    <n v="51.68"/>
    <n v="0.05"/>
    <n v="23.09"/>
    <n v="196.38399999999999"/>
    <n v="92.36"/>
    <n v="104.02399999999999"/>
    <n v="0.52969692031937421"/>
    <n v="2026"/>
    <s v="Q2"/>
    <n v="4"/>
    <s v="Apr"/>
  </r>
  <r>
    <x v="489"/>
    <x v="92"/>
    <x v="0"/>
    <x v="1"/>
    <x v="3"/>
    <x v="1"/>
    <x v="12"/>
    <x v="3"/>
    <x v="1"/>
    <x v="0"/>
    <s v="Compact Repair Kit"/>
    <n v="1"/>
    <n v="40.159999999999997"/>
    <n v="0"/>
    <n v="16.77"/>
    <n v="40.159999999999997"/>
    <n v="16.77"/>
    <n v="23.389999999999997"/>
    <n v="0.58242031872509958"/>
    <n v="2026"/>
    <s v="Q2"/>
    <n v="4"/>
    <s v="Apr"/>
  </r>
  <r>
    <x v="490"/>
    <x v="92"/>
    <x v="0"/>
    <x v="1"/>
    <x v="3"/>
    <x v="3"/>
    <x v="13"/>
    <x v="2"/>
    <x v="0"/>
    <x v="2"/>
    <s v="Insulated Bottle"/>
    <n v="3"/>
    <n v="36.17"/>
    <n v="0.1"/>
    <n v="13.65"/>
    <n v="97.659000000000006"/>
    <n v="40.950000000000003"/>
    <n v="56.709000000000003"/>
    <n v="0.58068380794396834"/>
    <n v="2026"/>
    <s v="Q2"/>
    <n v="4"/>
    <s v="Apr"/>
  </r>
  <r>
    <x v="491"/>
    <x v="92"/>
    <x v="0"/>
    <x v="1"/>
    <x v="3"/>
    <x v="2"/>
    <x v="10"/>
    <x v="0"/>
    <x v="1"/>
    <x v="2"/>
    <s v="Carry-On Duffel"/>
    <n v="4"/>
    <n v="130.55000000000001"/>
    <n v="0"/>
    <n v="67.66"/>
    <n v="522.20000000000005"/>
    <n v="270.64"/>
    <n v="251.56000000000006"/>
    <n v="0.48173113749521262"/>
    <n v="2026"/>
    <s v="Q2"/>
    <n v="4"/>
    <s v="Apr"/>
  </r>
  <r>
    <x v="492"/>
    <x v="92"/>
    <x v="0"/>
    <x v="1"/>
    <x v="3"/>
    <x v="3"/>
    <x v="8"/>
    <x v="0"/>
    <x v="1"/>
    <x v="0"/>
    <s v="Cycling Pack 12L"/>
    <n v="2"/>
    <n v="102.63"/>
    <n v="0"/>
    <n v="50.19"/>
    <n v="205.26"/>
    <n v="100.38"/>
    <n v="104.88"/>
    <n v="0.51096170710318622"/>
    <n v="2026"/>
    <s v="Q2"/>
    <n v="4"/>
    <s v="Apr"/>
  </r>
  <r>
    <x v="493"/>
    <x v="92"/>
    <x v="0"/>
    <x v="1"/>
    <x v="3"/>
    <x v="3"/>
    <x v="13"/>
    <x v="3"/>
    <x v="0"/>
    <x v="0"/>
    <s v="Commuter Helmet"/>
    <n v="6"/>
    <n v="81.239999999999995"/>
    <n v="0"/>
    <n v="43.28"/>
    <n v="487.43999999999994"/>
    <n v="259.68"/>
    <n v="227.75999999999993"/>
    <n v="0.46725750861644505"/>
    <n v="2026"/>
    <s v="Q2"/>
    <n v="4"/>
    <s v="Apr"/>
  </r>
  <r>
    <x v="494"/>
    <x v="92"/>
    <x v="0"/>
    <x v="1"/>
    <x v="3"/>
    <x v="3"/>
    <x v="8"/>
    <x v="0"/>
    <x v="1"/>
    <x v="1"/>
    <s v="Trekking Poles"/>
    <n v="3"/>
    <n v="72.11"/>
    <n v="0.05"/>
    <n v="31.63"/>
    <n v="205.51349999999996"/>
    <n v="94.89"/>
    <n v="110.62349999999996"/>
    <n v="0.5382785072513484"/>
    <n v="2026"/>
    <s v="Q2"/>
    <n v="4"/>
    <s v="Apr"/>
  </r>
  <r>
    <x v="495"/>
    <x v="93"/>
    <x v="0"/>
    <x v="1"/>
    <x v="3"/>
    <x v="2"/>
    <x v="16"/>
    <x v="2"/>
    <x v="1"/>
    <x v="1"/>
    <s v="Hiking Daypack 20L"/>
    <n v="4"/>
    <n v="90.15"/>
    <n v="0"/>
    <n v="44.9"/>
    <n v="360.6"/>
    <n v="179.6"/>
    <n v="181.00000000000003"/>
    <n v="0.50194120909595119"/>
    <n v="2026"/>
    <s v="Q2"/>
    <n v="4"/>
    <s v="Apr"/>
  </r>
  <r>
    <x v="496"/>
    <x v="93"/>
    <x v="0"/>
    <x v="1"/>
    <x v="3"/>
    <x v="3"/>
    <x v="4"/>
    <x v="2"/>
    <x v="0"/>
    <x v="0"/>
    <s v="Trail Bike Light"/>
    <n v="1"/>
    <n v="50.7"/>
    <n v="0.05"/>
    <n v="21.85"/>
    <n v="48.164999999999999"/>
    <n v="21.85"/>
    <n v="26.314999999999998"/>
    <n v="0.54635108481262329"/>
    <n v="2026"/>
    <s v="Q2"/>
    <n v="4"/>
    <s v="Apr"/>
  </r>
  <r>
    <x v="497"/>
    <x v="93"/>
    <x v="0"/>
    <x v="1"/>
    <x v="3"/>
    <x v="0"/>
    <x v="0"/>
    <x v="0"/>
    <x v="0"/>
    <x v="4"/>
    <s v="Resistance Band Set"/>
    <n v="1"/>
    <n v="41.13"/>
    <n v="0"/>
    <n v="15.04"/>
    <n v="41.13"/>
    <n v="15.04"/>
    <n v="26.090000000000003"/>
    <n v="0.63433017262338931"/>
    <n v="2026"/>
    <s v="Q2"/>
    <n v="4"/>
    <s v="Apr"/>
  </r>
  <r>
    <x v="498"/>
    <x v="93"/>
    <x v="0"/>
    <x v="1"/>
    <x v="3"/>
    <x v="1"/>
    <x v="1"/>
    <x v="2"/>
    <x v="0"/>
    <x v="3"/>
    <s v="Compact Sleeping Bag"/>
    <n v="1"/>
    <n v="121.66"/>
    <n v="0"/>
    <n v="61.37"/>
    <n v="121.66"/>
    <n v="61.37"/>
    <n v="60.29"/>
    <n v="0.49556140062469178"/>
    <n v="2026"/>
    <s v="Q2"/>
    <n v="4"/>
    <s v="Apr"/>
  </r>
  <r>
    <x v="499"/>
    <x v="93"/>
    <x v="0"/>
    <x v="1"/>
    <x v="3"/>
    <x v="2"/>
    <x v="16"/>
    <x v="2"/>
    <x v="1"/>
    <x v="4"/>
    <s v="Weighted Vest"/>
    <n v="1"/>
    <n v="122.77"/>
    <n v="0.1"/>
    <n v="70.59"/>
    <n v="110.49299999999999"/>
    <n v="70.59"/>
    <n v="39.902999999999992"/>
    <n v="0.36113599956558329"/>
    <n v="2026"/>
    <s v="Q2"/>
    <n v="4"/>
    <s v="Apr"/>
  </r>
  <r>
    <x v="500"/>
    <x v="93"/>
    <x v="0"/>
    <x v="1"/>
    <x v="3"/>
    <x v="3"/>
    <x v="13"/>
    <x v="0"/>
    <x v="0"/>
    <x v="0"/>
    <s v="Trail Bike Light"/>
    <n v="1"/>
    <n v="49.96"/>
    <n v="0"/>
    <n v="22.13"/>
    <n v="49.96"/>
    <n v="22.13"/>
    <n v="27.830000000000002"/>
    <n v="0.55704563650920735"/>
    <n v="2026"/>
    <s v="Q2"/>
    <n v="4"/>
    <s v="Apr"/>
  </r>
  <r>
    <x v="501"/>
    <x v="94"/>
    <x v="0"/>
    <x v="1"/>
    <x v="3"/>
    <x v="3"/>
    <x v="8"/>
    <x v="3"/>
    <x v="0"/>
    <x v="1"/>
    <s v="Summit Backpack 45L"/>
    <n v="2"/>
    <n v="155.13"/>
    <n v="0.15"/>
    <n v="80.959999999999994"/>
    <n v="263.721"/>
    <n v="161.91999999999999"/>
    <n v="101.80100000000002"/>
    <n v="0.38601779911345707"/>
    <n v="2026"/>
    <s v="Q2"/>
    <n v="4"/>
    <s v="Apr"/>
  </r>
  <r>
    <x v="502"/>
    <x v="94"/>
    <x v="0"/>
    <x v="1"/>
    <x v="3"/>
    <x v="3"/>
    <x v="13"/>
    <x v="0"/>
    <x v="1"/>
    <x v="1"/>
    <s v="Trekking Poles"/>
    <n v="3"/>
    <n v="69.83"/>
    <n v="0.05"/>
    <n v="31.53"/>
    <n v="199.0155"/>
    <n v="94.59"/>
    <n v="104.4255"/>
    <n v="0.52471038687941396"/>
    <n v="2026"/>
    <s v="Q2"/>
    <n v="4"/>
    <s v="Apr"/>
  </r>
  <r>
    <x v="503"/>
    <x v="94"/>
    <x v="0"/>
    <x v="1"/>
    <x v="3"/>
    <x v="1"/>
    <x v="6"/>
    <x v="2"/>
    <x v="0"/>
    <x v="2"/>
    <s v="Insulated Bottle"/>
    <n v="1"/>
    <n v="35.4"/>
    <n v="0"/>
    <n v="13.37"/>
    <n v="35.4"/>
    <n v="13.37"/>
    <n v="22.03"/>
    <n v="0.62231638418079105"/>
    <n v="2026"/>
    <s v="Q2"/>
    <n v="4"/>
    <s v="Apr"/>
  </r>
  <r>
    <x v="504"/>
    <x v="94"/>
    <x v="0"/>
    <x v="1"/>
    <x v="3"/>
    <x v="3"/>
    <x v="7"/>
    <x v="0"/>
    <x v="1"/>
    <x v="4"/>
    <s v="Training Mat"/>
    <n v="1"/>
    <n v="51.75"/>
    <n v="0.1"/>
    <n v="22.1"/>
    <n v="46.575000000000003"/>
    <n v="22.1"/>
    <n v="24.475000000000001"/>
    <n v="0.52549651100375738"/>
    <n v="2026"/>
    <s v="Q2"/>
    <n v="4"/>
    <s v="Apr"/>
  </r>
  <r>
    <x v="505"/>
    <x v="94"/>
    <x v="0"/>
    <x v="1"/>
    <x v="3"/>
    <x v="3"/>
    <x v="13"/>
    <x v="3"/>
    <x v="1"/>
    <x v="0"/>
    <s v="Compact Repair Kit"/>
    <n v="6"/>
    <n v="39.6"/>
    <n v="0.15"/>
    <n v="17.010000000000002"/>
    <n v="201.96"/>
    <n v="102.06"/>
    <n v="99.9"/>
    <n v="0.49465240641711233"/>
    <n v="2026"/>
    <s v="Q2"/>
    <n v="4"/>
    <s v="Apr"/>
  </r>
  <r>
    <x v="506"/>
    <x v="95"/>
    <x v="0"/>
    <x v="1"/>
    <x v="3"/>
    <x v="1"/>
    <x v="6"/>
    <x v="2"/>
    <x v="1"/>
    <x v="4"/>
    <s v="Weighted Vest"/>
    <n v="2"/>
    <n v="125.94"/>
    <n v="0.05"/>
    <n v="70.94"/>
    <n v="239.28599999999997"/>
    <n v="141.88"/>
    <n v="97.405999999999977"/>
    <n v="0.40706936469329585"/>
    <n v="2026"/>
    <s v="Q2"/>
    <n v="4"/>
    <s v="Apr"/>
  </r>
  <r>
    <x v="507"/>
    <x v="95"/>
    <x v="0"/>
    <x v="1"/>
    <x v="3"/>
    <x v="1"/>
    <x v="1"/>
    <x v="0"/>
    <x v="0"/>
    <x v="3"/>
    <s v="Compact Sleeping Bag"/>
    <n v="3"/>
    <n v="124.67"/>
    <n v="0"/>
    <n v="61.46"/>
    <n v="374.01"/>
    <n v="184.38"/>
    <n v="189.63"/>
    <n v="0.50701852891633914"/>
    <n v="2026"/>
    <s v="Q2"/>
    <n v="4"/>
    <s v="Apr"/>
  </r>
  <r>
    <x v="508"/>
    <x v="95"/>
    <x v="0"/>
    <x v="1"/>
    <x v="3"/>
    <x v="3"/>
    <x v="8"/>
    <x v="0"/>
    <x v="0"/>
    <x v="1"/>
    <s v="Trekking Poles"/>
    <n v="2"/>
    <n v="72.260000000000005"/>
    <n v="0"/>
    <n v="33.21"/>
    <n v="144.52000000000001"/>
    <n v="66.42"/>
    <n v="78.100000000000009"/>
    <n v="0.54040963188486024"/>
    <n v="2026"/>
    <s v="Q2"/>
    <n v="4"/>
    <s v="Apr"/>
  </r>
  <r>
    <x v="509"/>
    <x v="95"/>
    <x v="0"/>
    <x v="1"/>
    <x v="3"/>
    <x v="1"/>
    <x v="12"/>
    <x v="1"/>
    <x v="2"/>
    <x v="0"/>
    <s v="Trail Bike Light"/>
    <n v="10"/>
    <n v="50.64"/>
    <n v="0.2"/>
    <n v="22.99"/>
    <n v="405.12"/>
    <n v="229.89999999999998"/>
    <n v="175.22000000000003"/>
    <n v="0.43251382306477099"/>
    <n v="2026"/>
    <s v="Q2"/>
    <n v="4"/>
    <s v="Apr"/>
  </r>
  <r>
    <x v="510"/>
    <x v="95"/>
    <x v="0"/>
    <x v="1"/>
    <x v="3"/>
    <x v="0"/>
    <x v="9"/>
    <x v="0"/>
    <x v="1"/>
    <x v="1"/>
    <s v="Trekking Poles"/>
    <n v="1"/>
    <n v="73"/>
    <n v="0"/>
    <n v="32.4"/>
    <n v="73"/>
    <n v="32.4"/>
    <n v="40.6"/>
    <n v="0.55616438356164388"/>
    <n v="2026"/>
    <s v="Q2"/>
    <n v="4"/>
    <s v="Apr"/>
  </r>
  <r>
    <x v="511"/>
    <x v="95"/>
    <x v="0"/>
    <x v="1"/>
    <x v="3"/>
    <x v="0"/>
    <x v="15"/>
    <x v="0"/>
    <x v="0"/>
    <x v="2"/>
    <s v="Insulated Bottle"/>
    <n v="1"/>
    <n v="35.700000000000003"/>
    <n v="0"/>
    <n v="13.8"/>
    <n v="35.700000000000003"/>
    <n v="13.8"/>
    <n v="21.900000000000002"/>
    <n v="0.61344537815126055"/>
    <n v="2026"/>
    <s v="Q2"/>
    <n v="4"/>
    <s v="Apr"/>
  </r>
  <r>
    <x v="512"/>
    <x v="95"/>
    <x v="0"/>
    <x v="1"/>
    <x v="3"/>
    <x v="2"/>
    <x v="16"/>
    <x v="1"/>
    <x v="1"/>
    <x v="1"/>
    <s v="Summit Backpack 45L"/>
    <n v="8"/>
    <n v="152.41999999999999"/>
    <n v="0.05"/>
    <n v="80.11"/>
    <n v="1158.3919999999998"/>
    <n v="640.88"/>
    <n v="517.51199999999983"/>
    <n v="0.44675032286134564"/>
    <n v="2026"/>
    <s v="Q2"/>
    <n v="4"/>
    <s v="Apr"/>
  </r>
  <r>
    <x v="513"/>
    <x v="95"/>
    <x v="0"/>
    <x v="1"/>
    <x v="3"/>
    <x v="3"/>
    <x v="8"/>
    <x v="0"/>
    <x v="0"/>
    <x v="0"/>
    <s v="Commuter Helmet"/>
    <n v="1"/>
    <n v="81.78"/>
    <n v="0"/>
    <n v="42.82"/>
    <n v="81.78"/>
    <n v="42.82"/>
    <n v="38.96"/>
    <n v="0.47640009782342874"/>
    <n v="2026"/>
    <s v="Q2"/>
    <n v="4"/>
    <s v="Apr"/>
  </r>
  <r>
    <x v="514"/>
    <x v="95"/>
    <x v="0"/>
    <x v="1"/>
    <x v="3"/>
    <x v="1"/>
    <x v="6"/>
    <x v="0"/>
    <x v="2"/>
    <x v="0"/>
    <s v="Cycling Pack 12L"/>
    <n v="6"/>
    <n v="102.59"/>
    <n v="0.1"/>
    <n v="49.6"/>
    <n v="553.98599999999999"/>
    <n v="297.60000000000002"/>
    <n v="256.38599999999997"/>
    <n v="0.46280230908362302"/>
    <n v="2026"/>
    <s v="Q2"/>
    <n v="4"/>
    <s v="Apr"/>
  </r>
  <r>
    <x v="515"/>
    <x v="95"/>
    <x v="0"/>
    <x v="1"/>
    <x v="3"/>
    <x v="3"/>
    <x v="8"/>
    <x v="2"/>
    <x v="0"/>
    <x v="1"/>
    <s v="Summit Backpack 45L"/>
    <n v="2"/>
    <n v="152.44"/>
    <n v="0.15"/>
    <n v="76.680000000000007"/>
    <n v="259.14799999999997"/>
    <n v="153.36000000000001"/>
    <n v="105.78799999999995"/>
    <n v="0.4082146109559015"/>
    <n v="2026"/>
    <s v="Q2"/>
    <n v="4"/>
    <s v="Apr"/>
  </r>
  <r>
    <x v="516"/>
    <x v="95"/>
    <x v="0"/>
    <x v="1"/>
    <x v="3"/>
    <x v="1"/>
    <x v="1"/>
    <x v="0"/>
    <x v="1"/>
    <x v="2"/>
    <s v="Carry-On Duffel"/>
    <n v="6"/>
    <n v="136.29"/>
    <n v="0"/>
    <n v="68.209999999999994"/>
    <n v="817.74"/>
    <n v="409.26"/>
    <n v="408.48"/>
    <n v="0.49952307579426225"/>
    <n v="2026"/>
    <s v="Q2"/>
    <n v="4"/>
    <s v="Apr"/>
  </r>
  <r>
    <x v="517"/>
    <x v="95"/>
    <x v="0"/>
    <x v="1"/>
    <x v="3"/>
    <x v="0"/>
    <x v="9"/>
    <x v="1"/>
    <x v="2"/>
    <x v="1"/>
    <s v="Summit Backpack 45L"/>
    <n v="4"/>
    <n v="157.51"/>
    <n v="0.2"/>
    <n v="79.209999999999994"/>
    <n v="504.03199999999998"/>
    <n v="316.83999999999997"/>
    <n v="187.19200000000001"/>
    <n v="0.37138911815122855"/>
    <n v="2026"/>
    <s v="Q2"/>
    <n v="4"/>
    <s v="Apr"/>
  </r>
  <r>
    <x v="518"/>
    <x v="96"/>
    <x v="0"/>
    <x v="1"/>
    <x v="3"/>
    <x v="2"/>
    <x v="3"/>
    <x v="0"/>
    <x v="1"/>
    <x v="3"/>
    <s v="Compact Sleeping Bag"/>
    <n v="2"/>
    <n v="120.5"/>
    <n v="0"/>
    <n v="61.42"/>
    <n v="241"/>
    <n v="122.84"/>
    <n v="118.16"/>
    <n v="0.49029045643153524"/>
    <n v="2026"/>
    <s v="Q2"/>
    <n v="4"/>
    <s v="Apr"/>
  </r>
  <r>
    <x v="519"/>
    <x v="96"/>
    <x v="0"/>
    <x v="1"/>
    <x v="3"/>
    <x v="0"/>
    <x v="0"/>
    <x v="0"/>
    <x v="0"/>
    <x v="1"/>
    <s v="Summit Backpack 45L"/>
    <n v="3"/>
    <n v="152.62"/>
    <n v="0.05"/>
    <n v="77.75"/>
    <n v="434.96699999999998"/>
    <n v="233.25"/>
    <n v="201.71699999999998"/>
    <n v="0.46375242259757637"/>
    <n v="2026"/>
    <s v="Q2"/>
    <n v="4"/>
    <s v="Apr"/>
  </r>
  <r>
    <x v="520"/>
    <x v="96"/>
    <x v="0"/>
    <x v="1"/>
    <x v="3"/>
    <x v="1"/>
    <x v="11"/>
    <x v="0"/>
    <x v="0"/>
    <x v="2"/>
    <s v="Carry-On Duffel"/>
    <n v="2"/>
    <n v="134.16"/>
    <n v="0.05"/>
    <n v="67.08"/>
    <n v="254.90399999999997"/>
    <n v="134.16"/>
    <n v="120.74399999999997"/>
    <n v="0.47368421052631576"/>
    <n v="2026"/>
    <s v="Q2"/>
    <n v="4"/>
    <s v="Apr"/>
  </r>
  <r>
    <x v="521"/>
    <x v="96"/>
    <x v="0"/>
    <x v="1"/>
    <x v="3"/>
    <x v="3"/>
    <x v="13"/>
    <x v="2"/>
    <x v="2"/>
    <x v="0"/>
    <s v="Cycling Pack 12L"/>
    <n v="1"/>
    <n v="101.13"/>
    <n v="0"/>
    <n v="50.8"/>
    <n v="101.13"/>
    <n v="50.8"/>
    <n v="50.33"/>
    <n v="0.49767625828141998"/>
    <n v="2026"/>
    <s v="Q2"/>
    <n v="4"/>
    <s v="Apr"/>
  </r>
  <r>
    <x v="522"/>
    <x v="96"/>
    <x v="0"/>
    <x v="1"/>
    <x v="3"/>
    <x v="1"/>
    <x v="14"/>
    <x v="2"/>
    <x v="1"/>
    <x v="4"/>
    <s v="Training Mat"/>
    <n v="1"/>
    <n v="51.36"/>
    <n v="0"/>
    <n v="22.21"/>
    <n v="51.36"/>
    <n v="22.21"/>
    <n v="29.15"/>
    <n v="0.56756230529595009"/>
    <n v="2026"/>
    <s v="Q2"/>
    <n v="4"/>
    <s v="Apr"/>
  </r>
  <r>
    <x v="523"/>
    <x v="96"/>
    <x v="0"/>
    <x v="1"/>
    <x v="3"/>
    <x v="2"/>
    <x v="16"/>
    <x v="0"/>
    <x v="2"/>
    <x v="1"/>
    <s v="Summit Backpack 45L"/>
    <n v="5"/>
    <n v="151.88"/>
    <n v="0"/>
    <n v="80.56"/>
    <n v="759.4"/>
    <n v="402.8"/>
    <n v="356.59999999999997"/>
    <n v="0.46958124835396364"/>
    <n v="2026"/>
    <s v="Q2"/>
    <n v="4"/>
    <s v="Apr"/>
  </r>
  <r>
    <x v="524"/>
    <x v="97"/>
    <x v="0"/>
    <x v="1"/>
    <x v="3"/>
    <x v="1"/>
    <x v="12"/>
    <x v="0"/>
    <x v="1"/>
    <x v="2"/>
    <s v="Carry-On Duffel"/>
    <n v="2"/>
    <n v="133.59"/>
    <n v="0"/>
    <n v="66.83"/>
    <n v="267.18"/>
    <n v="133.66"/>
    <n v="133.52000000000001"/>
    <n v="0.49973800434164234"/>
    <n v="2026"/>
    <s v="Q2"/>
    <n v="4"/>
    <s v="Apr"/>
  </r>
  <r>
    <x v="525"/>
    <x v="97"/>
    <x v="0"/>
    <x v="1"/>
    <x v="3"/>
    <x v="3"/>
    <x v="8"/>
    <x v="0"/>
    <x v="1"/>
    <x v="3"/>
    <s v="Compact Sleeping Bag"/>
    <n v="2"/>
    <n v="124.39"/>
    <n v="0"/>
    <n v="61.27"/>
    <n v="248.78"/>
    <n v="122.54"/>
    <n v="126.24"/>
    <n v="0.50743628909076288"/>
    <n v="2026"/>
    <s v="Q2"/>
    <n v="4"/>
    <s v="Apr"/>
  </r>
  <r>
    <x v="526"/>
    <x v="97"/>
    <x v="0"/>
    <x v="1"/>
    <x v="3"/>
    <x v="0"/>
    <x v="15"/>
    <x v="0"/>
    <x v="1"/>
    <x v="0"/>
    <s v="Trail Bike Light"/>
    <n v="5"/>
    <n v="50.22"/>
    <n v="0.1"/>
    <n v="22.31"/>
    <n v="225.99"/>
    <n v="111.55"/>
    <n v="114.44000000000001"/>
    <n v="0.50639408823399268"/>
    <n v="2026"/>
    <s v="Q2"/>
    <n v="4"/>
    <s v="Apr"/>
  </r>
  <r>
    <x v="527"/>
    <x v="97"/>
    <x v="0"/>
    <x v="1"/>
    <x v="3"/>
    <x v="1"/>
    <x v="14"/>
    <x v="0"/>
    <x v="0"/>
    <x v="0"/>
    <s v="Compact Repair Kit"/>
    <n v="2"/>
    <n v="41.08"/>
    <n v="0"/>
    <n v="16.79"/>
    <n v="82.16"/>
    <n v="33.58"/>
    <n v="48.58"/>
    <n v="0.59128529698149956"/>
    <n v="2026"/>
    <s v="Q2"/>
    <n v="4"/>
    <s v="Apr"/>
  </r>
  <r>
    <x v="528"/>
    <x v="97"/>
    <x v="0"/>
    <x v="1"/>
    <x v="3"/>
    <x v="3"/>
    <x v="8"/>
    <x v="2"/>
    <x v="1"/>
    <x v="2"/>
    <s v="Packing Cube Set"/>
    <n v="5"/>
    <n v="46.11"/>
    <n v="0"/>
    <n v="18.88"/>
    <n v="230.55"/>
    <n v="94.399999999999991"/>
    <n v="136.15000000000003"/>
    <n v="0.5905443504662764"/>
    <n v="2026"/>
    <s v="Q2"/>
    <n v="4"/>
    <s v="Apr"/>
  </r>
  <r>
    <x v="529"/>
    <x v="97"/>
    <x v="0"/>
    <x v="1"/>
    <x v="3"/>
    <x v="3"/>
    <x v="8"/>
    <x v="0"/>
    <x v="0"/>
    <x v="2"/>
    <s v="Packing Cube Set"/>
    <n v="1"/>
    <n v="45.54"/>
    <n v="0"/>
    <n v="18.36"/>
    <n v="45.54"/>
    <n v="18.36"/>
    <n v="27.18"/>
    <n v="0.59683794466403162"/>
    <n v="2026"/>
    <s v="Q2"/>
    <n v="4"/>
    <s v="Apr"/>
  </r>
  <r>
    <x v="530"/>
    <x v="97"/>
    <x v="0"/>
    <x v="1"/>
    <x v="3"/>
    <x v="1"/>
    <x v="14"/>
    <x v="2"/>
    <x v="1"/>
    <x v="4"/>
    <s v="Recovery Roller"/>
    <n v="2"/>
    <n v="37.1"/>
    <n v="0.1"/>
    <n v="14.17"/>
    <n v="66.78"/>
    <n v="28.34"/>
    <n v="38.44"/>
    <n v="0.57562144354597178"/>
    <n v="2026"/>
    <s v="Q2"/>
    <n v="4"/>
    <s v="Apr"/>
  </r>
  <r>
    <x v="531"/>
    <x v="97"/>
    <x v="0"/>
    <x v="1"/>
    <x v="3"/>
    <x v="3"/>
    <x v="8"/>
    <x v="1"/>
    <x v="2"/>
    <x v="1"/>
    <s v="Summit Backpack 45L"/>
    <n v="5"/>
    <n v="156.57"/>
    <n v="0.15"/>
    <n v="80.849999999999994"/>
    <n v="665.4224999999999"/>
    <n v="404.25"/>
    <n v="261.1724999999999"/>
    <n v="0.39249123677062309"/>
    <n v="2026"/>
    <s v="Q2"/>
    <n v="4"/>
    <s v="Apr"/>
  </r>
  <r>
    <x v="532"/>
    <x v="97"/>
    <x v="0"/>
    <x v="1"/>
    <x v="3"/>
    <x v="0"/>
    <x v="15"/>
    <x v="0"/>
    <x v="0"/>
    <x v="4"/>
    <s v="Training Mat"/>
    <n v="2"/>
    <n v="51.4"/>
    <n v="0"/>
    <n v="21.99"/>
    <n v="102.8"/>
    <n v="43.98"/>
    <n v="58.82"/>
    <n v="0.57217898832684821"/>
    <n v="2026"/>
    <s v="Q2"/>
    <n v="4"/>
    <s v="Apr"/>
  </r>
  <r>
    <x v="533"/>
    <x v="98"/>
    <x v="0"/>
    <x v="1"/>
    <x v="3"/>
    <x v="0"/>
    <x v="0"/>
    <x v="0"/>
    <x v="1"/>
    <x v="2"/>
    <s v="Packing Cube Set"/>
    <n v="2"/>
    <n v="46.42"/>
    <n v="0.1"/>
    <n v="18.73"/>
    <n v="83.556000000000012"/>
    <n v="37.46"/>
    <n v="46.096000000000011"/>
    <n v="0.55167791660682663"/>
    <n v="2026"/>
    <s v="Q2"/>
    <n v="4"/>
    <s v="Apr"/>
  </r>
  <r>
    <x v="534"/>
    <x v="98"/>
    <x v="0"/>
    <x v="1"/>
    <x v="3"/>
    <x v="3"/>
    <x v="4"/>
    <x v="3"/>
    <x v="0"/>
    <x v="3"/>
    <s v="Compact Sleeping Bag"/>
    <n v="2"/>
    <n v="120.75"/>
    <n v="0.05"/>
    <n v="60.31"/>
    <n v="229.42499999999998"/>
    <n v="120.62"/>
    <n v="108.80499999999998"/>
    <n v="0.47425084450256066"/>
    <n v="2026"/>
    <s v="Q2"/>
    <n v="4"/>
    <s v="Apr"/>
  </r>
  <r>
    <x v="535"/>
    <x v="98"/>
    <x v="0"/>
    <x v="1"/>
    <x v="3"/>
    <x v="1"/>
    <x v="11"/>
    <x v="1"/>
    <x v="2"/>
    <x v="1"/>
    <s v="Summit Backpack 45L"/>
    <n v="6"/>
    <n v="157.38999999999999"/>
    <n v="0.05"/>
    <n v="79.239999999999995"/>
    <n v="897.12299999999993"/>
    <n v="475.43999999999994"/>
    <n v="421.68299999999999"/>
    <n v="0.47003922539049831"/>
    <n v="2026"/>
    <s v="Q2"/>
    <n v="4"/>
    <s v="Apr"/>
  </r>
  <r>
    <x v="536"/>
    <x v="98"/>
    <x v="0"/>
    <x v="1"/>
    <x v="3"/>
    <x v="3"/>
    <x v="7"/>
    <x v="2"/>
    <x v="0"/>
    <x v="3"/>
    <s v="Compact Sleeping Bag"/>
    <n v="2"/>
    <n v="122.36"/>
    <n v="0.05"/>
    <n v="59.06"/>
    <n v="232.48399999999998"/>
    <n v="118.12"/>
    <n v="114.36399999999998"/>
    <n v="0.49192202474148755"/>
    <n v="2026"/>
    <s v="Q2"/>
    <n v="4"/>
    <s v="Apr"/>
  </r>
  <r>
    <x v="537"/>
    <x v="98"/>
    <x v="0"/>
    <x v="1"/>
    <x v="3"/>
    <x v="0"/>
    <x v="0"/>
    <x v="2"/>
    <x v="0"/>
    <x v="4"/>
    <s v="Resistance Band Set"/>
    <n v="2"/>
    <n v="39.68"/>
    <n v="0.05"/>
    <n v="14.98"/>
    <n v="75.391999999999996"/>
    <n v="29.96"/>
    <n v="45.431999999999995"/>
    <n v="0.60261035653650252"/>
    <n v="2026"/>
    <s v="Q2"/>
    <n v="4"/>
    <s v="Apr"/>
  </r>
  <r>
    <x v="538"/>
    <x v="98"/>
    <x v="0"/>
    <x v="1"/>
    <x v="3"/>
    <x v="2"/>
    <x v="5"/>
    <x v="2"/>
    <x v="2"/>
    <x v="3"/>
    <s v="Compact Sleeping Bag"/>
    <n v="3"/>
    <n v="121.56"/>
    <n v="0.15"/>
    <n v="61.31"/>
    <n v="309.97800000000001"/>
    <n v="183.93"/>
    <n v="126.048"/>
    <n v="0.40663530960261696"/>
    <n v="2026"/>
    <s v="Q2"/>
    <n v="4"/>
    <s v="Apr"/>
  </r>
  <r>
    <x v="539"/>
    <x v="98"/>
    <x v="0"/>
    <x v="1"/>
    <x v="3"/>
    <x v="0"/>
    <x v="0"/>
    <x v="3"/>
    <x v="1"/>
    <x v="0"/>
    <s v="Commuter Helmet"/>
    <n v="1"/>
    <n v="80.19"/>
    <n v="0.1"/>
    <n v="42.15"/>
    <n v="72.171000000000006"/>
    <n v="42.15"/>
    <n v="30.021000000000008"/>
    <n v="0.4159704036247247"/>
    <n v="2026"/>
    <s v="Q2"/>
    <n v="4"/>
    <s v="Apr"/>
  </r>
  <r>
    <x v="540"/>
    <x v="98"/>
    <x v="0"/>
    <x v="1"/>
    <x v="3"/>
    <x v="3"/>
    <x v="7"/>
    <x v="3"/>
    <x v="2"/>
    <x v="0"/>
    <s v="Commuter Helmet"/>
    <n v="2"/>
    <n v="81.14"/>
    <n v="0"/>
    <n v="43.43"/>
    <n v="162.28"/>
    <n v="86.86"/>
    <n v="75.42"/>
    <n v="0.46475228000985952"/>
    <n v="2026"/>
    <s v="Q2"/>
    <n v="4"/>
    <s v="Apr"/>
  </r>
  <r>
    <x v="541"/>
    <x v="99"/>
    <x v="0"/>
    <x v="1"/>
    <x v="3"/>
    <x v="3"/>
    <x v="8"/>
    <x v="2"/>
    <x v="1"/>
    <x v="3"/>
    <s v="Trail Tent 2P"/>
    <n v="2"/>
    <n v="191.11"/>
    <n v="0"/>
    <n v="103.58"/>
    <n v="382.22"/>
    <n v="207.16"/>
    <n v="175.06000000000003"/>
    <n v="0.45800847679346979"/>
    <n v="2026"/>
    <s v="Q2"/>
    <n v="4"/>
    <s v="Apr"/>
  </r>
  <r>
    <x v="542"/>
    <x v="99"/>
    <x v="0"/>
    <x v="1"/>
    <x v="3"/>
    <x v="3"/>
    <x v="7"/>
    <x v="2"/>
    <x v="1"/>
    <x v="0"/>
    <s v="Compact Repair Kit"/>
    <n v="2"/>
    <n v="40.58"/>
    <n v="0.05"/>
    <n v="17.149999999999999"/>
    <n v="77.10199999999999"/>
    <n v="34.299999999999997"/>
    <n v="42.801999999999992"/>
    <n v="0.55513475655625011"/>
    <n v="2026"/>
    <s v="Q2"/>
    <n v="4"/>
    <s v="Apr"/>
  </r>
  <r>
    <x v="543"/>
    <x v="99"/>
    <x v="0"/>
    <x v="1"/>
    <x v="3"/>
    <x v="0"/>
    <x v="15"/>
    <x v="3"/>
    <x v="0"/>
    <x v="3"/>
    <s v="Portable Camp Stove"/>
    <n v="1"/>
    <n v="83.44"/>
    <n v="0"/>
    <n v="40.299999999999997"/>
    <n v="83.44"/>
    <n v="40.299999999999997"/>
    <n v="43.14"/>
    <n v="0.51701821668264625"/>
    <n v="2026"/>
    <s v="Q2"/>
    <n v="4"/>
    <s v="Apr"/>
  </r>
  <r>
    <x v="544"/>
    <x v="99"/>
    <x v="0"/>
    <x v="1"/>
    <x v="3"/>
    <x v="3"/>
    <x v="7"/>
    <x v="3"/>
    <x v="1"/>
    <x v="4"/>
    <s v="Training Mat"/>
    <n v="1"/>
    <n v="49.61"/>
    <n v="0"/>
    <n v="21.92"/>
    <n v="49.61"/>
    <n v="21.92"/>
    <n v="27.689999999999998"/>
    <n v="0.55815359806490628"/>
    <n v="2026"/>
    <s v="Q2"/>
    <n v="4"/>
    <s v="Apr"/>
  </r>
  <r>
    <x v="545"/>
    <x v="99"/>
    <x v="0"/>
    <x v="1"/>
    <x v="3"/>
    <x v="3"/>
    <x v="8"/>
    <x v="0"/>
    <x v="0"/>
    <x v="4"/>
    <s v="Weighted Vest"/>
    <n v="2"/>
    <n v="123.31"/>
    <n v="0"/>
    <n v="69.239999999999995"/>
    <n v="246.62"/>
    <n v="138.47999999999999"/>
    <n v="108.14000000000001"/>
    <n v="0.43848836266320662"/>
    <n v="2026"/>
    <s v="Q2"/>
    <n v="4"/>
    <s v="Apr"/>
  </r>
  <r>
    <x v="546"/>
    <x v="99"/>
    <x v="0"/>
    <x v="1"/>
    <x v="3"/>
    <x v="0"/>
    <x v="15"/>
    <x v="2"/>
    <x v="1"/>
    <x v="1"/>
    <s v="Hiking Daypack 20L"/>
    <n v="1"/>
    <n v="93.35"/>
    <n v="0.1"/>
    <n v="45.54"/>
    <n v="84.015000000000001"/>
    <n v="45.54"/>
    <n v="38.475000000000001"/>
    <n v="0.45795393679700053"/>
    <n v="2026"/>
    <s v="Q2"/>
    <n v="4"/>
    <s v="Apr"/>
  </r>
  <r>
    <x v="547"/>
    <x v="99"/>
    <x v="0"/>
    <x v="1"/>
    <x v="3"/>
    <x v="0"/>
    <x v="0"/>
    <x v="1"/>
    <x v="2"/>
    <x v="1"/>
    <s v="Hiking Daypack 20L"/>
    <n v="5"/>
    <n v="92.63"/>
    <n v="0.15"/>
    <n v="46.33"/>
    <n v="393.67749999999995"/>
    <n v="231.64999999999998"/>
    <n v="162.02749999999997"/>
    <n v="0.41157419461361139"/>
    <n v="2026"/>
    <s v="Q2"/>
    <n v="4"/>
    <s v="Apr"/>
  </r>
  <r>
    <x v="548"/>
    <x v="100"/>
    <x v="0"/>
    <x v="1"/>
    <x v="3"/>
    <x v="0"/>
    <x v="9"/>
    <x v="0"/>
    <x v="1"/>
    <x v="3"/>
    <s v="Compact Sleeping Bag"/>
    <n v="4"/>
    <n v="124.87"/>
    <n v="0.1"/>
    <n v="62.03"/>
    <n v="449.53200000000004"/>
    <n v="248.12"/>
    <n v="201.41200000000003"/>
    <n v="0.44804819234225823"/>
    <n v="2026"/>
    <s v="Q2"/>
    <n v="4"/>
    <s v="Apr"/>
  </r>
  <r>
    <x v="549"/>
    <x v="100"/>
    <x v="0"/>
    <x v="1"/>
    <x v="3"/>
    <x v="3"/>
    <x v="4"/>
    <x v="3"/>
    <x v="1"/>
    <x v="3"/>
    <s v="Alpine Tent 4P"/>
    <n v="1"/>
    <n v="339.64"/>
    <n v="0.1"/>
    <n v="195.81"/>
    <n v="305.67599999999999"/>
    <n v="195.81"/>
    <n v="109.86599999999999"/>
    <n v="0.35941977780394924"/>
    <n v="2026"/>
    <s v="Q2"/>
    <n v="4"/>
    <s v="Apr"/>
  </r>
  <r>
    <x v="550"/>
    <x v="100"/>
    <x v="0"/>
    <x v="1"/>
    <x v="3"/>
    <x v="2"/>
    <x v="2"/>
    <x v="2"/>
    <x v="1"/>
    <x v="0"/>
    <s v="Trail Bike Light"/>
    <n v="1"/>
    <n v="50.86"/>
    <n v="0.05"/>
    <n v="22.1"/>
    <n v="48.317"/>
    <n v="22.1"/>
    <n v="26.216999999999999"/>
    <n v="0.54260405240391574"/>
    <n v="2026"/>
    <s v="Q2"/>
    <n v="4"/>
    <s v="Apr"/>
  </r>
  <r>
    <x v="551"/>
    <x v="100"/>
    <x v="0"/>
    <x v="1"/>
    <x v="3"/>
    <x v="3"/>
    <x v="8"/>
    <x v="0"/>
    <x v="1"/>
    <x v="2"/>
    <s v="Travel Backpack 35L"/>
    <n v="2"/>
    <n v="167.01"/>
    <n v="0"/>
    <n v="89.8"/>
    <n v="334.02"/>
    <n v="179.6"/>
    <n v="154.41999999999999"/>
    <n v="0.46230764624872761"/>
    <n v="2026"/>
    <s v="Q2"/>
    <n v="4"/>
    <s v="Apr"/>
  </r>
  <r>
    <x v="552"/>
    <x v="100"/>
    <x v="0"/>
    <x v="1"/>
    <x v="3"/>
    <x v="3"/>
    <x v="8"/>
    <x v="3"/>
    <x v="0"/>
    <x v="1"/>
    <s v="Hiking Daypack 20L"/>
    <n v="2"/>
    <n v="92.63"/>
    <n v="0.15"/>
    <n v="44.96"/>
    <n v="157.47099999999998"/>
    <n v="89.92"/>
    <n v="67.550999999999974"/>
    <n v="0.42897422382533917"/>
    <n v="2026"/>
    <s v="Q2"/>
    <n v="4"/>
    <s v="Apr"/>
  </r>
  <r>
    <x v="553"/>
    <x v="101"/>
    <x v="0"/>
    <x v="1"/>
    <x v="3"/>
    <x v="1"/>
    <x v="12"/>
    <x v="3"/>
    <x v="1"/>
    <x v="1"/>
    <s v="Summit Backpack 45L"/>
    <n v="2"/>
    <n v="151.01"/>
    <n v="0"/>
    <n v="80.209999999999994"/>
    <n v="302.02"/>
    <n v="160.41999999999999"/>
    <n v="141.6"/>
    <n v="0.4688431229719886"/>
    <n v="2026"/>
    <s v="Q2"/>
    <n v="4"/>
    <s v="Apr"/>
  </r>
  <r>
    <x v="554"/>
    <x v="101"/>
    <x v="0"/>
    <x v="1"/>
    <x v="3"/>
    <x v="0"/>
    <x v="15"/>
    <x v="0"/>
    <x v="1"/>
    <x v="1"/>
    <s v="Hiking Daypack 20L"/>
    <n v="2"/>
    <n v="92.07"/>
    <n v="0"/>
    <n v="44.1"/>
    <n v="184.14"/>
    <n v="88.2"/>
    <n v="95.939999999999984"/>
    <n v="0.52101661779081132"/>
    <n v="2026"/>
    <s v="Q2"/>
    <n v="4"/>
    <s v="Apr"/>
  </r>
  <r>
    <x v="555"/>
    <x v="101"/>
    <x v="0"/>
    <x v="1"/>
    <x v="3"/>
    <x v="0"/>
    <x v="15"/>
    <x v="0"/>
    <x v="0"/>
    <x v="4"/>
    <s v="Recovery Roller"/>
    <n v="1"/>
    <n v="36.840000000000003"/>
    <n v="0.1"/>
    <n v="13.86"/>
    <n v="33.156000000000006"/>
    <n v="13.86"/>
    <n v="19.296000000000006"/>
    <n v="0.58197611292073836"/>
    <n v="2026"/>
    <s v="Q2"/>
    <n v="4"/>
    <s v="Apr"/>
  </r>
  <r>
    <x v="556"/>
    <x v="101"/>
    <x v="0"/>
    <x v="1"/>
    <x v="3"/>
    <x v="1"/>
    <x v="6"/>
    <x v="0"/>
    <x v="1"/>
    <x v="1"/>
    <s v="Trekking Poles"/>
    <n v="1"/>
    <n v="71.64"/>
    <n v="0.05"/>
    <n v="32.729999999999997"/>
    <n v="68.057999999999993"/>
    <n v="32.729999999999997"/>
    <n v="35.327999999999996"/>
    <n v="0.51908666137706072"/>
    <n v="2026"/>
    <s v="Q2"/>
    <n v="4"/>
    <s v="Apr"/>
  </r>
  <r>
    <x v="557"/>
    <x v="101"/>
    <x v="0"/>
    <x v="1"/>
    <x v="3"/>
    <x v="1"/>
    <x v="14"/>
    <x v="0"/>
    <x v="1"/>
    <x v="4"/>
    <s v="Weighted Vest"/>
    <n v="1"/>
    <n v="124.18"/>
    <n v="0"/>
    <n v="67.42"/>
    <n v="124.18"/>
    <n v="67.42"/>
    <n v="56.760000000000005"/>
    <n v="0.45707843453052022"/>
    <n v="2026"/>
    <s v="Q2"/>
    <n v="4"/>
    <s v="Apr"/>
  </r>
  <r>
    <x v="558"/>
    <x v="101"/>
    <x v="0"/>
    <x v="1"/>
    <x v="3"/>
    <x v="1"/>
    <x v="12"/>
    <x v="2"/>
    <x v="1"/>
    <x v="2"/>
    <s v="Carry-On Duffel"/>
    <n v="1"/>
    <n v="134.94999999999999"/>
    <n v="0"/>
    <n v="67.849999999999994"/>
    <n v="134.94999999999999"/>
    <n v="67.849999999999994"/>
    <n v="67.099999999999994"/>
    <n v="0.49722119303445722"/>
    <n v="2026"/>
    <s v="Q2"/>
    <n v="4"/>
    <s v="Apr"/>
  </r>
  <r>
    <x v="559"/>
    <x v="102"/>
    <x v="0"/>
    <x v="1"/>
    <x v="3"/>
    <x v="0"/>
    <x v="15"/>
    <x v="0"/>
    <x v="1"/>
    <x v="3"/>
    <s v="Compact Sleeping Bag"/>
    <n v="2"/>
    <n v="124"/>
    <n v="0"/>
    <n v="60.14"/>
    <n v="248"/>
    <n v="120.28"/>
    <n v="127.72"/>
    <n v="0.51500000000000001"/>
    <n v="2026"/>
    <s v="Q2"/>
    <n v="4"/>
    <s v="Apr"/>
  </r>
  <r>
    <x v="560"/>
    <x v="102"/>
    <x v="0"/>
    <x v="1"/>
    <x v="3"/>
    <x v="3"/>
    <x v="13"/>
    <x v="3"/>
    <x v="0"/>
    <x v="4"/>
    <s v="Training Mat"/>
    <n v="2"/>
    <n v="50.2"/>
    <n v="0.1"/>
    <n v="21.48"/>
    <n v="90.360000000000014"/>
    <n v="42.96"/>
    <n v="47.400000000000013"/>
    <n v="0.5245683930942896"/>
    <n v="2026"/>
    <s v="Q2"/>
    <n v="4"/>
    <s v="Apr"/>
  </r>
  <r>
    <x v="561"/>
    <x v="102"/>
    <x v="0"/>
    <x v="1"/>
    <x v="3"/>
    <x v="1"/>
    <x v="11"/>
    <x v="0"/>
    <x v="2"/>
    <x v="1"/>
    <s v="Hiking Daypack 20L"/>
    <n v="1"/>
    <n v="93.65"/>
    <n v="0"/>
    <n v="44.15"/>
    <n v="93.65"/>
    <n v="44.15"/>
    <n v="49.500000000000007"/>
    <n v="0.5285638013881474"/>
    <n v="2026"/>
    <s v="Q2"/>
    <n v="4"/>
    <s v="Apr"/>
  </r>
  <r>
    <x v="562"/>
    <x v="102"/>
    <x v="0"/>
    <x v="1"/>
    <x v="3"/>
    <x v="2"/>
    <x v="16"/>
    <x v="3"/>
    <x v="1"/>
    <x v="2"/>
    <s v="Packing Cube Set"/>
    <n v="5"/>
    <n v="47.25"/>
    <n v="0.1"/>
    <n v="17.93"/>
    <n v="212.625"/>
    <n v="89.65"/>
    <n v="122.97499999999999"/>
    <n v="0.57836566725455607"/>
    <n v="2026"/>
    <s v="Q2"/>
    <n v="4"/>
    <s v="Apr"/>
  </r>
  <r>
    <x v="563"/>
    <x v="102"/>
    <x v="0"/>
    <x v="1"/>
    <x v="3"/>
    <x v="2"/>
    <x v="5"/>
    <x v="0"/>
    <x v="0"/>
    <x v="4"/>
    <s v="Recovery Roller"/>
    <n v="1"/>
    <n v="35.69"/>
    <n v="0.05"/>
    <n v="13.53"/>
    <n v="33.905499999999996"/>
    <n v="13.53"/>
    <n v="20.375499999999995"/>
    <n v="0.60094969842650892"/>
    <n v="2026"/>
    <s v="Q2"/>
    <n v="4"/>
    <s v="Apr"/>
  </r>
  <r>
    <x v="564"/>
    <x v="102"/>
    <x v="0"/>
    <x v="1"/>
    <x v="3"/>
    <x v="3"/>
    <x v="13"/>
    <x v="0"/>
    <x v="0"/>
    <x v="2"/>
    <s v="Carry-On Duffel"/>
    <n v="3"/>
    <n v="136.12"/>
    <n v="0"/>
    <n v="66.58"/>
    <n v="408.36"/>
    <n v="199.74"/>
    <n v="208.62"/>
    <n v="0.51087275933000298"/>
    <n v="2026"/>
    <s v="Q2"/>
    <n v="4"/>
    <s v="Apr"/>
  </r>
  <r>
    <x v="565"/>
    <x v="102"/>
    <x v="0"/>
    <x v="1"/>
    <x v="3"/>
    <x v="3"/>
    <x v="7"/>
    <x v="3"/>
    <x v="1"/>
    <x v="1"/>
    <s v="Summit Backpack 45L"/>
    <n v="1"/>
    <n v="155.88999999999999"/>
    <n v="0"/>
    <n v="77.260000000000005"/>
    <n v="155.88999999999999"/>
    <n v="77.260000000000005"/>
    <n v="78.629999999999981"/>
    <n v="0.50439412406183837"/>
    <n v="2026"/>
    <s v="Q2"/>
    <n v="4"/>
    <s v="Apr"/>
  </r>
  <r>
    <x v="566"/>
    <x v="103"/>
    <x v="0"/>
    <x v="1"/>
    <x v="3"/>
    <x v="0"/>
    <x v="15"/>
    <x v="0"/>
    <x v="2"/>
    <x v="2"/>
    <s v="Carry-On Duffel"/>
    <n v="1"/>
    <n v="130.81"/>
    <n v="0"/>
    <n v="67.86"/>
    <n v="130.81"/>
    <n v="67.86"/>
    <n v="62.95"/>
    <n v="0.48123232168794439"/>
    <n v="2026"/>
    <s v="Q2"/>
    <n v="4"/>
    <s v="Apr"/>
  </r>
  <r>
    <x v="567"/>
    <x v="103"/>
    <x v="0"/>
    <x v="1"/>
    <x v="3"/>
    <x v="0"/>
    <x v="0"/>
    <x v="0"/>
    <x v="0"/>
    <x v="2"/>
    <s v="Packing Cube Set"/>
    <n v="2"/>
    <n v="47.56"/>
    <n v="0.05"/>
    <n v="18.649999999999999"/>
    <n v="90.364000000000004"/>
    <n v="37.299999999999997"/>
    <n v="53.064000000000007"/>
    <n v="0.58722500110663545"/>
    <n v="2026"/>
    <s v="Q2"/>
    <n v="4"/>
    <s v="Apr"/>
  </r>
  <r>
    <x v="568"/>
    <x v="103"/>
    <x v="0"/>
    <x v="1"/>
    <x v="3"/>
    <x v="1"/>
    <x v="14"/>
    <x v="0"/>
    <x v="1"/>
    <x v="1"/>
    <s v="Trail Boots"/>
    <n v="2"/>
    <n v="140.65"/>
    <n v="0.05"/>
    <n v="78.900000000000006"/>
    <n v="267.23500000000001"/>
    <n v="157.80000000000001"/>
    <n v="109.435"/>
    <n v="0.40950848504125581"/>
    <n v="2026"/>
    <s v="Q2"/>
    <n v="4"/>
    <s v="Apr"/>
  </r>
  <r>
    <x v="569"/>
    <x v="103"/>
    <x v="0"/>
    <x v="1"/>
    <x v="3"/>
    <x v="3"/>
    <x v="4"/>
    <x v="2"/>
    <x v="1"/>
    <x v="0"/>
    <s v="Commuter Helmet"/>
    <n v="1"/>
    <n v="82.75"/>
    <n v="0"/>
    <n v="43.18"/>
    <n v="82.75"/>
    <n v="43.18"/>
    <n v="39.57"/>
    <n v="0.47818731117824775"/>
    <n v="2026"/>
    <s v="Q2"/>
    <n v="4"/>
    <s v="Apr"/>
  </r>
  <r>
    <x v="570"/>
    <x v="103"/>
    <x v="0"/>
    <x v="1"/>
    <x v="3"/>
    <x v="3"/>
    <x v="8"/>
    <x v="0"/>
    <x v="0"/>
    <x v="4"/>
    <s v="Resistance Band Set"/>
    <n v="2"/>
    <n v="40.909999999999997"/>
    <n v="0.1"/>
    <n v="14.95"/>
    <n v="73.637999999999991"/>
    <n v="29.9"/>
    <n v="43.737999999999992"/>
    <n v="0.59395964040305271"/>
    <n v="2026"/>
    <s v="Q2"/>
    <n v="4"/>
    <s v="Apr"/>
  </r>
  <r>
    <x v="571"/>
    <x v="103"/>
    <x v="0"/>
    <x v="1"/>
    <x v="3"/>
    <x v="0"/>
    <x v="0"/>
    <x v="2"/>
    <x v="0"/>
    <x v="2"/>
    <s v="Packing Cube Set"/>
    <n v="1"/>
    <n v="46.62"/>
    <n v="0"/>
    <n v="18.86"/>
    <n v="46.62"/>
    <n v="18.86"/>
    <n v="27.759999999999998"/>
    <n v="0.59545259545259543"/>
    <n v="2026"/>
    <s v="Q2"/>
    <n v="4"/>
    <s v="Apr"/>
  </r>
  <r>
    <x v="572"/>
    <x v="104"/>
    <x v="0"/>
    <x v="1"/>
    <x v="3"/>
    <x v="0"/>
    <x v="15"/>
    <x v="0"/>
    <x v="0"/>
    <x v="3"/>
    <s v="Trail Tent 2P"/>
    <n v="2"/>
    <n v="196.57"/>
    <n v="0.05"/>
    <n v="106.2"/>
    <n v="373.48299999999995"/>
    <n v="212.4"/>
    <n v="161.08299999999994"/>
    <n v="0.43129941657317727"/>
    <n v="2026"/>
    <s v="Q2"/>
    <n v="4"/>
    <s v="Apr"/>
  </r>
  <r>
    <x v="573"/>
    <x v="104"/>
    <x v="0"/>
    <x v="1"/>
    <x v="3"/>
    <x v="1"/>
    <x v="1"/>
    <x v="0"/>
    <x v="0"/>
    <x v="1"/>
    <s v="Hiking Daypack 20L"/>
    <n v="1"/>
    <n v="90.52"/>
    <n v="0"/>
    <n v="46.5"/>
    <n v="90.52"/>
    <n v="46.5"/>
    <n v="44.019999999999996"/>
    <n v="0.4863013698630137"/>
    <n v="2026"/>
    <s v="Q2"/>
    <n v="4"/>
    <s v="Apr"/>
  </r>
  <r>
    <x v="574"/>
    <x v="104"/>
    <x v="0"/>
    <x v="1"/>
    <x v="3"/>
    <x v="0"/>
    <x v="15"/>
    <x v="0"/>
    <x v="0"/>
    <x v="2"/>
    <s v="Travel Backpack 35L"/>
    <n v="5"/>
    <n v="165.35"/>
    <n v="0.05"/>
    <n v="89.38"/>
    <n v="785.41249999999991"/>
    <n v="446.9"/>
    <n v="338.51249999999993"/>
    <n v="0.43099963395031271"/>
    <n v="2026"/>
    <s v="Q2"/>
    <n v="4"/>
    <s v="Apr"/>
  </r>
  <r>
    <x v="575"/>
    <x v="104"/>
    <x v="0"/>
    <x v="1"/>
    <x v="3"/>
    <x v="1"/>
    <x v="11"/>
    <x v="2"/>
    <x v="0"/>
    <x v="2"/>
    <s v="Insulated Bottle"/>
    <n v="2"/>
    <n v="36.35"/>
    <n v="0"/>
    <n v="13.55"/>
    <n v="72.7"/>
    <n v="27.1"/>
    <n v="45.6"/>
    <n v="0.6272352132049519"/>
    <n v="2026"/>
    <s v="Q2"/>
    <n v="4"/>
    <s v="Apr"/>
  </r>
  <r>
    <x v="576"/>
    <x v="104"/>
    <x v="0"/>
    <x v="1"/>
    <x v="3"/>
    <x v="1"/>
    <x v="14"/>
    <x v="2"/>
    <x v="1"/>
    <x v="2"/>
    <s v="Packing Cube Set"/>
    <n v="1"/>
    <n v="47"/>
    <n v="0"/>
    <n v="18.64"/>
    <n v="47"/>
    <n v="18.64"/>
    <n v="28.36"/>
    <n v="0.60340425531914887"/>
    <n v="2026"/>
    <s v="Q2"/>
    <n v="4"/>
    <s v="Apr"/>
  </r>
  <r>
    <x v="577"/>
    <x v="104"/>
    <x v="0"/>
    <x v="1"/>
    <x v="3"/>
    <x v="3"/>
    <x v="13"/>
    <x v="3"/>
    <x v="0"/>
    <x v="2"/>
    <s v="Packing Cube Set"/>
    <n v="1"/>
    <n v="46.86"/>
    <n v="0"/>
    <n v="18.190000000000001"/>
    <n v="46.86"/>
    <n v="18.190000000000001"/>
    <n v="28.669999999999998"/>
    <n v="0.61182244985061884"/>
    <n v="2026"/>
    <s v="Q2"/>
    <n v="4"/>
    <s v="Apr"/>
  </r>
  <r>
    <x v="578"/>
    <x v="104"/>
    <x v="0"/>
    <x v="1"/>
    <x v="3"/>
    <x v="0"/>
    <x v="9"/>
    <x v="0"/>
    <x v="1"/>
    <x v="3"/>
    <s v="Portable Camp Stove"/>
    <n v="2"/>
    <n v="82.13"/>
    <n v="0.05"/>
    <n v="39.909999999999997"/>
    <n v="156.047"/>
    <n v="79.819999999999993"/>
    <n v="76.227000000000004"/>
    <n v="0.48848744288579726"/>
    <n v="2026"/>
    <s v="Q2"/>
    <n v="4"/>
    <s v="Apr"/>
  </r>
  <r>
    <x v="579"/>
    <x v="104"/>
    <x v="0"/>
    <x v="1"/>
    <x v="3"/>
    <x v="1"/>
    <x v="6"/>
    <x v="2"/>
    <x v="2"/>
    <x v="2"/>
    <s v="Travel Backpack 35L"/>
    <n v="1"/>
    <n v="163.16"/>
    <n v="0"/>
    <n v="88.78"/>
    <n v="163.16"/>
    <n v="88.78"/>
    <n v="74.38"/>
    <n v="0.45587153714145623"/>
    <n v="2026"/>
    <s v="Q2"/>
    <n v="4"/>
    <s v="Apr"/>
  </r>
  <r>
    <x v="580"/>
    <x v="105"/>
    <x v="0"/>
    <x v="1"/>
    <x v="3"/>
    <x v="0"/>
    <x v="15"/>
    <x v="2"/>
    <x v="1"/>
    <x v="2"/>
    <s v="Insulated Bottle"/>
    <n v="2"/>
    <n v="36.68"/>
    <n v="0.1"/>
    <n v="13.92"/>
    <n v="66.024000000000001"/>
    <n v="27.84"/>
    <n v="38.183999999999997"/>
    <n v="0.57833515085423481"/>
    <n v="2026"/>
    <s v="Q2"/>
    <n v="4"/>
    <s v="Apr"/>
  </r>
  <r>
    <x v="581"/>
    <x v="105"/>
    <x v="0"/>
    <x v="1"/>
    <x v="3"/>
    <x v="3"/>
    <x v="13"/>
    <x v="0"/>
    <x v="1"/>
    <x v="2"/>
    <s v="Packing Cube Set"/>
    <n v="1"/>
    <n v="45.82"/>
    <n v="0.1"/>
    <n v="18.48"/>
    <n v="41.238"/>
    <n v="18.48"/>
    <n v="22.757999999999999"/>
    <n v="0.55186963480285167"/>
    <n v="2026"/>
    <s v="Q2"/>
    <n v="4"/>
    <s v="Apr"/>
  </r>
  <r>
    <x v="582"/>
    <x v="105"/>
    <x v="0"/>
    <x v="1"/>
    <x v="3"/>
    <x v="0"/>
    <x v="15"/>
    <x v="0"/>
    <x v="0"/>
    <x v="1"/>
    <s v="Trekking Poles"/>
    <n v="1"/>
    <n v="70.95"/>
    <n v="0"/>
    <n v="31.43"/>
    <n v="70.95"/>
    <n v="31.43"/>
    <n v="39.520000000000003"/>
    <n v="0.55701198026779419"/>
    <n v="2026"/>
    <s v="Q2"/>
    <n v="4"/>
    <s v="Apr"/>
  </r>
  <r>
    <x v="583"/>
    <x v="105"/>
    <x v="0"/>
    <x v="1"/>
    <x v="3"/>
    <x v="1"/>
    <x v="11"/>
    <x v="0"/>
    <x v="1"/>
    <x v="2"/>
    <s v="Packing Cube Set"/>
    <n v="1"/>
    <n v="46.68"/>
    <n v="0.05"/>
    <n v="18.350000000000001"/>
    <n v="44.345999999999997"/>
    <n v="18.350000000000001"/>
    <n v="25.995999999999995"/>
    <n v="0.58620845172056102"/>
    <n v="2026"/>
    <s v="Q2"/>
    <n v="4"/>
    <s v="Apr"/>
  </r>
  <r>
    <x v="584"/>
    <x v="105"/>
    <x v="0"/>
    <x v="1"/>
    <x v="3"/>
    <x v="2"/>
    <x v="16"/>
    <x v="0"/>
    <x v="2"/>
    <x v="2"/>
    <s v="Travel Backpack 35L"/>
    <n v="5"/>
    <n v="164.31"/>
    <n v="0.05"/>
    <n v="85.41"/>
    <n v="780.47249999999997"/>
    <n v="427.04999999999995"/>
    <n v="353.42250000000001"/>
    <n v="0.45283145786686912"/>
    <n v="2026"/>
    <s v="Q2"/>
    <n v="4"/>
    <s v="Apr"/>
  </r>
  <r>
    <x v="585"/>
    <x v="105"/>
    <x v="0"/>
    <x v="1"/>
    <x v="3"/>
    <x v="1"/>
    <x v="6"/>
    <x v="0"/>
    <x v="2"/>
    <x v="2"/>
    <s v="Insulated Bottle"/>
    <n v="3"/>
    <n v="35.57"/>
    <n v="0"/>
    <n v="13.67"/>
    <n v="106.71000000000001"/>
    <n v="41.01"/>
    <n v="65.700000000000017"/>
    <n v="0.61568737700309262"/>
    <n v="2026"/>
    <s v="Q2"/>
    <n v="4"/>
    <s v="Apr"/>
  </r>
  <r>
    <x v="586"/>
    <x v="105"/>
    <x v="0"/>
    <x v="1"/>
    <x v="3"/>
    <x v="0"/>
    <x v="0"/>
    <x v="3"/>
    <x v="1"/>
    <x v="2"/>
    <s v="Packing Cube Set"/>
    <n v="2"/>
    <n v="45.51"/>
    <n v="0.1"/>
    <n v="18.809999999999999"/>
    <n v="81.917999999999992"/>
    <n v="37.619999999999997"/>
    <n v="44.297999999999995"/>
    <n v="0.54076027246758951"/>
    <n v="2026"/>
    <s v="Q2"/>
    <n v="4"/>
    <s v="Apr"/>
  </r>
  <r>
    <x v="587"/>
    <x v="105"/>
    <x v="0"/>
    <x v="1"/>
    <x v="3"/>
    <x v="3"/>
    <x v="8"/>
    <x v="0"/>
    <x v="0"/>
    <x v="3"/>
    <s v="Trail Tent 2P"/>
    <n v="2"/>
    <n v="198.32"/>
    <n v="0"/>
    <n v="106.8"/>
    <n v="396.64"/>
    <n v="213.6"/>
    <n v="183.04"/>
    <n v="0.46147640177490923"/>
    <n v="2026"/>
    <s v="Q2"/>
    <n v="4"/>
    <s v="Apr"/>
  </r>
  <r>
    <x v="588"/>
    <x v="106"/>
    <x v="0"/>
    <x v="1"/>
    <x v="3"/>
    <x v="3"/>
    <x v="8"/>
    <x v="3"/>
    <x v="2"/>
    <x v="2"/>
    <s v="Carry-On Duffel"/>
    <n v="2"/>
    <n v="130.94"/>
    <n v="0"/>
    <n v="67.459999999999994"/>
    <n v="261.88"/>
    <n v="134.91999999999999"/>
    <n v="126.96000000000001"/>
    <n v="0.48480219948067821"/>
    <n v="2026"/>
    <s v="Q2"/>
    <n v="4"/>
    <s v="Apr"/>
  </r>
  <r>
    <x v="589"/>
    <x v="106"/>
    <x v="0"/>
    <x v="1"/>
    <x v="3"/>
    <x v="1"/>
    <x v="11"/>
    <x v="3"/>
    <x v="0"/>
    <x v="2"/>
    <s v="Carry-On Duffel"/>
    <n v="1"/>
    <n v="131.62"/>
    <n v="0"/>
    <n v="66.95"/>
    <n v="131.62"/>
    <n v="66.95"/>
    <n v="64.67"/>
    <n v="0.49133870232487464"/>
    <n v="2026"/>
    <s v="Q2"/>
    <n v="4"/>
    <s v="Apr"/>
  </r>
  <r>
    <x v="590"/>
    <x v="106"/>
    <x v="0"/>
    <x v="1"/>
    <x v="3"/>
    <x v="0"/>
    <x v="0"/>
    <x v="1"/>
    <x v="2"/>
    <x v="2"/>
    <s v="Travel Backpack 35L"/>
    <n v="8"/>
    <n v="168.34"/>
    <n v="0.15"/>
    <n v="88.7"/>
    <n v="1144.712"/>
    <n v="709.6"/>
    <n v="435.11199999999997"/>
    <n v="0.38010608781946897"/>
    <n v="2026"/>
    <s v="Q2"/>
    <n v="4"/>
    <s v="Apr"/>
  </r>
  <r>
    <x v="591"/>
    <x v="106"/>
    <x v="0"/>
    <x v="1"/>
    <x v="3"/>
    <x v="1"/>
    <x v="6"/>
    <x v="0"/>
    <x v="0"/>
    <x v="3"/>
    <s v="Portable Camp Stove"/>
    <n v="1"/>
    <n v="81.040000000000006"/>
    <n v="0"/>
    <n v="39.97"/>
    <n v="81.040000000000006"/>
    <n v="39.97"/>
    <n v="41.070000000000007"/>
    <n v="0.50678677196446209"/>
    <n v="2026"/>
    <s v="Q2"/>
    <n v="4"/>
    <s v="Apr"/>
  </r>
  <r>
    <x v="592"/>
    <x v="106"/>
    <x v="0"/>
    <x v="1"/>
    <x v="3"/>
    <x v="3"/>
    <x v="8"/>
    <x v="0"/>
    <x v="2"/>
    <x v="3"/>
    <s v="Portable Camp Stove"/>
    <n v="3"/>
    <n v="81.53"/>
    <n v="0.05"/>
    <n v="38.630000000000003"/>
    <n v="232.3605"/>
    <n v="115.89000000000001"/>
    <n v="116.47049999999999"/>
    <n v="0.50124913657872139"/>
    <n v="2026"/>
    <s v="Q2"/>
    <n v="4"/>
    <s v="Apr"/>
  </r>
  <r>
    <x v="593"/>
    <x v="107"/>
    <x v="0"/>
    <x v="1"/>
    <x v="3"/>
    <x v="2"/>
    <x v="10"/>
    <x v="3"/>
    <x v="0"/>
    <x v="0"/>
    <s v="Cycling Pack 12L"/>
    <n v="3"/>
    <n v="104.8"/>
    <n v="0.1"/>
    <n v="50.59"/>
    <n v="282.95999999999998"/>
    <n v="151.77000000000001"/>
    <n v="131.18999999999997"/>
    <n v="0.46363443596268017"/>
    <n v="2026"/>
    <s v="Q2"/>
    <n v="4"/>
    <s v="Apr"/>
  </r>
  <r>
    <x v="594"/>
    <x v="107"/>
    <x v="0"/>
    <x v="1"/>
    <x v="3"/>
    <x v="3"/>
    <x v="8"/>
    <x v="0"/>
    <x v="1"/>
    <x v="4"/>
    <s v="Training Mat"/>
    <n v="2"/>
    <n v="51.24"/>
    <n v="0"/>
    <n v="22.52"/>
    <n v="102.48"/>
    <n v="45.04"/>
    <n v="57.440000000000005"/>
    <n v="0.56049960967993762"/>
    <n v="2026"/>
    <s v="Q2"/>
    <n v="4"/>
    <s v="Apr"/>
  </r>
  <r>
    <x v="595"/>
    <x v="107"/>
    <x v="0"/>
    <x v="1"/>
    <x v="3"/>
    <x v="2"/>
    <x v="10"/>
    <x v="2"/>
    <x v="0"/>
    <x v="3"/>
    <s v="Compact Sleeping Bag"/>
    <n v="1"/>
    <n v="120.52"/>
    <n v="0.1"/>
    <n v="59.01"/>
    <n v="108.468"/>
    <n v="59.01"/>
    <n v="49.458000000000006"/>
    <n v="0.45596858059519862"/>
    <n v="2026"/>
    <s v="Q2"/>
    <n v="4"/>
    <s v="Apr"/>
  </r>
  <r>
    <x v="596"/>
    <x v="107"/>
    <x v="0"/>
    <x v="1"/>
    <x v="3"/>
    <x v="3"/>
    <x v="8"/>
    <x v="2"/>
    <x v="0"/>
    <x v="3"/>
    <s v="Portable Camp Stove"/>
    <n v="1"/>
    <n v="80.98"/>
    <n v="0"/>
    <n v="40.19"/>
    <n v="80.98"/>
    <n v="40.19"/>
    <n v="40.790000000000006"/>
    <n v="0.50370461842430236"/>
    <n v="2026"/>
    <s v="Q2"/>
    <n v="4"/>
    <s v="Apr"/>
  </r>
  <r>
    <x v="597"/>
    <x v="107"/>
    <x v="0"/>
    <x v="1"/>
    <x v="3"/>
    <x v="2"/>
    <x v="2"/>
    <x v="0"/>
    <x v="2"/>
    <x v="3"/>
    <s v="Portable Camp Stove"/>
    <n v="2"/>
    <n v="82.58"/>
    <n v="0.1"/>
    <n v="39.93"/>
    <n v="148.64400000000001"/>
    <n v="79.86"/>
    <n v="68.784000000000006"/>
    <n v="0.46274319851457174"/>
    <n v="2026"/>
    <s v="Q2"/>
    <n v="4"/>
    <s v="Apr"/>
  </r>
  <r>
    <x v="598"/>
    <x v="107"/>
    <x v="0"/>
    <x v="1"/>
    <x v="3"/>
    <x v="3"/>
    <x v="8"/>
    <x v="0"/>
    <x v="1"/>
    <x v="3"/>
    <s v="Trail Tent 2P"/>
    <n v="2"/>
    <n v="200.36"/>
    <n v="0"/>
    <n v="105.12"/>
    <n v="400.72"/>
    <n v="210.24"/>
    <n v="190.48000000000002"/>
    <n v="0.47534438011579161"/>
    <n v="2026"/>
    <s v="Q2"/>
    <n v="4"/>
    <s v="Apr"/>
  </r>
  <r>
    <x v="599"/>
    <x v="107"/>
    <x v="0"/>
    <x v="1"/>
    <x v="3"/>
    <x v="2"/>
    <x v="5"/>
    <x v="0"/>
    <x v="0"/>
    <x v="3"/>
    <s v="Trail Tent 2P"/>
    <n v="1"/>
    <n v="196.24"/>
    <n v="0"/>
    <n v="106.34"/>
    <n v="196.24"/>
    <n v="106.34"/>
    <n v="89.9"/>
    <n v="0.45811251528740321"/>
    <n v="2026"/>
    <s v="Q2"/>
    <n v="4"/>
    <s v="Apr"/>
  </r>
  <r>
    <x v="600"/>
    <x v="107"/>
    <x v="0"/>
    <x v="1"/>
    <x v="3"/>
    <x v="0"/>
    <x v="15"/>
    <x v="0"/>
    <x v="2"/>
    <x v="1"/>
    <s v="Hiking Daypack 20L"/>
    <n v="1"/>
    <n v="93.32"/>
    <n v="0"/>
    <n v="44.82"/>
    <n v="93.32"/>
    <n v="44.82"/>
    <n v="48.499999999999993"/>
    <n v="0.51971710244320612"/>
    <n v="2026"/>
    <s v="Q2"/>
    <n v="4"/>
    <s v="Apr"/>
  </r>
  <r>
    <x v="601"/>
    <x v="108"/>
    <x v="0"/>
    <x v="1"/>
    <x v="3"/>
    <x v="3"/>
    <x v="7"/>
    <x v="0"/>
    <x v="0"/>
    <x v="0"/>
    <s v="Cycling Pack 12L"/>
    <n v="2"/>
    <n v="101.61"/>
    <n v="0"/>
    <n v="49.9"/>
    <n v="203.22"/>
    <n v="99.8"/>
    <n v="103.42"/>
    <n v="0.50890660368074014"/>
    <n v="2026"/>
    <s v="Q2"/>
    <n v="4"/>
    <s v="Apr"/>
  </r>
  <r>
    <x v="602"/>
    <x v="108"/>
    <x v="0"/>
    <x v="1"/>
    <x v="3"/>
    <x v="1"/>
    <x v="14"/>
    <x v="0"/>
    <x v="0"/>
    <x v="0"/>
    <s v="Cycling Pack 12L"/>
    <n v="1"/>
    <n v="104.91"/>
    <n v="0"/>
    <n v="51.68"/>
    <n v="104.91"/>
    <n v="51.68"/>
    <n v="53.23"/>
    <n v="0.50738728433895719"/>
    <n v="2026"/>
    <s v="Q2"/>
    <n v="4"/>
    <s v="Apr"/>
  </r>
  <r>
    <x v="603"/>
    <x v="108"/>
    <x v="0"/>
    <x v="1"/>
    <x v="3"/>
    <x v="2"/>
    <x v="2"/>
    <x v="1"/>
    <x v="2"/>
    <x v="4"/>
    <s v="Resistance Band Set"/>
    <n v="8"/>
    <n v="39.99"/>
    <n v="0.15"/>
    <n v="14.92"/>
    <n v="271.93200000000002"/>
    <n v="119.36"/>
    <n v="152.572"/>
    <n v="0.56106673727255341"/>
    <n v="2026"/>
    <s v="Q2"/>
    <n v="4"/>
    <s v="Apr"/>
  </r>
  <r>
    <x v="604"/>
    <x v="108"/>
    <x v="0"/>
    <x v="1"/>
    <x v="3"/>
    <x v="1"/>
    <x v="12"/>
    <x v="2"/>
    <x v="1"/>
    <x v="2"/>
    <s v="Carry-On Duffel"/>
    <n v="1"/>
    <n v="136.01"/>
    <n v="0"/>
    <n v="66.59"/>
    <n v="136.01"/>
    <n v="66.59"/>
    <n v="69.419999999999987"/>
    <n v="0.51040364679067707"/>
    <n v="2026"/>
    <s v="Q2"/>
    <n v="4"/>
    <s v="Apr"/>
  </r>
  <r>
    <x v="605"/>
    <x v="108"/>
    <x v="0"/>
    <x v="1"/>
    <x v="3"/>
    <x v="0"/>
    <x v="0"/>
    <x v="1"/>
    <x v="2"/>
    <x v="3"/>
    <s v="Compact Sleeping Bag"/>
    <n v="15"/>
    <n v="122.1"/>
    <n v="0.15"/>
    <n v="62.33"/>
    <n v="1556.7749999999999"/>
    <n v="934.94999999999993"/>
    <n v="621.82499999999993"/>
    <n v="0.39943151707857588"/>
    <n v="2026"/>
    <s v="Q2"/>
    <n v="4"/>
    <s v="Apr"/>
  </r>
  <r>
    <x v="606"/>
    <x v="108"/>
    <x v="0"/>
    <x v="1"/>
    <x v="3"/>
    <x v="0"/>
    <x v="15"/>
    <x v="3"/>
    <x v="0"/>
    <x v="3"/>
    <s v="Alpine Tent 4P"/>
    <n v="4"/>
    <n v="341.75"/>
    <n v="0.1"/>
    <n v="191.91"/>
    <n v="1230.3"/>
    <n v="767.64"/>
    <n v="462.65999999999997"/>
    <n v="0.37605462082418922"/>
    <n v="2026"/>
    <s v="Q2"/>
    <n v="4"/>
    <s v="Apr"/>
  </r>
  <r>
    <x v="607"/>
    <x v="108"/>
    <x v="0"/>
    <x v="1"/>
    <x v="3"/>
    <x v="3"/>
    <x v="13"/>
    <x v="2"/>
    <x v="0"/>
    <x v="1"/>
    <s v="Summit Backpack 45L"/>
    <n v="3"/>
    <n v="156.16"/>
    <n v="0.05"/>
    <n v="77.81"/>
    <n v="445.05599999999998"/>
    <n v="233.43"/>
    <n v="211.62599999999998"/>
    <n v="0.47550420621225192"/>
    <n v="2026"/>
    <s v="Q2"/>
    <n v="4"/>
    <s v="Apr"/>
  </r>
  <r>
    <x v="608"/>
    <x v="108"/>
    <x v="0"/>
    <x v="1"/>
    <x v="3"/>
    <x v="0"/>
    <x v="15"/>
    <x v="0"/>
    <x v="0"/>
    <x v="2"/>
    <s v="Carry-On Duffel"/>
    <n v="2"/>
    <n v="132.53"/>
    <n v="0.05"/>
    <n v="66.39"/>
    <n v="251.80699999999999"/>
    <n v="132.78"/>
    <n v="119.02699999999999"/>
    <n v="0.47269138665724142"/>
    <n v="2026"/>
    <s v="Q2"/>
    <n v="4"/>
    <s v="Apr"/>
  </r>
  <r>
    <x v="609"/>
    <x v="108"/>
    <x v="0"/>
    <x v="1"/>
    <x v="3"/>
    <x v="2"/>
    <x v="3"/>
    <x v="0"/>
    <x v="0"/>
    <x v="2"/>
    <s v="Packing Cube Set"/>
    <n v="3"/>
    <n v="45.79"/>
    <n v="0"/>
    <n v="17.98"/>
    <n v="137.37"/>
    <n v="53.94"/>
    <n v="83.43"/>
    <n v="0.60733784669141733"/>
    <n v="2026"/>
    <s v="Q2"/>
    <n v="4"/>
    <s v="Apr"/>
  </r>
  <r>
    <x v="610"/>
    <x v="108"/>
    <x v="0"/>
    <x v="1"/>
    <x v="3"/>
    <x v="0"/>
    <x v="15"/>
    <x v="0"/>
    <x v="1"/>
    <x v="2"/>
    <s v="Carry-On Duffel"/>
    <n v="2"/>
    <n v="133.97"/>
    <n v="0.15"/>
    <n v="67.36"/>
    <n v="227.749"/>
    <n v="134.72"/>
    <n v="93.028999999999996"/>
    <n v="0.40847160690057915"/>
    <n v="2026"/>
    <s v="Q2"/>
    <n v="4"/>
    <s v="Apr"/>
  </r>
  <r>
    <x v="611"/>
    <x v="108"/>
    <x v="0"/>
    <x v="1"/>
    <x v="3"/>
    <x v="0"/>
    <x v="15"/>
    <x v="0"/>
    <x v="1"/>
    <x v="4"/>
    <s v="Recovery Roller"/>
    <n v="1"/>
    <n v="37.11"/>
    <n v="0.1"/>
    <n v="14.27"/>
    <n v="33.399000000000001"/>
    <n v="14.27"/>
    <n v="19.129000000000001"/>
    <n v="0.5727416988532591"/>
    <n v="2026"/>
    <s v="Q2"/>
    <n v="4"/>
    <s v="Apr"/>
  </r>
  <r>
    <x v="612"/>
    <x v="108"/>
    <x v="0"/>
    <x v="1"/>
    <x v="3"/>
    <x v="3"/>
    <x v="8"/>
    <x v="2"/>
    <x v="1"/>
    <x v="3"/>
    <s v="Alpine Tent 4P"/>
    <n v="3"/>
    <n v="334.01"/>
    <n v="0.15"/>
    <n v="192.17"/>
    <n v="851.72550000000001"/>
    <n v="576.51"/>
    <n v="275.21550000000002"/>
    <n v="0.32312699337990941"/>
    <n v="2026"/>
    <s v="Q2"/>
    <n v="4"/>
    <s v="Apr"/>
  </r>
  <r>
    <x v="613"/>
    <x v="109"/>
    <x v="0"/>
    <x v="1"/>
    <x v="3"/>
    <x v="3"/>
    <x v="7"/>
    <x v="0"/>
    <x v="1"/>
    <x v="2"/>
    <s v="Carry-On Duffel"/>
    <n v="1"/>
    <n v="131.46"/>
    <n v="0"/>
    <n v="67.77"/>
    <n v="131.46"/>
    <n v="67.77"/>
    <n v="63.690000000000012"/>
    <n v="0.48448197170241902"/>
    <n v="2026"/>
    <s v="Q2"/>
    <n v="4"/>
    <s v="Apr"/>
  </r>
  <r>
    <x v="614"/>
    <x v="109"/>
    <x v="0"/>
    <x v="1"/>
    <x v="3"/>
    <x v="2"/>
    <x v="3"/>
    <x v="2"/>
    <x v="0"/>
    <x v="1"/>
    <s v="Trekking Poles"/>
    <n v="3"/>
    <n v="72.48"/>
    <n v="0"/>
    <n v="32.36"/>
    <n v="217.44"/>
    <n v="97.08"/>
    <n v="120.36"/>
    <n v="0.55353200883002207"/>
    <n v="2026"/>
    <s v="Q2"/>
    <n v="4"/>
    <s v="Apr"/>
  </r>
  <r>
    <x v="615"/>
    <x v="109"/>
    <x v="0"/>
    <x v="1"/>
    <x v="3"/>
    <x v="2"/>
    <x v="2"/>
    <x v="3"/>
    <x v="1"/>
    <x v="0"/>
    <s v="Commuter Helmet"/>
    <n v="1"/>
    <n v="81.98"/>
    <n v="0"/>
    <n v="43.15"/>
    <n v="81.98"/>
    <n v="43.15"/>
    <n v="38.830000000000005"/>
    <n v="0.47365211027079779"/>
    <n v="2026"/>
    <s v="Q2"/>
    <n v="4"/>
    <s v="Apr"/>
  </r>
  <r>
    <x v="616"/>
    <x v="109"/>
    <x v="0"/>
    <x v="1"/>
    <x v="3"/>
    <x v="3"/>
    <x v="13"/>
    <x v="3"/>
    <x v="0"/>
    <x v="2"/>
    <s v="Packing Cube Set"/>
    <n v="1"/>
    <n v="46.71"/>
    <n v="0"/>
    <n v="18.18"/>
    <n v="46.71"/>
    <n v="18.18"/>
    <n v="28.53"/>
    <n v="0.61078998073217727"/>
    <n v="2026"/>
    <s v="Q2"/>
    <n v="4"/>
    <s v="Apr"/>
  </r>
  <r>
    <x v="617"/>
    <x v="109"/>
    <x v="0"/>
    <x v="1"/>
    <x v="3"/>
    <x v="2"/>
    <x v="5"/>
    <x v="3"/>
    <x v="1"/>
    <x v="4"/>
    <s v="Resistance Band Set"/>
    <n v="1"/>
    <n v="41.01"/>
    <n v="0"/>
    <n v="14.5"/>
    <n v="41.01"/>
    <n v="14.5"/>
    <n v="26.509999999999998"/>
    <n v="0.64642770056083876"/>
    <n v="2026"/>
    <s v="Q2"/>
    <n v="4"/>
    <s v="Apr"/>
  </r>
  <r>
    <x v="618"/>
    <x v="109"/>
    <x v="0"/>
    <x v="1"/>
    <x v="3"/>
    <x v="1"/>
    <x v="12"/>
    <x v="0"/>
    <x v="0"/>
    <x v="1"/>
    <s v="Trekking Poles"/>
    <n v="1"/>
    <n v="70.45"/>
    <n v="0.05"/>
    <n v="31.98"/>
    <n v="66.927499999999995"/>
    <n v="31.98"/>
    <n v="34.947499999999991"/>
    <n v="0.52216951178514059"/>
    <n v="2026"/>
    <s v="Q2"/>
    <n v="4"/>
    <s v="Apr"/>
  </r>
  <r>
    <x v="619"/>
    <x v="109"/>
    <x v="0"/>
    <x v="1"/>
    <x v="3"/>
    <x v="3"/>
    <x v="13"/>
    <x v="2"/>
    <x v="2"/>
    <x v="0"/>
    <s v="Trail Bike Light"/>
    <n v="2"/>
    <n v="51.39"/>
    <n v="0.05"/>
    <n v="22.28"/>
    <n v="97.640999999999991"/>
    <n v="44.56"/>
    <n v="53.080999999999989"/>
    <n v="0.54363433393758764"/>
    <n v="2026"/>
    <s v="Q2"/>
    <n v="4"/>
    <s v="Apr"/>
  </r>
  <r>
    <x v="620"/>
    <x v="109"/>
    <x v="0"/>
    <x v="1"/>
    <x v="3"/>
    <x v="0"/>
    <x v="15"/>
    <x v="2"/>
    <x v="0"/>
    <x v="3"/>
    <s v="Compact Sleeping Bag"/>
    <n v="2"/>
    <n v="122.03"/>
    <n v="0"/>
    <n v="59.43"/>
    <n v="244.06"/>
    <n v="118.86"/>
    <n v="125.2"/>
    <n v="0.51298860935835455"/>
    <n v="2026"/>
    <s v="Q2"/>
    <n v="4"/>
    <s v="Apr"/>
  </r>
  <r>
    <x v="621"/>
    <x v="109"/>
    <x v="0"/>
    <x v="1"/>
    <x v="3"/>
    <x v="3"/>
    <x v="4"/>
    <x v="0"/>
    <x v="1"/>
    <x v="2"/>
    <s v="Carry-On Duffel"/>
    <n v="3"/>
    <n v="132.07"/>
    <n v="0.05"/>
    <n v="66.41"/>
    <n v="376.39949999999999"/>
    <n v="199.23"/>
    <n v="177.1695"/>
    <n v="0.47069536489819991"/>
    <n v="2026"/>
    <s v="Q2"/>
    <n v="4"/>
    <s v="Apr"/>
  </r>
  <r>
    <x v="622"/>
    <x v="109"/>
    <x v="0"/>
    <x v="1"/>
    <x v="3"/>
    <x v="3"/>
    <x v="7"/>
    <x v="3"/>
    <x v="0"/>
    <x v="0"/>
    <s v="Compact Repair Kit"/>
    <n v="1"/>
    <n v="41.04"/>
    <n v="0.1"/>
    <n v="17.02"/>
    <n v="36.936"/>
    <n v="17.02"/>
    <n v="19.916"/>
    <n v="0.53920294563569415"/>
    <n v="2026"/>
    <s v="Q2"/>
    <n v="4"/>
    <s v="Apr"/>
  </r>
  <r>
    <x v="623"/>
    <x v="109"/>
    <x v="0"/>
    <x v="1"/>
    <x v="3"/>
    <x v="1"/>
    <x v="1"/>
    <x v="2"/>
    <x v="1"/>
    <x v="4"/>
    <s v="Resistance Band Set"/>
    <n v="2"/>
    <n v="40.56"/>
    <n v="0"/>
    <n v="15.09"/>
    <n v="81.12"/>
    <n v="30.18"/>
    <n v="50.940000000000005"/>
    <n v="0.62795857988165682"/>
    <n v="2026"/>
    <s v="Q2"/>
    <n v="4"/>
    <s v="Apr"/>
  </r>
  <r>
    <x v="624"/>
    <x v="109"/>
    <x v="0"/>
    <x v="1"/>
    <x v="3"/>
    <x v="2"/>
    <x v="16"/>
    <x v="0"/>
    <x v="2"/>
    <x v="4"/>
    <s v="Training Mat"/>
    <n v="3"/>
    <n v="51.36"/>
    <n v="0"/>
    <n v="22.05"/>
    <n v="154.07999999999998"/>
    <n v="66.150000000000006"/>
    <n v="87.929999999999978"/>
    <n v="0.57067757009345788"/>
    <n v="2026"/>
    <s v="Q2"/>
    <n v="4"/>
    <s v="Apr"/>
  </r>
  <r>
    <x v="625"/>
    <x v="110"/>
    <x v="0"/>
    <x v="1"/>
    <x v="3"/>
    <x v="3"/>
    <x v="7"/>
    <x v="0"/>
    <x v="0"/>
    <x v="1"/>
    <s v="Hiking Daypack 20L"/>
    <n v="6"/>
    <n v="93.58"/>
    <n v="0"/>
    <n v="46.68"/>
    <n v="561.48"/>
    <n v="280.08"/>
    <n v="281.40000000000003"/>
    <n v="0.5011754648429152"/>
    <n v="2026"/>
    <s v="Q2"/>
    <n v="4"/>
    <s v="Apr"/>
  </r>
  <r>
    <x v="626"/>
    <x v="110"/>
    <x v="0"/>
    <x v="1"/>
    <x v="3"/>
    <x v="3"/>
    <x v="7"/>
    <x v="0"/>
    <x v="2"/>
    <x v="0"/>
    <s v="Commuter Helmet"/>
    <n v="5"/>
    <n v="80.16"/>
    <n v="0.1"/>
    <n v="42.5"/>
    <n v="360.71999999999997"/>
    <n v="212.5"/>
    <n v="148.21999999999997"/>
    <n v="0.41090042137946325"/>
    <n v="2026"/>
    <s v="Q2"/>
    <n v="4"/>
    <s v="Apr"/>
  </r>
  <r>
    <x v="627"/>
    <x v="110"/>
    <x v="0"/>
    <x v="1"/>
    <x v="3"/>
    <x v="1"/>
    <x v="12"/>
    <x v="0"/>
    <x v="1"/>
    <x v="1"/>
    <s v="Trail Boots"/>
    <n v="1"/>
    <n v="142.22999999999999"/>
    <n v="0.05"/>
    <n v="77.66"/>
    <n v="135.11849999999998"/>
    <n v="77.66"/>
    <n v="57.458499999999987"/>
    <n v="0.42524524768999061"/>
    <n v="2026"/>
    <s v="Q2"/>
    <n v="4"/>
    <s v="Apr"/>
  </r>
  <r>
    <x v="628"/>
    <x v="110"/>
    <x v="0"/>
    <x v="1"/>
    <x v="3"/>
    <x v="1"/>
    <x v="14"/>
    <x v="0"/>
    <x v="0"/>
    <x v="1"/>
    <s v="Trekking Poles"/>
    <n v="2"/>
    <n v="71.77"/>
    <n v="0"/>
    <n v="32.450000000000003"/>
    <n v="143.54"/>
    <n v="64.900000000000006"/>
    <n v="78.639999999999986"/>
    <n v="0.54786122335237553"/>
    <n v="2026"/>
    <s v="Q2"/>
    <n v="4"/>
    <s v="Apr"/>
  </r>
  <r>
    <x v="629"/>
    <x v="110"/>
    <x v="0"/>
    <x v="1"/>
    <x v="3"/>
    <x v="0"/>
    <x v="0"/>
    <x v="3"/>
    <x v="0"/>
    <x v="1"/>
    <s v="Trekking Poles"/>
    <n v="1"/>
    <n v="71.23"/>
    <n v="0.05"/>
    <n v="33.28"/>
    <n v="67.668499999999995"/>
    <n v="33.28"/>
    <n v="34.388499999999993"/>
    <n v="0.50819066478494423"/>
    <n v="2026"/>
    <s v="Q2"/>
    <n v="4"/>
    <s v="Apr"/>
  </r>
  <r>
    <x v="630"/>
    <x v="110"/>
    <x v="0"/>
    <x v="1"/>
    <x v="3"/>
    <x v="0"/>
    <x v="0"/>
    <x v="2"/>
    <x v="0"/>
    <x v="1"/>
    <s v="Trekking Poles"/>
    <n v="1"/>
    <n v="71.239999999999995"/>
    <n v="0.1"/>
    <n v="33.07"/>
    <n v="64.116"/>
    <n v="33.07"/>
    <n v="31.045999999999999"/>
    <n v="0.48421610830369954"/>
    <n v="2026"/>
    <s v="Q2"/>
    <n v="4"/>
    <s v="Apr"/>
  </r>
  <r>
    <x v="631"/>
    <x v="110"/>
    <x v="0"/>
    <x v="1"/>
    <x v="3"/>
    <x v="1"/>
    <x v="6"/>
    <x v="0"/>
    <x v="1"/>
    <x v="0"/>
    <s v="Trail Bike Light"/>
    <n v="1"/>
    <n v="51.39"/>
    <n v="0"/>
    <n v="22.08"/>
    <n v="51.39"/>
    <n v="22.08"/>
    <n v="29.310000000000002"/>
    <n v="0.57034442498540572"/>
    <n v="2026"/>
    <s v="Q2"/>
    <n v="4"/>
    <s v="Apr"/>
  </r>
  <r>
    <x v="632"/>
    <x v="110"/>
    <x v="0"/>
    <x v="1"/>
    <x v="3"/>
    <x v="1"/>
    <x v="12"/>
    <x v="0"/>
    <x v="0"/>
    <x v="0"/>
    <s v="Cycling Pack 12L"/>
    <n v="1"/>
    <n v="102.64"/>
    <n v="0"/>
    <n v="51.86"/>
    <n v="102.64"/>
    <n v="51.86"/>
    <n v="50.78"/>
    <n v="0.49473889321901793"/>
    <n v="2026"/>
    <s v="Q2"/>
    <n v="4"/>
    <s v="Apr"/>
  </r>
  <r>
    <x v="633"/>
    <x v="110"/>
    <x v="0"/>
    <x v="1"/>
    <x v="3"/>
    <x v="2"/>
    <x v="2"/>
    <x v="0"/>
    <x v="1"/>
    <x v="4"/>
    <s v="Recovery Roller"/>
    <n v="2"/>
    <n v="35.56"/>
    <n v="0.1"/>
    <n v="13.85"/>
    <n v="64.00800000000001"/>
    <n v="27.7"/>
    <n v="36.308000000000007"/>
    <n v="0.56724159480064995"/>
    <n v="2026"/>
    <s v="Q2"/>
    <n v="4"/>
    <s v="Apr"/>
  </r>
  <r>
    <x v="634"/>
    <x v="110"/>
    <x v="0"/>
    <x v="1"/>
    <x v="3"/>
    <x v="1"/>
    <x v="11"/>
    <x v="0"/>
    <x v="0"/>
    <x v="0"/>
    <s v="Cycling Pack 12L"/>
    <n v="2"/>
    <n v="100.39"/>
    <n v="0"/>
    <n v="49.05"/>
    <n v="200.78"/>
    <n v="98.1"/>
    <n v="102.68"/>
    <n v="0.51140551847793603"/>
    <n v="2026"/>
    <s v="Q2"/>
    <n v="4"/>
    <s v="Apr"/>
  </r>
  <r>
    <x v="635"/>
    <x v="110"/>
    <x v="0"/>
    <x v="1"/>
    <x v="3"/>
    <x v="0"/>
    <x v="15"/>
    <x v="2"/>
    <x v="0"/>
    <x v="3"/>
    <s v="Trail Tent 2P"/>
    <n v="2"/>
    <n v="191.51"/>
    <n v="0.1"/>
    <n v="101.25"/>
    <n v="344.71800000000002"/>
    <n v="202.5"/>
    <n v="142.21800000000002"/>
    <n v="0.41256331262075091"/>
    <n v="2026"/>
    <s v="Q2"/>
    <n v="4"/>
    <s v="Apr"/>
  </r>
  <r>
    <x v="636"/>
    <x v="110"/>
    <x v="0"/>
    <x v="1"/>
    <x v="3"/>
    <x v="1"/>
    <x v="12"/>
    <x v="2"/>
    <x v="1"/>
    <x v="1"/>
    <s v="Trail Boots"/>
    <n v="2"/>
    <n v="147.30000000000001"/>
    <n v="0"/>
    <n v="81.2"/>
    <n v="294.60000000000002"/>
    <n v="162.4"/>
    <n v="132.20000000000002"/>
    <n v="0.44874405974202308"/>
    <n v="2026"/>
    <s v="Q2"/>
    <n v="4"/>
    <s v="Apr"/>
  </r>
  <r>
    <x v="637"/>
    <x v="110"/>
    <x v="0"/>
    <x v="1"/>
    <x v="3"/>
    <x v="1"/>
    <x v="11"/>
    <x v="2"/>
    <x v="0"/>
    <x v="0"/>
    <s v="Commuter Helmet"/>
    <n v="1"/>
    <n v="79.92"/>
    <n v="0.1"/>
    <n v="43.13"/>
    <n v="71.927999999999997"/>
    <n v="43.13"/>
    <n v="28.797999999999995"/>
    <n v="0.40037259481703918"/>
    <n v="2026"/>
    <s v="Q2"/>
    <n v="4"/>
    <s v="Apr"/>
  </r>
  <r>
    <x v="638"/>
    <x v="111"/>
    <x v="0"/>
    <x v="1"/>
    <x v="3"/>
    <x v="1"/>
    <x v="1"/>
    <x v="0"/>
    <x v="0"/>
    <x v="3"/>
    <s v="Alpine Tent 4P"/>
    <n v="2"/>
    <n v="344.29"/>
    <n v="0.1"/>
    <n v="192.66"/>
    <n v="619.72200000000009"/>
    <n v="385.32"/>
    <n v="234.4020000000001"/>
    <n v="0.37823733867766524"/>
    <n v="2026"/>
    <s v="Q2"/>
    <n v="4"/>
    <s v="Apr"/>
  </r>
  <r>
    <x v="639"/>
    <x v="111"/>
    <x v="0"/>
    <x v="1"/>
    <x v="3"/>
    <x v="2"/>
    <x v="5"/>
    <x v="0"/>
    <x v="0"/>
    <x v="1"/>
    <s v="Summit Backpack 45L"/>
    <n v="1"/>
    <n v="151.15"/>
    <n v="0"/>
    <n v="77.680000000000007"/>
    <n v="151.15"/>
    <n v="77.680000000000007"/>
    <n v="73.47"/>
    <n v="0.48607343698312933"/>
    <n v="2026"/>
    <s v="Q2"/>
    <n v="4"/>
    <s v="Apr"/>
  </r>
  <r>
    <x v="640"/>
    <x v="111"/>
    <x v="0"/>
    <x v="1"/>
    <x v="3"/>
    <x v="1"/>
    <x v="6"/>
    <x v="2"/>
    <x v="1"/>
    <x v="3"/>
    <s v="Portable Camp Stove"/>
    <n v="1"/>
    <n v="81.73"/>
    <n v="0.05"/>
    <n v="39.979999999999997"/>
    <n v="77.643500000000003"/>
    <n v="39.979999999999997"/>
    <n v="37.663500000000006"/>
    <n v="0.48508246021882068"/>
    <n v="2026"/>
    <s v="Q2"/>
    <n v="4"/>
    <s v="Apr"/>
  </r>
  <r>
    <x v="641"/>
    <x v="111"/>
    <x v="0"/>
    <x v="1"/>
    <x v="3"/>
    <x v="3"/>
    <x v="4"/>
    <x v="2"/>
    <x v="1"/>
    <x v="1"/>
    <s v="Trail Boots"/>
    <n v="1"/>
    <n v="142.53"/>
    <n v="0.05"/>
    <n v="77.77"/>
    <n v="135.40350000000001"/>
    <n v="77.77"/>
    <n v="57.633500000000012"/>
    <n v="0.4256426163282338"/>
    <n v="2026"/>
    <s v="Q2"/>
    <n v="4"/>
    <s v="Apr"/>
  </r>
  <r>
    <x v="642"/>
    <x v="111"/>
    <x v="0"/>
    <x v="1"/>
    <x v="3"/>
    <x v="1"/>
    <x v="1"/>
    <x v="0"/>
    <x v="1"/>
    <x v="3"/>
    <s v="Portable Camp Stove"/>
    <n v="2"/>
    <n v="83.24"/>
    <n v="0"/>
    <n v="40.03"/>
    <n v="166.48"/>
    <n v="80.06"/>
    <n v="86.419999999999987"/>
    <n v="0.51910139356078799"/>
    <n v="2026"/>
    <s v="Q2"/>
    <n v="4"/>
    <s v="Apr"/>
  </r>
  <r>
    <x v="643"/>
    <x v="111"/>
    <x v="0"/>
    <x v="1"/>
    <x v="3"/>
    <x v="0"/>
    <x v="0"/>
    <x v="3"/>
    <x v="1"/>
    <x v="1"/>
    <s v="Trail Boots"/>
    <n v="1"/>
    <n v="141.99"/>
    <n v="0.05"/>
    <n v="79.7"/>
    <n v="134.8905"/>
    <n v="79.7"/>
    <n v="55.1905"/>
    <n v="0.40915038494186023"/>
    <n v="2026"/>
    <s v="Q2"/>
    <n v="4"/>
    <s v="Apr"/>
  </r>
  <r>
    <x v="644"/>
    <x v="111"/>
    <x v="0"/>
    <x v="1"/>
    <x v="3"/>
    <x v="1"/>
    <x v="12"/>
    <x v="0"/>
    <x v="1"/>
    <x v="4"/>
    <s v="Recovery Roller"/>
    <n v="2"/>
    <n v="35.94"/>
    <n v="0.05"/>
    <n v="14.17"/>
    <n v="68.285999999999987"/>
    <n v="28.34"/>
    <n v="39.945999999999984"/>
    <n v="0.5849808159798493"/>
    <n v="2026"/>
    <s v="Q2"/>
    <n v="4"/>
    <s v="Apr"/>
  </r>
  <r>
    <x v="645"/>
    <x v="112"/>
    <x v="0"/>
    <x v="1"/>
    <x v="3"/>
    <x v="1"/>
    <x v="1"/>
    <x v="0"/>
    <x v="1"/>
    <x v="4"/>
    <s v="Training Mat"/>
    <n v="3"/>
    <n v="49.55"/>
    <n v="0"/>
    <n v="22.55"/>
    <n v="148.64999999999998"/>
    <n v="67.650000000000006"/>
    <n v="80.999999999999972"/>
    <n v="0.54490413723511588"/>
    <n v="2026"/>
    <s v="Q2"/>
    <n v="4"/>
    <s v="Apr"/>
  </r>
  <r>
    <x v="646"/>
    <x v="112"/>
    <x v="0"/>
    <x v="1"/>
    <x v="3"/>
    <x v="3"/>
    <x v="8"/>
    <x v="3"/>
    <x v="0"/>
    <x v="4"/>
    <s v="Resistance Band Set"/>
    <n v="1"/>
    <n v="39.89"/>
    <n v="0.05"/>
    <n v="15.06"/>
    <n v="37.895499999999998"/>
    <n v="15.06"/>
    <n v="22.835499999999996"/>
    <n v="0.60259133670224685"/>
    <n v="2026"/>
    <s v="Q2"/>
    <n v="4"/>
    <s v="Apr"/>
  </r>
  <r>
    <x v="647"/>
    <x v="112"/>
    <x v="0"/>
    <x v="1"/>
    <x v="3"/>
    <x v="3"/>
    <x v="7"/>
    <x v="3"/>
    <x v="1"/>
    <x v="4"/>
    <s v="Resistance Band Set"/>
    <n v="1"/>
    <n v="40.630000000000003"/>
    <n v="0.1"/>
    <n v="14.67"/>
    <n v="36.567"/>
    <n v="14.67"/>
    <n v="21.896999999999998"/>
    <n v="0.59881860694068423"/>
    <n v="2026"/>
    <s v="Q2"/>
    <n v="4"/>
    <s v="Apr"/>
  </r>
  <r>
    <x v="648"/>
    <x v="112"/>
    <x v="0"/>
    <x v="1"/>
    <x v="3"/>
    <x v="3"/>
    <x v="8"/>
    <x v="3"/>
    <x v="0"/>
    <x v="0"/>
    <s v="Compact Repair Kit"/>
    <n v="4"/>
    <n v="39.78"/>
    <n v="0.05"/>
    <n v="16.7"/>
    <n v="151.16399999999999"/>
    <n v="66.8"/>
    <n v="84.36399999999999"/>
    <n v="0.55809584292556425"/>
    <n v="2026"/>
    <s v="Q2"/>
    <n v="4"/>
    <s v="Apr"/>
  </r>
  <r>
    <x v="649"/>
    <x v="112"/>
    <x v="0"/>
    <x v="1"/>
    <x v="3"/>
    <x v="3"/>
    <x v="4"/>
    <x v="3"/>
    <x v="2"/>
    <x v="1"/>
    <s v="Hiking Daypack 20L"/>
    <n v="1"/>
    <n v="92.74"/>
    <n v="0"/>
    <n v="46.1"/>
    <n v="92.74"/>
    <n v="46.1"/>
    <n v="46.639999999999993"/>
    <n v="0.50291136510675005"/>
    <n v="2026"/>
    <s v="Q2"/>
    <n v="4"/>
    <s v="Apr"/>
  </r>
  <r>
    <x v="650"/>
    <x v="112"/>
    <x v="0"/>
    <x v="1"/>
    <x v="3"/>
    <x v="1"/>
    <x v="6"/>
    <x v="2"/>
    <x v="0"/>
    <x v="3"/>
    <s v="Compact Sleeping Bag"/>
    <n v="2"/>
    <n v="120.49"/>
    <n v="0.1"/>
    <n v="62.23"/>
    <n v="216.88200000000001"/>
    <n v="124.46"/>
    <n v="92.422000000000011"/>
    <n v="0.42613955976060719"/>
    <n v="2026"/>
    <s v="Q2"/>
    <n v="4"/>
    <s v="Apr"/>
  </r>
  <r>
    <x v="651"/>
    <x v="113"/>
    <x v="0"/>
    <x v="1"/>
    <x v="3"/>
    <x v="1"/>
    <x v="6"/>
    <x v="0"/>
    <x v="2"/>
    <x v="1"/>
    <s v="Trekking Poles"/>
    <n v="2"/>
    <n v="70.53"/>
    <n v="0"/>
    <n v="32.229999999999997"/>
    <n v="141.06"/>
    <n v="64.459999999999994"/>
    <n v="76.600000000000009"/>
    <n v="0.54303133418403526"/>
    <n v="2026"/>
    <s v="Q2"/>
    <n v="4"/>
    <s v="Apr"/>
  </r>
  <r>
    <x v="652"/>
    <x v="113"/>
    <x v="0"/>
    <x v="1"/>
    <x v="3"/>
    <x v="1"/>
    <x v="14"/>
    <x v="0"/>
    <x v="1"/>
    <x v="1"/>
    <s v="Hiking Daypack 20L"/>
    <n v="1"/>
    <n v="90.87"/>
    <n v="0.1"/>
    <n v="44.4"/>
    <n v="81.783000000000001"/>
    <n v="44.4"/>
    <n v="37.383000000000003"/>
    <n v="0.45709988628443565"/>
    <n v="2026"/>
    <s v="Q2"/>
    <n v="4"/>
    <s v="Apr"/>
  </r>
  <r>
    <x v="653"/>
    <x v="113"/>
    <x v="0"/>
    <x v="1"/>
    <x v="3"/>
    <x v="1"/>
    <x v="14"/>
    <x v="1"/>
    <x v="0"/>
    <x v="4"/>
    <s v="Weighted Vest"/>
    <n v="3"/>
    <n v="124.31"/>
    <n v="0.2"/>
    <n v="67.97"/>
    <n v="298.34399999999999"/>
    <n v="203.91"/>
    <n v="94.433999999999997"/>
    <n v="0.31652723031131846"/>
    <n v="2026"/>
    <s v="Q2"/>
    <n v="4"/>
    <s v="Apr"/>
  </r>
  <r>
    <x v="654"/>
    <x v="113"/>
    <x v="0"/>
    <x v="1"/>
    <x v="3"/>
    <x v="1"/>
    <x v="1"/>
    <x v="1"/>
    <x v="0"/>
    <x v="0"/>
    <s v="Compact Repair Kit"/>
    <n v="15"/>
    <n v="41.21"/>
    <n v="0.15"/>
    <n v="16.760000000000002"/>
    <n v="525.42750000000001"/>
    <n v="251.40000000000003"/>
    <n v="274.02749999999997"/>
    <n v="0.52153246642020068"/>
    <n v="2026"/>
    <s v="Q2"/>
    <n v="4"/>
    <s v="Apr"/>
  </r>
  <r>
    <x v="655"/>
    <x v="113"/>
    <x v="0"/>
    <x v="1"/>
    <x v="3"/>
    <x v="0"/>
    <x v="0"/>
    <x v="0"/>
    <x v="1"/>
    <x v="1"/>
    <s v="Trail Boots"/>
    <n v="2"/>
    <n v="145.75"/>
    <n v="0.1"/>
    <n v="78.900000000000006"/>
    <n v="262.35000000000002"/>
    <n v="157.80000000000001"/>
    <n v="104.55000000000001"/>
    <n v="0.39851343624928531"/>
    <n v="2026"/>
    <s v="Q2"/>
    <n v="4"/>
    <s v="Apr"/>
  </r>
  <r>
    <x v="656"/>
    <x v="113"/>
    <x v="0"/>
    <x v="1"/>
    <x v="3"/>
    <x v="2"/>
    <x v="3"/>
    <x v="0"/>
    <x v="1"/>
    <x v="2"/>
    <s v="Carry-On Duffel"/>
    <n v="1"/>
    <n v="134.86000000000001"/>
    <n v="0"/>
    <n v="66.040000000000006"/>
    <n v="134.86000000000001"/>
    <n v="66.040000000000006"/>
    <n v="68.820000000000007"/>
    <n v="0.51030698502150373"/>
    <n v="2026"/>
    <s v="Q2"/>
    <n v="4"/>
    <s v="Apr"/>
  </r>
  <r>
    <x v="657"/>
    <x v="113"/>
    <x v="0"/>
    <x v="1"/>
    <x v="3"/>
    <x v="3"/>
    <x v="13"/>
    <x v="2"/>
    <x v="1"/>
    <x v="2"/>
    <s v="Carry-On Duffel"/>
    <n v="1"/>
    <n v="136.07"/>
    <n v="0"/>
    <n v="65.17"/>
    <n v="136.07"/>
    <n v="65.17"/>
    <n v="70.899999999999991"/>
    <n v="0.52105533916366575"/>
    <n v="2026"/>
    <s v="Q2"/>
    <n v="4"/>
    <s v="Apr"/>
  </r>
  <r>
    <x v="658"/>
    <x v="113"/>
    <x v="0"/>
    <x v="1"/>
    <x v="3"/>
    <x v="0"/>
    <x v="15"/>
    <x v="2"/>
    <x v="2"/>
    <x v="2"/>
    <s v="Packing Cube Set"/>
    <n v="1"/>
    <n v="47.25"/>
    <n v="0.1"/>
    <n v="18.25"/>
    <n v="42.524999999999999"/>
    <n v="18.25"/>
    <n v="24.274999999999999"/>
    <n v="0.57084068195179305"/>
    <n v="2026"/>
    <s v="Q2"/>
    <n v="4"/>
    <s v="Apr"/>
  </r>
  <r>
    <x v="659"/>
    <x v="113"/>
    <x v="0"/>
    <x v="1"/>
    <x v="3"/>
    <x v="0"/>
    <x v="0"/>
    <x v="0"/>
    <x v="2"/>
    <x v="0"/>
    <s v="Compact Repair Kit"/>
    <n v="2"/>
    <n v="41.32"/>
    <n v="0.1"/>
    <n v="16.66"/>
    <n v="74.376000000000005"/>
    <n v="33.32"/>
    <n v="41.056000000000004"/>
    <n v="0.5520060234484242"/>
    <n v="2026"/>
    <s v="Q2"/>
    <n v="4"/>
    <s v="Apr"/>
  </r>
  <r>
    <x v="660"/>
    <x v="113"/>
    <x v="0"/>
    <x v="1"/>
    <x v="3"/>
    <x v="0"/>
    <x v="15"/>
    <x v="3"/>
    <x v="1"/>
    <x v="0"/>
    <s v="Commuter Helmet"/>
    <n v="2"/>
    <n v="81.75"/>
    <n v="0"/>
    <n v="41.92"/>
    <n v="163.5"/>
    <n v="83.84"/>
    <n v="79.66"/>
    <n v="0.48721712538226297"/>
    <n v="2026"/>
    <s v="Q2"/>
    <n v="4"/>
    <s v="Apr"/>
  </r>
  <r>
    <x v="661"/>
    <x v="114"/>
    <x v="0"/>
    <x v="1"/>
    <x v="3"/>
    <x v="1"/>
    <x v="12"/>
    <x v="0"/>
    <x v="0"/>
    <x v="2"/>
    <s v="Insulated Bottle"/>
    <n v="1"/>
    <n v="36.020000000000003"/>
    <n v="0.05"/>
    <n v="13.72"/>
    <n v="34.219000000000001"/>
    <n v="13.72"/>
    <n v="20.499000000000002"/>
    <n v="0.59905315760250155"/>
    <n v="2026"/>
    <s v="Q2"/>
    <n v="4"/>
    <s v="Apr"/>
  </r>
  <r>
    <x v="662"/>
    <x v="114"/>
    <x v="0"/>
    <x v="1"/>
    <x v="3"/>
    <x v="2"/>
    <x v="5"/>
    <x v="0"/>
    <x v="2"/>
    <x v="2"/>
    <s v="Insulated Bottle"/>
    <n v="1"/>
    <n v="36.68"/>
    <n v="0"/>
    <n v="13.27"/>
    <n v="36.68"/>
    <n v="13.27"/>
    <n v="23.41"/>
    <n v="0.63822246455834242"/>
    <n v="2026"/>
    <s v="Q2"/>
    <n v="4"/>
    <s v="Apr"/>
  </r>
  <r>
    <x v="663"/>
    <x v="114"/>
    <x v="0"/>
    <x v="1"/>
    <x v="3"/>
    <x v="3"/>
    <x v="8"/>
    <x v="1"/>
    <x v="2"/>
    <x v="3"/>
    <s v="Alpine Tent 4P"/>
    <n v="6"/>
    <n v="348.16"/>
    <n v="0.1"/>
    <n v="198.24"/>
    <n v="1880.0640000000001"/>
    <n v="1189.44"/>
    <n v="690.62400000000002"/>
    <n v="0.36734068627450978"/>
    <n v="2026"/>
    <s v="Q2"/>
    <n v="4"/>
    <s v="Apr"/>
  </r>
  <r>
    <x v="664"/>
    <x v="114"/>
    <x v="0"/>
    <x v="1"/>
    <x v="3"/>
    <x v="2"/>
    <x v="16"/>
    <x v="0"/>
    <x v="0"/>
    <x v="0"/>
    <s v="Compact Repair Kit"/>
    <n v="2"/>
    <n v="39.799999999999997"/>
    <n v="0.05"/>
    <n v="16.23"/>
    <n v="75.61999999999999"/>
    <n v="32.46"/>
    <n v="43.159999999999989"/>
    <n v="0.57074847923829664"/>
    <n v="2026"/>
    <s v="Q2"/>
    <n v="4"/>
    <s v="Apr"/>
  </r>
  <r>
    <x v="665"/>
    <x v="114"/>
    <x v="0"/>
    <x v="1"/>
    <x v="3"/>
    <x v="0"/>
    <x v="15"/>
    <x v="0"/>
    <x v="0"/>
    <x v="0"/>
    <s v="Compact Repair Kit"/>
    <n v="5"/>
    <n v="39.369999999999997"/>
    <n v="0.05"/>
    <n v="16.760000000000002"/>
    <n v="187.00749999999999"/>
    <n v="83.800000000000011"/>
    <n v="103.20749999999998"/>
    <n v="0.55188963009504954"/>
    <n v="2026"/>
    <s v="Q2"/>
    <n v="4"/>
    <s v="Apr"/>
  </r>
  <r>
    <x v="666"/>
    <x v="114"/>
    <x v="0"/>
    <x v="1"/>
    <x v="3"/>
    <x v="1"/>
    <x v="12"/>
    <x v="3"/>
    <x v="0"/>
    <x v="4"/>
    <s v="Resistance Band Set"/>
    <n v="2"/>
    <n v="40.85"/>
    <n v="0"/>
    <n v="14.99"/>
    <n v="81.7"/>
    <n v="29.98"/>
    <n v="51.72"/>
    <n v="0.633047735618115"/>
    <n v="2026"/>
    <s v="Q2"/>
    <n v="4"/>
    <s v="Apr"/>
  </r>
  <r>
    <x v="667"/>
    <x v="114"/>
    <x v="0"/>
    <x v="1"/>
    <x v="3"/>
    <x v="3"/>
    <x v="8"/>
    <x v="3"/>
    <x v="0"/>
    <x v="1"/>
    <s v="Hiking Daypack 20L"/>
    <n v="1"/>
    <n v="92.91"/>
    <n v="0.05"/>
    <n v="46"/>
    <n v="88.264499999999998"/>
    <n v="46"/>
    <n v="42.264499999999998"/>
    <n v="0.4788391709010984"/>
    <n v="2026"/>
    <s v="Q2"/>
    <n v="4"/>
    <s v="Apr"/>
  </r>
  <r>
    <x v="668"/>
    <x v="114"/>
    <x v="0"/>
    <x v="1"/>
    <x v="3"/>
    <x v="3"/>
    <x v="13"/>
    <x v="0"/>
    <x v="1"/>
    <x v="1"/>
    <s v="Summit Backpack 45L"/>
    <n v="1"/>
    <n v="152.01"/>
    <n v="0"/>
    <n v="80.33"/>
    <n v="152.01"/>
    <n v="80.33"/>
    <n v="71.679999999999993"/>
    <n v="0.47154792447865268"/>
    <n v="2026"/>
    <s v="Q2"/>
    <n v="4"/>
    <s v="Apr"/>
  </r>
  <r>
    <x v="669"/>
    <x v="114"/>
    <x v="0"/>
    <x v="1"/>
    <x v="3"/>
    <x v="1"/>
    <x v="6"/>
    <x v="3"/>
    <x v="1"/>
    <x v="2"/>
    <s v="Insulated Bottle"/>
    <n v="1"/>
    <n v="36.65"/>
    <n v="0"/>
    <n v="13.28"/>
    <n v="36.65"/>
    <n v="13.28"/>
    <n v="23.369999999999997"/>
    <n v="0.63765347885402446"/>
    <n v="2026"/>
    <s v="Q2"/>
    <n v="4"/>
    <s v="Apr"/>
  </r>
  <r>
    <x v="670"/>
    <x v="115"/>
    <x v="0"/>
    <x v="1"/>
    <x v="3"/>
    <x v="3"/>
    <x v="8"/>
    <x v="0"/>
    <x v="0"/>
    <x v="3"/>
    <s v="Portable Camp Stove"/>
    <n v="5"/>
    <n v="80.819999999999993"/>
    <n v="0"/>
    <n v="40.47"/>
    <n v="404.09999999999997"/>
    <n v="202.35"/>
    <n v="201.74999999999997"/>
    <n v="0.49925760950259834"/>
    <n v="2026"/>
    <s v="Q2"/>
    <n v="4"/>
    <s v="Apr"/>
  </r>
  <r>
    <x v="671"/>
    <x v="115"/>
    <x v="0"/>
    <x v="1"/>
    <x v="3"/>
    <x v="3"/>
    <x v="4"/>
    <x v="0"/>
    <x v="1"/>
    <x v="1"/>
    <s v="Trail Boots"/>
    <n v="4"/>
    <n v="144.69999999999999"/>
    <n v="0"/>
    <n v="79.41"/>
    <n v="578.79999999999995"/>
    <n v="317.64"/>
    <n v="261.15999999999997"/>
    <n v="0.45120939875604699"/>
    <n v="2026"/>
    <s v="Q2"/>
    <n v="4"/>
    <s v="Apr"/>
  </r>
  <r>
    <x v="672"/>
    <x v="115"/>
    <x v="0"/>
    <x v="1"/>
    <x v="3"/>
    <x v="1"/>
    <x v="6"/>
    <x v="2"/>
    <x v="1"/>
    <x v="4"/>
    <s v="Recovery Roller"/>
    <n v="2"/>
    <n v="36.51"/>
    <n v="0.1"/>
    <n v="14.18"/>
    <n v="65.718000000000004"/>
    <n v="28.36"/>
    <n v="37.358000000000004"/>
    <n v="0.56845917404668433"/>
    <n v="2026"/>
    <s v="Q2"/>
    <n v="4"/>
    <s v="Apr"/>
  </r>
  <r>
    <x v="673"/>
    <x v="115"/>
    <x v="0"/>
    <x v="1"/>
    <x v="3"/>
    <x v="3"/>
    <x v="7"/>
    <x v="3"/>
    <x v="1"/>
    <x v="2"/>
    <s v="Insulated Bottle"/>
    <n v="3"/>
    <n v="36.58"/>
    <n v="0.05"/>
    <n v="13.71"/>
    <n v="104.25299999999999"/>
    <n v="41.13"/>
    <n v="63.122999999999983"/>
    <n v="0.60547897902218628"/>
    <n v="2026"/>
    <s v="Q2"/>
    <n v="4"/>
    <s v="Apr"/>
  </r>
  <r>
    <x v="674"/>
    <x v="115"/>
    <x v="0"/>
    <x v="1"/>
    <x v="3"/>
    <x v="3"/>
    <x v="7"/>
    <x v="2"/>
    <x v="2"/>
    <x v="3"/>
    <s v="Trail Tent 2P"/>
    <n v="2"/>
    <n v="191.59"/>
    <n v="0"/>
    <n v="102.52"/>
    <n v="383.18"/>
    <n v="205.04"/>
    <n v="178.14000000000001"/>
    <n v="0.46489900307949272"/>
    <n v="2026"/>
    <s v="Q2"/>
    <n v="4"/>
    <s v="Apr"/>
  </r>
  <r>
    <x v="675"/>
    <x v="115"/>
    <x v="0"/>
    <x v="1"/>
    <x v="3"/>
    <x v="3"/>
    <x v="8"/>
    <x v="1"/>
    <x v="2"/>
    <x v="3"/>
    <s v="Alpine Tent 4P"/>
    <n v="6"/>
    <n v="337.24"/>
    <n v="0.05"/>
    <n v="198.63"/>
    <n v="1922.268"/>
    <n v="1191.78"/>
    <n v="730.48800000000006"/>
    <n v="0.38001360892445801"/>
    <n v="2026"/>
    <s v="Q2"/>
    <n v="4"/>
    <s v="Apr"/>
  </r>
  <r>
    <x v="676"/>
    <x v="115"/>
    <x v="0"/>
    <x v="1"/>
    <x v="3"/>
    <x v="3"/>
    <x v="7"/>
    <x v="1"/>
    <x v="2"/>
    <x v="2"/>
    <s v="Packing Cube Set"/>
    <n v="3"/>
    <n v="46.2"/>
    <n v="0.1"/>
    <n v="18.149999999999999"/>
    <n v="124.74000000000002"/>
    <n v="54.449999999999996"/>
    <n v="70.29000000000002"/>
    <n v="0.5634920634920636"/>
    <n v="2026"/>
    <s v="Q2"/>
    <n v="4"/>
    <s v="Apr"/>
  </r>
  <r>
    <x v="677"/>
    <x v="115"/>
    <x v="0"/>
    <x v="1"/>
    <x v="3"/>
    <x v="1"/>
    <x v="1"/>
    <x v="3"/>
    <x v="2"/>
    <x v="4"/>
    <s v="Training Mat"/>
    <n v="4"/>
    <n v="50.84"/>
    <n v="0.05"/>
    <n v="22.63"/>
    <n v="193.19200000000001"/>
    <n v="90.52"/>
    <n v="102.67200000000001"/>
    <n v="0.53145057766367143"/>
    <n v="2026"/>
    <s v="Q2"/>
    <n v="4"/>
    <s v="Apr"/>
  </r>
  <r>
    <x v="678"/>
    <x v="116"/>
    <x v="0"/>
    <x v="1"/>
    <x v="3"/>
    <x v="3"/>
    <x v="13"/>
    <x v="0"/>
    <x v="0"/>
    <x v="2"/>
    <s v="Travel Backpack 35L"/>
    <n v="1"/>
    <n v="166.5"/>
    <n v="0"/>
    <n v="85.55"/>
    <n v="166.5"/>
    <n v="85.55"/>
    <n v="80.95"/>
    <n v="0.4861861861861862"/>
    <n v="2026"/>
    <s v="Q2"/>
    <n v="4"/>
    <s v="Apr"/>
  </r>
  <r>
    <x v="679"/>
    <x v="116"/>
    <x v="0"/>
    <x v="1"/>
    <x v="3"/>
    <x v="3"/>
    <x v="4"/>
    <x v="3"/>
    <x v="1"/>
    <x v="1"/>
    <s v="Trekking Poles"/>
    <n v="1"/>
    <n v="70.2"/>
    <n v="0"/>
    <n v="32.06"/>
    <n v="70.2"/>
    <n v="32.06"/>
    <n v="38.14"/>
    <n v="0.5433048433048433"/>
    <n v="2026"/>
    <s v="Q2"/>
    <n v="4"/>
    <s v="Apr"/>
  </r>
  <r>
    <x v="680"/>
    <x v="116"/>
    <x v="0"/>
    <x v="1"/>
    <x v="3"/>
    <x v="1"/>
    <x v="12"/>
    <x v="0"/>
    <x v="1"/>
    <x v="4"/>
    <s v="Training Mat"/>
    <n v="4"/>
    <n v="50.67"/>
    <n v="0"/>
    <n v="22.62"/>
    <n v="202.68"/>
    <n v="90.48"/>
    <n v="112.2"/>
    <n v="0.55358200118413259"/>
    <n v="2026"/>
    <s v="Q2"/>
    <n v="4"/>
    <s v="Apr"/>
  </r>
  <r>
    <x v="681"/>
    <x v="116"/>
    <x v="0"/>
    <x v="1"/>
    <x v="3"/>
    <x v="1"/>
    <x v="11"/>
    <x v="2"/>
    <x v="1"/>
    <x v="2"/>
    <s v="Travel Backpack 35L"/>
    <n v="3"/>
    <n v="161.05000000000001"/>
    <n v="0.05"/>
    <n v="87.43"/>
    <n v="458.99250000000001"/>
    <n v="262.29000000000002"/>
    <n v="196.70249999999999"/>
    <n v="0.4285527541299694"/>
    <n v="2026"/>
    <s v="Q2"/>
    <n v="4"/>
    <s v="Apr"/>
  </r>
  <r>
    <x v="682"/>
    <x v="116"/>
    <x v="0"/>
    <x v="1"/>
    <x v="3"/>
    <x v="1"/>
    <x v="6"/>
    <x v="1"/>
    <x v="1"/>
    <x v="4"/>
    <s v="Weighted Vest"/>
    <n v="10"/>
    <n v="124.59"/>
    <n v="0.15"/>
    <n v="67.14"/>
    <n v="1059.0150000000001"/>
    <n v="671.4"/>
    <n v="387.61500000000012"/>
    <n v="0.36601464568490538"/>
    <n v="2026"/>
    <s v="Q2"/>
    <n v="4"/>
    <s v="Apr"/>
  </r>
  <r>
    <x v="683"/>
    <x v="116"/>
    <x v="0"/>
    <x v="1"/>
    <x v="3"/>
    <x v="2"/>
    <x v="16"/>
    <x v="0"/>
    <x v="2"/>
    <x v="4"/>
    <s v="Training Mat"/>
    <n v="1"/>
    <n v="50.18"/>
    <n v="0"/>
    <n v="22.05"/>
    <n v="50.18"/>
    <n v="22.05"/>
    <n v="28.13"/>
    <n v="0.56058190514149064"/>
    <n v="2026"/>
    <s v="Q2"/>
    <n v="4"/>
    <s v="Apr"/>
  </r>
  <r>
    <x v="684"/>
    <x v="117"/>
    <x v="0"/>
    <x v="1"/>
    <x v="3"/>
    <x v="1"/>
    <x v="11"/>
    <x v="0"/>
    <x v="1"/>
    <x v="3"/>
    <s v="Portable Camp Stove"/>
    <n v="1"/>
    <n v="83.38"/>
    <n v="0"/>
    <n v="38.979999999999997"/>
    <n v="83.38"/>
    <n v="38.979999999999997"/>
    <n v="44.4"/>
    <n v="0.53250179899256422"/>
    <n v="2026"/>
    <s v="Q2"/>
    <n v="4"/>
    <s v="Apr"/>
  </r>
  <r>
    <x v="685"/>
    <x v="117"/>
    <x v="0"/>
    <x v="1"/>
    <x v="3"/>
    <x v="3"/>
    <x v="7"/>
    <x v="0"/>
    <x v="0"/>
    <x v="2"/>
    <s v="Insulated Bottle"/>
    <n v="1"/>
    <n v="35.549999999999997"/>
    <n v="0.05"/>
    <n v="13.25"/>
    <n v="33.772499999999994"/>
    <n v="13.25"/>
    <n v="20.522499999999994"/>
    <n v="0.60766896143311855"/>
    <n v="2026"/>
    <s v="Q2"/>
    <n v="4"/>
    <s v="Apr"/>
  </r>
  <r>
    <x v="686"/>
    <x v="117"/>
    <x v="0"/>
    <x v="1"/>
    <x v="3"/>
    <x v="3"/>
    <x v="8"/>
    <x v="2"/>
    <x v="1"/>
    <x v="1"/>
    <s v="Summit Backpack 45L"/>
    <n v="1"/>
    <n v="154.36000000000001"/>
    <n v="0"/>
    <n v="77.760000000000005"/>
    <n v="154.36000000000001"/>
    <n v="77.760000000000005"/>
    <n v="76.600000000000009"/>
    <n v="0.49624254988338951"/>
    <n v="2026"/>
    <s v="Q2"/>
    <n v="4"/>
    <s v="Apr"/>
  </r>
  <r>
    <x v="687"/>
    <x v="117"/>
    <x v="0"/>
    <x v="1"/>
    <x v="3"/>
    <x v="0"/>
    <x v="9"/>
    <x v="3"/>
    <x v="1"/>
    <x v="1"/>
    <s v="Summit Backpack 45L"/>
    <n v="1"/>
    <n v="155.68"/>
    <n v="0"/>
    <n v="77.97"/>
    <n v="155.68"/>
    <n v="77.97"/>
    <n v="77.710000000000008"/>
    <n v="0.49916495375128472"/>
    <n v="2026"/>
    <s v="Q2"/>
    <n v="4"/>
    <s v="Apr"/>
  </r>
  <r>
    <x v="688"/>
    <x v="117"/>
    <x v="0"/>
    <x v="1"/>
    <x v="3"/>
    <x v="0"/>
    <x v="0"/>
    <x v="0"/>
    <x v="0"/>
    <x v="4"/>
    <s v="Resistance Band Set"/>
    <n v="1"/>
    <n v="40.950000000000003"/>
    <n v="0.15"/>
    <n v="14.89"/>
    <n v="34.807500000000005"/>
    <n v="14.89"/>
    <n v="19.917500000000004"/>
    <n v="0.57221863104216053"/>
    <n v="2026"/>
    <s v="Q2"/>
    <n v="4"/>
    <s v="Apr"/>
  </r>
  <r>
    <x v="689"/>
    <x v="117"/>
    <x v="0"/>
    <x v="1"/>
    <x v="3"/>
    <x v="3"/>
    <x v="13"/>
    <x v="3"/>
    <x v="0"/>
    <x v="2"/>
    <s v="Packing Cube Set"/>
    <n v="3"/>
    <n v="47.28"/>
    <n v="0.05"/>
    <n v="18.52"/>
    <n v="134.74799999999999"/>
    <n v="55.56"/>
    <n v="79.187999999999988"/>
    <n v="0.58767477068305274"/>
    <n v="2026"/>
    <s v="Q2"/>
    <n v="4"/>
    <s v="Apr"/>
  </r>
  <r>
    <x v="690"/>
    <x v="117"/>
    <x v="0"/>
    <x v="1"/>
    <x v="3"/>
    <x v="3"/>
    <x v="7"/>
    <x v="0"/>
    <x v="0"/>
    <x v="4"/>
    <s v="Training Mat"/>
    <n v="4"/>
    <n v="51.57"/>
    <n v="0.1"/>
    <n v="22.58"/>
    <n v="185.65200000000002"/>
    <n v="90.32"/>
    <n v="95.332000000000022"/>
    <n v="0.51349837330058401"/>
    <n v="2026"/>
    <s v="Q2"/>
    <n v="4"/>
    <s v="Apr"/>
  </r>
  <r>
    <x v="691"/>
    <x v="117"/>
    <x v="0"/>
    <x v="1"/>
    <x v="3"/>
    <x v="3"/>
    <x v="8"/>
    <x v="0"/>
    <x v="2"/>
    <x v="0"/>
    <s v="Trail Bike Light"/>
    <n v="1"/>
    <n v="51.61"/>
    <n v="0"/>
    <n v="23"/>
    <n v="51.61"/>
    <n v="23"/>
    <n v="28.61"/>
    <n v="0.55434993218368533"/>
    <n v="2026"/>
    <s v="Q2"/>
    <n v="4"/>
    <s v="Apr"/>
  </r>
  <r>
    <x v="692"/>
    <x v="117"/>
    <x v="0"/>
    <x v="1"/>
    <x v="3"/>
    <x v="0"/>
    <x v="15"/>
    <x v="2"/>
    <x v="0"/>
    <x v="4"/>
    <s v="Training Mat"/>
    <n v="1"/>
    <n v="50.56"/>
    <n v="0.05"/>
    <n v="22.06"/>
    <n v="48.031999999999996"/>
    <n v="22.06"/>
    <n v="25.971999999999998"/>
    <n v="0.54072285143237842"/>
    <n v="2026"/>
    <s v="Q2"/>
    <n v="4"/>
    <s v="Apr"/>
  </r>
  <r>
    <x v="693"/>
    <x v="117"/>
    <x v="0"/>
    <x v="1"/>
    <x v="3"/>
    <x v="2"/>
    <x v="5"/>
    <x v="3"/>
    <x v="2"/>
    <x v="2"/>
    <s v="Travel Backpack 35L"/>
    <n v="2"/>
    <n v="165.74"/>
    <n v="0"/>
    <n v="87.73"/>
    <n v="331.48"/>
    <n v="175.46"/>
    <n v="156.02000000000001"/>
    <n v="0.47067696391939184"/>
    <n v="2026"/>
    <s v="Q2"/>
    <n v="4"/>
    <s v="Apr"/>
  </r>
  <r>
    <x v="694"/>
    <x v="117"/>
    <x v="0"/>
    <x v="1"/>
    <x v="3"/>
    <x v="2"/>
    <x v="2"/>
    <x v="0"/>
    <x v="2"/>
    <x v="4"/>
    <s v="Recovery Roller"/>
    <n v="3"/>
    <n v="36.770000000000003"/>
    <n v="0"/>
    <n v="13.63"/>
    <n v="110.31"/>
    <n v="40.89"/>
    <n v="69.42"/>
    <n v="0.62931737829752521"/>
    <n v="2026"/>
    <s v="Q2"/>
    <n v="4"/>
    <s v="Apr"/>
  </r>
  <r>
    <x v="695"/>
    <x v="117"/>
    <x v="0"/>
    <x v="1"/>
    <x v="3"/>
    <x v="3"/>
    <x v="7"/>
    <x v="0"/>
    <x v="2"/>
    <x v="3"/>
    <s v="Trail Tent 2P"/>
    <n v="2"/>
    <n v="196.37"/>
    <n v="0"/>
    <n v="101.73"/>
    <n v="392.74"/>
    <n v="203.46"/>
    <n v="189.28"/>
    <n v="0.48194734429902736"/>
    <n v="2026"/>
    <s v="Q2"/>
    <n v="4"/>
    <s v="Apr"/>
  </r>
  <r>
    <x v="696"/>
    <x v="118"/>
    <x v="0"/>
    <x v="1"/>
    <x v="3"/>
    <x v="0"/>
    <x v="0"/>
    <x v="3"/>
    <x v="0"/>
    <x v="2"/>
    <s v="Insulated Bottle"/>
    <n v="2"/>
    <n v="35.33"/>
    <n v="0"/>
    <n v="13.69"/>
    <n v="70.66"/>
    <n v="27.38"/>
    <n v="43.28"/>
    <n v="0.61251061420888764"/>
    <n v="2026"/>
    <s v="Q2"/>
    <n v="4"/>
    <s v="Apr"/>
  </r>
  <r>
    <x v="697"/>
    <x v="118"/>
    <x v="0"/>
    <x v="1"/>
    <x v="3"/>
    <x v="2"/>
    <x v="2"/>
    <x v="1"/>
    <x v="2"/>
    <x v="2"/>
    <s v="Packing Cube Set"/>
    <n v="4"/>
    <n v="46.43"/>
    <n v="0.1"/>
    <n v="18.04"/>
    <n v="167.148"/>
    <n v="72.16"/>
    <n v="94.988"/>
    <n v="0.56828678775695796"/>
    <n v="2026"/>
    <s v="Q2"/>
    <n v="4"/>
    <s v="Apr"/>
  </r>
  <r>
    <x v="698"/>
    <x v="118"/>
    <x v="0"/>
    <x v="1"/>
    <x v="3"/>
    <x v="3"/>
    <x v="7"/>
    <x v="3"/>
    <x v="1"/>
    <x v="4"/>
    <s v="Weighted Vest"/>
    <n v="1"/>
    <n v="125.25"/>
    <n v="0"/>
    <n v="70.88"/>
    <n v="125.25"/>
    <n v="70.88"/>
    <n v="54.370000000000005"/>
    <n v="0.43409181636726552"/>
    <n v="2026"/>
    <s v="Q2"/>
    <n v="4"/>
    <s v="Apr"/>
  </r>
  <r>
    <x v="699"/>
    <x v="118"/>
    <x v="0"/>
    <x v="1"/>
    <x v="3"/>
    <x v="1"/>
    <x v="14"/>
    <x v="0"/>
    <x v="0"/>
    <x v="3"/>
    <s v="Alpine Tent 4P"/>
    <n v="1"/>
    <n v="341.98"/>
    <n v="0"/>
    <n v="192.43"/>
    <n v="341.98"/>
    <n v="192.43"/>
    <n v="149.55000000000001"/>
    <n v="0.43730627522077314"/>
    <n v="2026"/>
    <s v="Q2"/>
    <n v="4"/>
    <s v="Apr"/>
  </r>
  <r>
    <x v="700"/>
    <x v="118"/>
    <x v="0"/>
    <x v="1"/>
    <x v="3"/>
    <x v="1"/>
    <x v="6"/>
    <x v="3"/>
    <x v="2"/>
    <x v="4"/>
    <s v="Resistance Band Set"/>
    <n v="1"/>
    <n v="40.04"/>
    <n v="0"/>
    <n v="14.72"/>
    <n v="40.04"/>
    <n v="14.72"/>
    <n v="25.32"/>
    <n v="0.63236763236763238"/>
    <n v="2026"/>
    <s v="Q2"/>
    <n v="4"/>
    <s v="Apr"/>
  </r>
  <r>
    <x v="701"/>
    <x v="118"/>
    <x v="0"/>
    <x v="1"/>
    <x v="3"/>
    <x v="3"/>
    <x v="13"/>
    <x v="0"/>
    <x v="0"/>
    <x v="0"/>
    <s v="Compact Repair Kit"/>
    <n v="3"/>
    <n v="40.47"/>
    <n v="0.05"/>
    <n v="17.14"/>
    <n v="115.33949999999999"/>
    <n v="51.42"/>
    <n v="63.919499999999985"/>
    <n v="0.5541856866034619"/>
    <n v="2026"/>
    <s v="Q2"/>
    <n v="4"/>
    <s v="Apr"/>
  </r>
  <r>
    <x v="702"/>
    <x v="119"/>
    <x v="0"/>
    <x v="1"/>
    <x v="3"/>
    <x v="3"/>
    <x v="8"/>
    <x v="1"/>
    <x v="0"/>
    <x v="3"/>
    <s v="Portable Camp Stove"/>
    <n v="6"/>
    <n v="83.7"/>
    <n v="0.2"/>
    <n v="38.58"/>
    <n v="401.76000000000005"/>
    <n v="231.48"/>
    <n v="170.28000000000006"/>
    <n v="0.42383512544802876"/>
    <n v="2026"/>
    <s v="Q2"/>
    <n v="4"/>
    <s v="Apr"/>
  </r>
  <r>
    <x v="703"/>
    <x v="119"/>
    <x v="0"/>
    <x v="1"/>
    <x v="3"/>
    <x v="0"/>
    <x v="15"/>
    <x v="0"/>
    <x v="0"/>
    <x v="3"/>
    <s v="Portable Camp Stove"/>
    <n v="4"/>
    <n v="83.27"/>
    <n v="0"/>
    <n v="39.979999999999997"/>
    <n v="333.08"/>
    <n v="159.91999999999999"/>
    <n v="173.16"/>
    <n v="0.51987510507986068"/>
    <n v="2026"/>
    <s v="Q2"/>
    <n v="4"/>
    <s v="Apr"/>
  </r>
  <r>
    <x v="704"/>
    <x v="119"/>
    <x v="0"/>
    <x v="1"/>
    <x v="3"/>
    <x v="2"/>
    <x v="16"/>
    <x v="1"/>
    <x v="2"/>
    <x v="3"/>
    <s v="Compact Sleeping Bag"/>
    <n v="3"/>
    <n v="126.03"/>
    <n v="0.1"/>
    <n v="61.75"/>
    <n v="340.28100000000006"/>
    <n v="185.25"/>
    <n v="155.03100000000006"/>
    <n v="0.45559699189787273"/>
    <n v="2026"/>
    <s v="Q2"/>
    <n v="4"/>
    <s v="Apr"/>
  </r>
  <r>
    <x v="705"/>
    <x v="119"/>
    <x v="0"/>
    <x v="1"/>
    <x v="3"/>
    <x v="1"/>
    <x v="14"/>
    <x v="0"/>
    <x v="1"/>
    <x v="3"/>
    <s v="Compact Sleeping Bag"/>
    <n v="1"/>
    <n v="122.86"/>
    <n v="0.05"/>
    <n v="59.22"/>
    <n v="116.717"/>
    <n v="59.22"/>
    <n v="57.497"/>
    <n v="0.49261889870370212"/>
    <n v="2026"/>
    <s v="Q2"/>
    <n v="4"/>
    <s v="Apr"/>
  </r>
  <r>
    <x v="706"/>
    <x v="119"/>
    <x v="0"/>
    <x v="1"/>
    <x v="3"/>
    <x v="2"/>
    <x v="2"/>
    <x v="0"/>
    <x v="1"/>
    <x v="0"/>
    <s v="Compact Repair Kit"/>
    <n v="1"/>
    <n v="39.44"/>
    <n v="0.1"/>
    <n v="16.63"/>
    <n v="35.496000000000002"/>
    <n v="16.63"/>
    <n v="18.866000000000003"/>
    <n v="0.53149650664863657"/>
    <n v="2026"/>
    <s v="Q2"/>
    <n v="4"/>
    <s v="Apr"/>
  </r>
  <r>
    <x v="707"/>
    <x v="119"/>
    <x v="0"/>
    <x v="1"/>
    <x v="3"/>
    <x v="2"/>
    <x v="10"/>
    <x v="0"/>
    <x v="0"/>
    <x v="2"/>
    <s v="Carry-On Duffel"/>
    <n v="1"/>
    <n v="130.34"/>
    <n v="0.1"/>
    <n v="66.680000000000007"/>
    <n v="117.30600000000001"/>
    <n v="66.680000000000007"/>
    <n v="50.626000000000005"/>
    <n v="0.43157212759790631"/>
    <n v="2026"/>
    <s v="Q2"/>
    <n v="4"/>
    <s v="Apr"/>
  </r>
  <r>
    <x v="708"/>
    <x v="120"/>
    <x v="0"/>
    <x v="1"/>
    <x v="4"/>
    <x v="1"/>
    <x v="12"/>
    <x v="0"/>
    <x v="2"/>
    <x v="1"/>
    <s v="Summit Backpack 45L"/>
    <n v="1"/>
    <n v="154.86000000000001"/>
    <n v="0"/>
    <n v="78.37"/>
    <n v="154.86000000000001"/>
    <n v="78.37"/>
    <n v="76.490000000000009"/>
    <n v="0.49393000129148912"/>
    <n v="2026"/>
    <s v="Q2"/>
    <n v="5"/>
    <s v="May"/>
  </r>
  <r>
    <x v="709"/>
    <x v="120"/>
    <x v="0"/>
    <x v="1"/>
    <x v="4"/>
    <x v="3"/>
    <x v="8"/>
    <x v="2"/>
    <x v="0"/>
    <x v="0"/>
    <s v="Cycling Pack 12L"/>
    <n v="4"/>
    <n v="103.64"/>
    <n v="0"/>
    <n v="50.59"/>
    <n v="414.56"/>
    <n v="202.36"/>
    <n v="212.2"/>
    <n v="0.51186800463141646"/>
    <n v="2026"/>
    <s v="Q2"/>
    <n v="5"/>
    <s v="May"/>
  </r>
  <r>
    <x v="710"/>
    <x v="120"/>
    <x v="0"/>
    <x v="1"/>
    <x v="4"/>
    <x v="0"/>
    <x v="15"/>
    <x v="0"/>
    <x v="0"/>
    <x v="2"/>
    <s v="Travel Backpack 35L"/>
    <n v="1"/>
    <n v="164.49"/>
    <n v="0.05"/>
    <n v="87.81"/>
    <n v="156.2655"/>
    <n v="87.81"/>
    <n v="68.455500000000001"/>
    <n v="0.43807174328306631"/>
    <n v="2026"/>
    <s v="Q2"/>
    <n v="5"/>
    <s v="May"/>
  </r>
  <r>
    <x v="711"/>
    <x v="120"/>
    <x v="0"/>
    <x v="1"/>
    <x v="4"/>
    <x v="3"/>
    <x v="8"/>
    <x v="1"/>
    <x v="0"/>
    <x v="2"/>
    <s v="Travel Backpack 35L"/>
    <n v="3"/>
    <n v="163.44999999999999"/>
    <n v="0.05"/>
    <n v="87.54"/>
    <n v="465.83249999999992"/>
    <n v="262.62"/>
    <n v="203.21249999999992"/>
    <n v="0.4362351274331438"/>
    <n v="2026"/>
    <s v="Q2"/>
    <n v="5"/>
    <s v="May"/>
  </r>
  <r>
    <x v="712"/>
    <x v="120"/>
    <x v="0"/>
    <x v="1"/>
    <x v="4"/>
    <x v="3"/>
    <x v="4"/>
    <x v="0"/>
    <x v="0"/>
    <x v="1"/>
    <s v="Trekking Poles"/>
    <n v="1"/>
    <n v="71.87"/>
    <n v="0.05"/>
    <n v="31.97"/>
    <n v="68.276499999999999"/>
    <n v="31.97"/>
    <n v="36.3065"/>
    <n v="0.53175690025118449"/>
    <n v="2026"/>
    <s v="Q2"/>
    <n v="5"/>
    <s v="May"/>
  </r>
  <r>
    <x v="713"/>
    <x v="120"/>
    <x v="0"/>
    <x v="1"/>
    <x v="4"/>
    <x v="1"/>
    <x v="14"/>
    <x v="3"/>
    <x v="0"/>
    <x v="3"/>
    <s v="Trail Tent 2P"/>
    <n v="2"/>
    <n v="194.97"/>
    <n v="0"/>
    <n v="101.14"/>
    <n v="389.94"/>
    <n v="202.28"/>
    <n v="187.66"/>
    <n v="0.48125352618351541"/>
    <n v="2026"/>
    <s v="Q2"/>
    <n v="5"/>
    <s v="May"/>
  </r>
  <r>
    <x v="714"/>
    <x v="120"/>
    <x v="0"/>
    <x v="1"/>
    <x v="4"/>
    <x v="3"/>
    <x v="8"/>
    <x v="3"/>
    <x v="0"/>
    <x v="0"/>
    <s v="Trail Bike Light"/>
    <n v="2"/>
    <n v="49.53"/>
    <n v="0"/>
    <n v="22.91"/>
    <n v="99.06"/>
    <n v="45.82"/>
    <n v="53.24"/>
    <n v="0.53745204926307288"/>
    <n v="2026"/>
    <s v="Q2"/>
    <n v="5"/>
    <s v="May"/>
  </r>
  <r>
    <x v="715"/>
    <x v="120"/>
    <x v="0"/>
    <x v="1"/>
    <x v="4"/>
    <x v="3"/>
    <x v="8"/>
    <x v="1"/>
    <x v="2"/>
    <x v="4"/>
    <s v="Recovery Roller"/>
    <n v="4"/>
    <n v="35.619999999999997"/>
    <n v="0.15"/>
    <n v="13.76"/>
    <n v="121.10799999999999"/>
    <n v="55.04"/>
    <n v="66.067999999999984"/>
    <n v="0.54552960993493405"/>
    <n v="2026"/>
    <s v="Q2"/>
    <n v="5"/>
    <s v="May"/>
  </r>
  <r>
    <x v="716"/>
    <x v="121"/>
    <x v="0"/>
    <x v="1"/>
    <x v="4"/>
    <x v="3"/>
    <x v="7"/>
    <x v="2"/>
    <x v="0"/>
    <x v="2"/>
    <s v="Packing Cube Set"/>
    <n v="2"/>
    <n v="45.47"/>
    <n v="0"/>
    <n v="18.37"/>
    <n v="90.94"/>
    <n v="36.74"/>
    <n v="54.199999999999996"/>
    <n v="0.59599736089729494"/>
    <n v="2026"/>
    <s v="Q2"/>
    <n v="5"/>
    <s v="May"/>
  </r>
  <r>
    <x v="717"/>
    <x v="121"/>
    <x v="0"/>
    <x v="1"/>
    <x v="4"/>
    <x v="0"/>
    <x v="0"/>
    <x v="2"/>
    <x v="1"/>
    <x v="1"/>
    <s v="Trail Boots"/>
    <n v="1"/>
    <n v="145.68"/>
    <n v="0"/>
    <n v="77.8"/>
    <n v="145.68"/>
    <n v="77.8"/>
    <n v="67.88000000000001"/>
    <n v="0.46595277320153766"/>
    <n v="2026"/>
    <s v="Q2"/>
    <n v="5"/>
    <s v="May"/>
  </r>
  <r>
    <x v="718"/>
    <x v="121"/>
    <x v="0"/>
    <x v="1"/>
    <x v="4"/>
    <x v="3"/>
    <x v="8"/>
    <x v="3"/>
    <x v="0"/>
    <x v="3"/>
    <s v="Portable Camp Stove"/>
    <n v="2"/>
    <n v="82.65"/>
    <n v="0.05"/>
    <n v="40.46"/>
    <n v="157.035"/>
    <n v="80.92"/>
    <n v="76.114999999999995"/>
    <n v="0.48470086286496639"/>
    <n v="2026"/>
    <s v="Q2"/>
    <n v="5"/>
    <s v="May"/>
  </r>
  <r>
    <x v="719"/>
    <x v="121"/>
    <x v="0"/>
    <x v="1"/>
    <x v="4"/>
    <x v="1"/>
    <x v="6"/>
    <x v="0"/>
    <x v="2"/>
    <x v="2"/>
    <s v="Insulated Bottle"/>
    <n v="1"/>
    <n v="36.270000000000003"/>
    <n v="0"/>
    <n v="13.8"/>
    <n v="36.270000000000003"/>
    <n v="13.8"/>
    <n v="22.470000000000002"/>
    <n v="0.61952026468155497"/>
    <n v="2026"/>
    <s v="Q2"/>
    <n v="5"/>
    <s v="May"/>
  </r>
  <r>
    <x v="720"/>
    <x v="121"/>
    <x v="0"/>
    <x v="1"/>
    <x v="4"/>
    <x v="2"/>
    <x v="16"/>
    <x v="2"/>
    <x v="1"/>
    <x v="3"/>
    <s v="Portable Camp Stove"/>
    <n v="1"/>
    <n v="80.819999999999993"/>
    <n v="0"/>
    <n v="39.950000000000003"/>
    <n v="80.819999999999993"/>
    <n v="39.950000000000003"/>
    <n v="40.86999999999999"/>
    <n v="0.50569166048007907"/>
    <n v="2026"/>
    <s v="Q2"/>
    <n v="5"/>
    <s v="May"/>
  </r>
  <r>
    <x v="721"/>
    <x v="121"/>
    <x v="0"/>
    <x v="1"/>
    <x v="4"/>
    <x v="1"/>
    <x v="1"/>
    <x v="2"/>
    <x v="1"/>
    <x v="1"/>
    <s v="Summit Backpack 45L"/>
    <n v="2"/>
    <n v="157.84"/>
    <n v="0.1"/>
    <n v="79.28"/>
    <n v="284.11200000000002"/>
    <n v="158.56"/>
    <n v="125.55200000000002"/>
    <n v="0.44191023258433298"/>
    <n v="2026"/>
    <s v="Q2"/>
    <n v="5"/>
    <s v="May"/>
  </r>
  <r>
    <x v="722"/>
    <x v="122"/>
    <x v="0"/>
    <x v="1"/>
    <x v="4"/>
    <x v="1"/>
    <x v="14"/>
    <x v="3"/>
    <x v="0"/>
    <x v="4"/>
    <s v="Recovery Roller"/>
    <n v="4"/>
    <n v="36.909999999999997"/>
    <n v="0.1"/>
    <n v="13.85"/>
    <n v="132.876"/>
    <n v="55.4"/>
    <n v="77.475999999999999"/>
    <n v="0.58306992985941775"/>
    <n v="2026"/>
    <s v="Q2"/>
    <n v="5"/>
    <s v="May"/>
  </r>
  <r>
    <x v="723"/>
    <x v="122"/>
    <x v="0"/>
    <x v="1"/>
    <x v="4"/>
    <x v="1"/>
    <x v="14"/>
    <x v="1"/>
    <x v="2"/>
    <x v="3"/>
    <s v="Trail Tent 2P"/>
    <n v="3"/>
    <n v="193.18"/>
    <n v="0.1"/>
    <n v="102.31"/>
    <n v="521.58600000000001"/>
    <n v="306.93"/>
    <n v="214.65600000000001"/>
    <n v="0.41154478839539405"/>
    <n v="2026"/>
    <s v="Q2"/>
    <n v="5"/>
    <s v="May"/>
  </r>
  <r>
    <x v="724"/>
    <x v="122"/>
    <x v="0"/>
    <x v="1"/>
    <x v="4"/>
    <x v="0"/>
    <x v="15"/>
    <x v="0"/>
    <x v="2"/>
    <x v="1"/>
    <s v="Summit Backpack 45L"/>
    <n v="1"/>
    <n v="157.59"/>
    <n v="0.05"/>
    <n v="77.599999999999994"/>
    <n v="149.7105"/>
    <n v="77.599999999999994"/>
    <n v="72.110500000000002"/>
    <n v="0.48166628259206939"/>
    <n v="2026"/>
    <s v="Q2"/>
    <n v="5"/>
    <s v="May"/>
  </r>
  <r>
    <x v="725"/>
    <x v="122"/>
    <x v="0"/>
    <x v="1"/>
    <x v="4"/>
    <x v="1"/>
    <x v="12"/>
    <x v="3"/>
    <x v="1"/>
    <x v="4"/>
    <s v="Training Mat"/>
    <n v="2"/>
    <n v="49.97"/>
    <n v="0"/>
    <n v="22.63"/>
    <n v="99.94"/>
    <n v="45.26"/>
    <n v="54.68"/>
    <n v="0.54712827696617972"/>
    <n v="2026"/>
    <s v="Q2"/>
    <n v="5"/>
    <s v="May"/>
  </r>
  <r>
    <x v="726"/>
    <x v="122"/>
    <x v="0"/>
    <x v="1"/>
    <x v="4"/>
    <x v="0"/>
    <x v="15"/>
    <x v="1"/>
    <x v="2"/>
    <x v="1"/>
    <s v="Summit Backpack 45L"/>
    <n v="5"/>
    <n v="155.54"/>
    <n v="0.1"/>
    <n v="78.02"/>
    <n v="699.93"/>
    <n v="390.09999999999997"/>
    <n v="309.83"/>
    <n v="0.44265855156944267"/>
    <n v="2026"/>
    <s v="Q2"/>
    <n v="5"/>
    <s v="May"/>
  </r>
  <r>
    <x v="727"/>
    <x v="122"/>
    <x v="0"/>
    <x v="1"/>
    <x v="4"/>
    <x v="3"/>
    <x v="8"/>
    <x v="2"/>
    <x v="1"/>
    <x v="2"/>
    <s v="Carry-On Duffel"/>
    <n v="1"/>
    <n v="131.13"/>
    <n v="0.05"/>
    <n v="67.010000000000005"/>
    <n v="124.5735"/>
    <n v="67.010000000000005"/>
    <n v="57.563499999999991"/>
    <n v="0.46208463276700096"/>
    <n v="2026"/>
    <s v="Q2"/>
    <n v="5"/>
    <s v="May"/>
  </r>
  <r>
    <x v="728"/>
    <x v="122"/>
    <x v="0"/>
    <x v="1"/>
    <x v="4"/>
    <x v="2"/>
    <x v="5"/>
    <x v="0"/>
    <x v="1"/>
    <x v="2"/>
    <s v="Insulated Bottle"/>
    <n v="1"/>
    <n v="36.82"/>
    <n v="0.1"/>
    <n v="13.4"/>
    <n v="33.137999999999998"/>
    <n v="13.4"/>
    <n v="19.738"/>
    <n v="0.5956303941094816"/>
    <n v="2026"/>
    <s v="Q2"/>
    <n v="5"/>
    <s v="May"/>
  </r>
  <r>
    <x v="729"/>
    <x v="122"/>
    <x v="0"/>
    <x v="1"/>
    <x v="4"/>
    <x v="2"/>
    <x v="10"/>
    <x v="2"/>
    <x v="1"/>
    <x v="4"/>
    <s v="Weighted Vest"/>
    <n v="1"/>
    <n v="122.28"/>
    <n v="0"/>
    <n v="67.28"/>
    <n v="122.28"/>
    <n v="67.28"/>
    <n v="55"/>
    <n v="0.44978737324174028"/>
    <n v="2026"/>
    <s v="Q2"/>
    <n v="5"/>
    <s v="May"/>
  </r>
  <r>
    <x v="730"/>
    <x v="123"/>
    <x v="0"/>
    <x v="1"/>
    <x v="4"/>
    <x v="2"/>
    <x v="10"/>
    <x v="2"/>
    <x v="2"/>
    <x v="1"/>
    <s v="Hiking Daypack 20L"/>
    <n v="1"/>
    <n v="90.92"/>
    <n v="0.15"/>
    <n v="44.93"/>
    <n v="77.281999999999996"/>
    <n v="44.93"/>
    <n v="32.351999999999997"/>
    <n v="0.41862270645169636"/>
    <n v="2026"/>
    <s v="Q2"/>
    <n v="5"/>
    <s v="May"/>
  </r>
  <r>
    <x v="731"/>
    <x v="123"/>
    <x v="0"/>
    <x v="1"/>
    <x v="4"/>
    <x v="1"/>
    <x v="12"/>
    <x v="0"/>
    <x v="1"/>
    <x v="4"/>
    <s v="Training Mat"/>
    <n v="1"/>
    <n v="51.02"/>
    <n v="0"/>
    <n v="21.83"/>
    <n v="51.02"/>
    <n v="21.83"/>
    <n v="29.190000000000005"/>
    <n v="0.5721285770286163"/>
    <n v="2026"/>
    <s v="Q2"/>
    <n v="5"/>
    <s v="May"/>
  </r>
  <r>
    <x v="732"/>
    <x v="123"/>
    <x v="0"/>
    <x v="1"/>
    <x v="4"/>
    <x v="2"/>
    <x v="2"/>
    <x v="0"/>
    <x v="2"/>
    <x v="2"/>
    <s v="Insulated Bottle"/>
    <n v="2"/>
    <n v="36.299999999999997"/>
    <n v="0.05"/>
    <n v="13.9"/>
    <n v="68.969999999999985"/>
    <n v="27.8"/>
    <n v="41.169999999999987"/>
    <n v="0.59692619979701311"/>
    <n v="2026"/>
    <s v="Q2"/>
    <n v="5"/>
    <s v="May"/>
  </r>
  <r>
    <x v="733"/>
    <x v="123"/>
    <x v="0"/>
    <x v="1"/>
    <x v="4"/>
    <x v="2"/>
    <x v="10"/>
    <x v="1"/>
    <x v="2"/>
    <x v="3"/>
    <s v="Trail Tent 2P"/>
    <n v="8"/>
    <n v="195.03"/>
    <n v="0.15"/>
    <n v="101.13"/>
    <n v="1326.204"/>
    <n v="809.04"/>
    <n v="517.16399999999999"/>
    <n v="0.38995810599274322"/>
    <n v="2026"/>
    <s v="Q2"/>
    <n v="5"/>
    <s v="May"/>
  </r>
  <r>
    <x v="734"/>
    <x v="123"/>
    <x v="0"/>
    <x v="1"/>
    <x v="4"/>
    <x v="1"/>
    <x v="6"/>
    <x v="0"/>
    <x v="1"/>
    <x v="1"/>
    <s v="Trail Boots"/>
    <n v="1"/>
    <n v="143.66"/>
    <n v="0.1"/>
    <n v="79.25"/>
    <n v="129.29400000000001"/>
    <n v="79.25"/>
    <n v="50.044000000000011"/>
    <n v="0.38705585719368268"/>
    <n v="2026"/>
    <s v="Q2"/>
    <n v="5"/>
    <s v="May"/>
  </r>
  <r>
    <x v="735"/>
    <x v="123"/>
    <x v="0"/>
    <x v="1"/>
    <x v="4"/>
    <x v="0"/>
    <x v="0"/>
    <x v="1"/>
    <x v="2"/>
    <x v="4"/>
    <s v="Weighted Vest"/>
    <n v="3"/>
    <n v="120.28"/>
    <n v="0.2"/>
    <n v="69.23"/>
    <n v="288.67200000000003"/>
    <n v="207.69"/>
    <n v="80.982000000000028"/>
    <n v="0.28053292317924849"/>
    <n v="2026"/>
    <s v="Q2"/>
    <n v="5"/>
    <s v="May"/>
  </r>
  <r>
    <x v="736"/>
    <x v="123"/>
    <x v="0"/>
    <x v="1"/>
    <x v="4"/>
    <x v="3"/>
    <x v="7"/>
    <x v="3"/>
    <x v="0"/>
    <x v="2"/>
    <s v="Insulated Bottle"/>
    <n v="6"/>
    <n v="36.04"/>
    <n v="0"/>
    <n v="13.38"/>
    <n v="216.24"/>
    <n v="80.28"/>
    <n v="135.96"/>
    <n v="0.62874583795782468"/>
    <n v="2026"/>
    <s v="Q2"/>
    <n v="5"/>
    <s v="May"/>
  </r>
  <r>
    <x v="737"/>
    <x v="123"/>
    <x v="0"/>
    <x v="1"/>
    <x v="4"/>
    <x v="2"/>
    <x v="2"/>
    <x v="3"/>
    <x v="0"/>
    <x v="1"/>
    <s v="Hiking Daypack 20L"/>
    <n v="2"/>
    <n v="91.72"/>
    <n v="0"/>
    <n v="45.67"/>
    <n v="183.44"/>
    <n v="91.34"/>
    <n v="92.1"/>
    <n v="0.50207152202354988"/>
    <n v="2026"/>
    <s v="Q2"/>
    <n v="5"/>
    <s v="May"/>
  </r>
  <r>
    <x v="738"/>
    <x v="124"/>
    <x v="0"/>
    <x v="1"/>
    <x v="4"/>
    <x v="3"/>
    <x v="8"/>
    <x v="0"/>
    <x v="2"/>
    <x v="0"/>
    <s v="Trail Bike Light"/>
    <n v="2"/>
    <n v="50.4"/>
    <n v="0"/>
    <n v="22.21"/>
    <n v="100.8"/>
    <n v="44.42"/>
    <n v="56.379999999999995"/>
    <n v="0.55932539682539684"/>
    <n v="2026"/>
    <s v="Q2"/>
    <n v="5"/>
    <s v="May"/>
  </r>
  <r>
    <x v="739"/>
    <x v="124"/>
    <x v="0"/>
    <x v="1"/>
    <x v="4"/>
    <x v="1"/>
    <x v="6"/>
    <x v="0"/>
    <x v="0"/>
    <x v="2"/>
    <s v="Travel Backpack 35L"/>
    <n v="2"/>
    <n v="165.17"/>
    <n v="0"/>
    <n v="87.78"/>
    <n v="330.34"/>
    <n v="175.56"/>
    <n v="154.77999999999997"/>
    <n v="0.46854755706242052"/>
    <n v="2026"/>
    <s v="Q2"/>
    <n v="5"/>
    <s v="May"/>
  </r>
  <r>
    <x v="740"/>
    <x v="124"/>
    <x v="0"/>
    <x v="1"/>
    <x v="4"/>
    <x v="0"/>
    <x v="15"/>
    <x v="0"/>
    <x v="0"/>
    <x v="1"/>
    <s v="Trekking Poles"/>
    <n v="1"/>
    <n v="69.819999999999993"/>
    <n v="0.05"/>
    <n v="33.29"/>
    <n v="66.328999999999994"/>
    <n v="33.29"/>
    <n v="33.038999999999994"/>
    <n v="0.49810791659756665"/>
    <n v="2026"/>
    <s v="Q2"/>
    <n v="5"/>
    <s v="May"/>
  </r>
  <r>
    <x v="741"/>
    <x v="124"/>
    <x v="0"/>
    <x v="1"/>
    <x v="4"/>
    <x v="1"/>
    <x v="12"/>
    <x v="3"/>
    <x v="1"/>
    <x v="2"/>
    <s v="Carry-On Duffel"/>
    <n v="2"/>
    <n v="131.36000000000001"/>
    <n v="0.1"/>
    <n v="65.3"/>
    <n v="236.44800000000004"/>
    <n v="130.6"/>
    <n v="105.84800000000004"/>
    <n v="0.4476586818243336"/>
    <n v="2026"/>
    <s v="Q2"/>
    <n v="5"/>
    <s v="May"/>
  </r>
  <r>
    <x v="742"/>
    <x v="124"/>
    <x v="0"/>
    <x v="1"/>
    <x v="4"/>
    <x v="3"/>
    <x v="8"/>
    <x v="1"/>
    <x v="0"/>
    <x v="1"/>
    <s v="Hiking Daypack 20L"/>
    <n v="15"/>
    <n v="93.65"/>
    <n v="0.1"/>
    <n v="44.89"/>
    <n v="1264.2750000000001"/>
    <n v="673.35"/>
    <n v="590.92500000000007"/>
    <n v="0.46740226612089936"/>
    <n v="2026"/>
    <s v="Q2"/>
    <n v="5"/>
    <s v="May"/>
  </r>
  <r>
    <x v="743"/>
    <x v="125"/>
    <x v="0"/>
    <x v="1"/>
    <x v="4"/>
    <x v="1"/>
    <x v="12"/>
    <x v="3"/>
    <x v="1"/>
    <x v="3"/>
    <s v="Trail Tent 2P"/>
    <n v="3"/>
    <n v="199.93"/>
    <n v="0"/>
    <n v="104.86"/>
    <n v="599.79"/>
    <n v="314.58"/>
    <n v="285.20999999999998"/>
    <n v="0.47551643075076278"/>
    <n v="2026"/>
    <s v="Q2"/>
    <n v="5"/>
    <s v="May"/>
  </r>
  <r>
    <x v="744"/>
    <x v="125"/>
    <x v="0"/>
    <x v="1"/>
    <x v="4"/>
    <x v="0"/>
    <x v="0"/>
    <x v="0"/>
    <x v="1"/>
    <x v="1"/>
    <s v="Trekking Poles"/>
    <n v="5"/>
    <n v="70.150000000000006"/>
    <n v="0"/>
    <n v="32.700000000000003"/>
    <n v="350.75"/>
    <n v="163.5"/>
    <n v="187.25"/>
    <n v="0.53385602280826805"/>
    <n v="2026"/>
    <s v="Q2"/>
    <n v="5"/>
    <s v="May"/>
  </r>
  <r>
    <x v="745"/>
    <x v="125"/>
    <x v="0"/>
    <x v="1"/>
    <x v="4"/>
    <x v="2"/>
    <x v="2"/>
    <x v="2"/>
    <x v="1"/>
    <x v="4"/>
    <s v="Recovery Roller"/>
    <n v="2"/>
    <n v="35.86"/>
    <n v="0"/>
    <n v="13.9"/>
    <n v="71.72"/>
    <n v="27.8"/>
    <n v="43.92"/>
    <n v="0.61238148354712774"/>
    <n v="2026"/>
    <s v="Q2"/>
    <n v="5"/>
    <s v="May"/>
  </r>
  <r>
    <x v="746"/>
    <x v="125"/>
    <x v="0"/>
    <x v="1"/>
    <x v="4"/>
    <x v="1"/>
    <x v="6"/>
    <x v="0"/>
    <x v="0"/>
    <x v="1"/>
    <s v="Hiking Daypack 20L"/>
    <n v="1"/>
    <n v="92.27"/>
    <n v="0"/>
    <n v="46.5"/>
    <n v="92.27"/>
    <n v="46.5"/>
    <n v="45.769999999999996"/>
    <n v="0.49604421805570603"/>
    <n v="2026"/>
    <s v="Q2"/>
    <n v="5"/>
    <s v="May"/>
  </r>
  <r>
    <x v="747"/>
    <x v="125"/>
    <x v="0"/>
    <x v="1"/>
    <x v="4"/>
    <x v="1"/>
    <x v="6"/>
    <x v="1"/>
    <x v="2"/>
    <x v="1"/>
    <s v="Summit Backpack 45L"/>
    <n v="6"/>
    <n v="157.31"/>
    <n v="0.15"/>
    <n v="80.34"/>
    <n v="802.28099999999995"/>
    <n v="482.04"/>
    <n v="320.24099999999993"/>
    <n v="0.3991631361081715"/>
    <n v="2026"/>
    <s v="Q2"/>
    <n v="5"/>
    <s v="May"/>
  </r>
  <r>
    <x v="748"/>
    <x v="125"/>
    <x v="0"/>
    <x v="1"/>
    <x v="4"/>
    <x v="1"/>
    <x v="11"/>
    <x v="0"/>
    <x v="1"/>
    <x v="2"/>
    <s v="Packing Cube Set"/>
    <n v="2"/>
    <n v="46.18"/>
    <n v="0.05"/>
    <n v="17.899999999999999"/>
    <n v="87.74199999999999"/>
    <n v="35.799999999999997"/>
    <n v="51.941999999999993"/>
    <n v="0.59198559412823959"/>
    <n v="2026"/>
    <s v="Q2"/>
    <n v="5"/>
    <s v="May"/>
  </r>
  <r>
    <x v="749"/>
    <x v="125"/>
    <x v="0"/>
    <x v="1"/>
    <x v="4"/>
    <x v="2"/>
    <x v="10"/>
    <x v="0"/>
    <x v="2"/>
    <x v="0"/>
    <s v="Trail Bike Light"/>
    <n v="1"/>
    <n v="51.44"/>
    <n v="0.1"/>
    <n v="22.88"/>
    <n v="46.295999999999999"/>
    <n v="22.88"/>
    <n v="23.416"/>
    <n v="0.50578883704855715"/>
    <n v="2026"/>
    <s v="Q2"/>
    <n v="5"/>
    <s v="May"/>
  </r>
  <r>
    <x v="750"/>
    <x v="125"/>
    <x v="0"/>
    <x v="1"/>
    <x v="4"/>
    <x v="1"/>
    <x v="1"/>
    <x v="0"/>
    <x v="1"/>
    <x v="4"/>
    <s v="Training Mat"/>
    <n v="2"/>
    <n v="50.97"/>
    <n v="0.05"/>
    <n v="21.67"/>
    <n v="96.842999999999989"/>
    <n v="43.34"/>
    <n v="53.502999999999986"/>
    <n v="0.55247152607829153"/>
    <n v="2026"/>
    <s v="Q2"/>
    <n v="5"/>
    <s v="May"/>
  </r>
  <r>
    <x v="751"/>
    <x v="125"/>
    <x v="0"/>
    <x v="1"/>
    <x v="4"/>
    <x v="1"/>
    <x v="1"/>
    <x v="0"/>
    <x v="1"/>
    <x v="0"/>
    <s v="Compact Repair Kit"/>
    <n v="2"/>
    <n v="40.549999999999997"/>
    <n v="0"/>
    <n v="16.52"/>
    <n v="81.099999999999994"/>
    <n v="33.04"/>
    <n v="48.059999999999995"/>
    <n v="0.59260172626387175"/>
    <n v="2026"/>
    <s v="Q2"/>
    <n v="5"/>
    <s v="May"/>
  </r>
  <r>
    <x v="752"/>
    <x v="125"/>
    <x v="0"/>
    <x v="1"/>
    <x v="4"/>
    <x v="2"/>
    <x v="16"/>
    <x v="0"/>
    <x v="1"/>
    <x v="0"/>
    <s v="Trail Bike Light"/>
    <n v="2"/>
    <n v="51.3"/>
    <n v="0"/>
    <n v="23.12"/>
    <n v="102.6"/>
    <n v="46.24"/>
    <n v="56.359999999999992"/>
    <n v="0.54931773879142298"/>
    <n v="2026"/>
    <s v="Q2"/>
    <n v="5"/>
    <s v="May"/>
  </r>
  <r>
    <x v="753"/>
    <x v="125"/>
    <x v="0"/>
    <x v="1"/>
    <x v="4"/>
    <x v="3"/>
    <x v="8"/>
    <x v="0"/>
    <x v="1"/>
    <x v="3"/>
    <s v="Portable Camp Stove"/>
    <n v="3"/>
    <n v="82.56"/>
    <n v="0"/>
    <n v="39.99"/>
    <n v="247.68"/>
    <n v="119.97"/>
    <n v="127.71000000000001"/>
    <n v="0.515625"/>
    <n v="2026"/>
    <s v="Q2"/>
    <n v="5"/>
    <s v="May"/>
  </r>
  <r>
    <x v="754"/>
    <x v="126"/>
    <x v="0"/>
    <x v="1"/>
    <x v="4"/>
    <x v="1"/>
    <x v="12"/>
    <x v="1"/>
    <x v="2"/>
    <x v="1"/>
    <s v="Hiking Daypack 20L"/>
    <n v="6"/>
    <n v="92.66"/>
    <n v="0.15"/>
    <n v="44.71"/>
    <n v="472.56600000000003"/>
    <n v="268.26"/>
    <n v="204.30600000000004"/>
    <n v="0.43233326138571126"/>
    <n v="2026"/>
    <s v="Q2"/>
    <n v="5"/>
    <s v="May"/>
  </r>
  <r>
    <x v="755"/>
    <x v="126"/>
    <x v="0"/>
    <x v="1"/>
    <x v="4"/>
    <x v="2"/>
    <x v="16"/>
    <x v="3"/>
    <x v="1"/>
    <x v="4"/>
    <s v="Resistance Band Set"/>
    <n v="1"/>
    <n v="39.42"/>
    <n v="0"/>
    <n v="14.86"/>
    <n v="39.42"/>
    <n v="14.86"/>
    <n v="24.560000000000002"/>
    <n v="0.62303399289700667"/>
    <n v="2026"/>
    <s v="Q2"/>
    <n v="5"/>
    <s v="May"/>
  </r>
  <r>
    <x v="756"/>
    <x v="126"/>
    <x v="0"/>
    <x v="1"/>
    <x v="4"/>
    <x v="0"/>
    <x v="9"/>
    <x v="2"/>
    <x v="0"/>
    <x v="4"/>
    <s v="Weighted Vest"/>
    <n v="2"/>
    <n v="124.25"/>
    <n v="0"/>
    <n v="69.510000000000005"/>
    <n v="248.5"/>
    <n v="139.02000000000001"/>
    <n v="109.47999999999999"/>
    <n v="0.44056338028169012"/>
    <n v="2026"/>
    <s v="Q2"/>
    <n v="5"/>
    <s v="May"/>
  </r>
  <r>
    <x v="757"/>
    <x v="126"/>
    <x v="0"/>
    <x v="1"/>
    <x v="4"/>
    <x v="1"/>
    <x v="14"/>
    <x v="0"/>
    <x v="1"/>
    <x v="1"/>
    <s v="Summit Backpack 45L"/>
    <n v="2"/>
    <n v="156.43"/>
    <n v="0"/>
    <n v="78.569999999999993"/>
    <n v="312.86"/>
    <n v="157.13999999999999"/>
    <n v="155.72000000000003"/>
    <n v="0.49773061433228927"/>
    <n v="2026"/>
    <s v="Q2"/>
    <n v="5"/>
    <s v="May"/>
  </r>
  <r>
    <x v="758"/>
    <x v="126"/>
    <x v="0"/>
    <x v="1"/>
    <x v="4"/>
    <x v="1"/>
    <x v="14"/>
    <x v="2"/>
    <x v="1"/>
    <x v="3"/>
    <s v="Portable Camp Stove"/>
    <n v="1"/>
    <n v="80.3"/>
    <n v="0"/>
    <n v="40.020000000000003"/>
    <n v="80.3"/>
    <n v="40.020000000000003"/>
    <n v="40.279999999999994"/>
    <n v="0.50161892901618921"/>
    <n v="2026"/>
    <s v="Q2"/>
    <n v="5"/>
    <s v="May"/>
  </r>
  <r>
    <x v="759"/>
    <x v="126"/>
    <x v="0"/>
    <x v="1"/>
    <x v="4"/>
    <x v="3"/>
    <x v="13"/>
    <x v="2"/>
    <x v="1"/>
    <x v="3"/>
    <s v="Portable Camp Stove"/>
    <n v="1"/>
    <n v="79.89"/>
    <n v="0"/>
    <n v="39.549999999999997"/>
    <n v="79.89"/>
    <n v="39.549999999999997"/>
    <n v="40.340000000000003"/>
    <n v="0.50494429841031419"/>
    <n v="2026"/>
    <s v="Q2"/>
    <n v="5"/>
    <s v="May"/>
  </r>
  <r>
    <x v="760"/>
    <x v="127"/>
    <x v="0"/>
    <x v="1"/>
    <x v="4"/>
    <x v="3"/>
    <x v="7"/>
    <x v="2"/>
    <x v="1"/>
    <x v="4"/>
    <s v="Resistance Band Set"/>
    <n v="1"/>
    <n v="39.5"/>
    <n v="0"/>
    <n v="14.68"/>
    <n v="39.5"/>
    <n v="14.68"/>
    <n v="24.82"/>
    <n v="0.62835443037974681"/>
    <n v="2026"/>
    <s v="Q2"/>
    <n v="5"/>
    <s v="May"/>
  </r>
  <r>
    <x v="761"/>
    <x v="127"/>
    <x v="0"/>
    <x v="1"/>
    <x v="4"/>
    <x v="3"/>
    <x v="7"/>
    <x v="0"/>
    <x v="0"/>
    <x v="0"/>
    <s v="Commuter Helmet"/>
    <n v="1"/>
    <n v="80.7"/>
    <n v="0"/>
    <n v="41.88"/>
    <n v="80.7"/>
    <n v="41.88"/>
    <n v="38.82"/>
    <n v="0.48104089219330853"/>
    <n v="2026"/>
    <s v="Q2"/>
    <n v="5"/>
    <s v="May"/>
  </r>
  <r>
    <x v="762"/>
    <x v="127"/>
    <x v="0"/>
    <x v="1"/>
    <x v="4"/>
    <x v="1"/>
    <x v="14"/>
    <x v="0"/>
    <x v="1"/>
    <x v="3"/>
    <s v="Portable Camp Stove"/>
    <n v="1"/>
    <n v="80.86"/>
    <n v="0"/>
    <n v="38.44"/>
    <n v="80.86"/>
    <n v="38.44"/>
    <n v="42.42"/>
    <n v="0.52461043779371752"/>
    <n v="2026"/>
    <s v="Q2"/>
    <n v="5"/>
    <s v="May"/>
  </r>
  <r>
    <x v="763"/>
    <x v="127"/>
    <x v="0"/>
    <x v="1"/>
    <x v="4"/>
    <x v="1"/>
    <x v="14"/>
    <x v="3"/>
    <x v="1"/>
    <x v="3"/>
    <s v="Alpine Tent 4P"/>
    <n v="2"/>
    <n v="337.7"/>
    <n v="0.1"/>
    <n v="192.16"/>
    <n v="607.86"/>
    <n v="384.32"/>
    <n v="223.54000000000002"/>
    <n v="0.36774915276543946"/>
    <n v="2026"/>
    <s v="Q2"/>
    <n v="5"/>
    <s v="May"/>
  </r>
  <r>
    <x v="764"/>
    <x v="127"/>
    <x v="0"/>
    <x v="1"/>
    <x v="4"/>
    <x v="2"/>
    <x v="2"/>
    <x v="0"/>
    <x v="0"/>
    <x v="3"/>
    <s v="Compact Sleeping Bag"/>
    <n v="4"/>
    <n v="121.81"/>
    <n v="0"/>
    <n v="58.95"/>
    <n v="487.24"/>
    <n v="235.8"/>
    <n v="251.44"/>
    <n v="0.5160495854199163"/>
    <n v="2026"/>
    <s v="Q2"/>
    <n v="5"/>
    <s v="May"/>
  </r>
  <r>
    <x v="765"/>
    <x v="127"/>
    <x v="0"/>
    <x v="1"/>
    <x v="4"/>
    <x v="3"/>
    <x v="7"/>
    <x v="1"/>
    <x v="2"/>
    <x v="2"/>
    <s v="Travel Backpack 35L"/>
    <n v="10"/>
    <n v="168.55"/>
    <n v="0.1"/>
    <n v="88.85"/>
    <n v="1516.95"/>
    <n v="888.5"/>
    <n v="628.45000000000005"/>
    <n v="0.41428524341606515"/>
    <n v="2026"/>
    <s v="Q2"/>
    <n v="5"/>
    <s v="May"/>
  </r>
  <r>
    <x v="766"/>
    <x v="127"/>
    <x v="0"/>
    <x v="1"/>
    <x v="4"/>
    <x v="1"/>
    <x v="12"/>
    <x v="0"/>
    <x v="0"/>
    <x v="0"/>
    <s v="Compact Repair Kit"/>
    <n v="1"/>
    <n v="39.42"/>
    <n v="0.05"/>
    <n v="16.77"/>
    <n v="37.448999999999998"/>
    <n v="16.77"/>
    <n v="20.678999999999998"/>
    <n v="0.55219097973243614"/>
    <n v="2026"/>
    <s v="Q2"/>
    <n v="5"/>
    <s v="May"/>
  </r>
  <r>
    <x v="767"/>
    <x v="127"/>
    <x v="0"/>
    <x v="1"/>
    <x v="4"/>
    <x v="3"/>
    <x v="13"/>
    <x v="2"/>
    <x v="1"/>
    <x v="2"/>
    <s v="Travel Backpack 35L"/>
    <n v="1"/>
    <n v="161.36000000000001"/>
    <n v="0"/>
    <n v="87"/>
    <n v="161.36000000000001"/>
    <n v="87"/>
    <n v="74.360000000000014"/>
    <n v="0.46083292017848293"/>
    <n v="2026"/>
    <s v="Q2"/>
    <n v="5"/>
    <s v="May"/>
  </r>
  <r>
    <x v="768"/>
    <x v="127"/>
    <x v="0"/>
    <x v="1"/>
    <x v="4"/>
    <x v="1"/>
    <x v="11"/>
    <x v="0"/>
    <x v="2"/>
    <x v="3"/>
    <s v="Compact Sleeping Bag"/>
    <n v="1"/>
    <n v="123.68"/>
    <n v="0"/>
    <n v="59.26"/>
    <n v="123.68"/>
    <n v="59.26"/>
    <n v="64.420000000000016"/>
    <n v="0.52086028460543343"/>
    <n v="2026"/>
    <s v="Q2"/>
    <n v="5"/>
    <s v="May"/>
  </r>
  <r>
    <x v="769"/>
    <x v="127"/>
    <x v="0"/>
    <x v="1"/>
    <x v="4"/>
    <x v="3"/>
    <x v="8"/>
    <x v="3"/>
    <x v="0"/>
    <x v="1"/>
    <s v="Trail Boots"/>
    <n v="1"/>
    <n v="146.29"/>
    <n v="0"/>
    <n v="81.16"/>
    <n v="146.29"/>
    <n v="81.16"/>
    <n v="65.13"/>
    <n v="0.44521156606740037"/>
    <n v="2026"/>
    <s v="Q2"/>
    <n v="5"/>
    <s v="May"/>
  </r>
  <r>
    <x v="770"/>
    <x v="128"/>
    <x v="0"/>
    <x v="1"/>
    <x v="4"/>
    <x v="0"/>
    <x v="0"/>
    <x v="0"/>
    <x v="1"/>
    <x v="2"/>
    <s v="Travel Backpack 35L"/>
    <n v="2"/>
    <n v="164.95"/>
    <n v="0.1"/>
    <n v="86.27"/>
    <n v="296.90999999999997"/>
    <n v="172.54"/>
    <n v="124.36999999999998"/>
    <n v="0.41888114243373409"/>
    <n v="2026"/>
    <s v="Q2"/>
    <n v="5"/>
    <s v="May"/>
  </r>
  <r>
    <x v="771"/>
    <x v="128"/>
    <x v="0"/>
    <x v="1"/>
    <x v="4"/>
    <x v="0"/>
    <x v="15"/>
    <x v="2"/>
    <x v="2"/>
    <x v="1"/>
    <s v="Hiking Daypack 20L"/>
    <n v="2"/>
    <n v="91.59"/>
    <n v="0"/>
    <n v="44.97"/>
    <n v="183.18"/>
    <n v="89.94"/>
    <n v="93.240000000000009"/>
    <n v="0.50900753357353423"/>
    <n v="2026"/>
    <s v="Q2"/>
    <n v="5"/>
    <s v="May"/>
  </r>
  <r>
    <x v="772"/>
    <x v="128"/>
    <x v="0"/>
    <x v="1"/>
    <x v="4"/>
    <x v="3"/>
    <x v="13"/>
    <x v="0"/>
    <x v="0"/>
    <x v="4"/>
    <s v="Training Mat"/>
    <n v="1"/>
    <n v="51.78"/>
    <n v="0.1"/>
    <n v="21.63"/>
    <n v="46.602000000000004"/>
    <n v="21.63"/>
    <n v="24.972000000000005"/>
    <n v="0.53585683017896235"/>
    <n v="2026"/>
    <s v="Q2"/>
    <n v="5"/>
    <s v="May"/>
  </r>
  <r>
    <x v="773"/>
    <x v="128"/>
    <x v="0"/>
    <x v="1"/>
    <x v="4"/>
    <x v="3"/>
    <x v="8"/>
    <x v="2"/>
    <x v="0"/>
    <x v="2"/>
    <s v="Packing Cube Set"/>
    <n v="2"/>
    <n v="46.25"/>
    <n v="0"/>
    <n v="18.12"/>
    <n v="92.5"/>
    <n v="36.24"/>
    <n v="56.26"/>
    <n v="0.60821621621621624"/>
    <n v="2026"/>
    <s v="Q2"/>
    <n v="5"/>
    <s v="May"/>
  </r>
  <r>
    <x v="774"/>
    <x v="128"/>
    <x v="0"/>
    <x v="1"/>
    <x v="4"/>
    <x v="0"/>
    <x v="0"/>
    <x v="0"/>
    <x v="0"/>
    <x v="3"/>
    <s v="Trail Tent 2P"/>
    <n v="3"/>
    <n v="198.5"/>
    <n v="0"/>
    <n v="102.23"/>
    <n v="595.5"/>
    <n v="306.69"/>
    <n v="288.81"/>
    <n v="0.48498740554156172"/>
    <n v="2026"/>
    <s v="Q2"/>
    <n v="5"/>
    <s v="May"/>
  </r>
  <r>
    <x v="775"/>
    <x v="128"/>
    <x v="0"/>
    <x v="1"/>
    <x v="4"/>
    <x v="3"/>
    <x v="8"/>
    <x v="0"/>
    <x v="1"/>
    <x v="1"/>
    <s v="Summit Backpack 45L"/>
    <n v="1"/>
    <n v="152.80000000000001"/>
    <n v="0.1"/>
    <n v="77.67"/>
    <n v="137.52000000000001"/>
    <n v="77.67"/>
    <n v="59.850000000000009"/>
    <n v="0.43520942408376967"/>
    <n v="2026"/>
    <s v="Q2"/>
    <n v="5"/>
    <s v="May"/>
  </r>
  <r>
    <x v="776"/>
    <x v="128"/>
    <x v="0"/>
    <x v="1"/>
    <x v="4"/>
    <x v="1"/>
    <x v="14"/>
    <x v="0"/>
    <x v="2"/>
    <x v="2"/>
    <s v="Travel Backpack 35L"/>
    <n v="2"/>
    <n v="161.47999999999999"/>
    <n v="0"/>
    <n v="85.03"/>
    <n v="322.95999999999998"/>
    <n v="170.06"/>
    <n v="152.89999999999998"/>
    <n v="0.47343324250681196"/>
    <n v="2026"/>
    <s v="Q2"/>
    <n v="5"/>
    <s v="May"/>
  </r>
  <r>
    <x v="777"/>
    <x v="128"/>
    <x v="0"/>
    <x v="1"/>
    <x v="4"/>
    <x v="1"/>
    <x v="6"/>
    <x v="2"/>
    <x v="0"/>
    <x v="0"/>
    <s v="Commuter Helmet"/>
    <n v="1"/>
    <n v="82.86"/>
    <n v="0"/>
    <n v="42.67"/>
    <n v="82.86"/>
    <n v="42.67"/>
    <n v="40.19"/>
    <n v="0.48503499879314504"/>
    <n v="2026"/>
    <s v="Q2"/>
    <n v="5"/>
    <s v="May"/>
  </r>
  <r>
    <x v="778"/>
    <x v="129"/>
    <x v="0"/>
    <x v="1"/>
    <x v="4"/>
    <x v="3"/>
    <x v="4"/>
    <x v="0"/>
    <x v="1"/>
    <x v="4"/>
    <s v="Training Mat"/>
    <n v="1"/>
    <n v="51.15"/>
    <n v="0"/>
    <n v="21.39"/>
    <n v="51.15"/>
    <n v="21.39"/>
    <n v="29.759999999999998"/>
    <n v="0.58181818181818179"/>
    <n v="2026"/>
    <s v="Q2"/>
    <n v="5"/>
    <s v="May"/>
  </r>
  <r>
    <x v="779"/>
    <x v="129"/>
    <x v="0"/>
    <x v="1"/>
    <x v="4"/>
    <x v="2"/>
    <x v="2"/>
    <x v="1"/>
    <x v="2"/>
    <x v="4"/>
    <s v="Training Mat"/>
    <n v="12"/>
    <n v="50.53"/>
    <n v="0.1"/>
    <n v="22.09"/>
    <n v="545.72400000000005"/>
    <n v="265.08"/>
    <n v="280.64400000000006"/>
    <n v="0.5142599555819426"/>
    <n v="2026"/>
    <s v="Q2"/>
    <n v="5"/>
    <s v="May"/>
  </r>
  <r>
    <x v="780"/>
    <x v="129"/>
    <x v="0"/>
    <x v="1"/>
    <x v="4"/>
    <x v="1"/>
    <x v="1"/>
    <x v="3"/>
    <x v="0"/>
    <x v="0"/>
    <s v="Trail Bike Light"/>
    <n v="2"/>
    <n v="50.93"/>
    <n v="0"/>
    <n v="22.91"/>
    <n v="101.86"/>
    <n v="45.82"/>
    <n v="56.04"/>
    <n v="0.55016689573924993"/>
    <n v="2026"/>
    <s v="Q2"/>
    <n v="5"/>
    <s v="May"/>
  </r>
  <r>
    <x v="781"/>
    <x v="129"/>
    <x v="0"/>
    <x v="1"/>
    <x v="4"/>
    <x v="2"/>
    <x v="5"/>
    <x v="0"/>
    <x v="0"/>
    <x v="4"/>
    <s v="Training Mat"/>
    <n v="2"/>
    <n v="50.79"/>
    <n v="0.05"/>
    <n v="21.83"/>
    <n v="96.500999999999991"/>
    <n v="43.66"/>
    <n v="52.840999999999994"/>
    <n v="0.54756945523880585"/>
    <n v="2026"/>
    <s v="Q2"/>
    <n v="5"/>
    <s v="May"/>
  </r>
  <r>
    <x v="782"/>
    <x v="129"/>
    <x v="0"/>
    <x v="1"/>
    <x v="4"/>
    <x v="3"/>
    <x v="8"/>
    <x v="0"/>
    <x v="2"/>
    <x v="2"/>
    <s v="Travel Backpack 35L"/>
    <n v="5"/>
    <n v="160.94"/>
    <n v="0.1"/>
    <n v="88.89"/>
    <n v="724.23"/>
    <n v="444.45"/>
    <n v="279.78000000000003"/>
    <n v="0.38631374011018604"/>
    <n v="2026"/>
    <s v="Q2"/>
    <n v="5"/>
    <s v="May"/>
  </r>
  <r>
    <x v="783"/>
    <x v="129"/>
    <x v="0"/>
    <x v="1"/>
    <x v="4"/>
    <x v="1"/>
    <x v="1"/>
    <x v="0"/>
    <x v="0"/>
    <x v="4"/>
    <s v="Recovery Roller"/>
    <n v="2"/>
    <n v="36.409999999999997"/>
    <n v="0"/>
    <n v="13.92"/>
    <n v="72.819999999999993"/>
    <n v="27.84"/>
    <n v="44.97999999999999"/>
    <n v="0.61768744850315838"/>
    <n v="2026"/>
    <s v="Q2"/>
    <n v="5"/>
    <s v="May"/>
  </r>
  <r>
    <x v="784"/>
    <x v="129"/>
    <x v="0"/>
    <x v="1"/>
    <x v="4"/>
    <x v="3"/>
    <x v="4"/>
    <x v="3"/>
    <x v="0"/>
    <x v="1"/>
    <s v="Trekking Poles"/>
    <n v="2"/>
    <n v="72.25"/>
    <n v="0"/>
    <n v="32.25"/>
    <n v="144.5"/>
    <n v="64.5"/>
    <n v="80"/>
    <n v="0.55363321799307963"/>
    <n v="2026"/>
    <s v="Q2"/>
    <n v="5"/>
    <s v="May"/>
  </r>
  <r>
    <x v="785"/>
    <x v="129"/>
    <x v="0"/>
    <x v="1"/>
    <x v="4"/>
    <x v="3"/>
    <x v="8"/>
    <x v="2"/>
    <x v="1"/>
    <x v="0"/>
    <s v="Cycling Pack 12L"/>
    <n v="4"/>
    <n v="103.36"/>
    <n v="0"/>
    <n v="51.59"/>
    <n v="413.44"/>
    <n v="206.36"/>
    <n v="207.07999999999998"/>
    <n v="0.50087074303405565"/>
    <n v="2026"/>
    <s v="Q2"/>
    <n v="5"/>
    <s v="May"/>
  </r>
  <r>
    <x v="786"/>
    <x v="129"/>
    <x v="0"/>
    <x v="1"/>
    <x v="4"/>
    <x v="2"/>
    <x v="2"/>
    <x v="1"/>
    <x v="2"/>
    <x v="1"/>
    <s v="Trail Boots"/>
    <n v="4"/>
    <n v="145.85"/>
    <n v="0.15"/>
    <n v="79.69"/>
    <n v="495.89"/>
    <n v="318.76"/>
    <n v="177.13"/>
    <n v="0.35719615237250196"/>
    <n v="2026"/>
    <s v="Q2"/>
    <n v="5"/>
    <s v="May"/>
  </r>
  <r>
    <x v="787"/>
    <x v="130"/>
    <x v="0"/>
    <x v="1"/>
    <x v="4"/>
    <x v="1"/>
    <x v="12"/>
    <x v="0"/>
    <x v="0"/>
    <x v="0"/>
    <s v="Cycling Pack 12L"/>
    <n v="2"/>
    <n v="100.49"/>
    <n v="0.1"/>
    <n v="50.11"/>
    <n v="180.88200000000001"/>
    <n v="100.22"/>
    <n v="80.662000000000006"/>
    <n v="0.44593713028383147"/>
    <n v="2026"/>
    <s v="Q2"/>
    <n v="5"/>
    <s v="May"/>
  </r>
  <r>
    <x v="788"/>
    <x v="130"/>
    <x v="0"/>
    <x v="1"/>
    <x v="4"/>
    <x v="2"/>
    <x v="16"/>
    <x v="1"/>
    <x v="0"/>
    <x v="3"/>
    <s v="Alpine Tent 4P"/>
    <n v="4"/>
    <n v="332.89"/>
    <n v="0.1"/>
    <n v="198.06"/>
    <n v="1198.404"/>
    <n v="792.24"/>
    <n v="406.16399999999999"/>
    <n v="0.33892076461694054"/>
    <n v="2026"/>
    <s v="Q2"/>
    <n v="5"/>
    <s v="May"/>
  </r>
  <r>
    <x v="789"/>
    <x v="130"/>
    <x v="0"/>
    <x v="1"/>
    <x v="4"/>
    <x v="1"/>
    <x v="12"/>
    <x v="0"/>
    <x v="1"/>
    <x v="1"/>
    <s v="Summit Backpack 45L"/>
    <n v="1"/>
    <n v="154.6"/>
    <n v="0"/>
    <n v="80.05"/>
    <n v="154.6"/>
    <n v="80.05"/>
    <n v="74.55"/>
    <n v="0.48221216041397152"/>
    <n v="2026"/>
    <s v="Q2"/>
    <n v="5"/>
    <s v="May"/>
  </r>
  <r>
    <x v="790"/>
    <x v="130"/>
    <x v="0"/>
    <x v="1"/>
    <x v="4"/>
    <x v="3"/>
    <x v="4"/>
    <x v="3"/>
    <x v="0"/>
    <x v="0"/>
    <s v="Commuter Helmet"/>
    <n v="1"/>
    <n v="83.23"/>
    <n v="0.05"/>
    <n v="43.82"/>
    <n v="79.0685"/>
    <n v="43.82"/>
    <n v="35.2485"/>
    <n v="0.44579699880483376"/>
    <n v="2026"/>
    <s v="Q2"/>
    <n v="5"/>
    <s v="May"/>
  </r>
  <r>
    <x v="791"/>
    <x v="130"/>
    <x v="0"/>
    <x v="1"/>
    <x v="4"/>
    <x v="1"/>
    <x v="12"/>
    <x v="3"/>
    <x v="0"/>
    <x v="2"/>
    <s v="Packing Cube Set"/>
    <n v="3"/>
    <n v="46.23"/>
    <n v="0"/>
    <n v="18.47"/>
    <n v="138.69"/>
    <n v="55.41"/>
    <n v="83.28"/>
    <n v="0.60047588146225395"/>
    <n v="2026"/>
    <s v="Q2"/>
    <n v="5"/>
    <s v="May"/>
  </r>
  <r>
    <x v="792"/>
    <x v="130"/>
    <x v="0"/>
    <x v="1"/>
    <x v="4"/>
    <x v="3"/>
    <x v="7"/>
    <x v="3"/>
    <x v="0"/>
    <x v="3"/>
    <s v="Compact Sleeping Bag"/>
    <n v="1"/>
    <n v="125.3"/>
    <n v="0.05"/>
    <n v="59.62"/>
    <n v="119.035"/>
    <n v="59.62"/>
    <n v="59.414999999999999"/>
    <n v="0.49913890872432476"/>
    <n v="2026"/>
    <s v="Q2"/>
    <n v="5"/>
    <s v="May"/>
  </r>
  <r>
    <x v="793"/>
    <x v="130"/>
    <x v="0"/>
    <x v="1"/>
    <x v="4"/>
    <x v="1"/>
    <x v="12"/>
    <x v="0"/>
    <x v="2"/>
    <x v="2"/>
    <s v="Insulated Bottle"/>
    <n v="1"/>
    <n v="36.159999999999997"/>
    <n v="0.1"/>
    <n v="13.38"/>
    <n v="32.543999999999997"/>
    <n v="13.38"/>
    <n v="19.163999999999994"/>
    <n v="0.58886430678466062"/>
    <n v="2026"/>
    <s v="Q2"/>
    <n v="5"/>
    <s v="May"/>
  </r>
  <r>
    <x v="794"/>
    <x v="130"/>
    <x v="0"/>
    <x v="1"/>
    <x v="4"/>
    <x v="3"/>
    <x v="13"/>
    <x v="0"/>
    <x v="0"/>
    <x v="3"/>
    <s v="Compact Sleeping Bag"/>
    <n v="1"/>
    <n v="121.41"/>
    <n v="0.05"/>
    <n v="60.75"/>
    <n v="115.33949999999999"/>
    <n v="60.75"/>
    <n v="54.589499999999987"/>
    <n v="0.47329405797666879"/>
    <n v="2026"/>
    <s v="Q2"/>
    <n v="5"/>
    <s v="May"/>
  </r>
  <r>
    <x v="795"/>
    <x v="130"/>
    <x v="0"/>
    <x v="1"/>
    <x v="4"/>
    <x v="0"/>
    <x v="0"/>
    <x v="2"/>
    <x v="1"/>
    <x v="2"/>
    <s v="Carry-On Duffel"/>
    <n v="3"/>
    <n v="132.58000000000001"/>
    <n v="0.1"/>
    <n v="67.88"/>
    <n v="357.96600000000001"/>
    <n v="203.64"/>
    <n v="154.32600000000002"/>
    <n v="0.43111915656794225"/>
    <n v="2026"/>
    <s v="Q2"/>
    <n v="5"/>
    <s v="May"/>
  </r>
  <r>
    <x v="796"/>
    <x v="131"/>
    <x v="0"/>
    <x v="1"/>
    <x v="4"/>
    <x v="1"/>
    <x v="1"/>
    <x v="2"/>
    <x v="0"/>
    <x v="3"/>
    <s v="Portable Camp Stove"/>
    <n v="2"/>
    <n v="81.11"/>
    <n v="0.05"/>
    <n v="40.049999999999997"/>
    <n v="154.10899999999998"/>
    <n v="80.099999999999994"/>
    <n v="74.008999999999986"/>
    <n v="0.48023801335418437"/>
    <n v="2026"/>
    <s v="Q2"/>
    <n v="5"/>
    <s v="May"/>
  </r>
  <r>
    <x v="797"/>
    <x v="131"/>
    <x v="0"/>
    <x v="1"/>
    <x v="4"/>
    <x v="1"/>
    <x v="14"/>
    <x v="3"/>
    <x v="2"/>
    <x v="0"/>
    <s v="Cycling Pack 12L"/>
    <n v="3"/>
    <n v="104.54"/>
    <n v="0"/>
    <n v="51.45"/>
    <n v="313.62"/>
    <n v="154.35000000000002"/>
    <n v="159.26999999999998"/>
    <n v="0.50784388750717424"/>
    <n v="2026"/>
    <s v="Q2"/>
    <n v="5"/>
    <s v="May"/>
  </r>
  <r>
    <x v="798"/>
    <x v="131"/>
    <x v="0"/>
    <x v="1"/>
    <x v="4"/>
    <x v="2"/>
    <x v="16"/>
    <x v="2"/>
    <x v="1"/>
    <x v="1"/>
    <s v="Trail Boots"/>
    <n v="3"/>
    <n v="143.87"/>
    <n v="0"/>
    <n v="79.2"/>
    <n v="431.61"/>
    <n v="237.60000000000002"/>
    <n v="194.01"/>
    <n v="0.44950302356293875"/>
    <n v="2026"/>
    <s v="Q2"/>
    <n v="5"/>
    <s v="May"/>
  </r>
  <r>
    <x v="799"/>
    <x v="131"/>
    <x v="0"/>
    <x v="1"/>
    <x v="4"/>
    <x v="3"/>
    <x v="13"/>
    <x v="0"/>
    <x v="0"/>
    <x v="2"/>
    <s v="Insulated Bottle"/>
    <n v="1"/>
    <n v="36.950000000000003"/>
    <n v="0.1"/>
    <n v="13.26"/>
    <n v="33.255000000000003"/>
    <n v="13.26"/>
    <n v="19.995000000000005"/>
    <n v="0.60126296797474077"/>
    <n v="2026"/>
    <s v="Q2"/>
    <n v="5"/>
    <s v="May"/>
  </r>
  <r>
    <x v="800"/>
    <x v="131"/>
    <x v="0"/>
    <x v="1"/>
    <x v="4"/>
    <x v="2"/>
    <x v="5"/>
    <x v="0"/>
    <x v="1"/>
    <x v="3"/>
    <s v="Compact Sleeping Bag"/>
    <n v="1"/>
    <n v="121.38"/>
    <n v="0"/>
    <n v="59.68"/>
    <n v="121.38"/>
    <n v="59.68"/>
    <n v="61.699999999999996"/>
    <n v="0.50832097544900312"/>
    <n v="2026"/>
    <s v="Q2"/>
    <n v="5"/>
    <s v="May"/>
  </r>
  <r>
    <x v="801"/>
    <x v="131"/>
    <x v="0"/>
    <x v="1"/>
    <x v="4"/>
    <x v="3"/>
    <x v="8"/>
    <x v="0"/>
    <x v="0"/>
    <x v="4"/>
    <s v="Resistance Band Set"/>
    <n v="2"/>
    <n v="39.79"/>
    <n v="0.1"/>
    <n v="14.33"/>
    <n v="71.622"/>
    <n v="28.66"/>
    <n v="42.962000000000003"/>
    <n v="0.59984362346764963"/>
    <n v="2026"/>
    <s v="Q2"/>
    <n v="5"/>
    <s v="May"/>
  </r>
  <r>
    <x v="802"/>
    <x v="131"/>
    <x v="0"/>
    <x v="1"/>
    <x v="4"/>
    <x v="0"/>
    <x v="15"/>
    <x v="2"/>
    <x v="0"/>
    <x v="0"/>
    <s v="Trail Bike Light"/>
    <n v="4"/>
    <n v="51.31"/>
    <n v="0"/>
    <n v="22.19"/>
    <n v="205.24"/>
    <n v="88.76"/>
    <n v="116.48"/>
    <n v="0.56753069577080495"/>
    <n v="2026"/>
    <s v="Q2"/>
    <n v="5"/>
    <s v="May"/>
  </r>
  <r>
    <x v="803"/>
    <x v="131"/>
    <x v="0"/>
    <x v="1"/>
    <x v="4"/>
    <x v="3"/>
    <x v="7"/>
    <x v="0"/>
    <x v="0"/>
    <x v="4"/>
    <s v="Training Mat"/>
    <n v="2"/>
    <n v="51.15"/>
    <n v="0"/>
    <n v="22.53"/>
    <n v="102.3"/>
    <n v="45.06"/>
    <n v="57.239999999999995"/>
    <n v="0.55953079178885623"/>
    <n v="2026"/>
    <s v="Q2"/>
    <n v="5"/>
    <s v="May"/>
  </r>
  <r>
    <x v="804"/>
    <x v="132"/>
    <x v="0"/>
    <x v="1"/>
    <x v="4"/>
    <x v="1"/>
    <x v="12"/>
    <x v="2"/>
    <x v="2"/>
    <x v="4"/>
    <s v="Training Mat"/>
    <n v="1"/>
    <n v="50.83"/>
    <n v="0.1"/>
    <n v="21.82"/>
    <n v="45.747"/>
    <n v="21.82"/>
    <n v="23.927"/>
    <n v="0.52302883249174803"/>
    <n v="2026"/>
    <s v="Q2"/>
    <n v="5"/>
    <s v="May"/>
  </r>
  <r>
    <x v="805"/>
    <x v="132"/>
    <x v="0"/>
    <x v="1"/>
    <x v="4"/>
    <x v="2"/>
    <x v="2"/>
    <x v="1"/>
    <x v="2"/>
    <x v="1"/>
    <s v="Trail Boots"/>
    <n v="6"/>
    <n v="141.9"/>
    <n v="0.1"/>
    <n v="79.64"/>
    <n v="766.2600000000001"/>
    <n v="477.84000000000003"/>
    <n v="288.42000000000007"/>
    <n v="0.37639965546942294"/>
    <n v="2026"/>
    <s v="Q2"/>
    <n v="5"/>
    <s v="May"/>
  </r>
  <r>
    <x v="806"/>
    <x v="132"/>
    <x v="0"/>
    <x v="1"/>
    <x v="4"/>
    <x v="3"/>
    <x v="8"/>
    <x v="0"/>
    <x v="0"/>
    <x v="3"/>
    <s v="Compact Sleeping Bag"/>
    <n v="1"/>
    <n v="122.11"/>
    <n v="0"/>
    <n v="59.86"/>
    <n v="122.11"/>
    <n v="59.86"/>
    <n v="62.25"/>
    <n v="0.50978625829170421"/>
    <n v="2026"/>
    <s v="Q2"/>
    <n v="5"/>
    <s v="May"/>
  </r>
  <r>
    <x v="807"/>
    <x v="132"/>
    <x v="0"/>
    <x v="1"/>
    <x v="4"/>
    <x v="1"/>
    <x v="11"/>
    <x v="0"/>
    <x v="0"/>
    <x v="0"/>
    <s v="Cycling Pack 12L"/>
    <n v="1"/>
    <n v="102.38"/>
    <n v="0"/>
    <n v="50.82"/>
    <n v="102.38"/>
    <n v="50.82"/>
    <n v="51.559999999999995"/>
    <n v="0.50361398710685679"/>
    <n v="2026"/>
    <s v="Q2"/>
    <n v="5"/>
    <s v="May"/>
  </r>
  <r>
    <x v="808"/>
    <x v="132"/>
    <x v="0"/>
    <x v="1"/>
    <x v="4"/>
    <x v="2"/>
    <x v="16"/>
    <x v="2"/>
    <x v="0"/>
    <x v="4"/>
    <s v="Recovery Roller"/>
    <n v="5"/>
    <n v="37.119999999999997"/>
    <n v="0.1"/>
    <n v="13.96"/>
    <n v="167.04"/>
    <n v="69.800000000000011"/>
    <n v="97.239999999999981"/>
    <n v="0.58213601532567039"/>
    <n v="2026"/>
    <s v="Q2"/>
    <n v="5"/>
    <s v="May"/>
  </r>
  <r>
    <x v="809"/>
    <x v="132"/>
    <x v="0"/>
    <x v="1"/>
    <x v="4"/>
    <x v="1"/>
    <x v="12"/>
    <x v="0"/>
    <x v="1"/>
    <x v="1"/>
    <s v="Hiking Daypack 20L"/>
    <n v="2"/>
    <n v="91.76"/>
    <n v="0.05"/>
    <n v="46.31"/>
    <n v="174.34399999999999"/>
    <n v="92.62"/>
    <n v="81.72399999999999"/>
    <n v="0.46875143394668006"/>
    <n v="2026"/>
    <s v="Q2"/>
    <n v="5"/>
    <s v="May"/>
  </r>
  <r>
    <x v="810"/>
    <x v="132"/>
    <x v="0"/>
    <x v="1"/>
    <x v="4"/>
    <x v="3"/>
    <x v="4"/>
    <x v="0"/>
    <x v="0"/>
    <x v="1"/>
    <s v="Trail Boots"/>
    <n v="1"/>
    <n v="144.51"/>
    <n v="0"/>
    <n v="79.22"/>
    <n v="144.51"/>
    <n v="79.22"/>
    <n v="65.289999999999992"/>
    <n v="0.45180264341568055"/>
    <n v="2026"/>
    <s v="Q2"/>
    <n v="5"/>
    <s v="May"/>
  </r>
  <r>
    <x v="811"/>
    <x v="133"/>
    <x v="0"/>
    <x v="1"/>
    <x v="4"/>
    <x v="1"/>
    <x v="6"/>
    <x v="1"/>
    <x v="2"/>
    <x v="4"/>
    <s v="Training Mat"/>
    <n v="3"/>
    <n v="49.7"/>
    <n v="0.1"/>
    <n v="21.84"/>
    <n v="134.19000000000003"/>
    <n v="65.52"/>
    <n v="68.67000000000003"/>
    <n v="0.5117370892018781"/>
    <n v="2026"/>
    <s v="Q2"/>
    <n v="5"/>
    <s v="May"/>
  </r>
  <r>
    <x v="812"/>
    <x v="133"/>
    <x v="0"/>
    <x v="1"/>
    <x v="4"/>
    <x v="0"/>
    <x v="0"/>
    <x v="0"/>
    <x v="0"/>
    <x v="3"/>
    <s v="Compact Sleeping Bag"/>
    <n v="1"/>
    <n v="120.9"/>
    <n v="0"/>
    <n v="59.31"/>
    <n v="120.9"/>
    <n v="59.31"/>
    <n v="61.59"/>
    <n v="0.50942928039702229"/>
    <n v="2026"/>
    <s v="Q2"/>
    <n v="5"/>
    <s v="May"/>
  </r>
  <r>
    <x v="813"/>
    <x v="133"/>
    <x v="0"/>
    <x v="1"/>
    <x v="4"/>
    <x v="2"/>
    <x v="10"/>
    <x v="0"/>
    <x v="0"/>
    <x v="3"/>
    <s v="Trail Tent 2P"/>
    <n v="1"/>
    <n v="195.72"/>
    <n v="0.05"/>
    <n v="105.73"/>
    <n v="185.934"/>
    <n v="105.73"/>
    <n v="80.203999999999994"/>
    <n v="0.43135736336549524"/>
    <n v="2026"/>
    <s v="Q2"/>
    <n v="5"/>
    <s v="May"/>
  </r>
  <r>
    <x v="814"/>
    <x v="133"/>
    <x v="0"/>
    <x v="1"/>
    <x v="4"/>
    <x v="0"/>
    <x v="0"/>
    <x v="1"/>
    <x v="0"/>
    <x v="0"/>
    <s v="Compact Repair Kit"/>
    <n v="8"/>
    <n v="40.15"/>
    <n v="0.15"/>
    <n v="16.91"/>
    <n v="273.02"/>
    <n v="135.28"/>
    <n v="137.73999999999998"/>
    <n v="0.50450516445681637"/>
    <n v="2026"/>
    <s v="Q2"/>
    <n v="5"/>
    <s v="May"/>
  </r>
  <r>
    <x v="815"/>
    <x v="133"/>
    <x v="0"/>
    <x v="1"/>
    <x v="4"/>
    <x v="1"/>
    <x v="14"/>
    <x v="2"/>
    <x v="2"/>
    <x v="2"/>
    <s v="Carry-On Duffel"/>
    <n v="4"/>
    <n v="130.83000000000001"/>
    <n v="0"/>
    <n v="66.959999999999994"/>
    <n v="523.32000000000005"/>
    <n v="267.83999999999997"/>
    <n v="255.48000000000008"/>
    <n v="0.48819078193074994"/>
    <n v="2026"/>
    <s v="Q2"/>
    <n v="5"/>
    <s v="May"/>
  </r>
  <r>
    <x v="816"/>
    <x v="133"/>
    <x v="0"/>
    <x v="1"/>
    <x v="4"/>
    <x v="1"/>
    <x v="12"/>
    <x v="0"/>
    <x v="1"/>
    <x v="0"/>
    <s v="Trail Bike Light"/>
    <n v="1"/>
    <n v="50.34"/>
    <n v="0.05"/>
    <n v="22.23"/>
    <n v="47.823"/>
    <n v="22.23"/>
    <n v="25.593"/>
    <n v="0.53516090584028608"/>
    <n v="2026"/>
    <s v="Q2"/>
    <n v="5"/>
    <s v="May"/>
  </r>
  <r>
    <x v="817"/>
    <x v="133"/>
    <x v="0"/>
    <x v="1"/>
    <x v="4"/>
    <x v="2"/>
    <x v="10"/>
    <x v="0"/>
    <x v="0"/>
    <x v="0"/>
    <s v="Cycling Pack 12L"/>
    <n v="2"/>
    <n v="103.37"/>
    <n v="0"/>
    <n v="50.49"/>
    <n v="206.74"/>
    <n v="100.98"/>
    <n v="105.76"/>
    <n v="0.51156041404662866"/>
    <n v="2026"/>
    <s v="Q2"/>
    <n v="5"/>
    <s v="May"/>
  </r>
  <r>
    <x v="818"/>
    <x v="133"/>
    <x v="0"/>
    <x v="1"/>
    <x v="4"/>
    <x v="1"/>
    <x v="14"/>
    <x v="2"/>
    <x v="2"/>
    <x v="4"/>
    <s v="Weighted Vest"/>
    <n v="3"/>
    <n v="122.31"/>
    <n v="0.05"/>
    <n v="71.11"/>
    <n v="348.58350000000002"/>
    <n v="213.32999999999998"/>
    <n v="135.25350000000003"/>
    <n v="0.38800889887214979"/>
    <n v="2026"/>
    <s v="Q2"/>
    <n v="5"/>
    <s v="May"/>
  </r>
  <r>
    <x v="819"/>
    <x v="134"/>
    <x v="0"/>
    <x v="1"/>
    <x v="4"/>
    <x v="0"/>
    <x v="9"/>
    <x v="0"/>
    <x v="2"/>
    <x v="2"/>
    <s v="Travel Backpack 35L"/>
    <n v="1"/>
    <n v="166.48"/>
    <n v="0"/>
    <n v="89.42"/>
    <n v="166.48"/>
    <n v="89.42"/>
    <n v="77.059999999999988"/>
    <n v="0.4628784238346948"/>
    <n v="2026"/>
    <s v="Q2"/>
    <n v="5"/>
    <s v="May"/>
  </r>
  <r>
    <x v="820"/>
    <x v="134"/>
    <x v="0"/>
    <x v="1"/>
    <x v="4"/>
    <x v="0"/>
    <x v="15"/>
    <x v="2"/>
    <x v="1"/>
    <x v="3"/>
    <s v="Trail Tent 2P"/>
    <n v="3"/>
    <n v="192.21"/>
    <n v="0"/>
    <n v="103.51"/>
    <n v="576.63"/>
    <n v="310.53000000000003"/>
    <n v="266.09999999999997"/>
    <n v="0.46147442900993701"/>
    <n v="2026"/>
    <s v="Q2"/>
    <n v="5"/>
    <s v="May"/>
  </r>
  <r>
    <x v="821"/>
    <x v="134"/>
    <x v="0"/>
    <x v="1"/>
    <x v="4"/>
    <x v="0"/>
    <x v="9"/>
    <x v="1"/>
    <x v="2"/>
    <x v="3"/>
    <s v="Portable Camp Stove"/>
    <n v="6"/>
    <n v="81.13"/>
    <n v="0.05"/>
    <n v="39.409999999999997"/>
    <n v="462.44099999999997"/>
    <n v="236.45999999999998"/>
    <n v="225.98099999999999"/>
    <n v="0.48866990599881932"/>
    <n v="2026"/>
    <s v="Q2"/>
    <n v="5"/>
    <s v="May"/>
  </r>
  <r>
    <x v="822"/>
    <x v="134"/>
    <x v="0"/>
    <x v="1"/>
    <x v="4"/>
    <x v="2"/>
    <x v="10"/>
    <x v="1"/>
    <x v="2"/>
    <x v="2"/>
    <s v="Insulated Bottle"/>
    <n v="6"/>
    <n v="37.1"/>
    <n v="0.1"/>
    <n v="13.63"/>
    <n v="200.34000000000003"/>
    <n v="81.78"/>
    <n v="118.56000000000003"/>
    <n v="0.59179395028451642"/>
    <n v="2026"/>
    <s v="Q2"/>
    <n v="5"/>
    <s v="May"/>
  </r>
  <r>
    <x v="823"/>
    <x v="134"/>
    <x v="0"/>
    <x v="1"/>
    <x v="4"/>
    <x v="1"/>
    <x v="14"/>
    <x v="1"/>
    <x v="2"/>
    <x v="2"/>
    <s v="Insulated Bottle"/>
    <n v="6"/>
    <n v="35.92"/>
    <n v="0.15"/>
    <n v="13.3"/>
    <n v="183.19200000000001"/>
    <n v="79.800000000000011"/>
    <n v="103.392"/>
    <n v="0.56439145814227687"/>
    <n v="2026"/>
    <s v="Q2"/>
    <n v="5"/>
    <s v="May"/>
  </r>
  <r>
    <x v="824"/>
    <x v="134"/>
    <x v="0"/>
    <x v="1"/>
    <x v="4"/>
    <x v="3"/>
    <x v="13"/>
    <x v="2"/>
    <x v="2"/>
    <x v="4"/>
    <s v="Recovery Roller"/>
    <n v="4"/>
    <n v="36.21"/>
    <n v="0"/>
    <n v="14.3"/>
    <n v="144.84"/>
    <n v="57.2"/>
    <n v="87.64"/>
    <n v="0.60508146920740125"/>
    <n v="2026"/>
    <s v="Q2"/>
    <n v="5"/>
    <s v="May"/>
  </r>
  <r>
    <x v="825"/>
    <x v="134"/>
    <x v="0"/>
    <x v="1"/>
    <x v="4"/>
    <x v="2"/>
    <x v="10"/>
    <x v="0"/>
    <x v="2"/>
    <x v="1"/>
    <s v="Trekking Poles"/>
    <n v="3"/>
    <n v="73.03"/>
    <n v="0.05"/>
    <n v="33.200000000000003"/>
    <n v="208.13550000000001"/>
    <n v="99.600000000000009"/>
    <n v="108.5355"/>
    <n v="0.52146558371829888"/>
    <n v="2026"/>
    <s v="Q2"/>
    <n v="5"/>
    <s v="May"/>
  </r>
  <r>
    <x v="826"/>
    <x v="134"/>
    <x v="0"/>
    <x v="1"/>
    <x v="4"/>
    <x v="2"/>
    <x v="5"/>
    <x v="2"/>
    <x v="0"/>
    <x v="0"/>
    <s v="Commuter Helmet"/>
    <n v="2"/>
    <n v="80.81"/>
    <n v="0"/>
    <n v="42.53"/>
    <n v="161.62"/>
    <n v="85.06"/>
    <n v="76.56"/>
    <n v="0.47370374953594852"/>
    <n v="2026"/>
    <s v="Q2"/>
    <n v="5"/>
    <s v="May"/>
  </r>
  <r>
    <x v="827"/>
    <x v="134"/>
    <x v="0"/>
    <x v="1"/>
    <x v="4"/>
    <x v="1"/>
    <x v="11"/>
    <x v="0"/>
    <x v="1"/>
    <x v="0"/>
    <s v="Trail Bike Light"/>
    <n v="1"/>
    <n v="51.53"/>
    <n v="0.1"/>
    <n v="23.06"/>
    <n v="46.377000000000002"/>
    <n v="23.06"/>
    <n v="23.317000000000004"/>
    <n v="0.50277076999374692"/>
    <n v="2026"/>
    <s v="Q2"/>
    <n v="5"/>
    <s v="May"/>
  </r>
  <r>
    <x v="828"/>
    <x v="135"/>
    <x v="0"/>
    <x v="1"/>
    <x v="4"/>
    <x v="3"/>
    <x v="13"/>
    <x v="1"/>
    <x v="2"/>
    <x v="3"/>
    <s v="Portable Camp Stove"/>
    <n v="5"/>
    <n v="81.75"/>
    <n v="0.05"/>
    <n v="39.159999999999997"/>
    <n v="388.3125"/>
    <n v="195.79999999999998"/>
    <n v="192.51250000000002"/>
    <n v="0.49576694028649609"/>
    <n v="2026"/>
    <s v="Q2"/>
    <n v="5"/>
    <s v="May"/>
  </r>
  <r>
    <x v="829"/>
    <x v="135"/>
    <x v="0"/>
    <x v="1"/>
    <x v="4"/>
    <x v="2"/>
    <x v="10"/>
    <x v="0"/>
    <x v="1"/>
    <x v="2"/>
    <s v="Travel Backpack 35L"/>
    <n v="1"/>
    <n v="165.99"/>
    <n v="0.1"/>
    <n v="89.9"/>
    <n v="149.39100000000002"/>
    <n v="89.9"/>
    <n v="59.491000000000014"/>
    <n v="0.3982234538894579"/>
    <n v="2026"/>
    <s v="Q2"/>
    <n v="5"/>
    <s v="May"/>
  </r>
  <r>
    <x v="830"/>
    <x v="135"/>
    <x v="0"/>
    <x v="1"/>
    <x v="4"/>
    <x v="0"/>
    <x v="15"/>
    <x v="2"/>
    <x v="1"/>
    <x v="3"/>
    <s v="Compact Sleeping Bag"/>
    <n v="2"/>
    <n v="121.22"/>
    <n v="0"/>
    <n v="60.38"/>
    <n v="242.44"/>
    <n v="120.76"/>
    <n v="121.67999999999999"/>
    <n v="0.50189737667051637"/>
    <n v="2026"/>
    <s v="Q2"/>
    <n v="5"/>
    <s v="May"/>
  </r>
  <r>
    <x v="831"/>
    <x v="135"/>
    <x v="0"/>
    <x v="1"/>
    <x v="4"/>
    <x v="1"/>
    <x v="12"/>
    <x v="2"/>
    <x v="2"/>
    <x v="2"/>
    <s v="Carry-On Duffel"/>
    <n v="2"/>
    <n v="131.1"/>
    <n v="0"/>
    <n v="65.55"/>
    <n v="262.2"/>
    <n v="131.1"/>
    <n v="131.1"/>
    <n v="0.5"/>
    <n v="2026"/>
    <s v="Q2"/>
    <n v="5"/>
    <s v="May"/>
  </r>
  <r>
    <x v="832"/>
    <x v="135"/>
    <x v="0"/>
    <x v="1"/>
    <x v="4"/>
    <x v="1"/>
    <x v="6"/>
    <x v="0"/>
    <x v="0"/>
    <x v="2"/>
    <s v="Packing Cube Set"/>
    <n v="2"/>
    <n v="46.44"/>
    <n v="0"/>
    <n v="18.63"/>
    <n v="92.88"/>
    <n v="37.26"/>
    <n v="55.62"/>
    <n v="0.59883720930232553"/>
    <n v="2026"/>
    <s v="Q2"/>
    <n v="5"/>
    <s v="May"/>
  </r>
  <r>
    <x v="833"/>
    <x v="135"/>
    <x v="0"/>
    <x v="1"/>
    <x v="4"/>
    <x v="3"/>
    <x v="7"/>
    <x v="0"/>
    <x v="1"/>
    <x v="2"/>
    <s v="Insulated Bottle"/>
    <n v="1"/>
    <n v="36.659999999999997"/>
    <n v="0"/>
    <n v="13.61"/>
    <n v="36.659999999999997"/>
    <n v="13.61"/>
    <n v="23.049999999999997"/>
    <n v="0.62875068194217132"/>
    <n v="2026"/>
    <s v="Q2"/>
    <n v="5"/>
    <s v="May"/>
  </r>
  <r>
    <x v="834"/>
    <x v="135"/>
    <x v="0"/>
    <x v="1"/>
    <x v="4"/>
    <x v="3"/>
    <x v="8"/>
    <x v="0"/>
    <x v="1"/>
    <x v="1"/>
    <s v="Summit Backpack 45L"/>
    <n v="5"/>
    <n v="156.16999999999999"/>
    <n v="0.1"/>
    <n v="80.59"/>
    <n v="702.76499999999999"/>
    <n v="402.95000000000005"/>
    <n v="299.81499999999994"/>
    <n v="0.42662198601239382"/>
    <n v="2026"/>
    <s v="Q2"/>
    <n v="5"/>
    <s v="May"/>
  </r>
  <r>
    <x v="835"/>
    <x v="135"/>
    <x v="0"/>
    <x v="1"/>
    <x v="4"/>
    <x v="1"/>
    <x v="12"/>
    <x v="2"/>
    <x v="1"/>
    <x v="2"/>
    <s v="Insulated Bottle"/>
    <n v="1"/>
    <n v="35.97"/>
    <n v="0.1"/>
    <n v="13.54"/>
    <n v="32.372999999999998"/>
    <n v="13.54"/>
    <n v="18.832999999999998"/>
    <n v="0.58175022395205878"/>
    <n v="2026"/>
    <s v="Q2"/>
    <n v="5"/>
    <s v="May"/>
  </r>
  <r>
    <x v="836"/>
    <x v="135"/>
    <x v="0"/>
    <x v="1"/>
    <x v="4"/>
    <x v="1"/>
    <x v="11"/>
    <x v="1"/>
    <x v="2"/>
    <x v="4"/>
    <s v="Weighted Vest"/>
    <n v="4"/>
    <n v="125.11"/>
    <n v="0.15"/>
    <n v="70.010000000000005"/>
    <n v="425.37399999999997"/>
    <n v="280.04000000000002"/>
    <n v="145.33399999999995"/>
    <n v="0.34166169065340135"/>
    <n v="2026"/>
    <s v="Q2"/>
    <n v="5"/>
    <s v="May"/>
  </r>
  <r>
    <x v="837"/>
    <x v="135"/>
    <x v="0"/>
    <x v="1"/>
    <x v="4"/>
    <x v="3"/>
    <x v="8"/>
    <x v="0"/>
    <x v="1"/>
    <x v="4"/>
    <s v="Recovery Roller"/>
    <n v="4"/>
    <n v="36.29"/>
    <n v="0.1"/>
    <n v="13.77"/>
    <n v="130.64400000000001"/>
    <n v="55.08"/>
    <n v="75.564000000000007"/>
    <n v="0.57839625241113257"/>
    <n v="2026"/>
    <s v="Q2"/>
    <n v="5"/>
    <s v="May"/>
  </r>
  <r>
    <x v="838"/>
    <x v="135"/>
    <x v="0"/>
    <x v="1"/>
    <x v="4"/>
    <x v="1"/>
    <x v="6"/>
    <x v="0"/>
    <x v="1"/>
    <x v="1"/>
    <s v="Trail Boots"/>
    <n v="4"/>
    <n v="143.34"/>
    <n v="0"/>
    <n v="80.55"/>
    <n v="573.36"/>
    <n v="322.2"/>
    <n v="251.16000000000003"/>
    <n v="0.43804939305148599"/>
    <n v="2026"/>
    <s v="Q2"/>
    <n v="5"/>
    <s v="May"/>
  </r>
  <r>
    <x v="839"/>
    <x v="136"/>
    <x v="0"/>
    <x v="1"/>
    <x v="4"/>
    <x v="1"/>
    <x v="12"/>
    <x v="3"/>
    <x v="1"/>
    <x v="0"/>
    <s v="Trail Bike Light"/>
    <n v="3"/>
    <n v="51.68"/>
    <n v="0"/>
    <n v="22.4"/>
    <n v="155.04"/>
    <n v="67.199999999999989"/>
    <n v="87.84"/>
    <n v="0.56656346749226016"/>
    <n v="2026"/>
    <s v="Q2"/>
    <n v="5"/>
    <s v="May"/>
  </r>
  <r>
    <x v="840"/>
    <x v="136"/>
    <x v="0"/>
    <x v="1"/>
    <x v="4"/>
    <x v="3"/>
    <x v="7"/>
    <x v="0"/>
    <x v="0"/>
    <x v="2"/>
    <s v="Packing Cube Set"/>
    <n v="1"/>
    <n v="46.84"/>
    <n v="0"/>
    <n v="17.93"/>
    <n v="46.84"/>
    <n v="17.93"/>
    <n v="28.910000000000004"/>
    <n v="0.61720751494449189"/>
    <n v="2026"/>
    <s v="Q2"/>
    <n v="5"/>
    <s v="May"/>
  </r>
  <r>
    <x v="841"/>
    <x v="136"/>
    <x v="0"/>
    <x v="1"/>
    <x v="4"/>
    <x v="2"/>
    <x v="2"/>
    <x v="3"/>
    <x v="1"/>
    <x v="1"/>
    <s v="Trekking Poles"/>
    <n v="5"/>
    <n v="72.900000000000006"/>
    <n v="0.05"/>
    <n v="31.57"/>
    <n v="346.27499999999998"/>
    <n v="157.85"/>
    <n v="188.42499999999998"/>
    <n v="0.54414843693596127"/>
    <n v="2026"/>
    <s v="Q2"/>
    <n v="5"/>
    <s v="May"/>
  </r>
  <r>
    <x v="842"/>
    <x v="136"/>
    <x v="0"/>
    <x v="1"/>
    <x v="4"/>
    <x v="3"/>
    <x v="7"/>
    <x v="0"/>
    <x v="1"/>
    <x v="1"/>
    <s v="Hiking Daypack 20L"/>
    <n v="1"/>
    <n v="91.07"/>
    <n v="0"/>
    <n v="45.3"/>
    <n v="91.07"/>
    <n v="45.3"/>
    <n v="45.769999999999996"/>
    <n v="0.50258043263423735"/>
    <n v="2026"/>
    <s v="Q2"/>
    <n v="5"/>
    <s v="May"/>
  </r>
  <r>
    <x v="843"/>
    <x v="136"/>
    <x v="0"/>
    <x v="1"/>
    <x v="4"/>
    <x v="2"/>
    <x v="10"/>
    <x v="2"/>
    <x v="1"/>
    <x v="0"/>
    <s v="Commuter Helmet"/>
    <n v="1"/>
    <n v="81.86"/>
    <n v="0"/>
    <n v="43.14"/>
    <n v="81.86"/>
    <n v="43.14"/>
    <n v="38.72"/>
    <n v="0.47300268751526997"/>
    <n v="2026"/>
    <s v="Q2"/>
    <n v="5"/>
    <s v="May"/>
  </r>
  <r>
    <x v="844"/>
    <x v="136"/>
    <x v="0"/>
    <x v="1"/>
    <x v="4"/>
    <x v="3"/>
    <x v="8"/>
    <x v="0"/>
    <x v="0"/>
    <x v="2"/>
    <s v="Packing Cube Set"/>
    <n v="1"/>
    <n v="45.45"/>
    <n v="0"/>
    <n v="17.93"/>
    <n v="45.45"/>
    <n v="17.93"/>
    <n v="27.520000000000003"/>
    <n v="0.60550055005500558"/>
    <n v="2026"/>
    <s v="Q2"/>
    <n v="5"/>
    <s v="May"/>
  </r>
  <r>
    <x v="845"/>
    <x v="136"/>
    <x v="0"/>
    <x v="1"/>
    <x v="4"/>
    <x v="2"/>
    <x v="10"/>
    <x v="2"/>
    <x v="2"/>
    <x v="1"/>
    <s v="Trekking Poles"/>
    <n v="1"/>
    <n v="70.62"/>
    <n v="0"/>
    <n v="32.53"/>
    <n v="70.62"/>
    <n v="32.53"/>
    <n v="38.090000000000003"/>
    <n v="0.53936561880487111"/>
    <n v="2026"/>
    <s v="Q2"/>
    <n v="5"/>
    <s v="May"/>
  </r>
  <r>
    <x v="846"/>
    <x v="136"/>
    <x v="0"/>
    <x v="1"/>
    <x v="4"/>
    <x v="3"/>
    <x v="8"/>
    <x v="0"/>
    <x v="1"/>
    <x v="4"/>
    <s v="Training Mat"/>
    <n v="2"/>
    <n v="51.56"/>
    <n v="0"/>
    <n v="22.46"/>
    <n v="103.12"/>
    <n v="44.92"/>
    <n v="58.2"/>
    <n v="0.56439100077579518"/>
    <n v="2026"/>
    <s v="Q2"/>
    <n v="5"/>
    <s v="May"/>
  </r>
  <r>
    <x v="847"/>
    <x v="136"/>
    <x v="0"/>
    <x v="1"/>
    <x v="4"/>
    <x v="3"/>
    <x v="8"/>
    <x v="0"/>
    <x v="1"/>
    <x v="1"/>
    <s v="Trail Boots"/>
    <n v="2"/>
    <n v="146.22"/>
    <n v="0"/>
    <n v="81.069999999999993"/>
    <n v="292.44"/>
    <n v="162.13999999999999"/>
    <n v="130.30000000000001"/>
    <n v="0.4455614826973055"/>
    <n v="2026"/>
    <s v="Q2"/>
    <n v="5"/>
    <s v="May"/>
  </r>
  <r>
    <x v="848"/>
    <x v="136"/>
    <x v="0"/>
    <x v="1"/>
    <x v="4"/>
    <x v="3"/>
    <x v="13"/>
    <x v="2"/>
    <x v="0"/>
    <x v="4"/>
    <s v="Training Mat"/>
    <n v="2"/>
    <n v="51.34"/>
    <n v="0"/>
    <n v="22.17"/>
    <n v="102.68"/>
    <n v="44.34"/>
    <n v="58.34"/>
    <n v="0.56817296455005839"/>
    <n v="2026"/>
    <s v="Q2"/>
    <n v="5"/>
    <s v="May"/>
  </r>
  <r>
    <x v="849"/>
    <x v="137"/>
    <x v="0"/>
    <x v="1"/>
    <x v="4"/>
    <x v="3"/>
    <x v="8"/>
    <x v="0"/>
    <x v="1"/>
    <x v="1"/>
    <s v="Summit Backpack 45L"/>
    <n v="1"/>
    <n v="153.61000000000001"/>
    <n v="0.05"/>
    <n v="79.94"/>
    <n v="145.92950000000002"/>
    <n v="79.94"/>
    <n v="65.989500000000021"/>
    <n v="0.45220123415758989"/>
    <n v="2026"/>
    <s v="Q2"/>
    <n v="5"/>
    <s v="May"/>
  </r>
  <r>
    <x v="850"/>
    <x v="137"/>
    <x v="0"/>
    <x v="1"/>
    <x v="4"/>
    <x v="1"/>
    <x v="6"/>
    <x v="0"/>
    <x v="0"/>
    <x v="3"/>
    <s v="Portable Camp Stove"/>
    <n v="1"/>
    <n v="82.44"/>
    <n v="0.15"/>
    <n v="39.380000000000003"/>
    <n v="70.073999999999998"/>
    <n v="39.380000000000003"/>
    <n v="30.693999999999996"/>
    <n v="0.43802266175757054"/>
    <n v="2026"/>
    <s v="Q2"/>
    <n v="5"/>
    <s v="May"/>
  </r>
  <r>
    <x v="851"/>
    <x v="137"/>
    <x v="0"/>
    <x v="1"/>
    <x v="4"/>
    <x v="0"/>
    <x v="0"/>
    <x v="1"/>
    <x v="2"/>
    <x v="1"/>
    <s v="Hiking Daypack 20L"/>
    <n v="10"/>
    <n v="92.09"/>
    <n v="0.15"/>
    <n v="45.13"/>
    <n v="782.7650000000001"/>
    <n v="451.3"/>
    <n v="331.46500000000009"/>
    <n v="0.42345403792964686"/>
    <n v="2026"/>
    <s v="Q2"/>
    <n v="5"/>
    <s v="May"/>
  </r>
  <r>
    <x v="852"/>
    <x v="137"/>
    <x v="0"/>
    <x v="1"/>
    <x v="4"/>
    <x v="3"/>
    <x v="8"/>
    <x v="3"/>
    <x v="1"/>
    <x v="2"/>
    <s v="Insulated Bottle"/>
    <n v="1"/>
    <n v="36.72"/>
    <n v="0"/>
    <n v="13.67"/>
    <n v="36.72"/>
    <n v="13.67"/>
    <n v="23.049999999999997"/>
    <n v="0.62772331154684091"/>
    <n v="2026"/>
    <s v="Q2"/>
    <n v="5"/>
    <s v="May"/>
  </r>
  <r>
    <x v="853"/>
    <x v="138"/>
    <x v="0"/>
    <x v="1"/>
    <x v="4"/>
    <x v="1"/>
    <x v="1"/>
    <x v="1"/>
    <x v="2"/>
    <x v="2"/>
    <s v="Carry-On Duffel"/>
    <n v="3"/>
    <n v="132.41999999999999"/>
    <n v="0.05"/>
    <n v="67.09"/>
    <n v="377.39699999999999"/>
    <n v="201.27"/>
    <n v="176.12699999999998"/>
    <n v="0.46668892439526544"/>
    <n v="2026"/>
    <s v="Q2"/>
    <n v="5"/>
    <s v="May"/>
  </r>
  <r>
    <x v="854"/>
    <x v="138"/>
    <x v="0"/>
    <x v="1"/>
    <x v="4"/>
    <x v="3"/>
    <x v="13"/>
    <x v="2"/>
    <x v="0"/>
    <x v="3"/>
    <s v="Trail Tent 2P"/>
    <n v="2"/>
    <n v="192.1"/>
    <n v="0.05"/>
    <n v="106.07"/>
    <n v="364.98999999999995"/>
    <n v="212.14"/>
    <n v="152.84999999999997"/>
    <n v="0.41877859667388145"/>
    <n v="2026"/>
    <s v="Q2"/>
    <n v="5"/>
    <s v="May"/>
  </r>
  <r>
    <x v="855"/>
    <x v="138"/>
    <x v="0"/>
    <x v="1"/>
    <x v="4"/>
    <x v="2"/>
    <x v="16"/>
    <x v="2"/>
    <x v="1"/>
    <x v="2"/>
    <s v="Insulated Bottle"/>
    <n v="4"/>
    <n v="36.94"/>
    <n v="0"/>
    <n v="13.63"/>
    <n v="147.76"/>
    <n v="54.52"/>
    <n v="93.239999999999981"/>
    <n v="0.63102328099620997"/>
    <n v="2026"/>
    <s v="Q2"/>
    <n v="5"/>
    <s v="May"/>
  </r>
  <r>
    <x v="856"/>
    <x v="138"/>
    <x v="0"/>
    <x v="1"/>
    <x v="4"/>
    <x v="0"/>
    <x v="15"/>
    <x v="0"/>
    <x v="2"/>
    <x v="1"/>
    <s v="Summit Backpack 45L"/>
    <n v="1"/>
    <n v="153.16999999999999"/>
    <n v="0"/>
    <n v="78.489999999999995"/>
    <n v="153.16999999999999"/>
    <n v="78.489999999999995"/>
    <n v="74.679999999999993"/>
    <n v="0.48756283867598094"/>
    <n v="2026"/>
    <s v="Q2"/>
    <n v="5"/>
    <s v="May"/>
  </r>
  <r>
    <x v="857"/>
    <x v="138"/>
    <x v="0"/>
    <x v="1"/>
    <x v="4"/>
    <x v="0"/>
    <x v="0"/>
    <x v="0"/>
    <x v="2"/>
    <x v="0"/>
    <s v="Commuter Helmet"/>
    <n v="2"/>
    <n v="82.85"/>
    <n v="0"/>
    <n v="42.53"/>
    <n v="165.7"/>
    <n v="85.06"/>
    <n v="80.639999999999986"/>
    <n v="0.48666264333132164"/>
    <n v="2026"/>
    <s v="Q2"/>
    <n v="5"/>
    <s v="May"/>
  </r>
  <r>
    <x v="858"/>
    <x v="138"/>
    <x v="0"/>
    <x v="1"/>
    <x v="4"/>
    <x v="2"/>
    <x v="5"/>
    <x v="3"/>
    <x v="1"/>
    <x v="1"/>
    <s v="Trail Boots"/>
    <n v="1"/>
    <n v="143.52000000000001"/>
    <n v="0"/>
    <n v="81.040000000000006"/>
    <n v="143.52000000000001"/>
    <n v="81.040000000000006"/>
    <n v="62.480000000000004"/>
    <n v="0.435340022296544"/>
    <n v="2026"/>
    <s v="Q2"/>
    <n v="5"/>
    <s v="May"/>
  </r>
  <r>
    <x v="859"/>
    <x v="138"/>
    <x v="0"/>
    <x v="1"/>
    <x v="4"/>
    <x v="2"/>
    <x v="16"/>
    <x v="2"/>
    <x v="1"/>
    <x v="3"/>
    <s v="Trail Tent 2P"/>
    <n v="1"/>
    <n v="192.94"/>
    <n v="0"/>
    <n v="105.15"/>
    <n v="192.94"/>
    <n v="105.15"/>
    <n v="87.789999999999992"/>
    <n v="0.45501192080439512"/>
    <n v="2026"/>
    <s v="Q2"/>
    <n v="5"/>
    <s v="May"/>
  </r>
  <r>
    <x v="860"/>
    <x v="139"/>
    <x v="0"/>
    <x v="1"/>
    <x v="4"/>
    <x v="3"/>
    <x v="8"/>
    <x v="2"/>
    <x v="2"/>
    <x v="2"/>
    <s v="Travel Backpack 35L"/>
    <n v="1"/>
    <n v="168.56"/>
    <n v="0"/>
    <n v="85.46"/>
    <n v="168.56"/>
    <n v="85.46"/>
    <n v="83.100000000000009"/>
    <n v="0.49299952539155201"/>
    <n v="2026"/>
    <s v="Q2"/>
    <n v="5"/>
    <s v="May"/>
  </r>
  <r>
    <x v="861"/>
    <x v="139"/>
    <x v="0"/>
    <x v="1"/>
    <x v="4"/>
    <x v="0"/>
    <x v="0"/>
    <x v="0"/>
    <x v="1"/>
    <x v="3"/>
    <s v="Compact Sleeping Bag"/>
    <n v="2"/>
    <n v="123.9"/>
    <n v="0"/>
    <n v="58.95"/>
    <n v="247.8"/>
    <n v="117.9"/>
    <n v="129.9"/>
    <n v="0.52421307506053272"/>
    <n v="2026"/>
    <s v="Q2"/>
    <n v="5"/>
    <s v="May"/>
  </r>
  <r>
    <x v="862"/>
    <x v="139"/>
    <x v="0"/>
    <x v="1"/>
    <x v="4"/>
    <x v="0"/>
    <x v="9"/>
    <x v="0"/>
    <x v="1"/>
    <x v="1"/>
    <s v="Trail Boots"/>
    <n v="2"/>
    <n v="140.93"/>
    <n v="0"/>
    <n v="81.040000000000006"/>
    <n v="281.86"/>
    <n v="162.08000000000001"/>
    <n v="119.78"/>
    <n v="0.42496274746327961"/>
    <n v="2026"/>
    <s v="Q2"/>
    <n v="5"/>
    <s v="May"/>
  </r>
  <r>
    <x v="863"/>
    <x v="139"/>
    <x v="0"/>
    <x v="1"/>
    <x v="4"/>
    <x v="2"/>
    <x v="5"/>
    <x v="2"/>
    <x v="0"/>
    <x v="1"/>
    <s v="Trekking Poles"/>
    <n v="1"/>
    <n v="73.150000000000006"/>
    <n v="0"/>
    <n v="32.950000000000003"/>
    <n v="73.150000000000006"/>
    <n v="32.950000000000003"/>
    <n v="40.200000000000003"/>
    <n v="0.54955570745044424"/>
    <n v="2026"/>
    <s v="Q2"/>
    <n v="5"/>
    <s v="May"/>
  </r>
  <r>
    <x v="864"/>
    <x v="139"/>
    <x v="0"/>
    <x v="1"/>
    <x v="4"/>
    <x v="3"/>
    <x v="8"/>
    <x v="2"/>
    <x v="2"/>
    <x v="3"/>
    <s v="Trail Tent 2P"/>
    <n v="2"/>
    <n v="197.35"/>
    <n v="0.05"/>
    <n v="102.63"/>
    <n v="374.96499999999997"/>
    <n v="205.26"/>
    <n v="169.70499999999998"/>
    <n v="0.45258890829810783"/>
    <n v="2026"/>
    <s v="Q2"/>
    <n v="5"/>
    <s v="May"/>
  </r>
  <r>
    <x v="865"/>
    <x v="139"/>
    <x v="0"/>
    <x v="1"/>
    <x v="4"/>
    <x v="3"/>
    <x v="4"/>
    <x v="0"/>
    <x v="2"/>
    <x v="2"/>
    <s v="Insulated Bottle"/>
    <n v="3"/>
    <n v="36.74"/>
    <n v="0.05"/>
    <n v="13.97"/>
    <n v="104.70899999999999"/>
    <n v="41.910000000000004"/>
    <n v="62.798999999999985"/>
    <n v="0.59974787267570118"/>
    <n v="2026"/>
    <s v="Q2"/>
    <n v="5"/>
    <s v="May"/>
  </r>
  <r>
    <x v="866"/>
    <x v="139"/>
    <x v="0"/>
    <x v="1"/>
    <x v="4"/>
    <x v="1"/>
    <x v="11"/>
    <x v="0"/>
    <x v="0"/>
    <x v="1"/>
    <s v="Summit Backpack 45L"/>
    <n v="2"/>
    <n v="151.35"/>
    <n v="0.05"/>
    <n v="77.150000000000006"/>
    <n v="287.565"/>
    <n v="154.30000000000001"/>
    <n v="133.26499999999999"/>
    <n v="0.46342566028550064"/>
    <n v="2026"/>
    <s v="Q2"/>
    <n v="5"/>
    <s v="May"/>
  </r>
  <r>
    <x v="867"/>
    <x v="139"/>
    <x v="0"/>
    <x v="1"/>
    <x v="4"/>
    <x v="0"/>
    <x v="15"/>
    <x v="2"/>
    <x v="1"/>
    <x v="0"/>
    <s v="Trail Bike Light"/>
    <n v="2"/>
    <n v="50.09"/>
    <n v="0.05"/>
    <n v="23.16"/>
    <n v="95.171000000000006"/>
    <n v="46.32"/>
    <n v="48.851000000000006"/>
    <n v="0.51329711781950382"/>
    <n v="2026"/>
    <s v="Q2"/>
    <n v="5"/>
    <s v="May"/>
  </r>
  <r>
    <x v="868"/>
    <x v="139"/>
    <x v="0"/>
    <x v="1"/>
    <x v="4"/>
    <x v="0"/>
    <x v="9"/>
    <x v="0"/>
    <x v="1"/>
    <x v="4"/>
    <s v="Weighted Vest"/>
    <n v="2"/>
    <n v="121.96"/>
    <n v="0.05"/>
    <n v="71.2"/>
    <n v="231.72399999999999"/>
    <n v="142.4"/>
    <n v="89.323999999999984"/>
    <n v="0.38547582468799085"/>
    <n v="2026"/>
    <s v="Q2"/>
    <n v="5"/>
    <s v="May"/>
  </r>
  <r>
    <x v="869"/>
    <x v="140"/>
    <x v="0"/>
    <x v="1"/>
    <x v="4"/>
    <x v="3"/>
    <x v="13"/>
    <x v="0"/>
    <x v="2"/>
    <x v="2"/>
    <s v="Carry-On Duffel"/>
    <n v="1"/>
    <n v="134.28"/>
    <n v="0.05"/>
    <n v="65.44"/>
    <n v="127.56599999999999"/>
    <n v="65.44"/>
    <n v="62.125999999999991"/>
    <n v="0.487010645469796"/>
    <n v="2026"/>
    <s v="Q2"/>
    <n v="5"/>
    <s v="May"/>
  </r>
  <r>
    <x v="870"/>
    <x v="140"/>
    <x v="0"/>
    <x v="1"/>
    <x v="4"/>
    <x v="3"/>
    <x v="7"/>
    <x v="0"/>
    <x v="2"/>
    <x v="0"/>
    <s v="Cycling Pack 12L"/>
    <n v="3"/>
    <n v="100.48"/>
    <n v="0.05"/>
    <n v="50.68"/>
    <n v="286.36799999999999"/>
    <n v="152.04"/>
    <n v="134.328"/>
    <n v="0.46907475695608447"/>
    <n v="2026"/>
    <s v="Q2"/>
    <n v="5"/>
    <s v="May"/>
  </r>
  <r>
    <x v="871"/>
    <x v="140"/>
    <x v="0"/>
    <x v="1"/>
    <x v="4"/>
    <x v="3"/>
    <x v="8"/>
    <x v="0"/>
    <x v="1"/>
    <x v="4"/>
    <s v="Recovery Roller"/>
    <n v="3"/>
    <n v="36.229999999999997"/>
    <n v="0"/>
    <n v="13.55"/>
    <n v="108.69"/>
    <n v="40.650000000000006"/>
    <n v="68.039999999999992"/>
    <n v="0.62600055202870541"/>
    <n v="2026"/>
    <s v="Q2"/>
    <n v="5"/>
    <s v="May"/>
  </r>
  <r>
    <x v="872"/>
    <x v="140"/>
    <x v="0"/>
    <x v="1"/>
    <x v="4"/>
    <x v="2"/>
    <x v="2"/>
    <x v="3"/>
    <x v="0"/>
    <x v="3"/>
    <s v="Compact Sleeping Bag"/>
    <n v="3"/>
    <n v="120.61"/>
    <n v="0"/>
    <n v="60.17"/>
    <n v="361.83"/>
    <n v="180.51"/>
    <n v="181.32"/>
    <n v="0.50111931017328581"/>
    <n v="2026"/>
    <s v="Q2"/>
    <n v="5"/>
    <s v="May"/>
  </r>
  <r>
    <x v="873"/>
    <x v="140"/>
    <x v="0"/>
    <x v="1"/>
    <x v="4"/>
    <x v="2"/>
    <x v="5"/>
    <x v="3"/>
    <x v="0"/>
    <x v="2"/>
    <s v="Packing Cube Set"/>
    <n v="3"/>
    <n v="46.46"/>
    <n v="0"/>
    <n v="18.71"/>
    <n v="139.38"/>
    <n v="56.13"/>
    <n v="83.25"/>
    <n v="0.59728798966853214"/>
    <n v="2026"/>
    <s v="Q2"/>
    <n v="5"/>
    <s v="May"/>
  </r>
  <r>
    <x v="874"/>
    <x v="140"/>
    <x v="0"/>
    <x v="1"/>
    <x v="4"/>
    <x v="1"/>
    <x v="12"/>
    <x v="0"/>
    <x v="2"/>
    <x v="4"/>
    <s v="Recovery Roller"/>
    <n v="1"/>
    <n v="36.9"/>
    <n v="0.05"/>
    <n v="13.89"/>
    <n v="35.055"/>
    <n v="13.89"/>
    <n v="21.164999999999999"/>
    <n v="0.60376551133932388"/>
    <n v="2026"/>
    <s v="Q2"/>
    <n v="5"/>
    <s v="May"/>
  </r>
  <r>
    <x v="875"/>
    <x v="140"/>
    <x v="0"/>
    <x v="1"/>
    <x v="4"/>
    <x v="2"/>
    <x v="3"/>
    <x v="0"/>
    <x v="1"/>
    <x v="4"/>
    <s v="Resistance Band Set"/>
    <n v="6"/>
    <n v="40.61"/>
    <n v="0.05"/>
    <n v="15.14"/>
    <n v="231.47699999999998"/>
    <n v="90.84"/>
    <n v="140.63699999999997"/>
    <n v="0.607563602431343"/>
    <n v="2026"/>
    <s v="Q2"/>
    <n v="5"/>
    <s v="May"/>
  </r>
  <r>
    <x v="876"/>
    <x v="141"/>
    <x v="0"/>
    <x v="1"/>
    <x v="4"/>
    <x v="3"/>
    <x v="13"/>
    <x v="0"/>
    <x v="2"/>
    <x v="2"/>
    <s v="Insulated Bottle"/>
    <n v="2"/>
    <n v="36.86"/>
    <n v="0.05"/>
    <n v="13.85"/>
    <n v="70.033999999999992"/>
    <n v="27.7"/>
    <n v="42.333999999999989"/>
    <n v="0.60447782505640113"/>
    <n v="2026"/>
    <s v="Q2"/>
    <n v="5"/>
    <s v="May"/>
  </r>
  <r>
    <x v="877"/>
    <x v="141"/>
    <x v="0"/>
    <x v="1"/>
    <x v="4"/>
    <x v="1"/>
    <x v="6"/>
    <x v="0"/>
    <x v="1"/>
    <x v="1"/>
    <s v="Summit Backpack 45L"/>
    <n v="3"/>
    <n v="156.74"/>
    <n v="0"/>
    <n v="79.819999999999993"/>
    <n v="470.22"/>
    <n v="239.45999999999998"/>
    <n v="230.76000000000005"/>
    <n v="0.49074901110118674"/>
    <n v="2026"/>
    <s v="Q2"/>
    <n v="5"/>
    <s v="May"/>
  </r>
  <r>
    <x v="878"/>
    <x v="141"/>
    <x v="0"/>
    <x v="1"/>
    <x v="4"/>
    <x v="0"/>
    <x v="9"/>
    <x v="1"/>
    <x v="0"/>
    <x v="0"/>
    <s v="Trail Bike Light"/>
    <n v="3"/>
    <n v="51.04"/>
    <n v="0.2"/>
    <n v="22.32"/>
    <n v="122.49600000000001"/>
    <n v="66.960000000000008"/>
    <n v="55.536000000000001"/>
    <n v="0.45336990595611282"/>
    <n v="2026"/>
    <s v="Q2"/>
    <n v="5"/>
    <s v="May"/>
  </r>
  <r>
    <x v="879"/>
    <x v="141"/>
    <x v="0"/>
    <x v="1"/>
    <x v="4"/>
    <x v="3"/>
    <x v="13"/>
    <x v="2"/>
    <x v="1"/>
    <x v="1"/>
    <s v="Hiking Daypack 20L"/>
    <n v="2"/>
    <n v="93.55"/>
    <n v="0"/>
    <n v="44.31"/>
    <n v="187.1"/>
    <n v="88.62"/>
    <n v="98.47999999999999"/>
    <n v="0.52634954569748793"/>
    <n v="2026"/>
    <s v="Q2"/>
    <n v="5"/>
    <s v="May"/>
  </r>
  <r>
    <x v="880"/>
    <x v="141"/>
    <x v="0"/>
    <x v="1"/>
    <x v="4"/>
    <x v="2"/>
    <x v="2"/>
    <x v="0"/>
    <x v="2"/>
    <x v="2"/>
    <s v="Carry-On Duffel"/>
    <n v="1"/>
    <n v="131.74"/>
    <n v="0"/>
    <n v="66.650000000000006"/>
    <n v="131.74"/>
    <n v="66.650000000000006"/>
    <n v="65.09"/>
    <n v="0.49407924700166994"/>
    <n v="2026"/>
    <s v="Q2"/>
    <n v="5"/>
    <s v="May"/>
  </r>
  <r>
    <x v="881"/>
    <x v="141"/>
    <x v="0"/>
    <x v="1"/>
    <x v="4"/>
    <x v="3"/>
    <x v="8"/>
    <x v="0"/>
    <x v="1"/>
    <x v="1"/>
    <s v="Hiking Daypack 20L"/>
    <n v="5"/>
    <n v="91.79"/>
    <n v="0.05"/>
    <n v="44.48"/>
    <n v="436.0025"/>
    <n v="222.39999999999998"/>
    <n v="213.60250000000002"/>
    <n v="0.48991118170193981"/>
    <n v="2026"/>
    <s v="Q2"/>
    <n v="5"/>
    <s v="May"/>
  </r>
  <r>
    <x v="882"/>
    <x v="141"/>
    <x v="0"/>
    <x v="1"/>
    <x v="4"/>
    <x v="3"/>
    <x v="13"/>
    <x v="0"/>
    <x v="2"/>
    <x v="1"/>
    <s v="Summit Backpack 45L"/>
    <n v="4"/>
    <n v="155.4"/>
    <n v="0.05"/>
    <n v="77.31"/>
    <n v="590.52"/>
    <n v="309.24"/>
    <n v="281.27999999999997"/>
    <n v="0.47632595001016048"/>
    <n v="2026"/>
    <s v="Q2"/>
    <n v="5"/>
    <s v="May"/>
  </r>
  <r>
    <x v="883"/>
    <x v="142"/>
    <x v="0"/>
    <x v="1"/>
    <x v="4"/>
    <x v="1"/>
    <x v="1"/>
    <x v="0"/>
    <x v="1"/>
    <x v="2"/>
    <s v="Insulated Bottle"/>
    <n v="1"/>
    <n v="36.57"/>
    <n v="0.05"/>
    <n v="13.33"/>
    <n v="34.741500000000002"/>
    <n v="13.33"/>
    <n v="21.411500000000004"/>
    <n v="0.61630902522919284"/>
    <n v="2026"/>
    <s v="Q2"/>
    <n v="5"/>
    <s v="May"/>
  </r>
  <r>
    <x v="884"/>
    <x v="142"/>
    <x v="0"/>
    <x v="1"/>
    <x v="4"/>
    <x v="2"/>
    <x v="16"/>
    <x v="0"/>
    <x v="1"/>
    <x v="0"/>
    <s v="Compact Repair Kit"/>
    <n v="2"/>
    <n v="41.19"/>
    <n v="0"/>
    <n v="17.190000000000001"/>
    <n v="82.38"/>
    <n v="34.380000000000003"/>
    <n v="47.999999999999993"/>
    <n v="0.58266569555717407"/>
    <n v="2026"/>
    <s v="Q2"/>
    <n v="5"/>
    <s v="May"/>
  </r>
  <r>
    <x v="885"/>
    <x v="142"/>
    <x v="0"/>
    <x v="1"/>
    <x v="4"/>
    <x v="3"/>
    <x v="8"/>
    <x v="0"/>
    <x v="0"/>
    <x v="2"/>
    <s v="Carry-On Duffel"/>
    <n v="1"/>
    <n v="136.66999999999999"/>
    <n v="0.05"/>
    <n v="67.099999999999994"/>
    <n v="129.83649999999997"/>
    <n v="67.099999999999994"/>
    <n v="62.736499999999978"/>
    <n v="0.48319617364916639"/>
    <n v="2026"/>
    <s v="Q2"/>
    <n v="5"/>
    <s v="May"/>
  </r>
  <r>
    <x v="886"/>
    <x v="142"/>
    <x v="0"/>
    <x v="1"/>
    <x v="4"/>
    <x v="2"/>
    <x v="2"/>
    <x v="2"/>
    <x v="1"/>
    <x v="4"/>
    <s v="Recovery Roller"/>
    <n v="2"/>
    <n v="35.700000000000003"/>
    <n v="0"/>
    <n v="13.52"/>
    <n v="71.400000000000006"/>
    <n v="27.04"/>
    <n v="44.360000000000007"/>
    <n v="0.62128851540616248"/>
    <n v="2026"/>
    <s v="Q2"/>
    <n v="5"/>
    <s v="May"/>
  </r>
  <r>
    <x v="887"/>
    <x v="142"/>
    <x v="0"/>
    <x v="1"/>
    <x v="4"/>
    <x v="0"/>
    <x v="0"/>
    <x v="0"/>
    <x v="0"/>
    <x v="0"/>
    <s v="Cycling Pack 12L"/>
    <n v="1"/>
    <n v="100.87"/>
    <n v="0"/>
    <n v="50.4"/>
    <n v="100.87"/>
    <n v="50.4"/>
    <n v="50.470000000000006"/>
    <n v="0.5003469812630118"/>
    <n v="2026"/>
    <s v="Q2"/>
    <n v="5"/>
    <s v="May"/>
  </r>
  <r>
    <x v="888"/>
    <x v="142"/>
    <x v="0"/>
    <x v="1"/>
    <x v="4"/>
    <x v="2"/>
    <x v="16"/>
    <x v="2"/>
    <x v="0"/>
    <x v="2"/>
    <s v="Carry-On Duffel"/>
    <n v="1"/>
    <n v="130.80000000000001"/>
    <n v="0"/>
    <n v="68.7"/>
    <n v="130.80000000000001"/>
    <n v="68.7"/>
    <n v="62.100000000000009"/>
    <n v="0.4747706422018349"/>
    <n v="2026"/>
    <s v="Q2"/>
    <n v="5"/>
    <s v="May"/>
  </r>
  <r>
    <x v="889"/>
    <x v="142"/>
    <x v="0"/>
    <x v="1"/>
    <x v="4"/>
    <x v="0"/>
    <x v="9"/>
    <x v="3"/>
    <x v="0"/>
    <x v="1"/>
    <s v="Summit Backpack 45L"/>
    <n v="1"/>
    <n v="153.88999999999999"/>
    <n v="0"/>
    <n v="79.64"/>
    <n v="153.88999999999999"/>
    <n v="79.64"/>
    <n v="74.249999999999986"/>
    <n v="0.4824874910650464"/>
    <n v="2026"/>
    <s v="Q2"/>
    <n v="5"/>
    <s v="May"/>
  </r>
  <r>
    <x v="890"/>
    <x v="143"/>
    <x v="0"/>
    <x v="1"/>
    <x v="4"/>
    <x v="3"/>
    <x v="7"/>
    <x v="0"/>
    <x v="1"/>
    <x v="3"/>
    <s v="Compact Sleeping Bag"/>
    <n v="1"/>
    <n v="122.51"/>
    <n v="0.15"/>
    <n v="62.2"/>
    <n v="104.1335"/>
    <n v="62.2"/>
    <n v="41.933499999999995"/>
    <n v="0.40268981643755369"/>
    <n v="2026"/>
    <s v="Q2"/>
    <n v="5"/>
    <s v="May"/>
  </r>
  <r>
    <x v="891"/>
    <x v="143"/>
    <x v="0"/>
    <x v="1"/>
    <x v="4"/>
    <x v="3"/>
    <x v="4"/>
    <x v="1"/>
    <x v="0"/>
    <x v="0"/>
    <s v="Commuter Helmet"/>
    <n v="8"/>
    <n v="79.94"/>
    <n v="0.15"/>
    <n v="41.65"/>
    <n v="543.59199999999998"/>
    <n v="333.2"/>
    <n v="210.392"/>
    <n v="0.38704028021015763"/>
    <n v="2026"/>
    <s v="Q2"/>
    <n v="5"/>
    <s v="May"/>
  </r>
  <r>
    <x v="892"/>
    <x v="143"/>
    <x v="0"/>
    <x v="1"/>
    <x v="4"/>
    <x v="3"/>
    <x v="7"/>
    <x v="0"/>
    <x v="1"/>
    <x v="0"/>
    <s v="Trail Bike Light"/>
    <n v="2"/>
    <n v="50.78"/>
    <n v="0.05"/>
    <n v="23.03"/>
    <n v="96.481999999999999"/>
    <n v="46.06"/>
    <n v="50.421999999999997"/>
    <n v="0.52260525279326708"/>
    <n v="2026"/>
    <s v="Q2"/>
    <n v="5"/>
    <s v="May"/>
  </r>
  <r>
    <x v="893"/>
    <x v="143"/>
    <x v="0"/>
    <x v="1"/>
    <x v="4"/>
    <x v="0"/>
    <x v="15"/>
    <x v="3"/>
    <x v="2"/>
    <x v="0"/>
    <s v="Commuter Helmet"/>
    <n v="2"/>
    <n v="80.59"/>
    <n v="0.05"/>
    <n v="41.44"/>
    <n v="153.12100000000001"/>
    <n v="82.88"/>
    <n v="70.241000000000014"/>
    <n v="0.45872871781140412"/>
    <n v="2026"/>
    <s v="Q2"/>
    <n v="5"/>
    <s v="May"/>
  </r>
  <r>
    <x v="894"/>
    <x v="143"/>
    <x v="0"/>
    <x v="1"/>
    <x v="4"/>
    <x v="0"/>
    <x v="15"/>
    <x v="3"/>
    <x v="1"/>
    <x v="4"/>
    <s v="Recovery Roller"/>
    <n v="3"/>
    <n v="35.75"/>
    <n v="0.15"/>
    <n v="13.54"/>
    <n v="91.162499999999994"/>
    <n v="40.619999999999997"/>
    <n v="50.542499999999997"/>
    <n v="0.55442204853969557"/>
    <n v="2026"/>
    <s v="Q2"/>
    <n v="5"/>
    <s v="May"/>
  </r>
  <r>
    <x v="895"/>
    <x v="143"/>
    <x v="0"/>
    <x v="1"/>
    <x v="4"/>
    <x v="1"/>
    <x v="12"/>
    <x v="0"/>
    <x v="1"/>
    <x v="3"/>
    <s v="Trail Tent 2P"/>
    <n v="5"/>
    <n v="195.78"/>
    <n v="0.1"/>
    <n v="101.98"/>
    <n v="881.01"/>
    <n v="509.90000000000003"/>
    <n v="371.10999999999996"/>
    <n v="0.4212324491208953"/>
    <n v="2026"/>
    <s v="Q2"/>
    <n v="5"/>
    <s v="May"/>
  </r>
  <r>
    <x v="896"/>
    <x v="143"/>
    <x v="0"/>
    <x v="1"/>
    <x v="4"/>
    <x v="3"/>
    <x v="13"/>
    <x v="0"/>
    <x v="0"/>
    <x v="3"/>
    <s v="Compact Sleeping Bag"/>
    <n v="2"/>
    <n v="125.95"/>
    <n v="0.05"/>
    <n v="61.74"/>
    <n v="239.30500000000001"/>
    <n v="123.48"/>
    <n v="115.825"/>
    <n v="0.48400576669940032"/>
    <n v="2026"/>
    <s v="Q2"/>
    <n v="5"/>
    <s v="May"/>
  </r>
  <r>
    <x v="897"/>
    <x v="143"/>
    <x v="0"/>
    <x v="1"/>
    <x v="4"/>
    <x v="3"/>
    <x v="7"/>
    <x v="0"/>
    <x v="1"/>
    <x v="4"/>
    <s v="Resistance Band Set"/>
    <n v="2"/>
    <n v="41.32"/>
    <n v="0"/>
    <n v="14.91"/>
    <n v="82.64"/>
    <n v="29.82"/>
    <n v="52.82"/>
    <n v="0.63915779283639884"/>
    <n v="2026"/>
    <s v="Q2"/>
    <n v="5"/>
    <s v="May"/>
  </r>
  <r>
    <x v="898"/>
    <x v="143"/>
    <x v="0"/>
    <x v="1"/>
    <x v="4"/>
    <x v="3"/>
    <x v="8"/>
    <x v="3"/>
    <x v="1"/>
    <x v="1"/>
    <s v="Trail Boots"/>
    <n v="2"/>
    <n v="144.01"/>
    <n v="0"/>
    <n v="79.37"/>
    <n v="288.02"/>
    <n v="158.74"/>
    <n v="129.27999999999997"/>
    <n v="0.44885771821401282"/>
    <n v="2026"/>
    <s v="Q2"/>
    <n v="5"/>
    <s v="May"/>
  </r>
  <r>
    <x v="899"/>
    <x v="143"/>
    <x v="0"/>
    <x v="1"/>
    <x v="4"/>
    <x v="0"/>
    <x v="15"/>
    <x v="0"/>
    <x v="2"/>
    <x v="0"/>
    <s v="Trail Bike Light"/>
    <n v="2"/>
    <n v="51.17"/>
    <n v="0.05"/>
    <n v="21.97"/>
    <n v="97.222999999999999"/>
    <n v="43.94"/>
    <n v="53.283000000000001"/>
    <n v="0.54804932989107513"/>
    <n v="2026"/>
    <s v="Q2"/>
    <n v="5"/>
    <s v="May"/>
  </r>
  <r>
    <x v="900"/>
    <x v="143"/>
    <x v="0"/>
    <x v="1"/>
    <x v="4"/>
    <x v="0"/>
    <x v="0"/>
    <x v="1"/>
    <x v="2"/>
    <x v="3"/>
    <s v="Portable Camp Stove"/>
    <n v="6"/>
    <n v="83.58"/>
    <n v="0.2"/>
    <n v="40.5"/>
    <n v="401.18400000000003"/>
    <n v="243"/>
    <n v="158.18400000000003"/>
    <n v="0.39429289303661169"/>
    <n v="2026"/>
    <s v="Q2"/>
    <n v="5"/>
    <s v="May"/>
  </r>
  <r>
    <x v="901"/>
    <x v="143"/>
    <x v="0"/>
    <x v="1"/>
    <x v="4"/>
    <x v="2"/>
    <x v="16"/>
    <x v="3"/>
    <x v="0"/>
    <x v="3"/>
    <s v="Portable Camp Stove"/>
    <n v="2"/>
    <n v="80.010000000000005"/>
    <n v="0"/>
    <n v="38.54"/>
    <n v="160.02000000000001"/>
    <n v="77.08"/>
    <n v="82.940000000000012"/>
    <n v="0.51831021122359711"/>
    <n v="2026"/>
    <s v="Q2"/>
    <n v="5"/>
    <s v="May"/>
  </r>
  <r>
    <x v="902"/>
    <x v="144"/>
    <x v="0"/>
    <x v="1"/>
    <x v="4"/>
    <x v="3"/>
    <x v="7"/>
    <x v="0"/>
    <x v="1"/>
    <x v="1"/>
    <s v="Hiking Daypack 20L"/>
    <n v="2"/>
    <n v="94.4"/>
    <n v="0"/>
    <n v="46.39"/>
    <n v="188.8"/>
    <n v="92.78"/>
    <n v="96.02000000000001"/>
    <n v="0.50858050847457625"/>
    <n v="2026"/>
    <s v="Q2"/>
    <n v="5"/>
    <s v="May"/>
  </r>
  <r>
    <x v="903"/>
    <x v="144"/>
    <x v="0"/>
    <x v="1"/>
    <x v="4"/>
    <x v="2"/>
    <x v="2"/>
    <x v="2"/>
    <x v="2"/>
    <x v="1"/>
    <s v="Summit Backpack 45L"/>
    <n v="6"/>
    <n v="157.33000000000001"/>
    <n v="0"/>
    <n v="78.849999999999994"/>
    <n v="943.98"/>
    <n v="473.09999999999997"/>
    <n v="470.88000000000005"/>
    <n v="0.4988241276298227"/>
    <n v="2026"/>
    <s v="Q2"/>
    <n v="5"/>
    <s v="May"/>
  </r>
  <r>
    <x v="904"/>
    <x v="144"/>
    <x v="0"/>
    <x v="1"/>
    <x v="4"/>
    <x v="2"/>
    <x v="3"/>
    <x v="0"/>
    <x v="1"/>
    <x v="3"/>
    <s v="Compact Sleeping Bag"/>
    <n v="1"/>
    <n v="125.44"/>
    <n v="0"/>
    <n v="59.92"/>
    <n v="125.44"/>
    <n v="59.92"/>
    <n v="65.52"/>
    <n v="0.5223214285714286"/>
    <n v="2026"/>
    <s v="Q2"/>
    <n v="5"/>
    <s v="May"/>
  </r>
  <r>
    <x v="905"/>
    <x v="144"/>
    <x v="0"/>
    <x v="1"/>
    <x v="4"/>
    <x v="1"/>
    <x v="12"/>
    <x v="3"/>
    <x v="0"/>
    <x v="4"/>
    <s v="Recovery Roller"/>
    <n v="2"/>
    <n v="36.18"/>
    <n v="0"/>
    <n v="13.71"/>
    <n v="72.36"/>
    <n v="27.42"/>
    <n v="44.94"/>
    <n v="0.62106135986733002"/>
    <n v="2026"/>
    <s v="Q2"/>
    <n v="5"/>
    <s v="May"/>
  </r>
  <r>
    <x v="906"/>
    <x v="144"/>
    <x v="0"/>
    <x v="1"/>
    <x v="4"/>
    <x v="0"/>
    <x v="15"/>
    <x v="2"/>
    <x v="0"/>
    <x v="4"/>
    <s v="Resistance Band Set"/>
    <n v="1"/>
    <n v="41"/>
    <n v="0.05"/>
    <n v="14.51"/>
    <n v="38.949999999999996"/>
    <n v="14.51"/>
    <n v="24.439999999999998"/>
    <n v="0.62747111681643131"/>
    <n v="2026"/>
    <s v="Q2"/>
    <n v="5"/>
    <s v="May"/>
  </r>
  <r>
    <x v="907"/>
    <x v="144"/>
    <x v="0"/>
    <x v="1"/>
    <x v="4"/>
    <x v="2"/>
    <x v="5"/>
    <x v="0"/>
    <x v="0"/>
    <x v="1"/>
    <s v="Trekking Poles"/>
    <n v="1"/>
    <n v="72.33"/>
    <n v="0.1"/>
    <n v="32.61"/>
    <n v="65.096999999999994"/>
    <n v="32.61"/>
    <n v="32.486999999999995"/>
    <n v="0.49905525600258072"/>
    <n v="2026"/>
    <s v="Q2"/>
    <n v="5"/>
    <s v="May"/>
  </r>
  <r>
    <x v="908"/>
    <x v="144"/>
    <x v="0"/>
    <x v="1"/>
    <x v="4"/>
    <x v="3"/>
    <x v="4"/>
    <x v="0"/>
    <x v="2"/>
    <x v="3"/>
    <s v="Compact Sleeping Bag"/>
    <n v="2"/>
    <n v="125.42"/>
    <n v="0"/>
    <n v="62.28"/>
    <n v="250.84"/>
    <n v="124.56"/>
    <n v="126.28"/>
    <n v="0.50342848030617127"/>
    <n v="2026"/>
    <s v="Q2"/>
    <n v="5"/>
    <s v="May"/>
  </r>
  <r>
    <x v="909"/>
    <x v="145"/>
    <x v="0"/>
    <x v="1"/>
    <x v="4"/>
    <x v="0"/>
    <x v="15"/>
    <x v="0"/>
    <x v="2"/>
    <x v="0"/>
    <s v="Compact Repair Kit"/>
    <n v="2"/>
    <n v="41.29"/>
    <n v="0.15"/>
    <n v="16.43"/>
    <n v="70.192999999999998"/>
    <n v="32.86"/>
    <n v="37.332999999999998"/>
    <n v="0.531862151496588"/>
    <n v="2026"/>
    <s v="Q2"/>
    <n v="5"/>
    <s v="May"/>
  </r>
  <r>
    <x v="910"/>
    <x v="145"/>
    <x v="0"/>
    <x v="1"/>
    <x v="4"/>
    <x v="3"/>
    <x v="8"/>
    <x v="1"/>
    <x v="2"/>
    <x v="2"/>
    <s v="Carry-On Duffel"/>
    <n v="8"/>
    <n v="131.4"/>
    <n v="0.05"/>
    <n v="66.489999999999995"/>
    <n v="998.64"/>
    <n v="531.91999999999996"/>
    <n v="466.72"/>
    <n v="0.46735560362092449"/>
    <n v="2026"/>
    <s v="Q2"/>
    <n v="5"/>
    <s v="May"/>
  </r>
  <r>
    <x v="911"/>
    <x v="145"/>
    <x v="0"/>
    <x v="1"/>
    <x v="4"/>
    <x v="2"/>
    <x v="16"/>
    <x v="0"/>
    <x v="1"/>
    <x v="1"/>
    <s v="Trail Boots"/>
    <n v="4"/>
    <n v="140.66999999999999"/>
    <n v="0"/>
    <n v="80.72"/>
    <n v="562.67999999999995"/>
    <n v="322.88"/>
    <n v="239.79999999999995"/>
    <n v="0.42617473519584842"/>
    <n v="2026"/>
    <s v="Q2"/>
    <n v="5"/>
    <s v="May"/>
  </r>
  <r>
    <x v="912"/>
    <x v="145"/>
    <x v="0"/>
    <x v="1"/>
    <x v="4"/>
    <x v="3"/>
    <x v="8"/>
    <x v="0"/>
    <x v="0"/>
    <x v="4"/>
    <s v="Recovery Roller"/>
    <n v="1"/>
    <n v="36.659999999999997"/>
    <n v="0.05"/>
    <n v="13.51"/>
    <n v="34.826999999999998"/>
    <n v="13.51"/>
    <n v="21.317"/>
    <n v="0.61208257960777557"/>
    <n v="2026"/>
    <s v="Q2"/>
    <n v="5"/>
    <s v="May"/>
  </r>
  <r>
    <x v="913"/>
    <x v="146"/>
    <x v="0"/>
    <x v="1"/>
    <x v="4"/>
    <x v="3"/>
    <x v="4"/>
    <x v="0"/>
    <x v="0"/>
    <x v="2"/>
    <s v="Packing Cube Set"/>
    <n v="1"/>
    <n v="46.28"/>
    <n v="0.05"/>
    <n v="17.95"/>
    <n v="43.966000000000001"/>
    <n v="17.95"/>
    <n v="26.016000000000002"/>
    <n v="0.591729973161079"/>
    <n v="2026"/>
    <s v="Q2"/>
    <n v="5"/>
    <s v="May"/>
  </r>
  <r>
    <x v="914"/>
    <x v="146"/>
    <x v="0"/>
    <x v="1"/>
    <x v="4"/>
    <x v="3"/>
    <x v="13"/>
    <x v="3"/>
    <x v="0"/>
    <x v="1"/>
    <s v="Hiking Daypack 20L"/>
    <n v="2"/>
    <n v="92.12"/>
    <n v="0"/>
    <n v="46.64"/>
    <n v="184.24"/>
    <n v="93.28"/>
    <n v="90.960000000000008"/>
    <n v="0.49370386452453324"/>
    <n v="2026"/>
    <s v="Q2"/>
    <n v="5"/>
    <s v="May"/>
  </r>
  <r>
    <x v="915"/>
    <x v="146"/>
    <x v="0"/>
    <x v="1"/>
    <x v="4"/>
    <x v="3"/>
    <x v="13"/>
    <x v="0"/>
    <x v="0"/>
    <x v="4"/>
    <s v="Resistance Band Set"/>
    <n v="3"/>
    <n v="39.549999999999997"/>
    <n v="0"/>
    <n v="14.87"/>
    <n v="118.64999999999999"/>
    <n v="44.61"/>
    <n v="74.039999999999992"/>
    <n v="0.6240202275600506"/>
    <n v="2026"/>
    <s v="Q2"/>
    <n v="5"/>
    <s v="May"/>
  </r>
  <r>
    <x v="916"/>
    <x v="146"/>
    <x v="0"/>
    <x v="1"/>
    <x v="4"/>
    <x v="0"/>
    <x v="0"/>
    <x v="2"/>
    <x v="1"/>
    <x v="0"/>
    <s v="Commuter Helmet"/>
    <n v="1"/>
    <n v="83.3"/>
    <n v="0"/>
    <n v="41.93"/>
    <n v="83.3"/>
    <n v="41.93"/>
    <n v="41.37"/>
    <n v="0.49663865546218489"/>
    <n v="2026"/>
    <s v="Q2"/>
    <n v="5"/>
    <s v="May"/>
  </r>
  <r>
    <x v="917"/>
    <x v="147"/>
    <x v="0"/>
    <x v="1"/>
    <x v="4"/>
    <x v="3"/>
    <x v="13"/>
    <x v="2"/>
    <x v="1"/>
    <x v="1"/>
    <s v="Hiking Daypack 20L"/>
    <n v="2"/>
    <n v="93.84"/>
    <n v="0"/>
    <n v="44.72"/>
    <n v="187.68"/>
    <n v="89.44"/>
    <n v="98.240000000000009"/>
    <n v="0.52344416027280483"/>
    <n v="2026"/>
    <s v="Q2"/>
    <n v="5"/>
    <s v="May"/>
  </r>
  <r>
    <x v="918"/>
    <x v="147"/>
    <x v="0"/>
    <x v="1"/>
    <x v="4"/>
    <x v="2"/>
    <x v="16"/>
    <x v="0"/>
    <x v="0"/>
    <x v="0"/>
    <s v="Trail Bike Light"/>
    <n v="2"/>
    <n v="51.25"/>
    <n v="0"/>
    <n v="22.57"/>
    <n v="102.5"/>
    <n v="45.14"/>
    <n v="57.36"/>
    <n v="0.55960975609756092"/>
    <n v="2026"/>
    <s v="Q2"/>
    <n v="5"/>
    <s v="May"/>
  </r>
  <r>
    <x v="919"/>
    <x v="147"/>
    <x v="0"/>
    <x v="1"/>
    <x v="4"/>
    <x v="3"/>
    <x v="13"/>
    <x v="1"/>
    <x v="2"/>
    <x v="0"/>
    <s v="Commuter Helmet"/>
    <n v="8"/>
    <n v="80.13"/>
    <n v="0.1"/>
    <n v="43.8"/>
    <n v="576.93600000000004"/>
    <n v="350.4"/>
    <n v="226.53600000000006"/>
    <n v="0.39265360455925796"/>
    <n v="2026"/>
    <s v="Q2"/>
    <n v="5"/>
    <s v="May"/>
  </r>
  <r>
    <x v="920"/>
    <x v="147"/>
    <x v="0"/>
    <x v="1"/>
    <x v="4"/>
    <x v="1"/>
    <x v="12"/>
    <x v="0"/>
    <x v="0"/>
    <x v="4"/>
    <s v="Resistance Band Set"/>
    <n v="1"/>
    <n v="41.13"/>
    <n v="0"/>
    <n v="14.8"/>
    <n v="41.13"/>
    <n v="14.8"/>
    <n v="26.330000000000002"/>
    <n v="0.64016532944322879"/>
    <n v="2026"/>
    <s v="Q2"/>
    <n v="5"/>
    <s v="May"/>
  </r>
  <r>
    <x v="921"/>
    <x v="147"/>
    <x v="0"/>
    <x v="1"/>
    <x v="4"/>
    <x v="3"/>
    <x v="13"/>
    <x v="0"/>
    <x v="0"/>
    <x v="3"/>
    <s v="Portable Camp Stove"/>
    <n v="1"/>
    <n v="81.28"/>
    <n v="0.15"/>
    <n v="39.020000000000003"/>
    <n v="69.087999999999994"/>
    <n v="39.020000000000003"/>
    <n v="30.067999999999991"/>
    <n v="0.43521306160259371"/>
    <n v="2026"/>
    <s v="Q2"/>
    <n v="5"/>
    <s v="May"/>
  </r>
  <r>
    <x v="922"/>
    <x v="147"/>
    <x v="0"/>
    <x v="1"/>
    <x v="4"/>
    <x v="2"/>
    <x v="3"/>
    <x v="0"/>
    <x v="2"/>
    <x v="2"/>
    <s v="Packing Cube Set"/>
    <n v="1"/>
    <n v="46.19"/>
    <n v="0"/>
    <n v="18.329999999999998"/>
    <n v="46.19"/>
    <n v="18.329999999999998"/>
    <n v="27.86"/>
    <n v="0.60316085732842606"/>
    <n v="2026"/>
    <s v="Q2"/>
    <n v="5"/>
    <s v="May"/>
  </r>
  <r>
    <x v="923"/>
    <x v="147"/>
    <x v="0"/>
    <x v="1"/>
    <x v="4"/>
    <x v="3"/>
    <x v="8"/>
    <x v="0"/>
    <x v="0"/>
    <x v="1"/>
    <s v="Summit Backpack 45L"/>
    <n v="3"/>
    <n v="156.58000000000001"/>
    <n v="0"/>
    <n v="79.099999999999994"/>
    <n v="469.74"/>
    <n v="237.29999999999998"/>
    <n v="232.44000000000003"/>
    <n v="0.49482692553327379"/>
    <n v="2026"/>
    <s v="Q2"/>
    <n v="5"/>
    <s v="May"/>
  </r>
  <r>
    <x v="924"/>
    <x v="147"/>
    <x v="0"/>
    <x v="1"/>
    <x v="4"/>
    <x v="3"/>
    <x v="13"/>
    <x v="3"/>
    <x v="1"/>
    <x v="4"/>
    <s v="Weighted Vest"/>
    <n v="1"/>
    <n v="123.91"/>
    <n v="0"/>
    <n v="68.89"/>
    <n v="123.91"/>
    <n v="68.89"/>
    <n v="55.019999999999996"/>
    <n v="0.44403195867968687"/>
    <n v="2026"/>
    <s v="Q2"/>
    <n v="5"/>
    <s v="May"/>
  </r>
  <r>
    <x v="925"/>
    <x v="147"/>
    <x v="0"/>
    <x v="1"/>
    <x v="4"/>
    <x v="2"/>
    <x v="2"/>
    <x v="3"/>
    <x v="1"/>
    <x v="0"/>
    <s v="Trail Bike Light"/>
    <n v="1"/>
    <n v="50.64"/>
    <n v="0"/>
    <n v="22.97"/>
    <n v="50.64"/>
    <n v="22.97"/>
    <n v="27.67"/>
    <n v="0.54640600315955767"/>
    <n v="2026"/>
    <s v="Q2"/>
    <n v="5"/>
    <s v="May"/>
  </r>
  <r>
    <x v="926"/>
    <x v="148"/>
    <x v="0"/>
    <x v="1"/>
    <x v="4"/>
    <x v="2"/>
    <x v="5"/>
    <x v="0"/>
    <x v="0"/>
    <x v="1"/>
    <s v="Trekking Poles"/>
    <n v="2"/>
    <n v="70.48"/>
    <n v="0.1"/>
    <n v="33.229999999999997"/>
    <n v="126.864"/>
    <n v="66.459999999999994"/>
    <n v="60.404000000000011"/>
    <n v="0.47613192079707412"/>
    <n v="2026"/>
    <s v="Q2"/>
    <n v="5"/>
    <s v="May"/>
  </r>
  <r>
    <x v="927"/>
    <x v="148"/>
    <x v="0"/>
    <x v="1"/>
    <x v="4"/>
    <x v="1"/>
    <x v="11"/>
    <x v="3"/>
    <x v="1"/>
    <x v="0"/>
    <s v="Compact Repair Kit"/>
    <n v="1"/>
    <n v="41.27"/>
    <n v="0.05"/>
    <n v="17.149999999999999"/>
    <n v="39.206499999999998"/>
    <n v="17.149999999999999"/>
    <n v="22.0565"/>
    <n v="0.56257253261576523"/>
    <n v="2026"/>
    <s v="Q2"/>
    <n v="5"/>
    <s v="May"/>
  </r>
  <r>
    <x v="928"/>
    <x v="148"/>
    <x v="0"/>
    <x v="1"/>
    <x v="4"/>
    <x v="0"/>
    <x v="15"/>
    <x v="3"/>
    <x v="0"/>
    <x v="4"/>
    <s v="Recovery Roller"/>
    <n v="2"/>
    <n v="36.9"/>
    <n v="0"/>
    <n v="14.07"/>
    <n v="73.8"/>
    <n v="28.14"/>
    <n v="45.66"/>
    <n v="0.61869918699186988"/>
    <n v="2026"/>
    <s v="Q2"/>
    <n v="5"/>
    <s v="May"/>
  </r>
  <r>
    <x v="929"/>
    <x v="148"/>
    <x v="0"/>
    <x v="1"/>
    <x v="4"/>
    <x v="1"/>
    <x v="11"/>
    <x v="0"/>
    <x v="0"/>
    <x v="3"/>
    <s v="Trail Tent 2P"/>
    <n v="1"/>
    <n v="196.91"/>
    <n v="0"/>
    <n v="106.31"/>
    <n v="196.91"/>
    <n v="106.31"/>
    <n v="90.6"/>
    <n v="0.46010867909197095"/>
    <n v="2026"/>
    <s v="Q2"/>
    <n v="5"/>
    <s v="May"/>
  </r>
  <r>
    <x v="930"/>
    <x v="148"/>
    <x v="0"/>
    <x v="1"/>
    <x v="4"/>
    <x v="1"/>
    <x v="6"/>
    <x v="2"/>
    <x v="2"/>
    <x v="4"/>
    <s v="Recovery Roller"/>
    <n v="3"/>
    <n v="35.79"/>
    <n v="0"/>
    <n v="13.67"/>
    <n v="107.37"/>
    <n v="41.01"/>
    <n v="66.360000000000014"/>
    <n v="0.61804973456272716"/>
    <n v="2026"/>
    <s v="Q2"/>
    <n v="5"/>
    <s v="May"/>
  </r>
  <r>
    <x v="931"/>
    <x v="148"/>
    <x v="0"/>
    <x v="1"/>
    <x v="4"/>
    <x v="3"/>
    <x v="13"/>
    <x v="0"/>
    <x v="1"/>
    <x v="0"/>
    <s v="Commuter Helmet"/>
    <n v="2"/>
    <n v="82.22"/>
    <n v="0.05"/>
    <n v="42.35"/>
    <n v="156.21799999999999"/>
    <n v="84.7"/>
    <n v="71.517999999999986"/>
    <n v="0.45780895927485943"/>
    <n v="2026"/>
    <s v="Q2"/>
    <n v="5"/>
    <s v="May"/>
  </r>
  <r>
    <x v="932"/>
    <x v="148"/>
    <x v="0"/>
    <x v="1"/>
    <x v="4"/>
    <x v="2"/>
    <x v="5"/>
    <x v="0"/>
    <x v="1"/>
    <x v="0"/>
    <s v="Compact Repair Kit"/>
    <n v="1"/>
    <n v="40.57"/>
    <n v="0"/>
    <n v="16.809999999999999"/>
    <n v="40.57"/>
    <n v="16.809999999999999"/>
    <n v="23.76"/>
    <n v="0.58565442445156524"/>
    <n v="2026"/>
    <s v="Q2"/>
    <n v="5"/>
    <s v="May"/>
  </r>
  <r>
    <x v="933"/>
    <x v="148"/>
    <x v="0"/>
    <x v="1"/>
    <x v="4"/>
    <x v="2"/>
    <x v="10"/>
    <x v="2"/>
    <x v="0"/>
    <x v="3"/>
    <s v="Trail Tent 2P"/>
    <n v="1"/>
    <n v="191.62"/>
    <n v="0.05"/>
    <n v="106.15"/>
    <n v="182.03899999999999"/>
    <n v="106.15"/>
    <n v="75.888999999999982"/>
    <n v="0.41688319535923613"/>
    <n v="2026"/>
    <s v="Q2"/>
    <n v="5"/>
    <s v="May"/>
  </r>
  <r>
    <x v="934"/>
    <x v="148"/>
    <x v="0"/>
    <x v="1"/>
    <x v="4"/>
    <x v="1"/>
    <x v="6"/>
    <x v="3"/>
    <x v="0"/>
    <x v="1"/>
    <s v="Summit Backpack 45L"/>
    <n v="1"/>
    <n v="154.07"/>
    <n v="0.05"/>
    <n v="78.400000000000006"/>
    <n v="146.36649999999997"/>
    <n v="78.400000000000006"/>
    <n v="67.966499999999968"/>
    <n v="0.46435830603314271"/>
    <n v="2026"/>
    <s v="Q2"/>
    <n v="5"/>
    <s v="May"/>
  </r>
  <r>
    <x v="935"/>
    <x v="149"/>
    <x v="0"/>
    <x v="1"/>
    <x v="4"/>
    <x v="2"/>
    <x v="10"/>
    <x v="3"/>
    <x v="0"/>
    <x v="3"/>
    <s v="Compact Sleeping Bag"/>
    <n v="1"/>
    <n v="120.8"/>
    <n v="0"/>
    <n v="61.4"/>
    <n v="120.8"/>
    <n v="61.4"/>
    <n v="59.4"/>
    <n v="0.49172185430463577"/>
    <n v="2026"/>
    <s v="Q2"/>
    <n v="5"/>
    <s v="May"/>
  </r>
  <r>
    <x v="936"/>
    <x v="149"/>
    <x v="0"/>
    <x v="1"/>
    <x v="4"/>
    <x v="2"/>
    <x v="10"/>
    <x v="0"/>
    <x v="2"/>
    <x v="0"/>
    <s v="Compact Repair Kit"/>
    <n v="1"/>
    <n v="40.15"/>
    <n v="0"/>
    <n v="16.82"/>
    <n v="40.15"/>
    <n v="16.82"/>
    <n v="23.33"/>
    <n v="0.58107098381070976"/>
    <n v="2026"/>
    <s v="Q2"/>
    <n v="5"/>
    <s v="May"/>
  </r>
  <r>
    <x v="937"/>
    <x v="149"/>
    <x v="0"/>
    <x v="1"/>
    <x v="4"/>
    <x v="1"/>
    <x v="12"/>
    <x v="1"/>
    <x v="2"/>
    <x v="2"/>
    <s v="Carry-On Duffel"/>
    <n v="5"/>
    <n v="134.4"/>
    <n v="0.15"/>
    <n v="67.709999999999994"/>
    <n v="571.19999999999993"/>
    <n v="338.54999999999995"/>
    <n v="232.64999999999998"/>
    <n v="0.40730042016806722"/>
    <n v="2026"/>
    <s v="Q2"/>
    <n v="5"/>
    <s v="May"/>
  </r>
  <r>
    <x v="938"/>
    <x v="149"/>
    <x v="0"/>
    <x v="1"/>
    <x v="4"/>
    <x v="3"/>
    <x v="13"/>
    <x v="0"/>
    <x v="0"/>
    <x v="2"/>
    <s v="Insulated Bottle"/>
    <n v="2"/>
    <n v="37.130000000000003"/>
    <n v="0.05"/>
    <n v="13.44"/>
    <n v="70.546999999999997"/>
    <n v="26.88"/>
    <n v="43.667000000000002"/>
    <n v="0.6189774193091131"/>
    <n v="2026"/>
    <s v="Q2"/>
    <n v="5"/>
    <s v="May"/>
  </r>
  <r>
    <x v="939"/>
    <x v="149"/>
    <x v="0"/>
    <x v="1"/>
    <x v="4"/>
    <x v="1"/>
    <x v="1"/>
    <x v="0"/>
    <x v="2"/>
    <x v="3"/>
    <s v="Compact Sleeping Bag"/>
    <n v="6"/>
    <n v="123.82"/>
    <n v="0"/>
    <n v="61.91"/>
    <n v="742.92"/>
    <n v="371.46"/>
    <n v="371.46"/>
    <n v="0.5"/>
    <n v="2026"/>
    <s v="Q2"/>
    <n v="5"/>
    <s v="May"/>
  </r>
  <r>
    <x v="940"/>
    <x v="149"/>
    <x v="0"/>
    <x v="1"/>
    <x v="4"/>
    <x v="2"/>
    <x v="16"/>
    <x v="3"/>
    <x v="0"/>
    <x v="2"/>
    <s v="Insulated Bottle"/>
    <n v="2"/>
    <n v="36.94"/>
    <n v="0.05"/>
    <n v="13.82"/>
    <n v="70.185999999999993"/>
    <n v="27.64"/>
    <n v="42.545999999999992"/>
    <n v="0.60618926851508848"/>
    <n v="2026"/>
    <s v="Q2"/>
    <n v="5"/>
    <s v="May"/>
  </r>
  <r>
    <x v="941"/>
    <x v="149"/>
    <x v="0"/>
    <x v="1"/>
    <x v="4"/>
    <x v="0"/>
    <x v="0"/>
    <x v="0"/>
    <x v="1"/>
    <x v="3"/>
    <s v="Trail Tent 2P"/>
    <n v="3"/>
    <n v="199.17"/>
    <n v="0.05"/>
    <n v="105.24"/>
    <n v="567.6345"/>
    <n v="315.71999999999997"/>
    <n v="251.91450000000003"/>
    <n v="0.4437970207941907"/>
    <n v="2026"/>
    <s v="Q2"/>
    <n v="5"/>
    <s v="May"/>
  </r>
  <r>
    <x v="942"/>
    <x v="149"/>
    <x v="0"/>
    <x v="1"/>
    <x v="4"/>
    <x v="0"/>
    <x v="9"/>
    <x v="0"/>
    <x v="0"/>
    <x v="3"/>
    <s v="Portable Camp Stove"/>
    <n v="3"/>
    <n v="83.17"/>
    <n v="0"/>
    <n v="40.520000000000003"/>
    <n v="249.51"/>
    <n v="121.56"/>
    <n v="127.94999999999999"/>
    <n v="0.51280509799206442"/>
    <n v="2026"/>
    <s v="Q2"/>
    <n v="5"/>
    <s v="May"/>
  </r>
  <r>
    <x v="943"/>
    <x v="149"/>
    <x v="0"/>
    <x v="1"/>
    <x v="4"/>
    <x v="1"/>
    <x v="6"/>
    <x v="0"/>
    <x v="2"/>
    <x v="2"/>
    <s v="Packing Cube Set"/>
    <n v="1"/>
    <n v="45.8"/>
    <n v="0.05"/>
    <n v="17.88"/>
    <n v="43.51"/>
    <n v="17.88"/>
    <n v="25.63"/>
    <n v="0.58905998621006661"/>
    <n v="2026"/>
    <s v="Q2"/>
    <n v="5"/>
    <s v="May"/>
  </r>
  <r>
    <x v="944"/>
    <x v="149"/>
    <x v="0"/>
    <x v="1"/>
    <x v="4"/>
    <x v="2"/>
    <x v="2"/>
    <x v="3"/>
    <x v="0"/>
    <x v="1"/>
    <s v="Summit Backpack 45L"/>
    <n v="1"/>
    <n v="154.85"/>
    <n v="0"/>
    <n v="80.17"/>
    <n v="154.85"/>
    <n v="80.17"/>
    <n v="74.679999999999993"/>
    <n v="0.48227316758153049"/>
    <n v="2026"/>
    <s v="Q2"/>
    <n v="5"/>
    <s v="May"/>
  </r>
  <r>
    <x v="945"/>
    <x v="149"/>
    <x v="0"/>
    <x v="1"/>
    <x v="4"/>
    <x v="3"/>
    <x v="13"/>
    <x v="0"/>
    <x v="2"/>
    <x v="3"/>
    <s v="Trail Tent 2P"/>
    <n v="1"/>
    <n v="194.99"/>
    <n v="0"/>
    <n v="101.21"/>
    <n v="194.99"/>
    <n v="101.21"/>
    <n v="93.780000000000015"/>
    <n v="0.48094774090979031"/>
    <n v="2026"/>
    <s v="Q2"/>
    <n v="5"/>
    <s v="May"/>
  </r>
  <r>
    <x v="946"/>
    <x v="149"/>
    <x v="0"/>
    <x v="1"/>
    <x v="4"/>
    <x v="2"/>
    <x v="10"/>
    <x v="0"/>
    <x v="0"/>
    <x v="4"/>
    <s v="Recovery Roller"/>
    <n v="1"/>
    <n v="36.31"/>
    <n v="0"/>
    <n v="13.93"/>
    <n v="36.31"/>
    <n v="13.93"/>
    <n v="22.380000000000003"/>
    <n v="0.61635912971633167"/>
    <n v="2026"/>
    <s v="Q2"/>
    <n v="5"/>
    <s v="May"/>
  </r>
  <r>
    <x v="947"/>
    <x v="149"/>
    <x v="0"/>
    <x v="1"/>
    <x v="4"/>
    <x v="0"/>
    <x v="0"/>
    <x v="0"/>
    <x v="0"/>
    <x v="2"/>
    <s v="Packing Cube Set"/>
    <n v="1"/>
    <n v="47.19"/>
    <n v="0"/>
    <n v="18.54"/>
    <n v="47.19"/>
    <n v="18.54"/>
    <n v="28.65"/>
    <n v="0.60712015257469798"/>
    <n v="2026"/>
    <s v="Q2"/>
    <n v="5"/>
    <s v="May"/>
  </r>
  <r>
    <x v="948"/>
    <x v="149"/>
    <x v="0"/>
    <x v="1"/>
    <x v="4"/>
    <x v="3"/>
    <x v="8"/>
    <x v="0"/>
    <x v="1"/>
    <x v="4"/>
    <s v="Weighted Vest"/>
    <n v="1"/>
    <n v="124.14"/>
    <n v="0"/>
    <n v="70.900000000000006"/>
    <n v="124.14"/>
    <n v="70.900000000000006"/>
    <n v="53.239999999999995"/>
    <n v="0.42887062993394548"/>
    <n v="2026"/>
    <s v="Q2"/>
    <n v="5"/>
    <s v="May"/>
  </r>
  <r>
    <x v="949"/>
    <x v="150"/>
    <x v="0"/>
    <x v="1"/>
    <x v="4"/>
    <x v="3"/>
    <x v="8"/>
    <x v="0"/>
    <x v="0"/>
    <x v="2"/>
    <s v="Carry-On Duffel"/>
    <n v="1"/>
    <n v="131.94999999999999"/>
    <n v="0"/>
    <n v="65.17"/>
    <n v="131.94999999999999"/>
    <n v="65.17"/>
    <n v="66.779999999999987"/>
    <n v="0.50610079575596811"/>
    <n v="2026"/>
    <s v="Q2"/>
    <n v="5"/>
    <s v="May"/>
  </r>
  <r>
    <x v="950"/>
    <x v="150"/>
    <x v="0"/>
    <x v="1"/>
    <x v="4"/>
    <x v="3"/>
    <x v="8"/>
    <x v="3"/>
    <x v="1"/>
    <x v="0"/>
    <s v="Cycling Pack 12L"/>
    <n v="1"/>
    <n v="102.24"/>
    <n v="0"/>
    <n v="50.75"/>
    <n v="102.24"/>
    <n v="50.75"/>
    <n v="51.489999999999995"/>
    <n v="0.50361893583724571"/>
    <n v="2026"/>
    <s v="Q2"/>
    <n v="5"/>
    <s v="May"/>
  </r>
  <r>
    <x v="951"/>
    <x v="150"/>
    <x v="0"/>
    <x v="1"/>
    <x v="4"/>
    <x v="3"/>
    <x v="13"/>
    <x v="3"/>
    <x v="1"/>
    <x v="1"/>
    <s v="Summit Backpack 45L"/>
    <n v="2"/>
    <n v="152.07"/>
    <n v="0"/>
    <n v="76.849999999999994"/>
    <n v="304.14"/>
    <n v="153.69999999999999"/>
    <n v="150.44"/>
    <n v="0.49464062602748737"/>
    <n v="2026"/>
    <s v="Q2"/>
    <n v="5"/>
    <s v="May"/>
  </r>
  <r>
    <x v="952"/>
    <x v="150"/>
    <x v="0"/>
    <x v="1"/>
    <x v="4"/>
    <x v="2"/>
    <x v="3"/>
    <x v="0"/>
    <x v="1"/>
    <x v="3"/>
    <s v="Compact Sleeping Bag"/>
    <n v="2"/>
    <n v="123.34"/>
    <n v="0.05"/>
    <n v="58.96"/>
    <n v="234.346"/>
    <n v="117.92"/>
    <n v="116.426"/>
    <n v="0.49681240558831813"/>
    <n v="2026"/>
    <s v="Q2"/>
    <n v="5"/>
    <s v="May"/>
  </r>
  <r>
    <x v="953"/>
    <x v="150"/>
    <x v="0"/>
    <x v="1"/>
    <x v="4"/>
    <x v="2"/>
    <x v="2"/>
    <x v="2"/>
    <x v="0"/>
    <x v="1"/>
    <s v="Summit Backpack 45L"/>
    <n v="1"/>
    <n v="155.81"/>
    <n v="0"/>
    <n v="80.31"/>
    <n v="155.81"/>
    <n v="80.31"/>
    <n v="75.5"/>
    <n v="0.48456453372697517"/>
    <n v="2026"/>
    <s v="Q2"/>
    <n v="5"/>
    <s v="May"/>
  </r>
  <r>
    <x v="954"/>
    <x v="150"/>
    <x v="0"/>
    <x v="1"/>
    <x v="4"/>
    <x v="2"/>
    <x v="16"/>
    <x v="0"/>
    <x v="0"/>
    <x v="2"/>
    <s v="Travel Backpack 35L"/>
    <n v="1"/>
    <n v="163.19"/>
    <n v="0.05"/>
    <n v="87.95"/>
    <n v="155.03049999999999"/>
    <n v="87.95"/>
    <n v="67.080499999999986"/>
    <n v="0.4326922766810401"/>
    <n v="2026"/>
    <s v="Q2"/>
    <n v="5"/>
    <s v="May"/>
  </r>
  <r>
    <x v="955"/>
    <x v="150"/>
    <x v="0"/>
    <x v="1"/>
    <x v="4"/>
    <x v="1"/>
    <x v="12"/>
    <x v="0"/>
    <x v="0"/>
    <x v="1"/>
    <s v="Trail Boots"/>
    <n v="1"/>
    <n v="147.30000000000001"/>
    <n v="0.05"/>
    <n v="81.510000000000005"/>
    <n v="139.935"/>
    <n v="81.510000000000005"/>
    <n v="58.424999999999997"/>
    <n v="0.41751527494908347"/>
    <n v="2026"/>
    <s v="Q2"/>
    <n v="5"/>
    <s v="May"/>
  </r>
  <r>
    <x v="956"/>
    <x v="150"/>
    <x v="0"/>
    <x v="1"/>
    <x v="4"/>
    <x v="2"/>
    <x v="2"/>
    <x v="0"/>
    <x v="0"/>
    <x v="4"/>
    <s v="Weighted Vest"/>
    <n v="5"/>
    <n v="126.16"/>
    <n v="0"/>
    <n v="68.59"/>
    <n v="630.79999999999995"/>
    <n v="342.95000000000005"/>
    <n v="287.84999999999991"/>
    <n v="0.45632530120481918"/>
    <n v="2026"/>
    <s v="Q2"/>
    <n v="5"/>
    <s v="May"/>
  </r>
  <r>
    <x v="957"/>
    <x v="150"/>
    <x v="0"/>
    <x v="1"/>
    <x v="4"/>
    <x v="3"/>
    <x v="8"/>
    <x v="0"/>
    <x v="1"/>
    <x v="2"/>
    <s v="Travel Backpack 35L"/>
    <n v="2"/>
    <n v="163.57"/>
    <n v="0"/>
    <n v="85.72"/>
    <n v="327.14"/>
    <n v="171.44"/>
    <n v="155.69999999999999"/>
    <n v="0.47594302133643085"/>
    <n v="2026"/>
    <s v="Q2"/>
    <n v="5"/>
    <s v="May"/>
  </r>
  <r>
    <x v="958"/>
    <x v="150"/>
    <x v="0"/>
    <x v="1"/>
    <x v="4"/>
    <x v="2"/>
    <x v="16"/>
    <x v="0"/>
    <x v="1"/>
    <x v="1"/>
    <s v="Trail Boots"/>
    <n v="1"/>
    <n v="142.06"/>
    <n v="0"/>
    <n v="77.36"/>
    <n v="142.06"/>
    <n v="77.36"/>
    <n v="64.7"/>
    <n v="0.45544136280444886"/>
    <n v="2026"/>
    <s v="Q2"/>
    <n v="5"/>
    <s v="May"/>
  </r>
  <r>
    <x v="959"/>
    <x v="150"/>
    <x v="0"/>
    <x v="1"/>
    <x v="4"/>
    <x v="1"/>
    <x v="11"/>
    <x v="0"/>
    <x v="1"/>
    <x v="0"/>
    <s v="Commuter Helmet"/>
    <n v="1"/>
    <n v="81.37"/>
    <n v="0"/>
    <n v="42.01"/>
    <n v="81.37"/>
    <n v="42.01"/>
    <n v="39.360000000000007"/>
    <n v="0.48371635737986979"/>
    <n v="2026"/>
    <s v="Q2"/>
    <n v="5"/>
    <s v="May"/>
  </r>
  <r>
    <x v="960"/>
    <x v="150"/>
    <x v="0"/>
    <x v="1"/>
    <x v="4"/>
    <x v="3"/>
    <x v="8"/>
    <x v="2"/>
    <x v="1"/>
    <x v="3"/>
    <s v="Compact Sleeping Bag"/>
    <n v="1"/>
    <n v="120.75"/>
    <n v="0"/>
    <n v="61.21"/>
    <n v="120.75"/>
    <n v="61.21"/>
    <n v="59.54"/>
    <n v="0.49308488612836437"/>
    <n v="2026"/>
    <s v="Q2"/>
    <n v="5"/>
    <s v="May"/>
  </r>
  <r>
    <x v="961"/>
    <x v="150"/>
    <x v="0"/>
    <x v="1"/>
    <x v="4"/>
    <x v="1"/>
    <x v="14"/>
    <x v="0"/>
    <x v="1"/>
    <x v="0"/>
    <s v="Commuter Helmet"/>
    <n v="4"/>
    <n v="81.790000000000006"/>
    <n v="0"/>
    <n v="42.96"/>
    <n v="327.16000000000003"/>
    <n v="171.84"/>
    <n v="155.32000000000002"/>
    <n v="0.47475241472062601"/>
    <n v="2026"/>
    <s v="Q2"/>
    <n v="5"/>
    <s v="May"/>
  </r>
  <r>
    <x v="962"/>
    <x v="150"/>
    <x v="0"/>
    <x v="1"/>
    <x v="4"/>
    <x v="0"/>
    <x v="15"/>
    <x v="0"/>
    <x v="1"/>
    <x v="3"/>
    <s v="Portable Camp Stove"/>
    <n v="1"/>
    <n v="81.2"/>
    <n v="0.1"/>
    <n v="40.270000000000003"/>
    <n v="73.08"/>
    <n v="40.270000000000003"/>
    <n v="32.809999999999995"/>
    <n v="0.44896004378762994"/>
    <n v="2026"/>
    <s v="Q2"/>
    <n v="5"/>
    <s v="May"/>
  </r>
  <r>
    <x v="963"/>
    <x v="150"/>
    <x v="0"/>
    <x v="1"/>
    <x v="4"/>
    <x v="1"/>
    <x v="1"/>
    <x v="3"/>
    <x v="1"/>
    <x v="2"/>
    <s v="Packing Cube Set"/>
    <n v="2"/>
    <n v="46.52"/>
    <n v="0.05"/>
    <n v="18.739999999999998"/>
    <n v="88.388000000000005"/>
    <n v="37.479999999999997"/>
    <n v="50.908000000000008"/>
    <n v="0.57596053762954258"/>
    <n v="2026"/>
    <s v="Q2"/>
    <n v="5"/>
    <s v="May"/>
  </r>
  <r>
    <x v="964"/>
    <x v="151"/>
    <x v="0"/>
    <x v="1"/>
    <x v="5"/>
    <x v="3"/>
    <x v="13"/>
    <x v="0"/>
    <x v="0"/>
    <x v="3"/>
    <s v="Trail Tent 2P"/>
    <n v="1"/>
    <n v="195.22"/>
    <n v="0"/>
    <n v="105.91"/>
    <n v="195.22"/>
    <n v="105.91"/>
    <n v="89.31"/>
    <n v="0.45748386435816002"/>
    <n v="2026"/>
    <s v="Q2"/>
    <n v="6"/>
    <s v="Jun"/>
  </r>
  <r>
    <x v="965"/>
    <x v="151"/>
    <x v="0"/>
    <x v="1"/>
    <x v="5"/>
    <x v="3"/>
    <x v="4"/>
    <x v="0"/>
    <x v="1"/>
    <x v="0"/>
    <s v="Compact Repair Kit"/>
    <n v="1"/>
    <n v="40.71"/>
    <n v="0.05"/>
    <n v="16.559999999999999"/>
    <n v="38.674500000000002"/>
    <n v="16.559999999999999"/>
    <n v="22.114500000000003"/>
    <n v="0.57181088314005357"/>
    <n v="2026"/>
    <s v="Q2"/>
    <n v="6"/>
    <s v="Jun"/>
  </r>
  <r>
    <x v="966"/>
    <x v="151"/>
    <x v="0"/>
    <x v="1"/>
    <x v="5"/>
    <x v="1"/>
    <x v="11"/>
    <x v="0"/>
    <x v="0"/>
    <x v="4"/>
    <s v="Resistance Band Set"/>
    <n v="1"/>
    <n v="41.26"/>
    <n v="0.05"/>
    <n v="14.32"/>
    <n v="39.196999999999996"/>
    <n v="14.32"/>
    <n v="24.876999999999995"/>
    <n v="0.63466591831007468"/>
    <n v="2026"/>
    <s v="Q2"/>
    <n v="6"/>
    <s v="Jun"/>
  </r>
  <r>
    <x v="967"/>
    <x v="151"/>
    <x v="0"/>
    <x v="1"/>
    <x v="5"/>
    <x v="1"/>
    <x v="11"/>
    <x v="2"/>
    <x v="1"/>
    <x v="4"/>
    <s v="Resistance Band Set"/>
    <n v="2"/>
    <n v="40.840000000000003"/>
    <n v="0"/>
    <n v="14.48"/>
    <n v="81.680000000000007"/>
    <n v="28.96"/>
    <n v="52.720000000000006"/>
    <n v="0.64544564152791384"/>
    <n v="2026"/>
    <s v="Q2"/>
    <n v="6"/>
    <s v="Jun"/>
  </r>
  <r>
    <x v="968"/>
    <x v="151"/>
    <x v="0"/>
    <x v="1"/>
    <x v="5"/>
    <x v="3"/>
    <x v="4"/>
    <x v="0"/>
    <x v="0"/>
    <x v="1"/>
    <s v="Trail Boots"/>
    <n v="1"/>
    <n v="143.32"/>
    <n v="0"/>
    <n v="80.36"/>
    <n v="143.32"/>
    <n v="80.36"/>
    <n v="62.959999999999994"/>
    <n v="0.43929667876081496"/>
    <n v="2026"/>
    <s v="Q2"/>
    <n v="6"/>
    <s v="Jun"/>
  </r>
  <r>
    <x v="969"/>
    <x v="151"/>
    <x v="0"/>
    <x v="1"/>
    <x v="5"/>
    <x v="0"/>
    <x v="15"/>
    <x v="0"/>
    <x v="1"/>
    <x v="1"/>
    <s v="Summit Backpack 45L"/>
    <n v="2"/>
    <n v="156.31"/>
    <n v="0"/>
    <n v="79.87"/>
    <n v="312.62"/>
    <n v="159.74"/>
    <n v="152.88"/>
    <n v="0.4890282131661442"/>
    <n v="2026"/>
    <s v="Q2"/>
    <n v="6"/>
    <s v="Jun"/>
  </r>
  <r>
    <x v="970"/>
    <x v="151"/>
    <x v="0"/>
    <x v="1"/>
    <x v="5"/>
    <x v="3"/>
    <x v="8"/>
    <x v="0"/>
    <x v="1"/>
    <x v="0"/>
    <s v="Cycling Pack 12L"/>
    <n v="3"/>
    <n v="100.69"/>
    <n v="0.1"/>
    <n v="51.31"/>
    <n v="271.863"/>
    <n v="153.93"/>
    <n v="117.93299999999999"/>
    <n v="0.43379569856876438"/>
    <n v="2026"/>
    <s v="Q2"/>
    <n v="6"/>
    <s v="Jun"/>
  </r>
  <r>
    <x v="971"/>
    <x v="151"/>
    <x v="0"/>
    <x v="1"/>
    <x v="5"/>
    <x v="3"/>
    <x v="13"/>
    <x v="2"/>
    <x v="2"/>
    <x v="2"/>
    <s v="Packing Cube Set"/>
    <n v="2"/>
    <n v="45.54"/>
    <n v="0.1"/>
    <n v="18.309999999999999"/>
    <n v="81.971999999999994"/>
    <n v="36.619999999999997"/>
    <n v="45.351999999999997"/>
    <n v="0.5532620894939736"/>
    <n v="2026"/>
    <s v="Q2"/>
    <n v="6"/>
    <s v="Jun"/>
  </r>
  <r>
    <x v="972"/>
    <x v="151"/>
    <x v="0"/>
    <x v="1"/>
    <x v="5"/>
    <x v="2"/>
    <x v="3"/>
    <x v="1"/>
    <x v="2"/>
    <x v="1"/>
    <s v="Summit Backpack 45L"/>
    <n v="5"/>
    <n v="153.97"/>
    <n v="0.15"/>
    <n v="79.81"/>
    <n v="654.37249999999995"/>
    <n v="399.05"/>
    <n v="255.32249999999993"/>
    <n v="0.39017914108554369"/>
    <n v="2026"/>
    <s v="Q2"/>
    <n v="6"/>
    <s v="Jun"/>
  </r>
  <r>
    <x v="973"/>
    <x v="151"/>
    <x v="0"/>
    <x v="1"/>
    <x v="5"/>
    <x v="2"/>
    <x v="16"/>
    <x v="2"/>
    <x v="0"/>
    <x v="4"/>
    <s v="Weighted Vest"/>
    <n v="1"/>
    <n v="124.17"/>
    <n v="0"/>
    <n v="71.040000000000006"/>
    <n v="124.17"/>
    <n v="71.040000000000006"/>
    <n v="53.129999999999995"/>
    <n v="0.4278811307079004"/>
    <n v="2026"/>
    <s v="Q2"/>
    <n v="6"/>
    <s v="Jun"/>
  </r>
  <r>
    <x v="974"/>
    <x v="151"/>
    <x v="0"/>
    <x v="1"/>
    <x v="5"/>
    <x v="2"/>
    <x v="5"/>
    <x v="2"/>
    <x v="0"/>
    <x v="1"/>
    <s v="Summit Backpack 45L"/>
    <n v="1"/>
    <n v="152.94999999999999"/>
    <n v="0.05"/>
    <n v="76.97"/>
    <n v="145.30249999999998"/>
    <n v="76.97"/>
    <n v="68.332499999999982"/>
    <n v="0.47027752447480248"/>
    <n v="2026"/>
    <s v="Q2"/>
    <n v="6"/>
    <s v="Jun"/>
  </r>
  <r>
    <x v="975"/>
    <x v="151"/>
    <x v="0"/>
    <x v="1"/>
    <x v="5"/>
    <x v="3"/>
    <x v="13"/>
    <x v="0"/>
    <x v="1"/>
    <x v="0"/>
    <s v="Commuter Helmet"/>
    <n v="3"/>
    <n v="80.099999999999994"/>
    <n v="0"/>
    <n v="43.51"/>
    <n v="240.29999999999998"/>
    <n v="130.53"/>
    <n v="109.76999999999998"/>
    <n v="0.45680399500624214"/>
    <n v="2026"/>
    <s v="Q2"/>
    <n v="6"/>
    <s v="Jun"/>
  </r>
  <r>
    <x v="976"/>
    <x v="151"/>
    <x v="0"/>
    <x v="1"/>
    <x v="5"/>
    <x v="3"/>
    <x v="4"/>
    <x v="2"/>
    <x v="1"/>
    <x v="4"/>
    <s v="Recovery Roller"/>
    <n v="2"/>
    <n v="36.61"/>
    <n v="0"/>
    <n v="14.15"/>
    <n v="73.22"/>
    <n v="28.3"/>
    <n v="44.92"/>
    <n v="0.61349358098880091"/>
    <n v="2026"/>
    <s v="Q2"/>
    <n v="6"/>
    <s v="Jun"/>
  </r>
  <r>
    <x v="977"/>
    <x v="152"/>
    <x v="0"/>
    <x v="1"/>
    <x v="5"/>
    <x v="1"/>
    <x v="11"/>
    <x v="0"/>
    <x v="0"/>
    <x v="2"/>
    <s v="Carry-On Duffel"/>
    <n v="2"/>
    <n v="131.81"/>
    <n v="0.05"/>
    <n v="66.09"/>
    <n v="250.43899999999999"/>
    <n v="132.18"/>
    <n v="118.25899999999999"/>
    <n v="0.47220680485068217"/>
    <n v="2026"/>
    <s v="Q2"/>
    <n v="6"/>
    <s v="Jun"/>
  </r>
  <r>
    <x v="978"/>
    <x v="152"/>
    <x v="0"/>
    <x v="1"/>
    <x v="5"/>
    <x v="0"/>
    <x v="15"/>
    <x v="0"/>
    <x v="0"/>
    <x v="1"/>
    <s v="Summit Backpack 45L"/>
    <n v="1"/>
    <n v="153.43"/>
    <n v="0.05"/>
    <n v="78.16"/>
    <n v="145.7585"/>
    <n v="78.16"/>
    <n v="67.598500000000001"/>
    <n v="0.46377055197467043"/>
    <n v="2026"/>
    <s v="Q2"/>
    <n v="6"/>
    <s v="Jun"/>
  </r>
  <r>
    <x v="979"/>
    <x v="152"/>
    <x v="0"/>
    <x v="1"/>
    <x v="5"/>
    <x v="1"/>
    <x v="14"/>
    <x v="0"/>
    <x v="1"/>
    <x v="0"/>
    <s v="Commuter Helmet"/>
    <n v="2"/>
    <n v="80.06"/>
    <n v="0"/>
    <n v="42.87"/>
    <n v="160.12"/>
    <n v="85.74"/>
    <n v="74.38000000000001"/>
    <n v="0.4645266050462154"/>
    <n v="2026"/>
    <s v="Q2"/>
    <n v="6"/>
    <s v="Jun"/>
  </r>
  <r>
    <x v="980"/>
    <x v="152"/>
    <x v="0"/>
    <x v="1"/>
    <x v="5"/>
    <x v="3"/>
    <x v="13"/>
    <x v="2"/>
    <x v="2"/>
    <x v="4"/>
    <s v="Resistance Band Set"/>
    <n v="1"/>
    <n v="40.549999999999997"/>
    <n v="0"/>
    <n v="15.16"/>
    <n v="40.549999999999997"/>
    <n v="15.16"/>
    <n v="25.389999999999997"/>
    <n v="0.62614056720098643"/>
    <n v="2026"/>
    <s v="Q2"/>
    <n v="6"/>
    <s v="Jun"/>
  </r>
  <r>
    <x v="981"/>
    <x v="152"/>
    <x v="0"/>
    <x v="1"/>
    <x v="5"/>
    <x v="1"/>
    <x v="6"/>
    <x v="0"/>
    <x v="1"/>
    <x v="2"/>
    <s v="Packing Cube Set"/>
    <n v="3"/>
    <n v="45.43"/>
    <n v="0.15"/>
    <n v="17.850000000000001"/>
    <n v="115.84649999999999"/>
    <n v="53.550000000000004"/>
    <n v="62.296499999999988"/>
    <n v="0.53775038520801222"/>
    <n v="2026"/>
    <s v="Q2"/>
    <n v="6"/>
    <s v="Jun"/>
  </r>
  <r>
    <x v="982"/>
    <x v="152"/>
    <x v="0"/>
    <x v="1"/>
    <x v="5"/>
    <x v="3"/>
    <x v="4"/>
    <x v="1"/>
    <x v="2"/>
    <x v="1"/>
    <s v="Trail Boots"/>
    <n v="6"/>
    <n v="146.85"/>
    <n v="0.15"/>
    <n v="80.45"/>
    <n v="748.93499999999995"/>
    <n v="482.70000000000005"/>
    <n v="266.2349999999999"/>
    <n v="0.35548478839952724"/>
    <n v="2026"/>
    <s v="Q2"/>
    <n v="6"/>
    <s v="Jun"/>
  </r>
  <r>
    <x v="983"/>
    <x v="153"/>
    <x v="0"/>
    <x v="1"/>
    <x v="5"/>
    <x v="2"/>
    <x v="3"/>
    <x v="0"/>
    <x v="2"/>
    <x v="3"/>
    <s v="Trail Tent 2P"/>
    <n v="1"/>
    <n v="192.33"/>
    <n v="0.1"/>
    <n v="105.15"/>
    <n v="173.09700000000001"/>
    <n v="105.15"/>
    <n v="67.947000000000003"/>
    <n v="0.39253713235931298"/>
    <n v="2026"/>
    <s v="Q2"/>
    <n v="6"/>
    <s v="Jun"/>
  </r>
  <r>
    <x v="984"/>
    <x v="153"/>
    <x v="0"/>
    <x v="1"/>
    <x v="5"/>
    <x v="2"/>
    <x v="10"/>
    <x v="3"/>
    <x v="1"/>
    <x v="2"/>
    <s v="Carry-On Duffel"/>
    <n v="3"/>
    <n v="135.4"/>
    <n v="0"/>
    <n v="65.16"/>
    <n v="406.20000000000005"/>
    <n v="195.48"/>
    <n v="210.72000000000006"/>
    <n v="0.51875923190546536"/>
    <n v="2026"/>
    <s v="Q2"/>
    <n v="6"/>
    <s v="Jun"/>
  </r>
  <r>
    <x v="985"/>
    <x v="153"/>
    <x v="0"/>
    <x v="1"/>
    <x v="5"/>
    <x v="2"/>
    <x v="5"/>
    <x v="0"/>
    <x v="1"/>
    <x v="4"/>
    <s v="Recovery Roller"/>
    <n v="2"/>
    <n v="36.08"/>
    <n v="0.05"/>
    <n v="13.73"/>
    <n v="68.551999999999992"/>
    <n v="27.46"/>
    <n v="41.091999999999992"/>
    <n v="0.59942817131520587"/>
    <n v="2026"/>
    <s v="Q2"/>
    <n v="6"/>
    <s v="Jun"/>
  </r>
  <r>
    <x v="986"/>
    <x v="153"/>
    <x v="0"/>
    <x v="1"/>
    <x v="5"/>
    <x v="0"/>
    <x v="9"/>
    <x v="0"/>
    <x v="1"/>
    <x v="2"/>
    <s v="Packing Cube Set"/>
    <n v="1"/>
    <n v="46.16"/>
    <n v="0"/>
    <n v="18.36"/>
    <n v="46.16"/>
    <n v="18.36"/>
    <n v="27.799999999999997"/>
    <n v="0.60225303292894283"/>
    <n v="2026"/>
    <s v="Q2"/>
    <n v="6"/>
    <s v="Jun"/>
  </r>
  <r>
    <x v="987"/>
    <x v="153"/>
    <x v="0"/>
    <x v="1"/>
    <x v="5"/>
    <x v="1"/>
    <x v="1"/>
    <x v="0"/>
    <x v="0"/>
    <x v="0"/>
    <s v="Trail Bike Light"/>
    <n v="2"/>
    <n v="50.77"/>
    <n v="0"/>
    <n v="22.93"/>
    <n v="101.54"/>
    <n v="45.86"/>
    <n v="55.680000000000007"/>
    <n v="0.54835532794957653"/>
    <n v="2026"/>
    <s v="Q2"/>
    <n v="6"/>
    <s v="Jun"/>
  </r>
  <r>
    <x v="988"/>
    <x v="153"/>
    <x v="0"/>
    <x v="1"/>
    <x v="5"/>
    <x v="3"/>
    <x v="8"/>
    <x v="3"/>
    <x v="2"/>
    <x v="1"/>
    <s v="Trekking Poles"/>
    <n v="2"/>
    <n v="70.97"/>
    <n v="0.05"/>
    <n v="32.54"/>
    <n v="134.84299999999999"/>
    <n v="65.08"/>
    <n v="69.762999999999991"/>
    <n v="0.51736463887632278"/>
    <n v="2026"/>
    <s v="Q2"/>
    <n v="6"/>
    <s v="Jun"/>
  </r>
  <r>
    <x v="989"/>
    <x v="153"/>
    <x v="0"/>
    <x v="1"/>
    <x v="5"/>
    <x v="3"/>
    <x v="13"/>
    <x v="0"/>
    <x v="0"/>
    <x v="1"/>
    <s v="Trail Boots"/>
    <n v="3"/>
    <n v="141.6"/>
    <n v="0"/>
    <n v="78.02"/>
    <n v="424.79999999999995"/>
    <n v="234.06"/>
    <n v="190.73999999999995"/>
    <n v="0.44901129943502821"/>
    <n v="2026"/>
    <s v="Q2"/>
    <n v="6"/>
    <s v="Jun"/>
  </r>
  <r>
    <x v="990"/>
    <x v="153"/>
    <x v="0"/>
    <x v="1"/>
    <x v="5"/>
    <x v="3"/>
    <x v="13"/>
    <x v="0"/>
    <x v="1"/>
    <x v="0"/>
    <s v="Compact Repair Kit"/>
    <n v="1"/>
    <n v="40.57"/>
    <n v="0"/>
    <n v="16.329999999999998"/>
    <n v="40.57"/>
    <n v="16.329999999999998"/>
    <n v="24.240000000000002"/>
    <n v="0.59748582696573826"/>
    <n v="2026"/>
    <s v="Q2"/>
    <n v="6"/>
    <s v="Jun"/>
  </r>
  <r>
    <x v="991"/>
    <x v="154"/>
    <x v="0"/>
    <x v="1"/>
    <x v="5"/>
    <x v="1"/>
    <x v="14"/>
    <x v="3"/>
    <x v="0"/>
    <x v="0"/>
    <s v="Commuter Helmet"/>
    <n v="2"/>
    <n v="81.81"/>
    <n v="0"/>
    <n v="42.54"/>
    <n v="163.62"/>
    <n v="85.08"/>
    <n v="78.540000000000006"/>
    <n v="0.48001466813348004"/>
    <n v="2026"/>
    <s v="Q2"/>
    <n v="6"/>
    <s v="Jun"/>
  </r>
  <r>
    <x v="992"/>
    <x v="154"/>
    <x v="0"/>
    <x v="1"/>
    <x v="5"/>
    <x v="0"/>
    <x v="0"/>
    <x v="3"/>
    <x v="0"/>
    <x v="0"/>
    <s v="Trail Bike Light"/>
    <n v="2"/>
    <n v="50.09"/>
    <n v="0"/>
    <n v="22.91"/>
    <n v="100.18"/>
    <n v="45.82"/>
    <n v="54.360000000000007"/>
    <n v="0.54262327809942112"/>
    <n v="2026"/>
    <s v="Q2"/>
    <n v="6"/>
    <s v="Jun"/>
  </r>
  <r>
    <x v="993"/>
    <x v="154"/>
    <x v="0"/>
    <x v="1"/>
    <x v="5"/>
    <x v="3"/>
    <x v="8"/>
    <x v="0"/>
    <x v="0"/>
    <x v="1"/>
    <s v="Trekking Poles"/>
    <n v="1"/>
    <n v="72.38"/>
    <n v="0"/>
    <n v="32.68"/>
    <n v="72.38"/>
    <n v="32.68"/>
    <n v="39.699999999999996"/>
    <n v="0.54849405913235694"/>
    <n v="2026"/>
    <s v="Q2"/>
    <n v="6"/>
    <s v="Jun"/>
  </r>
  <r>
    <x v="994"/>
    <x v="154"/>
    <x v="0"/>
    <x v="1"/>
    <x v="5"/>
    <x v="1"/>
    <x v="1"/>
    <x v="0"/>
    <x v="1"/>
    <x v="1"/>
    <s v="Hiking Daypack 20L"/>
    <n v="1"/>
    <n v="92.31"/>
    <n v="0"/>
    <n v="45.58"/>
    <n v="92.31"/>
    <n v="45.58"/>
    <n v="46.730000000000004"/>
    <n v="0.50622901094139316"/>
    <n v="2026"/>
    <s v="Q2"/>
    <n v="6"/>
    <s v="Jun"/>
  </r>
  <r>
    <x v="995"/>
    <x v="154"/>
    <x v="0"/>
    <x v="1"/>
    <x v="5"/>
    <x v="3"/>
    <x v="8"/>
    <x v="1"/>
    <x v="0"/>
    <x v="2"/>
    <s v="Packing Cube Set"/>
    <n v="12"/>
    <n v="47.6"/>
    <n v="0.15"/>
    <n v="18.670000000000002"/>
    <n v="485.52000000000004"/>
    <n v="224.04000000000002"/>
    <n v="261.48"/>
    <n v="0.53855659911023235"/>
    <n v="2026"/>
    <s v="Q2"/>
    <n v="6"/>
    <s v="Jun"/>
  </r>
  <r>
    <x v="996"/>
    <x v="154"/>
    <x v="0"/>
    <x v="1"/>
    <x v="5"/>
    <x v="1"/>
    <x v="14"/>
    <x v="0"/>
    <x v="0"/>
    <x v="2"/>
    <s v="Packing Cube Set"/>
    <n v="1"/>
    <n v="45.5"/>
    <n v="0.05"/>
    <n v="18.89"/>
    <n v="43.225000000000001"/>
    <n v="18.89"/>
    <n v="24.335000000000001"/>
    <n v="0.56298438403701567"/>
    <n v="2026"/>
    <s v="Q2"/>
    <n v="6"/>
    <s v="Jun"/>
  </r>
  <r>
    <x v="997"/>
    <x v="154"/>
    <x v="0"/>
    <x v="1"/>
    <x v="5"/>
    <x v="2"/>
    <x v="5"/>
    <x v="0"/>
    <x v="0"/>
    <x v="4"/>
    <s v="Recovery Roller"/>
    <n v="1"/>
    <n v="35.99"/>
    <n v="0"/>
    <n v="14.05"/>
    <n v="35.99"/>
    <n v="14.05"/>
    <n v="21.94"/>
    <n v="0.60961378160600166"/>
    <n v="2026"/>
    <s v="Q2"/>
    <n v="6"/>
    <s v="Jun"/>
  </r>
  <r>
    <x v="998"/>
    <x v="154"/>
    <x v="0"/>
    <x v="1"/>
    <x v="5"/>
    <x v="1"/>
    <x v="12"/>
    <x v="3"/>
    <x v="0"/>
    <x v="4"/>
    <s v="Weighted Vest"/>
    <n v="1"/>
    <n v="122.55"/>
    <n v="0"/>
    <n v="68.97"/>
    <n v="122.55"/>
    <n v="68.97"/>
    <n v="53.58"/>
    <n v="0.43720930232558142"/>
    <n v="2026"/>
    <s v="Q2"/>
    <n v="6"/>
    <s v="Jun"/>
  </r>
  <r>
    <x v="999"/>
    <x v="154"/>
    <x v="0"/>
    <x v="1"/>
    <x v="5"/>
    <x v="3"/>
    <x v="8"/>
    <x v="0"/>
    <x v="1"/>
    <x v="4"/>
    <s v="Weighted Vest"/>
    <n v="3"/>
    <n v="126.22"/>
    <n v="0"/>
    <n v="69.599999999999994"/>
    <n v="378.65999999999997"/>
    <n v="208.79999999999998"/>
    <n v="169.85999999999999"/>
    <n v="0.4485818412295991"/>
    <n v="2026"/>
    <s v="Q2"/>
    <n v="6"/>
    <s v="Jun"/>
  </r>
  <r>
    <x v="1000"/>
    <x v="155"/>
    <x v="0"/>
    <x v="1"/>
    <x v="5"/>
    <x v="0"/>
    <x v="15"/>
    <x v="2"/>
    <x v="0"/>
    <x v="1"/>
    <s v="Hiking Daypack 20L"/>
    <n v="6"/>
    <n v="91.98"/>
    <n v="0.05"/>
    <n v="46.46"/>
    <n v="524.28599999999994"/>
    <n v="278.76"/>
    <n v="245.52599999999995"/>
    <n v="0.46830546686350577"/>
    <n v="2026"/>
    <s v="Q2"/>
    <n v="6"/>
    <s v="Jun"/>
  </r>
  <r>
    <x v="1001"/>
    <x v="155"/>
    <x v="0"/>
    <x v="1"/>
    <x v="5"/>
    <x v="2"/>
    <x v="5"/>
    <x v="0"/>
    <x v="2"/>
    <x v="3"/>
    <s v="Compact Sleeping Bag"/>
    <n v="1"/>
    <n v="125.32"/>
    <n v="0"/>
    <n v="59.03"/>
    <n v="125.32"/>
    <n v="59.03"/>
    <n v="66.289999999999992"/>
    <n v="0.52896584743057773"/>
    <n v="2026"/>
    <s v="Q2"/>
    <n v="6"/>
    <s v="Jun"/>
  </r>
  <r>
    <x v="1002"/>
    <x v="155"/>
    <x v="0"/>
    <x v="1"/>
    <x v="5"/>
    <x v="3"/>
    <x v="8"/>
    <x v="3"/>
    <x v="0"/>
    <x v="2"/>
    <s v="Travel Backpack 35L"/>
    <n v="2"/>
    <n v="167.26"/>
    <n v="0"/>
    <n v="89.65"/>
    <n v="334.52"/>
    <n v="179.3"/>
    <n v="155.21999999999997"/>
    <n v="0.46400813105344968"/>
    <n v="2026"/>
    <s v="Q2"/>
    <n v="6"/>
    <s v="Jun"/>
  </r>
  <r>
    <x v="1003"/>
    <x v="155"/>
    <x v="0"/>
    <x v="1"/>
    <x v="5"/>
    <x v="0"/>
    <x v="0"/>
    <x v="3"/>
    <x v="0"/>
    <x v="0"/>
    <s v="Commuter Helmet"/>
    <n v="1"/>
    <n v="80.19"/>
    <n v="0"/>
    <n v="42.18"/>
    <n v="80.19"/>
    <n v="42.18"/>
    <n v="38.01"/>
    <n v="0.47399925177702956"/>
    <n v="2026"/>
    <s v="Q2"/>
    <n v="6"/>
    <s v="Jun"/>
  </r>
  <r>
    <x v="1004"/>
    <x v="155"/>
    <x v="0"/>
    <x v="1"/>
    <x v="5"/>
    <x v="0"/>
    <x v="15"/>
    <x v="0"/>
    <x v="1"/>
    <x v="0"/>
    <s v="Trail Bike Light"/>
    <n v="1"/>
    <n v="49.86"/>
    <n v="0"/>
    <n v="22.72"/>
    <n v="49.86"/>
    <n v="22.72"/>
    <n v="27.14"/>
    <n v="0.5443241075010028"/>
    <n v="2026"/>
    <s v="Q2"/>
    <n v="6"/>
    <s v="Jun"/>
  </r>
  <r>
    <x v="1005"/>
    <x v="155"/>
    <x v="0"/>
    <x v="1"/>
    <x v="5"/>
    <x v="2"/>
    <x v="10"/>
    <x v="2"/>
    <x v="1"/>
    <x v="3"/>
    <s v="Trail Tent 2P"/>
    <n v="2"/>
    <n v="195.51"/>
    <n v="0"/>
    <n v="102.97"/>
    <n v="391.02"/>
    <n v="205.94"/>
    <n v="185.07999999999998"/>
    <n v="0.47332617257429288"/>
    <n v="2026"/>
    <s v="Q2"/>
    <n v="6"/>
    <s v="Jun"/>
  </r>
  <r>
    <x v="1006"/>
    <x v="156"/>
    <x v="0"/>
    <x v="1"/>
    <x v="5"/>
    <x v="0"/>
    <x v="0"/>
    <x v="2"/>
    <x v="1"/>
    <x v="4"/>
    <s v="Resistance Band Set"/>
    <n v="1"/>
    <n v="39.61"/>
    <n v="0"/>
    <n v="14.75"/>
    <n v="39.61"/>
    <n v="14.75"/>
    <n v="24.86"/>
    <n v="0.62761928805857103"/>
    <n v="2026"/>
    <s v="Q2"/>
    <n v="6"/>
    <s v="Jun"/>
  </r>
  <r>
    <x v="1007"/>
    <x v="156"/>
    <x v="0"/>
    <x v="1"/>
    <x v="5"/>
    <x v="1"/>
    <x v="1"/>
    <x v="2"/>
    <x v="0"/>
    <x v="1"/>
    <s v="Trekking Poles"/>
    <n v="1"/>
    <n v="70.86"/>
    <n v="0"/>
    <n v="31.47"/>
    <n v="70.86"/>
    <n v="31.47"/>
    <n v="39.39"/>
    <n v="0.55588484335309063"/>
    <n v="2026"/>
    <s v="Q2"/>
    <n v="6"/>
    <s v="Jun"/>
  </r>
  <r>
    <x v="1008"/>
    <x v="156"/>
    <x v="0"/>
    <x v="1"/>
    <x v="5"/>
    <x v="3"/>
    <x v="7"/>
    <x v="1"/>
    <x v="0"/>
    <x v="4"/>
    <s v="Resistance Band Set"/>
    <n v="8"/>
    <n v="40.46"/>
    <n v="0.2"/>
    <n v="14.7"/>
    <n v="258.94400000000002"/>
    <n v="117.6"/>
    <n v="141.34400000000002"/>
    <n v="0.54584775086505199"/>
    <n v="2026"/>
    <s v="Q2"/>
    <n v="6"/>
    <s v="Jun"/>
  </r>
  <r>
    <x v="1009"/>
    <x v="156"/>
    <x v="0"/>
    <x v="1"/>
    <x v="5"/>
    <x v="2"/>
    <x v="5"/>
    <x v="0"/>
    <x v="1"/>
    <x v="2"/>
    <s v="Carry-On Duffel"/>
    <n v="1"/>
    <n v="131.79"/>
    <n v="0"/>
    <n v="68.22"/>
    <n v="131.79"/>
    <n v="68.22"/>
    <n v="63.569999999999993"/>
    <n v="0.48235829729114499"/>
    <n v="2026"/>
    <s v="Q2"/>
    <n v="6"/>
    <s v="Jun"/>
  </r>
  <r>
    <x v="1010"/>
    <x v="156"/>
    <x v="0"/>
    <x v="1"/>
    <x v="5"/>
    <x v="2"/>
    <x v="10"/>
    <x v="1"/>
    <x v="0"/>
    <x v="3"/>
    <s v="Alpine Tent 4P"/>
    <n v="12"/>
    <n v="338.45"/>
    <n v="0.1"/>
    <n v="196.78"/>
    <n v="3655.2599999999998"/>
    <n v="2361.36"/>
    <n v="1293.8999999999996"/>
    <n v="0.35398302719915947"/>
    <n v="2026"/>
    <s v="Q2"/>
    <n v="6"/>
    <s v="Jun"/>
  </r>
  <r>
    <x v="1011"/>
    <x v="156"/>
    <x v="0"/>
    <x v="1"/>
    <x v="5"/>
    <x v="2"/>
    <x v="3"/>
    <x v="2"/>
    <x v="0"/>
    <x v="4"/>
    <s v="Resistance Band Set"/>
    <n v="2"/>
    <n v="40.99"/>
    <n v="0"/>
    <n v="14.53"/>
    <n v="81.98"/>
    <n v="29.06"/>
    <n v="52.92"/>
    <n v="0.64552329836545497"/>
    <n v="2026"/>
    <s v="Q2"/>
    <n v="6"/>
    <s v="Jun"/>
  </r>
  <r>
    <x v="1012"/>
    <x v="156"/>
    <x v="0"/>
    <x v="1"/>
    <x v="5"/>
    <x v="1"/>
    <x v="12"/>
    <x v="2"/>
    <x v="0"/>
    <x v="0"/>
    <s v="Cycling Pack 12L"/>
    <n v="1"/>
    <n v="101.85"/>
    <n v="0"/>
    <n v="51.59"/>
    <n v="101.85"/>
    <n v="51.59"/>
    <n v="50.259999999999991"/>
    <n v="0.49347079037800679"/>
    <n v="2026"/>
    <s v="Q2"/>
    <n v="6"/>
    <s v="Jun"/>
  </r>
  <r>
    <x v="1013"/>
    <x v="156"/>
    <x v="0"/>
    <x v="1"/>
    <x v="5"/>
    <x v="2"/>
    <x v="2"/>
    <x v="1"/>
    <x v="2"/>
    <x v="3"/>
    <s v="Alpine Tent 4P"/>
    <n v="4"/>
    <n v="346.14"/>
    <n v="0.05"/>
    <n v="198.97"/>
    <n v="1315.3319999999999"/>
    <n v="795.88"/>
    <n v="519.45199999999988"/>
    <n v="0.39492082607280893"/>
    <n v="2026"/>
    <s v="Q2"/>
    <n v="6"/>
    <s v="Jun"/>
  </r>
  <r>
    <x v="1014"/>
    <x v="156"/>
    <x v="0"/>
    <x v="1"/>
    <x v="5"/>
    <x v="0"/>
    <x v="9"/>
    <x v="2"/>
    <x v="2"/>
    <x v="0"/>
    <s v="Commuter Helmet"/>
    <n v="2"/>
    <n v="83.28"/>
    <n v="0"/>
    <n v="43.56"/>
    <n v="166.56"/>
    <n v="87.12"/>
    <n v="79.44"/>
    <n v="0.47694524495677232"/>
    <n v="2026"/>
    <s v="Q2"/>
    <n v="6"/>
    <s v="Jun"/>
  </r>
  <r>
    <x v="1015"/>
    <x v="156"/>
    <x v="0"/>
    <x v="1"/>
    <x v="5"/>
    <x v="3"/>
    <x v="7"/>
    <x v="2"/>
    <x v="2"/>
    <x v="0"/>
    <s v="Commuter Helmet"/>
    <n v="1"/>
    <n v="80.349999999999994"/>
    <n v="0.15"/>
    <n v="43.51"/>
    <n v="68.297499999999999"/>
    <n v="43.51"/>
    <n v="24.787500000000001"/>
    <n v="0.3629342216040119"/>
    <n v="2026"/>
    <s v="Q2"/>
    <n v="6"/>
    <s v="Jun"/>
  </r>
  <r>
    <x v="1016"/>
    <x v="156"/>
    <x v="0"/>
    <x v="1"/>
    <x v="5"/>
    <x v="1"/>
    <x v="1"/>
    <x v="0"/>
    <x v="0"/>
    <x v="0"/>
    <s v="Compact Repair Kit"/>
    <n v="1"/>
    <n v="40.86"/>
    <n v="0.05"/>
    <n v="16.899999999999999"/>
    <n v="38.817"/>
    <n v="16.899999999999999"/>
    <n v="21.917000000000002"/>
    <n v="0.564623747327202"/>
    <n v="2026"/>
    <s v="Q2"/>
    <n v="6"/>
    <s v="Jun"/>
  </r>
  <r>
    <x v="1017"/>
    <x v="157"/>
    <x v="0"/>
    <x v="1"/>
    <x v="5"/>
    <x v="1"/>
    <x v="6"/>
    <x v="2"/>
    <x v="0"/>
    <x v="2"/>
    <s v="Insulated Bottle"/>
    <n v="4"/>
    <n v="36.299999999999997"/>
    <n v="0.05"/>
    <n v="13.16"/>
    <n v="137.93999999999997"/>
    <n v="52.64"/>
    <n v="85.299999999999969"/>
    <n v="0.61838480498767567"/>
    <n v="2026"/>
    <s v="Q2"/>
    <n v="6"/>
    <s v="Jun"/>
  </r>
  <r>
    <x v="1018"/>
    <x v="157"/>
    <x v="0"/>
    <x v="1"/>
    <x v="5"/>
    <x v="0"/>
    <x v="15"/>
    <x v="1"/>
    <x v="1"/>
    <x v="3"/>
    <s v="Alpine Tent 4P"/>
    <n v="10"/>
    <n v="338.26"/>
    <n v="0.05"/>
    <n v="197.42"/>
    <n v="3213.47"/>
    <n v="1974.1999999999998"/>
    <n v="1239.27"/>
    <n v="0.38564853569505864"/>
    <n v="2026"/>
    <s v="Q2"/>
    <n v="6"/>
    <s v="Jun"/>
  </r>
  <r>
    <x v="1019"/>
    <x v="157"/>
    <x v="0"/>
    <x v="1"/>
    <x v="5"/>
    <x v="0"/>
    <x v="9"/>
    <x v="3"/>
    <x v="0"/>
    <x v="0"/>
    <s v="Compact Repair Kit"/>
    <n v="2"/>
    <n v="41.25"/>
    <n v="0"/>
    <n v="17.13"/>
    <n v="82.5"/>
    <n v="34.26"/>
    <n v="48.24"/>
    <n v="0.58472727272727276"/>
    <n v="2026"/>
    <s v="Q2"/>
    <n v="6"/>
    <s v="Jun"/>
  </r>
  <r>
    <x v="1020"/>
    <x v="157"/>
    <x v="0"/>
    <x v="1"/>
    <x v="5"/>
    <x v="1"/>
    <x v="12"/>
    <x v="0"/>
    <x v="0"/>
    <x v="1"/>
    <s v="Hiking Daypack 20L"/>
    <n v="2"/>
    <n v="92"/>
    <n v="0"/>
    <n v="44.27"/>
    <n v="184"/>
    <n v="88.54"/>
    <n v="95.46"/>
    <n v="0.51880434782608698"/>
    <n v="2026"/>
    <s v="Q2"/>
    <n v="6"/>
    <s v="Jun"/>
  </r>
  <r>
    <x v="1021"/>
    <x v="157"/>
    <x v="0"/>
    <x v="1"/>
    <x v="5"/>
    <x v="1"/>
    <x v="6"/>
    <x v="0"/>
    <x v="1"/>
    <x v="3"/>
    <s v="Portable Camp Stove"/>
    <n v="1"/>
    <n v="80.89"/>
    <n v="0.1"/>
    <n v="40.32"/>
    <n v="72.801000000000002"/>
    <n v="40.32"/>
    <n v="32.481000000000002"/>
    <n v="0.44616145382618372"/>
    <n v="2026"/>
    <s v="Q2"/>
    <n v="6"/>
    <s v="Jun"/>
  </r>
  <r>
    <x v="1022"/>
    <x v="157"/>
    <x v="0"/>
    <x v="1"/>
    <x v="5"/>
    <x v="0"/>
    <x v="0"/>
    <x v="2"/>
    <x v="1"/>
    <x v="3"/>
    <s v="Trail Tent 2P"/>
    <n v="1"/>
    <n v="194.73"/>
    <n v="0"/>
    <n v="101.91"/>
    <n v="194.73"/>
    <n v="101.91"/>
    <n v="92.82"/>
    <n v="0.47665999075643195"/>
    <n v="2026"/>
    <s v="Q2"/>
    <n v="6"/>
    <s v="Jun"/>
  </r>
  <r>
    <x v="1023"/>
    <x v="157"/>
    <x v="0"/>
    <x v="1"/>
    <x v="5"/>
    <x v="3"/>
    <x v="4"/>
    <x v="1"/>
    <x v="2"/>
    <x v="1"/>
    <s v="Hiking Daypack 20L"/>
    <n v="5"/>
    <n v="93.82"/>
    <n v="0.15"/>
    <n v="46.06"/>
    <n v="398.73499999999996"/>
    <n v="230.3"/>
    <n v="168.43499999999995"/>
    <n v="0.4224234140469233"/>
    <n v="2026"/>
    <s v="Q2"/>
    <n v="6"/>
    <s v="Jun"/>
  </r>
  <r>
    <x v="1024"/>
    <x v="158"/>
    <x v="0"/>
    <x v="1"/>
    <x v="5"/>
    <x v="2"/>
    <x v="10"/>
    <x v="2"/>
    <x v="1"/>
    <x v="1"/>
    <s v="Trail Boots"/>
    <n v="3"/>
    <n v="142.53"/>
    <n v="0"/>
    <n v="80.67"/>
    <n v="427.59000000000003"/>
    <n v="242.01"/>
    <n v="185.58000000000004"/>
    <n v="0.43401389181225014"/>
    <n v="2026"/>
    <s v="Q2"/>
    <n v="6"/>
    <s v="Jun"/>
  </r>
  <r>
    <x v="1025"/>
    <x v="158"/>
    <x v="0"/>
    <x v="1"/>
    <x v="5"/>
    <x v="1"/>
    <x v="14"/>
    <x v="0"/>
    <x v="0"/>
    <x v="3"/>
    <s v="Trail Tent 2P"/>
    <n v="1"/>
    <n v="196.33"/>
    <n v="0"/>
    <n v="103.27"/>
    <n v="196.33"/>
    <n v="103.27"/>
    <n v="93.060000000000016"/>
    <n v="0.47399786074466466"/>
    <n v="2026"/>
    <s v="Q2"/>
    <n v="6"/>
    <s v="Jun"/>
  </r>
  <r>
    <x v="1026"/>
    <x v="158"/>
    <x v="0"/>
    <x v="1"/>
    <x v="5"/>
    <x v="3"/>
    <x v="7"/>
    <x v="0"/>
    <x v="1"/>
    <x v="0"/>
    <s v="Compact Repair Kit"/>
    <n v="2"/>
    <n v="41.05"/>
    <n v="0"/>
    <n v="16.690000000000001"/>
    <n v="82.1"/>
    <n v="33.380000000000003"/>
    <n v="48.719999999999992"/>
    <n v="0.59342265529841653"/>
    <n v="2026"/>
    <s v="Q2"/>
    <n v="6"/>
    <s v="Jun"/>
  </r>
  <r>
    <x v="1027"/>
    <x v="158"/>
    <x v="0"/>
    <x v="1"/>
    <x v="5"/>
    <x v="3"/>
    <x v="8"/>
    <x v="0"/>
    <x v="1"/>
    <x v="4"/>
    <s v="Weighted Vest"/>
    <n v="1"/>
    <n v="123.09"/>
    <n v="0"/>
    <n v="68.03"/>
    <n v="123.09"/>
    <n v="68.03"/>
    <n v="55.06"/>
    <n v="0.44731497278414167"/>
    <n v="2026"/>
    <s v="Q2"/>
    <n v="6"/>
    <s v="Jun"/>
  </r>
  <r>
    <x v="1028"/>
    <x v="158"/>
    <x v="0"/>
    <x v="1"/>
    <x v="5"/>
    <x v="1"/>
    <x v="12"/>
    <x v="0"/>
    <x v="2"/>
    <x v="1"/>
    <s v="Trail Boots"/>
    <n v="2"/>
    <n v="141.09"/>
    <n v="0"/>
    <n v="81.69"/>
    <n v="282.18"/>
    <n v="163.38"/>
    <n v="118.80000000000001"/>
    <n v="0.42100786731873274"/>
    <n v="2026"/>
    <s v="Q2"/>
    <n v="6"/>
    <s v="Jun"/>
  </r>
  <r>
    <x v="1029"/>
    <x v="158"/>
    <x v="0"/>
    <x v="1"/>
    <x v="5"/>
    <x v="2"/>
    <x v="10"/>
    <x v="2"/>
    <x v="1"/>
    <x v="1"/>
    <s v="Summit Backpack 45L"/>
    <n v="1"/>
    <n v="157.04"/>
    <n v="0"/>
    <n v="77.540000000000006"/>
    <n v="157.04"/>
    <n v="77.540000000000006"/>
    <n v="79.499999999999986"/>
    <n v="0.5062404482934284"/>
    <n v="2026"/>
    <s v="Q2"/>
    <n v="6"/>
    <s v="Jun"/>
  </r>
  <r>
    <x v="1030"/>
    <x v="158"/>
    <x v="0"/>
    <x v="1"/>
    <x v="5"/>
    <x v="3"/>
    <x v="7"/>
    <x v="2"/>
    <x v="1"/>
    <x v="2"/>
    <s v="Carry-On Duffel"/>
    <n v="6"/>
    <n v="136.46"/>
    <n v="0"/>
    <n v="68.61"/>
    <n v="818.76"/>
    <n v="411.65999999999997"/>
    <n v="407.1"/>
    <n v="0.49721530118716112"/>
    <n v="2026"/>
    <s v="Q2"/>
    <n v="6"/>
    <s v="Jun"/>
  </r>
  <r>
    <x v="1031"/>
    <x v="158"/>
    <x v="0"/>
    <x v="1"/>
    <x v="5"/>
    <x v="0"/>
    <x v="0"/>
    <x v="0"/>
    <x v="1"/>
    <x v="4"/>
    <s v="Recovery Roller"/>
    <n v="1"/>
    <n v="36.1"/>
    <n v="0"/>
    <n v="13.65"/>
    <n v="36.1"/>
    <n v="13.65"/>
    <n v="22.450000000000003"/>
    <n v="0.62188365650969535"/>
    <n v="2026"/>
    <s v="Q2"/>
    <n v="6"/>
    <s v="Jun"/>
  </r>
  <r>
    <x v="1032"/>
    <x v="158"/>
    <x v="0"/>
    <x v="1"/>
    <x v="5"/>
    <x v="3"/>
    <x v="13"/>
    <x v="0"/>
    <x v="1"/>
    <x v="1"/>
    <s v="Hiking Daypack 20L"/>
    <n v="3"/>
    <n v="92.73"/>
    <n v="0"/>
    <n v="44.68"/>
    <n v="278.19"/>
    <n v="134.04"/>
    <n v="144.15"/>
    <n v="0.51817103418526911"/>
    <n v="2026"/>
    <s v="Q2"/>
    <n v="6"/>
    <s v="Jun"/>
  </r>
  <r>
    <x v="1033"/>
    <x v="158"/>
    <x v="0"/>
    <x v="1"/>
    <x v="5"/>
    <x v="1"/>
    <x v="12"/>
    <x v="0"/>
    <x v="1"/>
    <x v="2"/>
    <s v="Travel Backpack 35L"/>
    <n v="3"/>
    <n v="164.31"/>
    <n v="0.05"/>
    <n v="86"/>
    <n v="468.2835"/>
    <n v="258"/>
    <n v="210.2835"/>
    <n v="0.44905169624810615"/>
    <n v="2026"/>
    <s v="Q2"/>
    <n v="6"/>
    <s v="Jun"/>
  </r>
  <r>
    <x v="1034"/>
    <x v="159"/>
    <x v="0"/>
    <x v="1"/>
    <x v="5"/>
    <x v="3"/>
    <x v="8"/>
    <x v="3"/>
    <x v="1"/>
    <x v="2"/>
    <s v="Insulated Bottle"/>
    <n v="2"/>
    <n v="36.85"/>
    <n v="0.1"/>
    <n v="13.92"/>
    <n v="66.33"/>
    <n v="27.84"/>
    <n v="38.489999999999995"/>
    <n v="0.58028041610131154"/>
    <n v="2026"/>
    <s v="Q2"/>
    <n v="6"/>
    <s v="Jun"/>
  </r>
  <r>
    <x v="1035"/>
    <x v="159"/>
    <x v="0"/>
    <x v="1"/>
    <x v="5"/>
    <x v="1"/>
    <x v="11"/>
    <x v="3"/>
    <x v="1"/>
    <x v="4"/>
    <s v="Recovery Roller"/>
    <n v="1"/>
    <n v="35.619999999999997"/>
    <n v="0"/>
    <n v="14.05"/>
    <n v="35.619999999999997"/>
    <n v="14.05"/>
    <n v="21.569999999999997"/>
    <n v="0.60555867490174053"/>
    <n v="2026"/>
    <s v="Q2"/>
    <n v="6"/>
    <s v="Jun"/>
  </r>
  <r>
    <x v="1036"/>
    <x v="159"/>
    <x v="0"/>
    <x v="1"/>
    <x v="5"/>
    <x v="3"/>
    <x v="8"/>
    <x v="0"/>
    <x v="1"/>
    <x v="1"/>
    <s v="Summit Backpack 45L"/>
    <n v="3"/>
    <n v="157.43"/>
    <n v="0.15"/>
    <n v="77.56"/>
    <n v="401.44650000000001"/>
    <n v="232.68"/>
    <n v="168.76650000000001"/>
    <n v="0.42039599299034863"/>
    <n v="2026"/>
    <s v="Q2"/>
    <n v="6"/>
    <s v="Jun"/>
  </r>
  <r>
    <x v="1037"/>
    <x v="159"/>
    <x v="0"/>
    <x v="1"/>
    <x v="5"/>
    <x v="1"/>
    <x v="12"/>
    <x v="2"/>
    <x v="1"/>
    <x v="0"/>
    <s v="Commuter Helmet"/>
    <n v="1"/>
    <n v="81.2"/>
    <n v="0.1"/>
    <n v="41.64"/>
    <n v="73.08"/>
    <n v="41.64"/>
    <n v="31.439999999999998"/>
    <n v="0.43021346469622329"/>
    <n v="2026"/>
    <s v="Q2"/>
    <n v="6"/>
    <s v="Jun"/>
  </r>
  <r>
    <x v="1038"/>
    <x v="159"/>
    <x v="0"/>
    <x v="1"/>
    <x v="5"/>
    <x v="3"/>
    <x v="13"/>
    <x v="0"/>
    <x v="0"/>
    <x v="1"/>
    <s v="Hiking Daypack 20L"/>
    <n v="4"/>
    <n v="93.58"/>
    <n v="0.1"/>
    <n v="44.56"/>
    <n v="336.88799999999998"/>
    <n v="178.24"/>
    <n v="158.64799999999997"/>
    <n v="0.4709220868656645"/>
    <n v="2026"/>
    <s v="Q2"/>
    <n v="6"/>
    <s v="Jun"/>
  </r>
  <r>
    <x v="1039"/>
    <x v="159"/>
    <x v="0"/>
    <x v="1"/>
    <x v="5"/>
    <x v="1"/>
    <x v="14"/>
    <x v="0"/>
    <x v="1"/>
    <x v="1"/>
    <s v="Summit Backpack 45L"/>
    <n v="4"/>
    <n v="155.22"/>
    <n v="0"/>
    <n v="77.209999999999994"/>
    <n v="620.88"/>
    <n v="308.83999999999997"/>
    <n v="312.04000000000002"/>
    <n v="0.50257698750161062"/>
    <n v="2026"/>
    <s v="Q2"/>
    <n v="6"/>
    <s v="Jun"/>
  </r>
  <r>
    <x v="1040"/>
    <x v="159"/>
    <x v="0"/>
    <x v="1"/>
    <x v="5"/>
    <x v="3"/>
    <x v="8"/>
    <x v="0"/>
    <x v="1"/>
    <x v="0"/>
    <s v="Cycling Pack 12L"/>
    <n v="4"/>
    <n v="100.33"/>
    <n v="0"/>
    <n v="49.99"/>
    <n v="401.32"/>
    <n v="199.96"/>
    <n v="201.35999999999999"/>
    <n v="0.5017442439948171"/>
    <n v="2026"/>
    <s v="Q2"/>
    <n v="6"/>
    <s v="Jun"/>
  </r>
  <r>
    <x v="1041"/>
    <x v="159"/>
    <x v="0"/>
    <x v="1"/>
    <x v="5"/>
    <x v="2"/>
    <x v="3"/>
    <x v="0"/>
    <x v="2"/>
    <x v="2"/>
    <s v="Carry-On Duffel"/>
    <n v="2"/>
    <n v="134.28"/>
    <n v="0"/>
    <n v="69.12"/>
    <n v="268.56"/>
    <n v="138.24"/>
    <n v="130.32"/>
    <n v="0.48525469168900803"/>
    <n v="2026"/>
    <s v="Q2"/>
    <n v="6"/>
    <s v="Jun"/>
  </r>
  <r>
    <x v="1042"/>
    <x v="159"/>
    <x v="0"/>
    <x v="1"/>
    <x v="5"/>
    <x v="2"/>
    <x v="2"/>
    <x v="0"/>
    <x v="1"/>
    <x v="4"/>
    <s v="Training Mat"/>
    <n v="2"/>
    <n v="51.16"/>
    <n v="0"/>
    <n v="21.57"/>
    <n v="102.32"/>
    <n v="43.14"/>
    <n v="59.179999999999993"/>
    <n v="0.57838154808444098"/>
    <n v="2026"/>
    <s v="Q2"/>
    <n v="6"/>
    <s v="Jun"/>
  </r>
  <r>
    <x v="1043"/>
    <x v="160"/>
    <x v="0"/>
    <x v="1"/>
    <x v="5"/>
    <x v="1"/>
    <x v="12"/>
    <x v="0"/>
    <x v="0"/>
    <x v="4"/>
    <s v="Recovery Roller"/>
    <n v="3"/>
    <n v="35.94"/>
    <n v="0.1"/>
    <n v="14.04"/>
    <n v="97.037999999999997"/>
    <n v="42.12"/>
    <n v="54.917999999999999"/>
    <n v="0.56594323873121866"/>
    <n v="2026"/>
    <s v="Q2"/>
    <n v="6"/>
    <s v="Jun"/>
  </r>
  <r>
    <x v="1044"/>
    <x v="160"/>
    <x v="0"/>
    <x v="1"/>
    <x v="5"/>
    <x v="2"/>
    <x v="10"/>
    <x v="2"/>
    <x v="0"/>
    <x v="1"/>
    <s v="Trail Boots"/>
    <n v="1"/>
    <n v="145.34"/>
    <n v="0.05"/>
    <n v="77.89"/>
    <n v="138.07300000000001"/>
    <n v="77.89"/>
    <n v="60.183000000000007"/>
    <n v="0.43587812244247609"/>
    <n v="2026"/>
    <s v="Q2"/>
    <n v="6"/>
    <s v="Jun"/>
  </r>
  <r>
    <x v="1045"/>
    <x v="160"/>
    <x v="0"/>
    <x v="1"/>
    <x v="5"/>
    <x v="2"/>
    <x v="16"/>
    <x v="0"/>
    <x v="2"/>
    <x v="2"/>
    <s v="Insulated Bottle"/>
    <n v="1"/>
    <n v="35.950000000000003"/>
    <n v="0.1"/>
    <n v="13.63"/>
    <n v="32.355000000000004"/>
    <n v="13.63"/>
    <n v="18.725000000000001"/>
    <n v="0.57873589862463293"/>
    <n v="2026"/>
    <s v="Q2"/>
    <n v="6"/>
    <s v="Jun"/>
  </r>
  <r>
    <x v="1046"/>
    <x v="160"/>
    <x v="0"/>
    <x v="1"/>
    <x v="5"/>
    <x v="3"/>
    <x v="13"/>
    <x v="2"/>
    <x v="2"/>
    <x v="4"/>
    <s v="Training Mat"/>
    <n v="1"/>
    <n v="51.09"/>
    <n v="0"/>
    <n v="22.4"/>
    <n v="51.09"/>
    <n v="22.4"/>
    <n v="28.690000000000005"/>
    <n v="0.56155803484047762"/>
    <n v="2026"/>
    <s v="Q2"/>
    <n v="6"/>
    <s v="Jun"/>
  </r>
  <r>
    <x v="1047"/>
    <x v="160"/>
    <x v="0"/>
    <x v="1"/>
    <x v="5"/>
    <x v="1"/>
    <x v="14"/>
    <x v="2"/>
    <x v="0"/>
    <x v="3"/>
    <s v="Trail Tent 2P"/>
    <n v="2"/>
    <n v="198.69"/>
    <n v="0.15"/>
    <n v="104.25"/>
    <n v="337.77299999999997"/>
    <n v="208.5"/>
    <n v="129.27299999999997"/>
    <n v="0.38272153191640534"/>
    <n v="2026"/>
    <s v="Q2"/>
    <n v="6"/>
    <s v="Jun"/>
  </r>
  <r>
    <x v="1048"/>
    <x v="160"/>
    <x v="0"/>
    <x v="1"/>
    <x v="5"/>
    <x v="1"/>
    <x v="6"/>
    <x v="2"/>
    <x v="1"/>
    <x v="0"/>
    <s v="Commuter Helmet"/>
    <n v="3"/>
    <n v="83.45"/>
    <n v="0"/>
    <n v="43.73"/>
    <n v="250.35000000000002"/>
    <n v="131.19"/>
    <n v="119.16000000000003"/>
    <n v="0.47597363690832839"/>
    <n v="2026"/>
    <s v="Q2"/>
    <n v="6"/>
    <s v="Jun"/>
  </r>
  <r>
    <x v="1049"/>
    <x v="160"/>
    <x v="0"/>
    <x v="1"/>
    <x v="5"/>
    <x v="2"/>
    <x v="2"/>
    <x v="0"/>
    <x v="1"/>
    <x v="4"/>
    <s v="Resistance Band Set"/>
    <n v="2"/>
    <n v="40.86"/>
    <n v="0"/>
    <n v="14.59"/>
    <n v="81.72"/>
    <n v="29.18"/>
    <n v="52.54"/>
    <n v="0.64292706803720023"/>
    <n v="2026"/>
    <s v="Q2"/>
    <n v="6"/>
    <s v="Jun"/>
  </r>
  <r>
    <x v="1050"/>
    <x v="160"/>
    <x v="0"/>
    <x v="1"/>
    <x v="5"/>
    <x v="1"/>
    <x v="6"/>
    <x v="2"/>
    <x v="1"/>
    <x v="3"/>
    <s v="Portable Camp Stove"/>
    <n v="1"/>
    <n v="82.21"/>
    <n v="0.05"/>
    <n v="39.04"/>
    <n v="78.099499999999992"/>
    <n v="39.04"/>
    <n v="39.059499999999993"/>
    <n v="0.50012484074802011"/>
    <n v="2026"/>
    <s v="Q2"/>
    <n v="6"/>
    <s v="Jun"/>
  </r>
  <r>
    <x v="1051"/>
    <x v="160"/>
    <x v="0"/>
    <x v="1"/>
    <x v="5"/>
    <x v="2"/>
    <x v="10"/>
    <x v="3"/>
    <x v="2"/>
    <x v="4"/>
    <s v="Recovery Roller"/>
    <n v="1"/>
    <n v="35.93"/>
    <n v="0.1"/>
    <n v="13.52"/>
    <n v="32.337000000000003"/>
    <n v="13.52"/>
    <n v="18.817000000000004"/>
    <n v="0.58190308315551853"/>
    <n v="2026"/>
    <s v="Q2"/>
    <n v="6"/>
    <s v="Jun"/>
  </r>
  <r>
    <x v="1052"/>
    <x v="160"/>
    <x v="0"/>
    <x v="1"/>
    <x v="5"/>
    <x v="0"/>
    <x v="0"/>
    <x v="3"/>
    <x v="1"/>
    <x v="2"/>
    <s v="Travel Backpack 35L"/>
    <n v="2"/>
    <n v="164.77"/>
    <n v="0"/>
    <n v="89.07"/>
    <n v="329.54"/>
    <n v="178.14"/>
    <n v="151.40000000000003"/>
    <n v="0.45942829398555568"/>
    <n v="2026"/>
    <s v="Q2"/>
    <n v="6"/>
    <s v="Jun"/>
  </r>
  <r>
    <x v="1053"/>
    <x v="160"/>
    <x v="0"/>
    <x v="1"/>
    <x v="5"/>
    <x v="2"/>
    <x v="2"/>
    <x v="1"/>
    <x v="2"/>
    <x v="2"/>
    <s v="Packing Cube Set"/>
    <n v="4"/>
    <n v="47.36"/>
    <n v="0.1"/>
    <n v="18.87"/>
    <n v="170.49600000000001"/>
    <n v="75.48"/>
    <n v="95.016000000000005"/>
    <n v="0.55729166666666663"/>
    <n v="2026"/>
    <s v="Q2"/>
    <n v="6"/>
    <s v="Jun"/>
  </r>
  <r>
    <x v="1054"/>
    <x v="160"/>
    <x v="0"/>
    <x v="1"/>
    <x v="5"/>
    <x v="3"/>
    <x v="8"/>
    <x v="0"/>
    <x v="0"/>
    <x v="1"/>
    <s v="Hiking Daypack 20L"/>
    <n v="1"/>
    <n v="90.7"/>
    <n v="0"/>
    <n v="44.18"/>
    <n v="90.7"/>
    <n v="44.18"/>
    <n v="46.52"/>
    <n v="0.51289966923925034"/>
    <n v="2026"/>
    <s v="Q2"/>
    <n v="6"/>
    <s v="Jun"/>
  </r>
  <r>
    <x v="1055"/>
    <x v="160"/>
    <x v="0"/>
    <x v="1"/>
    <x v="5"/>
    <x v="2"/>
    <x v="10"/>
    <x v="3"/>
    <x v="0"/>
    <x v="2"/>
    <s v="Packing Cube Set"/>
    <n v="1"/>
    <n v="45.59"/>
    <n v="0"/>
    <n v="18.57"/>
    <n v="45.59"/>
    <n v="18.57"/>
    <n v="27.020000000000003"/>
    <n v="0.59267383198069756"/>
    <n v="2026"/>
    <s v="Q2"/>
    <n v="6"/>
    <s v="Jun"/>
  </r>
  <r>
    <x v="1056"/>
    <x v="160"/>
    <x v="0"/>
    <x v="1"/>
    <x v="5"/>
    <x v="3"/>
    <x v="4"/>
    <x v="0"/>
    <x v="1"/>
    <x v="1"/>
    <s v="Trail Boots"/>
    <n v="3"/>
    <n v="146.55000000000001"/>
    <n v="0.1"/>
    <n v="79.59"/>
    <n v="395.68500000000006"/>
    <n v="238.77"/>
    <n v="156.91500000000005"/>
    <n v="0.39656544978960545"/>
    <n v="2026"/>
    <s v="Q2"/>
    <n v="6"/>
    <s v="Jun"/>
  </r>
  <r>
    <x v="1057"/>
    <x v="161"/>
    <x v="0"/>
    <x v="1"/>
    <x v="5"/>
    <x v="3"/>
    <x v="8"/>
    <x v="3"/>
    <x v="2"/>
    <x v="0"/>
    <s v="Compact Repair Kit"/>
    <n v="4"/>
    <n v="40.33"/>
    <n v="0.1"/>
    <n v="17.170000000000002"/>
    <n v="145.18799999999999"/>
    <n v="68.680000000000007"/>
    <n v="76.507999999999981"/>
    <n v="0.52695815081136177"/>
    <n v="2026"/>
    <s v="Q2"/>
    <n v="6"/>
    <s v="Jun"/>
  </r>
  <r>
    <x v="1058"/>
    <x v="161"/>
    <x v="0"/>
    <x v="1"/>
    <x v="5"/>
    <x v="0"/>
    <x v="0"/>
    <x v="2"/>
    <x v="1"/>
    <x v="0"/>
    <s v="Trail Bike Light"/>
    <n v="2"/>
    <n v="51.83"/>
    <n v="0.1"/>
    <n v="23.1"/>
    <n v="93.293999999999997"/>
    <n v="46.2"/>
    <n v="47.093999999999994"/>
    <n v="0.50479130490706792"/>
    <n v="2026"/>
    <s v="Q2"/>
    <n v="6"/>
    <s v="Jun"/>
  </r>
  <r>
    <x v="1059"/>
    <x v="161"/>
    <x v="0"/>
    <x v="1"/>
    <x v="5"/>
    <x v="3"/>
    <x v="8"/>
    <x v="0"/>
    <x v="2"/>
    <x v="3"/>
    <s v="Compact Sleeping Bag"/>
    <n v="2"/>
    <n v="121.19"/>
    <n v="0.05"/>
    <n v="58.91"/>
    <n v="230.261"/>
    <n v="117.82"/>
    <n v="112.441"/>
    <n v="0.48831977625390321"/>
    <n v="2026"/>
    <s v="Q2"/>
    <n v="6"/>
    <s v="Jun"/>
  </r>
  <r>
    <x v="1060"/>
    <x v="161"/>
    <x v="0"/>
    <x v="1"/>
    <x v="5"/>
    <x v="3"/>
    <x v="13"/>
    <x v="2"/>
    <x v="1"/>
    <x v="1"/>
    <s v="Summit Backpack 45L"/>
    <n v="1"/>
    <n v="154.09"/>
    <n v="0"/>
    <n v="77.37"/>
    <n v="154.09"/>
    <n v="77.37"/>
    <n v="76.72"/>
    <n v="0.49789084301382308"/>
    <n v="2026"/>
    <s v="Q2"/>
    <n v="6"/>
    <s v="Jun"/>
  </r>
  <r>
    <x v="1061"/>
    <x v="161"/>
    <x v="0"/>
    <x v="1"/>
    <x v="5"/>
    <x v="0"/>
    <x v="0"/>
    <x v="0"/>
    <x v="1"/>
    <x v="0"/>
    <s v="Commuter Helmet"/>
    <n v="1"/>
    <n v="80.64"/>
    <n v="0.05"/>
    <n v="43.85"/>
    <n v="76.60799999999999"/>
    <n v="43.85"/>
    <n v="32.757999999999988"/>
    <n v="0.42760547201336668"/>
    <n v="2026"/>
    <s v="Q2"/>
    <n v="6"/>
    <s v="Jun"/>
  </r>
  <r>
    <x v="1062"/>
    <x v="161"/>
    <x v="0"/>
    <x v="1"/>
    <x v="5"/>
    <x v="1"/>
    <x v="12"/>
    <x v="3"/>
    <x v="0"/>
    <x v="1"/>
    <s v="Hiking Daypack 20L"/>
    <n v="1"/>
    <n v="94.01"/>
    <n v="0.15"/>
    <n v="46.12"/>
    <n v="79.908500000000004"/>
    <n v="46.12"/>
    <n v="33.788500000000006"/>
    <n v="0.42283987310486376"/>
    <n v="2026"/>
    <s v="Q2"/>
    <n v="6"/>
    <s v="Jun"/>
  </r>
  <r>
    <x v="1063"/>
    <x v="161"/>
    <x v="0"/>
    <x v="1"/>
    <x v="5"/>
    <x v="1"/>
    <x v="6"/>
    <x v="0"/>
    <x v="0"/>
    <x v="0"/>
    <s v="Trail Bike Light"/>
    <n v="1"/>
    <n v="51.09"/>
    <n v="0"/>
    <n v="22.78"/>
    <n v="51.09"/>
    <n v="22.78"/>
    <n v="28.310000000000002"/>
    <n v="0.55412018007437858"/>
    <n v="2026"/>
    <s v="Q2"/>
    <n v="6"/>
    <s v="Jun"/>
  </r>
  <r>
    <x v="1064"/>
    <x v="161"/>
    <x v="0"/>
    <x v="1"/>
    <x v="5"/>
    <x v="1"/>
    <x v="6"/>
    <x v="3"/>
    <x v="0"/>
    <x v="1"/>
    <s v="Trail Boots"/>
    <n v="1"/>
    <n v="146.66"/>
    <n v="0"/>
    <n v="78.709999999999994"/>
    <n v="146.66"/>
    <n v="78.709999999999994"/>
    <n v="67.95"/>
    <n v="0.4633165143870176"/>
    <n v="2026"/>
    <s v="Q2"/>
    <n v="6"/>
    <s v="Jun"/>
  </r>
  <r>
    <x v="1065"/>
    <x v="161"/>
    <x v="0"/>
    <x v="1"/>
    <x v="5"/>
    <x v="1"/>
    <x v="12"/>
    <x v="2"/>
    <x v="1"/>
    <x v="3"/>
    <s v="Trail Tent 2P"/>
    <n v="2"/>
    <n v="199.03"/>
    <n v="0"/>
    <n v="104.7"/>
    <n v="398.06"/>
    <n v="209.4"/>
    <n v="188.66"/>
    <n v="0.47394865095714211"/>
    <n v="2026"/>
    <s v="Q2"/>
    <n v="6"/>
    <s v="Jun"/>
  </r>
  <r>
    <x v="1066"/>
    <x v="161"/>
    <x v="0"/>
    <x v="1"/>
    <x v="5"/>
    <x v="2"/>
    <x v="2"/>
    <x v="0"/>
    <x v="0"/>
    <x v="0"/>
    <s v="Compact Repair Kit"/>
    <n v="5"/>
    <n v="41.18"/>
    <n v="0.05"/>
    <n v="16.87"/>
    <n v="195.60499999999999"/>
    <n v="84.350000000000009"/>
    <n v="111.25499999999998"/>
    <n v="0.56877380435060443"/>
    <n v="2026"/>
    <s v="Q2"/>
    <n v="6"/>
    <s v="Jun"/>
  </r>
  <r>
    <x v="1067"/>
    <x v="161"/>
    <x v="0"/>
    <x v="1"/>
    <x v="5"/>
    <x v="1"/>
    <x v="12"/>
    <x v="2"/>
    <x v="2"/>
    <x v="1"/>
    <s v="Trail Boots"/>
    <n v="2"/>
    <n v="141.18"/>
    <n v="0"/>
    <n v="78.66"/>
    <n v="282.36"/>
    <n v="157.32"/>
    <n v="125.04000000000002"/>
    <n v="0.44283892902677441"/>
    <n v="2026"/>
    <s v="Q2"/>
    <n v="6"/>
    <s v="Jun"/>
  </r>
  <r>
    <x v="1068"/>
    <x v="161"/>
    <x v="0"/>
    <x v="1"/>
    <x v="5"/>
    <x v="1"/>
    <x v="12"/>
    <x v="2"/>
    <x v="0"/>
    <x v="0"/>
    <s v="Commuter Helmet"/>
    <n v="1"/>
    <n v="82.47"/>
    <n v="0.1"/>
    <n v="42.73"/>
    <n v="74.222999999999999"/>
    <n v="42.73"/>
    <n v="31.493000000000002"/>
    <n v="0.42430243994449163"/>
    <n v="2026"/>
    <s v="Q2"/>
    <n v="6"/>
    <s v="Jun"/>
  </r>
  <r>
    <x v="1069"/>
    <x v="162"/>
    <x v="0"/>
    <x v="1"/>
    <x v="5"/>
    <x v="1"/>
    <x v="1"/>
    <x v="3"/>
    <x v="0"/>
    <x v="2"/>
    <s v="Travel Backpack 35L"/>
    <n v="1"/>
    <n v="166.91"/>
    <n v="0"/>
    <n v="85.58"/>
    <n v="166.91"/>
    <n v="85.58"/>
    <n v="81.33"/>
    <n v="0.48726858786172189"/>
    <n v="2026"/>
    <s v="Q2"/>
    <n v="6"/>
    <s v="Jun"/>
  </r>
  <r>
    <x v="1070"/>
    <x v="162"/>
    <x v="0"/>
    <x v="1"/>
    <x v="5"/>
    <x v="0"/>
    <x v="0"/>
    <x v="2"/>
    <x v="2"/>
    <x v="2"/>
    <s v="Packing Cube Set"/>
    <n v="1"/>
    <n v="45.99"/>
    <n v="0"/>
    <n v="18.579999999999998"/>
    <n v="45.99"/>
    <n v="18.579999999999998"/>
    <n v="27.410000000000004"/>
    <n v="0.59599913024570561"/>
    <n v="2026"/>
    <s v="Q2"/>
    <n v="6"/>
    <s v="Jun"/>
  </r>
  <r>
    <x v="1071"/>
    <x v="162"/>
    <x v="0"/>
    <x v="1"/>
    <x v="5"/>
    <x v="3"/>
    <x v="13"/>
    <x v="2"/>
    <x v="2"/>
    <x v="4"/>
    <s v="Recovery Roller"/>
    <n v="1"/>
    <n v="37.01"/>
    <n v="0.05"/>
    <n v="14.18"/>
    <n v="35.159499999999994"/>
    <n v="14.18"/>
    <n v="20.979499999999994"/>
    <n v="0.59669506107879799"/>
    <n v="2026"/>
    <s v="Q2"/>
    <n v="6"/>
    <s v="Jun"/>
  </r>
  <r>
    <x v="1072"/>
    <x v="162"/>
    <x v="0"/>
    <x v="1"/>
    <x v="5"/>
    <x v="3"/>
    <x v="8"/>
    <x v="3"/>
    <x v="2"/>
    <x v="1"/>
    <s v="Trail Boots"/>
    <n v="5"/>
    <n v="140.9"/>
    <n v="0"/>
    <n v="80.16"/>
    <n v="704.5"/>
    <n v="400.79999999999995"/>
    <n v="303.70000000000005"/>
    <n v="0.43108587650816188"/>
    <n v="2026"/>
    <s v="Q2"/>
    <n v="6"/>
    <s v="Jun"/>
  </r>
  <r>
    <x v="1073"/>
    <x v="162"/>
    <x v="0"/>
    <x v="1"/>
    <x v="5"/>
    <x v="1"/>
    <x v="12"/>
    <x v="2"/>
    <x v="1"/>
    <x v="4"/>
    <s v="Recovery Roller"/>
    <n v="3"/>
    <n v="36.659999999999997"/>
    <n v="0"/>
    <n v="13.55"/>
    <n v="109.97999999999999"/>
    <n v="40.650000000000006"/>
    <n v="69.329999999999984"/>
    <n v="0.63038734315330047"/>
    <n v="2026"/>
    <s v="Q2"/>
    <n v="6"/>
    <s v="Jun"/>
  </r>
  <r>
    <x v="1074"/>
    <x v="162"/>
    <x v="0"/>
    <x v="1"/>
    <x v="5"/>
    <x v="1"/>
    <x v="6"/>
    <x v="0"/>
    <x v="2"/>
    <x v="2"/>
    <s v="Insulated Bottle"/>
    <n v="1"/>
    <n v="36.299999999999997"/>
    <n v="0.1"/>
    <n v="13.69"/>
    <n v="32.67"/>
    <n v="13.69"/>
    <n v="18.980000000000004"/>
    <n v="0.58096112641567199"/>
    <n v="2026"/>
    <s v="Q2"/>
    <n v="6"/>
    <s v="Jun"/>
  </r>
  <r>
    <x v="1075"/>
    <x v="162"/>
    <x v="0"/>
    <x v="1"/>
    <x v="5"/>
    <x v="2"/>
    <x v="16"/>
    <x v="0"/>
    <x v="1"/>
    <x v="3"/>
    <s v="Compact Sleeping Bag"/>
    <n v="2"/>
    <n v="120.64"/>
    <n v="0"/>
    <n v="61.66"/>
    <n v="241.28"/>
    <n v="123.32"/>
    <n v="117.96000000000001"/>
    <n v="0.48889257294429711"/>
    <n v="2026"/>
    <s v="Q2"/>
    <n v="6"/>
    <s v="Jun"/>
  </r>
  <r>
    <x v="1076"/>
    <x v="162"/>
    <x v="0"/>
    <x v="1"/>
    <x v="5"/>
    <x v="2"/>
    <x v="16"/>
    <x v="0"/>
    <x v="0"/>
    <x v="2"/>
    <s v="Packing Cube Set"/>
    <n v="1"/>
    <n v="47.07"/>
    <n v="0"/>
    <n v="18.7"/>
    <n v="47.07"/>
    <n v="18.7"/>
    <n v="28.37"/>
    <n v="0.60271935415338862"/>
    <n v="2026"/>
    <s v="Q2"/>
    <n v="6"/>
    <s v="Jun"/>
  </r>
  <r>
    <x v="1077"/>
    <x v="162"/>
    <x v="0"/>
    <x v="1"/>
    <x v="5"/>
    <x v="2"/>
    <x v="3"/>
    <x v="3"/>
    <x v="2"/>
    <x v="1"/>
    <s v="Summit Backpack 45L"/>
    <n v="2"/>
    <n v="154.94"/>
    <n v="0.05"/>
    <n v="77.260000000000005"/>
    <n v="294.38599999999997"/>
    <n v="154.52000000000001"/>
    <n v="139.86599999999996"/>
    <n v="0.47511090880680457"/>
    <n v="2026"/>
    <s v="Q2"/>
    <n v="6"/>
    <s v="Jun"/>
  </r>
  <r>
    <x v="1078"/>
    <x v="162"/>
    <x v="0"/>
    <x v="1"/>
    <x v="5"/>
    <x v="1"/>
    <x v="12"/>
    <x v="0"/>
    <x v="0"/>
    <x v="2"/>
    <s v="Packing Cube Set"/>
    <n v="1"/>
    <n v="45.97"/>
    <n v="0.05"/>
    <n v="18.41"/>
    <n v="43.671499999999995"/>
    <n v="18.41"/>
    <n v="25.261499999999995"/>
    <n v="0.57844360738696854"/>
    <n v="2026"/>
    <s v="Q2"/>
    <n v="6"/>
    <s v="Jun"/>
  </r>
  <r>
    <x v="1079"/>
    <x v="162"/>
    <x v="0"/>
    <x v="1"/>
    <x v="5"/>
    <x v="3"/>
    <x v="8"/>
    <x v="0"/>
    <x v="0"/>
    <x v="3"/>
    <s v="Trail Tent 2P"/>
    <n v="1"/>
    <n v="198.64"/>
    <n v="0.05"/>
    <n v="101.89"/>
    <n v="188.70799999999997"/>
    <n v="101.89"/>
    <n v="86.817999999999969"/>
    <n v="0.46006528605040581"/>
    <n v="2026"/>
    <s v="Q2"/>
    <n v="6"/>
    <s v="Jun"/>
  </r>
  <r>
    <x v="1080"/>
    <x v="162"/>
    <x v="0"/>
    <x v="1"/>
    <x v="5"/>
    <x v="2"/>
    <x v="3"/>
    <x v="0"/>
    <x v="1"/>
    <x v="2"/>
    <s v="Travel Backpack 35L"/>
    <n v="5"/>
    <n v="168.57"/>
    <n v="0"/>
    <n v="88.65"/>
    <n v="842.84999999999991"/>
    <n v="443.25"/>
    <n v="399.59999999999991"/>
    <n v="0.47410571276027758"/>
    <n v="2026"/>
    <s v="Q2"/>
    <n v="6"/>
    <s v="Jun"/>
  </r>
  <r>
    <x v="1081"/>
    <x v="162"/>
    <x v="0"/>
    <x v="1"/>
    <x v="5"/>
    <x v="1"/>
    <x v="6"/>
    <x v="2"/>
    <x v="1"/>
    <x v="2"/>
    <s v="Insulated Bottle"/>
    <n v="1"/>
    <n v="36.65"/>
    <n v="0"/>
    <n v="13.97"/>
    <n v="36.65"/>
    <n v="13.97"/>
    <n v="22.68"/>
    <n v="0.61882673942701227"/>
    <n v="2026"/>
    <s v="Q2"/>
    <n v="6"/>
    <s v="Jun"/>
  </r>
  <r>
    <x v="1082"/>
    <x v="162"/>
    <x v="0"/>
    <x v="1"/>
    <x v="5"/>
    <x v="2"/>
    <x v="5"/>
    <x v="2"/>
    <x v="0"/>
    <x v="2"/>
    <s v="Insulated Bottle"/>
    <n v="2"/>
    <n v="35.450000000000003"/>
    <n v="0.05"/>
    <n v="13.39"/>
    <n v="67.355000000000004"/>
    <n v="26.78"/>
    <n v="40.575000000000003"/>
    <n v="0.60240516665429444"/>
    <n v="2026"/>
    <s v="Q2"/>
    <n v="6"/>
    <s v="Jun"/>
  </r>
  <r>
    <x v="1083"/>
    <x v="163"/>
    <x v="0"/>
    <x v="1"/>
    <x v="5"/>
    <x v="2"/>
    <x v="5"/>
    <x v="2"/>
    <x v="1"/>
    <x v="2"/>
    <s v="Packing Cube Set"/>
    <n v="3"/>
    <n v="45.82"/>
    <n v="0.1"/>
    <n v="18.61"/>
    <n v="123.71400000000001"/>
    <n v="55.83"/>
    <n v="67.884000000000015"/>
    <n v="0.54871720258014456"/>
    <n v="2026"/>
    <s v="Q2"/>
    <n v="6"/>
    <s v="Jun"/>
  </r>
  <r>
    <x v="1084"/>
    <x v="163"/>
    <x v="0"/>
    <x v="1"/>
    <x v="5"/>
    <x v="3"/>
    <x v="13"/>
    <x v="2"/>
    <x v="2"/>
    <x v="1"/>
    <s v="Summit Backpack 45L"/>
    <n v="1"/>
    <n v="152.78"/>
    <n v="0"/>
    <n v="78.540000000000006"/>
    <n v="152.78"/>
    <n v="78.540000000000006"/>
    <n v="74.239999999999995"/>
    <n v="0.48592747741851022"/>
    <n v="2026"/>
    <s v="Q2"/>
    <n v="6"/>
    <s v="Jun"/>
  </r>
  <r>
    <x v="1085"/>
    <x v="163"/>
    <x v="0"/>
    <x v="1"/>
    <x v="5"/>
    <x v="1"/>
    <x v="6"/>
    <x v="0"/>
    <x v="1"/>
    <x v="0"/>
    <s v="Trail Bike Light"/>
    <n v="1"/>
    <n v="49.76"/>
    <n v="0.05"/>
    <n v="22.58"/>
    <n v="47.271999999999998"/>
    <n v="22.58"/>
    <n v="24.692"/>
    <n v="0.52233880521238796"/>
    <n v="2026"/>
    <s v="Q2"/>
    <n v="6"/>
    <s v="Jun"/>
  </r>
  <r>
    <x v="1086"/>
    <x v="163"/>
    <x v="0"/>
    <x v="1"/>
    <x v="5"/>
    <x v="3"/>
    <x v="8"/>
    <x v="2"/>
    <x v="1"/>
    <x v="1"/>
    <s v="Summit Backpack 45L"/>
    <n v="1"/>
    <n v="157.6"/>
    <n v="0.05"/>
    <n v="79.34"/>
    <n v="149.72"/>
    <n v="79.34"/>
    <n v="70.38"/>
    <n v="0.47007747795885652"/>
    <n v="2026"/>
    <s v="Q2"/>
    <n v="6"/>
    <s v="Jun"/>
  </r>
  <r>
    <x v="1087"/>
    <x v="163"/>
    <x v="0"/>
    <x v="1"/>
    <x v="5"/>
    <x v="3"/>
    <x v="8"/>
    <x v="0"/>
    <x v="0"/>
    <x v="4"/>
    <s v="Weighted Vest"/>
    <n v="1"/>
    <n v="125.01"/>
    <n v="0.15"/>
    <n v="70.39"/>
    <n v="106.2585"/>
    <n v="70.39"/>
    <n v="35.868499999999997"/>
    <n v="0.33755887764272974"/>
    <n v="2026"/>
    <s v="Q2"/>
    <n v="6"/>
    <s v="Jun"/>
  </r>
  <r>
    <x v="1088"/>
    <x v="163"/>
    <x v="0"/>
    <x v="1"/>
    <x v="5"/>
    <x v="1"/>
    <x v="14"/>
    <x v="0"/>
    <x v="0"/>
    <x v="1"/>
    <s v="Hiking Daypack 20L"/>
    <n v="1"/>
    <n v="93.59"/>
    <n v="0.15"/>
    <n v="46.48"/>
    <n v="79.551500000000004"/>
    <n v="46.48"/>
    <n v="33.071500000000007"/>
    <n v="0.41572440494522422"/>
    <n v="2026"/>
    <s v="Q2"/>
    <n v="6"/>
    <s v="Jun"/>
  </r>
  <r>
    <x v="1089"/>
    <x v="163"/>
    <x v="0"/>
    <x v="1"/>
    <x v="5"/>
    <x v="2"/>
    <x v="2"/>
    <x v="2"/>
    <x v="0"/>
    <x v="1"/>
    <s v="Trail Boots"/>
    <n v="4"/>
    <n v="143.9"/>
    <n v="0.05"/>
    <n v="79.709999999999994"/>
    <n v="546.82000000000005"/>
    <n v="318.83999999999997"/>
    <n v="227.98000000000008"/>
    <n v="0.41691964448996022"/>
    <n v="2026"/>
    <s v="Q2"/>
    <n v="6"/>
    <s v="Jun"/>
  </r>
  <r>
    <x v="1090"/>
    <x v="163"/>
    <x v="0"/>
    <x v="1"/>
    <x v="5"/>
    <x v="3"/>
    <x v="7"/>
    <x v="3"/>
    <x v="0"/>
    <x v="3"/>
    <s v="Trail Tent 2P"/>
    <n v="4"/>
    <n v="190.97"/>
    <n v="0"/>
    <n v="103.36"/>
    <n v="763.88"/>
    <n v="413.44"/>
    <n v="350.44"/>
    <n v="0.45876315651673039"/>
    <n v="2026"/>
    <s v="Q2"/>
    <n v="6"/>
    <s v="Jun"/>
  </r>
  <r>
    <x v="1091"/>
    <x v="163"/>
    <x v="0"/>
    <x v="1"/>
    <x v="5"/>
    <x v="3"/>
    <x v="13"/>
    <x v="2"/>
    <x v="2"/>
    <x v="4"/>
    <s v="Recovery Roller"/>
    <n v="1"/>
    <n v="35.78"/>
    <n v="0"/>
    <n v="14"/>
    <n v="35.78"/>
    <n v="14"/>
    <n v="21.78"/>
    <n v="0.60871995528228062"/>
    <n v="2026"/>
    <s v="Q2"/>
    <n v="6"/>
    <s v="Jun"/>
  </r>
  <r>
    <x v="1092"/>
    <x v="163"/>
    <x v="0"/>
    <x v="1"/>
    <x v="5"/>
    <x v="3"/>
    <x v="7"/>
    <x v="3"/>
    <x v="1"/>
    <x v="3"/>
    <s v="Compact Sleeping Bag"/>
    <n v="3"/>
    <n v="125.25"/>
    <n v="0.05"/>
    <n v="58.95"/>
    <n v="356.96249999999998"/>
    <n v="176.85000000000002"/>
    <n v="180.11249999999995"/>
    <n v="0.50456980775291516"/>
    <n v="2026"/>
    <s v="Q2"/>
    <n v="6"/>
    <s v="Jun"/>
  </r>
  <r>
    <x v="1093"/>
    <x v="164"/>
    <x v="0"/>
    <x v="1"/>
    <x v="5"/>
    <x v="0"/>
    <x v="9"/>
    <x v="1"/>
    <x v="2"/>
    <x v="1"/>
    <s v="Trekking Poles"/>
    <n v="8"/>
    <n v="72.36"/>
    <n v="0.1"/>
    <n v="32.229999999999997"/>
    <n v="520.99199999999996"/>
    <n v="257.83999999999997"/>
    <n v="263.15199999999999"/>
    <n v="0.5050979669553467"/>
    <n v="2026"/>
    <s v="Q2"/>
    <n v="6"/>
    <s v="Jun"/>
  </r>
  <r>
    <x v="1094"/>
    <x v="164"/>
    <x v="0"/>
    <x v="1"/>
    <x v="5"/>
    <x v="0"/>
    <x v="15"/>
    <x v="2"/>
    <x v="0"/>
    <x v="2"/>
    <s v="Travel Backpack 35L"/>
    <n v="1"/>
    <n v="162.51"/>
    <n v="0"/>
    <n v="88.29"/>
    <n v="162.51"/>
    <n v="88.29"/>
    <n v="74.219999999999985"/>
    <n v="0.45671035628576695"/>
    <n v="2026"/>
    <s v="Q2"/>
    <n v="6"/>
    <s v="Jun"/>
  </r>
  <r>
    <x v="1095"/>
    <x v="164"/>
    <x v="0"/>
    <x v="1"/>
    <x v="5"/>
    <x v="0"/>
    <x v="15"/>
    <x v="2"/>
    <x v="2"/>
    <x v="1"/>
    <s v="Trekking Poles"/>
    <n v="3"/>
    <n v="70.52"/>
    <n v="0"/>
    <n v="33.119999999999997"/>
    <n v="211.56"/>
    <n v="99.359999999999985"/>
    <n v="112.20000000000002"/>
    <n v="0.53034600113442998"/>
    <n v="2026"/>
    <s v="Q2"/>
    <n v="6"/>
    <s v="Jun"/>
  </r>
  <r>
    <x v="1096"/>
    <x v="164"/>
    <x v="0"/>
    <x v="1"/>
    <x v="5"/>
    <x v="3"/>
    <x v="8"/>
    <x v="3"/>
    <x v="0"/>
    <x v="1"/>
    <s v="Hiking Daypack 20L"/>
    <n v="1"/>
    <n v="90.28"/>
    <n v="0"/>
    <n v="46.04"/>
    <n v="90.28"/>
    <n v="46.04"/>
    <n v="44.24"/>
    <n v="0.4900310146211786"/>
    <n v="2026"/>
    <s v="Q2"/>
    <n v="6"/>
    <s v="Jun"/>
  </r>
  <r>
    <x v="1097"/>
    <x v="164"/>
    <x v="0"/>
    <x v="1"/>
    <x v="5"/>
    <x v="3"/>
    <x v="13"/>
    <x v="3"/>
    <x v="1"/>
    <x v="3"/>
    <s v="Alpine Tent 4P"/>
    <n v="2"/>
    <n v="342.25"/>
    <n v="0"/>
    <n v="196.86"/>
    <n v="684.5"/>
    <n v="393.72"/>
    <n v="290.77999999999997"/>
    <n v="0.42480642804967128"/>
    <n v="2026"/>
    <s v="Q2"/>
    <n v="6"/>
    <s v="Jun"/>
  </r>
  <r>
    <x v="1098"/>
    <x v="164"/>
    <x v="0"/>
    <x v="1"/>
    <x v="5"/>
    <x v="1"/>
    <x v="1"/>
    <x v="0"/>
    <x v="2"/>
    <x v="0"/>
    <s v="Trail Bike Light"/>
    <n v="6"/>
    <n v="50.92"/>
    <n v="0.05"/>
    <n v="22.87"/>
    <n v="290.24399999999997"/>
    <n v="137.22"/>
    <n v="153.02399999999997"/>
    <n v="0.52722536899987593"/>
    <n v="2026"/>
    <s v="Q2"/>
    <n v="6"/>
    <s v="Jun"/>
  </r>
  <r>
    <x v="1099"/>
    <x v="164"/>
    <x v="0"/>
    <x v="1"/>
    <x v="5"/>
    <x v="0"/>
    <x v="0"/>
    <x v="2"/>
    <x v="0"/>
    <x v="2"/>
    <s v="Insulated Bottle"/>
    <n v="5"/>
    <n v="36.72"/>
    <n v="0.15"/>
    <n v="13.2"/>
    <n v="156.06"/>
    <n v="66"/>
    <n v="90.06"/>
    <n v="0.57708573625528647"/>
    <n v="2026"/>
    <s v="Q2"/>
    <n v="6"/>
    <s v="Jun"/>
  </r>
  <r>
    <x v="1100"/>
    <x v="164"/>
    <x v="0"/>
    <x v="1"/>
    <x v="5"/>
    <x v="0"/>
    <x v="15"/>
    <x v="0"/>
    <x v="1"/>
    <x v="3"/>
    <s v="Alpine Tent 4P"/>
    <n v="4"/>
    <n v="348.96"/>
    <n v="0.15"/>
    <n v="197.02"/>
    <n v="1186.4639999999999"/>
    <n v="788.08"/>
    <n v="398.3839999999999"/>
    <n v="0.3357741996385899"/>
    <n v="2026"/>
    <s v="Q2"/>
    <n v="6"/>
    <s v="Jun"/>
  </r>
  <r>
    <x v="1101"/>
    <x v="164"/>
    <x v="0"/>
    <x v="1"/>
    <x v="5"/>
    <x v="0"/>
    <x v="0"/>
    <x v="0"/>
    <x v="0"/>
    <x v="1"/>
    <s v="Trekking Poles"/>
    <n v="1"/>
    <n v="71.28"/>
    <n v="0"/>
    <n v="31.92"/>
    <n v="71.28"/>
    <n v="31.92"/>
    <n v="39.36"/>
    <n v="0.55218855218855212"/>
    <n v="2026"/>
    <s v="Q2"/>
    <n v="6"/>
    <s v="Jun"/>
  </r>
  <r>
    <x v="1102"/>
    <x v="164"/>
    <x v="0"/>
    <x v="1"/>
    <x v="5"/>
    <x v="1"/>
    <x v="12"/>
    <x v="0"/>
    <x v="1"/>
    <x v="2"/>
    <s v="Travel Backpack 35L"/>
    <n v="1"/>
    <n v="160.99"/>
    <n v="0.05"/>
    <n v="89.15"/>
    <n v="152.94050000000001"/>
    <n v="89.15"/>
    <n v="63.790500000000009"/>
    <n v="0.41709357560619981"/>
    <n v="2026"/>
    <s v="Q2"/>
    <n v="6"/>
    <s v="Jun"/>
  </r>
  <r>
    <x v="1103"/>
    <x v="165"/>
    <x v="0"/>
    <x v="1"/>
    <x v="5"/>
    <x v="1"/>
    <x v="14"/>
    <x v="0"/>
    <x v="0"/>
    <x v="4"/>
    <s v="Weighted Vest"/>
    <n v="1"/>
    <n v="124.19"/>
    <n v="0.05"/>
    <n v="67.209999999999994"/>
    <n v="117.98049999999999"/>
    <n v="67.209999999999994"/>
    <n v="50.770499999999998"/>
    <n v="0.43032958836417884"/>
    <n v="2026"/>
    <s v="Q2"/>
    <n v="6"/>
    <s v="Jun"/>
  </r>
  <r>
    <x v="1104"/>
    <x v="165"/>
    <x v="0"/>
    <x v="1"/>
    <x v="5"/>
    <x v="1"/>
    <x v="1"/>
    <x v="0"/>
    <x v="1"/>
    <x v="2"/>
    <s v="Insulated Bottle"/>
    <n v="2"/>
    <n v="36.11"/>
    <n v="0.05"/>
    <n v="13.29"/>
    <n v="68.608999999999995"/>
    <n v="26.58"/>
    <n v="42.028999999999996"/>
    <n v="0.6125872698917052"/>
    <n v="2026"/>
    <s v="Q2"/>
    <n v="6"/>
    <s v="Jun"/>
  </r>
  <r>
    <x v="1105"/>
    <x v="165"/>
    <x v="0"/>
    <x v="1"/>
    <x v="5"/>
    <x v="0"/>
    <x v="0"/>
    <x v="1"/>
    <x v="2"/>
    <x v="4"/>
    <s v="Resistance Band Set"/>
    <n v="4"/>
    <n v="40.909999999999997"/>
    <n v="0.05"/>
    <n v="14.42"/>
    <n v="155.45799999999997"/>
    <n v="57.68"/>
    <n v="97.777999999999963"/>
    <n v="0.62896730949838531"/>
    <n v="2026"/>
    <s v="Q2"/>
    <n v="6"/>
    <s v="Jun"/>
  </r>
  <r>
    <x v="1106"/>
    <x v="166"/>
    <x v="0"/>
    <x v="1"/>
    <x v="5"/>
    <x v="1"/>
    <x v="6"/>
    <x v="0"/>
    <x v="0"/>
    <x v="1"/>
    <s v="Trail Boots"/>
    <n v="5"/>
    <n v="141.66999999999999"/>
    <n v="0.1"/>
    <n v="80.59"/>
    <n v="637.51499999999999"/>
    <n v="402.95000000000005"/>
    <n v="234.56499999999994"/>
    <n v="0.36793644071119885"/>
    <n v="2026"/>
    <s v="Q2"/>
    <n v="6"/>
    <s v="Jun"/>
  </r>
  <r>
    <x v="1107"/>
    <x v="166"/>
    <x v="0"/>
    <x v="1"/>
    <x v="5"/>
    <x v="3"/>
    <x v="7"/>
    <x v="0"/>
    <x v="0"/>
    <x v="2"/>
    <s v="Packing Cube Set"/>
    <n v="1"/>
    <n v="47.53"/>
    <n v="0.05"/>
    <n v="18.5"/>
    <n v="45.153500000000001"/>
    <n v="18.5"/>
    <n v="26.653500000000001"/>
    <n v="0.59028646727274736"/>
    <n v="2026"/>
    <s v="Q2"/>
    <n v="6"/>
    <s v="Jun"/>
  </r>
  <r>
    <x v="1108"/>
    <x v="166"/>
    <x v="0"/>
    <x v="1"/>
    <x v="5"/>
    <x v="3"/>
    <x v="8"/>
    <x v="0"/>
    <x v="0"/>
    <x v="2"/>
    <s v="Travel Backpack 35L"/>
    <n v="3"/>
    <n v="163.65"/>
    <n v="0.15"/>
    <n v="85.8"/>
    <n v="417.3075"/>
    <n v="257.39999999999998"/>
    <n v="159.90750000000003"/>
    <n v="0.38318865584730688"/>
    <n v="2026"/>
    <s v="Q2"/>
    <n v="6"/>
    <s v="Jun"/>
  </r>
  <r>
    <x v="1109"/>
    <x v="166"/>
    <x v="0"/>
    <x v="1"/>
    <x v="5"/>
    <x v="0"/>
    <x v="15"/>
    <x v="1"/>
    <x v="2"/>
    <x v="2"/>
    <s v="Carry-On Duffel"/>
    <n v="5"/>
    <n v="130.94999999999999"/>
    <n v="0.15"/>
    <n v="68.47"/>
    <n v="556.53750000000002"/>
    <n v="342.35"/>
    <n v="214.1875"/>
    <n v="0.38485726478449339"/>
    <n v="2026"/>
    <s v="Q2"/>
    <n v="6"/>
    <s v="Jun"/>
  </r>
  <r>
    <x v="1110"/>
    <x v="166"/>
    <x v="0"/>
    <x v="1"/>
    <x v="5"/>
    <x v="3"/>
    <x v="13"/>
    <x v="0"/>
    <x v="0"/>
    <x v="2"/>
    <s v="Travel Backpack 35L"/>
    <n v="5"/>
    <n v="160.82"/>
    <n v="0"/>
    <n v="90.14"/>
    <n v="804.09999999999991"/>
    <n v="450.7"/>
    <n v="353.39999999999992"/>
    <n v="0.43949757492849145"/>
    <n v="2026"/>
    <s v="Q2"/>
    <n v="6"/>
    <s v="Jun"/>
  </r>
  <r>
    <x v="1111"/>
    <x v="166"/>
    <x v="0"/>
    <x v="1"/>
    <x v="5"/>
    <x v="1"/>
    <x v="12"/>
    <x v="2"/>
    <x v="1"/>
    <x v="0"/>
    <s v="Compact Repair Kit"/>
    <n v="3"/>
    <n v="40.51"/>
    <n v="0"/>
    <n v="16.940000000000001"/>
    <n v="121.53"/>
    <n v="50.820000000000007"/>
    <n v="70.709999999999994"/>
    <n v="0.58183164650703523"/>
    <n v="2026"/>
    <s v="Q2"/>
    <n v="6"/>
    <s v="Jun"/>
  </r>
  <r>
    <x v="1112"/>
    <x v="166"/>
    <x v="0"/>
    <x v="1"/>
    <x v="5"/>
    <x v="1"/>
    <x v="11"/>
    <x v="0"/>
    <x v="2"/>
    <x v="0"/>
    <s v="Commuter Helmet"/>
    <n v="1"/>
    <n v="81.08"/>
    <n v="0"/>
    <n v="41.52"/>
    <n v="81.08"/>
    <n v="41.52"/>
    <n v="39.559999999999995"/>
    <n v="0.48791317217562896"/>
    <n v="2026"/>
    <s v="Q2"/>
    <n v="6"/>
    <s v="Jun"/>
  </r>
  <r>
    <x v="1113"/>
    <x v="166"/>
    <x v="0"/>
    <x v="1"/>
    <x v="5"/>
    <x v="2"/>
    <x v="10"/>
    <x v="1"/>
    <x v="2"/>
    <x v="1"/>
    <s v="Summit Backpack 45L"/>
    <n v="4"/>
    <n v="150.43"/>
    <n v="0.1"/>
    <n v="77.650000000000006"/>
    <n v="541.548"/>
    <n v="310.60000000000002"/>
    <n v="230.94799999999998"/>
    <n v="0.42645896577957998"/>
    <n v="2026"/>
    <s v="Q2"/>
    <n v="6"/>
    <s v="Jun"/>
  </r>
  <r>
    <x v="1114"/>
    <x v="167"/>
    <x v="0"/>
    <x v="1"/>
    <x v="5"/>
    <x v="1"/>
    <x v="12"/>
    <x v="3"/>
    <x v="0"/>
    <x v="3"/>
    <s v="Trail Tent 2P"/>
    <n v="1"/>
    <n v="192.42"/>
    <n v="0"/>
    <n v="103.31"/>
    <n v="192.42"/>
    <n v="103.31"/>
    <n v="89.109999999999985"/>
    <n v="0.46310154869556175"/>
    <n v="2026"/>
    <s v="Q2"/>
    <n v="6"/>
    <s v="Jun"/>
  </r>
  <r>
    <x v="1115"/>
    <x v="167"/>
    <x v="0"/>
    <x v="1"/>
    <x v="5"/>
    <x v="3"/>
    <x v="7"/>
    <x v="1"/>
    <x v="2"/>
    <x v="3"/>
    <s v="Alpine Tent 4P"/>
    <n v="10"/>
    <n v="333.14"/>
    <n v="0.15"/>
    <n v="194.52"/>
    <n v="2831.6899999999996"/>
    <n v="1945.2"/>
    <n v="886.48999999999955"/>
    <n v="0.31306039856057677"/>
    <n v="2026"/>
    <s v="Q2"/>
    <n v="6"/>
    <s v="Jun"/>
  </r>
  <r>
    <x v="1116"/>
    <x v="167"/>
    <x v="0"/>
    <x v="1"/>
    <x v="5"/>
    <x v="0"/>
    <x v="0"/>
    <x v="0"/>
    <x v="2"/>
    <x v="3"/>
    <s v="Portable Camp Stove"/>
    <n v="1"/>
    <n v="79.900000000000006"/>
    <n v="0.05"/>
    <n v="40.19"/>
    <n v="75.905000000000001"/>
    <n v="40.19"/>
    <n v="35.715000000000003"/>
    <n v="0.47052236348066667"/>
    <n v="2026"/>
    <s v="Q2"/>
    <n v="6"/>
    <s v="Jun"/>
  </r>
  <r>
    <x v="1117"/>
    <x v="167"/>
    <x v="0"/>
    <x v="1"/>
    <x v="5"/>
    <x v="3"/>
    <x v="13"/>
    <x v="0"/>
    <x v="0"/>
    <x v="0"/>
    <s v="Trail Bike Light"/>
    <n v="1"/>
    <n v="51.12"/>
    <n v="0"/>
    <n v="22.43"/>
    <n v="51.12"/>
    <n v="22.43"/>
    <n v="28.689999999999998"/>
    <n v="0.56122848200312991"/>
    <n v="2026"/>
    <s v="Q2"/>
    <n v="6"/>
    <s v="Jun"/>
  </r>
  <r>
    <x v="1118"/>
    <x v="167"/>
    <x v="0"/>
    <x v="1"/>
    <x v="5"/>
    <x v="1"/>
    <x v="6"/>
    <x v="0"/>
    <x v="1"/>
    <x v="1"/>
    <s v="Hiking Daypack 20L"/>
    <n v="2"/>
    <n v="90.33"/>
    <n v="0"/>
    <n v="46.3"/>
    <n v="180.66"/>
    <n v="92.6"/>
    <n v="88.06"/>
    <n v="0.48743496069965686"/>
    <n v="2026"/>
    <s v="Q2"/>
    <n v="6"/>
    <s v="Jun"/>
  </r>
  <r>
    <x v="1119"/>
    <x v="167"/>
    <x v="0"/>
    <x v="1"/>
    <x v="5"/>
    <x v="3"/>
    <x v="7"/>
    <x v="0"/>
    <x v="2"/>
    <x v="2"/>
    <s v="Insulated Bottle"/>
    <n v="2"/>
    <n v="36.799999999999997"/>
    <n v="0.05"/>
    <n v="13.94"/>
    <n v="69.919999999999987"/>
    <n v="27.88"/>
    <n v="42.039999999999992"/>
    <n v="0.60125858123569798"/>
    <n v="2026"/>
    <s v="Q2"/>
    <n v="6"/>
    <s v="Jun"/>
  </r>
  <r>
    <x v="1120"/>
    <x v="168"/>
    <x v="0"/>
    <x v="1"/>
    <x v="5"/>
    <x v="1"/>
    <x v="11"/>
    <x v="3"/>
    <x v="1"/>
    <x v="2"/>
    <s v="Packing Cube Set"/>
    <n v="1"/>
    <n v="45.7"/>
    <n v="0.1"/>
    <n v="18.600000000000001"/>
    <n v="41.13"/>
    <n v="18.600000000000001"/>
    <n v="22.53"/>
    <n v="0.5477753464624362"/>
    <n v="2026"/>
    <s v="Q2"/>
    <n v="6"/>
    <s v="Jun"/>
  </r>
  <r>
    <x v="1121"/>
    <x v="168"/>
    <x v="0"/>
    <x v="1"/>
    <x v="5"/>
    <x v="2"/>
    <x v="5"/>
    <x v="3"/>
    <x v="0"/>
    <x v="2"/>
    <s v="Travel Backpack 35L"/>
    <n v="3"/>
    <n v="162.30000000000001"/>
    <n v="0.1"/>
    <n v="86.43"/>
    <n v="438.21000000000004"/>
    <n v="259.29000000000002"/>
    <n v="178.92000000000002"/>
    <n v="0.40829739166153217"/>
    <n v="2026"/>
    <s v="Q2"/>
    <n v="6"/>
    <s v="Jun"/>
  </r>
  <r>
    <x v="1122"/>
    <x v="168"/>
    <x v="0"/>
    <x v="1"/>
    <x v="5"/>
    <x v="1"/>
    <x v="14"/>
    <x v="1"/>
    <x v="2"/>
    <x v="1"/>
    <s v="Trekking Poles"/>
    <n v="5"/>
    <n v="72.37"/>
    <n v="0.2"/>
    <n v="32.840000000000003"/>
    <n v="289.48"/>
    <n v="164.20000000000002"/>
    <n v="125.28"/>
    <n v="0.43277601215973466"/>
    <n v="2026"/>
    <s v="Q2"/>
    <n v="6"/>
    <s v="Jun"/>
  </r>
  <r>
    <x v="1123"/>
    <x v="168"/>
    <x v="0"/>
    <x v="1"/>
    <x v="5"/>
    <x v="2"/>
    <x v="3"/>
    <x v="0"/>
    <x v="1"/>
    <x v="4"/>
    <s v="Recovery Roller"/>
    <n v="2"/>
    <n v="35.61"/>
    <n v="0.15"/>
    <n v="13.96"/>
    <n v="60.536999999999999"/>
    <n v="27.92"/>
    <n v="32.616999999999997"/>
    <n v="0.53879445628293432"/>
    <n v="2026"/>
    <s v="Q2"/>
    <n v="6"/>
    <s v="Jun"/>
  </r>
  <r>
    <x v="1124"/>
    <x v="168"/>
    <x v="0"/>
    <x v="1"/>
    <x v="5"/>
    <x v="3"/>
    <x v="13"/>
    <x v="0"/>
    <x v="0"/>
    <x v="2"/>
    <s v="Carry-On Duffel"/>
    <n v="2"/>
    <n v="133.12"/>
    <n v="0"/>
    <n v="67.02"/>
    <n v="266.24"/>
    <n v="134.04"/>
    <n v="132.20000000000002"/>
    <n v="0.4965444711538462"/>
    <n v="2026"/>
    <s v="Q2"/>
    <n v="6"/>
    <s v="Jun"/>
  </r>
  <r>
    <x v="1125"/>
    <x v="168"/>
    <x v="0"/>
    <x v="1"/>
    <x v="5"/>
    <x v="0"/>
    <x v="15"/>
    <x v="3"/>
    <x v="0"/>
    <x v="0"/>
    <s v="Trail Bike Light"/>
    <n v="1"/>
    <n v="51.23"/>
    <n v="0.05"/>
    <n v="23.12"/>
    <n v="48.668499999999995"/>
    <n v="23.12"/>
    <n v="25.548499999999994"/>
    <n v="0.5249494025909982"/>
    <n v="2026"/>
    <s v="Q2"/>
    <n v="6"/>
    <s v="Jun"/>
  </r>
  <r>
    <x v="1126"/>
    <x v="168"/>
    <x v="0"/>
    <x v="1"/>
    <x v="5"/>
    <x v="1"/>
    <x v="12"/>
    <x v="0"/>
    <x v="2"/>
    <x v="1"/>
    <s v="Hiking Daypack 20L"/>
    <n v="1"/>
    <n v="93.5"/>
    <n v="0"/>
    <n v="46.63"/>
    <n v="93.5"/>
    <n v="46.63"/>
    <n v="46.87"/>
    <n v="0.50128342245989299"/>
    <n v="2026"/>
    <s v="Q2"/>
    <n v="6"/>
    <s v="Jun"/>
  </r>
  <r>
    <x v="1127"/>
    <x v="168"/>
    <x v="0"/>
    <x v="1"/>
    <x v="5"/>
    <x v="3"/>
    <x v="4"/>
    <x v="2"/>
    <x v="0"/>
    <x v="4"/>
    <s v="Resistance Band Set"/>
    <n v="3"/>
    <n v="41.16"/>
    <n v="0"/>
    <n v="14.79"/>
    <n v="123.47999999999999"/>
    <n v="44.37"/>
    <n v="79.109999999999985"/>
    <n v="0.64067055393586003"/>
    <n v="2026"/>
    <s v="Q2"/>
    <n v="6"/>
    <s v="Jun"/>
  </r>
  <r>
    <x v="1128"/>
    <x v="168"/>
    <x v="0"/>
    <x v="1"/>
    <x v="5"/>
    <x v="1"/>
    <x v="12"/>
    <x v="3"/>
    <x v="1"/>
    <x v="4"/>
    <s v="Resistance Band Set"/>
    <n v="1"/>
    <n v="39.74"/>
    <n v="0.05"/>
    <n v="14.39"/>
    <n v="37.753"/>
    <n v="14.39"/>
    <n v="23.363"/>
    <n v="0.6188382380208195"/>
    <n v="2026"/>
    <s v="Q2"/>
    <n v="6"/>
    <s v="Jun"/>
  </r>
  <r>
    <x v="1129"/>
    <x v="168"/>
    <x v="0"/>
    <x v="1"/>
    <x v="5"/>
    <x v="3"/>
    <x v="7"/>
    <x v="0"/>
    <x v="0"/>
    <x v="2"/>
    <s v="Packing Cube Set"/>
    <n v="3"/>
    <n v="46.79"/>
    <n v="0.1"/>
    <n v="18.25"/>
    <n v="126.33300000000001"/>
    <n v="54.75"/>
    <n v="71.583000000000013"/>
    <n v="0.56662154781411034"/>
    <n v="2026"/>
    <s v="Q2"/>
    <n v="6"/>
    <s v="Jun"/>
  </r>
  <r>
    <x v="1130"/>
    <x v="169"/>
    <x v="0"/>
    <x v="1"/>
    <x v="5"/>
    <x v="3"/>
    <x v="13"/>
    <x v="1"/>
    <x v="2"/>
    <x v="1"/>
    <s v="Hiking Daypack 20L"/>
    <n v="4"/>
    <n v="91.74"/>
    <n v="0.2"/>
    <n v="44.74"/>
    <n v="293.56799999999998"/>
    <n v="178.96"/>
    <n v="114.60799999999998"/>
    <n v="0.39039677349029861"/>
    <n v="2026"/>
    <s v="Q2"/>
    <n v="6"/>
    <s v="Jun"/>
  </r>
  <r>
    <x v="1131"/>
    <x v="169"/>
    <x v="0"/>
    <x v="1"/>
    <x v="5"/>
    <x v="3"/>
    <x v="13"/>
    <x v="0"/>
    <x v="1"/>
    <x v="4"/>
    <s v="Recovery Roller"/>
    <n v="1"/>
    <n v="36.28"/>
    <n v="0.1"/>
    <n v="13.8"/>
    <n v="32.652000000000001"/>
    <n v="13.8"/>
    <n v="18.852"/>
    <n v="0.5773612642410878"/>
    <n v="2026"/>
    <s v="Q2"/>
    <n v="6"/>
    <s v="Jun"/>
  </r>
  <r>
    <x v="1132"/>
    <x v="169"/>
    <x v="0"/>
    <x v="1"/>
    <x v="5"/>
    <x v="3"/>
    <x v="13"/>
    <x v="1"/>
    <x v="0"/>
    <x v="1"/>
    <s v="Trekking Poles"/>
    <n v="3"/>
    <n v="73.02"/>
    <n v="0.1"/>
    <n v="32.69"/>
    <n v="197.154"/>
    <n v="98.07"/>
    <n v="99.084000000000003"/>
    <n v="0.50257159377948202"/>
    <n v="2026"/>
    <s v="Q2"/>
    <n v="6"/>
    <s v="Jun"/>
  </r>
  <r>
    <x v="1133"/>
    <x v="169"/>
    <x v="0"/>
    <x v="1"/>
    <x v="5"/>
    <x v="3"/>
    <x v="4"/>
    <x v="0"/>
    <x v="1"/>
    <x v="1"/>
    <s v="Summit Backpack 45L"/>
    <n v="4"/>
    <n v="153.38"/>
    <n v="0"/>
    <n v="76.92"/>
    <n v="613.52"/>
    <n v="307.68"/>
    <n v="305.83999999999997"/>
    <n v="0.49850045638283996"/>
    <n v="2026"/>
    <s v="Q2"/>
    <n v="6"/>
    <s v="Jun"/>
  </r>
  <r>
    <x v="1134"/>
    <x v="169"/>
    <x v="0"/>
    <x v="1"/>
    <x v="5"/>
    <x v="3"/>
    <x v="8"/>
    <x v="3"/>
    <x v="0"/>
    <x v="3"/>
    <s v="Compact Sleeping Bag"/>
    <n v="2"/>
    <n v="125.5"/>
    <n v="0"/>
    <n v="61.67"/>
    <n v="251"/>
    <n v="123.34"/>
    <n v="127.66"/>
    <n v="0.50860557768924297"/>
    <n v="2026"/>
    <s v="Q2"/>
    <n v="6"/>
    <s v="Jun"/>
  </r>
  <r>
    <x v="1135"/>
    <x v="169"/>
    <x v="0"/>
    <x v="1"/>
    <x v="5"/>
    <x v="0"/>
    <x v="0"/>
    <x v="1"/>
    <x v="0"/>
    <x v="0"/>
    <s v="Commuter Helmet"/>
    <n v="3"/>
    <n v="80.75"/>
    <n v="0.15"/>
    <n v="42.81"/>
    <n v="205.91249999999999"/>
    <n v="128.43"/>
    <n v="77.482499999999987"/>
    <n v="0.37628847204516475"/>
    <n v="2026"/>
    <s v="Q2"/>
    <n v="6"/>
    <s v="Jun"/>
  </r>
  <r>
    <x v="1136"/>
    <x v="169"/>
    <x v="0"/>
    <x v="1"/>
    <x v="5"/>
    <x v="3"/>
    <x v="13"/>
    <x v="1"/>
    <x v="0"/>
    <x v="4"/>
    <s v="Recovery Roller"/>
    <n v="8"/>
    <n v="36.15"/>
    <n v="0.05"/>
    <n v="13.55"/>
    <n v="274.73999999999995"/>
    <n v="108.4"/>
    <n v="166.33999999999995"/>
    <n v="0.60544514814005956"/>
    <n v="2026"/>
    <s v="Q2"/>
    <n v="6"/>
    <s v="Jun"/>
  </r>
  <r>
    <x v="1137"/>
    <x v="169"/>
    <x v="0"/>
    <x v="1"/>
    <x v="5"/>
    <x v="0"/>
    <x v="15"/>
    <x v="0"/>
    <x v="1"/>
    <x v="1"/>
    <s v="Trail Boots"/>
    <n v="2"/>
    <n v="143.1"/>
    <n v="0"/>
    <n v="78.11"/>
    <n v="286.2"/>
    <n v="156.22"/>
    <n v="129.97999999999999"/>
    <n v="0.45415793151642209"/>
    <n v="2026"/>
    <s v="Q2"/>
    <n v="6"/>
    <s v="Jun"/>
  </r>
  <r>
    <x v="1138"/>
    <x v="169"/>
    <x v="0"/>
    <x v="1"/>
    <x v="5"/>
    <x v="1"/>
    <x v="1"/>
    <x v="3"/>
    <x v="1"/>
    <x v="3"/>
    <s v="Compact Sleeping Bag"/>
    <n v="4"/>
    <n v="123.89"/>
    <n v="0"/>
    <n v="59.42"/>
    <n v="495.56"/>
    <n v="237.68"/>
    <n v="257.88"/>
    <n v="0.5203809831301961"/>
    <n v="2026"/>
    <s v="Q2"/>
    <n v="6"/>
    <s v="Jun"/>
  </r>
  <r>
    <x v="1139"/>
    <x v="169"/>
    <x v="0"/>
    <x v="1"/>
    <x v="5"/>
    <x v="1"/>
    <x v="11"/>
    <x v="0"/>
    <x v="2"/>
    <x v="2"/>
    <s v="Carry-On Duffel"/>
    <n v="1"/>
    <n v="135.41999999999999"/>
    <n v="0.05"/>
    <n v="68.180000000000007"/>
    <n v="128.64899999999997"/>
    <n v="68.180000000000007"/>
    <n v="60.468999999999966"/>
    <n v="0.47003085915941811"/>
    <n v="2026"/>
    <s v="Q2"/>
    <n v="6"/>
    <s v="Jun"/>
  </r>
  <r>
    <x v="1140"/>
    <x v="169"/>
    <x v="0"/>
    <x v="1"/>
    <x v="5"/>
    <x v="1"/>
    <x v="6"/>
    <x v="2"/>
    <x v="0"/>
    <x v="1"/>
    <s v="Hiking Daypack 20L"/>
    <n v="1"/>
    <n v="93.48"/>
    <n v="0.05"/>
    <n v="44.31"/>
    <n v="88.805999999999997"/>
    <n v="44.31"/>
    <n v="44.495999999999995"/>
    <n v="0.50104722653874734"/>
    <n v="2026"/>
    <s v="Q2"/>
    <n v="6"/>
    <s v="Jun"/>
  </r>
  <r>
    <x v="1141"/>
    <x v="169"/>
    <x v="0"/>
    <x v="1"/>
    <x v="5"/>
    <x v="1"/>
    <x v="1"/>
    <x v="3"/>
    <x v="0"/>
    <x v="1"/>
    <s v="Summit Backpack 45L"/>
    <n v="1"/>
    <n v="156.05000000000001"/>
    <n v="0.05"/>
    <n v="81.28"/>
    <n v="148.2475"/>
    <n v="81.28"/>
    <n v="66.967500000000001"/>
    <n v="0.45172768512116562"/>
    <n v="2026"/>
    <s v="Q2"/>
    <n v="6"/>
    <s v="Jun"/>
  </r>
  <r>
    <x v="1142"/>
    <x v="169"/>
    <x v="0"/>
    <x v="1"/>
    <x v="5"/>
    <x v="1"/>
    <x v="6"/>
    <x v="0"/>
    <x v="0"/>
    <x v="4"/>
    <s v="Recovery Roller"/>
    <n v="1"/>
    <n v="36.74"/>
    <n v="0"/>
    <n v="14.15"/>
    <n v="36.74"/>
    <n v="14.15"/>
    <n v="22.590000000000003"/>
    <n v="0.61486118671747425"/>
    <n v="2026"/>
    <s v="Q2"/>
    <n v="6"/>
    <s v="Jun"/>
  </r>
  <r>
    <x v="1143"/>
    <x v="169"/>
    <x v="0"/>
    <x v="1"/>
    <x v="5"/>
    <x v="0"/>
    <x v="15"/>
    <x v="0"/>
    <x v="0"/>
    <x v="3"/>
    <s v="Trail Tent 2P"/>
    <n v="2"/>
    <n v="199.28"/>
    <n v="0"/>
    <n v="102.85"/>
    <n v="398.56"/>
    <n v="205.7"/>
    <n v="192.86"/>
    <n v="0.48389201124046571"/>
    <n v="2026"/>
    <s v="Q2"/>
    <n v="6"/>
    <s v="Jun"/>
  </r>
  <r>
    <x v="1144"/>
    <x v="169"/>
    <x v="0"/>
    <x v="1"/>
    <x v="5"/>
    <x v="0"/>
    <x v="0"/>
    <x v="3"/>
    <x v="0"/>
    <x v="4"/>
    <s v="Recovery Roller"/>
    <n v="2"/>
    <n v="37.04"/>
    <n v="0.05"/>
    <n v="13.76"/>
    <n v="70.375999999999991"/>
    <n v="27.52"/>
    <n v="42.855999999999995"/>
    <n v="0.60895759918153913"/>
    <n v="2026"/>
    <s v="Q2"/>
    <n v="6"/>
    <s v="Jun"/>
  </r>
  <r>
    <x v="1145"/>
    <x v="170"/>
    <x v="0"/>
    <x v="1"/>
    <x v="5"/>
    <x v="3"/>
    <x v="4"/>
    <x v="0"/>
    <x v="1"/>
    <x v="3"/>
    <s v="Portable Camp Stove"/>
    <n v="2"/>
    <n v="80.95"/>
    <n v="0.1"/>
    <n v="39.44"/>
    <n v="145.71"/>
    <n v="78.88"/>
    <n v="66.830000000000013"/>
    <n v="0.45865074462974409"/>
    <n v="2026"/>
    <s v="Q2"/>
    <n v="6"/>
    <s v="Jun"/>
  </r>
  <r>
    <x v="1146"/>
    <x v="170"/>
    <x v="0"/>
    <x v="1"/>
    <x v="5"/>
    <x v="0"/>
    <x v="9"/>
    <x v="3"/>
    <x v="0"/>
    <x v="1"/>
    <s v="Summit Backpack 45L"/>
    <n v="1"/>
    <n v="151.46"/>
    <n v="0.05"/>
    <n v="77.98"/>
    <n v="143.887"/>
    <n v="77.98"/>
    <n v="65.906999999999996"/>
    <n v="0.45804693961233467"/>
    <n v="2026"/>
    <s v="Q2"/>
    <n v="6"/>
    <s v="Jun"/>
  </r>
  <r>
    <x v="1147"/>
    <x v="170"/>
    <x v="0"/>
    <x v="1"/>
    <x v="5"/>
    <x v="0"/>
    <x v="9"/>
    <x v="0"/>
    <x v="2"/>
    <x v="1"/>
    <s v="Hiking Daypack 20L"/>
    <n v="5"/>
    <n v="90.1"/>
    <n v="0"/>
    <n v="44.32"/>
    <n v="450.5"/>
    <n v="221.6"/>
    <n v="228.9"/>
    <n v="0.50810210876803552"/>
    <n v="2026"/>
    <s v="Q2"/>
    <n v="6"/>
    <s v="Jun"/>
  </r>
  <r>
    <x v="1148"/>
    <x v="170"/>
    <x v="0"/>
    <x v="1"/>
    <x v="5"/>
    <x v="0"/>
    <x v="0"/>
    <x v="3"/>
    <x v="2"/>
    <x v="1"/>
    <s v="Summit Backpack 45L"/>
    <n v="1"/>
    <n v="155.69"/>
    <n v="0.1"/>
    <n v="79.42"/>
    <n v="140.12100000000001"/>
    <n v="79.42"/>
    <n v="60.701000000000008"/>
    <n v="0.43320415926235184"/>
    <n v="2026"/>
    <s v="Q2"/>
    <n v="6"/>
    <s v="Jun"/>
  </r>
  <r>
    <x v="1149"/>
    <x v="170"/>
    <x v="0"/>
    <x v="1"/>
    <x v="5"/>
    <x v="1"/>
    <x v="14"/>
    <x v="2"/>
    <x v="0"/>
    <x v="4"/>
    <s v="Training Mat"/>
    <n v="1"/>
    <n v="50.11"/>
    <n v="0.05"/>
    <n v="21.38"/>
    <n v="47.604499999999994"/>
    <n v="21.38"/>
    <n v="26.224499999999995"/>
    <n v="0.55088279469377888"/>
    <n v="2026"/>
    <s v="Q2"/>
    <n v="6"/>
    <s v="Jun"/>
  </r>
  <r>
    <x v="1150"/>
    <x v="170"/>
    <x v="0"/>
    <x v="1"/>
    <x v="5"/>
    <x v="2"/>
    <x v="2"/>
    <x v="2"/>
    <x v="0"/>
    <x v="1"/>
    <s v="Trail Boots"/>
    <n v="1"/>
    <n v="142.55000000000001"/>
    <n v="0.1"/>
    <n v="79.709999999999994"/>
    <n v="128.29500000000002"/>
    <n v="79.709999999999994"/>
    <n v="48.585000000000022"/>
    <n v="0.37869753302934656"/>
    <n v="2026"/>
    <s v="Q2"/>
    <n v="6"/>
    <s v="Jun"/>
  </r>
  <r>
    <x v="1151"/>
    <x v="170"/>
    <x v="0"/>
    <x v="1"/>
    <x v="5"/>
    <x v="3"/>
    <x v="8"/>
    <x v="0"/>
    <x v="1"/>
    <x v="3"/>
    <s v="Trail Tent 2P"/>
    <n v="3"/>
    <n v="191.11"/>
    <n v="0.05"/>
    <n v="102.82"/>
    <n v="544.6635"/>
    <n v="308.45999999999998"/>
    <n v="236.20350000000002"/>
    <n v="0.43366867800026992"/>
    <n v="2026"/>
    <s v="Q2"/>
    <n v="6"/>
    <s v="Jun"/>
  </r>
  <r>
    <x v="1152"/>
    <x v="170"/>
    <x v="0"/>
    <x v="1"/>
    <x v="5"/>
    <x v="3"/>
    <x v="13"/>
    <x v="1"/>
    <x v="2"/>
    <x v="0"/>
    <s v="Compact Repair Kit"/>
    <n v="6"/>
    <n v="40.229999999999997"/>
    <n v="0.15"/>
    <n v="17.079999999999998"/>
    <n v="205.173"/>
    <n v="102.47999999999999"/>
    <n v="102.69300000000001"/>
    <n v="0.50051907414718322"/>
    <n v="2026"/>
    <s v="Q2"/>
    <n v="6"/>
    <s v="Jun"/>
  </r>
  <r>
    <x v="1153"/>
    <x v="170"/>
    <x v="0"/>
    <x v="1"/>
    <x v="5"/>
    <x v="1"/>
    <x v="11"/>
    <x v="0"/>
    <x v="2"/>
    <x v="0"/>
    <s v="Commuter Helmet"/>
    <n v="2"/>
    <n v="81.489999999999995"/>
    <n v="0"/>
    <n v="42.15"/>
    <n v="162.97999999999999"/>
    <n v="84.3"/>
    <n v="78.679999999999993"/>
    <n v="0.48275862068965514"/>
    <n v="2026"/>
    <s v="Q2"/>
    <n v="6"/>
    <s v="Jun"/>
  </r>
  <r>
    <x v="1154"/>
    <x v="170"/>
    <x v="0"/>
    <x v="1"/>
    <x v="5"/>
    <x v="1"/>
    <x v="6"/>
    <x v="1"/>
    <x v="2"/>
    <x v="2"/>
    <s v="Travel Backpack 35L"/>
    <n v="8"/>
    <n v="162.71"/>
    <n v="0.2"/>
    <n v="85.27"/>
    <n v="1041.3440000000001"/>
    <n v="682.16"/>
    <n v="359.18400000000008"/>
    <n v="0.34492348349824847"/>
    <n v="2026"/>
    <s v="Q2"/>
    <n v="6"/>
    <s v="Jun"/>
  </r>
  <r>
    <x v="1155"/>
    <x v="171"/>
    <x v="0"/>
    <x v="1"/>
    <x v="5"/>
    <x v="2"/>
    <x v="5"/>
    <x v="3"/>
    <x v="0"/>
    <x v="2"/>
    <s v="Insulated Bottle"/>
    <n v="1"/>
    <n v="36.479999999999997"/>
    <n v="0.1"/>
    <n v="13.9"/>
    <n v="32.832000000000001"/>
    <n v="13.9"/>
    <n v="18.932000000000002"/>
    <n v="0.57663255360623789"/>
    <n v="2026"/>
    <s v="Q2"/>
    <n v="6"/>
    <s v="Jun"/>
  </r>
  <r>
    <x v="1156"/>
    <x v="171"/>
    <x v="0"/>
    <x v="1"/>
    <x v="5"/>
    <x v="1"/>
    <x v="6"/>
    <x v="1"/>
    <x v="2"/>
    <x v="2"/>
    <s v="Carry-On Duffel"/>
    <n v="6"/>
    <n v="136.65"/>
    <n v="0.15"/>
    <n v="68.56"/>
    <n v="696.91500000000008"/>
    <n v="411.36"/>
    <n v="285.55500000000006"/>
    <n v="0.4097415036266977"/>
    <n v="2026"/>
    <s v="Q2"/>
    <n v="6"/>
    <s v="Jun"/>
  </r>
  <r>
    <x v="1157"/>
    <x v="171"/>
    <x v="0"/>
    <x v="1"/>
    <x v="5"/>
    <x v="2"/>
    <x v="2"/>
    <x v="0"/>
    <x v="1"/>
    <x v="0"/>
    <s v="Trail Bike Light"/>
    <n v="4"/>
    <n v="50.57"/>
    <n v="0"/>
    <n v="21.85"/>
    <n v="202.28"/>
    <n v="87.4"/>
    <n v="114.88"/>
    <n v="0.56792564761716435"/>
    <n v="2026"/>
    <s v="Q2"/>
    <n v="6"/>
    <s v="Jun"/>
  </r>
  <r>
    <x v="1158"/>
    <x v="171"/>
    <x v="0"/>
    <x v="1"/>
    <x v="5"/>
    <x v="3"/>
    <x v="8"/>
    <x v="0"/>
    <x v="1"/>
    <x v="0"/>
    <s v="Cycling Pack 12L"/>
    <n v="3"/>
    <n v="103.72"/>
    <n v="0"/>
    <n v="50.34"/>
    <n v="311.15999999999997"/>
    <n v="151.02000000000001"/>
    <n v="160.13999999999996"/>
    <n v="0.51465483995372152"/>
    <n v="2026"/>
    <s v="Q2"/>
    <n v="6"/>
    <s v="Jun"/>
  </r>
  <r>
    <x v="1159"/>
    <x v="171"/>
    <x v="0"/>
    <x v="1"/>
    <x v="5"/>
    <x v="2"/>
    <x v="16"/>
    <x v="3"/>
    <x v="0"/>
    <x v="2"/>
    <s v="Carry-On Duffel"/>
    <n v="1"/>
    <n v="132.49"/>
    <n v="0"/>
    <n v="67.09"/>
    <n v="132.49"/>
    <n v="67.09"/>
    <n v="65.400000000000006"/>
    <n v="0.49362216016303118"/>
    <n v="2026"/>
    <s v="Q2"/>
    <n v="6"/>
    <s v="Jun"/>
  </r>
  <r>
    <x v="1160"/>
    <x v="172"/>
    <x v="0"/>
    <x v="1"/>
    <x v="5"/>
    <x v="2"/>
    <x v="3"/>
    <x v="0"/>
    <x v="1"/>
    <x v="3"/>
    <s v="Portable Camp Stove"/>
    <n v="2"/>
    <n v="80.650000000000006"/>
    <n v="0"/>
    <n v="39.18"/>
    <n v="161.30000000000001"/>
    <n v="78.36"/>
    <n v="82.940000000000012"/>
    <n v="0.51419714817110973"/>
    <n v="2026"/>
    <s v="Q2"/>
    <n v="6"/>
    <s v="Jun"/>
  </r>
  <r>
    <x v="1161"/>
    <x v="172"/>
    <x v="0"/>
    <x v="1"/>
    <x v="5"/>
    <x v="1"/>
    <x v="1"/>
    <x v="2"/>
    <x v="1"/>
    <x v="4"/>
    <s v="Recovery Roller"/>
    <n v="1"/>
    <n v="35.409999999999997"/>
    <n v="0.05"/>
    <n v="13.9"/>
    <n v="33.639499999999998"/>
    <n v="13.9"/>
    <n v="19.7395"/>
    <n v="0.58679528530447833"/>
    <n v="2026"/>
    <s v="Q2"/>
    <n v="6"/>
    <s v="Jun"/>
  </r>
  <r>
    <x v="1162"/>
    <x v="172"/>
    <x v="0"/>
    <x v="1"/>
    <x v="5"/>
    <x v="0"/>
    <x v="0"/>
    <x v="3"/>
    <x v="0"/>
    <x v="4"/>
    <s v="Resistance Band Set"/>
    <n v="3"/>
    <n v="41.01"/>
    <n v="0"/>
    <n v="14.33"/>
    <n v="123.03"/>
    <n v="42.99"/>
    <n v="80.039999999999992"/>
    <n v="0.65057303096805652"/>
    <n v="2026"/>
    <s v="Q2"/>
    <n v="6"/>
    <s v="Jun"/>
  </r>
  <r>
    <x v="1163"/>
    <x v="172"/>
    <x v="0"/>
    <x v="1"/>
    <x v="5"/>
    <x v="3"/>
    <x v="8"/>
    <x v="0"/>
    <x v="2"/>
    <x v="2"/>
    <s v="Insulated Bottle"/>
    <n v="1"/>
    <n v="36.01"/>
    <n v="0"/>
    <n v="13.23"/>
    <n v="36.01"/>
    <n v="13.23"/>
    <n v="22.779999999999998"/>
    <n v="0.63260205498472644"/>
    <n v="2026"/>
    <s v="Q2"/>
    <n v="6"/>
    <s v="Jun"/>
  </r>
  <r>
    <x v="1164"/>
    <x v="172"/>
    <x v="0"/>
    <x v="1"/>
    <x v="5"/>
    <x v="0"/>
    <x v="0"/>
    <x v="3"/>
    <x v="0"/>
    <x v="4"/>
    <s v="Training Mat"/>
    <n v="2"/>
    <n v="50.21"/>
    <n v="0.05"/>
    <n v="21.74"/>
    <n v="95.399000000000001"/>
    <n v="43.48"/>
    <n v="51.919000000000004"/>
    <n v="0.54423002337550708"/>
    <n v="2026"/>
    <s v="Q2"/>
    <n v="6"/>
    <s v="Jun"/>
  </r>
  <r>
    <x v="1165"/>
    <x v="172"/>
    <x v="0"/>
    <x v="1"/>
    <x v="5"/>
    <x v="2"/>
    <x v="10"/>
    <x v="3"/>
    <x v="0"/>
    <x v="0"/>
    <s v="Cycling Pack 12L"/>
    <n v="3"/>
    <n v="100.3"/>
    <n v="0"/>
    <n v="49.26"/>
    <n v="300.89999999999998"/>
    <n v="147.78"/>
    <n v="153.11999999999998"/>
    <n v="0.5088733798604187"/>
    <n v="2026"/>
    <s v="Q2"/>
    <n v="6"/>
    <s v="Jun"/>
  </r>
  <r>
    <x v="1166"/>
    <x v="172"/>
    <x v="0"/>
    <x v="1"/>
    <x v="5"/>
    <x v="3"/>
    <x v="8"/>
    <x v="2"/>
    <x v="1"/>
    <x v="2"/>
    <s v="Packing Cube Set"/>
    <n v="1"/>
    <n v="47.7"/>
    <n v="0.1"/>
    <n v="18.760000000000002"/>
    <n v="42.930000000000007"/>
    <n v="18.760000000000002"/>
    <n v="24.170000000000005"/>
    <n v="0.56300955043093415"/>
    <n v="2026"/>
    <s v="Q2"/>
    <n v="6"/>
    <s v="Jun"/>
  </r>
  <r>
    <x v="1167"/>
    <x v="172"/>
    <x v="0"/>
    <x v="1"/>
    <x v="5"/>
    <x v="1"/>
    <x v="14"/>
    <x v="0"/>
    <x v="1"/>
    <x v="0"/>
    <s v="Compact Repair Kit"/>
    <n v="2"/>
    <n v="40.94"/>
    <n v="0.1"/>
    <n v="16.88"/>
    <n v="73.691999999999993"/>
    <n v="33.76"/>
    <n v="39.931999999999995"/>
    <n v="0.54187700157411933"/>
    <n v="2026"/>
    <s v="Q2"/>
    <n v="6"/>
    <s v="Jun"/>
  </r>
  <r>
    <x v="1168"/>
    <x v="172"/>
    <x v="0"/>
    <x v="1"/>
    <x v="5"/>
    <x v="3"/>
    <x v="8"/>
    <x v="2"/>
    <x v="0"/>
    <x v="1"/>
    <s v="Hiking Daypack 20L"/>
    <n v="1"/>
    <n v="93.78"/>
    <n v="0"/>
    <n v="46.62"/>
    <n v="93.78"/>
    <n v="46.62"/>
    <n v="47.160000000000004"/>
    <n v="0.50287907869481774"/>
    <n v="2026"/>
    <s v="Q2"/>
    <n v="6"/>
    <s v="Jun"/>
  </r>
  <r>
    <x v="1169"/>
    <x v="172"/>
    <x v="0"/>
    <x v="1"/>
    <x v="5"/>
    <x v="3"/>
    <x v="4"/>
    <x v="2"/>
    <x v="1"/>
    <x v="4"/>
    <s v="Training Mat"/>
    <n v="2"/>
    <n v="51.42"/>
    <n v="0"/>
    <n v="22.19"/>
    <n v="102.84"/>
    <n v="44.38"/>
    <n v="58.46"/>
    <n v="0.56845585375340335"/>
    <n v="2026"/>
    <s v="Q2"/>
    <n v="6"/>
    <s v="Jun"/>
  </r>
  <r>
    <x v="1170"/>
    <x v="172"/>
    <x v="0"/>
    <x v="1"/>
    <x v="5"/>
    <x v="2"/>
    <x v="2"/>
    <x v="2"/>
    <x v="1"/>
    <x v="2"/>
    <s v="Travel Backpack 35L"/>
    <n v="1"/>
    <n v="164.99"/>
    <n v="0.1"/>
    <n v="86.6"/>
    <n v="148.49100000000001"/>
    <n v="86.6"/>
    <n v="61.89100000000002"/>
    <n v="0.41679967136055396"/>
    <n v="2026"/>
    <s v="Q2"/>
    <n v="6"/>
    <s v="Jun"/>
  </r>
  <r>
    <x v="1171"/>
    <x v="172"/>
    <x v="0"/>
    <x v="1"/>
    <x v="5"/>
    <x v="2"/>
    <x v="5"/>
    <x v="3"/>
    <x v="0"/>
    <x v="1"/>
    <s v="Trail Boots"/>
    <n v="1"/>
    <n v="145.65"/>
    <n v="0"/>
    <n v="79.87"/>
    <n v="145.65"/>
    <n v="79.87"/>
    <n v="65.78"/>
    <n v="0.45163062135255749"/>
    <n v="2026"/>
    <s v="Q2"/>
    <n v="6"/>
    <s v="Jun"/>
  </r>
  <r>
    <x v="1172"/>
    <x v="172"/>
    <x v="0"/>
    <x v="1"/>
    <x v="5"/>
    <x v="1"/>
    <x v="11"/>
    <x v="0"/>
    <x v="1"/>
    <x v="4"/>
    <s v="Weighted Vest"/>
    <n v="4"/>
    <n v="120.94"/>
    <n v="0.05"/>
    <n v="70.84"/>
    <n v="459.57199999999995"/>
    <n v="283.36"/>
    <n v="176.21199999999993"/>
    <n v="0.38342631840059871"/>
    <n v="2026"/>
    <s v="Q2"/>
    <n v="6"/>
    <s v="Jun"/>
  </r>
  <r>
    <x v="1173"/>
    <x v="173"/>
    <x v="0"/>
    <x v="1"/>
    <x v="5"/>
    <x v="3"/>
    <x v="13"/>
    <x v="0"/>
    <x v="0"/>
    <x v="2"/>
    <s v="Insulated Bottle"/>
    <n v="1"/>
    <n v="36.94"/>
    <n v="0"/>
    <n v="13.25"/>
    <n v="36.94"/>
    <n v="13.25"/>
    <n v="23.689999999999998"/>
    <n v="0.64131023280996213"/>
    <n v="2026"/>
    <s v="Q2"/>
    <n v="6"/>
    <s v="Jun"/>
  </r>
  <r>
    <x v="1174"/>
    <x v="173"/>
    <x v="0"/>
    <x v="1"/>
    <x v="5"/>
    <x v="0"/>
    <x v="15"/>
    <x v="0"/>
    <x v="2"/>
    <x v="1"/>
    <s v="Hiking Daypack 20L"/>
    <n v="1"/>
    <n v="90.3"/>
    <n v="0.05"/>
    <n v="45.07"/>
    <n v="85.784999999999997"/>
    <n v="45.07"/>
    <n v="40.714999999999996"/>
    <n v="0.47461677449437545"/>
    <n v="2026"/>
    <s v="Q2"/>
    <n v="6"/>
    <s v="Jun"/>
  </r>
  <r>
    <x v="1175"/>
    <x v="173"/>
    <x v="0"/>
    <x v="1"/>
    <x v="5"/>
    <x v="3"/>
    <x v="13"/>
    <x v="3"/>
    <x v="0"/>
    <x v="3"/>
    <s v="Alpine Tent 4P"/>
    <n v="1"/>
    <n v="335.05"/>
    <n v="0"/>
    <n v="191.67"/>
    <n v="335.05"/>
    <n v="191.67"/>
    <n v="143.38000000000002"/>
    <n v="0.42793612893597976"/>
    <n v="2026"/>
    <s v="Q2"/>
    <n v="6"/>
    <s v="Jun"/>
  </r>
  <r>
    <x v="1176"/>
    <x v="173"/>
    <x v="0"/>
    <x v="1"/>
    <x v="5"/>
    <x v="3"/>
    <x v="8"/>
    <x v="0"/>
    <x v="1"/>
    <x v="2"/>
    <s v="Insulated Bottle"/>
    <n v="1"/>
    <n v="35.9"/>
    <n v="0.05"/>
    <n v="13.81"/>
    <n v="34.104999999999997"/>
    <n v="13.81"/>
    <n v="20.294999999999995"/>
    <n v="0.59507403606509301"/>
    <n v="2026"/>
    <s v="Q2"/>
    <n v="6"/>
    <s v="Jun"/>
  </r>
  <r>
    <x v="1177"/>
    <x v="173"/>
    <x v="0"/>
    <x v="1"/>
    <x v="5"/>
    <x v="3"/>
    <x v="13"/>
    <x v="0"/>
    <x v="0"/>
    <x v="0"/>
    <s v="Trail Bike Light"/>
    <n v="6"/>
    <n v="51.34"/>
    <n v="0.1"/>
    <n v="22.47"/>
    <n v="277.23600000000005"/>
    <n v="134.82"/>
    <n v="142.41600000000005"/>
    <n v="0.51369951954291659"/>
    <n v="2026"/>
    <s v="Q2"/>
    <n v="6"/>
    <s v="Jun"/>
  </r>
  <r>
    <x v="1178"/>
    <x v="173"/>
    <x v="0"/>
    <x v="1"/>
    <x v="5"/>
    <x v="0"/>
    <x v="0"/>
    <x v="2"/>
    <x v="0"/>
    <x v="1"/>
    <s v="Summit Backpack 45L"/>
    <n v="1"/>
    <n v="157.91"/>
    <n v="0"/>
    <n v="77.12"/>
    <n v="157.91"/>
    <n v="77.12"/>
    <n v="80.789999999999992"/>
    <n v="0.51162054334747642"/>
    <n v="2026"/>
    <s v="Q2"/>
    <n v="6"/>
    <s v="Jun"/>
  </r>
  <r>
    <x v="1179"/>
    <x v="173"/>
    <x v="0"/>
    <x v="1"/>
    <x v="5"/>
    <x v="3"/>
    <x v="13"/>
    <x v="0"/>
    <x v="1"/>
    <x v="0"/>
    <s v="Compact Repair Kit"/>
    <n v="3"/>
    <n v="41.09"/>
    <n v="0.05"/>
    <n v="16.809999999999999"/>
    <n v="117.10650000000001"/>
    <n v="50.429999999999993"/>
    <n v="66.676500000000019"/>
    <n v="0.569366346018368"/>
    <n v="2026"/>
    <s v="Q2"/>
    <n v="6"/>
    <s v="Jun"/>
  </r>
  <r>
    <x v="1180"/>
    <x v="173"/>
    <x v="0"/>
    <x v="1"/>
    <x v="5"/>
    <x v="1"/>
    <x v="12"/>
    <x v="0"/>
    <x v="0"/>
    <x v="3"/>
    <s v="Compact Sleeping Bag"/>
    <n v="2"/>
    <n v="120.18"/>
    <n v="0.05"/>
    <n v="59.4"/>
    <n v="228.34200000000001"/>
    <n v="118.8"/>
    <n v="109.54200000000002"/>
    <n v="0.47972777675591882"/>
    <n v="2026"/>
    <s v="Q2"/>
    <n v="6"/>
    <s v="Jun"/>
  </r>
  <r>
    <x v="1181"/>
    <x v="173"/>
    <x v="0"/>
    <x v="1"/>
    <x v="5"/>
    <x v="3"/>
    <x v="13"/>
    <x v="3"/>
    <x v="1"/>
    <x v="3"/>
    <s v="Trail Tent 2P"/>
    <n v="1"/>
    <n v="198.1"/>
    <n v="0.1"/>
    <n v="103.46"/>
    <n v="178.29"/>
    <n v="103.46"/>
    <n v="74.83"/>
    <n v="0.41970946211228899"/>
    <n v="2026"/>
    <s v="Q2"/>
    <n v="6"/>
    <s v="Jun"/>
  </r>
  <r>
    <x v="1182"/>
    <x v="173"/>
    <x v="0"/>
    <x v="1"/>
    <x v="5"/>
    <x v="2"/>
    <x v="10"/>
    <x v="0"/>
    <x v="0"/>
    <x v="2"/>
    <s v="Insulated Bottle"/>
    <n v="1"/>
    <n v="36.700000000000003"/>
    <n v="0.15"/>
    <n v="13.59"/>
    <n v="31.195"/>
    <n v="13.59"/>
    <n v="17.605"/>
    <n v="0.56435326174066358"/>
    <n v="2026"/>
    <s v="Q2"/>
    <n v="6"/>
    <s v="Jun"/>
  </r>
  <r>
    <x v="1183"/>
    <x v="174"/>
    <x v="0"/>
    <x v="1"/>
    <x v="5"/>
    <x v="3"/>
    <x v="7"/>
    <x v="2"/>
    <x v="1"/>
    <x v="2"/>
    <s v="Travel Backpack 35L"/>
    <n v="1"/>
    <n v="167.23"/>
    <n v="0.05"/>
    <n v="85.14"/>
    <n v="158.86849999999998"/>
    <n v="85.14"/>
    <n v="73.728499999999983"/>
    <n v="0.46408507665144438"/>
    <n v="2026"/>
    <s v="Q2"/>
    <n v="6"/>
    <s v="Jun"/>
  </r>
  <r>
    <x v="1184"/>
    <x v="174"/>
    <x v="0"/>
    <x v="1"/>
    <x v="5"/>
    <x v="1"/>
    <x v="12"/>
    <x v="2"/>
    <x v="2"/>
    <x v="1"/>
    <s v="Trekking Poles"/>
    <n v="2"/>
    <n v="72.97"/>
    <n v="0"/>
    <n v="31.57"/>
    <n v="145.94"/>
    <n v="63.14"/>
    <n v="82.8"/>
    <n v="0.56735644785528294"/>
    <n v="2026"/>
    <s v="Q2"/>
    <n v="6"/>
    <s v="Jun"/>
  </r>
  <r>
    <x v="1185"/>
    <x v="174"/>
    <x v="0"/>
    <x v="1"/>
    <x v="5"/>
    <x v="1"/>
    <x v="11"/>
    <x v="2"/>
    <x v="1"/>
    <x v="0"/>
    <s v="Commuter Helmet"/>
    <n v="3"/>
    <n v="82.91"/>
    <n v="0"/>
    <n v="42.29"/>
    <n v="248.73"/>
    <n v="126.87"/>
    <n v="121.85999999999999"/>
    <n v="0.4899288384995778"/>
    <n v="2026"/>
    <s v="Q2"/>
    <n v="6"/>
    <s v="Jun"/>
  </r>
  <r>
    <x v="1186"/>
    <x v="174"/>
    <x v="0"/>
    <x v="1"/>
    <x v="5"/>
    <x v="2"/>
    <x v="10"/>
    <x v="3"/>
    <x v="1"/>
    <x v="4"/>
    <s v="Resistance Band Set"/>
    <n v="2"/>
    <n v="41.25"/>
    <n v="0"/>
    <n v="14.72"/>
    <n v="82.5"/>
    <n v="29.44"/>
    <n v="53.06"/>
    <n v="0.64315151515151514"/>
    <n v="2026"/>
    <s v="Q2"/>
    <n v="6"/>
    <s v="Jun"/>
  </r>
  <r>
    <x v="1187"/>
    <x v="174"/>
    <x v="0"/>
    <x v="1"/>
    <x v="5"/>
    <x v="3"/>
    <x v="8"/>
    <x v="1"/>
    <x v="2"/>
    <x v="3"/>
    <s v="Trail Tent 2P"/>
    <n v="6"/>
    <n v="194.79"/>
    <n v="0.15"/>
    <n v="106.78"/>
    <n v="993.42899999999997"/>
    <n v="640.68000000000006"/>
    <n v="352.74899999999991"/>
    <n v="0.3550822454347517"/>
    <n v="2026"/>
    <s v="Q2"/>
    <n v="6"/>
    <s v="Jun"/>
  </r>
  <r>
    <x v="1188"/>
    <x v="174"/>
    <x v="0"/>
    <x v="1"/>
    <x v="5"/>
    <x v="0"/>
    <x v="15"/>
    <x v="1"/>
    <x v="2"/>
    <x v="3"/>
    <s v="Trail Tent 2P"/>
    <n v="6"/>
    <n v="193.13"/>
    <n v="0.15"/>
    <n v="106.49"/>
    <n v="984.96299999999997"/>
    <n v="638.93999999999994"/>
    <n v="346.02300000000002"/>
    <n v="0.35130558203709178"/>
    <n v="2026"/>
    <s v="Q2"/>
    <n v="6"/>
    <s v="Jun"/>
  </r>
  <r>
    <x v="1189"/>
    <x v="174"/>
    <x v="0"/>
    <x v="1"/>
    <x v="5"/>
    <x v="2"/>
    <x v="3"/>
    <x v="0"/>
    <x v="1"/>
    <x v="0"/>
    <s v="Commuter Helmet"/>
    <n v="1"/>
    <n v="82.7"/>
    <n v="0.05"/>
    <n v="42.16"/>
    <n v="78.564999999999998"/>
    <n v="42.16"/>
    <n v="36.405000000000001"/>
    <n v="0.46337427607713361"/>
    <n v="2026"/>
    <s v="Q2"/>
    <n v="6"/>
    <s v="Jun"/>
  </r>
  <r>
    <x v="1190"/>
    <x v="174"/>
    <x v="0"/>
    <x v="1"/>
    <x v="5"/>
    <x v="3"/>
    <x v="8"/>
    <x v="0"/>
    <x v="2"/>
    <x v="0"/>
    <s v="Compact Repair Kit"/>
    <n v="1"/>
    <n v="40.33"/>
    <n v="0"/>
    <n v="16.48"/>
    <n v="40.33"/>
    <n v="16.48"/>
    <n v="23.849999999999998"/>
    <n v="0.59137118770146291"/>
    <n v="2026"/>
    <s v="Q2"/>
    <n v="6"/>
    <s v="Jun"/>
  </r>
  <r>
    <x v="1191"/>
    <x v="174"/>
    <x v="0"/>
    <x v="1"/>
    <x v="5"/>
    <x v="0"/>
    <x v="0"/>
    <x v="0"/>
    <x v="2"/>
    <x v="3"/>
    <s v="Portable Camp Stove"/>
    <n v="1"/>
    <n v="81.99"/>
    <n v="0.15"/>
    <n v="40.29"/>
    <n v="69.691499999999991"/>
    <n v="40.29"/>
    <n v="29.401499999999992"/>
    <n v="0.4218807171606293"/>
    <n v="2026"/>
    <s v="Q2"/>
    <n v="6"/>
    <s v="Jun"/>
  </r>
  <r>
    <x v="1192"/>
    <x v="175"/>
    <x v="0"/>
    <x v="1"/>
    <x v="5"/>
    <x v="1"/>
    <x v="6"/>
    <x v="2"/>
    <x v="2"/>
    <x v="2"/>
    <s v="Packing Cube Set"/>
    <n v="3"/>
    <n v="46.29"/>
    <n v="0"/>
    <n v="18.309999999999999"/>
    <n v="138.87"/>
    <n v="54.929999999999993"/>
    <n v="83.940000000000012"/>
    <n v="0.60445020522791104"/>
    <n v="2026"/>
    <s v="Q2"/>
    <n v="6"/>
    <s v="Jun"/>
  </r>
  <r>
    <x v="1193"/>
    <x v="175"/>
    <x v="0"/>
    <x v="1"/>
    <x v="5"/>
    <x v="3"/>
    <x v="7"/>
    <x v="0"/>
    <x v="1"/>
    <x v="0"/>
    <s v="Compact Repair Kit"/>
    <n v="1"/>
    <n v="39.729999999999997"/>
    <n v="0"/>
    <n v="16.55"/>
    <n v="39.729999999999997"/>
    <n v="16.55"/>
    <n v="23.179999999999996"/>
    <n v="0.58343820790334755"/>
    <n v="2026"/>
    <s v="Q2"/>
    <n v="6"/>
    <s v="Jun"/>
  </r>
  <r>
    <x v="1194"/>
    <x v="175"/>
    <x v="0"/>
    <x v="1"/>
    <x v="5"/>
    <x v="3"/>
    <x v="8"/>
    <x v="0"/>
    <x v="1"/>
    <x v="2"/>
    <s v="Carry-On Duffel"/>
    <n v="4"/>
    <n v="131.02000000000001"/>
    <n v="0.05"/>
    <n v="67.42"/>
    <n v="497.87600000000003"/>
    <n v="269.68"/>
    <n v="228.19600000000003"/>
    <n v="0.45833902417469413"/>
    <n v="2026"/>
    <s v="Q2"/>
    <n v="6"/>
    <s v="Jun"/>
  </r>
  <r>
    <x v="1195"/>
    <x v="175"/>
    <x v="0"/>
    <x v="1"/>
    <x v="5"/>
    <x v="1"/>
    <x v="12"/>
    <x v="0"/>
    <x v="1"/>
    <x v="2"/>
    <s v="Packing Cube Set"/>
    <n v="2"/>
    <n v="46.69"/>
    <n v="0.05"/>
    <n v="18.23"/>
    <n v="88.710999999999999"/>
    <n v="36.46"/>
    <n v="52.250999999999998"/>
    <n v="0.58900249123558523"/>
    <n v="2026"/>
    <s v="Q2"/>
    <n v="6"/>
    <s v="Jun"/>
  </r>
  <r>
    <x v="1196"/>
    <x v="175"/>
    <x v="0"/>
    <x v="1"/>
    <x v="5"/>
    <x v="1"/>
    <x v="12"/>
    <x v="0"/>
    <x v="0"/>
    <x v="4"/>
    <s v="Resistance Band Set"/>
    <n v="2"/>
    <n v="39.57"/>
    <n v="0.1"/>
    <n v="14.64"/>
    <n v="71.225999999999999"/>
    <n v="29.28"/>
    <n v="41.945999999999998"/>
    <n v="0.58891416055934631"/>
    <n v="2026"/>
    <s v="Q2"/>
    <n v="6"/>
    <s v="Jun"/>
  </r>
  <r>
    <x v="1197"/>
    <x v="175"/>
    <x v="0"/>
    <x v="1"/>
    <x v="5"/>
    <x v="2"/>
    <x v="2"/>
    <x v="0"/>
    <x v="0"/>
    <x v="1"/>
    <s v="Trail Boots"/>
    <n v="1"/>
    <n v="146.46"/>
    <n v="0.15"/>
    <n v="80.760000000000005"/>
    <n v="124.491"/>
    <n v="80.760000000000005"/>
    <n v="43.730999999999995"/>
    <n v="0.35127840566787955"/>
    <n v="2026"/>
    <s v="Q2"/>
    <n v="6"/>
    <s v="Jun"/>
  </r>
  <r>
    <x v="1198"/>
    <x v="175"/>
    <x v="0"/>
    <x v="1"/>
    <x v="5"/>
    <x v="1"/>
    <x v="6"/>
    <x v="2"/>
    <x v="2"/>
    <x v="0"/>
    <s v="Trail Bike Light"/>
    <n v="5"/>
    <n v="50.78"/>
    <n v="0"/>
    <n v="22.68"/>
    <n v="253.9"/>
    <n v="113.4"/>
    <n v="140.5"/>
    <n v="0.55336746750689247"/>
    <n v="2026"/>
    <s v="Q2"/>
    <n v="6"/>
    <s v="Jun"/>
  </r>
  <r>
    <x v="1199"/>
    <x v="175"/>
    <x v="0"/>
    <x v="1"/>
    <x v="5"/>
    <x v="2"/>
    <x v="10"/>
    <x v="3"/>
    <x v="0"/>
    <x v="2"/>
    <s v="Packing Cube Set"/>
    <n v="3"/>
    <n v="47.61"/>
    <n v="0"/>
    <n v="18.21"/>
    <n v="142.82999999999998"/>
    <n v="54.63"/>
    <n v="88.199999999999989"/>
    <n v="0.61751732829237549"/>
    <n v="2026"/>
    <s v="Q2"/>
    <n v="6"/>
    <s v="Jun"/>
  </r>
  <r>
    <x v="1200"/>
    <x v="175"/>
    <x v="0"/>
    <x v="1"/>
    <x v="5"/>
    <x v="2"/>
    <x v="16"/>
    <x v="0"/>
    <x v="1"/>
    <x v="0"/>
    <s v="Trail Bike Light"/>
    <n v="1"/>
    <n v="50.75"/>
    <n v="0.1"/>
    <n v="22.94"/>
    <n v="45.675000000000004"/>
    <n v="22.94"/>
    <n v="22.735000000000003"/>
    <n v="0.49775588396278053"/>
    <n v="2026"/>
    <s v="Q2"/>
    <n v="6"/>
    <s v="Jun"/>
  </r>
  <r>
    <x v="1201"/>
    <x v="175"/>
    <x v="0"/>
    <x v="1"/>
    <x v="5"/>
    <x v="2"/>
    <x v="5"/>
    <x v="3"/>
    <x v="0"/>
    <x v="4"/>
    <s v="Training Mat"/>
    <n v="1"/>
    <n v="50.33"/>
    <n v="0"/>
    <n v="21.66"/>
    <n v="50.33"/>
    <n v="21.66"/>
    <n v="28.669999999999998"/>
    <n v="0.56964037353467112"/>
    <n v="2026"/>
    <s v="Q2"/>
    <n v="6"/>
    <s v="Jun"/>
  </r>
  <r>
    <x v="1202"/>
    <x v="176"/>
    <x v="0"/>
    <x v="1"/>
    <x v="5"/>
    <x v="2"/>
    <x v="10"/>
    <x v="0"/>
    <x v="2"/>
    <x v="2"/>
    <s v="Packing Cube Set"/>
    <n v="1"/>
    <n v="47.5"/>
    <n v="0.1"/>
    <n v="18.8"/>
    <n v="42.75"/>
    <n v="18.8"/>
    <n v="23.95"/>
    <n v="0.56023391812865497"/>
    <n v="2026"/>
    <s v="Q2"/>
    <n v="6"/>
    <s v="Jun"/>
  </r>
  <r>
    <x v="1203"/>
    <x v="176"/>
    <x v="0"/>
    <x v="1"/>
    <x v="5"/>
    <x v="2"/>
    <x v="10"/>
    <x v="3"/>
    <x v="0"/>
    <x v="2"/>
    <s v="Carry-On Duffel"/>
    <n v="2"/>
    <n v="130.33000000000001"/>
    <n v="0.1"/>
    <n v="67.319999999999993"/>
    <n v="234.59400000000002"/>
    <n v="134.63999999999999"/>
    <n v="99.954000000000036"/>
    <n v="0.42607227806337772"/>
    <n v="2026"/>
    <s v="Q2"/>
    <n v="6"/>
    <s v="Jun"/>
  </r>
  <r>
    <x v="1204"/>
    <x v="176"/>
    <x v="0"/>
    <x v="1"/>
    <x v="5"/>
    <x v="1"/>
    <x v="14"/>
    <x v="0"/>
    <x v="0"/>
    <x v="1"/>
    <s v="Summit Backpack 45L"/>
    <n v="3"/>
    <n v="156.76"/>
    <n v="0.05"/>
    <n v="78.63"/>
    <n v="446.76599999999996"/>
    <n v="235.89"/>
    <n v="210.87599999999998"/>
    <n v="0.47200547937846654"/>
    <n v="2026"/>
    <s v="Q2"/>
    <n v="6"/>
    <s v="Jun"/>
  </r>
  <r>
    <x v="1205"/>
    <x v="176"/>
    <x v="0"/>
    <x v="1"/>
    <x v="5"/>
    <x v="2"/>
    <x v="10"/>
    <x v="0"/>
    <x v="1"/>
    <x v="4"/>
    <s v="Recovery Roller"/>
    <n v="4"/>
    <n v="35.770000000000003"/>
    <n v="0"/>
    <n v="13.75"/>
    <n v="143.08000000000001"/>
    <n v="55"/>
    <n v="88.080000000000013"/>
    <n v="0.61559966452334358"/>
    <n v="2026"/>
    <s v="Q2"/>
    <n v="6"/>
    <s v="Jun"/>
  </r>
  <r>
    <x v="1206"/>
    <x v="176"/>
    <x v="0"/>
    <x v="1"/>
    <x v="5"/>
    <x v="1"/>
    <x v="14"/>
    <x v="0"/>
    <x v="0"/>
    <x v="0"/>
    <s v="Cycling Pack 12L"/>
    <n v="2"/>
    <n v="102.49"/>
    <n v="0"/>
    <n v="50.07"/>
    <n v="204.98"/>
    <n v="100.14"/>
    <n v="104.83999999999999"/>
    <n v="0.51146453312518292"/>
    <n v="2026"/>
    <s v="Q2"/>
    <n v="6"/>
    <s v="Jun"/>
  </r>
  <r>
    <x v="1207"/>
    <x v="176"/>
    <x v="0"/>
    <x v="1"/>
    <x v="5"/>
    <x v="0"/>
    <x v="0"/>
    <x v="1"/>
    <x v="2"/>
    <x v="0"/>
    <s v="Commuter Helmet"/>
    <n v="8"/>
    <n v="82.47"/>
    <n v="0.15"/>
    <n v="42.58"/>
    <n v="560.79599999999994"/>
    <n v="340.64"/>
    <n v="220.15599999999995"/>
    <n v="0.39257769313618496"/>
    <n v="2026"/>
    <s v="Q2"/>
    <n v="6"/>
    <s v="Jun"/>
  </r>
  <r>
    <x v="1208"/>
    <x v="176"/>
    <x v="0"/>
    <x v="1"/>
    <x v="5"/>
    <x v="2"/>
    <x v="10"/>
    <x v="0"/>
    <x v="0"/>
    <x v="3"/>
    <s v="Compact Sleeping Bag"/>
    <n v="1"/>
    <n v="121.44"/>
    <n v="0"/>
    <n v="62.34"/>
    <n v="121.44"/>
    <n v="62.34"/>
    <n v="59.099999999999994"/>
    <n v="0.48666007905138337"/>
    <n v="2026"/>
    <s v="Q2"/>
    <n v="6"/>
    <s v="Jun"/>
  </r>
  <r>
    <x v="1209"/>
    <x v="177"/>
    <x v="0"/>
    <x v="1"/>
    <x v="5"/>
    <x v="0"/>
    <x v="0"/>
    <x v="3"/>
    <x v="1"/>
    <x v="2"/>
    <s v="Packing Cube Set"/>
    <n v="4"/>
    <n v="46.44"/>
    <n v="0.05"/>
    <n v="18.2"/>
    <n v="176.47199999999998"/>
    <n v="72.8"/>
    <n v="103.67199999999998"/>
    <n v="0.58746996690693143"/>
    <n v="2026"/>
    <s v="Q2"/>
    <n v="6"/>
    <s v="Jun"/>
  </r>
  <r>
    <x v="1210"/>
    <x v="177"/>
    <x v="0"/>
    <x v="1"/>
    <x v="5"/>
    <x v="0"/>
    <x v="0"/>
    <x v="3"/>
    <x v="2"/>
    <x v="3"/>
    <s v="Trail Tent 2P"/>
    <n v="2"/>
    <n v="194.13"/>
    <n v="0.1"/>
    <n v="106.51"/>
    <n v="349.43400000000003"/>
    <n v="213.02"/>
    <n v="136.41400000000002"/>
    <n v="0.39038559499075648"/>
    <n v="2026"/>
    <s v="Q2"/>
    <n v="6"/>
    <s v="Jun"/>
  </r>
  <r>
    <x v="1211"/>
    <x v="177"/>
    <x v="0"/>
    <x v="1"/>
    <x v="5"/>
    <x v="0"/>
    <x v="9"/>
    <x v="0"/>
    <x v="2"/>
    <x v="0"/>
    <s v="Commuter Helmet"/>
    <n v="4"/>
    <n v="81.86"/>
    <n v="0.05"/>
    <n v="42.22"/>
    <n v="311.06799999999998"/>
    <n v="168.88"/>
    <n v="142.18799999999999"/>
    <n v="0.45709619761595532"/>
    <n v="2026"/>
    <s v="Q2"/>
    <n v="6"/>
    <s v="Jun"/>
  </r>
  <r>
    <x v="1212"/>
    <x v="177"/>
    <x v="0"/>
    <x v="1"/>
    <x v="5"/>
    <x v="0"/>
    <x v="9"/>
    <x v="1"/>
    <x v="2"/>
    <x v="2"/>
    <s v="Travel Backpack 35L"/>
    <n v="4"/>
    <n v="162.61000000000001"/>
    <n v="0.05"/>
    <n v="88.64"/>
    <n v="617.91800000000001"/>
    <n v="354.56"/>
    <n v="263.358"/>
    <n v="0.4262021821665658"/>
    <n v="2026"/>
    <s v="Q2"/>
    <n v="6"/>
    <s v="Jun"/>
  </r>
  <r>
    <x v="1213"/>
    <x v="177"/>
    <x v="0"/>
    <x v="1"/>
    <x v="5"/>
    <x v="1"/>
    <x v="12"/>
    <x v="2"/>
    <x v="1"/>
    <x v="0"/>
    <s v="Compact Repair Kit"/>
    <n v="1"/>
    <n v="40.26"/>
    <n v="0"/>
    <n v="16.62"/>
    <n v="40.26"/>
    <n v="16.62"/>
    <n v="23.639999999999997"/>
    <n v="0.58718330849478384"/>
    <n v="2026"/>
    <s v="Q2"/>
    <n v="6"/>
    <s v="Jun"/>
  </r>
  <r>
    <x v="1214"/>
    <x v="177"/>
    <x v="0"/>
    <x v="1"/>
    <x v="5"/>
    <x v="0"/>
    <x v="0"/>
    <x v="0"/>
    <x v="2"/>
    <x v="2"/>
    <s v="Packing Cube Set"/>
    <n v="1"/>
    <n v="47.23"/>
    <n v="0.1"/>
    <n v="17.829999999999998"/>
    <n v="42.506999999999998"/>
    <n v="17.829999999999998"/>
    <n v="24.677"/>
    <n v="0.58053967581810062"/>
    <n v="2026"/>
    <s v="Q2"/>
    <n v="6"/>
    <s v="Jun"/>
  </r>
  <r>
    <x v="1215"/>
    <x v="177"/>
    <x v="0"/>
    <x v="1"/>
    <x v="5"/>
    <x v="2"/>
    <x v="10"/>
    <x v="0"/>
    <x v="1"/>
    <x v="4"/>
    <s v="Training Mat"/>
    <n v="1"/>
    <n v="50.13"/>
    <n v="0.15"/>
    <n v="22.22"/>
    <n v="42.610500000000002"/>
    <n v="22.22"/>
    <n v="20.390500000000003"/>
    <n v="0.47853228664296366"/>
    <n v="2026"/>
    <s v="Q2"/>
    <n v="6"/>
    <s v="Jun"/>
  </r>
  <r>
    <x v="1216"/>
    <x v="177"/>
    <x v="0"/>
    <x v="1"/>
    <x v="5"/>
    <x v="2"/>
    <x v="3"/>
    <x v="0"/>
    <x v="2"/>
    <x v="3"/>
    <s v="Alpine Tent 4P"/>
    <n v="2"/>
    <n v="345.82"/>
    <n v="0.05"/>
    <n v="196.24"/>
    <n v="657.05799999999999"/>
    <n v="392.48"/>
    <n v="264.57799999999997"/>
    <n v="0.40267069269379563"/>
    <n v="2026"/>
    <s v="Q2"/>
    <n v="6"/>
    <s v="Jun"/>
  </r>
  <r>
    <x v="1217"/>
    <x v="177"/>
    <x v="0"/>
    <x v="1"/>
    <x v="5"/>
    <x v="0"/>
    <x v="15"/>
    <x v="2"/>
    <x v="1"/>
    <x v="3"/>
    <s v="Compact Sleeping Bag"/>
    <n v="1"/>
    <n v="126.12"/>
    <n v="0"/>
    <n v="62.18"/>
    <n v="126.12"/>
    <n v="62.18"/>
    <n v="63.940000000000005"/>
    <n v="0.50697748176339996"/>
    <n v="2026"/>
    <s v="Q2"/>
    <n v="6"/>
    <s v="Jun"/>
  </r>
  <r>
    <x v="1218"/>
    <x v="178"/>
    <x v="0"/>
    <x v="1"/>
    <x v="5"/>
    <x v="3"/>
    <x v="7"/>
    <x v="3"/>
    <x v="0"/>
    <x v="4"/>
    <s v="Recovery Roller"/>
    <n v="1"/>
    <n v="36"/>
    <n v="0"/>
    <n v="13.95"/>
    <n v="36"/>
    <n v="13.95"/>
    <n v="22.05"/>
    <n v="0.61250000000000004"/>
    <n v="2026"/>
    <s v="Q2"/>
    <n v="6"/>
    <s v="Jun"/>
  </r>
  <r>
    <x v="1219"/>
    <x v="178"/>
    <x v="0"/>
    <x v="1"/>
    <x v="5"/>
    <x v="0"/>
    <x v="0"/>
    <x v="0"/>
    <x v="0"/>
    <x v="2"/>
    <s v="Travel Backpack 35L"/>
    <n v="1"/>
    <n v="162.25"/>
    <n v="0.05"/>
    <n v="89.28"/>
    <n v="154.13749999999999"/>
    <n v="89.28"/>
    <n v="64.857499999999987"/>
    <n v="0.42077690373854509"/>
    <n v="2026"/>
    <s v="Q2"/>
    <n v="6"/>
    <s v="Jun"/>
  </r>
  <r>
    <x v="1220"/>
    <x v="178"/>
    <x v="0"/>
    <x v="1"/>
    <x v="5"/>
    <x v="1"/>
    <x v="11"/>
    <x v="0"/>
    <x v="0"/>
    <x v="1"/>
    <s v="Summit Backpack 45L"/>
    <n v="1"/>
    <n v="150.44"/>
    <n v="0"/>
    <n v="80.5"/>
    <n v="150.44"/>
    <n v="80.5"/>
    <n v="69.94"/>
    <n v="0.46490295134272797"/>
    <n v="2026"/>
    <s v="Q2"/>
    <n v="6"/>
    <s v="Jun"/>
  </r>
  <r>
    <x v="1221"/>
    <x v="178"/>
    <x v="0"/>
    <x v="1"/>
    <x v="5"/>
    <x v="0"/>
    <x v="0"/>
    <x v="2"/>
    <x v="2"/>
    <x v="3"/>
    <s v="Compact Sleeping Bag"/>
    <n v="2"/>
    <n v="126.17"/>
    <n v="0.05"/>
    <n v="61.13"/>
    <n v="239.72299999999998"/>
    <n v="122.26"/>
    <n v="117.46299999999998"/>
    <n v="0.48999470221881081"/>
    <n v="2026"/>
    <s v="Q2"/>
    <n v="6"/>
    <s v="Jun"/>
  </r>
  <r>
    <x v="1222"/>
    <x v="178"/>
    <x v="0"/>
    <x v="1"/>
    <x v="5"/>
    <x v="3"/>
    <x v="7"/>
    <x v="3"/>
    <x v="0"/>
    <x v="3"/>
    <s v="Portable Camp Stove"/>
    <n v="2"/>
    <n v="83.72"/>
    <n v="0"/>
    <n v="38.96"/>
    <n v="167.44"/>
    <n v="77.92"/>
    <n v="89.52"/>
    <n v="0.53463927376970855"/>
    <n v="2026"/>
    <s v="Q2"/>
    <n v="6"/>
    <s v="Jun"/>
  </r>
  <r>
    <x v="1223"/>
    <x v="178"/>
    <x v="0"/>
    <x v="1"/>
    <x v="5"/>
    <x v="3"/>
    <x v="8"/>
    <x v="3"/>
    <x v="1"/>
    <x v="1"/>
    <s v="Trekking Poles"/>
    <n v="1"/>
    <n v="70.58"/>
    <n v="0"/>
    <n v="32.78"/>
    <n v="70.58"/>
    <n v="32.78"/>
    <n v="37.799999999999997"/>
    <n v="0.53556248228960046"/>
    <n v="2026"/>
    <s v="Q2"/>
    <n v="6"/>
    <s v="Jun"/>
  </r>
  <r>
    <x v="1224"/>
    <x v="178"/>
    <x v="0"/>
    <x v="1"/>
    <x v="5"/>
    <x v="3"/>
    <x v="13"/>
    <x v="1"/>
    <x v="2"/>
    <x v="3"/>
    <s v="Portable Camp Stove"/>
    <n v="5"/>
    <n v="81.96"/>
    <n v="0.05"/>
    <n v="39.130000000000003"/>
    <n v="389.30999999999995"/>
    <n v="195.65"/>
    <n v="193.65999999999994"/>
    <n v="0.497444196141892"/>
    <n v="2026"/>
    <s v="Q2"/>
    <n v="6"/>
    <s v="Jun"/>
  </r>
  <r>
    <x v="1225"/>
    <x v="178"/>
    <x v="0"/>
    <x v="1"/>
    <x v="5"/>
    <x v="1"/>
    <x v="14"/>
    <x v="0"/>
    <x v="1"/>
    <x v="0"/>
    <s v="Compact Repair Kit"/>
    <n v="1"/>
    <n v="40.67"/>
    <n v="0"/>
    <n v="16.5"/>
    <n v="40.67"/>
    <n v="16.5"/>
    <n v="24.17"/>
    <n v="0.59429554954511932"/>
    <n v="2026"/>
    <s v="Q2"/>
    <n v="6"/>
    <s v="Jun"/>
  </r>
  <r>
    <x v="1226"/>
    <x v="178"/>
    <x v="0"/>
    <x v="1"/>
    <x v="5"/>
    <x v="2"/>
    <x v="16"/>
    <x v="2"/>
    <x v="1"/>
    <x v="4"/>
    <s v="Resistance Band Set"/>
    <n v="1"/>
    <n v="40.94"/>
    <n v="0"/>
    <n v="14.47"/>
    <n v="40.94"/>
    <n v="14.47"/>
    <n v="26.47"/>
    <n v="0.64655593551538837"/>
    <n v="2026"/>
    <s v="Q2"/>
    <n v="6"/>
    <s v="Jun"/>
  </r>
  <r>
    <x v="1227"/>
    <x v="179"/>
    <x v="0"/>
    <x v="1"/>
    <x v="5"/>
    <x v="3"/>
    <x v="8"/>
    <x v="1"/>
    <x v="2"/>
    <x v="0"/>
    <s v="Cycling Pack 12L"/>
    <n v="3"/>
    <n v="100.89"/>
    <n v="0.05"/>
    <n v="49.08"/>
    <n v="287.53649999999999"/>
    <n v="147.24"/>
    <n v="140.29649999999998"/>
    <n v="0.48792588071427451"/>
    <n v="2026"/>
    <s v="Q2"/>
    <n v="6"/>
    <s v="Jun"/>
  </r>
  <r>
    <x v="1228"/>
    <x v="179"/>
    <x v="0"/>
    <x v="1"/>
    <x v="5"/>
    <x v="1"/>
    <x v="12"/>
    <x v="1"/>
    <x v="2"/>
    <x v="0"/>
    <s v="Compact Repair Kit"/>
    <n v="3"/>
    <n v="39.78"/>
    <n v="0.15"/>
    <n v="16.850000000000001"/>
    <n v="101.43900000000001"/>
    <n v="50.550000000000004"/>
    <n v="50.889000000000003"/>
    <n v="0.50167095495815217"/>
    <n v="2026"/>
    <s v="Q2"/>
    <n v="6"/>
    <s v="Jun"/>
  </r>
  <r>
    <x v="1229"/>
    <x v="179"/>
    <x v="0"/>
    <x v="1"/>
    <x v="5"/>
    <x v="0"/>
    <x v="0"/>
    <x v="0"/>
    <x v="0"/>
    <x v="4"/>
    <s v="Resistance Band Set"/>
    <n v="1"/>
    <n v="40.299999999999997"/>
    <n v="0.05"/>
    <n v="14.79"/>
    <n v="38.284999999999997"/>
    <n v="14.79"/>
    <n v="23.494999999999997"/>
    <n v="0.61368682251534545"/>
    <n v="2026"/>
    <s v="Q2"/>
    <n v="6"/>
    <s v="Jun"/>
  </r>
  <r>
    <x v="1230"/>
    <x v="179"/>
    <x v="0"/>
    <x v="1"/>
    <x v="5"/>
    <x v="1"/>
    <x v="11"/>
    <x v="2"/>
    <x v="0"/>
    <x v="1"/>
    <s v="Hiking Daypack 20L"/>
    <n v="1"/>
    <n v="90.91"/>
    <n v="0.05"/>
    <n v="45.9"/>
    <n v="86.364499999999992"/>
    <n v="45.9"/>
    <n v="40.464499999999994"/>
    <n v="0.46853163047316893"/>
    <n v="2026"/>
    <s v="Q2"/>
    <n v="6"/>
    <s v="Jun"/>
  </r>
  <r>
    <x v="1231"/>
    <x v="179"/>
    <x v="0"/>
    <x v="1"/>
    <x v="5"/>
    <x v="0"/>
    <x v="0"/>
    <x v="1"/>
    <x v="2"/>
    <x v="2"/>
    <s v="Travel Backpack 35L"/>
    <n v="5"/>
    <n v="162.29"/>
    <n v="0.15"/>
    <n v="86.66"/>
    <n v="689.73249999999996"/>
    <n v="433.29999999999995"/>
    <n v="256.4325"/>
    <n v="0.37178543855770174"/>
    <n v="2026"/>
    <s v="Q2"/>
    <n v="6"/>
    <s v="Jun"/>
  </r>
  <r>
    <x v="1232"/>
    <x v="179"/>
    <x v="0"/>
    <x v="1"/>
    <x v="5"/>
    <x v="1"/>
    <x v="11"/>
    <x v="0"/>
    <x v="2"/>
    <x v="0"/>
    <s v="Trail Bike Light"/>
    <n v="2"/>
    <n v="51.03"/>
    <n v="0"/>
    <n v="22.59"/>
    <n v="102.06"/>
    <n v="45.18"/>
    <n v="56.88"/>
    <n v="0.55731922398589062"/>
    <n v="2026"/>
    <s v="Q2"/>
    <n v="6"/>
    <s v="Jun"/>
  </r>
  <r>
    <x v="1233"/>
    <x v="179"/>
    <x v="0"/>
    <x v="1"/>
    <x v="5"/>
    <x v="1"/>
    <x v="12"/>
    <x v="0"/>
    <x v="2"/>
    <x v="4"/>
    <s v="Training Mat"/>
    <n v="1"/>
    <n v="50.67"/>
    <n v="0"/>
    <n v="22.18"/>
    <n v="50.67"/>
    <n v="22.18"/>
    <n v="28.490000000000002"/>
    <n v="0.56226564041839355"/>
    <n v="2026"/>
    <s v="Q2"/>
    <n v="6"/>
    <s v="Jun"/>
  </r>
  <r>
    <x v="1234"/>
    <x v="179"/>
    <x v="0"/>
    <x v="1"/>
    <x v="5"/>
    <x v="3"/>
    <x v="8"/>
    <x v="1"/>
    <x v="0"/>
    <x v="2"/>
    <s v="Carry-On Duffel"/>
    <n v="10"/>
    <n v="130.62"/>
    <n v="0.05"/>
    <n v="67.05"/>
    <n v="1240.8899999999999"/>
    <n v="670.5"/>
    <n v="570.38999999999987"/>
    <n v="0.45966201677828006"/>
    <n v="2026"/>
    <s v="Q2"/>
    <n v="6"/>
    <s v="Jun"/>
  </r>
  <r>
    <x v="1235"/>
    <x v="179"/>
    <x v="0"/>
    <x v="1"/>
    <x v="5"/>
    <x v="2"/>
    <x v="5"/>
    <x v="0"/>
    <x v="1"/>
    <x v="3"/>
    <s v="Trail Tent 2P"/>
    <n v="4"/>
    <n v="194.6"/>
    <n v="0"/>
    <n v="104.64"/>
    <n v="778.4"/>
    <n v="418.56"/>
    <n v="359.84"/>
    <n v="0.46228160328879753"/>
    <n v="2026"/>
    <s v="Q2"/>
    <n v="6"/>
    <s v="Jun"/>
  </r>
  <r>
    <x v="1236"/>
    <x v="180"/>
    <x v="0"/>
    <x v="1"/>
    <x v="5"/>
    <x v="2"/>
    <x v="2"/>
    <x v="2"/>
    <x v="1"/>
    <x v="1"/>
    <s v="Hiking Daypack 20L"/>
    <n v="1"/>
    <n v="94"/>
    <n v="0"/>
    <n v="45.62"/>
    <n v="94"/>
    <n v="45.62"/>
    <n v="48.38"/>
    <n v="0.51468085106382977"/>
    <n v="2026"/>
    <s v="Q2"/>
    <n v="6"/>
    <s v="Jun"/>
  </r>
  <r>
    <x v="1237"/>
    <x v="180"/>
    <x v="0"/>
    <x v="1"/>
    <x v="5"/>
    <x v="3"/>
    <x v="8"/>
    <x v="0"/>
    <x v="0"/>
    <x v="4"/>
    <s v="Resistance Band Set"/>
    <n v="2"/>
    <n v="40.46"/>
    <n v="0"/>
    <n v="15.15"/>
    <n v="80.92"/>
    <n v="30.3"/>
    <n v="50.620000000000005"/>
    <n v="0.62555610479485912"/>
    <n v="2026"/>
    <s v="Q2"/>
    <n v="6"/>
    <s v="Jun"/>
  </r>
  <r>
    <x v="1238"/>
    <x v="180"/>
    <x v="0"/>
    <x v="1"/>
    <x v="5"/>
    <x v="1"/>
    <x v="6"/>
    <x v="2"/>
    <x v="1"/>
    <x v="1"/>
    <s v="Summit Backpack 45L"/>
    <n v="1"/>
    <n v="156.11000000000001"/>
    <n v="0"/>
    <n v="79.52"/>
    <n v="156.11000000000001"/>
    <n v="79.52"/>
    <n v="76.590000000000018"/>
    <n v="0.49061559157004681"/>
    <n v="2026"/>
    <s v="Q2"/>
    <n v="6"/>
    <s v="Jun"/>
  </r>
  <r>
    <x v="1239"/>
    <x v="181"/>
    <x v="0"/>
    <x v="2"/>
    <x v="6"/>
    <x v="2"/>
    <x v="3"/>
    <x v="0"/>
    <x v="0"/>
    <x v="3"/>
    <s v="Compact Sleeping Bag"/>
    <n v="2"/>
    <n v="121.78"/>
    <n v="0.1"/>
    <n v="59.62"/>
    <n v="219.20400000000001"/>
    <n v="119.24"/>
    <n v="99.964000000000013"/>
    <n v="0.45603182423678407"/>
    <n v="2026"/>
    <s v="Q3"/>
    <n v="7"/>
    <s v="Jul"/>
  </r>
  <r>
    <x v="1240"/>
    <x v="181"/>
    <x v="0"/>
    <x v="2"/>
    <x v="6"/>
    <x v="0"/>
    <x v="15"/>
    <x v="3"/>
    <x v="1"/>
    <x v="4"/>
    <s v="Recovery Roller"/>
    <n v="3"/>
    <n v="36.22"/>
    <n v="0.1"/>
    <n v="13.83"/>
    <n v="97.793999999999997"/>
    <n v="41.49"/>
    <n v="56.303999999999995"/>
    <n v="0.57574084299650286"/>
    <n v="2026"/>
    <s v="Q3"/>
    <n v="7"/>
    <s v="Jul"/>
  </r>
  <r>
    <x v="1241"/>
    <x v="181"/>
    <x v="0"/>
    <x v="2"/>
    <x v="6"/>
    <x v="3"/>
    <x v="7"/>
    <x v="1"/>
    <x v="2"/>
    <x v="2"/>
    <s v="Travel Backpack 35L"/>
    <n v="10"/>
    <n v="161.78"/>
    <n v="0.1"/>
    <n v="85.11"/>
    <n v="1456.02"/>
    <n v="851.1"/>
    <n v="604.91999999999996"/>
    <n v="0.4154613260806857"/>
    <n v="2026"/>
    <s v="Q3"/>
    <n v="7"/>
    <s v="Jul"/>
  </r>
  <r>
    <x v="1242"/>
    <x v="181"/>
    <x v="0"/>
    <x v="2"/>
    <x v="6"/>
    <x v="3"/>
    <x v="7"/>
    <x v="0"/>
    <x v="2"/>
    <x v="3"/>
    <s v="Compact Sleeping Bag"/>
    <n v="3"/>
    <n v="126.23"/>
    <n v="0.05"/>
    <n v="61.81"/>
    <n v="359.75549999999998"/>
    <n v="185.43"/>
    <n v="174.32549999999998"/>
    <n v="0.4845666014835075"/>
    <n v="2026"/>
    <s v="Q3"/>
    <n v="7"/>
    <s v="Jul"/>
  </r>
  <r>
    <x v="1243"/>
    <x v="181"/>
    <x v="0"/>
    <x v="2"/>
    <x v="6"/>
    <x v="3"/>
    <x v="8"/>
    <x v="0"/>
    <x v="0"/>
    <x v="0"/>
    <s v="Commuter Helmet"/>
    <n v="4"/>
    <n v="79.97"/>
    <n v="0.1"/>
    <n v="43.36"/>
    <n v="287.892"/>
    <n v="173.44"/>
    <n v="114.452"/>
    <n v="0.39755185972517471"/>
    <n v="2026"/>
    <s v="Q3"/>
    <n v="7"/>
    <s v="Jul"/>
  </r>
  <r>
    <x v="1244"/>
    <x v="181"/>
    <x v="0"/>
    <x v="2"/>
    <x v="6"/>
    <x v="3"/>
    <x v="8"/>
    <x v="2"/>
    <x v="1"/>
    <x v="0"/>
    <s v="Cycling Pack 12L"/>
    <n v="2"/>
    <n v="102.37"/>
    <n v="0"/>
    <n v="50.25"/>
    <n v="204.74"/>
    <n v="100.5"/>
    <n v="104.24000000000001"/>
    <n v="0.50913353521539517"/>
    <n v="2026"/>
    <s v="Q3"/>
    <n v="7"/>
    <s v="Jul"/>
  </r>
  <r>
    <x v="1245"/>
    <x v="181"/>
    <x v="0"/>
    <x v="2"/>
    <x v="6"/>
    <x v="3"/>
    <x v="13"/>
    <x v="0"/>
    <x v="1"/>
    <x v="0"/>
    <s v="Cycling Pack 12L"/>
    <n v="1"/>
    <n v="102.13"/>
    <n v="0"/>
    <n v="49.17"/>
    <n v="102.13"/>
    <n v="49.17"/>
    <n v="52.959999999999994"/>
    <n v="0.5185547831195535"/>
    <n v="2026"/>
    <s v="Q3"/>
    <n v="7"/>
    <s v="Jul"/>
  </r>
  <r>
    <x v="1246"/>
    <x v="182"/>
    <x v="0"/>
    <x v="2"/>
    <x v="6"/>
    <x v="2"/>
    <x v="2"/>
    <x v="0"/>
    <x v="0"/>
    <x v="2"/>
    <s v="Travel Backpack 35L"/>
    <n v="1"/>
    <n v="161.82"/>
    <n v="0"/>
    <n v="87.15"/>
    <n v="161.82"/>
    <n v="87.15"/>
    <n v="74.669999999999987"/>
    <n v="0.46143863552094916"/>
    <n v="2026"/>
    <s v="Q3"/>
    <n v="7"/>
    <s v="Jul"/>
  </r>
  <r>
    <x v="1247"/>
    <x v="182"/>
    <x v="0"/>
    <x v="2"/>
    <x v="6"/>
    <x v="3"/>
    <x v="8"/>
    <x v="0"/>
    <x v="1"/>
    <x v="0"/>
    <s v="Commuter Helmet"/>
    <n v="2"/>
    <n v="83.29"/>
    <n v="0"/>
    <n v="42.45"/>
    <n v="166.58"/>
    <n v="84.9"/>
    <n v="81.680000000000007"/>
    <n v="0.49033497418657701"/>
    <n v="2026"/>
    <s v="Q3"/>
    <n v="7"/>
    <s v="Jul"/>
  </r>
  <r>
    <x v="1248"/>
    <x v="182"/>
    <x v="0"/>
    <x v="2"/>
    <x v="6"/>
    <x v="2"/>
    <x v="16"/>
    <x v="0"/>
    <x v="1"/>
    <x v="2"/>
    <s v="Carry-On Duffel"/>
    <n v="2"/>
    <n v="136.72999999999999"/>
    <n v="0"/>
    <n v="66.03"/>
    <n v="273.45999999999998"/>
    <n v="132.06"/>
    <n v="141.39999999999998"/>
    <n v="0.5170774519125283"/>
    <n v="2026"/>
    <s v="Q3"/>
    <n v="7"/>
    <s v="Jul"/>
  </r>
  <r>
    <x v="1249"/>
    <x v="182"/>
    <x v="0"/>
    <x v="2"/>
    <x v="6"/>
    <x v="2"/>
    <x v="2"/>
    <x v="3"/>
    <x v="0"/>
    <x v="1"/>
    <s v="Summit Backpack 45L"/>
    <n v="2"/>
    <n v="152.44"/>
    <n v="0"/>
    <n v="81.23"/>
    <n v="304.88"/>
    <n v="162.46"/>
    <n v="142.41999999999999"/>
    <n v="0.46713461033849379"/>
    <n v="2026"/>
    <s v="Q3"/>
    <n v="7"/>
    <s v="Jul"/>
  </r>
  <r>
    <x v="1250"/>
    <x v="182"/>
    <x v="0"/>
    <x v="2"/>
    <x v="6"/>
    <x v="3"/>
    <x v="7"/>
    <x v="0"/>
    <x v="1"/>
    <x v="1"/>
    <s v="Trekking Poles"/>
    <n v="2"/>
    <n v="71.28"/>
    <n v="0.1"/>
    <n v="32.67"/>
    <n v="128.304"/>
    <n v="65.34"/>
    <n v="62.963999999999999"/>
    <n v="0.4907407407407407"/>
    <n v="2026"/>
    <s v="Q3"/>
    <n v="7"/>
    <s v="Jul"/>
  </r>
  <r>
    <x v="1251"/>
    <x v="182"/>
    <x v="0"/>
    <x v="2"/>
    <x v="6"/>
    <x v="2"/>
    <x v="3"/>
    <x v="3"/>
    <x v="0"/>
    <x v="0"/>
    <s v="Commuter Helmet"/>
    <n v="1"/>
    <n v="80.290000000000006"/>
    <n v="0.1"/>
    <n v="43.47"/>
    <n v="72.26100000000001"/>
    <n v="43.47"/>
    <n v="28.791000000000011"/>
    <n v="0.39843068875326948"/>
    <n v="2026"/>
    <s v="Q3"/>
    <n v="7"/>
    <s v="Jul"/>
  </r>
  <r>
    <x v="1252"/>
    <x v="182"/>
    <x v="0"/>
    <x v="2"/>
    <x v="6"/>
    <x v="1"/>
    <x v="6"/>
    <x v="3"/>
    <x v="1"/>
    <x v="1"/>
    <s v="Trail Boots"/>
    <n v="1"/>
    <n v="142.38"/>
    <n v="0.05"/>
    <n v="77.17"/>
    <n v="135.261"/>
    <n v="77.17"/>
    <n v="58.090999999999994"/>
    <n v="0.42947338848596417"/>
    <n v="2026"/>
    <s v="Q3"/>
    <n v="7"/>
    <s v="Jul"/>
  </r>
  <r>
    <x v="1253"/>
    <x v="182"/>
    <x v="0"/>
    <x v="2"/>
    <x v="6"/>
    <x v="3"/>
    <x v="7"/>
    <x v="0"/>
    <x v="1"/>
    <x v="1"/>
    <s v="Hiking Daypack 20L"/>
    <n v="3"/>
    <n v="91.47"/>
    <n v="0.05"/>
    <n v="45.6"/>
    <n v="260.68949999999995"/>
    <n v="136.80000000000001"/>
    <n v="123.88949999999994"/>
    <n v="0.47523778287963253"/>
    <n v="2026"/>
    <s v="Q3"/>
    <n v="7"/>
    <s v="Jul"/>
  </r>
  <r>
    <x v="1254"/>
    <x v="182"/>
    <x v="0"/>
    <x v="2"/>
    <x v="6"/>
    <x v="1"/>
    <x v="11"/>
    <x v="2"/>
    <x v="1"/>
    <x v="2"/>
    <s v="Packing Cube Set"/>
    <n v="1"/>
    <n v="45.92"/>
    <n v="0.05"/>
    <n v="17.91"/>
    <n v="43.624000000000002"/>
    <n v="17.91"/>
    <n v="25.714000000000002"/>
    <n v="0.58944617641665142"/>
    <n v="2026"/>
    <s v="Q3"/>
    <n v="7"/>
    <s v="Jul"/>
  </r>
  <r>
    <x v="1255"/>
    <x v="183"/>
    <x v="0"/>
    <x v="2"/>
    <x v="6"/>
    <x v="3"/>
    <x v="4"/>
    <x v="2"/>
    <x v="1"/>
    <x v="4"/>
    <s v="Recovery Roller"/>
    <n v="1"/>
    <n v="36.01"/>
    <n v="0"/>
    <n v="14.11"/>
    <n v="36.01"/>
    <n v="14.11"/>
    <n v="21.9"/>
    <n v="0.60816439877811723"/>
    <n v="2026"/>
    <s v="Q3"/>
    <n v="7"/>
    <s v="Jul"/>
  </r>
  <r>
    <x v="1256"/>
    <x v="183"/>
    <x v="0"/>
    <x v="2"/>
    <x v="6"/>
    <x v="3"/>
    <x v="13"/>
    <x v="0"/>
    <x v="2"/>
    <x v="2"/>
    <s v="Travel Backpack 35L"/>
    <n v="1"/>
    <n v="165.8"/>
    <n v="0.1"/>
    <n v="88.32"/>
    <n v="149.22000000000003"/>
    <n v="88.32"/>
    <n v="60.900000000000034"/>
    <n v="0.40812223562525146"/>
    <n v="2026"/>
    <s v="Q3"/>
    <n v="7"/>
    <s v="Jul"/>
  </r>
  <r>
    <x v="1257"/>
    <x v="183"/>
    <x v="0"/>
    <x v="2"/>
    <x v="6"/>
    <x v="2"/>
    <x v="2"/>
    <x v="1"/>
    <x v="2"/>
    <x v="4"/>
    <s v="Resistance Band Set"/>
    <n v="5"/>
    <n v="40.36"/>
    <n v="0.15"/>
    <n v="14.57"/>
    <n v="171.53"/>
    <n v="72.849999999999994"/>
    <n v="98.68"/>
    <n v="0.57529295167026184"/>
    <n v="2026"/>
    <s v="Q3"/>
    <n v="7"/>
    <s v="Jul"/>
  </r>
  <r>
    <x v="1258"/>
    <x v="183"/>
    <x v="0"/>
    <x v="2"/>
    <x v="6"/>
    <x v="2"/>
    <x v="16"/>
    <x v="1"/>
    <x v="2"/>
    <x v="1"/>
    <s v="Trail Boots"/>
    <n v="12"/>
    <n v="143.77000000000001"/>
    <n v="0.1"/>
    <n v="81.680000000000007"/>
    <n v="1552.7160000000003"/>
    <n v="980.16000000000008"/>
    <n v="572.55600000000027"/>
    <n v="0.3687448316369511"/>
    <n v="2026"/>
    <s v="Q3"/>
    <n v="7"/>
    <s v="Jul"/>
  </r>
  <r>
    <x v="1259"/>
    <x v="183"/>
    <x v="0"/>
    <x v="2"/>
    <x v="6"/>
    <x v="1"/>
    <x v="12"/>
    <x v="0"/>
    <x v="1"/>
    <x v="1"/>
    <s v="Trekking Poles"/>
    <n v="2"/>
    <n v="70.5"/>
    <n v="0"/>
    <n v="32.51"/>
    <n v="141"/>
    <n v="65.02"/>
    <n v="75.98"/>
    <n v="0.53886524822695037"/>
    <n v="2026"/>
    <s v="Q3"/>
    <n v="7"/>
    <s v="Jul"/>
  </r>
  <r>
    <x v="1260"/>
    <x v="183"/>
    <x v="0"/>
    <x v="2"/>
    <x v="6"/>
    <x v="1"/>
    <x v="14"/>
    <x v="0"/>
    <x v="1"/>
    <x v="1"/>
    <s v="Summit Backpack 45L"/>
    <n v="2"/>
    <n v="152.88999999999999"/>
    <n v="0"/>
    <n v="81.34"/>
    <n v="305.77999999999997"/>
    <n v="162.68"/>
    <n v="143.09999999999997"/>
    <n v="0.46798351756164558"/>
    <n v="2026"/>
    <s v="Q3"/>
    <n v="7"/>
    <s v="Jul"/>
  </r>
  <r>
    <x v="1261"/>
    <x v="184"/>
    <x v="0"/>
    <x v="2"/>
    <x v="6"/>
    <x v="0"/>
    <x v="15"/>
    <x v="0"/>
    <x v="1"/>
    <x v="0"/>
    <s v="Commuter Helmet"/>
    <n v="2"/>
    <n v="81.900000000000006"/>
    <n v="0"/>
    <n v="42.61"/>
    <n v="163.80000000000001"/>
    <n v="85.22"/>
    <n v="78.580000000000013"/>
    <n v="0.47973137973137975"/>
    <n v="2026"/>
    <s v="Q3"/>
    <n v="7"/>
    <s v="Jul"/>
  </r>
  <r>
    <x v="1262"/>
    <x v="184"/>
    <x v="0"/>
    <x v="2"/>
    <x v="6"/>
    <x v="2"/>
    <x v="10"/>
    <x v="2"/>
    <x v="1"/>
    <x v="0"/>
    <s v="Cycling Pack 12L"/>
    <n v="1"/>
    <n v="103.58"/>
    <n v="0"/>
    <n v="51.94"/>
    <n v="103.58"/>
    <n v="51.94"/>
    <n v="51.64"/>
    <n v="0.49855184398532537"/>
    <n v="2026"/>
    <s v="Q3"/>
    <n v="7"/>
    <s v="Jul"/>
  </r>
  <r>
    <x v="1263"/>
    <x v="184"/>
    <x v="0"/>
    <x v="2"/>
    <x v="6"/>
    <x v="2"/>
    <x v="3"/>
    <x v="1"/>
    <x v="0"/>
    <x v="1"/>
    <s v="Trekking Poles"/>
    <n v="4"/>
    <n v="69.7"/>
    <n v="0.1"/>
    <n v="32.799999999999997"/>
    <n v="250.92000000000002"/>
    <n v="131.19999999999999"/>
    <n v="119.72000000000003"/>
    <n v="0.47712418300653603"/>
    <n v="2026"/>
    <s v="Q3"/>
    <n v="7"/>
    <s v="Jul"/>
  </r>
  <r>
    <x v="1264"/>
    <x v="184"/>
    <x v="0"/>
    <x v="2"/>
    <x v="6"/>
    <x v="1"/>
    <x v="12"/>
    <x v="0"/>
    <x v="2"/>
    <x v="4"/>
    <s v="Resistance Band Set"/>
    <n v="1"/>
    <n v="40.549999999999997"/>
    <n v="0.05"/>
    <n v="14.44"/>
    <n v="38.522499999999994"/>
    <n v="14.44"/>
    <n v="24.082499999999996"/>
    <n v="0.62515413070283599"/>
    <n v="2026"/>
    <s v="Q3"/>
    <n v="7"/>
    <s v="Jul"/>
  </r>
  <r>
    <x v="1265"/>
    <x v="184"/>
    <x v="0"/>
    <x v="2"/>
    <x v="6"/>
    <x v="3"/>
    <x v="8"/>
    <x v="0"/>
    <x v="1"/>
    <x v="1"/>
    <s v="Trail Boots"/>
    <n v="2"/>
    <n v="145.88999999999999"/>
    <n v="0"/>
    <n v="80.709999999999994"/>
    <n v="291.77999999999997"/>
    <n v="161.41999999999999"/>
    <n v="130.35999999999999"/>
    <n v="0.4467749674412228"/>
    <n v="2026"/>
    <s v="Q3"/>
    <n v="7"/>
    <s v="Jul"/>
  </r>
  <r>
    <x v="1266"/>
    <x v="184"/>
    <x v="0"/>
    <x v="2"/>
    <x v="6"/>
    <x v="3"/>
    <x v="13"/>
    <x v="0"/>
    <x v="0"/>
    <x v="2"/>
    <s v="Travel Backpack 35L"/>
    <n v="1"/>
    <n v="163.25"/>
    <n v="0"/>
    <n v="89.71"/>
    <n v="163.25"/>
    <n v="89.71"/>
    <n v="73.540000000000006"/>
    <n v="0.45047473200612559"/>
    <n v="2026"/>
    <s v="Q3"/>
    <n v="7"/>
    <s v="Jul"/>
  </r>
  <r>
    <x v="1267"/>
    <x v="184"/>
    <x v="0"/>
    <x v="2"/>
    <x v="6"/>
    <x v="1"/>
    <x v="1"/>
    <x v="0"/>
    <x v="0"/>
    <x v="4"/>
    <s v="Resistance Band Set"/>
    <n v="1"/>
    <n v="40.39"/>
    <n v="0.1"/>
    <n v="14.38"/>
    <n v="36.350999999999999"/>
    <n v="14.38"/>
    <n v="21.970999999999997"/>
    <n v="0.60441253335534095"/>
    <n v="2026"/>
    <s v="Q3"/>
    <n v="7"/>
    <s v="Jul"/>
  </r>
  <r>
    <x v="1268"/>
    <x v="184"/>
    <x v="0"/>
    <x v="2"/>
    <x v="6"/>
    <x v="0"/>
    <x v="15"/>
    <x v="2"/>
    <x v="0"/>
    <x v="3"/>
    <s v="Trail Tent 2P"/>
    <n v="1"/>
    <n v="200.22"/>
    <n v="0"/>
    <n v="104.38"/>
    <n v="200.22"/>
    <n v="104.38"/>
    <n v="95.84"/>
    <n v="0.47867345919488563"/>
    <n v="2026"/>
    <s v="Q3"/>
    <n v="7"/>
    <s v="Jul"/>
  </r>
  <r>
    <x v="1269"/>
    <x v="184"/>
    <x v="0"/>
    <x v="2"/>
    <x v="6"/>
    <x v="1"/>
    <x v="6"/>
    <x v="0"/>
    <x v="0"/>
    <x v="2"/>
    <s v="Travel Backpack 35L"/>
    <n v="1"/>
    <n v="164.78"/>
    <n v="0.1"/>
    <n v="88.72"/>
    <n v="148.30199999999999"/>
    <n v="88.72"/>
    <n v="59.581999999999994"/>
    <n v="0.4017612709201494"/>
    <n v="2026"/>
    <s v="Q3"/>
    <n v="7"/>
    <s v="Jul"/>
  </r>
  <r>
    <x v="1270"/>
    <x v="184"/>
    <x v="0"/>
    <x v="2"/>
    <x v="6"/>
    <x v="1"/>
    <x v="14"/>
    <x v="0"/>
    <x v="0"/>
    <x v="1"/>
    <s v="Trail Boots"/>
    <n v="4"/>
    <n v="142.86000000000001"/>
    <n v="0"/>
    <n v="81.62"/>
    <n v="571.44000000000005"/>
    <n v="326.48"/>
    <n v="244.96000000000004"/>
    <n v="0.42867142657146862"/>
    <n v="2026"/>
    <s v="Q3"/>
    <n v="7"/>
    <s v="Jul"/>
  </r>
  <r>
    <x v="1271"/>
    <x v="185"/>
    <x v="0"/>
    <x v="2"/>
    <x v="6"/>
    <x v="3"/>
    <x v="13"/>
    <x v="3"/>
    <x v="2"/>
    <x v="0"/>
    <s v="Compact Repair Kit"/>
    <n v="1"/>
    <n v="41.18"/>
    <n v="0"/>
    <n v="16.25"/>
    <n v="41.18"/>
    <n v="16.25"/>
    <n v="24.93"/>
    <n v="0.6053909664885867"/>
    <n v="2026"/>
    <s v="Q3"/>
    <n v="7"/>
    <s v="Jul"/>
  </r>
  <r>
    <x v="1272"/>
    <x v="185"/>
    <x v="0"/>
    <x v="2"/>
    <x v="6"/>
    <x v="1"/>
    <x v="11"/>
    <x v="1"/>
    <x v="2"/>
    <x v="4"/>
    <s v="Recovery Roller"/>
    <n v="12"/>
    <n v="35.81"/>
    <n v="0.15"/>
    <n v="14.29"/>
    <n v="365.262"/>
    <n v="171.48"/>
    <n v="193.78200000000001"/>
    <n v="0.53052877112866936"/>
    <n v="2026"/>
    <s v="Q3"/>
    <n v="7"/>
    <s v="Jul"/>
  </r>
  <r>
    <x v="1273"/>
    <x v="185"/>
    <x v="0"/>
    <x v="2"/>
    <x v="6"/>
    <x v="1"/>
    <x v="14"/>
    <x v="2"/>
    <x v="1"/>
    <x v="3"/>
    <s v="Alpine Tent 4P"/>
    <n v="3"/>
    <n v="345.42"/>
    <n v="0"/>
    <n v="198.69"/>
    <n v="1036.26"/>
    <n v="596.06999999999994"/>
    <n v="440.19000000000005"/>
    <n v="0.42478721556366167"/>
    <n v="2026"/>
    <s v="Q3"/>
    <n v="7"/>
    <s v="Jul"/>
  </r>
  <r>
    <x v="1274"/>
    <x v="185"/>
    <x v="0"/>
    <x v="2"/>
    <x v="6"/>
    <x v="3"/>
    <x v="8"/>
    <x v="0"/>
    <x v="0"/>
    <x v="0"/>
    <s v="Cycling Pack 12L"/>
    <n v="4"/>
    <n v="101.66"/>
    <n v="0.1"/>
    <n v="51.55"/>
    <n v="365.976"/>
    <n v="206.2"/>
    <n v="159.77600000000001"/>
    <n v="0.43657507596126527"/>
    <n v="2026"/>
    <s v="Q3"/>
    <n v="7"/>
    <s v="Jul"/>
  </r>
  <r>
    <x v="1275"/>
    <x v="185"/>
    <x v="0"/>
    <x v="2"/>
    <x v="6"/>
    <x v="3"/>
    <x v="13"/>
    <x v="0"/>
    <x v="2"/>
    <x v="1"/>
    <s v="Trail Boots"/>
    <n v="3"/>
    <n v="146.88999999999999"/>
    <n v="0"/>
    <n v="77.650000000000006"/>
    <n v="440.66999999999996"/>
    <n v="232.95000000000002"/>
    <n v="207.71999999999994"/>
    <n v="0.47137313636054179"/>
    <n v="2026"/>
    <s v="Q3"/>
    <n v="7"/>
    <s v="Jul"/>
  </r>
  <r>
    <x v="1276"/>
    <x v="185"/>
    <x v="0"/>
    <x v="2"/>
    <x v="6"/>
    <x v="3"/>
    <x v="13"/>
    <x v="3"/>
    <x v="0"/>
    <x v="2"/>
    <s v="Travel Backpack 35L"/>
    <n v="2"/>
    <n v="161.21"/>
    <n v="0"/>
    <n v="85.2"/>
    <n v="322.42"/>
    <n v="170.4"/>
    <n v="152.02000000000001"/>
    <n v="0.47149680540909372"/>
    <n v="2026"/>
    <s v="Q3"/>
    <n v="7"/>
    <s v="Jul"/>
  </r>
  <r>
    <x v="1277"/>
    <x v="185"/>
    <x v="0"/>
    <x v="2"/>
    <x v="6"/>
    <x v="3"/>
    <x v="8"/>
    <x v="2"/>
    <x v="1"/>
    <x v="1"/>
    <s v="Trekking Poles"/>
    <n v="2"/>
    <n v="71.27"/>
    <n v="0.05"/>
    <n v="32.85"/>
    <n v="135.41299999999998"/>
    <n v="65.7"/>
    <n v="69.71299999999998"/>
    <n v="0.5148176319851121"/>
    <n v="2026"/>
    <s v="Q3"/>
    <n v="7"/>
    <s v="Jul"/>
  </r>
  <r>
    <x v="1278"/>
    <x v="185"/>
    <x v="0"/>
    <x v="2"/>
    <x v="6"/>
    <x v="0"/>
    <x v="9"/>
    <x v="2"/>
    <x v="0"/>
    <x v="4"/>
    <s v="Training Mat"/>
    <n v="3"/>
    <n v="50.16"/>
    <n v="0.05"/>
    <n v="22.24"/>
    <n v="142.95599999999999"/>
    <n v="66.72"/>
    <n v="76.23599999999999"/>
    <n v="0.53328296818601528"/>
    <n v="2026"/>
    <s v="Q3"/>
    <n v="7"/>
    <s v="Jul"/>
  </r>
  <r>
    <x v="1279"/>
    <x v="185"/>
    <x v="0"/>
    <x v="2"/>
    <x v="6"/>
    <x v="3"/>
    <x v="4"/>
    <x v="3"/>
    <x v="1"/>
    <x v="1"/>
    <s v="Trail Boots"/>
    <n v="1"/>
    <n v="145.37"/>
    <n v="0.05"/>
    <n v="81.02"/>
    <n v="138.10149999999999"/>
    <n v="81.02"/>
    <n v="57.081499999999991"/>
    <n v="0.41333005072356199"/>
    <n v="2026"/>
    <s v="Q3"/>
    <n v="7"/>
    <s v="Jul"/>
  </r>
  <r>
    <x v="1280"/>
    <x v="185"/>
    <x v="0"/>
    <x v="2"/>
    <x v="6"/>
    <x v="3"/>
    <x v="7"/>
    <x v="2"/>
    <x v="1"/>
    <x v="2"/>
    <s v="Packing Cube Set"/>
    <n v="2"/>
    <n v="47.1"/>
    <n v="0"/>
    <n v="17.920000000000002"/>
    <n v="94.2"/>
    <n v="35.840000000000003"/>
    <n v="58.36"/>
    <n v="0.6195329087048832"/>
    <n v="2026"/>
    <s v="Q3"/>
    <n v="7"/>
    <s v="Jul"/>
  </r>
  <r>
    <x v="1281"/>
    <x v="185"/>
    <x v="0"/>
    <x v="2"/>
    <x v="6"/>
    <x v="3"/>
    <x v="13"/>
    <x v="1"/>
    <x v="2"/>
    <x v="1"/>
    <s v="Summit Backpack 45L"/>
    <n v="5"/>
    <n v="155.09"/>
    <n v="0.1"/>
    <n v="78.52"/>
    <n v="697.90500000000009"/>
    <n v="392.59999999999997"/>
    <n v="305.30500000000012"/>
    <n v="0.43745925305020034"/>
    <n v="2026"/>
    <s v="Q3"/>
    <n v="7"/>
    <s v="Jul"/>
  </r>
  <r>
    <x v="1282"/>
    <x v="185"/>
    <x v="0"/>
    <x v="2"/>
    <x v="6"/>
    <x v="3"/>
    <x v="13"/>
    <x v="0"/>
    <x v="1"/>
    <x v="0"/>
    <s v="Commuter Helmet"/>
    <n v="3"/>
    <n v="82.89"/>
    <n v="0"/>
    <n v="42.31"/>
    <n v="248.67000000000002"/>
    <n v="126.93"/>
    <n v="121.74000000000001"/>
    <n v="0.48956448304982508"/>
    <n v="2026"/>
    <s v="Q3"/>
    <n v="7"/>
    <s v="Jul"/>
  </r>
  <r>
    <x v="1283"/>
    <x v="185"/>
    <x v="0"/>
    <x v="2"/>
    <x v="6"/>
    <x v="2"/>
    <x v="3"/>
    <x v="2"/>
    <x v="1"/>
    <x v="0"/>
    <s v="Commuter Helmet"/>
    <n v="2"/>
    <n v="80.8"/>
    <n v="0"/>
    <n v="42.21"/>
    <n v="161.6"/>
    <n v="84.42"/>
    <n v="77.179999999999993"/>
    <n v="0.47759900990099008"/>
    <n v="2026"/>
    <s v="Q3"/>
    <n v="7"/>
    <s v="Jul"/>
  </r>
  <r>
    <x v="1284"/>
    <x v="186"/>
    <x v="0"/>
    <x v="2"/>
    <x v="6"/>
    <x v="2"/>
    <x v="5"/>
    <x v="0"/>
    <x v="1"/>
    <x v="4"/>
    <s v="Resistance Band Set"/>
    <n v="2"/>
    <n v="39.54"/>
    <n v="0.05"/>
    <n v="14.68"/>
    <n v="75.125999999999991"/>
    <n v="29.36"/>
    <n v="45.765999999999991"/>
    <n v="0.60918989431089099"/>
    <n v="2026"/>
    <s v="Q3"/>
    <n v="7"/>
    <s v="Jul"/>
  </r>
  <r>
    <x v="1285"/>
    <x v="186"/>
    <x v="0"/>
    <x v="2"/>
    <x v="6"/>
    <x v="2"/>
    <x v="2"/>
    <x v="0"/>
    <x v="1"/>
    <x v="4"/>
    <s v="Weighted Vest"/>
    <n v="2"/>
    <n v="121.35"/>
    <n v="0"/>
    <n v="71.06"/>
    <n v="242.7"/>
    <n v="142.12"/>
    <n v="100.57999999999998"/>
    <n v="0.41442109600329619"/>
    <n v="2026"/>
    <s v="Q3"/>
    <n v="7"/>
    <s v="Jul"/>
  </r>
  <r>
    <x v="1286"/>
    <x v="186"/>
    <x v="0"/>
    <x v="2"/>
    <x v="6"/>
    <x v="3"/>
    <x v="8"/>
    <x v="2"/>
    <x v="0"/>
    <x v="4"/>
    <s v="Resistance Band Set"/>
    <n v="1"/>
    <n v="41.37"/>
    <n v="0"/>
    <n v="15.12"/>
    <n v="41.37"/>
    <n v="15.12"/>
    <n v="26.25"/>
    <n v="0.63451776649746194"/>
    <n v="2026"/>
    <s v="Q3"/>
    <n v="7"/>
    <s v="Jul"/>
  </r>
  <r>
    <x v="1287"/>
    <x v="186"/>
    <x v="0"/>
    <x v="2"/>
    <x v="6"/>
    <x v="1"/>
    <x v="12"/>
    <x v="0"/>
    <x v="1"/>
    <x v="0"/>
    <s v="Commuter Helmet"/>
    <n v="5"/>
    <n v="81.63"/>
    <n v="0.05"/>
    <n v="42.36"/>
    <n v="387.74249999999995"/>
    <n v="211.8"/>
    <n v="175.94249999999994"/>
    <n v="0.45376119460724568"/>
    <n v="2026"/>
    <s v="Q3"/>
    <n v="7"/>
    <s v="Jul"/>
  </r>
  <r>
    <x v="1288"/>
    <x v="186"/>
    <x v="0"/>
    <x v="2"/>
    <x v="6"/>
    <x v="1"/>
    <x v="1"/>
    <x v="0"/>
    <x v="0"/>
    <x v="4"/>
    <s v="Recovery Roller"/>
    <n v="1"/>
    <n v="36.19"/>
    <n v="0"/>
    <n v="13.91"/>
    <n v="36.19"/>
    <n v="13.91"/>
    <n v="22.279999999999998"/>
    <n v="0.61563967946946663"/>
    <n v="2026"/>
    <s v="Q3"/>
    <n v="7"/>
    <s v="Jul"/>
  </r>
  <r>
    <x v="1289"/>
    <x v="186"/>
    <x v="0"/>
    <x v="2"/>
    <x v="6"/>
    <x v="1"/>
    <x v="1"/>
    <x v="3"/>
    <x v="1"/>
    <x v="1"/>
    <s v="Trail Boots"/>
    <n v="1"/>
    <n v="142.04"/>
    <n v="0"/>
    <n v="81.67"/>
    <n v="142.04"/>
    <n v="81.67"/>
    <n v="60.36999999999999"/>
    <n v="0.4250211208110391"/>
    <n v="2026"/>
    <s v="Q3"/>
    <n v="7"/>
    <s v="Jul"/>
  </r>
  <r>
    <x v="1290"/>
    <x v="186"/>
    <x v="0"/>
    <x v="2"/>
    <x v="6"/>
    <x v="2"/>
    <x v="5"/>
    <x v="0"/>
    <x v="2"/>
    <x v="2"/>
    <s v="Carry-On Duffel"/>
    <n v="1"/>
    <n v="133.66999999999999"/>
    <n v="0"/>
    <n v="68.25"/>
    <n v="133.66999999999999"/>
    <n v="68.25"/>
    <n v="65.419999999999987"/>
    <n v="0.48941422907159415"/>
    <n v="2026"/>
    <s v="Q3"/>
    <n v="7"/>
    <s v="Jul"/>
  </r>
  <r>
    <x v="1291"/>
    <x v="186"/>
    <x v="0"/>
    <x v="2"/>
    <x v="6"/>
    <x v="2"/>
    <x v="10"/>
    <x v="0"/>
    <x v="1"/>
    <x v="2"/>
    <s v="Travel Backpack 35L"/>
    <n v="6"/>
    <n v="166.6"/>
    <n v="0"/>
    <n v="88.14"/>
    <n v="999.59999999999991"/>
    <n v="528.84"/>
    <n v="470.75999999999988"/>
    <n v="0.47094837935174061"/>
    <n v="2026"/>
    <s v="Q3"/>
    <n v="7"/>
    <s v="Jul"/>
  </r>
  <r>
    <x v="1292"/>
    <x v="186"/>
    <x v="0"/>
    <x v="2"/>
    <x v="6"/>
    <x v="1"/>
    <x v="12"/>
    <x v="0"/>
    <x v="0"/>
    <x v="0"/>
    <s v="Cycling Pack 12L"/>
    <n v="2"/>
    <n v="99.93"/>
    <n v="0.1"/>
    <n v="51.96"/>
    <n v="179.87400000000002"/>
    <n v="103.92"/>
    <n v="75.954000000000022"/>
    <n v="0.422262250241836"/>
    <n v="2026"/>
    <s v="Q3"/>
    <n v="7"/>
    <s v="Jul"/>
  </r>
  <r>
    <x v="1293"/>
    <x v="187"/>
    <x v="0"/>
    <x v="2"/>
    <x v="6"/>
    <x v="0"/>
    <x v="15"/>
    <x v="2"/>
    <x v="0"/>
    <x v="0"/>
    <s v="Cycling Pack 12L"/>
    <n v="6"/>
    <n v="100.56"/>
    <n v="0"/>
    <n v="49.47"/>
    <n v="603.36"/>
    <n v="296.82"/>
    <n v="306.54000000000002"/>
    <n v="0.508054892601432"/>
    <n v="2026"/>
    <s v="Q3"/>
    <n v="7"/>
    <s v="Jul"/>
  </r>
  <r>
    <x v="1294"/>
    <x v="187"/>
    <x v="0"/>
    <x v="2"/>
    <x v="6"/>
    <x v="0"/>
    <x v="9"/>
    <x v="0"/>
    <x v="0"/>
    <x v="3"/>
    <s v="Trail Tent 2P"/>
    <n v="1"/>
    <n v="200.48"/>
    <n v="0.05"/>
    <n v="104.11"/>
    <n v="190.45599999999999"/>
    <n v="104.11"/>
    <n v="86.345999999999989"/>
    <n v="0.45336455664300412"/>
    <n v="2026"/>
    <s v="Q3"/>
    <n v="7"/>
    <s v="Jul"/>
  </r>
  <r>
    <x v="1295"/>
    <x v="187"/>
    <x v="0"/>
    <x v="2"/>
    <x v="6"/>
    <x v="3"/>
    <x v="8"/>
    <x v="0"/>
    <x v="1"/>
    <x v="0"/>
    <s v="Trail Bike Light"/>
    <n v="1"/>
    <n v="51.06"/>
    <n v="0.15"/>
    <n v="22.56"/>
    <n v="43.401000000000003"/>
    <n v="22.56"/>
    <n v="20.841000000000005"/>
    <n v="0.48019630884081022"/>
    <n v="2026"/>
    <s v="Q3"/>
    <n v="7"/>
    <s v="Jul"/>
  </r>
  <r>
    <x v="1296"/>
    <x v="187"/>
    <x v="0"/>
    <x v="2"/>
    <x v="6"/>
    <x v="0"/>
    <x v="15"/>
    <x v="2"/>
    <x v="1"/>
    <x v="4"/>
    <s v="Weighted Vest"/>
    <n v="2"/>
    <n v="125.9"/>
    <n v="0.15"/>
    <n v="70.27"/>
    <n v="214.03"/>
    <n v="140.54"/>
    <n v="73.490000000000009"/>
    <n v="0.34336307994206422"/>
    <n v="2026"/>
    <s v="Q3"/>
    <n v="7"/>
    <s v="Jul"/>
  </r>
  <r>
    <x v="1297"/>
    <x v="188"/>
    <x v="0"/>
    <x v="2"/>
    <x v="6"/>
    <x v="1"/>
    <x v="12"/>
    <x v="2"/>
    <x v="0"/>
    <x v="3"/>
    <s v="Trail Tent 2P"/>
    <n v="2"/>
    <n v="192.24"/>
    <n v="0.05"/>
    <n v="103.65"/>
    <n v="365.25599999999997"/>
    <n v="207.3"/>
    <n v="157.95599999999996"/>
    <n v="0.43245285498390162"/>
    <n v="2026"/>
    <s v="Q3"/>
    <n v="7"/>
    <s v="Jul"/>
  </r>
  <r>
    <x v="1298"/>
    <x v="188"/>
    <x v="0"/>
    <x v="2"/>
    <x v="6"/>
    <x v="0"/>
    <x v="0"/>
    <x v="0"/>
    <x v="2"/>
    <x v="4"/>
    <s v="Resistance Band Set"/>
    <n v="2"/>
    <n v="40.79"/>
    <n v="0"/>
    <n v="14.61"/>
    <n v="81.58"/>
    <n v="29.22"/>
    <n v="52.36"/>
    <n v="0.64182397646481981"/>
    <n v="2026"/>
    <s v="Q3"/>
    <n v="7"/>
    <s v="Jul"/>
  </r>
  <r>
    <x v="1299"/>
    <x v="188"/>
    <x v="0"/>
    <x v="2"/>
    <x v="6"/>
    <x v="0"/>
    <x v="9"/>
    <x v="2"/>
    <x v="1"/>
    <x v="3"/>
    <s v="Compact Sleeping Bag"/>
    <n v="2"/>
    <n v="125.73"/>
    <n v="0.15"/>
    <n v="61.75"/>
    <n v="213.74100000000001"/>
    <n v="123.5"/>
    <n v="90.241000000000014"/>
    <n v="0.42219789371248384"/>
    <n v="2026"/>
    <s v="Q3"/>
    <n v="7"/>
    <s v="Jul"/>
  </r>
  <r>
    <x v="1300"/>
    <x v="188"/>
    <x v="0"/>
    <x v="2"/>
    <x v="6"/>
    <x v="0"/>
    <x v="15"/>
    <x v="0"/>
    <x v="2"/>
    <x v="2"/>
    <s v="Travel Backpack 35L"/>
    <n v="1"/>
    <n v="164.92"/>
    <n v="0"/>
    <n v="89.47"/>
    <n v="164.92"/>
    <n v="89.47"/>
    <n v="75.449999999999989"/>
    <n v="0.45749454280863444"/>
    <n v="2026"/>
    <s v="Q3"/>
    <n v="7"/>
    <s v="Jul"/>
  </r>
  <r>
    <x v="1301"/>
    <x v="188"/>
    <x v="0"/>
    <x v="2"/>
    <x v="6"/>
    <x v="1"/>
    <x v="6"/>
    <x v="2"/>
    <x v="1"/>
    <x v="0"/>
    <s v="Cycling Pack 12L"/>
    <n v="5"/>
    <n v="103.91"/>
    <n v="0"/>
    <n v="51.19"/>
    <n v="519.54999999999995"/>
    <n v="255.95"/>
    <n v="263.59999999999997"/>
    <n v="0.50736214031373306"/>
    <n v="2026"/>
    <s v="Q3"/>
    <n v="7"/>
    <s v="Jul"/>
  </r>
  <r>
    <x v="1302"/>
    <x v="189"/>
    <x v="0"/>
    <x v="2"/>
    <x v="6"/>
    <x v="2"/>
    <x v="16"/>
    <x v="1"/>
    <x v="2"/>
    <x v="0"/>
    <s v="Trail Bike Light"/>
    <n v="10"/>
    <n v="49.69"/>
    <n v="0.1"/>
    <n v="21.82"/>
    <n v="447.21"/>
    <n v="218.2"/>
    <n v="229.01"/>
    <n v="0.51208604458755391"/>
    <n v="2026"/>
    <s v="Q3"/>
    <n v="7"/>
    <s v="Jul"/>
  </r>
  <r>
    <x v="1303"/>
    <x v="189"/>
    <x v="0"/>
    <x v="2"/>
    <x v="6"/>
    <x v="3"/>
    <x v="7"/>
    <x v="2"/>
    <x v="0"/>
    <x v="1"/>
    <s v="Hiking Daypack 20L"/>
    <n v="3"/>
    <n v="94.19"/>
    <n v="0"/>
    <n v="44.1"/>
    <n v="282.57"/>
    <n v="132.30000000000001"/>
    <n v="150.26999999999998"/>
    <n v="0.53179743072512997"/>
    <n v="2026"/>
    <s v="Q3"/>
    <n v="7"/>
    <s v="Jul"/>
  </r>
  <r>
    <x v="1304"/>
    <x v="189"/>
    <x v="0"/>
    <x v="2"/>
    <x v="6"/>
    <x v="1"/>
    <x v="14"/>
    <x v="2"/>
    <x v="0"/>
    <x v="2"/>
    <s v="Packing Cube Set"/>
    <n v="1"/>
    <n v="46.87"/>
    <n v="0"/>
    <n v="18.649999999999999"/>
    <n v="46.87"/>
    <n v="18.649999999999999"/>
    <n v="28.22"/>
    <n v="0.60209088969490077"/>
    <n v="2026"/>
    <s v="Q3"/>
    <n v="7"/>
    <s v="Jul"/>
  </r>
  <r>
    <x v="1305"/>
    <x v="189"/>
    <x v="0"/>
    <x v="2"/>
    <x v="6"/>
    <x v="2"/>
    <x v="16"/>
    <x v="0"/>
    <x v="0"/>
    <x v="2"/>
    <s v="Insulated Bottle"/>
    <n v="1"/>
    <n v="36.99"/>
    <n v="0.1"/>
    <n v="13.2"/>
    <n v="33.291000000000004"/>
    <n v="13.2"/>
    <n v="20.091000000000005"/>
    <n v="0.60349644047940887"/>
    <n v="2026"/>
    <s v="Q3"/>
    <n v="7"/>
    <s v="Jul"/>
  </r>
  <r>
    <x v="1306"/>
    <x v="189"/>
    <x v="0"/>
    <x v="2"/>
    <x v="6"/>
    <x v="0"/>
    <x v="15"/>
    <x v="0"/>
    <x v="0"/>
    <x v="2"/>
    <s v="Carry-On Duffel"/>
    <n v="1"/>
    <n v="135.44"/>
    <n v="0"/>
    <n v="65.48"/>
    <n v="135.44"/>
    <n v="65.48"/>
    <n v="69.959999999999994"/>
    <n v="0.51653868871825159"/>
    <n v="2026"/>
    <s v="Q3"/>
    <n v="7"/>
    <s v="Jul"/>
  </r>
  <r>
    <x v="1307"/>
    <x v="189"/>
    <x v="0"/>
    <x v="2"/>
    <x v="6"/>
    <x v="1"/>
    <x v="1"/>
    <x v="0"/>
    <x v="1"/>
    <x v="1"/>
    <s v="Hiking Daypack 20L"/>
    <n v="3"/>
    <n v="92.25"/>
    <n v="0"/>
    <n v="46.27"/>
    <n v="276.75"/>
    <n v="138.81"/>
    <n v="137.94"/>
    <n v="0.49842818428184282"/>
    <n v="2026"/>
    <s v="Q3"/>
    <n v="7"/>
    <s v="Jul"/>
  </r>
  <r>
    <x v="1308"/>
    <x v="189"/>
    <x v="0"/>
    <x v="2"/>
    <x v="6"/>
    <x v="2"/>
    <x v="5"/>
    <x v="0"/>
    <x v="1"/>
    <x v="3"/>
    <s v="Trail Tent 2P"/>
    <n v="2"/>
    <n v="192.6"/>
    <n v="0"/>
    <n v="104.89"/>
    <n v="385.2"/>
    <n v="209.78"/>
    <n v="175.42"/>
    <n v="0.45539979231568017"/>
    <n v="2026"/>
    <s v="Q3"/>
    <n v="7"/>
    <s v="Jul"/>
  </r>
  <r>
    <x v="1309"/>
    <x v="189"/>
    <x v="0"/>
    <x v="2"/>
    <x v="6"/>
    <x v="3"/>
    <x v="8"/>
    <x v="0"/>
    <x v="0"/>
    <x v="0"/>
    <s v="Compact Repair Kit"/>
    <n v="1"/>
    <n v="39.94"/>
    <n v="0"/>
    <n v="16.89"/>
    <n v="39.94"/>
    <n v="16.89"/>
    <n v="23.049999999999997"/>
    <n v="0.57711567351026538"/>
    <n v="2026"/>
    <s v="Q3"/>
    <n v="7"/>
    <s v="Jul"/>
  </r>
  <r>
    <x v="1310"/>
    <x v="189"/>
    <x v="0"/>
    <x v="2"/>
    <x v="6"/>
    <x v="2"/>
    <x v="2"/>
    <x v="0"/>
    <x v="0"/>
    <x v="1"/>
    <s v="Summit Backpack 45L"/>
    <n v="3"/>
    <n v="150.61000000000001"/>
    <n v="0"/>
    <n v="79.900000000000006"/>
    <n v="451.83000000000004"/>
    <n v="239.70000000000002"/>
    <n v="212.13000000000002"/>
    <n v="0.46949073766682159"/>
    <n v="2026"/>
    <s v="Q3"/>
    <n v="7"/>
    <s v="Jul"/>
  </r>
  <r>
    <x v="1311"/>
    <x v="189"/>
    <x v="0"/>
    <x v="2"/>
    <x v="6"/>
    <x v="3"/>
    <x v="13"/>
    <x v="0"/>
    <x v="0"/>
    <x v="1"/>
    <s v="Trekking Poles"/>
    <n v="2"/>
    <n v="71.069999999999993"/>
    <n v="0"/>
    <n v="31.57"/>
    <n v="142.13999999999999"/>
    <n v="63.14"/>
    <n v="78.999999999999986"/>
    <n v="0.55579006613198245"/>
    <n v="2026"/>
    <s v="Q3"/>
    <n v="7"/>
    <s v="Jul"/>
  </r>
  <r>
    <x v="1312"/>
    <x v="190"/>
    <x v="0"/>
    <x v="2"/>
    <x v="6"/>
    <x v="0"/>
    <x v="0"/>
    <x v="2"/>
    <x v="1"/>
    <x v="0"/>
    <s v="Trail Bike Light"/>
    <n v="1"/>
    <n v="50.78"/>
    <n v="0"/>
    <n v="22.29"/>
    <n v="50.78"/>
    <n v="22.29"/>
    <n v="28.490000000000002"/>
    <n v="0.56104765655769995"/>
    <n v="2026"/>
    <s v="Q3"/>
    <n v="7"/>
    <s v="Jul"/>
  </r>
  <r>
    <x v="1313"/>
    <x v="190"/>
    <x v="0"/>
    <x v="2"/>
    <x v="6"/>
    <x v="0"/>
    <x v="15"/>
    <x v="0"/>
    <x v="0"/>
    <x v="1"/>
    <s v="Trail Boots"/>
    <n v="2"/>
    <n v="141.51"/>
    <n v="0.05"/>
    <n v="77.040000000000006"/>
    <n v="268.86899999999997"/>
    <n v="154.08000000000001"/>
    <n v="114.78899999999996"/>
    <n v="0.42693281858451504"/>
    <n v="2026"/>
    <s v="Q3"/>
    <n v="7"/>
    <s v="Jul"/>
  </r>
  <r>
    <x v="1314"/>
    <x v="190"/>
    <x v="0"/>
    <x v="2"/>
    <x v="6"/>
    <x v="1"/>
    <x v="12"/>
    <x v="3"/>
    <x v="0"/>
    <x v="1"/>
    <s v="Summit Backpack 45L"/>
    <n v="1"/>
    <n v="156.44"/>
    <n v="0.1"/>
    <n v="80.72"/>
    <n v="140.79599999999999"/>
    <n v="80.72"/>
    <n v="60.075999999999993"/>
    <n v="0.42668825818915307"/>
    <n v="2026"/>
    <s v="Q3"/>
    <n v="7"/>
    <s v="Jul"/>
  </r>
  <r>
    <x v="1315"/>
    <x v="190"/>
    <x v="0"/>
    <x v="2"/>
    <x v="6"/>
    <x v="1"/>
    <x v="12"/>
    <x v="0"/>
    <x v="1"/>
    <x v="4"/>
    <s v="Training Mat"/>
    <n v="2"/>
    <n v="51.75"/>
    <n v="0"/>
    <n v="21.4"/>
    <n v="103.5"/>
    <n v="42.8"/>
    <n v="60.7"/>
    <n v="0.58647342995169083"/>
    <n v="2026"/>
    <s v="Q3"/>
    <n v="7"/>
    <s v="Jul"/>
  </r>
  <r>
    <x v="1316"/>
    <x v="190"/>
    <x v="0"/>
    <x v="2"/>
    <x v="6"/>
    <x v="2"/>
    <x v="5"/>
    <x v="3"/>
    <x v="1"/>
    <x v="3"/>
    <s v="Portable Camp Stove"/>
    <n v="1"/>
    <n v="82.23"/>
    <n v="0.1"/>
    <n v="38.340000000000003"/>
    <n v="74.007000000000005"/>
    <n v="38.340000000000003"/>
    <n v="35.667000000000002"/>
    <n v="0.48194089748267055"/>
    <n v="2026"/>
    <s v="Q3"/>
    <n v="7"/>
    <s v="Jul"/>
  </r>
  <r>
    <x v="1317"/>
    <x v="190"/>
    <x v="0"/>
    <x v="2"/>
    <x v="6"/>
    <x v="1"/>
    <x v="6"/>
    <x v="0"/>
    <x v="1"/>
    <x v="1"/>
    <s v="Trail Boots"/>
    <n v="1"/>
    <n v="144.16999999999999"/>
    <n v="0.1"/>
    <n v="78.13"/>
    <n v="129.75299999999999"/>
    <n v="78.13"/>
    <n v="51.62299999999999"/>
    <n v="0.39785592625989374"/>
    <n v="2026"/>
    <s v="Q3"/>
    <n v="7"/>
    <s v="Jul"/>
  </r>
  <r>
    <x v="1318"/>
    <x v="190"/>
    <x v="0"/>
    <x v="2"/>
    <x v="6"/>
    <x v="1"/>
    <x v="12"/>
    <x v="0"/>
    <x v="0"/>
    <x v="3"/>
    <s v="Portable Camp Stove"/>
    <n v="4"/>
    <n v="82.47"/>
    <n v="0"/>
    <n v="40.22"/>
    <n v="329.88"/>
    <n v="160.88"/>
    <n v="169"/>
    <n v="0.51230750575967021"/>
    <n v="2026"/>
    <s v="Q3"/>
    <n v="7"/>
    <s v="Jul"/>
  </r>
  <r>
    <x v="1319"/>
    <x v="190"/>
    <x v="0"/>
    <x v="2"/>
    <x v="6"/>
    <x v="3"/>
    <x v="8"/>
    <x v="0"/>
    <x v="1"/>
    <x v="3"/>
    <s v="Compact Sleeping Bag"/>
    <n v="1"/>
    <n v="122.14"/>
    <n v="0.15"/>
    <n v="59.87"/>
    <n v="103.819"/>
    <n v="59.87"/>
    <n v="43.949000000000005"/>
    <n v="0.42332328379198414"/>
    <n v="2026"/>
    <s v="Q3"/>
    <n v="7"/>
    <s v="Jul"/>
  </r>
  <r>
    <x v="1320"/>
    <x v="190"/>
    <x v="0"/>
    <x v="2"/>
    <x v="6"/>
    <x v="2"/>
    <x v="16"/>
    <x v="2"/>
    <x v="0"/>
    <x v="1"/>
    <s v="Trail Boots"/>
    <n v="3"/>
    <n v="143.59"/>
    <n v="0"/>
    <n v="78.91"/>
    <n v="430.77"/>
    <n v="236.73"/>
    <n v="194.04"/>
    <n v="0.45044919562643637"/>
    <n v="2026"/>
    <s v="Q3"/>
    <n v="7"/>
    <s v="Jul"/>
  </r>
  <r>
    <x v="1321"/>
    <x v="190"/>
    <x v="0"/>
    <x v="2"/>
    <x v="6"/>
    <x v="3"/>
    <x v="13"/>
    <x v="0"/>
    <x v="2"/>
    <x v="1"/>
    <s v="Summit Backpack 45L"/>
    <n v="2"/>
    <n v="157.66"/>
    <n v="0"/>
    <n v="78.760000000000005"/>
    <n v="315.32"/>
    <n v="157.52000000000001"/>
    <n v="157.79999999999998"/>
    <n v="0.50044399340352652"/>
    <n v="2026"/>
    <s v="Q3"/>
    <n v="7"/>
    <s v="Jul"/>
  </r>
  <r>
    <x v="1322"/>
    <x v="190"/>
    <x v="0"/>
    <x v="2"/>
    <x v="6"/>
    <x v="1"/>
    <x v="1"/>
    <x v="0"/>
    <x v="2"/>
    <x v="0"/>
    <s v="Cycling Pack 12L"/>
    <n v="1"/>
    <n v="101.58"/>
    <n v="0"/>
    <n v="49.83"/>
    <n v="101.58"/>
    <n v="49.83"/>
    <n v="51.75"/>
    <n v="0.50945067926757237"/>
    <n v="2026"/>
    <s v="Q3"/>
    <n v="7"/>
    <s v="Jul"/>
  </r>
  <r>
    <x v="1323"/>
    <x v="190"/>
    <x v="0"/>
    <x v="2"/>
    <x v="6"/>
    <x v="2"/>
    <x v="3"/>
    <x v="0"/>
    <x v="0"/>
    <x v="2"/>
    <s v="Travel Backpack 35L"/>
    <n v="4"/>
    <n v="166.71"/>
    <n v="0"/>
    <n v="86.55"/>
    <n v="666.84"/>
    <n v="346.2"/>
    <n v="320.64000000000004"/>
    <n v="0.48083498290444487"/>
    <n v="2026"/>
    <s v="Q3"/>
    <n v="7"/>
    <s v="Jul"/>
  </r>
  <r>
    <x v="1324"/>
    <x v="191"/>
    <x v="0"/>
    <x v="2"/>
    <x v="6"/>
    <x v="1"/>
    <x v="12"/>
    <x v="2"/>
    <x v="1"/>
    <x v="0"/>
    <s v="Commuter Helmet"/>
    <n v="2"/>
    <n v="83.33"/>
    <n v="0"/>
    <n v="42.11"/>
    <n v="166.66"/>
    <n v="84.22"/>
    <n v="82.44"/>
    <n v="0.49465978639145564"/>
    <n v="2026"/>
    <s v="Q3"/>
    <n v="7"/>
    <s v="Jul"/>
  </r>
  <r>
    <x v="1325"/>
    <x v="191"/>
    <x v="0"/>
    <x v="2"/>
    <x v="6"/>
    <x v="0"/>
    <x v="15"/>
    <x v="0"/>
    <x v="1"/>
    <x v="1"/>
    <s v="Trekking Poles"/>
    <n v="2"/>
    <n v="71.77"/>
    <n v="0.05"/>
    <n v="32.9"/>
    <n v="136.363"/>
    <n v="65.8"/>
    <n v="70.563000000000002"/>
    <n v="0.5174644148339359"/>
    <n v="2026"/>
    <s v="Q3"/>
    <n v="7"/>
    <s v="Jul"/>
  </r>
  <r>
    <x v="1326"/>
    <x v="191"/>
    <x v="0"/>
    <x v="2"/>
    <x v="6"/>
    <x v="0"/>
    <x v="15"/>
    <x v="0"/>
    <x v="1"/>
    <x v="2"/>
    <s v="Travel Backpack 35L"/>
    <n v="3"/>
    <n v="164.5"/>
    <n v="0"/>
    <n v="87.06"/>
    <n v="493.5"/>
    <n v="261.18"/>
    <n v="232.32"/>
    <n v="0.47075987841945288"/>
    <n v="2026"/>
    <s v="Q3"/>
    <n v="7"/>
    <s v="Jul"/>
  </r>
  <r>
    <x v="1327"/>
    <x v="191"/>
    <x v="0"/>
    <x v="2"/>
    <x v="6"/>
    <x v="0"/>
    <x v="15"/>
    <x v="0"/>
    <x v="0"/>
    <x v="3"/>
    <s v="Portable Camp Stove"/>
    <n v="3"/>
    <n v="82.28"/>
    <n v="0.1"/>
    <n v="39.51"/>
    <n v="222.15600000000001"/>
    <n v="118.53"/>
    <n v="103.626"/>
    <n v="0.46645600388915898"/>
    <n v="2026"/>
    <s v="Q3"/>
    <n v="7"/>
    <s v="Jul"/>
  </r>
  <r>
    <x v="1328"/>
    <x v="191"/>
    <x v="0"/>
    <x v="2"/>
    <x v="6"/>
    <x v="2"/>
    <x v="2"/>
    <x v="2"/>
    <x v="1"/>
    <x v="0"/>
    <s v="Cycling Pack 12L"/>
    <n v="2"/>
    <n v="103.17"/>
    <n v="0"/>
    <n v="50.49"/>
    <n v="206.34"/>
    <n v="100.98"/>
    <n v="105.36"/>
    <n v="0.51061355045071244"/>
    <n v="2026"/>
    <s v="Q3"/>
    <n v="7"/>
    <s v="Jul"/>
  </r>
  <r>
    <x v="1329"/>
    <x v="191"/>
    <x v="0"/>
    <x v="2"/>
    <x v="6"/>
    <x v="0"/>
    <x v="15"/>
    <x v="0"/>
    <x v="1"/>
    <x v="0"/>
    <s v="Trail Bike Light"/>
    <n v="1"/>
    <n v="50.33"/>
    <n v="0.05"/>
    <n v="22.06"/>
    <n v="47.813499999999998"/>
    <n v="22.06"/>
    <n v="25.753499999999999"/>
    <n v="0.53862402877848303"/>
    <n v="2026"/>
    <s v="Q3"/>
    <n v="7"/>
    <s v="Jul"/>
  </r>
  <r>
    <x v="1330"/>
    <x v="191"/>
    <x v="0"/>
    <x v="2"/>
    <x v="6"/>
    <x v="1"/>
    <x v="11"/>
    <x v="1"/>
    <x v="2"/>
    <x v="1"/>
    <s v="Trail Boots"/>
    <n v="6"/>
    <n v="142.78"/>
    <n v="0.15"/>
    <n v="80.38"/>
    <n v="728.178"/>
    <n v="482.28"/>
    <n v="245.89800000000002"/>
    <n v="0.33768941110552642"/>
    <n v="2026"/>
    <s v="Q3"/>
    <n v="7"/>
    <s v="Jul"/>
  </r>
  <r>
    <x v="1331"/>
    <x v="191"/>
    <x v="0"/>
    <x v="2"/>
    <x v="6"/>
    <x v="1"/>
    <x v="6"/>
    <x v="0"/>
    <x v="1"/>
    <x v="3"/>
    <s v="Trail Tent 2P"/>
    <n v="1"/>
    <n v="195.38"/>
    <n v="0.05"/>
    <n v="101.67"/>
    <n v="185.61099999999999"/>
    <n v="101.67"/>
    <n v="83.940999999999988"/>
    <n v="0.45224151585843508"/>
    <n v="2026"/>
    <s v="Q3"/>
    <n v="7"/>
    <s v="Jul"/>
  </r>
  <r>
    <x v="1332"/>
    <x v="191"/>
    <x v="0"/>
    <x v="2"/>
    <x v="6"/>
    <x v="3"/>
    <x v="4"/>
    <x v="2"/>
    <x v="0"/>
    <x v="0"/>
    <s v="Cycling Pack 12L"/>
    <n v="5"/>
    <n v="104.8"/>
    <n v="0"/>
    <n v="50.94"/>
    <n v="524"/>
    <n v="254.7"/>
    <n v="269.3"/>
    <n v="0.51393129770992374"/>
    <n v="2026"/>
    <s v="Q3"/>
    <n v="7"/>
    <s v="Jul"/>
  </r>
  <r>
    <x v="1333"/>
    <x v="191"/>
    <x v="0"/>
    <x v="2"/>
    <x v="6"/>
    <x v="3"/>
    <x v="7"/>
    <x v="0"/>
    <x v="0"/>
    <x v="3"/>
    <s v="Portable Camp Stove"/>
    <n v="3"/>
    <n v="82.26"/>
    <n v="0"/>
    <n v="40.020000000000003"/>
    <n v="246.78000000000003"/>
    <n v="120.06"/>
    <n v="126.72000000000003"/>
    <n v="0.51349380014587898"/>
    <n v="2026"/>
    <s v="Q3"/>
    <n v="7"/>
    <s v="Jul"/>
  </r>
  <r>
    <x v="1334"/>
    <x v="191"/>
    <x v="0"/>
    <x v="2"/>
    <x v="6"/>
    <x v="2"/>
    <x v="10"/>
    <x v="0"/>
    <x v="2"/>
    <x v="1"/>
    <s v="Hiking Daypack 20L"/>
    <n v="1"/>
    <n v="90.79"/>
    <n v="0"/>
    <n v="46.39"/>
    <n v="90.79"/>
    <n v="46.39"/>
    <n v="44.400000000000006"/>
    <n v="0.4890406432426479"/>
    <n v="2026"/>
    <s v="Q3"/>
    <n v="7"/>
    <s v="Jul"/>
  </r>
  <r>
    <x v="1335"/>
    <x v="191"/>
    <x v="0"/>
    <x v="2"/>
    <x v="6"/>
    <x v="1"/>
    <x v="11"/>
    <x v="0"/>
    <x v="0"/>
    <x v="0"/>
    <s v="Compact Repair Kit"/>
    <n v="1"/>
    <n v="41.33"/>
    <n v="0"/>
    <n v="17.2"/>
    <n v="41.33"/>
    <n v="17.2"/>
    <n v="24.13"/>
    <n v="0.58383740624243896"/>
    <n v="2026"/>
    <s v="Q3"/>
    <n v="7"/>
    <s v="Jul"/>
  </r>
  <r>
    <x v="1336"/>
    <x v="192"/>
    <x v="0"/>
    <x v="2"/>
    <x v="6"/>
    <x v="2"/>
    <x v="2"/>
    <x v="0"/>
    <x v="0"/>
    <x v="4"/>
    <s v="Resistance Band Set"/>
    <n v="2"/>
    <n v="41.09"/>
    <n v="0.05"/>
    <n v="14.54"/>
    <n v="78.070999999999998"/>
    <n v="29.08"/>
    <n v="48.991"/>
    <n v="0.62751854081541159"/>
    <n v="2026"/>
    <s v="Q3"/>
    <n v="7"/>
    <s v="Jul"/>
  </r>
  <r>
    <x v="1337"/>
    <x v="192"/>
    <x v="0"/>
    <x v="2"/>
    <x v="6"/>
    <x v="1"/>
    <x v="12"/>
    <x v="1"/>
    <x v="2"/>
    <x v="3"/>
    <s v="Portable Camp Stove"/>
    <n v="5"/>
    <n v="82.39"/>
    <n v="0.05"/>
    <n v="39.479999999999997"/>
    <n v="391.35249999999996"/>
    <n v="197.39999999999998"/>
    <n v="193.95249999999999"/>
    <n v="0.49559540312122702"/>
    <n v="2026"/>
    <s v="Q3"/>
    <n v="7"/>
    <s v="Jul"/>
  </r>
  <r>
    <x v="1338"/>
    <x v="192"/>
    <x v="0"/>
    <x v="2"/>
    <x v="6"/>
    <x v="1"/>
    <x v="14"/>
    <x v="0"/>
    <x v="2"/>
    <x v="4"/>
    <s v="Recovery Roller"/>
    <n v="3"/>
    <n v="37"/>
    <n v="0"/>
    <n v="13.69"/>
    <n v="111"/>
    <n v="41.07"/>
    <n v="69.930000000000007"/>
    <n v="0.63000000000000012"/>
    <n v="2026"/>
    <s v="Q3"/>
    <n v="7"/>
    <s v="Jul"/>
  </r>
  <r>
    <x v="1339"/>
    <x v="192"/>
    <x v="0"/>
    <x v="2"/>
    <x v="6"/>
    <x v="3"/>
    <x v="8"/>
    <x v="2"/>
    <x v="1"/>
    <x v="4"/>
    <s v="Resistance Band Set"/>
    <n v="2"/>
    <n v="40.9"/>
    <n v="0"/>
    <n v="14.81"/>
    <n v="81.8"/>
    <n v="29.62"/>
    <n v="52.179999999999993"/>
    <n v="0.63789731051344734"/>
    <n v="2026"/>
    <s v="Q3"/>
    <n v="7"/>
    <s v="Jul"/>
  </r>
  <r>
    <x v="1340"/>
    <x v="192"/>
    <x v="0"/>
    <x v="2"/>
    <x v="6"/>
    <x v="0"/>
    <x v="0"/>
    <x v="0"/>
    <x v="1"/>
    <x v="4"/>
    <s v="Weighted Vest"/>
    <n v="1"/>
    <n v="123.33"/>
    <n v="0.1"/>
    <n v="70.900000000000006"/>
    <n v="110.997"/>
    <n v="70.900000000000006"/>
    <n v="40.096999999999994"/>
    <n v="0.36124399758552028"/>
    <n v="2026"/>
    <s v="Q3"/>
    <n v="7"/>
    <s v="Jul"/>
  </r>
  <r>
    <x v="1341"/>
    <x v="192"/>
    <x v="0"/>
    <x v="2"/>
    <x v="6"/>
    <x v="1"/>
    <x v="12"/>
    <x v="3"/>
    <x v="2"/>
    <x v="1"/>
    <s v="Summit Backpack 45L"/>
    <n v="1"/>
    <n v="153.25"/>
    <n v="0.15"/>
    <n v="78.28"/>
    <n v="130.26249999999999"/>
    <n v="78.28"/>
    <n v="51.982499999999987"/>
    <n v="0.39905959121005657"/>
    <n v="2026"/>
    <s v="Q3"/>
    <n v="7"/>
    <s v="Jul"/>
  </r>
  <r>
    <x v="1342"/>
    <x v="192"/>
    <x v="0"/>
    <x v="2"/>
    <x v="6"/>
    <x v="3"/>
    <x v="7"/>
    <x v="3"/>
    <x v="1"/>
    <x v="2"/>
    <s v="Carry-On Duffel"/>
    <n v="3"/>
    <n v="134.43"/>
    <n v="0.1"/>
    <n v="65.78"/>
    <n v="362.96100000000001"/>
    <n v="197.34"/>
    <n v="165.62100000000001"/>
    <n v="0.45630522287518493"/>
    <n v="2026"/>
    <s v="Q3"/>
    <n v="7"/>
    <s v="Jul"/>
  </r>
  <r>
    <x v="1343"/>
    <x v="192"/>
    <x v="0"/>
    <x v="2"/>
    <x v="6"/>
    <x v="0"/>
    <x v="0"/>
    <x v="0"/>
    <x v="0"/>
    <x v="1"/>
    <s v="Hiking Daypack 20L"/>
    <n v="1"/>
    <n v="93.73"/>
    <n v="0.05"/>
    <n v="44.51"/>
    <n v="89.043499999999995"/>
    <n v="44.51"/>
    <n v="44.533499999999997"/>
    <n v="0.50013195797559618"/>
    <n v="2026"/>
    <s v="Q3"/>
    <n v="7"/>
    <s v="Jul"/>
  </r>
  <r>
    <x v="1344"/>
    <x v="192"/>
    <x v="0"/>
    <x v="2"/>
    <x v="6"/>
    <x v="0"/>
    <x v="0"/>
    <x v="0"/>
    <x v="0"/>
    <x v="2"/>
    <s v="Insulated Bottle"/>
    <n v="1"/>
    <n v="37.090000000000003"/>
    <n v="0"/>
    <n v="13.43"/>
    <n v="37.090000000000003"/>
    <n v="13.43"/>
    <n v="23.660000000000004"/>
    <n v="0.63790779185764357"/>
    <n v="2026"/>
    <s v="Q3"/>
    <n v="7"/>
    <s v="Jul"/>
  </r>
  <r>
    <x v="1345"/>
    <x v="192"/>
    <x v="0"/>
    <x v="2"/>
    <x v="6"/>
    <x v="0"/>
    <x v="0"/>
    <x v="2"/>
    <x v="1"/>
    <x v="2"/>
    <s v="Packing Cube Set"/>
    <n v="1"/>
    <n v="45.43"/>
    <n v="0"/>
    <n v="18.66"/>
    <n v="45.43"/>
    <n v="18.66"/>
    <n v="26.77"/>
    <n v="0.58925819942769098"/>
    <n v="2026"/>
    <s v="Q3"/>
    <n v="7"/>
    <s v="Jul"/>
  </r>
  <r>
    <x v="1346"/>
    <x v="192"/>
    <x v="0"/>
    <x v="2"/>
    <x v="6"/>
    <x v="3"/>
    <x v="8"/>
    <x v="3"/>
    <x v="1"/>
    <x v="4"/>
    <s v="Resistance Band Set"/>
    <n v="1"/>
    <n v="39.5"/>
    <n v="0.1"/>
    <n v="14.86"/>
    <n v="35.550000000000004"/>
    <n v="14.86"/>
    <n v="20.690000000000005"/>
    <n v="0.58199718706047832"/>
    <n v="2026"/>
    <s v="Q3"/>
    <n v="7"/>
    <s v="Jul"/>
  </r>
  <r>
    <x v="1347"/>
    <x v="192"/>
    <x v="0"/>
    <x v="2"/>
    <x v="6"/>
    <x v="2"/>
    <x v="16"/>
    <x v="2"/>
    <x v="0"/>
    <x v="4"/>
    <s v="Weighted Vest"/>
    <n v="2"/>
    <n v="123.58"/>
    <n v="0.1"/>
    <n v="68.739999999999995"/>
    <n v="222.44399999999999"/>
    <n v="137.47999999999999"/>
    <n v="84.963999999999999"/>
    <n v="0.3819568071065077"/>
    <n v="2026"/>
    <s v="Q3"/>
    <n v="7"/>
    <s v="Jul"/>
  </r>
  <r>
    <x v="1348"/>
    <x v="193"/>
    <x v="0"/>
    <x v="2"/>
    <x v="6"/>
    <x v="3"/>
    <x v="13"/>
    <x v="2"/>
    <x v="0"/>
    <x v="0"/>
    <s v="Cycling Pack 12L"/>
    <n v="1"/>
    <n v="103.61"/>
    <n v="0"/>
    <n v="51.84"/>
    <n v="103.61"/>
    <n v="51.84"/>
    <n v="51.769999999999996"/>
    <n v="0.49966219476884466"/>
    <n v="2026"/>
    <s v="Q3"/>
    <n v="7"/>
    <s v="Jul"/>
  </r>
  <r>
    <x v="1349"/>
    <x v="193"/>
    <x v="0"/>
    <x v="2"/>
    <x v="6"/>
    <x v="2"/>
    <x v="2"/>
    <x v="2"/>
    <x v="0"/>
    <x v="1"/>
    <s v="Trail Boots"/>
    <n v="2"/>
    <n v="145.75"/>
    <n v="0.05"/>
    <n v="79.319999999999993"/>
    <n v="276.92500000000001"/>
    <n v="158.63999999999999"/>
    <n v="118.28500000000003"/>
    <n v="0.42713731154644768"/>
    <n v="2026"/>
    <s v="Q3"/>
    <n v="7"/>
    <s v="Jul"/>
  </r>
  <r>
    <x v="1350"/>
    <x v="193"/>
    <x v="0"/>
    <x v="2"/>
    <x v="6"/>
    <x v="3"/>
    <x v="8"/>
    <x v="3"/>
    <x v="1"/>
    <x v="3"/>
    <s v="Trail Tent 2P"/>
    <n v="2"/>
    <n v="193.76"/>
    <n v="0.1"/>
    <n v="104.66"/>
    <n v="348.76799999999997"/>
    <n v="209.32"/>
    <n v="139.44799999999998"/>
    <n v="0.39983025965684921"/>
    <n v="2026"/>
    <s v="Q3"/>
    <n v="7"/>
    <s v="Jul"/>
  </r>
  <r>
    <x v="1351"/>
    <x v="193"/>
    <x v="0"/>
    <x v="2"/>
    <x v="6"/>
    <x v="2"/>
    <x v="16"/>
    <x v="0"/>
    <x v="0"/>
    <x v="1"/>
    <s v="Trail Boots"/>
    <n v="2"/>
    <n v="146.09"/>
    <n v="0.1"/>
    <n v="79.36"/>
    <n v="262.96199999999999"/>
    <n v="158.72"/>
    <n v="104.24199999999999"/>
    <n v="0.39641469109605187"/>
    <n v="2026"/>
    <s v="Q3"/>
    <n v="7"/>
    <s v="Jul"/>
  </r>
  <r>
    <x v="1352"/>
    <x v="193"/>
    <x v="0"/>
    <x v="2"/>
    <x v="6"/>
    <x v="1"/>
    <x v="14"/>
    <x v="2"/>
    <x v="1"/>
    <x v="2"/>
    <s v="Carry-On Duffel"/>
    <n v="1"/>
    <n v="131.91999999999999"/>
    <n v="0"/>
    <n v="66.19"/>
    <n v="131.91999999999999"/>
    <n v="66.19"/>
    <n v="65.72999999999999"/>
    <n v="0.49825651910248631"/>
    <n v="2026"/>
    <s v="Q3"/>
    <n v="7"/>
    <s v="Jul"/>
  </r>
  <r>
    <x v="1353"/>
    <x v="193"/>
    <x v="0"/>
    <x v="2"/>
    <x v="6"/>
    <x v="1"/>
    <x v="11"/>
    <x v="1"/>
    <x v="2"/>
    <x v="3"/>
    <s v="Portable Camp Stove"/>
    <n v="6"/>
    <n v="83.28"/>
    <n v="0.15"/>
    <n v="38.76"/>
    <n v="424.72800000000001"/>
    <n v="232.56"/>
    <n v="192.16800000000001"/>
    <n v="0.45244956772334294"/>
    <n v="2026"/>
    <s v="Q3"/>
    <n v="7"/>
    <s v="Jul"/>
  </r>
  <r>
    <x v="1354"/>
    <x v="193"/>
    <x v="0"/>
    <x v="2"/>
    <x v="6"/>
    <x v="1"/>
    <x v="6"/>
    <x v="0"/>
    <x v="1"/>
    <x v="2"/>
    <s v="Insulated Bottle"/>
    <n v="1"/>
    <n v="36.479999999999997"/>
    <n v="0.05"/>
    <n v="13.22"/>
    <n v="34.655999999999999"/>
    <n v="13.22"/>
    <n v="21.436"/>
    <n v="0.61853647276084955"/>
    <n v="2026"/>
    <s v="Q3"/>
    <n v="7"/>
    <s v="Jul"/>
  </r>
  <r>
    <x v="1355"/>
    <x v="193"/>
    <x v="0"/>
    <x v="2"/>
    <x v="6"/>
    <x v="0"/>
    <x v="0"/>
    <x v="2"/>
    <x v="1"/>
    <x v="1"/>
    <s v="Summit Backpack 45L"/>
    <n v="3"/>
    <n v="155.44"/>
    <n v="0.05"/>
    <n v="79.95"/>
    <n v="443.00399999999996"/>
    <n v="239.85000000000002"/>
    <n v="203.15399999999994"/>
    <n v="0.45858276674702703"/>
    <n v="2026"/>
    <s v="Q3"/>
    <n v="7"/>
    <s v="Jul"/>
  </r>
  <r>
    <x v="1356"/>
    <x v="193"/>
    <x v="0"/>
    <x v="2"/>
    <x v="6"/>
    <x v="0"/>
    <x v="15"/>
    <x v="1"/>
    <x v="0"/>
    <x v="4"/>
    <s v="Resistance Band Set"/>
    <n v="6"/>
    <n v="40.58"/>
    <n v="0.15"/>
    <n v="15.06"/>
    <n v="206.958"/>
    <n v="90.36"/>
    <n v="116.598"/>
    <n v="0.5633896732670397"/>
    <n v="2026"/>
    <s v="Q3"/>
    <n v="7"/>
    <s v="Jul"/>
  </r>
  <r>
    <x v="1357"/>
    <x v="194"/>
    <x v="0"/>
    <x v="2"/>
    <x v="6"/>
    <x v="3"/>
    <x v="13"/>
    <x v="0"/>
    <x v="0"/>
    <x v="0"/>
    <s v="Cycling Pack 12L"/>
    <n v="2"/>
    <n v="101.03"/>
    <n v="0.1"/>
    <n v="50.98"/>
    <n v="181.85400000000001"/>
    <n v="101.96"/>
    <n v="79.89400000000002"/>
    <n v="0.43933045190097558"/>
    <n v="2026"/>
    <s v="Q3"/>
    <n v="7"/>
    <s v="Jul"/>
  </r>
  <r>
    <x v="1358"/>
    <x v="194"/>
    <x v="0"/>
    <x v="2"/>
    <x v="6"/>
    <x v="0"/>
    <x v="9"/>
    <x v="2"/>
    <x v="0"/>
    <x v="3"/>
    <s v="Portable Camp Stove"/>
    <n v="1"/>
    <n v="80.150000000000006"/>
    <n v="0.05"/>
    <n v="38.89"/>
    <n v="76.142499999999998"/>
    <n v="38.89"/>
    <n v="37.252499999999998"/>
    <n v="0.48924713530551267"/>
    <n v="2026"/>
    <s v="Q3"/>
    <n v="7"/>
    <s v="Jul"/>
  </r>
  <r>
    <x v="1359"/>
    <x v="194"/>
    <x v="0"/>
    <x v="2"/>
    <x v="6"/>
    <x v="2"/>
    <x v="2"/>
    <x v="2"/>
    <x v="1"/>
    <x v="3"/>
    <s v="Portable Camp Stove"/>
    <n v="1"/>
    <n v="83.74"/>
    <n v="0"/>
    <n v="38.96"/>
    <n v="83.74"/>
    <n v="38.96"/>
    <n v="44.779999999999994"/>
    <n v="0.53475041796035339"/>
    <n v="2026"/>
    <s v="Q3"/>
    <n v="7"/>
    <s v="Jul"/>
  </r>
  <r>
    <x v="1360"/>
    <x v="194"/>
    <x v="0"/>
    <x v="2"/>
    <x v="6"/>
    <x v="2"/>
    <x v="5"/>
    <x v="1"/>
    <x v="0"/>
    <x v="2"/>
    <s v="Insulated Bottle"/>
    <n v="8"/>
    <n v="35.75"/>
    <n v="0.15"/>
    <n v="13.56"/>
    <n v="243.1"/>
    <n v="108.48"/>
    <n v="134.62"/>
    <n v="0.55376388317564795"/>
    <n v="2026"/>
    <s v="Q3"/>
    <n v="7"/>
    <s v="Jul"/>
  </r>
  <r>
    <x v="1361"/>
    <x v="194"/>
    <x v="0"/>
    <x v="2"/>
    <x v="6"/>
    <x v="0"/>
    <x v="15"/>
    <x v="0"/>
    <x v="1"/>
    <x v="0"/>
    <s v="Commuter Helmet"/>
    <n v="3"/>
    <n v="81.39"/>
    <n v="0"/>
    <n v="43.54"/>
    <n v="244.17000000000002"/>
    <n v="130.62"/>
    <n v="113.55000000000001"/>
    <n v="0.46504484580415284"/>
    <n v="2026"/>
    <s v="Q3"/>
    <n v="7"/>
    <s v="Jul"/>
  </r>
  <r>
    <x v="1362"/>
    <x v="194"/>
    <x v="0"/>
    <x v="2"/>
    <x v="6"/>
    <x v="2"/>
    <x v="10"/>
    <x v="3"/>
    <x v="1"/>
    <x v="2"/>
    <s v="Insulated Bottle"/>
    <n v="1"/>
    <n v="36.799999999999997"/>
    <n v="0"/>
    <n v="13.91"/>
    <n v="36.799999999999997"/>
    <n v="13.91"/>
    <n v="22.889999999999997"/>
    <n v="0.62201086956521734"/>
    <n v="2026"/>
    <s v="Q3"/>
    <n v="7"/>
    <s v="Jul"/>
  </r>
  <r>
    <x v="1363"/>
    <x v="194"/>
    <x v="0"/>
    <x v="2"/>
    <x v="6"/>
    <x v="2"/>
    <x v="16"/>
    <x v="1"/>
    <x v="0"/>
    <x v="3"/>
    <s v="Trail Tent 2P"/>
    <n v="6"/>
    <n v="194.15"/>
    <n v="0.1"/>
    <n v="105.12"/>
    <n v="1048.4100000000001"/>
    <n v="630.72"/>
    <n v="417.69000000000005"/>
    <n v="0.3984032964202936"/>
    <n v="2026"/>
    <s v="Q3"/>
    <n v="7"/>
    <s v="Jul"/>
  </r>
  <r>
    <x v="1364"/>
    <x v="194"/>
    <x v="0"/>
    <x v="2"/>
    <x v="6"/>
    <x v="0"/>
    <x v="9"/>
    <x v="0"/>
    <x v="1"/>
    <x v="4"/>
    <s v="Training Mat"/>
    <n v="1"/>
    <n v="50.94"/>
    <n v="0"/>
    <n v="22.28"/>
    <n v="50.94"/>
    <n v="22.28"/>
    <n v="28.659999999999997"/>
    <n v="0.5626226933647428"/>
    <n v="2026"/>
    <s v="Q3"/>
    <n v="7"/>
    <s v="Jul"/>
  </r>
  <r>
    <x v="1365"/>
    <x v="195"/>
    <x v="0"/>
    <x v="2"/>
    <x v="6"/>
    <x v="3"/>
    <x v="8"/>
    <x v="0"/>
    <x v="0"/>
    <x v="4"/>
    <s v="Weighted Vest"/>
    <n v="2"/>
    <n v="125.89"/>
    <n v="0"/>
    <n v="70.8"/>
    <n v="251.78"/>
    <n v="141.6"/>
    <n v="110.18"/>
    <n v="0.43760425768528083"/>
    <n v="2026"/>
    <s v="Q3"/>
    <n v="7"/>
    <s v="Jul"/>
  </r>
  <r>
    <x v="1366"/>
    <x v="195"/>
    <x v="0"/>
    <x v="2"/>
    <x v="6"/>
    <x v="0"/>
    <x v="9"/>
    <x v="0"/>
    <x v="1"/>
    <x v="4"/>
    <s v="Training Mat"/>
    <n v="2"/>
    <n v="51.9"/>
    <n v="0"/>
    <n v="21.82"/>
    <n v="103.8"/>
    <n v="43.64"/>
    <n v="60.16"/>
    <n v="0.57957610789980729"/>
    <n v="2026"/>
    <s v="Q3"/>
    <n v="7"/>
    <s v="Jul"/>
  </r>
  <r>
    <x v="1367"/>
    <x v="195"/>
    <x v="0"/>
    <x v="2"/>
    <x v="6"/>
    <x v="0"/>
    <x v="0"/>
    <x v="2"/>
    <x v="1"/>
    <x v="4"/>
    <s v="Resistance Band Set"/>
    <n v="2"/>
    <n v="39.75"/>
    <n v="0"/>
    <n v="14.78"/>
    <n v="79.5"/>
    <n v="29.56"/>
    <n v="49.94"/>
    <n v="0.62817610062893081"/>
    <n v="2026"/>
    <s v="Q3"/>
    <n v="7"/>
    <s v="Jul"/>
  </r>
  <r>
    <x v="1368"/>
    <x v="195"/>
    <x v="0"/>
    <x v="2"/>
    <x v="6"/>
    <x v="1"/>
    <x v="12"/>
    <x v="3"/>
    <x v="0"/>
    <x v="1"/>
    <s v="Hiking Daypack 20L"/>
    <n v="1"/>
    <n v="93.46"/>
    <n v="0.15"/>
    <n v="46.65"/>
    <n v="79.440999999999988"/>
    <n v="46.65"/>
    <n v="32.79099999999999"/>
    <n v="0.41277174255107557"/>
    <n v="2026"/>
    <s v="Q3"/>
    <n v="7"/>
    <s v="Jul"/>
  </r>
  <r>
    <x v="1369"/>
    <x v="195"/>
    <x v="0"/>
    <x v="2"/>
    <x v="6"/>
    <x v="3"/>
    <x v="13"/>
    <x v="1"/>
    <x v="2"/>
    <x v="0"/>
    <s v="Commuter Helmet"/>
    <n v="3"/>
    <n v="82.79"/>
    <n v="0.1"/>
    <n v="43.07"/>
    <n v="223.53300000000002"/>
    <n v="129.21"/>
    <n v="94.323000000000008"/>
    <n v="0.42196454214813922"/>
    <n v="2026"/>
    <s v="Q3"/>
    <n v="7"/>
    <s v="Jul"/>
  </r>
  <r>
    <x v="1370"/>
    <x v="195"/>
    <x v="0"/>
    <x v="2"/>
    <x v="6"/>
    <x v="2"/>
    <x v="2"/>
    <x v="2"/>
    <x v="2"/>
    <x v="1"/>
    <s v="Hiking Daypack 20L"/>
    <n v="1"/>
    <n v="92.54"/>
    <n v="0"/>
    <n v="44.48"/>
    <n v="92.54"/>
    <n v="44.48"/>
    <n v="48.060000000000009"/>
    <n v="0.51934298681651181"/>
    <n v="2026"/>
    <s v="Q3"/>
    <n v="7"/>
    <s v="Jul"/>
  </r>
  <r>
    <x v="1371"/>
    <x v="195"/>
    <x v="0"/>
    <x v="2"/>
    <x v="6"/>
    <x v="1"/>
    <x v="14"/>
    <x v="2"/>
    <x v="1"/>
    <x v="2"/>
    <s v="Packing Cube Set"/>
    <n v="1"/>
    <n v="46.53"/>
    <n v="0"/>
    <n v="18.829999999999998"/>
    <n v="46.53"/>
    <n v="18.829999999999998"/>
    <n v="27.700000000000003"/>
    <n v="0.59531485063399958"/>
    <n v="2026"/>
    <s v="Q3"/>
    <n v="7"/>
    <s v="Jul"/>
  </r>
  <r>
    <x v="1372"/>
    <x v="196"/>
    <x v="0"/>
    <x v="2"/>
    <x v="6"/>
    <x v="1"/>
    <x v="12"/>
    <x v="0"/>
    <x v="0"/>
    <x v="0"/>
    <s v="Trail Bike Light"/>
    <n v="2"/>
    <n v="49.69"/>
    <n v="0"/>
    <n v="21.97"/>
    <n v="99.38"/>
    <n v="43.94"/>
    <n v="55.44"/>
    <n v="0.557858724089354"/>
    <n v="2026"/>
    <s v="Q3"/>
    <n v="7"/>
    <s v="Jul"/>
  </r>
  <r>
    <x v="1373"/>
    <x v="196"/>
    <x v="0"/>
    <x v="2"/>
    <x v="6"/>
    <x v="3"/>
    <x v="8"/>
    <x v="3"/>
    <x v="1"/>
    <x v="1"/>
    <s v="Trekking Poles"/>
    <n v="3"/>
    <n v="71.34"/>
    <n v="0.1"/>
    <n v="31.71"/>
    <n v="192.61800000000002"/>
    <n v="95.13"/>
    <n v="97.488000000000028"/>
    <n v="0.50612092327819835"/>
    <n v="2026"/>
    <s v="Q3"/>
    <n v="7"/>
    <s v="Jul"/>
  </r>
  <r>
    <x v="1374"/>
    <x v="196"/>
    <x v="0"/>
    <x v="2"/>
    <x v="6"/>
    <x v="1"/>
    <x v="14"/>
    <x v="3"/>
    <x v="0"/>
    <x v="0"/>
    <s v="Commuter Helmet"/>
    <n v="1"/>
    <n v="83.03"/>
    <n v="0"/>
    <n v="42.41"/>
    <n v="83.03"/>
    <n v="42.41"/>
    <n v="40.620000000000005"/>
    <n v="0.48922076357942917"/>
    <n v="2026"/>
    <s v="Q3"/>
    <n v="7"/>
    <s v="Jul"/>
  </r>
  <r>
    <x v="1375"/>
    <x v="196"/>
    <x v="0"/>
    <x v="2"/>
    <x v="6"/>
    <x v="3"/>
    <x v="4"/>
    <x v="0"/>
    <x v="0"/>
    <x v="4"/>
    <s v="Resistance Band Set"/>
    <n v="1"/>
    <n v="40.799999999999997"/>
    <n v="0"/>
    <n v="14.42"/>
    <n v="40.799999999999997"/>
    <n v="14.42"/>
    <n v="26.379999999999995"/>
    <n v="0.64656862745098032"/>
    <n v="2026"/>
    <s v="Q3"/>
    <n v="7"/>
    <s v="Jul"/>
  </r>
  <r>
    <x v="1376"/>
    <x v="196"/>
    <x v="0"/>
    <x v="2"/>
    <x v="6"/>
    <x v="1"/>
    <x v="6"/>
    <x v="3"/>
    <x v="0"/>
    <x v="3"/>
    <s v="Compact Sleeping Bag"/>
    <n v="2"/>
    <n v="125.34"/>
    <n v="0.15"/>
    <n v="59.04"/>
    <n v="213.078"/>
    <n v="118.08"/>
    <n v="94.998000000000005"/>
    <n v="0.44583673584321237"/>
    <n v="2026"/>
    <s v="Q3"/>
    <n v="7"/>
    <s v="Jul"/>
  </r>
  <r>
    <x v="1377"/>
    <x v="196"/>
    <x v="0"/>
    <x v="2"/>
    <x v="6"/>
    <x v="0"/>
    <x v="9"/>
    <x v="0"/>
    <x v="0"/>
    <x v="4"/>
    <s v="Weighted Vest"/>
    <n v="1"/>
    <n v="122.73"/>
    <n v="0.1"/>
    <n v="70.540000000000006"/>
    <n v="110.45700000000001"/>
    <n v="70.540000000000006"/>
    <n v="39.917000000000002"/>
    <n v="0.36138044668966202"/>
    <n v="2026"/>
    <s v="Q3"/>
    <n v="7"/>
    <s v="Jul"/>
  </r>
  <r>
    <x v="1378"/>
    <x v="196"/>
    <x v="0"/>
    <x v="2"/>
    <x v="6"/>
    <x v="2"/>
    <x v="5"/>
    <x v="2"/>
    <x v="1"/>
    <x v="1"/>
    <s v="Hiking Daypack 20L"/>
    <n v="5"/>
    <n v="92.72"/>
    <n v="0.1"/>
    <n v="46.2"/>
    <n v="417.24"/>
    <n v="231"/>
    <n v="186.24"/>
    <n v="0.44636180615473109"/>
    <n v="2026"/>
    <s v="Q3"/>
    <n v="7"/>
    <s v="Jul"/>
  </r>
  <r>
    <x v="1379"/>
    <x v="196"/>
    <x v="0"/>
    <x v="2"/>
    <x v="6"/>
    <x v="3"/>
    <x v="7"/>
    <x v="1"/>
    <x v="2"/>
    <x v="4"/>
    <s v="Recovery Roller"/>
    <n v="5"/>
    <n v="36.29"/>
    <n v="0.05"/>
    <n v="13.52"/>
    <n v="172.37749999999997"/>
    <n v="67.599999999999994"/>
    <n v="104.77749999999997"/>
    <n v="0.60783744978317933"/>
    <n v="2026"/>
    <s v="Q3"/>
    <n v="7"/>
    <s v="Jul"/>
  </r>
  <r>
    <x v="1380"/>
    <x v="196"/>
    <x v="0"/>
    <x v="2"/>
    <x v="6"/>
    <x v="2"/>
    <x v="2"/>
    <x v="0"/>
    <x v="2"/>
    <x v="0"/>
    <s v="Trail Bike Light"/>
    <n v="2"/>
    <n v="49.84"/>
    <n v="0.1"/>
    <n v="23.06"/>
    <n v="89.712000000000003"/>
    <n v="46.12"/>
    <n v="43.592000000000006"/>
    <n v="0.48591046905653651"/>
    <n v="2026"/>
    <s v="Q3"/>
    <n v="7"/>
    <s v="Jul"/>
  </r>
  <r>
    <x v="1381"/>
    <x v="196"/>
    <x v="0"/>
    <x v="2"/>
    <x v="6"/>
    <x v="1"/>
    <x v="12"/>
    <x v="3"/>
    <x v="2"/>
    <x v="4"/>
    <s v="Recovery Roller"/>
    <n v="1"/>
    <n v="35.799999999999997"/>
    <n v="0"/>
    <n v="14.05"/>
    <n v="35.799999999999997"/>
    <n v="14.05"/>
    <n v="21.749999999999996"/>
    <n v="0.60754189944134074"/>
    <n v="2026"/>
    <s v="Q3"/>
    <n v="7"/>
    <s v="Jul"/>
  </r>
  <r>
    <x v="1382"/>
    <x v="196"/>
    <x v="0"/>
    <x v="2"/>
    <x v="6"/>
    <x v="3"/>
    <x v="13"/>
    <x v="0"/>
    <x v="1"/>
    <x v="3"/>
    <s v="Trail Tent 2P"/>
    <n v="1"/>
    <n v="195.12"/>
    <n v="0"/>
    <n v="101.14"/>
    <n v="195.12"/>
    <n v="101.14"/>
    <n v="93.98"/>
    <n v="0.48165231652316526"/>
    <n v="2026"/>
    <s v="Q3"/>
    <n v="7"/>
    <s v="Jul"/>
  </r>
  <r>
    <x v="1383"/>
    <x v="196"/>
    <x v="0"/>
    <x v="2"/>
    <x v="6"/>
    <x v="0"/>
    <x v="15"/>
    <x v="0"/>
    <x v="1"/>
    <x v="0"/>
    <s v="Compact Repair Kit"/>
    <n v="2"/>
    <n v="39.69"/>
    <n v="0.05"/>
    <n v="16.88"/>
    <n v="75.410999999999987"/>
    <n v="33.76"/>
    <n v="41.650999999999989"/>
    <n v="0.55231995332245953"/>
    <n v="2026"/>
    <s v="Q3"/>
    <n v="7"/>
    <s v="Jul"/>
  </r>
  <r>
    <x v="1384"/>
    <x v="196"/>
    <x v="0"/>
    <x v="2"/>
    <x v="6"/>
    <x v="2"/>
    <x v="3"/>
    <x v="2"/>
    <x v="0"/>
    <x v="3"/>
    <s v="Alpine Tent 4P"/>
    <n v="1"/>
    <n v="348.73"/>
    <n v="0.15"/>
    <n v="190.33"/>
    <n v="296.4205"/>
    <n v="190.33"/>
    <n v="106.09049999999999"/>
    <n v="0.35790540802677273"/>
    <n v="2026"/>
    <s v="Q3"/>
    <n v="7"/>
    <s v="Jul"/>
  </r>
  <r>
    <x v="1385"/>
    <x v="196"/>
    <x v="0"/>
    <x v="2"/>
    <x v="6"/>
    <x v="1"/>
    <x v="12"/>
    <x v="2"/>
    <x v="0"/>
    <x v="2"/>
    <s v="Insulated Bottle"/>
    <n v="1"/>
    <n v="35.5"/>
    <n v="0"/>
    <n v="13.26"/>
    <n v="35.5"/>
    <n v="13.26"/>
    <n v="22.240000000000002"/>
    <n v="0.62647887323943663"/>
    <n v="2026"/>
    <s v="Q3"/>
    <n v="7"/>
    <s v="Jul"/>
  </r>
  <r>
    <x v="1386"/>
    <x v="197"/>
    <x v="0"/>
    <x v="2"/>
    <x v="6"/>
    <x v="0"/>
    <x v="9"/>
    <x v="0"/>
    <x v="2"/>
    <x v="2"/>
    <s v="Packing Cube Set"/>
    <n v="1"/>
    <n v="46.44"/>
    <n v="0"/>
    <n v="18.47"/>
    <n v="46.44"/>
    <n v="18.47"/>
    <n v="27.97"/>
    <n v="0.60228251507321273"/>
    <n v="2026"/>
    <s v="Q3"/>
    <n v="7"/>
    <s v="Jul"/>
  </r>
  <r>
    <x v="1387"/>
    <x v="197"/>
    <x v="0"/>
    <x v="2"/>
    <x v="6"/>
    <x v="1"/>
    <x v="14"/>
    <x v="0"/>
    <x v="1"/>
    <x v="1"/>
    <s v="Trekking Poles"/>
    <n v="1"/>
    <n v="70.44"/>
    <n v="0.05"/>
    <n v="32.229999999999997"/>
    <n v="66.917999999999992"/>
    <n v="32.229999999999997"/>
    <n v="34.687999999999995"/>
    <n v="0.51836576108072563"/>
    <n v="2026"/>
    <s v="Q3"/>
    <n v="7"/>
    <s v="Jul"/>
  </r>
  <r>
    <x v="1388"/>
    <x v="197"/>
    <x v="0"/>
    <x v="2"/>
    <x v="6"/>
    <x v="0"/>
    <x v="15"/>
    <x v="2"/>
    <x v="1"/>
    <x v="1"/>
    <s v="Trekking Poles"/>
    <n v="1"/>
    <n v="69.78"/>
    <n v="0.05"/>
    <n v="32.83"/>
    <n v="66.290999999999997"/>
    <n v="32.83"/>
    <n v="33.460999999999999"/>
    <n v="0.50475931876121949"/>
    <n v="2026"/>
    <s v="Q3"/>
    <n v="7"/>
    <s v="Jul"/>
  </r>
  <r>
    <x v="1389"/>
    <x v="197"/>
    <x v="0"/>
    <x v="2"/>
    <x v="6"/>
    <x v="2"/>
    <x v="5"/>
    <x v="2"/>
    <x v="1"/>
    <x v="2"/>
    <s v="Insulated Bottle"/>
    <n v="4"/>
    <n v="35.450000000000003"/>
    <n v="0.1"/>
    <n v="13.83"/>
    <n v="127.62000000000002"/>
    <n v="55.32"/>
    <n v="72.300000000000011"/>
    <n v="0.56652562294311237"/>
    <n v="2026"/>
    <s v="Q3"/>
    <n v="7"/>
    <s v="Jul"/>
  </r>
  <r>
    <x v="1390"/>
    <x v="197"/>
    <x v="0"/>
    <x v="2"/>
    <x v="6"/>
    <x v="3"/>
    <x v="8"/>
    <x v="0"/>
    <x v="0"/>
    <x v="0"/>
    <s v="Trail Bike Light"/>
    <n v="1"/>
    <n v="50.82"/>
    <n v="0.05"/>
    <n v="22.36"/>
    <n v="48.278999999999996"/>
    <n v="22.36"/>
    <n v="25.918999999999997"/>
    <n v="0.5368586756146565"/>
    <n v="2026"/>
    <s v="Q3"/>
    <n v="7"/>
    <s v="Jul"/>
  </r>
  <r>
    <x v="1391"/>
    <x v="197"/>
    <x v="0"/>
    <x v="2"/>
    <x v="6"/>
    <x v="2"/>
    <x v="2"/>
    <x v="0"/>
    <x v="0"/>
    <x v="3"/>
    <s v="Compact Sleeping Bag"/>
    <n v="1"/>
    <n v="126.13"/>
    <n v="0.15"/>
    <n v="60.43"/>
    <n v="107.2105"/>
    <n v="60.43"/>
    <n v="46.780499999999996"/>
    <n v="0.43634252242084498"/>
    <n v="2026"/>
    <s v="Q3"/>
    <n v="7"/>
    <s v="Jul"/>
  </r>
  <r>
    <x v="1392"/>
    <x v="197"/>
    <x v="0"/>
    <x v="2"/>
    <x v="6"/>
    <x v="2"/>
    <x v="10"/>
    <x v="0"/>
    <x v="0"/>
    <x v="1"/>
    <s v="Trekking Poles"/>
    <n v="3"/>
    <n v="72.150000000000006"/>
    <n v="0"/>
    <n v="33.01"/>
    <n v="216.45000000000002"/>
    <n v="99.03"/>
    <n v="117.42000000000002"/>
    <n v="0.54248094248094247"/>
    <n v="2026"/>
    <s v="Q3"/>
    <n v="7"/>
    <s v="Jul"/>
  </r>
  <r>
    <x v="1393"/>
    <x v="197"/>
    <x v="0"/>
    <x v="2"/>
    <x v="6"/>
    <x v="1"/>
    <x v="1"/>
    <x v="0"/>
    <x v="0"/>
    <x v="4"/>
    <s v="Recovery Roller"/>
    <n v="1"/>
    <n v="35.58"/>
    <n v="0"/>
    <n v="13.68"/>
    <n v="35.58"/>
    <n v="13.68"/>
    <n v="21.9"/>
    <n v="0.61551433389544685"/>
    <n v="2026"/>
    <s v="Q3"/>
    <n v="7"/>
    <s v="Jul"/>
  </r>
  <r>
    <x v="1394"/>
    <x v="198"/>
    <x v="0"/>
    <x v="2"/>
    <x v="6"/>
    <x v="2"/>
    <x v="3"/>
    <x v="0"/>
    <x v="1"/>
    <x v="1"/>
    <s v="Summit Backpack 45L"/>
    <n v="1"/>
    <n v="154.9"/>
    <n v="0.05"/>
    <n v="77.819999999999993"/>
    <n v="147.155"/>
    <n v="77.819999999999993"/>
    <n v="69.335000000000008"/>
    <n v="0.47116985491488572"/>
    <n v="2026"/>
    <s v="Q3"/>
    <n v="7"/>
    <s v="Jul"/>
  </r>
  <r>
    <x v="1395"/>
    <x v="198"/>
    <x v="0"/>
    <x v="2"/>
    <x v="6"/>
    <x v="1"/>
    <x v="14"/>
    <x v="2"/>
    <x v="2"/>
    <x v="3"/>
    <s v="Portable Camp Stove"/>
    <n v="2"/>
    <n v="80.98"/>
    <n v="0.05"/>
    <n v="39.85"/>
    <n v="153.86199999999999"/>
    <n v="79.7"/>
    <n v="74.161999999999992"/>
    <n v="0.48200335365457353"/>
    <n v="2026"/>
    <s v="Q3"/>
    <n v="7"/>
    <s v="Jul"/>
  </r>
  <r>
    <x v="1396"/>
    <x v="198"/>
    <x v="0"/>
    <x v="2"/>
    <x v="6"/>
    <x v="1"/>
    <x v="12"/>
    <x v="0"/>
    <x v="1"/>
    <x v="1"/>
    <s v="Hiking Daypack 20L"/>
    <n v="1"/>
    <n v="91.36"/>
    <n v="0"/>
    <n v="44.86"/>
    <n v="91.36"/>
    <n v="44.86"/>
    <n v="46.5"/>
    <n v="0.50897548161120842"/>
    <n v="2026"/>
    <s v="Q3"/>
    <n v="7"/>
    <s v="Jul"/>
  </r>
  <r>
    <x v="1397"/>
    <x v="198"/>
    <x v="0"/>
    <x v="2"/>
    <x v="6"/>
    <x v="2"/>
    <x v="2"/>
    <x v="0"/>
    <x v="0"/>
    <x v="0"/>
    <s v="Compact Repair Kit"/>
    <n v="2"/>
    <n v="39.409999999999997"/>
    <n v="0"/>
    <n v="16.8"/>
    <n v="78.819999999999993"/>
    <n v="33.6"/>
    <n v="45.219999999999992"/>
    <n v="0.57371225577264651"/>
    <n v="2026"/>
    <s v="Q3"/>
    <n v="7"/>
    <s v="Jul"/>
  </r>
  <r>
    <x v="1398"/>
    <x v="198"/>
    <x v="0"/>
    <x v="2"/>
    <x v="6"/>
    <x v="0"/>
    <x v="0"/>
    <x v="0"/>
    <x v="0"/>
    <x v="2"/>
    <s v="Carry-On Duffel"/>
    <n v="2"/>
    <n v="134.99"/>
    <n v="0"/>
    <n v="68.77"/>
    <n v="269.98"/>
    <n v="137.54"/>
    <n v="132.44000000000003"/>
    <n v="0.49055485591525305"/>
    <n v="2026"/>
    <s v="Q3"/>
    <n v="7"/>
    <s v="Jul"/>
  </r>
  <r>
    <x v="1399"/>
    <x v="198"/>
    <x v="0"/>
    <x v="2"/>
    <x v="6"/>
    <x v="1"/>
    <x v="12"/>
    <x v="3"/>
    <x v="1"/>
    <x v="0"/>
    <s v="Compact Repair Kit"/>
    <n v="2"/>
    <n v="40.93"/>
    <n v="0.05"/>
    <n v="16.89"/>
    <n v="77.766999999999996"/>
    <n v="33.78"/>
    <n v="43.986999999999995"/>
    <n v="0.56562552239381736"/>
    <n v="2026"/>
    <s v="Q3"/>
    <n v="7"/>
    <s v="Jul"/>
  </r>
  <r>
    <x v="1400"/>
    <x v="198"/>
    <x v="0"/>
    <x v="2"/>
    <x v="6"/>
    <x v="3"/>
    <x v="13"/>
    <x v="3"/>
    <x v="0"/>
    <x v="1"/>
    <s v="Hiking Daypack 20L"/>
    <n v="1"/>
    <n v="90.02"/>
    <n v="0.05"/>
    <n v="45.83"/>
    <n v="85.518999999999991"/>
    <n v="45.83"/>
    <n v="39.688999999999993"/>
    <n v="0.46409569803201622"/>
    <n v="2026"/>
    <s v="Q3"/>
    <n v="7"/>
    <s v="Jul"/>
  </r>
  <r>
    <x v="1401"/>
    <x v="198"/>
    <x v="0"/>
    <x v="2"/>
    <x v="6"/>
    <x v="0"/>
    <x v="0"/>
    <x v="2"/>
    <x v="0"/>
    <x v="4"/>
    <s v="Training Mat"/>
    <n v="2"/>
    <n v="50.73"/>
    <n v="0"/>
    <n v="21.87"/>
    <n v="101.46"/>
    <n v="43.74"/>
    <n v="57.719999999999992"/>
    <n v="0.56889414547604966"/>
    <n v="2026"/>
    <s v="Q3"/>
    <n v="7"/>
    <s v="Jul"/>
  </r>
  <r>
    <x v="1402"/>
    <x v="198"/>
    <x v="0"/>
    <x v="2"/>
    <x v="6"/>
    <x v="3"/>
    <x v="13"/>
    <x v="2"/>
    <x v="1"/>
    <x v="4"/>
    <s v="Weighted Vest"/>
    <n v="3"/>
    <n v="121.05"/>
    <n v="0.05"/>
    <n v="68.56"/>
    <n v="344.99249999999995"/>
    <n v="205.68"/>
    <n v="139.31249999999994"/>
    <n v="0.40381312637231231"/>
    <n v="2026"/>
    <s v="Q3"/>
    <n v="7"/>
    <s v="Jul"/>
  </r>
  <r>
    <x v="1403"/>
    <x v="198"/>
    <x v="0"/>
    <x v="2"/>
    <x v="6"/>
    <x v="1"/>
    <x v="11"/>
    <x v="0"/>
    <x v="1"/>
    <x v="0"/>
    <s v="Commuter Helmet"/>
    <n v="2"/>
    <n v="81.739999999999995"/>
    <n v="0"/>
    <n v="42.75"/>
    <n v="163.47999999999999"/>
    <n v="85.5"/>
    <n v="77.97999999999999"/>
    <n v="0.47700024467824809"/>
    <n v="2026"/>
    <s v="Q3"/>
    <n v="7"/>
    <s v="Jul"/>
  </r>
  <r>
    <x v="1404"/>
    <x v="198"/>
    <x v="0"/>
    <x v="2"/>
    <x v="6"/>
    <x v="1"/>
    <x v="12"/>
    <x v="0"/>
    <x v="0"/>
    <x v="1"/>
    <s v="Summit Backpack 45L"/>
    <n v="3"/>
    <n v="154.01"/>
    <n v="0.1"/>
    <n v="78.78"/>
    <n v="415.827"/>
    <n v="236.34"/>
    <n v="179.48699999999999"/>
    <n v="0.43163863818366771"/>
    <n v="2026"/>
    <s v="Q3"/>
    <n v="7"/>
    <s v="Jul"/>
  </r>
  <r>
    <x v="1405"/>
    <x v="198"/>
    <x v="0"/>
    <x v="2"/>
    <x v="6"/>
    <x v="1"/>
    <x v="12"/>
    <x v="3"/>
    <x v="1"/>
    <x v="0"/>
    <s v="Cycling Pack 12L"/>
    <n v="4"/>
    <n v="101.61"/>
    <n v="0"/>
    <n v="51.68"/>
    <n v="406.44"/>
    <n v="206.72"/>
    <n v="199.72"/>
    <n v="0.49138864285011319"/>
    <n v="2026"/>
    <s v="Q3"/>
    <n v="7"/>
    <s v="Jul"/>
  </r>
  <r>
    <x v="1406"/>
    <x v="198"/>
    <x v="0"/>
    <x v="2"/>
    <x v="6"/>
    <x v="2"/>
    <x v="10"/>
    <x v="2"/>
    <x v="0"/>
    <x v="4"/>
    <s v="Recovery Roller"/>
    <n v="2"/>
    <n v="36.869999999999997"/>
    <n v="0.15"/>
    <n v="13.94"/>
    <n v="62.678999999999995"/>
    <n v="27.88"/>
    <n v="34.798999999999992"/>
    <n v="0.55519392459994565"/>
    <n v="2026"/>
    <s v="Q3"/>
    <n v="7"/>
    <s v="Jul"/>
  </r>
  <r>
    <x v="1407"/>
    <x v="198"/>
    <x v="0"/>
    <x v="2"/>
    <x v="6"/>
    <x v="3"/>
    <x v="8"/>
    <x v="0"/>
    <x v="1"/>
    <x v="3"/>
    <s v="Compact Sleeping Bag"/>
    <n v="2"/>
    <n v="121.06"/>
    <n v="0"/>
    <n v="59.62"/>
    <n v="242.12"/>
    <n v="119.24"/>
    <n v="122.88000000000001"/>
    <n v="0.50751693375185858"/>
    <n v="2026"/>
    <s v="Q3"/>
    <n v="7"/>
    <s v="Jul"/>
  </r>
  <r>
    <x v="1408"/>
    <x v="199"/>
    <x v="0"/>
    <x v="2"/>
    <x v="6"/>
    <x v="1"/>
    <x v="12"/>
    <x v="0"/>
    <x v="1"/>
    <x v="1"/>
    <s v="Trekking Poles"/>
    <n v="2"/>
    <n v="71.81"/>
    <n v="0"/>
    <n v="32.35"/>
    <n v="143.62"/>
    <n v="64.7"/>
    <n v="78.92"/>
    <n v="0.54950563988302459"/>
    <n v="2026"/>
    <s v="Q3"/>
    <n v="7"/>
    <s v="Jul"/>
  </r>
  <r>
    <x v="1409"/>
    <x v="199"/>
    <x v="0"/>
    <x v="2"/>
    <x v="6"/>
    <x v="1"/>
    <x v="12"/>
    <x v="0"/>
    <x v="1"/>
    <x v="1"/>
    <s v="Trail Boots"/>
    <n v="4"/>
    <n v="145.18"/>
    <n v="0"/>
    <n v="79.540000000000006"/>
    <n v="580.72"/>
    <n v="318.16000000000003"/>
    <n v="262.56"/>
    <n v="0.45212839234054275"/>
    <n v="2026"/>
    <s v="Q3"/>
    <n v="7"/>
    <s v="Jul"/>
  </r>
  <r>
    <x v="1410"/>
    <x v="199"/>
    <x v="0"/>
    <x v="2"/>
    <x v="6"/>
    <x v="1"/>
    <x v="12"/>
    <x v="0"/>
    <x v="1"/>
    <x v="4"/>
    <s v="Recovery Roller"/>
    <n v="2"/>
    <n v="36.07"/>
    <n v="0"/>
    <n v="13.6"/>
    <n v="72.14"/>
    <n v="27.2"/>
    <n v="44.94"/>
    <n v="0.62295536456889378"/>
    <n v="2026"/>
    <s v="Q3"/>
    <n v="7"/>
    <s v="Jul"/>
  </r>
  <r>
    <x v="1411"/>
    <x v="199"/>
    <x v="0"/>
    <x v="2"/>
    <x v="6"/>
    <x v="1"/>
    <x v="14"/>
    <x v="2"/>
    <x v="1"/>
    <x v="1"/>
    <s v="Trekking Poles"/>
    <n v="3"/>
    <n v="72.23"/>
    <n v="0.1"/>
    <n v="31.67"/>
    <n v="195.02100000000002"/>
    <n v="95.01"/>
    <n v="100.01100000000001"/>
    <n v="0.5128216961250327"/>
    <n v="2026"/>
    <s v="Q3"/>
    <n v="7"/>
    <s v="Jul"/>
  </r>
  <r>
    <x v="1412"/>
    <x v="199"/>
    <x v="0"/>
    <x v="2"/>
    <x v="6"/>
    <x v="1"/>
    <x v="14"/>
    <x v="2"/>
    <x v="0"/>
    <x v="2"/>
    <s v="Insulated Bottle"/>
    <n v="1"/>
    <n v="36.549999999999997"/>
    <n v="0.1"/>
    <n v="13.2"/>
    <n v="32.894999999999996"/>
    <n v="13.2"/>
    <n v="19.694999999999997"/>
    <n v="0.59872321021431829"/>
    <n v="2026"/>
    <s v="Q3"/>
    <n v="7"/>
    <s v="Jul"/>
  </r>
  <r>
    <x v="1413"/>
    <x v="199"/>
    <x v="0"/>
    <x v="2"/>
    <x v="6"/>
    <x v="1"/>
    <x v="14"/>
    <x v="0"/>
    <x v="1"/>
    <x v="3"/>
    <s v="Compact Sleeping Bag"/>
    <n v="5"/>
    <n v="124.68"/>
    <n v="0.05"/>
    <n v="60.61"/>
    <n v="592.23"/>
    <n v="303.05"/>
    <n v="289.18"/>
    <n v="0.48829002245749115"/>
    <n v="2026"/>
    <s v="Q3"/>
    <n v="7"/>
    <s v="Jul"/>
  </r>
  <r>
    <x v="1414"/>
    <x v="199"/>
    <x v="0"/>
    <x v="2"/>
    <x v="6"/>
    <x v="3"/>
    <x v="8"/>
    <x v="0"/>
    <x v="0"/>
    <x v="0"/>
    <s v="Cycling Pack 12L"/>
    <n v="1"/>
    <n v="101.7"/>
    <n v="0.05"/>
    <n v="49.92"/>
    <n v="96.614999999999995"/>
    <n v="49.92"/>
    <n v="46.694999999999993"/>
    <n v="0.48331004502406455"/>
    <n v="2026"/>
    <s v="Q3"/>
    <n v="7"/>
    <s v="Jul"/>
  </r>
  <r>
    <x v="1415"/>
    <x v="199"/>
    <x v="0"/>
    <x v="2"/>
    <x v="6"/>
    <x v="2"/>
    <x v="16"/>
    <x v="0"/>
    <x v="1"/>
    <x v="4"/>
    <s v="Training Mat"/>
    <n v="2"/>
    <n v="50.24"/>
    <n v="0.05"/>
    <n v="21.88"/>
    <n v="95.456000000000003"/>
    <n v="43.76"/>
    <n v="51.696000000000005"/>
    <n v="0.54156889037881328"/>
    <n v="2026"/>
    <s v="Q3"/>
    <n v="7"/>
    <s v="Jul"/>
  </r>
  <r>
    <x v="1416"/>
    <x v="199"/>
    <x v="0"/>
    <x v="2"/>
    <x v="6"/>
    <x v="3"/>
    <x v="13"/>
    <x v="2"/>
    <x v="0"/>
    <x v="4"/>
    <s v="Recovery Roller"/>
    <n v="3"/>
    <n v="35.53"/>
    <n v="0"/>
    <n v="14"/>
    <n v="106.59"/>
    <n v="42"/>
    <n v="64.59"/>
    <n v="0.60596678862932729"/>
    <n v="2026"/>
    <s v="Q3"/>
    <n v="7"/>
    <s v="Jul"/>
  </r>
  <r>
    <x v="1417"/>
    <x v="199"/>
    <x v="0"/>
    <x v="2"/>
    <x v="6"/>
    <x v="2"/>
    <x v="2"/>
    <x v="3"/>
    <x v="1"/>
    <x v="2"/>
    <s v="Packing Cube Set"/>
    <n v="2"/>
    <n v="46.89"/>
    <n v="0.1"/>
    <n v="18.53"/>
    <n v="84.402000000000001"/>
    <n v="37.06"/>
    <n v="47.341999999999999"/>
    <n v="0.56091087888912583"/>
    <n v="2026"/>
    <s v="Q3"/>
    <n v="7"/>
    <s v="Jul"/>
  </r>
  <r>
    <x v="1418"/>
    <x v="199"/>
    <x v="0"/>
    <x v="2"/>
    <x v="6"/>
    <x v="0"/>
    <x v="0"/>
    <x v="2"/>
    <x v="0"/>
    <x v="3"/>
    <s v="Trail Tent 2P"/>
    <n v="1"/>
    <n v="197.29"/>
    <n v="0.1"/>
    <n v="104.7"/>
    <n v="177.56100000000001"/>
    <n v="104.7"/>
    <n v="72.861000000000004"/>
    <n v="0.4103434875901803"/>
    <n v="2026"/>
    <s v="Q3"/>
    <n v="7"/>
    <s v="Jul"/>
  </r>
  <r>
    <x v="1419"/>
    <x v="199"/>
    <x v="0"/>
    <x v="2"/>
    <x v="6"/>
    <x v="0"/>
    <x v="9"/>
    <x v="2"/>
    <x v="2"/>
    <x v="1"/>
    <s v="Trekking Poles"/>
    <n v="1"/>
    <n v="70.52"/>
    <n v="0.1"/>
    <n v="33.28"/>
    <n v="63.467999999999996"/>
    <n v="33.28"/>
    <n v="30.187999999999995"/>
    <n v="0.47564126804058732"/>
    <n v="2026"/>
    <s v="Q3"/>
    <n v="7"/>
    <s v="Jul"/>
  </r>
  <r>
    <x v="1420"/>
    <x v="199"/>
    <x v="0"/>
    <x v="2"/>
    <x v="6"/>
    <x v="1"/>
    <x v="12"/>
    <x v="3"/>
    <x v="1"/>
    <x v="4"/>
    <s v="Training Mat"/>
    <n v="3"/>
    <n v="49.9"/>
    <n v="0.05"/>
    <n v="22.27"/>
    <n v="142.21499999999997"/>
    <n v="66.81"/>
    <n v="75.404999999999973"/>
    <n v="0.53021833139964125"/>
    <n v="2026"/>
    <s v="Q3"/>
    <n v="7"/>
    <s v="Jul"/>
  </r>
  <r>
    <x v="1421"/>
    <x v="200"/>
    <x v="0"/>
    <x v="2"/>
    <x v="6"/>
    <x v="3"/>
    <x v="7"/>
    <x v="2"/>
    <x v="1"/>
    <x v="1"/>
    <s v="Summit Backpack 45L"/>
    <n v="3"/>
    <n v="156.25"/>
    <n v="0"/>
    <n v="79.900000000000006"/>
    <n v="468.75"/>
    <n v="239.70000000000002"/>
    <n v="229.04999999999998"/>
    <n v="0.48863999999999996"/>
    <n v="2026"/>
    <s v="Q3"/>
    <n v="7"/>
    <s v="Jul"/>
  </r>
  <r>
    <x v="1422"/>
    <x v="200"/>
    <x v="0"/>
    <x v="2"/>
    <x v="6"/>
    <x v="2"/>
    <x v="2"/>
    <x v="3"/>
    <x v="0"/>
    <x v="3"/>
    <s v="Compact Sleeping Bag"/>
    <n v="3"/>
    <n v="120.14"/>
    <n v="0"/>
    <n v="58.9"/>
    <n v="360.42"/>
    <n v="176.7"/>
    <n v="183.72000000000003"/>
    <n v="0.5097386382553688"/>
    <n v="2026"/>
    <s v="Q3"/>
    <n v="7"/>
    <s v="Jul"/>
  </r>
  <r>
    <x v="1423"/>
    <x v="200"/>
    <x v="0"/>
    <x v="2"/>
    <x v="6"/>
    <x v="1"/>
    <x v="14"/>
    <x v="2"/>
    <x v="0"/>
    <x v="1"/>
    <s v="Trail Boots"/>
    <n v="1"/>
    <n v="145.21"/>
    <n v="0"/>
    <n v="80.52"/>
    <n v="145.21"/>
    <n v="80.52"/>
    <n v="64.690000000000012"/>
    <n v="0.44549273466014744"/>
    <n v="2026"/>
    <s v="Q3"/>
    <n v="7"/>
    <s v="Jul"/>
  </r>
  <r>
    <x v="1424"/>
    <x v="200"/>
    <x v="0"/>
    <x v="2"/>
    <x v="6"/>
    <x v="2"/>
    <x v="2"/>
    <x v="2"/>
    <x v="0"/>
    <x v="0"/>
    <s v="Compact Repair Kit"/>
    <n v="2"/>
    <n v="39.78"/>
    <n v="0.1"/>
    <n v="16.260000000000002"/>
    <n v="71.603999999999999"/>
    <n v="32.520000000000003"/>
    <n v="39.083999999999996"/>
    <n v="0.54583542818836928"/>
    <n v="2026"/>
    <s v="Q3"/>
    <n v="7"/>
    <s v="Jul"/>
  </r>
  <r>
    <x v="1425"/>
    <x v="200"/>
    <x v="0"/>
    <x v="2"/>
    <x v="6"/>
    <x v="1"/>
    <x v="6"/>
    <x v="0"/>
    <x v="1"/>
    <x v="2"/>
    <s v="Travel Backpack 35L"/>
    <n v="2"/>
    <n v="161.97"/>
    <n v="0.1"/>
    <n v="88.57"/>
    <n v="291.54599999999999"/>
    <n v="177.14"/>
    <n v="114.40600000000001"/>
    <n v="0.39241148909606033"/>
    <n v="2026"/>
    <s v="Q3"/>
    <n v="7"/>
    <s v="Jul"/>
  </r>
  <r>
    <x v="1426"/>
    <x v="200"/>
    <x v="0"/>
    <x v="2"/>
    <x v="6"/>
    <x v="2"/>
    <x v="3"/>
    <x v="2"/>
    <x v="1"/>
    <x v="4"/>
    <s v="Weighted Vest"/>
    <n v="2"/>
    <n v="125.37"/>
    <n v="0"/>
    <n v="68.040000000000006"/>
    <n v="250.74"/>
    <n v="136.08000000000001"/>
    <n v="114.66"/>
    <n v="0.457286432160804"/>
    <n v="2026"/>
    <s v="Q3"/>
    <n v="7"/>
    <s v="Jul"/>
  </r>
  <r>
    <x v="1427"/>
    <x v="200"/>
    <x v="0"/>
    <x v="2"/>
    <x v="6"/>
    <x v="0"/>
    <x v="15"/>
    <x v="0"/>
    <x v="1"/>
    <x v="3"/>
    <s v="Trail Tent 2P"/>
    <n v="1"/>
    <n v="196.57"/>
    <n v="0"/>
    <n v="104.78"/>
    <n v="196.57"/>
    <n v="104.78"/>
    <n v="91.789999999999992"/>
    <n v="0.46695833545301924"/>
    <n v="2026"/>
    <s v="Q3"/>
    <n v="7"/>
    <s v="Jul"/>
  </r>
  <r>
    <x v="1428"/>
    <x v="200"/>
    <x v="0"/>
    <x v="2"/>
    <x v="6"/>
    <x v="2"/>
    <x v="16"/>
    <x v="0"/>
    <x v="0"/>
    <x v="3"/>
    <s v="Trail Tent 2P"/>
    <n v="2"/>
    <n v="195.74"/>
    <n v="0.05"/>
    <n v="107.17"/>
    <n v="371.90600000000001"/>
    <n v="214.34"/>
    <n v="157.566"/>
    <n v="0.4236715729243411"/>
    <n v="2026"/>
    <s v="Q3"/>
    <n v="7"/>
    <s v="Jul"/>
  </r>
  <r>
    <x v="1429"/>
    <x v="200"/>
    <x v="0"/>
    <x v="2"/>
    <x v="6"/>
    <x v="1"/>
    <x v="14"/>
    <x v="2"/>
    <x v="1"/>
    <x v="3"/>
    <s v="Trail Tent 2P"/>
    <n v="3"/>
    <n v="192.28"/>
    <n v="0"/>
    <n v="104.3"/>
    <n v="576.84"/>
    <n v="312.89999999999998"/>
    <n v="263.94000000000005"/>
    <n v="0.45756188891200339"/>
    <n v="2026"/>
    <s v="Q3"/>
    <n v="7"/>
    <s v="Jul"/>
  </r>
  <r>
    <x v="1430"/>
    <x v="201"/>
    <x v="0"/>
    <x v="2"/>
    <x v="6"/>
    <x v="1"/>
    <x v="1"/>
    <x v="0"/>
    <x v="0"/>
    <x v="1"/>
    <s v="Trekking Poles"/>
    <n v="2"/>
    <n v="70.150000000000006"/>
    <n v="0.05"/>
    <n v="32.950000000000003"/>
    <n v="133.285"/>
    <n v="65.900000000000006"/>
    <n v="67.384999999999991"/>
    <n v="0.50557076940390888"/>
    <n v="2026"/>
    <s v="Q3"/>
    <n v="7"/>
    <s v="Jul"/>
  </r>
  <r>
    <x v="1431"/>
    <x v="201"/>
    <x v="0"/>
    <x v="2"/>
    <x v="6"/>
    <x v="2"/>
    <x v="2"/>
    <x v="0"/>
    <x v="0"/>
    <x v="3"/>
    <s v="Alpine Tent 4P"/>
    <n v="2"/>
    <n v="342.38"/>
    <n v="0.05"/>
    <n v="192.01"/>
    <n v="650.52199999999993"/>
    <n v="384.02"/>
    <n v="266.50199999999995"/>
    <n v="0.40967407712575438"/>
    <n v="2026"/>
    <s v="Q3"/>
    <n v="7"/>
    <s v="Jul"/>
  </r>
  <r>
    <x v="1432"/>
    <x v="201"/>
    <x v="0"/>
    <x v="2"/>
    <x v="6"/>
    <x v="1"/>
    <x v="14"/>
    <x v="3"/>
    <x v="1"/>
    <x v="4"/>
    <s v="Training Mat"/>
    <n v="1"/>
    <n v="50.59"/>
    <n v="0.05"/>
    <n v="22.04"/>
    <n v="48.060499999999998"/>
    <n v="22.04"/>
    <n v="26.020499999999998"/>
    <n v="0.54141134611583319"/>
    <n v="2026"/>
    <s v="Q3"/>
    <n v="7"/>
    <s v="Jul"/>
  </r>
  <r>
    <x v="1433"/>
    <x v="201"/>
    <x v="0"/>
    <x v="2"/>
    <x v="6"/>
    <x v="3"/>
    <x v="4"/>
    <x v="2"/>
    <x v="1"/>
    <x v="2"/>
    <s v="Packing Cube Set"/>
    <n v="2"/>
    <n v="46.34"/>
    <n v="0.1"/>
    <n v="18.41"/>
    <n v="83.412000000000006"/>
    <n v="36.82"/>
    <n v="46.592000000000006"/>
    <n v="0.55857670359180933"/>
    <n v="2026"/>
    <s v="Q3"/>
    <n v="7"/>
    <s v="Jul"/>
  </r>
  <r>
    <x v="1434"/>
    <x v="201"/>
    <x v="0"/>
    <x v="2"/>
    <x v="6"/>
    <x v="1"/>
    <x v="6"/>
    <x v="3"/>
    <x v="1"/>
    <x v="1"/>
    <s v="Hiking Daypack 20L"/>
    <n v="1"/>
    <n v="91.45"/>
    <n v="0"/>
    <n v="44.16"/>
    <n v="91.45"/>
    <n v="44.16"/>
    <n v="47.290000000000006"/>
    <n v="0.51711317659923461"/>
    <n v="2026"/>
    <s v="Q3"/>
    <n v="7"/>
    <s v="Jul"/>
  </r>
  <r>
    <x v="1435"/>
    <x v="201"/>
    <x v="0"/>
    <x v="2"/>
    <x v="6"/>
    <x v="3"/>
    <x v="8"/>
    <x v="3"/>
    <x v="0"/>
    <x v="0"/>
    <s v="Compact Repair Kit"/>
    <n v="3"/>
    <n v="40.28"/>
    <n v="0"/>
    <n v="17.12"/>
    <n v="120.84"/>
    <n v="51.36"/>
    <n v="69.48"/>
    <n v="0.57497517378351537"/>
    <n v="2026"/>
    <s v="Q3"/>
    <n v="7"/>
    <s v="Jul"/>
  </r>
  <r>
    <x v="1436"/>
    <x v="201"/>
    <x v="0"/>
    <x v="2"/>
    <x v="6"/>
    <x v="1"/>
    <x v="14"/>
    <x v="0"/>
    <x v="0"/>
    <x v="4"/>
    <s v="Recovery Roller"/>
    <n v="2"/>
    <n v="36.93"/>
    <n v="0"/>
    <n v="13.63"/>
    <n v="73.86"/>
    <n v="27.26"/>
    <n v="46.599999999999994"/>
    <n v="0.63092336853506625"/>
    <n v="2026"/>
    <s v="Q3"/>
    <n v="7"/>
    <s v="Jul"/>
  </r>
  <r>
    <x v="1437"/>
    <x v="201"/>
    <x v="0"/>
    <x v="2"/>
    <x v="6"/>
    <x v="2"/>
    <x v="2"/>
    <x v="3"/>
    <x v="0"/>
    <x v="1"/>
    <s v="Trail Boots"/>
    <n v="1"/>
    <n v="143.69"/>
    <n v="0"/>
    <n v="80.87"/>
    <n v="143.69"/>
    <n v="80.87"/>
    <n v="62.819999999999993"/>
    <n v="0.43719117544714309"/>
    <n v="2026"/>
    <s v="Q3"/>
    <n v="7"/>
    <s v="Jul"/>
  </r>
  <r>
    <x v="1438"/>
    <x v="201"/>
    <x v="0"/>
    <x v="2"/>
    <x v="6"/>
    <x v="1"/>
    <x v="14"/>
    <x v="3"/>
    <x v="1"/>
    <x v="1"/>
    <s v="Trail Boots"/>
    <n v="2"/>
    <n v="147.09"/>
    <n v="0"/>
    <n v="81.58"/>
    <n v="294.18"/>
    <n v="163.16"/>
    <n v="131.02000000000001"/>
    <n v="0.44537358080087025"/>
    <n v="2026"/>
    <s v="Q3"/>
    <n v="7"/>
    <s v="Jul"/>
  </r>
  <r>
    <x v="1439"/>
    <x v="201"/>
    <x v="0"/>
    <x v="2"/>
    <x v="6"/>
    <x v="2"/>
    <x v="5"/>
    <x v="0"/>
    <x v="1"/>
    <x v="1"/>
    <s v="Summit Backpack 45L"/>
    <n v="1"/>
    <n v="153.88"/>
    <n v="0"/>
    <n v="80.98"/>
    <n v="153.88"/>
    <n v="80.98"/>
    <n v="72.899999999999991"/>
    <n v="0.47374577592929551"/>
    <n v="2026"/>
    <s v="Q3"/>
    <n v="7"/>
    <s v="Jul"/>
  </r>
  <r>
    <x v="1440"/>
    <x v="201"/>
    <x v="0"/>
    <x v="2"/>
    <x v="6"/>
    <x v="3"/>
    <x v="13"/>
    <x v="3"/>
    <x v="1"/>
    <x v="1"/>
    <s v="Trekking Poles"/>
    <n v="3"/>
    <n v="72.2"/>
    <n v="0"/>
    <n v="31.45"/>
    <n v="216.60000000000002"/>
    <n v="94.35"/>
    <n v="122.25000000000003"/>
    <n v="0.5644044321329641"/>
    <n v="2026"/>
    <s v="Q3"/>
    <n v="7"/>
    <s v="Jul"/>
  </r>
  <r>
    <x v="1441"/>
    <x v="202"/>
    <x v="0"/>
    <x v="2"/>
    <x v="6"/>
    <x v="3"/>
    <x v="13"/>
    <x v="2"/>
    <x v="2"/>
    <x v="4"/>
    <s v="Resistance Band Set"/>
    <n v="1"/>
    <n v="40.67"/>
    <n v="0"/>
    <n v="14.28"/>
    <n v="40.67"/>
    <n v="14.28"/>
    <n v="26.39"/>
    <n v="0.64888123924268504"/>
    <n v="2026"/>
    <s v="Q3"/>
    <n v="7"/>
    <s v="Jul"/>
  </r>
  <r>
    <x v="1442"/>
    <x v="202"/>
    <x v="0"/>
    <x v="2"/>
    <x v="6"/>
    <x v="0"/>
    <x v="0"/>
    <x v="0"/>
    <x v="1"/>
    <x v="1"/>
    <s v="Summit Backpack 45L"/>
    <n v="3"/>
    <n v="152.53"/>
    <n v="0"/>
    <n v="80.88"/>
    <n v="457.59000000000003"/>
    <n v="242.64"/>
    <n v="214.95000000000005"/>
    <n v="0.46974365698551113"/>
    <n v="2026"/>
    <s v="Q3"/>
    <n v="7"/>
    <s v="Jul"/>
  </r>
  <r>
    <x v="1443"/>
    <x v="202"/>
    <x v="0"/>
    <x v="2"/>
    <x v="6"/>
    <x v="1"/>
    <x v="11"/>
    <x v="2"/>
    <x v="0"/>
    <x v="2"/>
    <s v="Insulated Bottle"/>
    <n v="2"/>
    <n v="35.39"/>
    <n v="0.05"/>
    <n v="13.39"/>
    <n v="67.241"/>
    <n v="26.78"/>
    <n v="40.460999999999999"/>
    <n v="0.60173108668818132"/>
    <n v="2026"/>
    <s v="Q3"/>
    <n v="7"/>
    <s v="Jul"/>
  </r>
  <r>
    <x v="1444"/>
    <x v="202"/>
    <x v="0"/>
    <x v="2"/>
    <x v="6"/>
    <x v="3"/>
    <x v="4"/>
    <x v="0"/>
    <x v="0"/>
    <x v="1"/>
    <s v="Hiking Daypack 20L"/>
    <n v="5"/>
    <n v="93.35"/>
    <n v="0"/>
    <n v="46.31"/>
    <n v="466.75"/>
    <n v="231.55"/>
    <n v="235.2"/>
    <n v="0.50391001606855912"/>
    <n v="2026"/>
    <s v="Q3"/>
    <n v="7"/>
    <s v="Jul"/>
  </r>
  <r>
    <x v="1445"/>
    <x v="202"/>
    <x v="0"/>
    <x v="2"/>
    <x v="6"/>
    <x v="1"/>
    <x v="12"/>
    <x v="0"/>
    <x v="0"/>
    <x v="0"/>
    <s v="Trail Bike Light"/>
    <n v="2"/>
    <n v="51.71"/>
    <n v="0"/>
    <n v="22.75"/>
    <n v="103.42"/>
    <n v="45.5"/>
    <n v="57.92"/>
    <n v="0.5600464126861342"/>
    <n v="2026"/>
    <s v="Q3"/>
    <n v="7"/>
    <s v="Jul"/>
  </r>
  <r>
    <x v="1446"/>
    <x v="202"/>
    <x v="0"/>
    <x v="2"/>
    <x v="6"/>
    <x v="0"/>
    <x v="0"/>
    <x v="0"/>
    <x v="1"/>
    <x v="0"/>
    <s v="Compact Repair Kit"/>
    <n v="1"/>
    <n v="39.86"/>
    <n v="0"/>
    <n v="16.53"/>
    <n v="39.86"/>
    <n v="16.53"/>
    <n v="23.33"/>
    <n v="0.58529854490717503"/>
    <n v="2026"/>
    <s v="Q3"/>
    <n v="7"/>
    <s v="Jul"/>
  </r>
  <r>
    <x v="1447"/>
    <x v="202"/>
    <x v="0"/>
    <x v="2"/>
    <x v="6"/>
    <x v="3"/>
    <x v="8"/>
    <x v="0"/>
    <x v="1"/>
    <x v="3"/>
    <s v="Portable Camp Stove"/>
    <n v="2"/>
    <n v="83.71"/>
    <n v="0"/>
    <n v="39.29"/>
    <n v="167.42"/>
    <n v="78.58"/>
    <n v="88.839999999999989"/>
    <n v="0.53064150041811009"/>
    <n v="2026"/>
    <s v="Q3"/>
    <n v="7"/>
    <s v="Jul"/>
  </r>
  <r>
    <x v="1448"/>
    <x v="202"/>
    <x v="0"/>
    <x v="2"/>
    <x v="6"/>
    <x v="1"/>
    <x v="14"/>
    <x v="2"/>
    <x v="1"/>
    <x v="2"/>
    <s v="Packing Cube Set"/>
    <n v="1"/>
    <n v="47.62"/>
    <n v="0"/>
    <n v="17.82"/>
    <n v="47.62"/>
    <n v="17.82"/>
    <n v="29.799999999999997"/>
    <n v="0.62578748425031494"/>
    <n v="2026"/>
    <s v="Q3"/>
    <n v="7"/>
    <s v="Jul"/>
  </r>
  <r>
    <x v="1449"/>
    <x v="202"/>
    <x v="0"/>
    <x v="2"/>
    <x v="6"/>
    <x v="1"/>
    <x v="12"/>
    <x v="0"/>
    <x v="0"/>
    <x v="0"/>
    <s v="Commuter Helmet"/>
    <n v="1"/>
    <n v="80.05"/>
    <n v="0.05"/>
    <n v="43.81"/>
    <n v="76.047499999999999"/>
    <n v="43.81"/>
    <n v="32.237499999999997"/>
    <n v="0.42391268615010352"/>
    <n v="2026"/>
    <s v="Q3"/>
    <n v="7"/>
    <s v="Jul"/>
  </r>
  <r>
    <x v="1450"/>
    <x v="203"/>
    <x v="0"/>
    <x v="2"/>
    <x v="6"/>
    <x v="3"/>
    <x v="8"/>
    <x v="2"/>
    <x v="0"/>
    <x v="4"/>
    <s v="Training Mat"/>
    <n v="1"/>
    <n v="51.82"/>
    <n v="0"/>
    <n v="21.43"/>
    <n v="51.82"/>
    <n v="21.43"/>
    <n v="30.39"/>
    <n v="0.58645310690852959"/>
    <n v="2026"/>
    <s v="Q3"/>
    <n v="7"/>
    <s v="Jul"/>
  </r>
  <r>
    <x v="1451"/>
    <x v="203"/>
    <x v="0"/>
    <x v="2"/>
    <x v="6"/>
    <x v="1"/>
    <x v="11"/>
    <x v="0"/>
    <x v="2"/>
    <x v="2"/>
    <s v="Travel Backpack 35L"/>
    <n v="4"/>
    <n v="161.28"/>
    <n v="0.15"/>
    <n v="89.2"/>
    <n v="548.35199999999998"/>
    <n v="356.8"/>
    <n v="191.55199999999996"/>
    <n v="0.3493230625583566"/>
    <n v="2026"/>
    <s v="Q3"/>
    <n v="7"/>
    <s v="Jul"/>
  </r>
  <r>
    <x v="1452"/>
    <x v="203"/>
    <x v="0"/>
    <x v="2"/>
    <x v="6"/>
    <x v="0"/>
    <x v="0"/>
    <x v="0"/>
    <x v="1"/>
    <x v="0"/>
    <s v="Compact Repair Kit"/>
    <n v="1"/>
    <n v="39.86"/>
    <n v="0.05"/>
    <n v="16.989999999999998"/>
    <n v="37.866999999999997"/>
    <n v="16.989999999999998"/>
    <n v="20.876999999999999"/>
    <n v="0.55132437214461139"/>
    <n v="2026"/>
    <s v="Q3"/>
    <n v="7"/>
    <s v="Jul"/>
  </r>
  <r>
    <x v="1453"/>
    <x v="203"/>
    <x v="0"/>
    <x v="2"/>
    <x v="6"/>
    <x v="3"/>
    <x v="8"/>
    <x v="3"/>
    <x v="1"/>
    <x v="0"/>
    <s v="Cycling Pack 12L"/>
    <n v="6"/>
    <n v="102.96"/>
    <n v="0.05"/>
    <n v="51.74"/>
    <n v="586.87199999999996"/>
    <n v="310.44"/>
    <n v="276.43199999999996"/>
    <n v="0.47102604997341835"/>
    <n v="2026"/>
    <s v="Q3"/>
    <n v="7"/>
    <s v="Jul"/>
  </r>
  <r>
    <x v="1454"/>
    <x v="203"/>
    <x v="0"/>
    <x v="2"/>
    <x v="6"/>
    <x v="1"/>
    <x v="12"/>
    <x v="3"/>
    <x v="0"/>
    <x v="1"/>
    <s v="Hiking Daypack 20L"/>
    <n v="1"/>
    <n v="94.04"/>
    <n v="0"/>
    <n v="44.88"/>
    <n v="94.04"/>
    <n v="44.88"/>
    <n v="49.160000000000004"/>
    <n v="0.52275627392598889"/>
    <n v="2026"/>
    <s v="Q3"/>
    <n v="7"/>
    <s v="Jul"/>
  </r>
  <r>
    <x v="1455"/>
    <x v="203"/>
    <x v="0"/>
    <x v="2"/>
    <x v="6"/>
    <x v="3"/>
    <x v="8"/>
    <x v="0"/>
    <x v="1"/>
    <x v="1"/>
    <s v="Trekking Poles"/>
    <n v="2"/>
    <n v="70.790000000000006"/>
    <n v="0"/>
    <n v="32.44"/>
    <n v="141.58000000000001"/>
    <n v="64.88"/>
    <n v="76.700000000000017"/>
    <n v="0.541743184065546"/>
    <n v="2026"/>
    <s v="Q3"/>
    <n v="7"/>
    <s v="Jul"/>
  </r>
  <r>
    <x v="1456"/>
    <x v="203"/>
    <x v="0"/>
    <x v="2"/>
    <x v="6"/>
    <x v="2"/>
    <x v="10"/>
    <x v="0"/>
    <x v="1"/>
    <x v="2"/>
    <s v="Packing Cube Set"/>
    <n v="2"/>
    <n v="46.41"/>
    <n v="0"/>
    <n v="18.600000000000001"/>
    <n v="92.82"/>
    <n v="37.200000000000003"/>
    <n v="55.61999999999999"/>
    <n v="0.59922430510665803"/>
    <n v="2026"/>
    <s v="Q3"/>
    <n v="7"/>
    <s v="Jul"/>
  </r>
  <r>
    <x v="1457"/>
    <x v="203"/>
    <x v="0"/>
    <x v="2"/>
    <x v="6"/>
    <x v="3"/>
    <x v="13"/>
    <x v="3"/>
    <x v="1"/>
    <x v="1"/>
    <s v="Trekking Poles"/>
    <n v="1"/>
    <n v="69.75"/>
    <n v="0"/>
    <n v="33.299999999999997"/>
    <n v="69.75"/>
    <n v="33.299999999999997"/>
    <n v="36.450000000000003"/>
    <n v="0.52258064516129032"/>
    <n v="2026"/>
    <s v="Q3"/>
    <n v="7"/>
    <s v="Jul"/>
  </r>
  <r>
    <x v="1458"/>
    <x v="203"/>
    <x v="0"/>
    <x v="2"/>
    <x v="6"/>
    <x v="0"/>
    <x v="15"/>
    <x v="2"/>
    <x v="2"/>
    <x v="0"/>
    <s v="Compact Repair Kit"/>
    <n v="3"/>
    <n v="40.81"/>
    <n v="0"/>
    <n v="16.86"/>
    <n v="122.43"/>
    <n v="50.58"/>
    <n v="71.850000000000009"/>
    <n v="0.58686596422445481"/>
    <n v="2026"/>
    <s v="Q3"/>
    <n v="7"/>
    <s v="Jul"/>
  </r>
  <r>
    <x v="1459"/>
    <x v="203"/>
    <x v="0"/>
    <x v="2"/>
    <x v="6"/>
    <x v="3"/>
    <x v="8"/>
    <x v="3"/>
    <x v="0"/>
    <x v="1"/>
    <s v="Summit Backpack 45L"/>
    <n v="5"/>
    <n v="156.69"/>
    <n v="0"/>
    <n v="80.489999999999995"/>
    <n v="783.45"/>
    <n v="402.45"/>
    <n v="381.00000000000006"/>
    <n v="0.48631054949262881"/>
    <n v="2026"/>
    <s v="Q3"/>
    <n v="7"/>
    <s v="Jul"/>
  </r>
  <r>
    <x v="1460"/>
    <x v="203"/>
    <x v="0"/>
    <x v="2"/>
    <x v="6"/>
    <x v="1"/>
    <x v="6"/>
    <x v="3"/>
    <x v="0"/>
    <x v="2"/>
    <s v="Travel Backpack 35L"/>
    <n v="1"/>
    <n v="168.59"/>
    <n v="0.1"/>
    <n v="88.8"/>
    <n v="151.73099999999999"/>
    <n v="88.8"/>
    <n v="62.930999999999997"/>
    <n v="0.41475374181940405"/>
    <n v="2026"/>
    <s v="Q3"/>
    <n v="7"/>
    <s v="Jul"/>
  </r>
  <r>
    <x v="1461"/>
    <x v="203"/>
    <x v="0"/>
    <x v="2"/>
    <x v="6"/>
    <x v="1"/>
    <x v="12"/>
    <x v="0"/>
    <x v="2"/>
    <x v="2"/>
    <s v="Insulated Bottle"/>
    <n v="5"/>
    <n v="36.880000000000003"/>
    <n v="0.1"/>
    <n v="13.76"/>
    <n v="165.96"/>
    <n v="68.8"/>
    <n v="97.160000000000011"/>
    <n v="0.58544227524704751"/>
    <n v="2026"/>
    <s v="Q3"/>
    <n v="7"/>
    <s v="Jul"/>
  </r>
  <r>
    <x v="1462"/>
    <x v="204"/>
    <x v="0"/>
    <x v="2"/>
    <x v="6"/>
    <x v="0"/>
    <x v="0"/>
    <x v="1"/>
    <x v="2"/>
    <x v="2"/>
    <s v="Carry-On Duffel"/>
    <n v="8"/>
    <n v="136.13"/>
    <n v="0.1"/>
    <n v="66.55"/>
    <n v="980.13599999999997"/>
    <n v="532.4"/>
    <n v="447.73599999999999"/>
    <n v="0.45681007533648393"/>
    <n v="2026"/>
    <s v="Q3"/>
    <n v="7"/>
    <s v="Jul"/>
  </r>
  <r>
    <x v="1463"/>
    <x v="204"/>
    <x v="0"/>
    <x v="2"/>
    <x v="6"/>
    <x v="1"/>
    <x v="14"/>
    <x v="3"/>
    <x v="0"/>
    <x v="0"/>
    <s v="Compact Repair Kit"/>
    <n v="2"/>
    <n v="40.479999999999997"/>
    <n v="0.05"/>
    <n v="16.93"/>
    <n v="76.911999999999992"/>
    <n v="33.86"/>
    <n v="43.051999999999992"/>
    <n v="0.5597566049511129"/>
    <n v="2026"/>
    <s v="Q3"/>
    <n v="7"/>
    <s v="Jul"/>
  </r>
  <r>
    <x v="1464"/>
    <x v="204"/>
    <x v="0"/>
    <x v="2"/>
    <x v="6"/>
    <x v="0"/>
    <x v="0"/>
    <x v="0"/>
    <x v="1"/>
    <x v="0"/>
    <s v="Trail Bike Light"/>
    <n v="4"/>
    <n v="50.09"/>
    <n v="0"/>
    <n v="22.11"/>
    <n v="200.36"/>
    <n v="88.44"/>
    <n v="111.92000000000002"/>
    <n v="0.55859452984627678"/>
    <n v="2026"/>
    <s v="Q3"/>
    <n v="7"/>
    <s v="Jul"/>
  </r>
  <r>
    <x v="1465"/>
    <x v="204"/>
    <x v="0"/>
    <x v="2"/>
    <x v="6"/>
    <x v="3"/>
    <x v="8"/>
    <x v="0"/>
    <x v="0"/>
    <x v="1"/>
    <s v="Summit Backpack 45L"/>
    <n v="1"/>
    <n v="156.54"/>
    <n v="0.1"/>
    <n v="77.38"/>
    <n v="140.886"/>
    <n v="77.38"/>
    <n v="63.506"/>
    <n v="0.4507616086765186"/>
    <n v="2026"/>
    <s v="Q3"/>
    <n v="7"/>
    <s v="Jul"/>
  </r>
  <r>
    <x v="1466"/>
    <x v="204"/>
    <x v="0"/>
    <x v="2"/>
    <x v="6"/>
    <x v="1"/>
    <x v="6"/>
    <x v="2"/>
    <x v="0"/>
    <x v="1"/>
    <s v="Summit Backpack 45L"/>
    <n v="1"/>
    <n v="152.1"/>
    <n v="0.1"/>
    <n v="80.459999999999994"/>
    <n v="136.88999999999999"/>
    <n v="80.459999999999994"/>
    <n v="56.429999999999993"/>
    <n v="0.41222879684418146"/>
    <n v="2026"/>
    <s v="Q3"/>
    <n v="7"/>
    <s v="Jul"/>
  </r>
  <r>
    <x v="1467"/>
    <x v="205"/>
    <x v="0"/>
    <x v="2"/>
    <x v="6"/>
    <x v="1"/>
    <x v="11"/>
    <x v="0"/>
    <x v="0"/>
    <x v="1"/>
    <s v="Summit Backpack 45L"/>
    <n v="1"/>
    <n v="155.35"/>
    <n v="0"/>
    <n v="80.47"/>
    <n v="155.35"/>
    <n v="80.47"/>
    <n v="74.88"/>
    <n v="0.48200836820083681"/>
    <n v="2026"/>
    <s v="Q3"/>
    <n v="7"/>
    <s v="Jul"/>
  </r>
  <r>
    <x v="1468"/>
    <x v="205"/>
    <x v="0"/>
    <x v="2"/>
    <x v="6"/>
    <x v="2"/>
    <x v="3"/>
    <x v="3"/>
    <x v="1"/>
    <x v="0"/>
    <s v="Commuter Helmet"/>
    <n v="1"/>
    <n v="81.13"/>
    <n v="0.05"/>
    <n v="42.41"/>
    <n v="77.073499999999996"/>
    <n v="42.41"/>
    <n v="34.663499999999999"/>
    <n v="0.44974602165465433"/>
    <n v="2026"/>
    <s v="Q3"/>
    <n v="7"/>
    <s v="Jul"/>
  </r>
  <r>
    <x v="1469"/>
    <x v="205"/>
    <x v="0"/>
    <x v="2"/>
    <x v="6"/>
    <x v="1"/>
    <x v="11"/>
    <x v="0"/>
    <x v="1"/>
    <x v="1"/>
    <s v="Trail Boots"/>
    <n v="1"/>
    <n v="145.87"/>
    <n v="0"/>
    <n v="81.430000000000007"/>
    <n v="145.87"/>
    <n v="81.430000000000007"/>
    <n v="64.44"/>
    <n v="0.44176321382052508"/>
    <n v="2026"/>
    <s v="Q3"/>
    <n v="7"/>
    <s v="Jul"/>
  </r>
  <r>
    <x v="1470"/>
    <x v="205"/>
    <x v="0"/>
    <x v="2"/>
    <x v="6"/>
    <x v="1"/>
    <x v="12"/>
    <x v="0"/>
    <x v="1"/>
    <x v="1"/>
    <s v="Summit Backpack 45L"/>
    <n v="6"/>
    <n v="151.88999999999999"/>
    <n v="0.15"/>
    <n v="76.83"/>
    <n v="774.6389999999999"/>
    <n v="460.98"/>
    <n v="313.65899999999988"/>
    <n v="0.40490989996630677"/>
    <n v="2026"/>
    <s v="Q3"/>
    <n v="7"/>
    <s v="Jul"/>
  </r>
  <r>
    <x v="1471"/>
    <x v="205"/>
    <x v="0"/>
    <x v="2"/>
    <x v="6"/>
    <x v="2"/>
    <x v="10"/>
    <x v="0"/>
    <x v="1"/>
    <x v="4"/>
    <s v="Resistance Band Set"/>
    <n v="2"/>
    <n v="41.14"/>
    <n v="0.1"/>
    <n v="14.84"/>
    <n v="74.052000000000007"/>
    <n v="29.68"/>
    <n v="44.372000000000007"/>
    <n v="0.59920056176740677"/>
    <n v="2026"/>
    <s v="Q3"/>
    <n v="7"/>
    <s v="Jul"/>
  </r>
  <r>
    <x v="1472"/>
    <x v="205"/>
    <x v="0"/>
    <x v="2"/>
    <x v="6"/>
    <x v="3"/>
    <x v="4"/>
    <x v="2"/>
    <x v="0"/>
    <x v="0"/>
    <s v="Trail Bike Light"/>
    <n v="1"/>
    <n v="49.5"/>
    <n v="0"/>
    <n v="21.83"/>
    <n v="49.5"/>
    <n v="21.83"/>
    <n v="27.67"/>
    <n v="0.55898989898989904"/>
    <n v="2026"/>
    <s v="Q3"/>
    <n v="7"/>
    <s v="Jul"/>
  </r>
  <r>
    <x v="1473"/>
    <x v="205"/>
    <x v="0"/>
    <x v="2"/>
    <x v="6"/>
    <x v="3"/>
    <x v="7"/>
    <x v="0"/>
    <x v="1"/>
    <x v="2"/>
    <s v="Packing Cube Set"/>
    <n v="2"/>
    <n v="46.48"/>
    <n v="0.05"/>
    <n v="18.760000000000002"/>
    <n v="88.311999999999983"/>
    <n v="37.520000000000003"/>
    <n v="50.79199999999998"/>
    <n v="0.57514267596702584"/>
    <n v="2026"/>
    <s v="Q3"/>
    <n v="7"/>
    <s v="Jul"/>
  </r>
  <r>
    <x v="1474"/>
    <x v="205"/>
    <x v="0"/>
    <x v="2"/>
    <x v="6"/>
    <x v="2"/>
    <x v="2"/>
    <x v="3"/>
    <x v="0"/>
    <x v="2"/>
    <s v="Insulated Bottle"/>
    <n v="1"/>
    <n v="36.909999999999997"/>
    <n v="0"/>
    <n v="13.56"/>
    <n v="36.909999999999997"/>
    <n v="13.56"/>
    <n v="23.349999999999994"/>
    <n v="0.63261988620969922"/>
    <n v="2026"/>
    <s v="Q3"/>
    <n v="7"/>
    <s v="Jul"/>
  </r>
  <r>
    <x v="1475"/>
    <x v="205"/>
    <x v="0"/>
    <x v="2"/>
    <x v="6"/>
    <x v="0"/>
    <x v="0"/>
    <x v="0"/>
    <x v="0"/>
    <x v="2"/>
    <s v="Insulated Bottle"/>
    <n v="1"/>
    <n v="35.6"/>
    <n v="0"/>
    <n v="13.91"/>
    <n v="35.6"/>
    <n v="13.91"/>
    <n v="21.69"/>
    <n v="0.60926966292134832"/>
    <n v="2026"/>
    <s v="Q3"/>
    <n v="7"/>
    <s v="Jul"/>
  </r>
  <r>
    <x v="1476"/>
    <x v="205"/>
    <x v="0"/>
    <x v="2"/>
    <x v="6"/>
    <x v="1"/>
    <x v="11"/>
    <x v="2"/>
    <x v="1"/>
    <x v="0"/>
    <s v="Commuter Helmet"/>
    <n v="2"/>
    <n v="80.25"/>
    <n v="0.05"/>
    <n v="42.39"/>
    <n v="152.47499999999999"/>
    <n v="84.78"/>
    <n v="67.694999999999993"/>
    <n v="0.44397442203639936"/>
    <n v="2026"/>
    <s v="Q3"/>
    <n v="7"/>
    <s v="Jul"/>
  </r>
  <r>
    <x v="1477"/>
    <x v="205"/>
    <x v="0"/>
    <x v="2"/>
    <x v="6"/>
    <x v="0"/>
    <x v="0"/>
    <x v="3"/>
    <x v="0"/>
    <x v="2"/>
    <s v="Packing Cube Set"/>
    <n v="2"/>
    <n v="47.52"/>
    <n v="0.1"/>
    <n v="17.86"/>
    <n v="85.536000000000001"/>
    <n v="35.72"/>
    <n v="49.816000000000003"/>
    <n v="0.58239805462027683"/>
    <n v="2026"/>
    <s v="Q3"/>
    <n v="7"/>
    <s v="Jul"/>
  </r>
  <r>
    <x v="1478"/>
    <x v="205"/>
    <x v="0"/>
    <x v="2"/>
    <x v="6"/>
    <x v="3"/>
    <x v="13"/>
    <x v="0"/>
    <x v="1"/>
    <x v="2"/>
    <s v="Travel Backpack 35L"/>
    <n v="2"/>
    <n v="164.58"/>
    <n v="0.1"/>
    <n v="86.55"/>
    <n v="296.24400000000003"/>
    <n v="173.1"/>
    <n v="123.14400000000003"/>
    <n v="0.41568436829100341"/>
    <n v="2026"/>
    <s v="Q3"/>
    <n v="7"/>
    <s v="Jul"/>
  </r>
  <r>
    <x v="1479"/>
    <x v="206"/>
    <x v="0"/>
    <x v="2"/>
    <x v="6"/>
    <x v="0"/>
    <x v="9"/>
    <x v="0"/>
    <x v="1"/>
    <x v="0"/>
    <s v="Compact Repair Kit"/>
    <n v="1"/>
    <n v="39.99"/>
    <n v="0.05"/>
    <n v="16.739999999999998"/>
    <n v="37.990499999999997"/>
    <n v="16.739999999999998"/>
    <n v="21.250499999999999"/>
    <n v="0.55936352509179932"/>
    <n v="2026"/>
    <s v="Q3"/>
    <n v="7"/>
    <s v="Jul"/>
  </r>
  <r>
    <x v="1480"/>
    <x v="206"/>
    <x v="0"/>
    <x v="2"/>
    <x v="6"/>
    <x v="1"/>
    <x v="12"/>
    <x v="2"/>
    <x v="1"/>
    <x v="1"/>
    <s v="Trail Boots"/>
    <n v="1"/>
    <n v="140.44"/>
    <n v="0"/>
    <n v="77.08"/>
    <n v="140.44"/>
    <n v="77.08"/>
    <n v="63.36"/>
    <n v="0.45115351751637711"/>
    <n v="2026"/>
    <s v="Q3"/>
    <n v="7"/>
    <s v="Jul"/>
  </r>
  <r>
    <x v="1481"/>
    <x v="206"/>
    <x v="0"/>
    <x v="2"/>
    <x v="6"/>
    <x v="2"/>
    <x v="10"/>
    <x v="3"/>
    <x v="1"/>
    <x v="4"/>
    <s v="Weighted Vest"/>
    <n v="2"/>
    <n v="123.73"/>
    <n v="0.05"/>
    <n v="68.22"/>
    <n v="235.08699999999999"/>
    <n v="136.44"/>
    <n v="98.646999999999991"/>
    <n v="0.41961911973014243"/>
    <n v="2026"/>
    <s v="Q3"/>
    <n v="7"/>
    <s v="Jul"/>
  </r>
  <r>
    <x v="1482"/>
    <x v="206"/>
    <x v="0"/>
    <x v="2"/>
    <x v="6"/>
    <x v="3"/>
    <x v="13"/>
    <x v="1"/>
    <x v="1"/>
    <x v="2"/>
    <s v="Carry-On Duffel"/>
    <n v="3"/>
    <n v="132.68"/>
    <n v="0.15"/>
    <n v="67.38"/>
    <n v="338.334"/>
    <n v="202.14"/>
    <n v="136.19400000000002"/>
    <n v="0.40254304917625783"/>
    <n v="2026"/>
    <s v="Q3"/>
    <n v="7"/>
    <s v="Jul"/>
  </r>
  <r>
    <x v="1483"/>
    <x v="206"/>
    <x v="0"/>
    <x v="2"/>
    <x v="6"/>
    <x v="3"/>
    <x v="7"/>
    <x v="2"/>
    <x v="1"/>
    <x v="4"/>
    <s v="Recovery Roller"/>
    <n v="1"/>
    <n v="35.479999999999997"/>
    <n v="0.05"/>
    <n v="14.15"/>
    <n v="33.705999999999996"/>
    <n v="14.15"/>
    <n v="19.555999999999997"/>
    <n v="0.58019343737020113"/>
    <n v="2026"/>
    <s v="Q3"/>
    <n v="7"/>
    <s v="Jul"/>
  </r>
  <r>
    <x v="1484"/>
    <x v="206"/>
    <x v="0"/>
    <x v="2"/>
    <x v="6"/>
    <x v="3"/>
    <x v="7"/>
    <x v="0"/>
    <x v="2"/>
    <x v="2"/>
    <s v="Carry-On Duffel"/>
    <n v="3"/>
    <n v="134.63"/>
    <n v="0"/>
    <n v="67.2"/>
    <n v="403.89"/>
    <n v="201.60000000000002"/>
    <n v="202.28999999999996"/>
    <n v="0.50085419297333422"/>
    <n v="2026"/>
    <s v="Q3"/>
    <n v="7"/>
    <s v="Jul"/>
  </r>
  <r>
    <x v="1485"/>
    <x v="207"/>
    <x v="0"/>
    <x v="2"/>
    <x v="6"/>
    <x v="0"/>
    <x v="9"/>
    <x v="3"/>
    <x v="1"/>
    <x v="1"/>
    <s v="Trekking Poles"/>
    <n v="3"/>
    <n v="72.03"/>
    <n v="0"/>
    <n v="32.46"/>
    <n v="216.09"/>
    <n v="97.38"/>
    <n v="118.71000000000001"/>
    <n v="0.54935443565181175"/>
    <n v="2026"/>
    <s v="Q3"/>
    <n v="7"/>
    <s v="Jul"/>
  </r>
  <r>
    <x v="1486"/>
    <x v="207"/>
    <x v="0"/>
    <x v="2"/>
    <x v="6"/>
    <x v="3"/>
    <x v="7"/>
    <x v="3"/>
    <x v="0"/>
    <x v="4"/>
    <s v="Resistance Band Set"/>
    <n v="1"/>
    <n v="40.24"/>
    <n v="0"/>
    <n v="15.05"/>
    <n v="40.24"/>
    <n v="15.05"/>
    <n v="25.19"/>
    <n v="0.62599403578528823"/>
    <n v="2026"/>
    <s v="Q3"/>
    <n v="7"/>
    <s v="Jul"/>
  </r>
  <r>
    <x v="1487"/>
    <x v="207"/>
    <x v="0"/>
    <x v="2"/>
    <x v="6"/>
    <x v="2"/>
    <x v="5"/>
    <x v="2"/>
    <x v="0"/>
    <x v="2"/>
    <s v="Insulated Bottle"/>
    <n v="1"/>
    <n v="36.14"/>
    <n v="0"/>
    <n v="13.52"/>
    <n v="36.14"/>
    <n v="13.52"/>
    <n v="22.62"/>
    <n v="0.62589928057553956"/>
    <n v="2026"/>
    <s v="Q3"/>
    <n v="7"/>
    <s v="Jul"/>
  </r>
  <r>
    <x v="1488"/>
    <x v="207"/>
    <x v="0"/>
    <x v="2"/>
    <x v="6"/>
    <x v="1"/>
    <x v="11"/>
    <x v="0"/>
    <x v="1"/>
    <x v="4"/>
    <s v="Resistance Band Set"/>
    <n v="2"/>
    <n v="40.22"/>
    <n v="0.05"/>
    <n v="14.72"/>
    <n v="76.417999999999992"/>
    <n v="29.44"/>
    <n v="46.977999999999994"/>
    <n v="0.61475045146431473"/>
    <n v="2026"/>
    <s v="Q3"/>
    <n v="7"/>
    <s v="Jul"/>
  </r>
  <r>
    <x v="1489"/>
    <x v="207"/>
    <x v="0"/>
    <x v="2"/>
    <x v="6"/>
    <x v="3"/>
    <x v="7"/>
    <x v="0"/>
    <x v="0"/>
    <x v="4"/>
    <s v="Recovery Roller"/>
    <n v="3"/>
    <n v="37.130000000000003"/>
    <n v="0.05"/>
    <n v="14.29"/>
    <n v="105.82050000000001"/>
    <n v="42.87"/>
    <n v="62.950500000000012"/>
    <n v="0.59488000907196625"/>
    <n v="2026"/>
    <s v="Q3"/>
    <n v="7"/>
    <s v="Jul"/>
  </r>
  <r>
    <x v="1490"/>
    <x v="207"/>
    <x v="0"/>
    <x v="2"/>
    <x v="6"/>
    <x v="0"/>
    <x v="9"/>
    <x v="0"/>
    <x v="1"/>
    <x v="3"/>
    <s v="Compact Sleeping Bag"/>
    <n v="4"/>
    <n v="125.07"/>
    <n v="0.05"/>
    <n v="60"/>
    <n v="475.26599999999996"/>
    <n v="240"/>
    <n v="235.26599999999996"/>
    <n v="0.4950196311118405"/>
    <n v="2026"/>
    <s v="Q3"/>
    <n v="7"/>
    <s v="Jul"/>
  </r>
  <r>
    <x v="1491"/>
    <x v="207"/>
    <x v="0"/>
    <x v="2"/>
    <x v="6"/>
    <x v="3"/>
    <x v="13"/>
    <x v="1"/>
    <x v="0"/>
    <x v="4"/>
    <s v="Weighted Vest"/>
    <n v="5"/>
    <n v="122.14"/>
    <n v="0.05"/>
    <n v="70.64"/>
    <n v="580.16499999999996"/>
    <n v="353.2"/>
    <n v="226.96499999999997"/>
    <n v="0.39120767367903958"/>
    <n v="2026"/>
    <s v="Q3"/>
    <n v="7"/>
    <s v="Jul"/>
  </r>
  <r>
    <x v="1492"/>
    <x v="208"/>
    <x v="0"/>
    <x v="2"/>
    <x v="6"/>
    <x v="1"/>
    <x v="11"/>
    <x v="0"/>
    <x v="2"/>
    <x v="3"/>
    <s v="Compact Sleeping Bag"/>
    <n v="1"/>
    <n v="120.09"/>
    <n v="0"/>
    <n v="62.18"/>
    <n v="120.09"/>
    <n v="62.18"/>
    <n v="57.910000000000004"/>
    <n v="0.48222166708302111"/>
    <n v="2026"/>
    <s v="Q3"/>
    <n v="7"/>
    <s v="Jul"/>
  </r>
  <r>
    <x v="1493"/>
    <x v="208"/>
    <x v="0"/>
    <x v="2"/>
    <x v="6"/>
    <x v="3"/>
    <x v="4"/>
    <x v="3"/>
    <x v="0"/>
    <x v="0"/>
    <s v="Cycling Pack 12L"/>
    <n v="6"/>
    <n v="102.75"/>
    <n v="0"/>
    <n v="51.55"/>
    <n v="616.5"/>
    <n v="309.29999999999995"/>
    <n v="307.20000000000005"/>
    <n v="0.49829683698296845"/>
    <n v="2026"/>
    <s v="Q3"/>
    <n v="7"/>
    <s v="Jul"/>
  </r>
  <r>
    <x v="1494"/>
    <x v="208"/>
    <x v="0"/>
    <x v="2"/>
    <x v="6"/>
    <x v="2"/>
    <x v="2"/>
    <x v="0"/>
    <x v="0"/>
    <x v="3"/>
    <s v="Trail Tent 2P"/>
    <n v="4"/>
    <n v="191.15"/>
    <n v="0"/>
    <n v="105.01"/>
    <n v="764.6"/>
    <n v="420.04"/>
    <n v="344.56"/>
    <n v="0.45064085796494896"/>
    <n v="2026"/>
    <s v="Q3"/>
    <n v="7"/>
    <s v="Jul"/>
  </r>
  <r>
    <x v="1495"/>
    <x v="208"/>
    <x v="0"/>
    <x v="2"/>
    <x v="6"/>
    <x v="0"/>
    <x v="9"/>
    <x v="0"/>
    <x v="2"/>
    <x v="4"/>
    <s v="Resistance Band Set"/>
    <n v="2"/>
    <n v="40.15"/>
    <n v="0.1"/>
    <n v="14.86"/>
    <n v="72.27"/>
    <n v="29.72"/>
    <n v="42.55"/>
    <n v="0.58876435588764353"/>
    <n v="2026"/>
    <s v="Q3"/>
    <n v="7"/>
    <s v="Jul"/>
  </r>
  <r>
    <x v="1496"/>
    <x v="208"/>
    <x v="0"/>
    <x v="2"/>
    <x v="6"/>
    <x v="1"/>
    <x v="11"/>
    <x v="3"/>
    <x v="2"/>
    <x v="3"/>
    <s v="Portable Camp Stove"/>
    <n v="1"/>
    <n v="83.05"/>
    <n v="0"/>
    <n v="38.86"/>
    <n v="83.05"/>
    <n v="38.86"/>
    <n v="44.19"/>
    <n v="0.53208910295003009"/>
    <n v="2026"/>
    <s v="Q3"/>
    <n v="7"/>
    <s v="Jul"/>
  </r>
  <r>
    <x v="1497"/>
    <x v="208"/>
    <x v="0"/>
    <x v="2"/>
    <x v="6"/>
    <x v="0"/>
    <x v="9"/>
    <x v="0"/>
    <x v="0"/>
    <x v="1"/>
    <s v="Trail Boots"/>
    <n v="2"/>
    <n v="146.22999999999999"/>
    <n v="0"/>
    <n v="79.040000000000006"/>
    <n v="292.45999999999998"/>
    <n v="158.08000000000001"/>
    <n v="134.37999999999997"/>
    <n v="0.45948163851466861"/>
    <n v="2026"/>
    <s v="Q3"/>
    <n v="7"/>
    <s v="Jul"/>
  </r>
  <r>
    <x v="1498"/>
    <x v="208"/>
    <x v="0"/>
    <x v="2"/>
    <x v="6"/>
    <x v="1"/>
    <x v="14"/>
    <x v="0"/>
    <x v="0"/>
    <x v="1"/>
    <s v="Trail Boots"/>
    <n v="2"/>
    <n v="144.09"/>
    <n v="0"/>
    <n v="77.67"/>
    <n v="288.18"/>
    <n v="155.34"/>
    <n v="132.84"/>
    <n v="0.46096189881324173"/>
    <n v="2026"/>
    <s v="Q3"/>
    <n v="7"/>
    <s v="Jul"/>
  </r>
  <r>
    <x v="1499"/>
    <x v="208"/>
    <x v="0"/>
    <x v="2"/>
    <x v="6"/>
    <x v="2"/>
    <x v="10"/>
    <x v="2"/>
    <x v="2"/>
    <x v="1"/>
    <s v="Hiking Daypack 20L"/>
    <n v="3"/>
    <n v="93.01"/>
    <n v="0.15"/>
    <n v="46.68"/>
    <n v="237.17550000000003"/>
    <n v="140.04"/>
    <n v="97.135500000000036"/>
    <n v="0.4095511551572571"/>
    <n v="2026"/>
    <s v="Q3"/>
    <n v="7"/>
    <s v="Jul"/>
  </r>
  <r>
    <x v="1500"/>
    <x v="208"/>
    <x v="0"/>
    <x v="2"/>
    <x v="6"/>
    <x v="0"/>
    <x v="0"/>
    <x v="2"/>
    <x v="1"/>
    <x v="3"/>
    <s v="Compact Sleeping Bag"/>
    <n v="1"/>
    <n v="121.61"/>
    <n v="0.1"/>
    <n v="60.58"/>
    <n v="109.449"/>
    <n v="60.58"/>
    <n v="48.869"/>
    <n v="0.4465001964385239"/>
    <n v="2026"/>
    <s v="Q3"/>
    <n v="7"/>
    <s v="Jul"/>
  </r>
  <r>
    <x v="1501"/>
    <x v="209"/>
    <x v="0"/>
    <x v="2"/>
    <x v="6"/>
    <x v="3"/>
    <x v="4"/>
    <x v="0"/>
    <x v="2"/>
    <x v="3"/>
    <s v="Trail Tent 2P"/>
    <n v="2"/>
    <n v="195.09"/>
    <n v="0"/>
    <n v="106.82"/>
    <n v="390.18"/>
    <n v="213.64"/>
    <n v="176.54000000000002"/>
    <n v="0.45245783997129535"/>
    <n v="2026"/>
    <s v="Q3"/>
    <n v="7"/>
    <s v="Jul"/>
  </r>
  <r>
    <x v="1502"/>
    <x v="209"/>
    <x v="0"/>
    <x v="2"/>
    <x v="6"/>
    <x v="2"/>
    <x v="10"/>
    <x v="2"/>
    <x v="0"/>
    <x v="2"/>
    <s v="Travel Backpack 35L"/>
    <n v="3"/>
    <n v="167.52"/>
    <n v="0"/>
    <n v="87.26"/>
    <n v="502.56000000000006"/>
    <n v="261.78000000000003"/>
    <n v="240.78000000000003"/>
    <n v="0.4791069723018147"/>
    <n v="2026"/>
    <s v="Q3"/>
    <n v="7"/>
    <s v="Jul"/>
  </r>
  <r>
    <x v="1503"/>
    <x v="209"/>
    <x v="0"/>
    <x v="2"/>
    <x v="6"/>
    <x v="1"/>
    <x v="14"/>
    <x v="3"/>
    <x v="1"/>
    <x v="0"/>
    <s v="Trail Bike Light"/>
    <n v="3"/>
    <n v="50.98"/>
    <n v="0"/>
    <n v="22.63"/>
    <n v="152.94"/>
    <n v="67.89"/>
    <n v="85.05"/>
    <n v="0.55610043154178113"/>
    <n v="2026"/>
    <s v="Q3"/>
    <n v="7"/>
    <s v="Jul"/>
  </r>
  <r>
    <x v="1504"/>
    <x v="209"/>
    <x v="0"/>
    <x v="2"/>
    <x v="6"/>
    <x v="1"/>
    <x v="11"/>
    <x v="3"/>
    <x v="1"/>
    <x v="4"/>
    <s v="Training Mat"/>
    <n v="2"/>
    <n v="49.98"/>
    <n v="0.1"/>
    <n v="21.91"/>
    <n v="89.963999999999999"/>
    <n v="43.82"/>
    <n v="46.143999999999998"/>
    <n v="0.51291627762215997"/>
    <n v="2026"/>
    <s v="Q3"/>
    <n v="7"/>
    <s v="Jul"/>
  </r>
  <r>
    <x v="1505"/>
    <x v="209"/>
    <x v="0"/>
    <x v="2"/>
    <x v="6"/>
    <x v="3"/>
    <x v="4"/>
    <x v="1"/>
    <x v="2"/>
    <x v="2"/>
    <s v="Insulated Bottle"/>
    <n v="4"/>
    <n v="36.44"/>
    <n v="0.15"/>
    <n v="13.32"/>
    <n v="123.89599999999999"/>
    <n v="53.28"/>
    <n v="70.615999999999985"/>
    <n v="0.5699619035319945"/>
    <n v="2026"/>
    <s v="Q3"/>
    <n v="7"/>
    <s v="Jul"/>
  </r>
  <r>
    <x v="1506"/>
    <x v="209"/>
    <x v="0"/>
    <x v="2"/>
    <x v="6"/>
    <x v="0"/>
    <x v="0"/>
    <x v="0"/>
    <x v="0"/>
    <x v="3"/>
    <s v="Trail Tent 2P"/>
    <n v="1"/>
    <n v="195.34"/>
    <n v="0.05"/>
    <n v="106.6"/>
    <n v="185.57300000000001"/>
    <n v="106.6"/>
    <n v="78.973000000000013"/>
    <n v="0.42556298599472991"/>
    <n v="2026"/>
    <s v="Q3"/>
    <n v="7"/>
    <s v="Jul"/>
  </r>
  <r>
    <x v="1507"/>
    <x v="209"/>
    <x v="0"/>
    <x v="2"/>
    <x v="6"/>
    <x v="2"/>
    <x v="5"/>
    <x v="0"/>
    <x v="2"/>
    <x v="0"/>
    <s v="Cycling Pack 12L"/>
    <n v="1"/>
    <n v="103.31"/>
    <n v="0"/>
    <n v="50.93"/>
    <n v="103.31"/>
    <n v="50.93"/>
    <n v="52.38"/>
    <n v="0.50701771367728199"/>
    <n v="2026"/>
    <s v="Q3"/>
    <n v="7"/>
    <s v="Jul"/>
  </r>
  <r>
    <x v="1508"/>
    <x v="209"/>
    <x v="0"/>
    <x v="2"/>
    <x v="6"/>
    <x v="0"/>
    <x v="0"/>
    <x v="0"/>
    <x v="1"/>
    <x v="3"/>
    <s v="Compact Sleeping Bag"/>
    <n v="3"/>
    <n v="123.31"/>
    <n v="0"/>
    <n v="59.16"/>
    <n v="369.93"/>
    <n v="177.48"/>
    <n v="192.45000000000002"/>
    <n v="0.52023355770010549"/>
    <n v="2026"/>
    <s v="Q3"/>
    <n v="7"/>
    <s v="Jul"/>
  </r>
  <r>
    <x v="1509"/>
    <x v="209"/>
    <x v="0"/>
    <x v="2"/>
    <x v="6"/>
    <x v="0"/>
    <x v="15"/>
    <x v="0"/>
    <x v="1"/>
    <x v="4"/>
    <s v="Resistance Band Set"/>
    <n v="1"/>
    <n v="40.36"/>
    <n v="0.1"/>
    <n v="14.82"/>
    <n v="36.323999999999998"/>
    <n v="14.82"/>
    <n v="21.503999999999998"/>
    <n v="0.59200528576148004"/>
    <n v="2026"/>
    <s v="Q3"/>
    <n v="7"/>
    <s v="Jul"/>
  </r>
  <r>
    <x v="1510"/>
    <x v="209"/>
    <x v="0"/>
    <x v="2"/>
    <x v="6"/>
    <x v="0"/>
    <x v="15"/>
    <x v="2"/>
    <x v="1"/>
    <x v="3"/>
    <s v="Portable Camp Stove"/>
    <n v="2"/>
    <n v="83.06"/>
    <n v="0"/>
    <n v="38.74"/>
    <n v="166.12"/>
    <n v="77.48"/>
    <n v="88.64"/>
    <n v="0.5335901757765471"/>
    <n v="2026"/>
    <s v="Q3"/>
    <n v="7"/>
    <s v="Jul"/>
  </r>
  <r>
    <x v="1511"/>
    <x v="209"/>
    <x v="0"/>
    <x v="2"/>
    <x v="6"/>
    <x v="2"/>
    <x v="3"/>
    <x v="0"/>
    <x v="0"/>
    <x v="1"/>
    <s v="Summit Backpack 45L"/>
    <n v="2"/>
    <n v="151.72999999999999"/>
    <n v="0"/>
    <n v="81.209999999999994"/>
    <n v="303.45999999999998"/>
    <n v="162.41999999999999"/>
    <n v="141.04"/>
    <n v="0.46477295195412904"/>
    <n v="2026"/>
    <s v="Q3"/>
    <n v="7"/>
    <s v="Jul"/>
  </r>
  <r>
    <x v="1512"/>
    <x v="209"/>
    <x v="0"/>
    <x v="2"/>
    <x v="6"/>
    <x v="3"/>
    <x v="8"/>
    <x v="0"/>
    <x v="1"/>
    <x v="1"/>
    <s v="Trekking Poles"/>
    <n v="4"/>
    <n v="72.010000000000005"/>
    <n v="0.05"/>
    <n v="32.36"/>
    <n v="273.63800000000003"/>
    <n v="129.44"/>
    <n v="144.19800000000004"/>
    <n v="0.52696628392255473"/>
    <n v="2026"/>
    <s v="Q3"/>
    <n v="7"/>
    <s v="Jul"/>
  </r>
  <r>
    <x v="1513"/>
    <x v="209"/>
    <x v="0"/>
    <x v="2"/>
    <x v="6"/>
    <x v="1"/>
    <x v="11"/>
    <x v="0"/>
    <x v="2"/>
    <x v="1"/>
    <s v="Summit Backpack 45L"/>
    <n v="1"/>
    <n v="154.87"/>
    <n v="0"/>
    <n v="80.459999999999994"/>
    <n v="154.87"/>
    <n v="80.459999999999994"/>
    <n v="74.410000000000011"/>
    <n v="0.48046748886162594"/>
    <n v="2026"/>
    <s v="Q3"/>
    <n v="7"/>
    <s v="Jul"/>
  </r>
  <r>
    <x v="1514"/>
    <x v="210"/>
    <x v="0"/>
    <x v="2"/>
    <x v="6"/>
    <x v="1"/>
    <x v="1"/>
    <x v="0"/>
    <x v="1"/>
    <x v="2"/>
    <s v="Carry-On Duffel"/>
    <n v="3"/>
    <n v="134.61000000000001"/>
    <n v="0.1"/>
    <n v="65.77"/>
    <n v="363.44700000000006"/>
    <n v="197.31"/>
    <n v="166.13700000000006"/>
    <n v="0.45711479252820914"/>
    <n v="2026"/>
    <s v="Q3"/>
    <n v="7"/>
    <s v="Jul"/>
  </r>
  <r>
    <x v="1515"/>
    <x v="210"/>
    <x v="0"/>
    <x v="2"/>
    <x v="6"/>
    <x v="3"/>
    <x v="13"/>
    <x v="0"/>
    <x v="0"/>
    <x v="0"/>
    <s v="Commuter Helmet"/>
    <n v="3"/>
    <n v="81.5"/>
    <n v="0.05"/>
    <n v="43.85"/>
    <n v="232.27499999999998"/>
    <n v="131.55000000000001"/>
    <n v="100.72499999999997"/>
    <n v="0.43364546335163051"/>
    <n v="2026"/>
    <s v="Q3"/>
    <n v="7"/>
    <s v="Jul"/>
  </r>
  <r>
    <x v="1516"/>
    <x v="210"/>
    <x v="0"/>
    <x v="2"/>
    <x v="6"/>
    <x v="0"/>
    <x v="0"/>
    <x v="3"/>
    <x v="2"/>
    <x v="2"/>
    <s v="Carry-On Duffel"/>
    <n v="2"/>
    <n v="135.63"/>
    <n v="0"/>
    <n v="66.63"/>
    <n v="271.26"/>
    <n v="133.26"/>
    <n v="138"/>
    <n v="0.50873700508737008"/>
    <n v="2026"/>
    <s v="Q3"/>
    <n v="7"/>
    <s v="Jul"/>
  </r>
  <r>
    <x v="1517"/>
    <x v="210"/>
    <x v="0"/>
    <x v="2"/>
    <x v="6"/>
    <x v="0"/>
    <x v="9"/>
    <x v="1"/>
    <x v="2"/>
    <x v="2"/>
    <s v="Carry-On Duffel"/>
    <n v="15"/>
    <n v="133.44999999999999"/>
    <n v="0.2"/>
    <n v="65.819999999999993"/>
    <n v="1601.3999999999999"/>
    <n v="987.3"/>
    <n v="614.09999999999991"/>
    <n v="0.3834769576620457"/>
    <n v="2026"/>
    <s v="Q3"/>
    <n v="7"/>
    <s v="Jul"/>
  </r>
  <r>
    <x v="1518"/>
    <x v="210"/>
    <x v="0"/>
    <x v="2"/>
    <x v="6"/>
    <x v="0"/>
    <x v="15"/>
    <x v="0"/>
    <x v="2"/>
    <x v="3"/>
    <s v="Compact Sleeping Bag"/>
    <n v="1"/>
    <n v="120.94"/>
    <n v="0"/>
    <n v="62.24"/>
    <n v="120.94"/>
    <n v="62.24"/>
    <n v="58.699999999999996"/>
    <n v="0.48536464362493797"/>
    <n v="2026"/>
    <s v="Q3"/>
    <n v="7"/>
    <s v="Jul"/>
  </r>
  <r>
    <x v="1519"/>
    <x v="210"/>
    <x v="0"/>
    <x v="2"/>
    <x v="6"/>
    <x v="1"/>
    <x v="11"/>
    <x v="0"/>
    <x v="0"/>
    <x v="3"/>
    <s v="Alpine Tent 4P"/>
    <n v="2"/>
    <n v="332.99"/>
    <n v="0.15"/>
    <n v="199.09"/>
    <n v="566.08299999999997"/>
    <n v="398.18"/>
    <n v="167.90299999999996"/>
    <n v="0.29660491482697759"/>
    <n v="2026"/>
    <s v="Q3"/>
    <n v="7"/>
    <s v="Jul"/>
  </r>
  <r>
    <x v="1520"/>
    <x v="210"/>
    <x v="0"/>
    <x v="2"/>
    <x v="6"/>
    <x v="0"/>
    <x v="15"/>
    <x v="0"/>
    <x v="0"/>
    <x v="3"/>
    <s v="Compact Sleeping Bag"/>
    <n v="3"/>
    <n v="120.88"/>
    <n v="0"/>
    <n v="60.97"/>
    <n v="362.64"/>
    <n v="182.91"/>
    <n v="179.73"/>
    <n v="0.49561548643282594"/>
    <n v="2026"/>
    <s v="Q3"/>
    <n v="7"/>
    <s v="Jul"/>
  </r>
  <r>
    <x v="1521"/>
    <x v="210"/>
    <x v="0"/>
    <x v="2"/>
    <x v="6"/>
    <x v="3"/>
    <x v="8"/>
    <x v="0"/>
    <x v="0"/>
    <x v="0"/>
    <s v="Cycling Pack 12L"/>
    <n v="1"/>
    <n v="101.73"/>
    <n v="0.05"/>
    <n v="51.63"/>
    <n v="96.643500000000003"/>
    <n v="51.63"/>
    <n v="45.013500000000001"/>
    <n v="0.46576852038678235"/>
    <n v="2026"/>
    <s v="Q3"/>
    <n v="7"/>
    <s v="Jul"/>
  </r>
  <r>
    <x v="1522"/>
    <x v="210"/>
    <x v="0"/>
    <x v="2"/>
    <x v="6"/>
    <x v="3"/>
    <x v="7"/>
    <x v="0"/>
    <x v="0"/>
    <x v="2"/>
    <s v="Insulated Bottle"/>
    <n v="2"/>
    <n v="36.21"/>
    <n v="0"/>
    <n v="13.5"/>
    <n v="72.42"/>
    <n v="27"/>
    <n v="45.42"/>
    <n v="0.62717481358740679"/>
    <n v="2026"/>
    <s v="Q3"/>
    <n v="7"/>
    <s v="Jul"/>
  </r>
  <r>
    <x v="1523"/>
    <x v="211"/>
    <x v="0"/>
    <x v="2"/>
    <x v="6"/>
    <x v="3"/>
    <x v="7"/>
    <x v="0"/>
    <x v="2"/>
    <x v="0"/>
    <s v="Cycling Pack 12L"/>
    <n v="5"/>
    <n v="104.65"/>
    <n v="0"/>
    <n v="49.2"/>
    <n v="523.25"/>
    <n v="246"/>
    <n v="277.25"/>
    <n v="0.52986144290492121"/>
    <n v="2026"/>
    <s v="Q3"/>
    <n v="7"/>
    <s v="Jul"/>
  </r>
  <r>
    <x v="1524"/>
    <x v="211"/>
    <x v="0"/>
    <x v="2"/>
    <x v="6"/>
    <x v="2"/>
    <x v="5"/>
    <x v="1"/>
    <x v="0"/>
    <x v="3"/>
    <s v="Trail Tent 2P"/>
    <n v="5"/>
    <n v="198.35"/>
    <n v="0.05"/>
    <n v="104.96"/>
    <n v="942.16249999999991"/>
    <n v="524.79999999999995"/>
    <n v="417.36249999999995"/>
    <n v="0.44298356175288234"/>
    <n v="2026"/>
    <s v="Q3"/>
    <n v="7"/>
    <s v="Jul"/>
  </r>
  <r>
    <x v="1525"/>
    <x v="211"/>
    <x v="0"/>
    <x v="2"/>
    <x v="6"/>
    <x v="0"/>
    <x v="0"/>
    <x v="3"/>
    <x v="0"/>
    <x v="4"/>
    <s v="Recovery Roller"/>
    <n v="2"/>
    <n v="36.56"/>
    <n v="0.05"/>
    <n v="13.76"/>
    <n v="69.463999999999999"/>
    <n v="27.52"/>
    <n v="41.944000000000003"/>
    <n v="0.60382356328457909"/>
    <n v="2026"/>
    <s v="Q3"/>
    <n v="7"/>
    <s v="Jul"/>
  </r>
  <r>
    <x v="1526"/>
    <x v="211"/>
    <x v="0"/>
    <x v="2"/>
    <x v="6"/>
    <x v="1"/>
    <x v="14"/>
    <x v="0"/>
    <x v="0"/>
    <x v="1"/>
    <s v="Hiking Daypack 20L"/>
    <n v="5"/>
    <n v="92.41"/>
    <n v="0"/>
    <n v="44.29"/>
    <n v="462.04999999999995"/>
    <n v="221.45"/>
    <n v="240.59999999999997"/>
    <n v="0.52072286549074775"/>
    <n v="2026"/>
    <s v="Q3"/>
    <n v="7"/>
    <s v="Jul"/>
  </r>
  <r>
    <x v="1527"/>
    <x v="212"/>
    <x v="0"/>
    <x v="2"/>
    <x v="7"/>
    <x v="3"/>
    <x v="13"/>
    <x v="0"/>
    <x v="0"/>
    <x v="3"/>
    <s v="Compact Sleeping Bag"/>
    <n v="4"/>
    <n v="121.87"/>
    <n v="0"/>
    <n v="59.89"/>
    <n v="487.48"/>
    <n v="239.56"/>
    <n v="247.92000000000002"/>
    <n v="0.50857471075736438"/>
    <n v="2026"/>
    <s v="Q3"/>
    <n v="8"/>
    <s v="Aug"/>
  </r>
  <r>
    <x v="1528"/>
    <x v="212"/>
    <x v="0"/>
    <x v="2"/>
    <x v="7"/>
    <x v="3"/>
    <x v="8"/>
    <x v="0"/>
    <x v="0"/>
    <x v="2"/>
    <s v="Carry-On Duffel"/>
    <n v="2"/>
    <n v="130.9"/>
    <n v="0.05"/>
    <n v="67.959999999999994"/>
    <n v="248.71"/>
    <n v="135.91999999999999"/>
    <n v="112.79000000000002"/>
    <n v="0.45350006031120588"/>
    <n v="2026"/>
    <s v="Q3"/>
    <n v="8"/>
    <s v="Aug"/>
  </r>
  <r>
    <x v="1529"/>
    <x v="212"/>
    <x v="0"/>
    <x v="2"/>
    <x v="7"/>
    <x v="2"/>
    <x v="2"/>
    <x v="2"/>
    <x v="1"/>
    <x v="0"/>
    <s v="Trail Bike Light"/>
    <n v="1"/>
    <n v="50.98"/>
    <n v="0"/>
    <n v="22.92"/>
    <n v="50.98"/>
    <n v="22.92"/>
    <n v="28.059999999999995"/>
    <n v="0.55041192624558644"/>
    <n v="2026"/>
    <s v="Q3"/>
    <n v="8"/>
    <s v="Aug"/>
  </r>
  <r>
    <x v="1530"/>
    <x v="212"/>
    <x v="0"/>
    <x v="2"/>
    <x v="7"/>
    <x v="2"/>
    <x v="2"/>
    <x v="0"/>
    <x v="0"/>
    <x v="1"/>
    <s v="Hiking Daypack 20L"/>
    <n v="2"/>
    <n v="91.11"/>
    <n v="0"/>
    <n v="44.19"/>
    <n v="182.22"/>
    <n v="88.38"/>
    <n v="93.84"/>
    <n v="0.51498189002304906"/>
    <n v="2026"/>
    <s v="Q3"/>
    <n v="8"/>
    <s v="Aug"/>
  </r>
  <r>
    <x v="1531"/>
    <x v="212"/>
    <x v="0"/>
    <x v="2"/>
    <x v="7"/>
    <x v="0"/>
    <x v="0"/>
    <x v="3"/>
    <x v="0"/>
    <x v="2"/>
    <s v="Insulated Bottle"/>
    <n v="3"/>
    <n v="35.619999999999997"/>
    <n v="0.05"/>
    <n v="13.47"/>
    <n v="101.51699999999998"/>
    <n v="40.410000000000004"/>
    <n v="61.106999999999978"/>
    <n v="0.60193859156594454"/>
    <n v="2026"/>
    <s v="Q3"/>
    <n v="8"/>
    <s v="Aug"/>
  </r>
  <r>
    <x v="1532"/>
    <x v="212"/>
    <x v="0"/>
    <x v="2"/>
    <x v="7"/>
    <x v="3"/>
    <x v="13"/>
    <x v="0"/>
    <x v="1"/>
    <x v="1"/>
    <s v="Hiking Daypack 20L"/>
    <n v="1"/>
    <n v="91.95"/>
    <n v="0.05"/>
    <n v="46.47"/>
    <n v="87.352499999999992"/>
    <n v="46.47"/>
    <n v="40.882499999999993"/>
    <n v="0.46801751523997592"/>
    <n v="2026"/>
    <s v="Q3"/>
    <n v="8"/>
    <s v="Aug"/>
  </r>
  <r>
    <x v="1533"/>
    <x v="212"/>
    <x v="0"/>
    <x v="2"/>
    <x v="7"/>
    <x v="0"/>
    <x v="9"/>
    <x v="0"/>
    <x v="0"/>
    <x v="4"/>
    <s v="Training Mat"/>
    <n v="1"/>
    <n v="49.46"/>
    <n v="0"/>
    <n v="21.47"/>
    <n v="49.46"/>
    <n v="21.47"/>
    <n v="27.990000000000002"/>
    <n v="0.5659118479579458"/>
    <n v="2026"/>
    <s v="Q3"/>
    <n v="8"/>
    <s v="Aug"/>
  </r>
  <r>
    <x v="1534"/>
    <x v="212"/>
    <x v="0"/>
    <x v="2"/>
    <x v="7"/>
    <x v="0"/>
    <x v="15"/>
    <x v="0"/>
    <x v="1"/>
    <x v="0"/>
    <s v="Compact Repair Kit"/>
    <n v="1"/>
    <n v="41.25"/>
    <n v="0.05"/>
    <n v="16.98"/>
    <n v="39.1875"/>
    <n v="16.98"/>
    <n v="22.2075"/>
    <n v="0.56669856459330148"/>
    <n v="2026"/>
    <s v="Q3"/>
    <n v="8"/>
    <s v="Aug"/>
  </r>
  <r>
    <x v="1535"/>
    <x v="213"/>
    <x v="0"/>
    <x v="2"/>
    <x v="7"/>
    <x v="2"/>
    <x v="5"/>
    <x v="0"/>
    <x v="0"/>
    <x v="2"/>
    <s v="Carry-On Duffel"/>
    <n v="4"/>
    <n v="133.65"/>
    <n v="0"/>
    <n v="66"/>
    <n v="534.6"/>
    <n v="264"/>
    <n v="270.60000000000002"/>
    <n v="0.50617283950617287"/>
    <n v="2026"/>
    <s v="Q3"/>
    <n v="8"/>
    <s v="Aug"/>
  </r>
  <r>
    <x v="1536"/>
    <x v="213"/>
    <x v="0"/>
    <x v="2"/>
    <x v="7"/>
    <x v="3"/>
    <x v="4"/>
    <x v="0"/>
    <x v="0"/>
    <x v="3"/>
    <s v="Trail Tent 2P"/>
    <n v="2"/>
    <n v="200.45"/>
    <n v="0.05"/>
    <n v="105.42"/>
    <n v="380.85499999999996"/>
    <n v="210.84"/>
    <n v="170.01499999999996"/>
    <n v="0.44640348689133652"/>
    <n v="2026"/>
    <s v="Q3"/>
    <n v="8"/>
    <s v="Aug"/>
  </r>
  <r>
    <x v="1537"/>
    <x v="213"/>
    <x v="0"/>
    <x v="2"/>
    <x v="7"/>
    <x v="0"/>
    <x v="0"/>
    <x v="3"/>
    <x v="0"/>
    <x v="0"/>
    <s v="Trail Bike Light"/>
    <n v="2"/>
    <n v="51.87"/>
    <n v="0.05"/>
    <n v="21.98"/>
    <n v="98.552999999999997"/>
    <n v="43.96"/>
    <n v="54.592999999999996"/>
    <n v="0.55394559272675614"/>
    <n v="2026"/>
    <s v="Q3"/>
    <n v="8"/>
    <s v="Aug"/>
  </r>
  <r>
    <x v="1538"/>
    <x v="213"/>
    <x v="0"/>
    <x v="2"/>
    <x v="7"/>
    <x v="3"/>
    <x v="13"/>
    <x v="0"/>
    <x v="0"/>
    <x v="3"/>
    <s v="Portable Camp Stove"/>
    <n v="1"/>
    <n v="83.6"/>
    <n v="0.05"/>
    <n v="38.51"/>
    <n v="79.419999999999987"/>
    <n v="38.51"/>
    <n v="40.909999999999989"/>
    <n v="0.51510954419541677"/>
    <n v="2026"/>
    <s v="Q3"/>
    <n v="8"/>
    <s v="Aug"/>
  </r>
  <r>
    <x v="1539"/>
    <x v="213"/>
    <x v="0"/>
    <x v="2"/>
    <x v="7"/>
    <x v="2"/>
    <x v="16"/>
    <x v="0"/>
    <x v="1"/>
    <x v="2"/>
    <s v="Insulated Bottle"/>
    <n v="1"/>
    <n v="35.74"/>
    <n v="0"/>
    <n v="13.49"/>
    <n v="35.74"/>
    <n v="13.49"/>
    <n v="22.25"/>
    <n v="0.62255176273083379"/>
    <n v="2026"/>
    <s v="Q3"/>
    <n v="8"/>
    <s v="Aug"/>
  </r>
  <r>
    <x v="1540"/>
    <x v="213"/>
    <x v="0"/>
    <x v="2"/>
    <x v="7"/>
    <x v="3"/>
    <x v="4"/>
    <x v="0"/>
    <x v="0"/>
    <x v="0"/>
    <s v="Commuter Helmet"/>
    <n v="1"/>
    <n v="79.849999999999994"/>
    <n v="0.1"/>
    <n v="43.11"/>
    <n v="71.864999999999995"/>
    <n v="43.11"/>
    <n v="28.754999999999995"/>
    <n v="0.40012523481527862"/>
    <n v="2026"/>
    <s v="Q3"/>
    <n v="8"/>
    <s v="Aug"/>
  </r>
  <r>
    <x v="1541"/>
    <x v="213"/>
    <x v="0"/>
    <x v="2"/>
    <x v="7"/>
    <x v="0"/>
    <x v="15"/>
    <x v="0"/>
    <x v="0"/>
    <x v="2"/>
    <s v="Packing Cube Set"/>
    <n v="2"/>
    <n v="46.44"/>
    <n v="0"/>
    <n v="18.489999999999998"/>
    <n v="92.88"/>
    <n v="36.979999999999997"/>
    <n v="55.9"/>
    <n v="0.60185185185185186"/>
    <n v="2026"/>
    <s v="Q3"/>
    <n v="8"/>
    <s v="Aug"/>
  </r>
  <r>
    <x v="1542"/>
    <x v="213"/>
    <x v="0"/>
    <x v="2"/>
    <x v="7"/>
    <x v="3"/>
    <x v="8"/>
    <x v="2"/>
    <x v="0"/>
    <x v="0"/>
    <s v="Trail Bike Light"/>
    <n v="2"/>
    <n v="50.44"/>
    <n v="0"/>
    <n v="22.99"/>
    <n v="100.88"/>
    <n v="45.98"/>
    <n v="54.9"/>
    <n v="0.54421094369547984"/>
    <n v="2026"/>
    <s v="Q3"/>
    <n v="8"/>
    <s v="Aug"/>
  </r>
  <r>
    <x v="1543"/>
    <x v="213"/>
    <x v="0"/>
    <x v="2"/>
    <x v="7"/>
    <x v="3"/>
    <x v="8"/>
    <x v="0"/>
    <x v="0"/>
    <x v="0"/>
    <s v="Commuter Helmet"/>
    <n v="2"/>
    <n v="81.38"/>
    <n v="0"/>
    <n v="42.19"/>
    <n v="162.76"/>
    <n v="84.38"/>
    <n v="78.38"/>
    <n v="0.4815679528139592"/>
    <n v="2026"/>
    <s v="Q3"/>
    <n v="8"/>
    <s v="Aug"/>
  </r>
  <r>
    <x v="1544"/>
    <x v="214"/>
    <x v="0"/>
    <x v="2"/>
    <x v="7"/>
    <x v="2"/>
    <x v="16"/>
    <x v="0"/>
    <x v="0"/>
    <x v="4"/>
    <s v="Resistance Band Set"/>
    <n v="1"/>
    <n v="41.3"/>
    <n v="0"/>
    <n v="14.52"/>
    <n v="41.3"/>
    <n v="14.52"/>
    <n v="26.779999999999998"/>
    <n v="0.64842615012106541"/>
    <n v="2026"/>
    <s v="Q3"/>
    <n v="8"/>
    <s v="Aug"/>
  </r>
  <r>
    <x v="1545"/>
    <x v="214"/>
    <x v="0"/>
    <x v="2"/>
    <x v="7"/>
    <x v="3"/>
    <x v="8"/>
    <x v="3"/>
    <x v="0"/>
    <x v="2"/>
    <s v="Insulated Bottle"/>
    <n v="2"/>
    <n v="36.15"/>
    <n v="0.1"/>
    <n v="13.19"/>
    <n v="65.069999999999993"/>
    <n v="26.38"/>
    <n v="38.69"/>
    <n v="0.59459044106347014"/>
    <n v="2026"/>
    <s v="Q3"/>
    <n v="8"/>
    <s v="Aug"/>
  </r>
  <r>
    <x v="1546"/>
    <x v="214"/>
    <x v="0"/>
    <x v="2"/>
    <x v="7"/>
    <x v="1"/>
    <x v="12"/>
    <x v="0"/>
    <x v="0"/>
    <x v="2"/>
    <s v="Carry-On Duffel"/>
    <n v="3"/>
    <n v="132.59"/>
    <n v="0.1"/>
    <n v="66.040000000000006"/>
    <n v="357.99299999999999"/>
    <n v="198.12"/>
    <n v="159.87299999999999"/>
    <n v="0.44658135773604507"/>
    <n v="2026"/>
    <s v="Q3"/>
    <n v="8"/>
    <s v="Aug"/>
  </r>
  <r>
    <x v="1547"/>
    <x v="214"/>
    <x v="0"/>
    <x v="2"/>
    <x v="7"/>
    <x v="2"/>
    <x v="3"/>
    <x v="0"/>
    <x v="1"/>
    <x v="1"/>
    <s v="Trail Boots"/>
    <n v="3"/>
    <n v="144"/>
    <n v="0"/>
    <n v="78.89"/>
    <n v="432"/>
    <n v="236.67000000000002"/>
    <n v="195.32999999999998"/>
    <n v="0.45215277777777774"/>
    <n v="2026"/>
    <s v="Q3"/>
    <n v="8"/>
    <s v="Aug"/>
  </r>
  <r>
    <x v="1548"/>
    <x v="214"/>
    <x v="0"/>
    <x v="2"/>
    <x v="7"/>
    <x v="0"/>
    <x v="0"/>
    <x v="0"/>
    <x v="0"/>
    <x v="2"/>
    <s v="Packing Cube Set"/>
    <n v="2"/>
    <n v="45.45"/>
    <n v="0.05"/>
    <n v="18.829999999999998"/>
    <n v="86.355000000000004"/>
    <n v="37.659999999999997"/>
    <n v="48.695000000000007"/>
    <n v="0.56389323142840608"/>
    <n v="2026"/>
    <s v="Q3"/>
    <n v="8"/>
    <s v="Aug"/>
  </r>
  <r>
    <x v="1549"/>
    <x v="214"/>
    <x v="0"/>
    <x v="2"/>
    <x v="7"/>
    <x v="1"/>
    <x v="6"/>
    <x v="0"/>
    <x v="0"/>
    <x v="0"/>
    <s v="Compact Repair Kit"/>
    <n v="1"/>
    <n v="41.16"/>
    <n v="0.05"/>
    <n v="16.66"/>
    <n v="39.101999999999997"/>
    <n v="16.66"/>
    <n v="22.441999999999997"/>
    <n v="0.57393483709273174"/>
    <n v="2026"/>
    <s v="Q3"/>
    <n v="8"/>
    <s v="Aug"/>
  </r>
  <r>
    <x v="1550"/>
    <x v="214"/>
    <x v="0"/>
    <x v="2"/>
    <x v="7"/>
    <x v="0"/>
    <x v="0"/>
    <x v="2"/>
    <x v="0"/>
    <x v="2"/>
    <s v="Travel Backpack 35L"/>
    <n v="1"/>
    <n v="162.78"/>
    <n v="0"/>
    <n v="85.08"/>
    <n v="162.78"/>
    <n v="85.08"/>
    <n v="77.7"/>
    <n v="0.47733136748986366"/>
    <n v="2026"/>
    <s v="Q3"/>
    <n v="8"/>
    <s v="Aug"/>
  </r>
  <r>
    <x v="1551"/>
    <x v="214"/>
    <x v="0"/>
    <x v="2"/>
    <x v="7"/>
    <x v="2"/>
    <x v="16"/>
    <x v="2"/>
    <x v="1"/>
    <x v="0"/>
    <s v="Commuter Helmet"/>
    <n v="1"/>
    <n v="80.040000000000006"/>
    <n v="0.1"/>
    <n v="41.88"/>
    <n v="72.036000000000001"/>
    <n v="41.88"/>
    <n v="30.155999999999999"/>
    <n v="0.41862402132267196"/>
    <n v="2026"/>
    <s v="Q3"/>
    <n v="8"/>
    <s v="Aug"/>
  </r>
  <r>
    <x v="1552"/>
    <x v="214"/>
    <x v="0"/>
    <x v="2"/>
    <x v="7"/>
    <x v="2"/>
    <x v="5"/>
    <x v="0"/>
    <x v="1"/>
    <x v="1"/>
    <s v="Hiking Daypack 20L"/>
    <n v="1"/>
    <n v="90.21"/>
    <n v="0"/>
    <n v="46.31"/>
    <n v="90.21"/>
    <n v="46.31"/>
    <n v="43.899999999999991"/>
    <n v="0.48664227912648261"/>
    <n v="2026"/>
    <s v="Q3"/>
    <n v="8"/>
    <s v="Aug"/>
  </r>
  <r>
    <x v="1553"/>
    <x v="215"/>
    <x v="0"/>
    <x v="2"/>
    <x v="7"/>
    <x v="0"/>
    <x v="9"/>
    <x v="2"/>
    <x v="2"/>
    <x v="2"/>
    <s v="Carry-On Duffel"/>
    <n v="1"/>
    <n v="133.6"/>
    <n v="0.1"/>
    <n v="67.3"/>
    <n v="120.24"/>
    <n v="67.3"/>
    <n v="52.94"/>
    <n v="0.44028609447771122"/>
    <n v="2026"/>
    <s v="Q3"/>
    <n v="8"/>
    <s v="Aug"/>
  </r>
  <r>
    <x v="1554"/>
    <x v="215"/>
    <x v="0"/>
    <x v="2"/>
    <x v="7"/>
    <x v="3"/>
    <x v="4"/>
    <x v="0"/>
    <x v="0"/>
    <x v="2"/>
    <s v="Packing Cube Set"/>
    <n v="1"/>
    <n v="47.53"/>
    <n v="0"/>
    <n v="18.04"/>
    <n v="47.53"/>
    <n v="18.04"/>
    <n v="29.490000000000002"/>
    <n v="0.62045024195245113"/>
    <n v="2026"/>
    <s v="Q3"/>
    <n v="8"/>
    <s v="Aug"/>
  </r>
  <r>
    <x v="1555"/>
    <x v="215"/>
    <x v="0"/>
    <x v="2"/>
    <x v="7"/>
    <x v="0"/>
    <x v="15"/>
    <x v="0"/>
    <x v="0"/>
    <x v="2"/>
    <s v="Packing Cube Set"/>
    <n v="2"/>
    <n v="46.71"/>
    <n v="0"/>
    <n v="18.41"/>
    <n v="93.42"/>
    <n v="36.82"/>
    <n v="56.6"/>
    <n v="0.60586598158852489"/>
    <n v="2026"/>
    <s v="Q3"/>
    <n v="8"/>
    <s v="Aug"/>
  </r>
  <r>
    <x v="1556"/>
    <x v="215"/>
    <x v="0"/>
    <x v="2"/>
    <x v="7"/>
    <x v="2"/>
    <x v="16"/>
    <x v="3"/>
    <x v="1"/>
    <x v="3"/>
    <s v="Trail Tent 2P"/>
    <n v="1"/>
    <n v="197.26"/>
    <n v="0"/>
    <n v="104.09"/>
    <n v="197.26"/>
    <n v="104.09"/>
    <n v="93.169999999999987"/>
    <n v="0.47232079488999285"/>
    <n v="2026"/>
    <s v="Q3"/>
    <n v="8"/>
    <s v="Aug"/>
  </r>
  <r>
    <x v="1557"/>
    <x v="215"/>
    <x v="0"/>
    <x v="2"/>
    <x v="7"/>
    <x v="2"/>
    <x v="16"/>
    <x v="3"/>
    <x v="1"/>
    <x v="1"/>
    <s v="Trekking Poles"/>
    <n v="1"/>
    <n v="70.56"/>
    <n v="0"/>
    <n v="32.11"/>
    <n v="70.56"/>
    <n v="32.11"/>
    <n v="38.450000000000003"/>
    <n v="0.54492630385487528"/>
    <n v="2026"/>
    <s v="Q3"/>
    <n v="8"/>
    <s v="Aug"/>
  </r>
  <r>
    <x v="1558"/>
    <x v="215"/>
    <x v="0"/>
    <x v="2"/>
    <x v="7"/>
    <x v="1"/>
    <x v="12"/>
    <x v="0"/>
    <x v="2"/>
    <x v="4"/>
    <s v="Recovery Roller"/>
    <n v="1"/>
    <n v="36.58"/>
    <n v="0"/>
    <n v="13.98"/>
    <n v="36.58"/>
    <n v="13.98"/>
    <n v="22.599999999999998"/>
    <n v="0.61782394751230174"/>
    <n v="2026"/>
    <s v="Q3"/>
    <n v="8"/>
    <s v="Aug"/>
  </r>
  <r>
    <x v="1559"/>
    <x v="215"/>
    <x v="0"/>
    <x v="2"/>
    <x v="7"/>
    <x v="3"/>
    <x v="13"/>
    <x v="1"/>
    <x v="2"/>
    <x v="0"/>
    <s v="Commuter Helmet"/>
    <n v="4"/>
    <n v="82.98"/>
    <n v="0.05"/>
    <n v="43.79"/>
    <n v="315.32400000000001"/>
    <n v="175.16"/>
    <n v="140.16400000000002"/>
    <n v="0.44450787126891711"/>
    <n v="2026"/>
    <s v="Q3"/>
    <n v="8"/>
    <s v="Aug"/>
  </r>
  <r>
    <x v="1560"/>
    <x v="215"/>
    <x v="0"/>
    <x v="2"/>
    <x v="7"/>
    <x v="0"/>
    <x v="0"/>
    <x v="0"/>
    <x v="1"/>
    <x v="0"/>
    <s v="Compact Repair Kit"/>
    <n v="1"/>
    <n v="41.25"/>
    <n v="0"/>
    <n v="17.02"/>
    <n v="41.25"/>
    <n v="17.02"/>
    <n v="24.23"/>
    <n v="0.58739393939393936"/>
    <n v="2026"/>
    <s v="Q3"/>
    <n v="8"/>
    <s v="Aug"/>
  </r>
  <r>
    <x v="1561"/>
    <x v="215"/>
    <x v="0"/>
    <x v="2"/>
    <x v="7"/>
    <x v="2"/>
    <x v="3"/>
    <x v="0"/>
    <x v="0"/>
    <x v="0"/>
    <s v="Cycling Pack 12L"/>
    <n v="1"/>
    <n v="101.37"/>
    <n v="0"/>
    <n v="51.56"/>
    <n v="101.37"/>
    <n v="51.56"/>
    <n v="49.81"/>
    <n v="0.49136825490776365"/>
    <n v="2026"/>
    <s v="Q3"/>
    <n v="8"/>
    <s v="Aug"/>
  </r>
  <r>
    <x v="1562"/>
    <x v="215"/>
    <x v="0"/>
    <x v="2"/>
    <x v="7"/>
    <x v="2"/>
    <x v="16"/>
    <x v="0"/>
    <x v="0"/>
    <x v="3"/>
    <s v="Alpine Tent 4P"/>
    <n v="1"/>
    <n v="340.66"/>
    <n v="0.05"/>
    <n v="194.13"/>
    <n v="323.62700000000001"/>
    <n v="194.13"/>
    <n v="129.49700000000001"/>
    <n v="0.40014275693931595"/>
    <n v="2026"/>
    <s v="Q3"/>
    <n v="8"/>
    <s v="Aug"/>
  </r>
  <r>
    <x v="1563"/>
    <x v="215"/>
    <x v="0"/>
    <x v="2"/>
    <x v="7"/>
    <x v="2"/>
    <x v="2"/>
    <x v="3"/>
    <x v="2"/>
    <x v="0"/>
    <s v="Trail Bike Light"/>
    <n v="1"/>
    <n v="50.43"/>
    <n v="0.15"/>
    <n v="22.94"/>
    <n v="42.865499999999997"/>
    <n v="22.94"/>
    <n v="19.925499999999996"/>
    <n v="0.46483768998378644"/>
    <n v="2026"/>
    <s v="Q3"/>
    <n v="8"/>
    <s v="Aug"/>
  </r>
  <r>
    <x v="1564"/>
    <x v="216"/>
    <x v="0"/>
    <x v="2"/>
    <x v="7"/>
    <x v="3"/>
    <x v="8"/>
    <x v="0"/>
    <x v="1"/>
    <x v="4"/>
    <s v="Resistance Band Set"/>
    <n v="1"/>
    <n v="40.42"/>
    <n v="0.05"/>
    <n v="14.33"/>
    <n v="38.399000000000001"/>
    <n v="14.33"/>
    <n v="24.069000000000003"/>
    <n v="0.62681319826037141"/>
    <n v="2026"/>
    <s v="Q3"/>
    <n v="8"/>
    <s v="Aug"/>
  </r>
  <r>
    <x v="1565"/>
    <x v="216"/>
    <x v="0"/>
    <x v="2"/>
    <x v="7"/>
    <x v="0"/>
    <x v="0"/>
    <x v="0"/>
    <x v="1"/>
    <x v="0"/>
    <s v="Trail Bike Light"/>
    <n v="1"/>
    <n v="51.81"/>
    <n v="0.05"/>
    <n v="22.28"/>
    <n v="49.219499999999996"/>
    <n v="22.28"/>
    <n v="26.939499999999995"/>
    <n v="0.54733388189640275"/>
    <n v="2026"/>
    <s v="Q3"/>
    <n v="8"/>
    <s v="Aug"/>
  </r>
  <r>
    <x v="1566"/>
    <x v="216"/>
    <x v="0"/>
    <x v="2"/>
    <x v="7"/>
    <x v="2"/>
    <x v="2"/>
    <x v="2"/>
    <x v="1"/>
    <x v="4"/>
    <s v="Recovery Roller"/>
    <n v="3"/>
    <n v="35.9"/>
    <n v="0"/>
    <n v="14.11"/>
    <n v="107.69999999999999"/>
    <n v="42.33"/>
    <n v="65.36999999999999"/>
    <n v="0.60696378830083564"/>
    <n v="2026"/>
    <s v="Q3"/>
    <n v="8"/>
    <s v="Aug"/>
  </r>
  <r>
    <x v="1567"/>
    <x v="216"/>
    <x v="0"/>
    <x v="2"/>
    <x v="7"/>
    <x v="1"/>
    <x v="14"/>
    <x v="2"/>
    <x v="2"/>
    <x v="1"/>
    <s v="Hiking Daypack 20L"/>
    <n v="2"/>
    <n v="90.27"/>
    <n v="0.05"/>
    <n v="46.38"/>
    <n v="171.51299999999998"/>
    <n v="92.76"/>
    <n v="78.752999999999972"/>
    <n v="0.45916636056742044"/>
    <n v="2026"/>
    <s v="Q3"/>
    <n v="8"/>
    <s v="Aug"/>
  </r>
  <r>
    <x v="1568"/>
    <x v="216"/>
    <x v="0"/>
    <x v="2"/>
    <x v="7"/>
    <x v="1"/>
    <x v="11"/>
    <x v="0"/>
    <x v="1"/>
    <x v="0"/>
    <s v="Trail Bike Light"/>
    <n v="1"/>
    <n v="49.68"/>
    <n v="0.05"/>
    <n v="22.02"/>
    <n v="47.195999999999998"/>
    <n v="22.02"/>
    <n v="25.175999999999998"/>
    <n v="0.53343503686753113"/>
    <n v="2026"/>
    <s v="Q3"/>
    <n v="8"/>
    <s v="Aug"/>
  </r>
  <r>
    <x v="1569"/>
    <x v="216"/>
    <x v="0"/>
    <x v="2"/>
    <x v="7"/>
    <x v="1"/>
    <x v="12"/>
    <x v="0"/>
    <x v="1"/>
    <x v="2"/>
    <s v="Carry-On Duffel"/>
    <n v="2"/>
    <n v="131.25"/>
    <n v="0.05"/>
    <n v="65.42"/>
    <n v="249.375"/>
    <n v="130.84"/>
    <n v="118.535"/>
    <n v="0.47532832080200499"/>
    <n v="2026"/>
    <s v="Q3"/>
    <n v="8"/>
    <s v="Aug"/>
  </r>
  <r>
    <x v="1570"/>
    <x v="216"/>
    <x v="0"/>
    <x v="2"/>
    <x v="7"/>
    <x v="3"/>
    <x v="4"/>
    <x v="2"/>
    <x v="1"/>
    <x v="4"/>
    <s v="Recovery Roller"/>
    <n v="2"/>
    <n v="36.78"/>
    <n v="0.05"/>
    <n v="13.85"/>
    <n v="69.882000000000005"/>
    <n v="27.7"/>
    <n v="42.182000000000002"/>
    <n v="0.60361752668784519"/>
    <n v="2026"/>
    <s v="Q3"/>
    <n v="8"/>
    <s v="Aug"/>
  </r>
  <r>
    <x v="1571"/>
    <x v="216"/>
    <x v="0"/>
    <x v="2"/>
    <x v="7"/>
    <x v="2"/>
    <x v="2"/>
    <x v="2"/>
    <x v="0"/>
    <x v="0"/>
    <s v="Commuter Helmet"/>
    <n v="1"/>
    <n v="80.790000000000006"/>
    <n v="0.1"/>
    <n v="43.65"/>
    <n v="72.711000000000013"/>
    <n v="43.65"/>
    <n v="29.061000000000014"/>
    <n v="0.39967817799232591"/>
    <n v="2026"/>
    <s v="Q3"/>
    <n v="8"/>
    <s v="Aug"/>
  </r>
  <r>
    <x v="1572"/>
    <x v="216"/>
    <x v="0"/>
    <x v="2"/>
    <x v="7"/>
    <x v="0"/>
    <x v="9"/>
    <x v="0"/>
    <x v="0"/>
    <x v="0"/>
    <s v="Compact Repair Kit"/>
    <n v="2"/>
    <n v="40.53"/>
    <n v="0.05"/>
    <n v="17.100000000000001"/>
    <n v="77.007000000000005"/>
    <n v="34.200000000000003"/>
    <n v="42.807000000000002"/>
    <n v="0.55588452997779425"/>
    <n v="2026"/>
    <s v="Q3"/>
    <n v="8"/>
    <s v="Aug"/>
  </r>
  <r>
    <x v="1573"/>
    <x v="216"/>
    <x v="0"/>
    <x v="2"/>
    <x v="7"/>
    <x v="2"/>
    <x v="2"/>
    <x v="3"/>
    <x v="1"/>
    <x v="0"/>
    <s v="Commuter Helmet"/>
    <n v="2"/>
    <n v="81.66"/>
    <n v="0"/>
    <n v="42.11"/>
    <n v="163.32"/>
    <n v="84.22"/>
    <n v="79.099999999999994"/>
    <n v="0.48432525104090129"/>
    <n v="2026"/>
    <s v="Q3"/>
    <n v="8"/>
    <s v="Aug"/>
  </r>
  <r>
    <x v="1574"/>
    <x v="216"/>
    <x v="0"/>
    <x v="2"/>
    <x v="7"/>
    <x v="1"/>
    <x v="12"/>
    <x v="3"/>
    <x v="0"/>
    <x v="1"/>
    <s v="Trail Boots"/>
    <n v="1"/>
    <n v="146.55000000000001"/>
    <n v="0"/>
    <n v="78.8"/>
    <n v="146.55000000000001"/>
    <n v="78.8"/>
    <n v="67.750000000000014"/>
    <n v="0.46229955646537024"/>
    <n v="2026"/>
    <s v="Q3"/>
    <n v="8"/>
    <s v="Aug"/>
  </r>
  <r>
    <x v="1575"/>
    <x v="216"/>
    <x v="0"/>
    <x v="2"/>
    <x v="7"/>
    <x v="1"/>
    <x v="1"/>
    <x v="2"/>
    <x v="0"/>
    <x v="2"/>
    <s v="Travel Backpack 35L"/>
    <n v="2"/>
    <n v="161.75"/>
    <n v="0.1"/>
    <n v="85.85"/>
    <n v="291.15000000000003"/>
    <n v="171.7"/>
    <n v="119.45000000000005"/>
    <n v="0.41026962047054794"/>
    <n v="2026"/>
    <s v="Q3"/>
    <n v="8"/>
    <s v="Aug"/>
  </r>
  <r>
    <x v="1576"/>
    <x v="216"/>
    <x v="0"/>
    <x v="2"/>
    <x v="7"/>
    <x v="1"/>
    <x v="1"/>
    <x v="3"/>
    <x v="0"/>
    <x v="3"/>
    <s v="Compact Sleeping Bag"/>
    <n v="2"/>
    <n v="122.47"/>
    <n v="0"/>
    <n v="59.73"/>
    <n v="244.94"/>
    <n v="119.46"/>
    <n v="125.48"/>
    <n v="0.5122887237690863"/>
    <n v="2026"/>
    <s v="Q3"/>
    <n v="8"/>
    <s v="Aug"/>
  </r>
  <r>
    <x v="1577"/>
    <x v="217"/>
    <x v="0"/>
    <x v="2"/>
    <x v="7"/>
    <x v="3"/>
    <x v="7"/>
    <x v="3"/>
    <x v="0"/>
    <x v="1"/>
    <s v="Trekking Poles"/>
    <n v="3"/>
    <n v="70.930000000000007"/>
    <n v="0"/>
    <n v="32.9"/>
    <n v="212.79000000000002"/>
    <n v="98.699999999999989"/>
    <n v="114.09000000000003"/>
    <n v="0.53616241364725792"/>
    <n v="2026"/>
    <s v="Q3"/>
    <n v="8"/>
    <s v="Aug"/>
  </r>
  <r>
    <x v="1578"/>
    <x v="217"/>
    <x v="0"/>
    <x v="2"/>
    <x v="7"/>
    <x v="0"/>
    <x v="15"/>
    <x v="0"/>
    <x v="0"/>
    <x v="3"/>
    <s v="Trail Tent 2P"/>
    <n v="1"/>
    <n v="191.44"/>
    <n v="0"/>
    <n v="102.13"/>
    <n v="191.44"/>
    <n v="102.13"/>
    <n v="89.31"/>
    <n v="0.46651692436272463"/>
    <n v="2026"/>
    <s v="Q3"/>
    <n v="8"/>
    <s v="Aug"/>
  </r>
  <r>
    <x v="1579"/>
    <x v="217"/>
    <x v="0"/>
    <x v="2"/>
    <x v="7"/>
    <x v="3"/>
    <x v="8"/>
    <x v="0"/>
    <x v="0"/>
    <x v="0"/>
    <s v="Commuter Helmet"/>
    <n v="2"/>
    <n v="82.92"/>
    <n v="0"/>
    <n v="41.64"/>
    <n v="165.84"/>
    <n v="83.28"/>
    <n v="82.56"/>
    <n v="0.49782923299565845"/>
    <n v="2026"/>
    <s v="Q3"/>
    <n v="8"/>
    <s v="Aug"/>
  </r>
  <r>
    <x v="1580"/>
    <x v="217"/>
    <x v="0"/>
    <x v="2"/>
    <x v="7"/>
    <x v="2"/>
    <x v="3"/>
    <x v="2"/>
    <x v="0"/>
    <x v="3"/>
    <s v="Portable Camp Stove"/>
    <n v="1"/>
    <n v="82.82"/>
    <n v="0"/>
    <n v="38.83"/>
    <n v="82.82"/>
    <n v="38.83"/>
    <n v="43.989999999999995"/>
    <n v="0.53115189567737264"/>
    <n v="2026"/>
    <s v="Q3"/>
    <n v="8"/>
    <s v="Aug"/>
  </r>
  <r>
    <x v="1581"/>
    <x v="217"/>
    <x v="0"/>
    <x v="2"/>
    <x v="7"/>
    <x v="3"/>
    <x v="8"/>
    <x v="0"/>
    <x v="1"/>
    <x v="3"/>
    <s v="Alpine Tent 4P"/>
    <n v="1"/>
    <n v="335.26"/>
    <n v="0.05"/>
    <n v="193.73"/>
    <n v="318.49699999999996"/>
    <n v="193.73"/>
    <n v="124.76699999999997"/>
    <n v="0.39173681384754011"/>
    <n v="2026"/>
    <s v="Q3"/>
    <n v="8"/>
    <s v="Aug"/>
  </r>
  <r>
    <x v="1582"/>
    <x v="217"/>
    <x v="0"/>
    <x v="2"/>
    <x v="7"/>
    <x v="2"/>
    <x v="16"/>
    <x v="3"/>
    <x v="2"/>
    <x v="2"/>
    <s v="Packing Cube Set"/>
    <n v="1"/>
    <n v="47.19"/>
    <n v="0.05"/>
    <n v="18.11"/>
    <n v="44.830499999999994"/>
    <n v="18.11"/>
    <n v="26.720499999999994"/>
    <n v="0.59603395010093574"/>
    <n v="2026"/>
    <s v="Q3"/>
    <n v="8"/>
    <s v="Aug"/>
  </r>
  <r>
    <x v="1583"/>
    <x v="217"/>
    <x v="0"/>
    <x v="2"/>
    <x v="7"/>
    <x v="2"/>
    <x v="16"/>
    <x v="3"/>
    <x v="0"/>
    <x v="1"/>
    <s v="Hiking Daypack 20L"/>
    <n v="3"/>
    <n v="91.57"/>
    <n v="0"/>
    <n v="44.52"/>
    <n v="274.70999999999998"/>
    <n v="133.56"/>
    <n v="141.14999999999998"/>
    <n v="0.51381456808998571"/>
    <n v="2026"/>
    <s v="Q3"/>
    <n v="8"/>
    <s v="Aug"/>
  </r>
  <r>
    <x v="1584"/>
    <x v="217"/>
    <x v="0"/>
    <x v="2"/>
    <x v="7"/>
    <x v="3"/>
    <x v="13"/>
    <x v="0"/>
    <x v="1"/>
    <x v="1"/>
    <s v="Summit Backpack 45L"/>
    <n v="4"/>
    <n v="154.41999999999999"/>
    <n v="0"/>
    <n v="77.86"/>
    <n v="617.67999999999995"/>
    <n v="311.44"/>
    <n v="306.23999999999995"/>
    <n v="0.49579070068643954"/>
    <n v="2026"/>
    <s v="Q3"/>
    <n v="8"/>
    <s v="Aug"/>
  </r>
  <r>
    <x v="1585"/>
    <x v="217"/>
    <x v="0"/>
    <x v="2"/>
    <x v="7"/>
    <x v="0"/>
    <x v="0"/>
    <x v="3"/>
    <x v="0"/>
    <x v="0"/>
    <s v="Trail Bike Light"/>
    <n v="2"/>
    <n v="49.91"/>
    <n v="0.05"/>
    <n v="21.86"/>
    <n v="94.828999999999994"/>
    <n v="43.72"/>
    <n v="51.108999999999995"/>
    <n v="0.53895960096594919"/>
    <n v="2026"/>
    <s v="Q3"/>
    <n v="8"/>
    <s v="Aug"/>
  </r>
  <r>
    <x v="1586"/>
    <x v="217"/>
    <x v="0"/>
    <x v="2"/>
    <x v="7"/>
    <x v="3"/>
    <x v="8"/>
    <x v="3"/>
    <x v="0"/>
    <x v="1"/>
    <s v="Hiking Daypack 20L"/>
    <n v="1"/>
    <n v="91.58"/>
    <n v="0.1"/>
    <n v="44.87"/>
    <n v="82.421999999999997"/>
    <n v="44.87"/>
    <n v="37.552"/>
    <n v="0.45560651282424597"/>
    <n v="2026"/>
    <s v="Q3"/>
    <n v="8"/>
    <s v="Aug"/>
  </r>
  <r>
    <x v="1587"/>
    <x v="217"/>
    <x v="0"/>
    <x v="2"/>
    <x v="7"/>
    <x v="2"/>
    <x v="10"/>
    <x v="0"/>
    <x v="1"/>
    <x v="4"/>
    <s v="Resistance Band Set"/>
    <n v="3"/>
    <n v="41.11"/>
    <n v="0"/>
    <n v="14.49"/>
    <n v="123.33"/>
    <n v="43.47"/>
    <n v="79.86"/>
    <n v="0.64753101435173921"/>
    <n v="2026"/>
    <s v="Q3"/>
    <n v="8"/>
    <s v="Aug"/>
  </r>
  <r>
    <x v="1588"/>
    <x v="217"/>
    <x v="0"/>
    <x v="2"/>
    <x v="7"/>
    <x v="1"/>
    <x v="12"/>
    <x v="0"/>
    <x v="0"/>
    <x v="2"/>
    <s v="Insulated Bottle"/>
    <n v="4"/>
    <n v="35.9"/>
    <n v="0"/>
    <n v="13.49"/>
    <n v="143.6"/>
    <n v="53.96"/>
    <n v="89.639999999999986"/>
    <n v="0.62423398328690805"/>
    <n v="2026"/>
    <s v="Q3"/>
    <n v="8"/>
    <s v="Aug"/>
  </r>
  <r>
    <x v="1589"/>
    <x v="218"/>
    <x v="0"/>
    <x v="2"/>
    <x v="7"/>
    <x v="2"/>
    <x v="16"/>
    <x v="0"/>
    <x v="0"/>
    <x v="4"/>
    <s v="Recovery Roller"/>
    <n v="1"/>
    <n v="36.33"/>
    <n v="0.05"/>
    <n v="13.78"/>
    <n v="34.513499999999993"/>
    <n v="13.78"/>
    <n v="20.733499999999992"/>
    <n v="0.60073594390600771"/>
    <n v="2026"/>
    <s v="Q3"/>
    <n v="8"/>
    <s v="Aug"/>
  </r>
  <r>
    <x v="1590"/>
    <x v="218"/>
    <x v="0"/>
    <x v="2"/>
    <x v="7"/>
    <x v="1"/>
    <x v="14"/>
    <x v="3"/>
    <x v="1"/>
    <x v="2"/>
    <s v="Packing Cube Set"/>
    <n v="5"/>
    <n v="45.94"/>
    <n v="0.05"/>
    <n v="18.059999999999999"/>
    <n v="218.21499999999997"/>
    <n v="90.3"/>
    <n v="127.91499999999998"/>
    <n v="0.5861879339183832"/>
    <n v="2026"/>
    <s v="Q3"/>
    <n v="8"/>
    <s v="Aug"/>
  </r>
  <r>
    <x v="1591"/>
    <x v="218"/>
    <x v="0"/>
    <x v="2"/>
    <x v="7"/>
    <x v="0"/>
    <x v="15"/>
    <x v="2"/>
    <x v="0"/>
    <x v="4"/>
    <s v="Recovery Roller"/>
    <n v="1"/>
    <n v="36.630000000000003"/>
    <n v="0"/>
    <n v="13.7"/>
    <n v="36.630000000000003"/>
    <n v="13.7"/>
    <n v="22.930000000000003"/>
    <n v="0.62598962598962604"/>
    <n v="2026"/>
    <s v="Q3"/>
    <n v="8"/>
    <s v="Aug"/>
  </r>
  <r>
    <x v="1592"/>
    <x v="218"/>
    <x v="0"/>
    <x v="2"/>
    <x v="7"/>
    <x v="1"/>
    <x v="1"/>
    <x v="0"/>
    <x v="0"/>
    <x v="1"/>
    <s v="Trail Boots"/>
    <n v="1"/>
    <n v="141.38"/>
    <n v="0.05"/>
    <n v="77.14"/>
    <n v="134.31099999999998"/>
    <n v="77.14"/>
    <n v="57.170999999999978"/>
    <n v="0.42566133823737434"/>
    <n v="2026"/>
    <s v="Q3"/>
    <n v="8"/>
    <s v="Aug"/>
  </r>
  <r>
    <x v="1593"/>
    <x v="218"/>
    <x v="0"/>
    <x v="2"/>
    <x v="7"/>
    <x v="1"/>
    <x v="14"/>
    <x v="2"/>
    <x v="0"/>
    <x v="3"/>
    <s v="Alpine Tent 4P"/>
    <n v="3"/>
    <n v="343.45"/>
    <n v="0.05"/>
    <n v="195.73"/>
    <n v="978.83249999999987"/>
    <n v="587.18999999999994"/>
    <n v="391.64249999999993"/>
    <n v="0.40011186796515236"/>
    <n v="2026"/>
    <s v="Q3"/>
    <n v="8"/>
    <s v="Aug"/>
  </r>
  <r>
    <x v="1594"/>
    <x v="219"/>
    <x v="0"/>
    <x v="2"/>
    <x v="7"/>
    <x v="3"/>
    <x v="8"/>
    <x v="0"/>
    <x v="0"/>
    <x v="0"/>
    <s v="Cycling Pack 12L"/>
    <n v="1"/>
    <n v="104.69"/>
    <n v="0"/>
    <n v="49.06"/>
    <n v="104.69"/>
    <n v="49.06"/>
    <n v="55.629999999999995"/>
    <n v="0.53137835514375775"/>
    <n v="2026"/>
    <s v="Q3"/>
    <n v="8"/>
    <s v="Aug"/>
  </r>
  <r>
    <x v="1595"/>
    <x v="219"/>
    <x v="0"/>
    <x v="2"/>
    <x v="7"/>
    <x v="3"/>
    <x v="8"/>
    <x v="0"/>
    <x v="1"/>
    <x v="3"/>
    <s v="Alpine Tent 4P"/>
    <n v="2"/>
    <n v="341.23"/>
    <n v="0.05"/>
    <n v="192.5"/>
    <n v="648.33699999999999"/>
    <n v="385"/>
    <n v="263.33699999999999"/>
    <n v="0.40617302421425894"/>
    <n v="2026"/>
    <s v="Q3"/>
    <n v="8"/>
    <s v="Aug"/>
  </r>
  <r>
    <x v="1596"/>
    <x v="219"/>
    <x v="0"/>
    <x v="2"/>
    <x v="7"/>
    <x v="3"/>
    <x v="8"/>
    <x v="2"/>
    <x v="1"/>
    <x v="3"/>
    <s v="Compact Sleeping Bag"/>
    <n v="1"/>
    <n v="125.95"/>
    <n v="0.05"/>
    <n v="61.9"/>
    <n v="119.6525"/>
    <n v="61.9"/>
    <n v="57.752500000000005"/>
    <n v="0.48266856104134892"/>
    <n v="2026"/>
    <s v="Q3"/>
    <n v="8"/>
    <s v="Aug"/>
  </r>
  <r>
    <x v="1597"/>
    <x v="219"/>
    <x v="0"/>
    <x v="2"/>
    <x v="7"/>
    <x v="1"/>
    <x v="1"/>
    <x v="0"/>
    <x v="0"/>
    <x v="1"/>
    <s v="Hiking Daypack 20L"/>
    <n v="6"/>
    <n v="91.9"/>
    <n v="0.05"/>
    <n v="44.69"/>
    <n v="523.83000000000004"/>
    <n v="268.14"/>
    <n v="255.69000000000005"/>
    <n v="0.48811637363266713"/>
    <n v="2026"/>
    <s v="Q3"/>
    <n v="8"/>
    <s v="Aug"/>
  </r>
  <r>
    <x v="1598"/>
    <x v="219"/>
    <x v="0"/>
    <x v="2"/>
    <x v="7"/>
    <x v="3"/>
    <x v="8"/>
    <x v="2"/>
    <x v="0"/>
    <x v="3"/>
    <s v="Portable Camp Stove"/>
    <n v="1"/>
    <n v="81.22"/>
    <n v="0"/>
    <n v="39.18"/>
    <n v="81.22"/>
    <n v="39.18"/>
    <n v="42.04"/>
    <n v="0.51760650086185667"/>
    <n v="2026"/>
    <s v="Q3"/>
    <n v="8"/>
    <s v="Aug"/>
  </r>
  <r>
    <x v="1599"/>
    <x v="219"/>
    <x v="0"/>
    <x v="2"/>
    <x v="7"/>
    <x v="0"/>
    <x v="0"/>
    <x v="0"/>
    <x v="2"/>
    <x v="1"/>
    <s v="Trekking Poles"/>
    <n v="2"/>
    <n v="72.31"/>
    <n v="0"/>
    <n v="31.75"/>
    <n v="144.62"/>
    <n v="63.5"/>
    <n v="81.12"/>
    <n v="0.56091826856589688"/>
    <n v="2026"/>
    <s v="Q3"/>
    <n v="8"/>
    <s v="Aug"/>
  </r>
  <r>
    <x v="1600"/>
    <x v="219"/>
    <x v="0"/>
    <x v="2"/>
    <x v="7"/>
    <x v="2"/>
    <x v="2"/>
    <x v="2"/>
    <x v="0"/>
    <x v="3"/>
    <s v="Portable Camp Stove"/>
    <n v="1"/>
    <n v="79.989999999999995"/>
    <n v="0.05"/>
    <n v="40.25"/>
    <n v="75.990499999999997"/>
    <n v="40.25"/>
    <n v="35.740499999999997"/>
    <n v="0.47032852790809376"/>
    <n v="2026"/>
    <s v="Q3"/>
    <n v="8"/>
    <s v="Aug"/>
  </r>
  <r>
    <x v="1601"/>
    <x v="219"/>
    <x v="0"/>
    <x v="2"/>
    <x v="7"/>
    <x v="3"/>
    <x v="13"/>
    <x v="0"/>
    <x v="1"/>
    <x v="1"/>
    <s v="Summit Backpack 45L"/>
    <n v="1"/>
    <n v="151.87"/>
    <n v="0.1"/>
    <n v="76.97"/>
    <n v="136.68300000000002"/>
    <n v="76.97"/>
    <n v="59.713000000000022"/>
    <n v="0.4368721786908395"/>
    <n v="2026"/>
    <s v="Q3"/>
    <n v="8"/>
    <s v="Aug"/>
  </r>
  <r>
    <x v="1602"/>
    <x v="219"/>
    <x v="0"/>
    <x v="2"/>
    <x v="7"/>
    <x v="3"/>
    <x v="8"/>
    <x v="3"/>
    <x v="1"/>
    <x v="1"/>
    <s v="Summit Backpack 45L"/>
    <n v="1"/>
    <n v="156.55000000000001"/>
    <n v="0"/>
    <n v="80.430000000000007"/>
    <n v="156.55000000000001"/>
    <n v="80.430000000000007"/>
    <n v="76.12"/>
    <n v="0.48623442989460236"/>
    <n v="2026"/>
    <s v="Q3"/>
    <n v="8"/>
    <s v="Aug"/>
  </r>
  <r>
    <x v="1603"/>
    <x v="219"/>
    <x v="0"/>
    <x v="2"/>
    <x v="7"/>
    <x v="1"/>
    <x v="12"/>
    <x v="2"/>
    <x v="1"/>
    <x v="1"/>
    <s v="Summit Backpack 45L"/>
    <n v="1"/>
    <n v="152.72"/>
    <n v="0"/>
    <n v="77.73"/>
    <n v="152.72"/>
    <n v="77.73"/>
    <n v="74.989999999999995"/>
    <n v="0.4910293347302252"/>
    <n v="2026"/>
    <s v="Q3"/>
    <n v="8"/>
    <s v="Aug"/>
  </r>
  <r>
    <x v="1604"/>
    <x v="219"/>
    <x v="0"/>
    <x v="2"/>
    <x v="7"/>
    <x v="1"/>
    <x v="12"/>
    <x v="0"/>
    <x v="2"/>
    <x v="0"/>
    <s v="Compact Repair Kit"/>
    <n v="1"/>
    <n v="40.51"/>
    <n v="0.05"/>
    <n v="16.29"/>
    <n v="38.484499999999997"/>
    <n v="16.29"/>
    <n v="22.194499999999998"/>
    <n v="0.57671270251659756"/>
    <n v="2026"/>
    <s v="Q3"/>
    <n v="8"/>
    <s v="Aug"/>
  </r>
  <r>
    <x v="1605"/>
    <x v="220"/>
    <x v="0"/>
    <x v="2"/>
    <x v="7"/>
    <x v="3"/>
    <x v="7"/>
    <x v="3"/>
    <x v="0"/>
    <x v="4"/>
    <s v="Resistance Band Set"/>
    <n v="3"/>
    <n v="40.61"/>
    <n v="0"/>
    <n v="14.72"/>
    <n v="121.83"/>
    <n v="44.160000000000004"/>
    <n v="77.669999999999987"/>
    <n v="0.63752770253632096"/>
    <n v="2026"/>
    <s v="Q3"/>
    <n v="8"/>
    <s v="Aug"/>
  </r>
  <r>
    <x v="1606"/>
    <x v="220"/>
    <x v="0"/>
    <x v="2"/>
    <x v="7"/>
    <x v="2"/>
    <x v="5"/>
    <x v="2"/>
    <x v="1"/>
    <x v="1"/>
    <s v="Hiking Daypack 20L"/>
    <n v="1"/>
    <n v="93.41"/>
    <n v="0.05"/>
    <n v="44.7"/>
    <n v="88.739499999999992"/>
    <n v="44.7"/>
    <n v="44.03949999999999"/>
    <n v="0.49627843294136198"/>
    <n v="2026"/>
    <s v="Q3"/>
    <n v="8"/>
    <s v="Aug"/>
  </r>
  <r>
    <x v="1607"/>
    <x v="220"/>
    <x v="0"/>
    <x v="2"/>
    <x v="7"/>
    <x v="0"/>
    <x v="0"/>
    <x v="2"/>
    <x v="1"/>
    <x v="1"/>
    <s v="Hiking Daypack 20L"/>
    <n v="2"/>
    <n v="90.23"/>
    <n v="0"/>
    <n v="44.22"/>
    <n v="180.46"/>
    <n v="88.44"/>
    <n v="92.02000000000001"/>
    <n v="0.50991909564446414"/>
    <n v="2026"/>
    <s v="Q3"/>
    <n v="8"/>
    <s v="Aug"/>
  </r>
  <r>
    <x v="1608"/>
    <x v="220"/>
    <x v="0"/>
    <x v="2"/>
    <x v="7"/>
    <x v="1"/>
    <x v="11"/>
    <x v="2"/>
    <x v="0"/>
    <x v="0"/>
    <s v="Trail Bike Light"/>
    <n v="1"/>
    <n v="51.75"/>
    <n v="0"/>
    <n v="22.36"/>
    <n v="51.75"/>
    <n v="22.36"/>
    <n v="29.39"/>
    <n v="0.56792270531400968"/>
    <n v="2026"/>
    <s v="Q3"/>
    <n v="8"/>
    <s v="Aug"/>
  </r>
  <r>
    <x v="1609"/>
    <x v="220"/>
    <x v="0"/>
    <x v="2"/>
    <x v="7"/>
    <x v="3"/>
    <x v="13"/>
    <x v="2"/>
    <x v="1"/>
    <x v="0"/>
    <s v="Cycling Pack 12L"/>
    <n v="3"/>
    <n v="102.91"/>
    <n v="0.1"/>
    <n v="50.23"/>
    <n v="277.85700000000003"/>
    <n v="150.69"/>
    <n v="127.16700000000003"/>
    <n v="0.45767067232425318"/>
    <n v="2026"/>
    <s v="Q3"/>
    <n v="8"/>
    <s v="Aug"/>
  </r>
  <r>
    <x v="1610"/>
    <x v="220"/>
    <x v="0"/>
    <x v="2"/>
    <x v="7"/>
    <x v="2"/>
    <x v="16"/>
    <x v="0"/>
    <x v="1"/>
    <x v="0"/>
    <s v="Commuter Helmet"/>
    <n v="4"/>
    <n v="82.63"/>
    <n v="0.1"/>
    <n v="43.78"/>
    <n v="297.46800000000002"/>
    <n v="175.12"/>
    <n v="122.34800000000001"/>
    <n v="0.41129802197211129"/>
    <n v="2026"/>
    <s v="Q3"/>
    <n v="8"/>
    <s v="Aug"/>
  </r>
  <r>
    <x v="1611"/>
    <x v="221"/>
    <x v="0"/>
    <x v="2"/>
    <x v="7"/>
    <x v="0"/>
    <x v="0"/>
    <x v="2"/>
    <x v="0"/>
    <x v="3"/>
    <s v="Trail Tent 2P"/>
    <n v="1"/>
    <n v="196.39"/>
    <n v="0"/>
    <n v="102.92"/>
    <n v="196.39"/>
    <n v="102.92"/>
    <n v="93.469999999999985"/>
    <n v="0.47594073017974436"/>
    <n v="2026"/>
    <s v="Q3"/>
    <n v="8"/>
    <s v="Aug"/>
  </r>
  <r>
    <x v="1612"/>
    <x v="221"/>
    <x v="0"/>
    <x v="2"/>
    <x v="7"/>
    <x v="2"/>
    <x v="10"/>
    <x v="3"/>
    <x v="2"/>
    <x v="2"/>
    <s v="Insulated Bottle"/>
    <n v="2"/>
    <n v="36.25"/>
    <n v="0"/>
    <n v="13.77"/>
    <n v="72.5"/>
    <n v="27.54"/>
    <n v="44.96"/>
    <n v="0.62013793103448278"/>
    <n v="2026"/>
    <s v="Q3"/>
    <n v="8"/>
    <s v="Aug"/>
  </r>
  <r>
    <x v="1613"/>
    <x v="221"/>
    <x v="0"/>
    <x v="2"/>
    <x v="7"/>
    <x v="1"/>
    <x v="1"/>
    <x v="2"/>
    <x v="0"/>
    <x v="3"/>
    <s v="Trail Tent 2P"/>
    <n v="2"/>
    <n v="199.85"/>
    <n v="0.05"/>
    <n v="104.34"/>
    <n v="379.71499999999997"/>
    <n v="208.68"/>
    <n v="171.03499999999997"/>
    <n v="0.45042992770893953"/>
    <n v="2026"/>
    <s v="Q3"/>
    <n v="8"/>
    <s v="Aug"/>
  </r>
  <r>
    <x v="1614"/>
    <x v="221"/>
    <x v="0"/>
    <x v="2"/>
    <x v="7"/>
    <x v="2"/>
    <x v="2"/>
    <x v="2"/>
    <x v="1"/>
    <x v="2"/>
    <s v="Packing Cube Set"/>
    <n v="1"/>
    <n v="46.32"/>
    <n v="0.05"/>
    <n v="18.34"/>
    <n v="44.003999999999998"/>
    <n v="18.34"/>
    <n v="25.663999999999998"/>
    <n v="0.58321970729933637"/>
    <n v="2026"/>
    <s v="Q3"/>
    <n v="8"/>
    <s v="Aug"/>
  </r>
  <r>
    <x v="1615"/>
    <x v="221"/>
    <x v="0"/>
    <x v="2"/>
    <x v="7"/>
    <x v="1"/>
    <x v="14"/>
    <x v="0"/>
    <x v="1"/>
    <x v="1"/>
    <s v="Summit Backpack 45L"/>
    <n v="4"/>
    <n v="151.06"/>
    <n v="0"/>
    <n v="77.67"/>
    <n v="604.24"/>
    <n v="310.68"/>
    <n v="293.56"/>
    <n v="0.48583344366476894"/>
    <n v="2026"/>
    <s v="Q3"/>
    <n v="8"/>
    <s v="Aug"/>
  </r>
  <r>
    <x v="1616"/>
    <x v="221"/>
    <x v="0"/>
    <x v="2"/>
    <x v="7"/>
    <x v="3"/>
    <x v="7"/>
    <x v="0"/>
    <x v="0"/>
    <x v="1"/>
    <s v="Trekking Poles"/>
    <n v="1"/>
    <n v="72.39"/>
    <n v="0.1"/>
    <n v="31.64"/>
    <n v="65.150999999999996"/>
    <n v="31.64"/>
    <n v="33.510999999999996"/>
    <n v="0.51435895074519189"/>
    <n v="2026"/>
    <s v="Q3"/>
    <n v="8"/>
    <s v="Aug"/>
  </r>
  <r>
    <x v="1617"/>
    <x v="222"/>
    <x v="0"/>
    <x v="2"/>
    <x v="7"/>
    <x v="0"/>
    <x v="9"/>
    <x v="2"/>
    <x v="0"/>
    <x v="1"/>
    <s v="Trekking Poles"/>
    <n v="1"/>
    <n v="72.650000000000006"/>
    <n v="0"/>
    <n v="31.72"/>
    <n v="72.650000000000006"/>
    <n v="31.72"/>
    <n v="40.930000000000007"/>
    <n v="0.56338609772883697"/>
    <n v="2026"/>
    <s v="Q3"/>
    <n v="8"/>
    <s v="Aug"/>
  </r>
  <r>
    <x v="1618"/>
    <x v="222"/>
    <x v="0"/>
    <x v="2"/>
    <x v="7"/>
    <x v="3"/>
    <x v="13"/>
    <x v="0"/>
    <x v="1"/>
    <x v="3"/>
    <s v="Trail Tent 2P"/>
    <n v="1"/>
    <n v="198.44"/>
    <n v="0"/>
    <n v="106.79"/>
    <n v="198.44"/>
    <n v="106.79"/>
    <n v="91.649999999999991"/>
    <n v="0.46185244910300338"/>
    <n v="2026"/>
    <s v="Q3"/>
    <n v="8"/>
    <s v="Aug"/>
  </r>
  <r>
    <x v="1619"/>
    <x v="222"/>
    <x v="0"/>
    <x v="2"/>
    <x v="7"/>
    <x v="2"/>
    <x v="16"/>
    <x v="0"/>
    <x v="0"/>
    <x v="3"/>
    <s v="Trail Tent 2P"/>
    <n v="1"/>
    <n v="193.67"/>
    <n v="0"/>
    <n v="103.79"/>
    <n v="193.67"/>
    <n v="103.79"/>
    <n v="89.879999999999981"/>
    <n v="0.46408839779005517"/>
    <n v="2026"/>
    <s v="Q3"/>
    <n v="8"/>
    <s v="Aug"/>
  </r>
  <r>
    <x v="1620"/>
    <x v="222"/>
    <x v="0"/>
    <x v="2"/>
    <x v="7"/>
    <x v="3"/>
    <x v="8"/>
    <x v="0"/>
    <x v="0"/>
    <x v="2"/>
    <s v="Travel Backpack 35L"/>
    <n v="5"/>
    <n v="166.03"/>
    <n v="0"/>
    <n v="87.46"/>
    <n v="830.15"/>
    <n v="437.29999999999995"/>
    <n v="392.85"/>
    <n v="0.47322772992832624"/>
    <n v="2026"/>
    <s v="Q3"/>
    <n v="8"/>
    <s v="Aug"/>
  </r>
  <r>
    <x v="1621"/>
    <x v="222"/>
    <x v="0"/>
    <x v="2"/>
    <x v="7"/>
    <x v="0"/>
    <x v="0"/>
    <x v="0"/>
    <x v="2"/>
    <x v="3"/>
    <s v="Portable Camp Stove"/>
    <n v="2"/>
    <n v="81.569999999999993"/>
    <n v="0"/>
    <n v="40.36"/>
    <n v="163.13999999999999"/>
    <n v="80.72"/>
    <n v="82.419999999999987"/>
    <n v="0.50521024886600463"/>
    <n v="2026"/>
    <s v="Q3"/>
    <n v="8"/>
    <s v="Aug"/>
  </r>
  <r>
    <x v="1622"/>
    <x v="222"/>
    <x v="0"/>
    <x v="2"/>
    <x v="7"/>
    <x v="0"/>
    <x v="15"/>
    <x v="2"/>
    <x v="2"/>
    <x v="1"/>
    <s v="Trail Boots"/>
    <n v="2"/>
    <n v="143.86000000000001"/>
    <n v="0"/>
    <n v="81.23"/>
    <n v="287.72000000000003"/>
    <n v="162.46"/>
    <n v="125.26000000000002"/>
    <n v="0.43535381621020441"/>
    <n v="2026"/>
    <s v="Q3"/>
    <n v="8"/>
    <s v="Aug"/>
  </r>
  <r>
    <x v="1623"/>
    <x v="222"/>
    <x v="0"/>
    <x v="2"/>
    <x v="7"/>
    <x v="1"/>
    <x v="14"/>
    <x v="0"/>
    <x v="0"/>
    <x v="1"/>
    <s v="Hiking Daypack 20L"/>
    <n v="3"/>
    <n v="93.53"/>
    <n v="0"/>
    <n v="46.19"/>
    <n v="280.59000000000003"/>
    <n v="138.57"/>
    <n v="142.02000000000004"/>
    <n v="0.5061477600769807"/>
    <n v="2026"/>
    <s v="Q3"/>
    <n v="8"/>
    <s v="Aug"/>
  </r>
  <r>
    <x v="1624"/>
    <x v="222"/>
    <x v="0"/>
    <x v="2"/>
    <x v="7"/>
    <x v="3"/>
    <x v="4"/>
    <x v="1"/>
    <x v="2"/>
    <x v="2"/>
    <s v="Travel Backpack 35L"/>
    <n v="10"/>
    <n v="162.38"/>
    <n v="0.05"/>
    <n v="85.82"/>
    <n v="1542.61"/>
    <n v="858.19999999999993"/>
    <n v="684.41"/>
    <n v="0.44367014345816508"/>
    <n v="2026"/>
    <s v="Q3"/>
    <n v="8"/>
    <s v="Aug"/>
  </r>
  <r>
    <x v="1625"/>
    <x v="222"/>
    <x v="0"/>
    <x v="2"/>
    <x v="7"/>
    <x v="0"/>
    <x v="15"/>
    <x v="3"/>
    <x v="2"/>
    <x v="4"/>
    <s v="Weighted Vest"/>
    <n v="1"/>
    <n v="122.52"/>
    <n v="0.05"/>
    <n v="69.66"/>
    <n v="116.39399999999999"/>
    <n v="69.66"/>
    <n v="46.733999999999995"/>
    <n v="0.40151554203824935"/>
    <n v="2026"/>
    <s v="Q3"/>
    <n v="8"/>
    <s v="Aug"/>
  </r>
  <r>
    <x v="1626"/>
    <x v="223"/>
    <x v="0"/>
    <x v="2"/>
    <x v="7"/>
    <x v="3"/>
    <x v="13"/>
    <x v="3"/>
    <x v="0"/>
    <x v="1"/>
    <s v="Trail Boots"/>
    <n v="1"/>
    <n v="142.84"/>
    <n v="0"/>
    <n v="77.7"/>
    <n v="142.84"/>
    <n v="77.7"/>
    <n v="65.14"/>
    <n v="0.4560347241669"/>
    <n v="2026"/>
    <s v="Q3"/>
    <n v="8"/>
    <s v="Aug"/>
  </r>
  <r>
    <x v="1627"/>
    <x v="223"/>
    <x v="0"/>
    <x v="2"/>
    <x v="7"/>
    <x v="1"/>
    <x v="14"/>
    <x v="2"/>
    <x v="0"/>
    <x v="1"/>
    <s v="Trekking Poles"/>
    <n v="3"/>
    <n v="72.349999999999994"/>
    <n v="0"/>
    <n v="32.119999999999997"/>
    <n v="217.04999999999998"/>
    <n v="96.359999999999985"/>
    <n v="120.69"/>
    <n v="0.55604699378023503"/>
    <n v="2026"/>
    <s v="Q3"/>
    <n v="8"/>
    <s v="Aug"/>
  </r>
  <r>
    <x v="1628"/>
    <x v="223"/>
    <x v="0"/>
    <x v="2"/>
    <x v="7"/>
    <x v="3"/>
    <x v="4"/>
    <x v="0"/>
    <x v="1"/>
    <x v="4"/>
    <s v="Resistance Band Set"/>
    <n v="3"/>
    <n v="40.14"/>
    <n v="0.05"/>
    <n v="14.53"/>
    <n v="114.399"/>
    <n v="43.589999999999996"/>
    <n v="70.808999999999997"/>
    <n v="0.61896520074476169"/>
    <n v="2026"/>
    <s v="Q3"/>
    <n v="8"/>
    <s v="Aug"/>
  </r>
  <r>
    <x v="1629"/>
    <x v="223"/>
    <x v="0"/>
    <x v="2"/>
    <x v="7"/>
    <x v="3"/>
    <x v="13"/>
    <x v="0"/>
    <x v="1"/>
    <x v="4"/>
    <s v="Training Mat"/>
    <n v="2"/>
    <n v="51.84"/>
    <n v="0"/>
    <n v="21.62"/>
    <n v="103.68"/>
    <n v="43.24"/>
    <n v="60.440000000000005"/>
    <n v="0.58294753086419759"/>
    <n v="2026"/>
    <s v="Q3"/>
    <n v="8"/>
    <s v="Aug"/>
  </r>
  <r>
    <x v="1630"/>
    <x v="223"/>
    <x v="0"/>
    <x v="2"/>
    <x v="7"/>
    <x v="3"/>
    <x v="8"/>
    <x v="0"/>
    <x v="1"/>
    <x v="0"/>
    <s v="Commuter Helmet"/>
    <n v="3"/>
    <n v="82.32"/>
    <n v="0.15"/>
    <n v="41.95"/>
    <n v="209.91599999999997"/>
    <n v="125.85000000000001"/>
    <n v="84.06599999999996"/>
    <n v="0.40047447550448739"/>
    <n v="2026"/>
    <s v="Q3"/>
    <n v="8"/>
    <s v="Aug"/>
  </r>
  <r>
    <x v="1631"/>
    <x v="224"/>
    <x v="0"/>
    <x v="2"/>
    <x v="7"/>
    <x v="2"/>
    <x v="5"/>
    <x v="0"/>
    <x v="0"/>
    <x v="1"/>
    <s v="Hiking Daypack 20L"/>
    <n v="1"/>
    <n v="91.78"/>
    <n v="0"/>
    <n v="46.15"/>
    <n v="91.78"/>
    <n v="46.15"/>
    <n v="45.63"/>
    <n v="0.49716713881019831"/>
    <n v="2026"/>
    <s v="Q3"/>
    <n v="8"/>
    <s v="Aug"/>
  </r>
  <r>
    <x v="1632"/>
    <x v="224"/>
    <x v="0"/>
    <x v="2"/>
    <x v="7"/>
    <x v="1"/>
    <x v="14"/>
    <x v="0"/>
    <x v="2"/>
    <x v="1"/>
    <s v="Hiking Daypack 20L"/>
    <n v="2"/>
    <n v="93.13"/>
    <n v="0"/>
    <n v="45.68"/>
    <n v="186.26"/>
    <n v="91.36"/>
    <n v="94.899999999999991"/>
    <n v="0.50950284548480618"/>
    <n v="2026"/>
    <s v="Q3"/>
    <n v="8"/>
    <s v="Aug"/>
  </r>
  <r>
    <x v="1633"/>
    <x v="224"/>
    <x v="0"/>
    <x v="2"/>
    <x v="7"/>
    <x v="1"/>
    <x v="12"/>
    <x v="0"/>
    <x v="0"/>
    <x v="2"/>
    <s v="Insulated Bottle"/>
    <n v="1"/>
    <n v="36.67"/>
    <n v="0.1"/>
    <n v="13.18"/>
    <n v="33.003"/>
    <n v="13.18"/>
    <n v="19.823"/>
    <n v="0.60064236584552921"/>
    <n v="2026"/>
    <s v="Q3"/>
    <n v="8"/>
    <s v="Aug"/>
  </r>
  <r>
    <x v="1634"/>
    <x v="224"/>
    <x v="0"/>
    <x v="2"/>
    <x v="7"/>
    <x v="3"/>
    <x v="8"/>
    <x v="1"/>
    <x v="0"/>
    <x v="4"/>
    <s v="Training Mat"/>
    <n v="4"/>
    <n v="51.25"/>
    <n v="0.1"/>
    <n v="21.77"/>
    <n v="184.5"/>
    <n v="87.08"/>
    <n v="97.42"/>
    <n v="0.52802168021680218"/>
    <n v="2026"/>
    <s v="Q3"/>
    <n v="8"/>
    <s v="Aug"/>
  </r>
  <r>
    <x v="1635"/>
    <x v="224"/>
    <x v="0"/>
    <x v="2"/>
    <x v="7"/>
    <x v="3"/>
    <x v="8"/>
    <x v="3"/>
    <x v="2"/>
    <x v="4"/>
    <s v="Resistance Band Set"/>
    <n v="1"/>
    <n v="39.61"/>
    <n v="0.1"/>
    <n v="14.85"/>
    <n v="35.649000000000001"/>
    <n v="14.85"/>
    <n v="20.798999999999999"/>
    <n v="0.58343852562484222"/>
    <n v="2026"/>
    <s v="Q3"/>
    <n v="8"/>
    <s v="Aug"/>
  </r>
  <r>
    <x v="1636"/>
    <x v="224"/>
    <x v="0"/>
    <x v="2"/>
    <x v="7"/>
    <x v="0"/>
    <x v="15"/>
    <x v="3"/>
    <x v="0"/>
    <x v="0"/>
    <s v="Commuter Helmet"/>
    <n v="2"/>
    <n v="81.59"/>
    <n v="0.15"/>
    <n v="43.9"/>
    <n v="138.703"/>
    <n v="87.8"/>
    <n v="50.903000000000006"/>
    <n v="0.3669927831409559"/>
    <n v="2026"/>
    <s v="Q3"/>
    <n v="8"/>
    <s v="Aug"/>
  </r>
  <r>
    <x v="1637"/>
    <x v="225"/>
    <x v="0"/>
    <x v="2"/>
    <x v="7"/>
    <x v="1"/>
    <x v="1"/>
    <x v="2"/>
    <x v="1"/>
    <x v="4"/>
    <s v="Weighted Vest"/>
    <n v="3"/>
    <n v="122.96"/>
    <n v="0.1"/>
    <n v="67.62"/>
    <n v="331.99200000000002"/>
    <n v="202.86"/>
    <n v="129.13200000000001"/>
    <n v="0.38896117978746475"/>
    <n v="2026"/>
    <s v="Q3"/>
    <n v="8"/>
    <s v="Aug"/>
  </r>
  <r>
    <x v="1638"/>
    <x v="225"/>
    <x v="0"/>
    <x v="2"/>
    <x v="7"/>
    <x v="1"/>
    <x v="11"/>
    <x v="2"/>
    <x v="0"/>
    <x v="1"/>
    <s v="Trekking Poles"/>
    <n v="1"/>
    <n v="70.91"/>
    <n v="0"/>
    <n v="33.11"/>
    <n v="70.91"/>
    <n v="33.11"/>
    <n v="37.799999999999997"/>
    <n v="0.53307008884501483"/>
    <n v="2026"/>
    <s v="Q3"/>
    <n v="8"/>
    <s v="Aug"/>
  </r>
  <r>
    <x v="1639"/>
    <x v="225"/>
    <x v="0"/>
    <x v="2"/>
    <x v="7"/>
    <x v="1"/>
    <x v="6"/>
    <x v="1"/>
    <x v="2"/>
    <x v="0"/>
    <s v="Trail Bike Light"/>
    <n v="6"/>
    <n v="50.94"/>
    <n v="0.1"/>
    <n v="22.76"/>
    <n v="275.07600000000002"/>
    <n v="136.56"/>
    <n v="138.51600000000002"/>
    <n v="0.50355538105832576"/>
    <n v="2026"/>
    <s v="Q3"/>
    <n v="8"/>
    <s v="Aug"/>
  </r>
  <r>
    <x v="1640"/>
    <x v="225"/>
    <x v="0"/>
    <x v="2"/>
    <x v="7"/>
    <x v="1"/>
    <x v="1"/>
    <x v="0"/>
    <x v="1"/>
    <x v="1"/>
    <s v="Trail Boots"/>
    <n v="1"/>
    <n v="144.96"/>
    <n v="0.05"/>
    <n v="77.959999999999994"/>
    <n v="137.71199999999999"/>
    <n v="77.959999999999994"/>
    <n v="59.751999999999995"/>
    <n v="0.43389101893807364"/>
    <n v="2026"/>
    <s v="Q3"/>
    <n v="8"/>
    <s v="Aug"/>
  </r>
  <r>
    <x v="1641"/>
    <x v="225"/>
    <x v="0"/>
    <x v="2"/>
    <x v="7"/>
    <x v="3"/>
    <x v="8"/>
    <x v="2"/>
    <x v="1"/>
    <x v="1"/>
    <s v="Summit Backpack 45L"/>
    <n v="1"/>
    <n v="152.97"/>
    <n v="0"/>
    <n v="79.66"/>
    <n v="152.97"/>
    <n v="79.66"/>
    <n v="73.31"/>
    <n v="0.47924429626724196"/>
    <n v="2026"/>
    <s v="Q3"/>
    <n v="8"/>
    <s v="Aug"/>
  </r>
  <r>
    <x v="1642"/>
    <x v="225"/>
    <x v="0"/>
    <x v="2"/>
    <x v="7"/>
    <x v="2"/>
    <x v="16"/>
    <x v="0"/>
    <x v="2"/>
    <x v="2"/>
    <s v="Packing Cube Set"/>
    <n v="2"/>
    <n v="45.79"/>
    <n v="0"/>
    <n v="18.23"/>
    <n v="91.58"/>
    <n v="36.46"/>
    <n v="55.12"/>
    <n v="0.60187813933173184"/>
    <n v="2026"/>
    <s v="Q3"/>
    <n v="8"/>
    <s v="Aug"/>
  </r>
  <r>
    <x v="1643"/>
    <x v="225"/>
    <x v="0"/>
    <x v="2"/>
    <x v="7"/>
    <x v="1"/>
    <x v="6"/>
    <x v="0"/>
    <x v="1"/>
    <x v="2"/>
    <s v="Travel Backpack 35L"/>
    <n v="1"/>
    <n v="161.31"/>
    <n v="0"/>
    <n v="87.81"/>
    <n v="161.31"/>
    <n v="87.81"/>
    <n v="73.5"/>
    <n v="0.45564441138181139"/>
    <n v="2026"/>
    <s v="Q3"/>
    <n v="8"/>
    <s v="Aug"/>
  </r>
  <r>
    <x v="1644"/>
    <x v="226"/>
    <x v="0"/>
    <x v="2"/>
    <x v="7"/>
    <x v="3"/>
    <x v="7"/>
    <x v="0"/>
    <x v="1"/>
    <x v="4"/>
    <s v="Recovery Roller"/>
    <n v="2"/>
    <n v="35.97"/>
    <n v="0.05"/>
    <n v="14.28"/>
    <n v="68.342999999999989"/>
    <n v="28.56"/>
    <n v="39.782999999999987"/>
    <n v="0.58210789693165343"/>
    <n v="2026"/>
    <s v="Q3"/>
    <n v="8"/>
    <s v="Aug"/>
  </r>
  <r>
    <x v="1645"/>
    <x v="226"/>
    <x v="0"/>
    <x v="2"/>
    <x v="7"/>
    <x v="0"/>
    <x v="0"/>
    <x v="2"/>
    <x v="1"/>
    <x v="4"/>
    <s v="Resistance Band Set"/>
    <n v="2"/>
    <n v="39.729999999999997"/>
    <n v="0"/>
    <n v="14.95"/>
    <n v="79.459999999999994"/>
    <n v="29.9"/>
    <n v="49.559999999999995"/>
    <n v="0.62371004278882458"/>
    <n v="2026"/>
    <s v="Q3"/>
    <n v="8"/>
    <s v="Aug"/>
  </r>
  <r>
    <x v="1646"/>
    <x v="226"/>
    <x v="0"/>
    <x v="2"/>
    <x v="7"/>
    <x v="1"/>
    <x v="12"/>
    <x v="0"/>
    <x v="2"/>
    <x v="2"/>
    <s v="Insulated Bottle"/>
    <n v="2"/>
    <n v="36.049999999999997"/>
    <n v="0"/>
    <n v="13.8"/>
    <n v="72.099999999999994"/>
    <n v="27.6"/>
    <n v="44.499999999999993"/>
    <n v="0.61719833564493753"/>
    <n v="2026"/>
    <s v="Q3"/>
    <n v="8"/>
    <s v="Aug"/>
  </r>
  <r>
    <x v="1647"/>
    <x v="226"/>
    <x v="0"/>
    <x v="2"/>
    <x v="7"/>
    <x v="3"/>
    <x v="7"/>
    <x v="0"/>
    <x v="1"/>
    <x v="3"/>
    <s v="Trail Tent 2P"/>
    <n v="1"/>
    <n v="194.36"/>
    <n v="0"/>
    <n v="106.01"/>
    <n v="194.36"/>
    <n v="106.01"/>
    <n v="88.350000000000009"/>
    <n v="0.45456884132537562"/>
    <n v="2026"/>
    <s v="Q3"/>
    <n v="8"/>
    <s v="Aug"/>
  </r>
  <r>
    <x v="1648"/>
    <x v="226"/>
    <x v="0"/>
    <x v="2"/>
    <x v="7"/>
    <x v="3"/>
    <x v="4"/>
    <x v="2"/>
    <x v="0"/>
    <x v="3"/>
    <s v="Trail Tent 2P"/>
    <n v="1"/>
    <n v="192.67"/>
    <n v="0.05"/>
    <n v="103.37"/>
    <n v="183.03649999999999"/>
    <n v="103.37"/>
    <n v="79.666499999999985"/>
    <n v="0.43524925356417976"/>
    <n v="2026"/>
    <s v="Q3"/>
    <n v="8"/>
    <s v="Aug"/>
  </r>
  <r>
    <x v="1649"/>
    <x v="226"/>
    <x v="0"/>
    <x v="2"/>
    <x v="7"/>
    <x v="2"/>
    <x v="16"/>
    <x v="0"/>
    <x v="1"/>
    <x v="1"/>
    <s v="Hiking Daypack 20L"/>
    <n v="3"/>
    <n v="92.12"/>
    <n v="0.1"/>
    <n v="44.1"/>
    <n v="248.72400000000002"/>
    <n v="132.30000000000001"/>
    <n v="116.42400000000001"/>
    <n v="0.46808510638297873"/>
    <n v="2026"/>
    <s v="Q3"/>
    <n v="8"/>
    <s v="Aug"/>
  </r>
  <r>
    <x v="1650"/>
    <x v="226"/>
    <x v="0"/>
    <x v="2"/>
    <x v="7"/>
    <x v="1"/>
    <x v="1"/>
    <x v="2"/>
    <x v="2"/>
    <x v="3"/>
    <s v="Trail Tent 2P"/>
    <n v="1"/>
    <n v="192.82"/>
    <n v="0"/>
    <n v="104.98"/>
    <n v="192.82"/>
    <n v="104.98"/>
    <n v="87.839999999999989"/>
    <n v="0.45555440307022088"/>
    <n v="2026"/>
    <s v="Q3"/>
    <n v="8"/>
    <s v="Aug"/>
  </r>
  <r>
    <x v="1651"/>
    <x v="227"/>
    <x v="0"/>
    <x v="2"/>
    <x v="7"/>
    <x v="2"/>
    <x v="16"/>
    <x v="0"/>
    <x v="1"/>
    <x v="0"/>
    <s v="Commuter Helmet"/>
    <n v="3"/>
    <n v="80.099999999999994"/>
    <n v="0"/>
    <n v="42.41"/>
    <n v="240.29999999999998"/>
    <n v="127.22999999999999"/>
    <n v="113.07"/>
    <n v="0.47053682896379528"/>
    <n v="2026"/>
    <s v="Q3"/>
    <n v="8"/>
    <s v="Aug"/>
  </r>
  <r>
    <x v="1652"/>
    <x v="227"/>
    <x v="0"/>
    <x v="2"/>
    <x v="7"/>
    <x v="3"/>
    <x v="7"/>
    <x v="3"/>
    <x v="1"/>
    <x v="0"/>
    <s v="Commuter Helmet"/>
    <n v="6"/>
    <n v="83.26"/>
    <n v="0"/>
    <n v="43.8"/>
    <n v="499.56000000000006"/>
    <n v="262.79999999999995"/>
    <n v="236.7600000000001"/>
    <n v="0.47393706461686297"/>
    <n v="2026"/>
    <s v="Q3"/>
    <n v="8"/>
    <s v="Aug"/>
  </r>
  <r>
    <x v="1653"/>
    <x v="227"/>
    <x v="0"/>
    <x v="2"/>
    <x v="7"/>
    <x v="1"/>
    <x v="1"/>
    <x v="2"/>
    <x v="0"/>
    <x v="4"/>
    <s v="Resistance Band Set"/>
    <n v="4"/>
    <n v="40.46"/>
    <n v="0"/>
    <n v="15.12"/>
    <n v="161.84"/>
    <n v="60.48"/>
    <n v="101.36000000000001"/>
    <n v="0.62629757785467133"/>
    <n v="2026"/>
    <s v="Q3"/>
    <n v="8"/>
    <s v="Aug"/>
  </r>
  <r>
    <x v="1654"/>
    <x v="227"/>
    <x v="0"/>
    <x v="2"/>
    <x v="7"/>
    <x v="2"/>
    <x v="16"/>
    <x v="1"/>
    <x v="0"/>
    <x v="0"/>
    <s v="Commuter Helmet"/>
    <n v="5"/>
    <n v="81.55"/>
    <n v="0.2"/>
    <n v="42.09"/>
    <n v="326.20000000000005"/>
    <n v="210.45000000000002"/>
    <n v="115.75000000000003"/>
    <n v="0.3548436541998774"/>
    <n v="2026"/>
    <s v="Q3"/>
    <n v="8"/>
    <s v="Aug"/>
  </r>
  <r>
    <x v="1655"/>
    <x v="227"/>
    <x v="0"/>
    <x v="2"/>
    <x v="7"/>
    <x v="1"/>
    <x v="12"/>
    <x v="2"/>
    <x v="1"/>
    <x v="3"/>
    <s v="Portable Camp Stove"/>
    <n v="2"/>
    <n v="83.56"/>
    <n v="0"/>
    <n v="39.119999999999997"/>
    <n v="167.12"/>
    <n v="78.239999999999995"/>
    <n v="88.88000000000001"/>
    <n v="0.53183341311632359"/>
    <n v="2026"/>
    <s v="Q3"/>
    <n v="8"/>
    <s v="Aug"/>
  </r>
  <r>
    <x v="1656"/>
    <x v="227"/>
    <x v="0"/>
    <x v="2"/>
    <x v="7"/>
    <x v="2"/>
    <x v="10"/>
    <x v="0"/>
    <x v="0"/>
    <x v="3"/>
    <s v="Compact Sleeping Bag"/>
    <n v="3"/>
    <n v="125.75"/>
    <n v="0"/>
    <n v="62.05"/>
    <n v="377.25"/>
    <n v="186.14999999999998"/>
    <n v="191.10000000000002"/>
    <n v="0.50656063618290259"/>
    <n v="2026"/>
    <s v="Q3"/>
    <n v="8"/>
    <s v="Aug"/>
  </r>
  <r>
    <x v="1657"/>
    <x v="227"/>
    <x v="0"/>
    <x v="2"/>
    <x v="7"/>
    <x v="0"/>
    <x v="0"/>
    <x v="0"/>
    <x v="0"/>
    <x v="2"/>
    <s v="Insulated Bottle"/>
    <n v="1"/>
    <n v="35.619999999999997"/>
    <n v="0.1"/>
    <n v="13.55"/>
    <n v="32.058"/>
    <n v="13.55"/>
    <n v="18.507999999999999"/>
    <n v="0.57732859192713204"/>
    <n v="2026"/>
    <s v="Q3"/>
    <n v="8"/>
    <s v="Aug"/>
  </r>
  <r>
    <x v="1658"/>
    <x v="227"/>
    <x v="0"/>
    <x v="2"/>
    <x v="7"/>
    <x v="1"/>
    <x v="14"/>
    <x v="0"/>
    <x v="2"/>
    <x v="0"/>
    <s v="Cycling Pack 12L"/>
    <n v="2"/>
    <n v="104.02"/>
    <n v="0"/>
    <n v="50.26"/>
    <n v="208.04"/>
    <n v="100.52"/>
    <n v="107.52"/>
    <n v="0.51682368775235532"/>
    <n v="2026"/>
    <s v="Q3"/>
    <n v="8"/>
    <s v="Aug"/>
  </r>
  <r>
    <x v="1659"/>
    <x v="227"/>
    <x v="0"/>
    <x v="2"/>
    <x v="7"/>
    <x v="1"/>
    <x v="6"/>
    <x v="1"/>
    <x v="2"/>
    <x v="1"/>
    <s v="Hiking Daypack 20L"/>
    <n v="8"/>
    <n v="92.71"/>
    <n v="0.1"/>
    <n v="44.83"/>
    <n v="667.51199999999994"/>
    <n v="358.64"/>
    <n v="308.87199999999996"/>
    <n v="0.46272126943036229"/>
    <n v="2026"/>
    <s v="Q3"/>
    <n v="8"/>
    <s v="Aug"/>
  </r>
  <r>
    <x v="1660"/>
    <x v="227"/>
    <x v="0"/>
    <x v="2"/>
    <x v="7"/>
    <x v="1"/>
    <x v="12"/>
    <x v="0"/>
    <x v="1"/>
    <x v="1"/>
    <s v="Hiking Daypack 20L"/>
    <n v="1"/>
    <n v="90.58"/>
    <n v="0"/>
    <n v="44.53"/>
    <n v="90.58"/>
    <n v="44.53"/>
    <n v="46.05"/>
    <n v="0.50839037315080593"/>
    <n v="2026"/>
    <s v="Q3"/>
    <n v="8"/>
    <s v="Aug"/>
  </r>
  <r>
    <x v="1661"/>
    <x v="227"/>
    <x v="0"/>
    <x v="2"/>
    <x v="7"/>
    <x v="1"/>
    <x v="14"/>
    <x v="0"/>
    <x v="1"/>
    <x v="3"/>
    <s v="Compact Sleeping Bag"/>
    <n v="1"/>
    <n v="120.22"/>
    <n v="0"/>
    <n v="62.31"/>
    <n v="120.22"/>
    <n v="62.31"/>
    <n v="57.91"/>
    <n v="0.48170021627017134"/>
    <n v="2026"/>
    <s v="Q3"/>
    <n v="8"/>
    <s v="Aug"/>
  </r>
  <r>
    <x v="1662"/>
    <x v="227"/>
    <x v="0"/>
    <x v="2"/>
    <x v="7"/>
    <x v="2"/>
    <x v="2"/>
    <x v="2"/>
    <x v="1"/>
    <x v="2"/>
    <s v="Insulated Bottle"/>
    <n v="3"/>
    <n v="36.35"/>
    <n v="0"/>
    <n v="13.42"/>
    <n v="109.05000000000001"/>
    <n v="40.26"/>
    <n v="68.79000000000002"/>
    <n v="0.63081155433287495"/>
    <n v="2026"/>
    <s v="Q3"/>
    <n v="8"/>
    <s v="Aug"/>
  </r>
  <r>
    <x v="1663"/>
    <x v="227"/>
    <x v="0"/>
    <x v="2"/>
    <x v="7"/>
    <x v="1"/>
    <x v="12"/>
    <x v="3"/>
    <x v="0"/>
    <x v="3"/>
    <s v="Trail Tent 2P"/>
    <n v="2"/>
    <n v="195.28"/>
    <n v="0"/>
    <n v="102.24"/>
    <n v="390.56"/>
    <n v="204.48"/>
    <n v="186.08"/>
    <n v="0.4764440802949611"/>
    <n v="2026"/>
    <s v="Q3"/>
    <n v="8"/>
    <s v="Aug"/>
  </r>
  <r>
    <x v="1664"/>
    <x v="227"/>
    <x v="0"/>
    <x v="2"/>
    <x v="7"/>
    <x v="2"/>
    <x v="16"/>
    <x v="3"/>
    <x v="0"/>
    <x v="2"/>
    <s v="Packing Cube Set"/>
    <n v="4"/>
    <n v="46.05"/>
    <n v="0"/>
    <n v="18.75"/>
    <n v="184.2"/>
    <n v="75"/>
    <n v="109.19999999999999"/>
    <n v="0.5928338762214983"/>
    <n v="2026"/>
    <s v="Q3"/>
    <n v="8"/>
    <s v="Aug"/>
  </r>
  <r>
    <x v="1665"/>
    <x v="227"/>
    <x v="0"/>
    <x v="2"/>
    <x v="7"/>
    <x v="0"/>
    <x v="0"/>
    <x v="2"/>
    <x v="0"/>
    <x v="3"/>
    <s v="Portable Camp Stove"/>
    <n v="1"/>
    <n v="81.040000000000006"/>
    <n v="0.1"/>
    <n v="39.29"/>
    <n v="72.936000000000007"/>
    <n v="39.29"/>
    <n v="33.646000000000008"/>
    <n v="0.46130854447735009"/>
    <n v="2026"/>
    <s v="Q3"/>
    <n v="8"/>
    <s v="Aug"/>
  </r>
  <r>
    <x v="1666"/>
    <x v="227"/>
    <x v="0"/>
    <x v="2"/>
    <x v="7"/>
    <x v="0"/>
    <x v="15"/>
    <x v="2"/>
    <x v="2"/>
    <x v="3"/>
    <s v="Trail Tent 2P"/>
    <n v="1"/>
    <n v="191.12"/>
    <n v="0.05"/>
    <n v="106.14"/>
    <n v="181.56399999999999"/>
    <n v="106.14"/>
    <n v="75.423999999999992"/>
    <n v="0.41541274702033443"/>
    <n v="2026"/>
    <s v="Q3"/>
    <n v="8"/>
    <s v="Aug"/>
  </r>
  <r>
    <x v="1667"/>
    <x v="227"/>
    <x v="0"/>
    <x v="2"/>
    <x v="7"/>
    <x v="0"/>
    <x v="15"/>
    <x v="0"/>
    <x v="1"/>
    <x v="1"/>
    <s v="Summit Backpack 45L"/>
    <n v="1"/>
    <n v="156.19"/>
    <n v="0"/>
    <n v="79.239999999999995"/>
    <n v="156.19"/>
    <n v="79.239999999999995"/>
    <n v="76.95"/>
    <n v="0.49266918496702738"/>
    <n v="2026"/>
    <s v="Q3"/>
    <n v="8"/>
    <s v="Aug"/>
  </r>
  <r>
    <x v="1668"/>
    <x v="228"/>
    <x v="0"/>
    <x v="2"/>
    <x v="7"/>
    <x v="1"/>
    <x v="11"/>
    <x v="0"/>
    <x v="0"/>
    <x v="2"/>
    <s v="Insulated Bottle"/>
    <n v="4"/>
    <n v="36.93"/>
    <n v="0"/>
    <n v="13.36"/>
    <n v="147.72"/>
    <n v="53.44"/>
    <n v="94.28"/>
    <n v="0.63823449769834828"/>
    <n v="2026"/>
    <s v="Q3"/>
    <n v="8"/>
    <s v="Aug"/>
  </r>
  <r>
    <x v="1669"/>
    <x v="228"/>
    <x v="0"/>
    <x v="2"/>
    <x v="7"/>
    <x v="1"/>
    <x v="12"/>
    <x v="2"/>
    <x v="0"/>
    <x v="0"/>
    <s v="Cycling Pack 12L"/>
    <n v="3"/>
    <n v="104.96"/>
    <n v="0.05"/>
    <n v="51.66"/>
    <n v="299.13599999999997"/>
    <n v="154.97999999999999"/>
    <n v="144.15599999999998"/>
    <n v="0.48190789473684209"/>
    <n v="2026"/>
    <s v="Q3"/>
    <n v="8"/>
    <s v="Aug"/>
  </r>
  <r>
    <x v="1670"/>
    <x v="228"/>
    <x v="0"/>
    <x v="2"/>
    <x v="7"/>
    <x v="1"/>
    <x v="1"/>
    <x v="3"/>
    <x v="1"/>
    <x v="2"/>
    <s v="Travel Backpack 35L"/>
    <n v="3"/>
    <n v="168.51"/>
    <n v="0"/>
    <n v="85.34"/>
    <n v="505.53"/>
    <n v="256.02"/>
    <n v="249.51"/>
    <n v="0.49356121298439265"/>
    <n v="2026"/>
    <s v="Q3"/>
    <n v="8"/>
    <s v="Aug"/>
  </r>
  <r>
    <x v="1671"/>
    <x v="228"/>
    <x v="0"/>
    <x v="2"/>
    <x v="7"/>
    <x v="1"/>
    <x v="12"/>
    <x v="2"/>
    <x v="1"/>
    <x v="2"/>
    <s v="Packing Cube Set"/>
    <n v="1"/>
    <n v="46.44"/>
    <n v="0.05"/>
    <n v="18.59"/>
    <n v="44.117999999999995"/>
    <n v="18.59"/>
    <n v="25.527999999999995"/>
    <n v="0.57863003762636556"/>
    <n v="2026"/>
    <s v="Q3"/>
    <n v="8"/>
    <s v="Aug"/>
  </r>
  <r>
    <x v="1672"/>
    <x v="228"/>
    <x v="0"/>
    <x v="2"/>
    <x v="7"/>
    <x v="0"/>
    <x v="0"/>
    <x v="0"/>
    <x v="1"/>
    <x v="1"/>
    <s v="Trekking Poles"/>
    <n v="1"/>
    <n v="69.900000000000006"/>
    <n v="0.1"/>
    <n v="31.43"/>
    <n v="62.910000000000004"/>
    <n v="31.43"/>
    <n v="31.480000000000004"/>
    <n v="0.50039739310125575"/>
    <n v="2026"/>
    <s v="Q3"/>
    <n v="8"/>
    <s v="Aug"/>
  </r>
  <r>
    <x v="1673"/>
    <x v="229"/>
    <x v="0"/>
    <x v="2"/>
    <x v="7"/>
    <x v="3"/>
    <x v="13"/>
    <x v="0"/>
    <x v="1"/>
    <x v="0"/>
    <s v="Compact Repair Kit"/>
    <n v="2"/>
    <n v="39.83"/>
    <n v="0"/>
    <n v="17.18"/>
    <n v="79.66"/>
    <n v="34.36"/>
    <n v="45.3"/>
    <n v="0.56866683404468987"/>
    <n v="2026"/>
    <s v="Q3"/>
    <n v="8"/>
    <s v="Aug"/>
  </r>
  <r>
    <x v="1674"/>
    <x v="229"/>
    <x v="0"/>
    <x v="2"/>
    <x v="7"/>
    <x v="0"/>
    <x v="9"/>
    <x v="0"/>
    <x v="1"/>
    <x v="2"/>
    <s v="Insulated Bottle"/>
    <n v="2"/>
    <n v="36.020000000000003"/>
    <n v="0"/>
    <n v="13.87"/>
    <n v="72.040000000000006"/>
    <n v="27.74"/>
    <n v="44.300000000000011"/>
    <n v="0.61493614658523055"/>
    <n v="2026"/>
    <s v="Q3"/>
    <n v="8"/>
    <s v="Aug"/>
  </r>
  <r>
    <x v="1675"/>
    <x v="229"/>
    <x v="0"/>
    <x v="2"/>
    <x v="7"/>
    <x v="0"/>
    <x v="15"/>
    <x v="3"/>
    <x v="2"/>
    <x v="4"/>
    <s v="Weighted Vest"/>
    <n v="3"/>
    <n v="125.31"/>
    <n v="0"/>
    <n v="67.64"/>
    <n v="375.93"/>
    <n v="202.92000000000002"/>
    <n v="173.01"/>
    <n v="0.46021865772883247"/>
    <n v="2026"/>
    <s v="Q3"/>
    <n v="8"/>
    <s v="Aug"/>
  </r>
  <r>
    <x v="1676"/>
    <x v="229"/>
    <x v="0"/>
    <x v="2"/>
    <x v="7"/>
    <x v="1"/>
    <x v="12"/>
    <x v="0"/>
    <x v="0"/>
    <x v="1"/>
    <s v="Hiking Daypack 20L"/>
    <n v="3"/>
    <n v="92.5"/>
    <n v="0.1"/>
    <n v="46.38"/>
    <n v="249.75"/>
    <n v="139.14000000000001"/>
    <n v="110.60999999999999"/>
    <n v="0.4428828828828828"/>
    <n v="2026"/>
    <s v="Q3"/>
    <n v="8"/>
    <s v="Aug"/>
  </r>
  <r>
    <x v="1677"/>
    <x v="229"/>
    <x v="0"/>
    <x v="2"/>
    <x v="7"/>
    <x v="1"/>
    <x v="1"/>
    <x v="1"/>
    <x v="2"/>
    <x v="0"/>
    <s v="Cycling Pack 12L"/>
    <n v="5"/>
    <n v="100.48"/>
    <n v="0.1"/>
    <n v="49.67"/>
    <n v="452.16"/>
    <n v="248.35000000000002"/>
    <n v="203.81"/>
    <n v="0.45074752300070769"/>
    <n v="2026"/>
    <s v="Q3"/>
    <n v="8"/>
    <s v="Aug"/>
  </r>
  <r>
    <x v="1678"/>
    <x v="229"/>
    <x v="0"/>
    <x v="2"/>
    <x v="7"/>
    <x v="0"/>
    <x v="15"/>
    <x v="3"/>
    <x v="1"/>
    <x v="3"/>
    <s v="Portable Camp Stove"/>
    <n v="2"/>
    <n v="79.78"/>
    <n v="0"/>
    <n v="38.770000000000003"/>
    <n v="159.56"/>
    <n v="77.540000000000006"/>
    <n v="82.02"/>
    <n v="0.51403860616695907"/>
    <n v="2026"/>
    <s v="Q3"/>
    <n v="8"/>
    <s v="Aug"/>
  </r>
  <r>
    <x v="1679"/>
    <x v="229"/>
    <x v="0"/>
    <x v="2"/>
    <x v="7"/>
    <x v="2"/>
    <x v="10"/>
    <x v="1"/>
    <x v="2"/>
    <x v="1"/>
    <s v="Trail Boots"/>
    <n v="4"/>
    <n v="144.44"/>
    <n v="0.1"/>
    <n v="77.66"/>
    <n v="519.98400000000004"/>
    <n v="310.64"/>
    <n v="209.34400000000005"/>
    <n v="0.4025970029847073"/>
    <n v="2026"/>
    <s v="Q3"/>
    <n v="8"/>
    <s v="Aug"/>
  </r>
  <r>
    <x v="1680"/>
    <x v="230"/>
    <x v="0"/>
    <x v="2"/>
    <x v="7"/>
    <x v="1"/>
    <x v="1"/>
    <x v="0"/>
    <x v="0"/>
    <x v="1"/>
    <s v="Summit Backpack 45L"/>
    <n v="3"/>
    <n v="157.41999999999999"/>
    <n v="0"/>
    <n v="77.989999999999995"/>
    <n v="472.26"/>
    <n v="233.96999999999997"/>
    <n v="238.29000000000002"/>
    <n v="0.5045737517469191"/>
    <n v="2026"/>
    <s v="Q3"/>
    <n v="8"/>
    <s v="Aug"/>
  </r>
  <r>
    <x v="1681"/>
    <x v="230"/>
    <x v="0"/>
    <x v="2"/>
    <x v="7"/>
    <x v="1"/>
    <x v="14"/>
    <x v="3"/>
    <x v="2"/>
    <x v="1"/>
    <s v="Hiking Daypack 20L"/>
    <n v="1"/>
    <n v="90.37"/>
    <n v="0.05"/>
    <n v="45.89"/>
    <n v="85.851500000000001"/>
    <n v="45.89"/>
    <n v="39.961500000000001"/>
    <n v="0.46547235633623174"/>
    <n v="2026"/>
    <s v="Q3"/>
    <n v="8"/>
    <s v="Aug"/>
  </r>
  <r>
    <x v="1682"/>
    <x v="230"/>
    <x v="0"/>
    <x v="2"/>
    <x v="7"/>
    <x v="1"/>
    <x v="6"/>
    <x v="1"/>
    <x v="2"/>
    <x v="0"/>
    <s v="Cycling Pack 12L"/>
    <n v="15"/>
    <n v="104.79"/>
    <n v="0.15"/>
    <n v="49.67"/>
    <n v="1336.0725"/>
    <n v="745.05000000000007"/>
    <n v="591.02249999999992"/>
    <n v="0.44235810556687599"/>
    <n v="2026"/>
    <s v="Q3"/>
    <n v="8"/>
    <s v="Aug"/>
  </r>
  <r>
    <x v="1683"/>
    <x v="230"/>
    <x v="0"/>
    <x v="2"/>
    <x v="7"/>
    <x v="2"/>
    <x v="2"/>
    <x v="0"/>
    <x v="0"/>
    <x v="2"/>
    <s v="Carry-On Duffel"/>
    <n v="1"/>
    <n v="130.94"/>
    <n v="0"/>
    <n v="66.06"/>
    <n v="130.94"/>
    <n v="66.06"/>
    <n v="64.88"/>
    <n v="0.49549411944402011"/>
    <n v="2026"/>
    <s v="Q3"/>
    <n v="8"/>
    <s v="Aug"/>
  </r>
  <r>
    <x v="1684"/>
    <x v="230"/>
    <x v="0"/>
    <x v="2"/>
    <x v="7"/>
    <x v="1"/>
    <x v="6"/>
    <x v="0"/>
    <x v="0"/>
    <x v="0"/>
    <s v="Compact Repair Kit"/>
    <n v="1"/>
    <n v="40.42"/>
    <n v="0.05"/>
    <n v="16.62"/>
    <n v="38.399000000000001"/>
    <n v="16.62"/>
    <n v="21.779"/>
    <n v="0.5671762285476184"/>
    <n v="2026"/>
    <s v="Q3"/>
    <n v="8"/>
    <s v="Aug"/>
  </r>
  <r>
    <x v="1685"/>
    <x v="230"/>
    <x v="0"/>
    <x v="2"/>
    <x v="7"/>
    <x v="1"/>
    <x v="11"/>
    <x v="3"/>
    <x v="0"/>
    <x v="3"/>
    <s v="Alpine Tent 4P"/>
    <n v="1"/>
    <n v="338.45"/>
    <n v="0.15"/>
    <n v="197.2"/>
    <n v="287.6825"/>
    <n v="197.2"/>
    <n v="90.482500000000016"/>
    <n v="0.31452208598020392"/>
    <n v="2026"/>
    <s v="Q3"/>
    <n v="8"/>
    <s v="Aug"/>
  </r>
  <r>
    <x v="1686"/>
    <x v="230"/>
    <x v="0"/>
    <x v="2"/>
    <x v="7"/>
    <x v="2"/>
    <x v="10"/>
    <x v="3"/>
    <x v="0"/>
    <x v="0"/>
    <s v="Cycling Pack 12L"/>
    <n v="1"/>
    <n v="103.92"/>
    <n v="0.05"/>
    <n v="50.71"/>
    <n v="98.724000000000004"/>
    <n v="50.71"/>
    <n v="48.014000000000003"/>
    <n v="0.48634577205137558"/>
    <n v="2026"/>
    <s v="Q3"/>
    <n v="8"/>
    <s v="Aug"/>
  </r>
  <r>
    <x v="1687"/>
    <x v="231"/>
    <x v="0"/>
    <x v="2"/>
    <x v="7"/>
    <x v="0"/>
    <x v="9"/>
    <x v="0"/>
    <x v="1"/>
    <x v="0"/>
    <s v="Trail Bike Light"/>
    <n v="6"/>
    <n v="51.67"/>
    <n v="0.1"/>
    <n v="23.1"/>
    <n v="279.01799999999997"/>
    <n v="138.60000000000002"/>
    <n v="140.41799999999995"/>
    <n v="0.50325785433197845"/>
    <n v="2026"/>
    <s v="Q3"/>
    <n v="8"/>
    <s v="Aug"/>
  </r>
  <r>
    <x v="1688"/>
    <x v="231"/>
    <x v="0"/>
    <x v="2"/>
    <x v="7"/>
    <x v="1"/>
    <x v="12"/>
    <x v="1"/>
    <x v="0"/>
    <x v="2"/>
    <s v="Travel Backpack 35L"/>
    <n v="4"/>
    <n v="166.02"/>
    <n v="0.1"/>
    <n v="87.99"/>
    <n v="597.67200000000003"/>
    <n v="351.96"/>
    <n v="245.71200000000005"/>
    <n v="0.4111151266915633"/>
    <n v="2026"/>
    <s v="Q3"/>
    <n v="8"/>
    <s v="Aug"/>
  </r>
  <r>
    <x v="1689"/>
    <x v="231"/>
    <x v="0"/>
    <x v="2"/>
    <x v="7"/>
    <x v="2"/>
    <x v="5"/>
    <x v="2"/>
    <x v="1"/>
    <x v="0"/>
    <s v="Trail Bike Light"/>
    <n v="2"/>
    <n v="50.59"/>
    <n v="0.1"/>
    <n v="22.68"/>
    <n v="91.062000000000012"/>
    <n v="45.36"/>
    <n v="45.702000000000012"/>
    <n v="0.5018778414706464"/>
    <n v="2026"/>
    <s v="Q3"/>
    <n v="8"/>
    <s v="Aug"/>
  </r>
  <r>
    <x v="1690"/>
    <x v="231"/>
    <x v="0"/>
    <x v="2"/>
    <x v="7"/>
    <x v="3"/>
    <x v="7"/>
    <x v="2"/>
    <x v="0"/>
    <x v="1"/>
    <s v="Summit Backpack 45L"/>
    <n v="1"/>
    <n v="155.83000000000001"/>
    <n v="0"/>
    <n v="77.260000000000005"/>
    <n v="155.83000000000001"/>
    <n v="77.260000000000005"/>
    <n v="78.570000000000007"/>
    <n v="0.50420329846627732"/>
    <n v="2026"/>
    <s v="Q3"/>
    <n v="8"/>
    <s v="Aug"/>
  </r>
  <r>
    <x v="1691"/>
    <x v="231"/>
    <x v="0"/>
    <x v="2"/>
    <x v="7"/>
    <x v="3"/>
    <x v="4"/>
    <x v="0"/>
    <x v="1"/>
    <x v="4"/>
    <s v="Recovery Roller"/>
    <n v="1"/>
    <n v="36.380000000000003"/>
    <n v="0.05"/>
    <n v="14.2"/>
    <n v="34.561"/>
    <n v="14.2"/>
    <n v="20.361000000000001"/>
    <n v="0.58913225890454557"/>
    <n v="2026"/>
    <s v="Q3"/>
    <n v="8"/>
    <s v="Aug"/>
  </r>
  <r>
    <x v="1692"/>
    <x v="231"/>
    <x v="0"/>
    <x v="2"/>
    <x v="7"/>
    <x v="1"/>
    <x v="12"/>
    <x v="2"/>
    <x v="1"/>
    <x v="3"/>
    <s v="Compact Sleeping Bag"/>
    <n v="2"/>
    <n v="124.09"/>
    <n v="0"/>
    <n v="60.39"/>
    <n v="248.18"/>
    <n v="120.78"/>
    <n v="127.4"/>
    <n v="0.513337094044645"/>
    <n v="2026"/>
    <s v="Q3"/>
    <n v="8"/>
    <s v="Aug"/>
  </r>
  <r>
    <x v="1693"/>
    <x v="231"/>
    <x v="0"/>
    <x v="2"/>
    <x v="7"/>
    <x v="3"/>
    <x v="8"/>
    <x v="0"/>
    <x v="1"/>
    <x v="1"/>
    <s v="Trail Boots"/>
    <n v="1"/>
    <n v="141.97999999999999"/>
    <n v="0.05"/>
    <n v="79.510000000000005"/>
    <n v="134.88099999999997"/>
    <n v="79.510000000000005"/>
    <n v="55.370999999999967"/>
    <n v="0.41051741905828082"/>
    <n v="2026"/>
    <s v="Q3"/>
    <n v="8"/>
    <s v="Aug"/>
  </r>
  <r>
    <x v="1694"/>
    <x v="231"/>
    <x v="0"/>
    <x v="2"/>
    <x v="7"/>
    <x v="3"/>
    <x v="13"/>
    <x v="2"/>
    <x v="1"/>
    <x v="3"/>
    <s v="Compact Sleeping Bag"/>
    <n v="5"/>
    <n v="121.93"/>
    <n v="0.15"/>
    <n v="62.28"/>
    <n v="518.2025000000001"/>
    <n v="311.39999999999998"/>
    <n v="206.80250000000012"/>
    <n v="0.39907661580173792"/>
    <n v="2026"/>
    <s v="Q3"/>
    <n v="8"/>
    <s v="Aug"/>
  </r>
  <r>
    <x v="1695"/>
    <x v="231"/>
    <x v="0"/>
    <x v="2"/>
    <x v="7"/>
    <x v="3"/>
    <x v="4"/>
    <x v="0"/>
    <x v="1"/>
    <x v="2"/>
    <s v="Insulated Bottle"/>
    <n v="1"/>
    <n v="35.58"/>
    <n v="0.15"/>
    <n v="13.94"/>
    <n v="30.242999999999999"/>
    <n v="13.94"/>
    <n v="16.302999999999997"/>
    <n v="0.53906689151208542"/>
    <n v="2026"/>
    <s v="Q3"/>
    <n v="8"/>
    <s v="Aug"/>
  </r>
  <r>
    <x v="1696"/>
    <x v="231"/>
    <x v="0"/>
    <x v="2"/>
    <x v="7"/>
    <x v="2"/>
    <x v="5"/>
    <x v="3"/>
    <x v="0"/>
    <x v="1"/>
    <s v="Summit Backpack 45L"/>
    <n v="1"/>
    <n v="157.84"/>
    <n v="0"/>
    <n v="77.87"/>
    <n v="157.84"/>
    <n v="77.87"/>
    <n v="79.97"/>
    <n v="0.50665230613279266"/>
    <n v="2026"/>
    <s v="Q3"/>
    <n v="8"/>
    <s v="Aug"/>
  </r>
  <r>
    <x v="1697"/>
    <x v="231"/>
    <x v="0"/>
    <x v="2"/>
    <x v="7"/>
    <x v="1"/>
    <x v="12"/>
    <x v="0"/>
    <x v="1"/>
    <x v="3"/>
    <s v="Alpine Tent 4P"/>
    <n v="1"/>
    <n v="336.35"/>
    <n v="0"/>
    <n v="195.07"/>
    <n v="336.35"/>
    <n v="195.07"/>
    <n v="141.28000000000003"/>
    <n v="0.42003865021554931"/>
    <n v="2026"/>
    <s v="Q3"/>
    <n v="8"/>
    <s v="Aug"/>
  </r>
  <r>
    <x v="1698"/>
    <x v="231"/>
    <x v="0"/>
    <x v="2"/>
    <x v="7"/>
    <x v="3"/>
    <x v="13"/>
    <x v="1"/>
    <x v="0"/>
    <x v="1"/>
    <s v="Summit Backpack 45L"/>
    <n v="3"/>
    <n v="153.03"/>
    <n v="0.15"/>
    <n v="78.239999999999995"/>
    <n v="390.22650000000004"/>
    <n v="234.71999999999997"/>
    <n v="155.50650000000007"/>
    <n v="0.39850317700104954"/>
    <n v="2026"/>
    <s v="Q3"/>
    <n v="8"/>
    <s v="Aug"/>
  </r>
  <r>
    <x v="1699"/>
    <x v="231"/>
    <x v="0"/>
    <x v="2"/>
    <x v="7"/>
    <x v="1"/>
    <x v="14"/>
    <x v="0"/>
    <x v="0"/>
    <x v="0"/>
    <s v="Cycling Pack 12L"/>
    <n v="2"/>
    <n v="105.01"/>
    <n v="0.15"/>
    <n v="50.56"/>
    <n v="178.517"/>
    <n v="101.12"/>
    <n v="77.396999999999991"/>
    <n v="0.43355534766996978"/>
    <n v="2026"/>
    <s v="Q3"/>
    <n v="8"/>
    <s v="Aug"/>
  </r>
  <r>
    <x v="1700"/>
    <x v="232"/>
    <x v="0"/>
    <x v="2"/>
    <x v="7"/>
    <x v="0"/>
    <x v="0"/>
    <x v="2"/>
    <x v="0"/>
    <x v="2"/>
    <s v="Packing Cube Set"/>
    <n v="2"/>
    <n v="45.47"/>
    <n v="0"/>
    <n v="18.27"/>
    <n v="90.94"/>
    <n v="36.54"/>
    <n v="54.4"/>
    <n v="0.5981966131515285"/>
    <n v="2026"/>
    <s v="Q3"/>
    <n v="8"/>
    <s v="Aug"/>
  </r>
  <r>
    <x v="1701"/>
    <x v="232"/>
    <x v="0"/>
    <x v="2"/>
    <x v="7"/>
    <x v="0"/>
    <x v="15"/>
    <x v="2"/>
    <x v="1"/>
    <x v="2"/>
    <s v="Packing Cube Set"/>
    <n v="2"/>
    <n v="47.58"/>
    <n v="0.1"/>
    <n v="18.47"/>
    <n v="85.644000000000005"/>
    <n v="36.94"/>
    <n v="48.704000000000008"/>
    <n v="0.56867965064686377"/>
    <n v="2026"/>
    <s v="Q3"/>
    <n v="8"/>
    <s v="Aug"/>
  </r>
  <r>
    <x v="1702"/>
    <x v="232"/>
    <x v="0"/>
    <x v="2"/>
    <x v="7"/>
    <x v="3"/>
    <x v="4"/>
    <x v="0"/>
    <x v="1"/>
    <x v="1"/>
    <s v="Summit Backpack 45L"/>
    <n v="5"/>
    <n v="155.65"/>
    <n v="0"/>
    <n v="79.13"/>
    <n v="778.25"/>
    <n v="395.65"/>
    <n v="382.6"/>
    <n v="0.49161580469000965"/>
    <n v="2026"/>
    <s v="Q3"/>
    <n v="8"/>
    <s v="Aug"/>
  </r>
  <r>
    <x v="1703"/>
    <x v="232"/>
    <x v="0"/>
    <x v="2"/>
    <x v="7"/>
    <x v="3"/>
    <x v="13"/>
    <x v="2"/>
    <x v="0"/>
    <x v="3"/>
    <s v="Trail Tent 2P"/>
    <n v="1"/>
    <n v="195.15"/>
    <n v="0"/>
    <n v="101.99"/>
    <n v="195.15"/>
    <n v="101.99"/>
    <n v="93.160000000000011"/>
    <n v="0.47737637714578535"/>
    <n v="2026"/>
    <s v="Q3"/>
    <n v="8"/>
    <s v="Aug"/>
  </r>
  <r>
    <x v="1704"/>
    <x v="232"/>
    <x v="0"/>
    <x v="2"/>
    <x v="7"/>
    <x v="1"/>
    <x v="6"/>
    <x v="3"/>
    <x v="1"/>
    <x v="0"/>
    <s v="Commuter Helmet"/>
    <n v="1"/>
    <n v="81.569999999999993"/>
    <n v="0"/>
    <n v="43.79"/>
    <n v="81.569999999999993"/>
    <n v="43.79"/>
    <n v="37.779999999999994"/>
    <n v="0.4631604756650729"/>
    <n v="2026"/>
    <s v="Q3"/>
    <n v="8"/>
    <s v="Aug"/>
  </r>
  <r>
    <x v="1705"/>
    <x v="232"/>
    <x v="0"/>
    <x v="2"/>
    <x v="7"/>
    <x v="0"/>
    <x v="15"/>
    <x v="2"/>
    <x v="1"/>
    <x v="3"/>
    <s v="Compact Sleeping Bag"/>
    <n v="5"/>
    <n v="125.44"/>
    <n v="0"/>
    <n v="59.58"/>
    <n v="627.20000000000005"/>
    <n v="297.89999999999998"/>
    <n v="329.30000000000007"/>
    <n v="0.52503188775510212"/>
    <n v="2026"/>
    <s v="Q3"/>
    <n v="8"/>
    <s v="Aug"/>
  </r>
  <r>
    <x v="1706"/>
    <x v="232"/>
    <x v="0"/>
    <x v="2"/>
    <x v="7"/>
    <x v="1"/>
    <x v="11"/>
    <x v="0"/>
    <x v="2"/>
    <x v="1"/>
    <s v="Summit Backpack 45L"/>
    <n v="2"/>
    <n v="155.11000000000001"/>
    <n v="0.05"/>
    <n v="80.13"/>
    <n v="294.709"/>
    <n v="160.26"/>
    <n v="134.44900000000001"/>
    <n v="0.45620934548995795"/>
    <n v="2026"/>
    <s v="Q3"/>
    <n v="8"/>
    <s v="Aug"/>
  </r>
  <r>
    <x v="1707"/>
    <x v="232"/>
    <x v="0"/>
    <x v="2"/>
    <x v="7"/>
    <x v="2"/>
    <x v="10"/>
    <x v="2"/>
    <x v="1"/>
    <x v="0"/>
    <s v="Commuter Helmet"/>
    <n v="1"/>
    <n v="80.7"/>
    <n v="0"/>
    <n v="41.98"/>
    <n v="80.7"/>
    <n v="41.98"/>
    <n v="38.720000000000006"/>
    <n v="0.47980173482032223"/>
    <n v="2026"/>
    <s v="Q3"/>
    <n v="8"/>
    <s v="Aug"/>
  </r>
  <r>
    <x v="1708"/>
    <x v="232"/>
    <x v="0"/>
    <x v="2"/>
    <x v="7"/>
    <x v="3"/>
    <x v="8"/>
    <x v="1"/>
    <x v="0"/>
    <x v="1"/>
    <s v="Summit Backpack 45L"/>
    <n v="10"/>
    <n v="156.72"/>
    <n v="0.15"/>
    <n v="78.12"/>
    <n v="1332.12"/>
    <n v="781.2"/>
    <n v="550.91999999999985"/>
    <n v="0.41356634537429054"/>
    <n v="2026"/>
    <s v="Q3"/>
    <n v="8"/>
    <s v="Aug"/>
  </r>
  <r>
    <x v="1709"/>
    <x v="232"/>
    <x v="0"/>
    <x v="2"/>
    <x v="7"/>
    <x v="1"/>
    <x v="14"/>
    <x v="1"/>
    <x v="2"/>
    <x v="2"/>
    <s v="Travel Backpack 35L"/>
    <n v="5"/>
    <n v="162.76"/>
    <n v="0.15"/>
    <n v="85.32"/>
    <n v="691.7299999999999"/>
    <n v="426.59999999999997"/>
    <n v="265.12999999999994"/>
    <n v="0.38328538591647027"/>
    <n v="2026"/>
    <s v="Q3"/>
    <n v="8"/>
    <s v="Aug"/>
  </r>
  <r>
    <x v="1710"/>
    <x v="233"/>
    <x v="0"/>
    <x v="2"/>
    <x v="7"/>
    <x v="3"/>
    <x v="8"/>
    <x v="2"/>
    <x v="2"/>
    <x v="4"/>
    <s v="Resistance Band Set"/>
    <n v="2"/>
    <n v="40.22"/>
    <n v="0"/>
    <n v="14.45"/>
    <n v="80.44"/>
    <n v="28.9"/>
    <n v="51.54"/>
    <n v="0.64072600696171056"/>
    <n v="2026"/>
    <s v="Q3"/>
    <n v="8"/>
    <s v="Aug"/>
  </r>
  <r>
    <x v="1711"/>
    <x v="233"/>
    <x v="0"/>
    <x v="2"/>
    <x v="7"/>
    <x v="0"/>
    <x v="9"/>
    <x v="3"/>
    <x v="1"/>
    <x v="2"/>
    <s v="Packing Cube Set"/>
    <n v="1"/>
    <n v="45.42"/>
    <n v="0.15"/>
    <n v="18.079999999999998"/>
    <n v="38.606999999999999"/>
    <n v="18.079999999999998"/>
    <n v="20.527000000000001"/>
    <n v="0.53169114409304019"/>
    <n v="2026"/>
    <s v="Q3"/>
    <n v="8"/>
    <s v="Aug"/>
  </r>
  <r>
    <x v="1712"/>
    <x v="233"/>
    <x v="0"/>
    <x v="2"/>
    <x v="7"/>
    <x v="0"/>
    <x v="9"/>
    <x v="0"/>
    <x v="0"/>
    <x v="1"/>
    <s v="Hiking Daypack 20L"/>
    <n v="1"/>
    <n v="93.55"/>
    <n v="0"/>
    <n v="44.89"/>
    <n v="93.55"/>
    <n v="44.89"/>
    <n v="48.66"/>
    <n v="0.5201496525921967"/>
    <n v="2026"/>
    <s v="Q3"/>
    <n v="8"/>
    <s v="Aug"/>
  </r>
  <r>
    <x v="1713"/>
    <x v="233"/>
    <x v="0"/>
    <x v="2"/>
    <x v="7"/>
    <x v="2"/>
    <x v="2"/>
    <x v="0"/>
    <x v="0"/>
    <x v="1"/>
    <s v="Trail Boots"/>
    <n v="2"/>
    <n v="146.85"/>
    <n v="0"/>
    <n v="81.010000000000005"/>
    <n v="293.7"/>
    <n v="162.02000000000001"/>
    <n v="131.67999999999998"/>
    <n v="0.44834865509022809"/>
    <n v="2026"/>
    <s v="Q3"/>
    <n v="8"/>
    <s v="Aug"/>
  </r>
  <r>
    <x v="1714"/>
    <x v="233"/>
    <x v="0"/>
    <x v="2"/>
    <x v="7"/>
    <x v="0"/>
    <x v="9"/>
    <x v="1"/>
    <x v="2"/>
    <x v="0"/>
    <s v="Cycling Pack 12L"/>
    <n v="6"/>
    <n v="101.54"/>
    <n v="0.1"/>
    <n v="50"/>
    <n v="548.31600000000003"/>
    <n v="300"/>
    <n v="248.31600000000003"/>
    <n v="0.45287024270676035"/>
    <n v="2026"/>
    <s v="Q3"/>
    <n v="8"/>
    <s v="Aug"/>
  </r>
  <r>
    <x v="1715"/>
    <x v="233"/>
    <x v="0"/>
    <x v="2"/>
    <x v="7"/>
    <x v="3"/>
    <x v="7"/>
    <x v="0"/>
    <x v="2"/>
    <x v="4"/>
    <s v="Weighted Vest"/>
    <n v="1"/>
    <n v="125.14"/>
    <n v="0"/>
    <n v="69.44"/>
    <n v="125.14"/>
    <n v="69.44"/>
    <n v="55.7"/>
    <n v="0.4451014863353045"/>
    <n v="2026"/>
    <s v="Q3"/>
    <n v="8"/>
    <s v="Aug"/>
  </r>
  <r>
    <x v="1716"/>
    <x v="233"/>
    <x v="0"/>
    <x v="2"/>
    <x v="7"/>
    <x v="1"/>
    <x v="6"/>
    <x v="0"/>
    <x v="1"/>
    <x v="0"/>
    <s v="Commuter Helmet"/>
    <n v="2"/>
    <n v="80.239999999999995"/>
    <n v="0.1"/>
    <n v="42.09"/>
    <n v="144.43199999999999"/>
    <n v="84.18"/>
    <n v="60.251999999999981"/>
    <n v="0.41716517115320695"/>
    <n v="2026"/>
    <s v="Q3"/>
    <n v="8"/>
    <s v="Aug"/>
  </r>
  <r>
    <x v="1717"/>
    <x v="233"/>
    <x v="0"/>
    <x v="2"/>
    <x v="7"/>
    <x v="3"/>
    <x v="4"/>
    <x v="0"/>
    <x v="2"/>
    <x v="1"/>
    <s v="Trail Boots"/>
    <n v="1"/>
    <n v="147.24"/>
    <n v="0"/>
    <n v="79.11"/>
    <n v="147.24"/>
    <n v="79.11"/>
    <n v="68.13000000000001"/>
    <n v="0.46271393643031788"/>
    <n v="2026"/>
    <s v="Q3"/>
    <n v="8"/>
    <s v="Aug"/>
  </r>
  <r>
    <x v="1718"/>
    <x v="233"/>
    <x v="0"/>
    <x v="2"/>
    <x v="7"/>
    <x v="2"/>
    <x v="2"/>
    <x v="0"/>
    <x v="0"/>
    <x v="3"/>
    <s v="Trail Tent 2P"/>
    <n v="2"/>
    <n v="199.53"/>
    <n v="0.05"/>
    <n v="105.87"/>
    <n v="379.10699999999997"/>
    <n v="211.74"/>
    <n v="167.36699999999996"/>
    <n v="0.44147694450379438"/>
    <n v="2026"/>
    <s v="Q3"/>
    <n v="8"/>
    <s v="Aug"/>
  </r>
  <r>
    <x v="1719"/>
    <x v="233"/>
    <x v="0"/>
    <x v="2"/>
    <x v="7"/>
    <x v="2"/>
    <x v="5"/>
    <x v="0"/>
    <x v="2"/>
    <x v="4"/>
    <s v="Resistance Band Set"/>
    <n v="1"/>
    <n v="40.19"/>
    <n v="0.05"/>
    <n v="14.73"/>
    <n v="38.180499999999995"/>
    <n v="14.73"/>
    <n v="23.450499999999995"/>
    <n v="0.61420096646193734"/>
    <n v="2026"/>
    <s v="Q3"/>
    <n v="8"/>
    <s v="Aug"/>
  </r>
  <r>
    <x v="1720"/>
    <x v="233"/>
    <x v="0"/>
    <x v="2"/>
    <x v="7"/>
    <x v="3"/>
    <x v="7"/>
    <x v="3"/>
    <x v="2"/>
    <x v="4"/>
    <s v="Weighted Vest"/>
    <n v="4"/>
    <n v="123.31"/>
    <n v="0"/>
    <n v="69.02"/>
    <n v="493.24"/>
    <n v="276.08"/>
    <n v="217.16000000000003"/>
    <n v="0.44027248398345636"/>
    <n v="2026"/>
    <s v="Q3"/>
    <n v="8"/>
    <s v="Aug"/>
  </r>
  <r>
    <x v="1721"/>
    <x v="233"/>
    <x v="0"/>
    <x v="2"/>
    <x v="7"/>
    <x v="3"/>
    <x v="8"/>
    <x v="3"/>
    <x v="1"/>
    <x v="0"/>
    <s v="Compact Repair Kit"/>
    <n v="1"/>
    <n v="40.19"/>
    <n v="0.05"/>
    <n v="16.78"/>
    <n v="38.180499999999995"/>
    <n v="16.78"/>
    <n v="21.400499999999994"/>
    <n v="0.56050863660769235"/>
    <n v="2026"/>
    <s v="Q3"/>
    <n v="8"/>
    <s v="Aug"/>
  </r>
  <r>
    <x v="1722"/>
    <x v="233"/>
    <x v="0"/>
    <x v="2"/>
    <x v="7"/>
    <x v="2"/>
    <x v="16"/>
    <x v="0"/>
    <x v="0"/>
    <x v="0"/>
    <s v="Compact Repair Kit"/>
    <n v="1"/>
    <n v="40.98"/>
    <n v="0.05"/>
    <n v="16.600000000000001"/>
    <n v="38.930999999999997"/>
    <n v="16.600000000000001"/>
    <n v="22.330999999999996"/>
    <n v="0.57360458246641488"/>
    <n v="2026"/>
    <s v="Q3"/>
    <n v="8"/>
    <s v="Aug"/>
  </r>
  <r>
    <x v="1723"/>
    <x v="233"/>
    <x v="0"/>
    <x v="2"/>
    <x v="7"/>
    <x v="3"/>
    <x v="13"/>
    <x v="0"/>
    <x v="1"/>
    <x v="2"/>
    <s v="Insulated Bottle"/>
    <n v="3"/>
    <n v="35.380000000000003"/>
    <n v="0"/>
    <n v="13.91"/>
    <n v="106.14000000000001"/>
    <n v="41.730000000000004"/>
    <n v="64.410000000000011"/>
    <n v="0.60684002261164505"/>
    <n v="2026"/>
    <s v="Q3"/>
    <n v="8"/>
    <s v="Aug"/>
  </r>
  <r>
    <x v="1724"/>
    <x v="233"/>
    <x v="0"/>
    <x v="2"/>
    <x v="7"/>
    <x v="2"/>
    <x v="10"/>
    <x v="2"/>
    <x v="1"/>
    <x v="2"/>
    <s v="Carry-On Duffel"/>
    <n v="4"/>
    <n v="134.49"/>
    <n v="0"/>
    <n v="68.17"/>
    <n v="537.96"/>
    <n v="272.68"/>
    <n v="265.28000000000003"/>
    <n v="0.49312216521674473"/>
    <n v="2026"/>
    <s v="Q3"/>
    <n v="8"/>
    <s v="Aug"/>
  </r>
  <r>
    <x v="1725"/>
    <x v="234"/>
    <x v="0"/>
    <x v="2"/>
    <x v="7"/>
    <x v="2"/>
    <x v="3"/>
    <x v="1"/>
    <x v="2"/>
    <x v="1"/>
    <s v="Trail Boots"/>
    <n v="4"/>
    <n v="145.30000000000001"/>
    <n v="0.15"/>
    <n v="77.040000000000006"/>
    <n v="494.02000000000004"/>
    <n v="308.16000000000003"/>
    <n v="185.86"/>
    <n v="0.37621958625156876"/>
    <n v="2026"/>
    <s v="Q3"/>
    <n v="8"/>
    <s v="Aug"/>
  </r>
  <r>
    <x v="1726"/>
    <x v="234"/>
    <x v="0"/>
    <x v="2"/>
    <x v="7"/>
    <x v="3"/>
    <x v="4"/>
    <x v="1"/>
    <x v="2"/>
    <x v="2"/>
    <s v="Travel Backpack 35L"/>
    <n v="10"/>
    <n v="164.55"/>
    <n v="0.1"/>
    <n v="88.23"/>
    <n v="1480.95"/>
    <n v="882.30000000000007"/>
    <n v="598.65"/>
    <n v="0.40423376886458012"/>
    <n v="2026"/>
    <s v="Q3"/>
    <n v="8"/>
    <s v="Aug"/>
  </r>
  <r>
    <x v="1727"/>
    <x v="234"/>
    <x v="0"/>
    <x v="2"/>
    <x v="7"/>
    <x v="0"/>
    <x v="15"/>
    <x v="2"/>
    <x v="1"/>
    <x v="0"/>
    <s v="Compact Repair Kit"/>
    <n v="1"/>
    <n v="39.590000000000003"/>
    <n v="0"/>
    <n v="16.899999999999999"/>
    <n v="39.590000000000003"/>
    <n v="16.899999999999999"/>
    <n v="22.690000000000005"/>
    <n v="0.57312452639555456"/>
    <n v="2026"/>
    <s v="Q3"/>
    <n v="8"/>
    <s v="Aug"/>
  </r>
  <r>
    <x v="1728"/>
    <x v="234"/>
    <x v="0"/>
    <x v="2"/>
    <x v="7"/>
    <x v="2"/>
    <x v="2"/>
    <x v="1"/>
    <x v="2"/>
    <x v="4"/>
    <s v="Training Mat"/>
    <n v="5"/>
    <n v="51.62"/>
    <n v="0.15"/>
    <n v="22.6"/>
    <n v="219.38499999999996"/>
    <n v="113"/>
    <n v="106.38499999999996"/>
    <n v="0.48492376415889865"/>
    <n v="2026"/>
    <s v="Q3"/>
    <n v="8"/>
    <s v="Aug"/>
  </r>
  <r>
    <x v="1729"/>
    <x v="234"/>
    <x v="0"/>
    <x v="2"/>
    <x v="7"/>
    <x v="3"/>
    <x v="7"/>
    <x v="2"/>
    <x v="0"/>
    <x v="1"/>
    <s v="Hiking Daypack 20L"/>
    <n v="3"/>
    <n v="90.71"/>
    <n v="0"/>
    <n v="45.57"/>
    <n v="272.13"/>
    <n v="136.71"/>
    <n v="135.41999999999999"/>
    <n v="0.49762980928232825"/>
    <n v="2026"/>
    <s v="Q3"/>
    <n v="8"/>
    <s v="Aug"/>
  </r>
  <r>
    <x v="1730"/>
    <x v="234"/>
    <x v="0"/>
    <x v="2"/>
    <x v="7"/>
    <x v="1"/>
    <x v="1"/>
    <x v="2"/>
    <x v="1"/>
    <x v="0"/>
    <s v="Compact Repair Kit"/>
    <n v="4"/>
    <n v="41.09"/>
    <n v="0"/>
    <n v="17"/>
    <n v="164.36"/>
    <n v="68"/>
    <n v="96.360000000000014"/>
    <n v="0.58627403261134103"/>
    <n v="2026"/>
    <s v="Q3"/>
    <n v="8"/>
    <s v="Aug"/>
  </r>
  <r>
    <x v="1731"/>
    <x v="234"/>
    <x v="0"/>
    <x v="2"/>
    <x v="7"/>
    <x v="1"/>
    <x v="14"/>
    <x v="0"/>
    <x v="1"/>
    <x v="1"/>
    <s v="Hiking Daypack 20L"/>
    <n v="1"/>
    <n v="91.37"/>
    <n v="0"/>
    <n v="46.73"/>
    <n v="91.37"/>
    <n v="46.73"/>
    <n v="44.640000000000008"/>
    <n v="0.48856298566269024"/>
    <n v="2026"/>
    <s v="Q3"/>
    <n v="8"/>
    <s v="Aug"/>
  </r>
  <r>
    <x v="1732"/>
    <x v="234"/>
    <x v="0"/>
    <x v="2"/>
    <x v="7"/>
    <x v="1"/>
    <x v="11"/>
    <x v="0"/>
    <x v="1"/>
    <x v="2"/>
    <s v="Packing Cube Set"/>
    <n v="1"/>
    <n v="46.92"/>
    <n v="0"/>
    <n v="18.3"/>
    <n v="46.92"/>
    <n v="18.3"/>
    <n v="28.62"/>
    <n v="0.60997442455242967"/>
    <n v="2026"/>
    <s v="Q3"/>
    <n v="8"/>
    <s v="Aug"/>
  </r>
  <r>
    <x v="1733"/>
    <x v="234"/>
    <x v="0"/>
    <x v="2"/>
    <x v="7"/>
    <x v="0"/>
    <x v="0"/>
    <x v="0"/>
    <x v="1"/>
    <x v="0"/>
    <s v="Cycling Pack 12L"/>
    <n v="1"/>
    <n v="100.29"/>
    <n v="0.05"/>
    <n v="49.82"/>
    <n v="95.275500000000008"/>
    <n v="49.82"/>
    <n v="45.455500000000008"/>
    <n v="0.47709537079312103"/>
    <n v="2026"/>
    <s v="Q3"/>
    <n v="8"/>
    <s v="Aug"/>
  </r>
  <r>
    <x v="1734"/>
    <x v="234"/>
    <x v="0"/>
    <x v="2"/>
    <x v="7"/>
    <x v="0"/>
    <x v="9"/>
    <x v="0"/>
    <x v="1"/>
    <x v="1"/>
    <s v="Trail Boots"/>
    <n v="1"/>
    <n v="147.11000000000001"/>
    <n v="0.15"/>
    <n v="79.599999999999994"/>
    <n v="125.04350000000001"/>
    <n v="79.599999999999994"/>
    <n v="45.443500000000014"/>
    <n v="0.36342152930780097"/>
    <n v="2026"/>
    <s v="Q3"/>
    <n v="8"/>
    <s v="Aug"/>
  </r>
  <r>
    <x v="1735"/>
    <x v="234"/>
    <x v="0"/>
    <x v="2"/>
    <x v="7"/>
    <x v="1"/>
    <x v="12"/>
    <x v="0"/>
    <x v="1"/>
    <x v="1"/>
    <s v="Summit Backpack 45L"/>
    <n v="2"/>
    <n v="156.44999999999999"/>
    <n v="0"/>
    <n v="80.13"/>
    <n v="312.89999999999998"/>
    <n v="160.26"/>
    <n v="152.63999999999999"/>
    <n v="0.487823585810163"/>
    <n v="2026"/>
    <s v="Q3"/>
    <n v="8"/>
    <s v="Aug"/>
  </r>
  <r>
    <x v="1736"/>
    <x v="234"/>
    <x v="0"/>
    <x v="2"/>
    <x v="7"/>
    <x v="1"/>
    <x v="14"/>
    <x v="0"/>
    <x v="1"/>
    <x v="1"/>
    <s v="Trekking Poles"/>
    <n v="2"/>
    <n v="72.97"/>
    <n v="0"/>
    <n v="33.25"/>
    <n v="145.94"/>
    <n v="66.5"/>
    <n v="79.44"/>
    <n v="0.54433328765245992"/>
    <n v="2026"/>
    <s v="Q3"/>
    <n v="8"/>
    <s v="Aug"/>
  </r>
  <r>
    <x v="1737"/>
    <x v="234"/>
    <x v="0"/>
    <x v="2"/>
    <x v="7"/>
    <x v="3"/>
    <x v="7"/>
    <x v="3"/>
    <x v="0"/>
    <x v="4"/>
    <s v="Training Mat"/>
    <n v="2"/>
    <n v="51.63"/>
    <n v="0"/>
    <n v="21.39"/>
    <n v="103.26"/>
    <n v="42.78"/>
    <n v="60.480000000000004"/>
    <n v="0.58570598489250436"/>
    <n v="2026"/>
    <s v="Q3"/>
    <n v="8"/>
    <s v="Aug"/>
  </r>
  <r>
    <x v="1738"/>
    <x v="234"/>
    <x v="0"/>
    <x v="2"/>
    <x v="7"/>
    <x v="1"/>
    <x v="12"/>
    <x v="1"/>
    <x v="0"/>
    <x v="0"/>
    <s v="Cycling Pack 12L"/>
    <n v="8"/>
    <n v="100.06"/>
    <n v="0.05"/>
    <n v="49.39"/>
    <n v="760.45600000000002"/>
    <n v="395.12"/>
    <n v="365.33600000000001"/>
    <n v="0.48041701295012468"/>
    <n v="2026"/>
    <s v="Q3"/>
    <n v="8"/>
    <s v="Aug"/>
  </r>
  <r>
    <x v="1739"/>
    <x v="235"/>
    <x v="0"/>
    <x v="2"/>
    <x v="7"/>
    <x v="3"/>
    <x v="8"/>
    <x v="2"/>
    <x v="0"/>
    <x v="3"/>
    <s v="Portable Camp Stove"/>
    <n v="4"/>
    <n v="83.2"/>
    <n v="0"/>
    <n v="39.99"/>
    <n v="332.8"/>
    <n v="159.96"/>
    <n v="172.84"/>
    <n v="0.5193509615384615"/>
    <n v="2026"/>
    <s v="Q3"/>
    <n v="8"/>
    <s v="Aug"/>
  </r>
  <r>
    <x v="1740"/>
    <x v="235"/>
    <x v="0"/>
    <x v="2"/>
    <x v="7"/>
    <x v="0"/>
    <x v="0"/>
    <x v="0"/>
    <x v="1"/>
    <x v="4"/>
    <s v="Training Mat"/>
    <n v="3"/>
    <n v="51.29"/>
    <n v="0"/>
    <n v="22.08"/>
    <n v="153.87"/>
    <n v="66.239999999999995"/>
    <n v="87.63000000000001"/>
    <n v="0.56950672645739919"/>
    <n v="2026"/>
    <s v="Q3"/>
    <n v="8"/>
    <s v="Aug"/>
  </r>
  <r>
    <x v="1741"/>
    <x v="235"/>
    <x v="0"/>
    <x v="2"/>
    <x v="7"/>
    <x v="2"/>
    <x v="3"/>
    <x v="0"/>
    <x v="0"/>
    <x v="3"/>
    <s v="Trail Tent 2P"/>
    <n v="1"/>
    <n v="200.2"/>
    <n v="0"/>
    <n v="103.38"/>
    <n v="200.2"/>
    <n v="103.38"/>
    <n v="96.82"/>
    <n v="0.48361638361638359"/>
    <n v="2026"/>
    <s v="Q3"/>
    <n v="8"/>
    <s v="Aug"/>
  </r>
  <r>
    <x v="1742"/>
    <x v="235"/>
    <x v="0"/>
    <x v="2"/>
    <x v="7"/>
    <x v="0"/>
    <x v="15"/>
    <x v="2"/>
    <x v="2"/>
    <x v="4"/>
    <s v="Recovery Roller"/>
    <n v="2"/>
    <n v="36.869999999999997"/>
    <n v="0"/>
    <n v="13.71"/>
    <n v="73.739999999999995"/>
    <n v="27.42"/>
    <n v="46.319999999999993"/>
    <n v="0.62815296989422287"/>
    <n v="2026"/>
    <s v="Q3"/>
    <n v="8"/>
    <s v="Aug"/>
  </r>
  <r>
    <x v="1743"/>
    <x v="235"/>
    <x v="0"/>
    <x v="2"/>
    <x v="7"/>
    <x v="3"/>
    <x v="8"/>
    <x v="0"/>
    <x v="0"/>
    <x v="4"/>
    <s v="Recovery Roller"/>
    <n v="1"/>
    <n v="36.28"/>
    <n v="0.1"/>
    <n v="14.16"/>
    <n v="32.652000000000001"/>
    <n v="14.16"/>
    <n v="18.492000000000001"/>
    <n v="0.56633590591694227"/>
    <n v="2026"/>
    <s v="Q3"/>
    <n v="8"/>
    <s v="Aug"/>
  </r>
  <r>
    <x v="1744"/>
    <x v="235"/>
    <x v="0"/>
    <x v="2"/>
    <x v="7"/>
    <x v="0"/>
    <x v="15"/>
    <x v="3"/>
    <x v="0"/>
    <x v="1"/>
    <s v="Hiking Daypack 20L"/>
    <n v="2"/>
    <n v="93.88"/>
    <n v="0.05"/>
    <n v="46.57"/>
    <n v="178.37199999999999"/>
    <n v="93.14"/>
    <n v="85.231999999999985"/>
    <n v="0.47783284371986628"/>
    <n v="2026"/>
    <s v="Q3"/>
    <n v="8"/>
    <s v="Aug"/>
  </r>
  <r>
    <x v="1745"/>
    <x v="235"/>
    <x v="0"/>
    <x v="2"/>
    <x v="7"/>
    <x v="3"/>
    <x v="4"/>
    <x v="0"/>
    <x v="1"/>
    <x v="3"/>
    <s v="Trail Tent 2P"/>
    <n v="1"/>
    <n v="192.67"/>
    <n v="0.05"/>
    <n v="101.04"/>
    <n v="183.03649999999999"/>
    <n v="101.04"/>
    <n v="81.996499999999983"/>
    <n v="0.44797895501716867"/>
    <n v="2026"/>
    <s v="Q3"/>
    <n v="8"/>
    <s v="Aug"/>
  </r>
  <r>
    <x v="1746"/>
    <x v="235"/>
    <x v="0"/>
    <x v="2"/>
    <x v="7"/>
    <x v="0"/>
    <x v="15"/>
    <x v="0"/>
    <x v="1"/>
    <x v="0"/>
    <s v="Commuter Helmet"/>
    <n v="1"/>
    <n v="80.099999999999994"/>
    <n v="0.05"/>
    <n v="43.49"/>
    <n v="76.094999999999985"/>
    <n v="43.49"/>
    <n v="32.604999999999983"/>
    <n v="0.42847756094355727"/>
    <n v="2026"/>
    <s v="Q3"/>
    <n v="8"/>
    <s v="Aug"/>
  </r>
  <r>
    <x v="1747"/>
    <x v="236"/>
    <x v="0"/>
    <x v="2"/>
    <x v="7"/>
    <x v="3"/>
    <x v="8"/>
    <x v="3"/>
    <x v="0"/>
    <x v="1"/>
    <s v="Trail Boots"/>
    <n v="1"/>
    <n v="145.02000000000001"/>
    <n v="0"/>
    <n v="78.959999999999994"/>
    <n v="145.02000000000001"/>
    <n v="78.959999999999994"/>
    <n v="66.060000000000016"/>
    <n v="0.4555233760860572"/>
    <n v="2026"/>
    <s v="Q3"/>
    <n v="8"/>
    <s v="Aug"/>
  </r>
  <r>
    <x v="1748"/>
    <x v="237"/>
    <x v="0"/>
    <x v="2"/>
    <x v="7"/>
    <x v="1"/>
    <x v="11"/>
    <x v="3"/>
    <x v="0"/>
    <x v="2"/>
    <s v="Insulated Bottle"/>
    <n v="1"/>
    <n v="37"/>
    <n v="0.15"/>
    <n v="13.68"/>
    <n v="31.45"/>
    <n v="13.68"/>
    <n v="17.77"/>
    <n v="0.56502384737678857"/>
    <n v="2026"/>
    <s v="Q3"/>
    <n v="8"/>
    <s v="Aug"/>
  </r>
  <r>
    <x v="1749"/>
    <x v="237"/>
    <x v="0"/>
    <x v="2"/>
    <x v="7"/>
    <x v="1"/>
    <x v="6"/>
    <x v="0"/>
    <x v="0"/>
    <x v="0"/>
    <s v="Trail Bike Light"/>
    <n v="2"/>
    <n v="50.02"/>
    <n v="0"/>
    <n v="21.99"/>
    <n v="100.04"/>
    <n v="43.98"/>
    <n v="56.060000000000009"/>
    <n v="0.56037584966013598"/>
    <n v="2026"/>
    <s v="Q3"/>
    <n v="8"/>
    <s v="Aug"/>
  </r>
  <r>
    <x v="1750"/>
    <x v="237"/>
    <x v="0"/>
    <x v="2"/>
    <x v="7"/>
    <x v="1"/>
    <x v="11"/>
    <x v="2"/>
    <x v="0"/>
    <x v="4"/>
    <s v="Recovery Roller"/>
    <n v="2"/>
    <n v="35.950000000000003"/>
    <n v="0.05"/>
    <n v="13.93"/>
    <n v="68.305000000000007"/>
    <n v="27.86"/>
    <n v="40.445000000000007"/>
    <n v="0.59212356342873884"/>
    <n v="2026"/>
    <s v="Q3"/>
    <n v="8"/>
    <s v="Aug"/>
  </r>
  <r>
    <x v="1751"/>
    <x v="238"/>
    <x v="0"/>
    <x v="2"/>
    <x v="7"/>
    <x v="0"/>
    <x v="9"/>
    <x v="0"/>
    <x v="1"/>
    <x v="2"/>
    <s v="Packing Cube Set"/>
    <n v="3"/>
    <n v="45.84"/>
    <n v="0.15"/>
    <n v="17.899999999999999"/>
    <n v="116.89200000000001"/>
    <n v="53.699999999999996"/>
    <n v="63.192000000000014"/>
    <n v="0.54060158094651478"/>
    <n v="2026"/>
    <s v="Q3"/>
    <n v="8"/>
    <s v="Aug"/>
  </r>
  <r>
    <x v="1752"/>
    <x v="238"/>
    <x v="0"/>
    <x v="2"/>
    <x v="7"/>
    <x v="1"/>
    <x v="6"/>
    <x v="0"/>
    <x v="1"/>
    <x v="3"/>
    <s v="Portable Camp Stove"/>
    <n v="1"/>
    <n v="83.23"/>
    <n v="0.1"/>
    <n v="40.229999999999997"/>
    <n v="74.907000000000011"/>
    <n v="40.229999999999997"/>
    <n v="34.677000000000014"/>
    <n v="0.46293403820737727"/>
    <n v="2026"/>
    <s v="Q3"/>
    <n v="8"/>
    <s v="Aug"/>
  </r>
  <r>
    <x v="1753"/>
    <x v="238"/>
    <x v="0"/>
    <x v="2"/>
    <x v="7"/>
    <x v="0"/>
    <x v="9"/>
    <x v="2"/>
    <x v="1"/>
    <x v="0"/>
    <s v="Cycling Pack 12L"/>
    <n v="1"/>
    <n v="104.33"/>
    <n v="0.1"/>
    <n v="49.86"/>
    <n v="93.897000000000006"/>
    <n v="49.86"/>
    <n v="44.037000000000006"/>
    <n v="0.46899261957251032"/>
    <n v="2026"/>
    <s v="Q3"/>
    <n v="8"/>
    <s v="Aug"/>
  </r>
  <r>
    <x v="1754"/>
    <x v="238"/>
    <x v="0"/>
    <x v="2"/>
    <x v="7"/>
    <x v="1"/>
    <x v="6"/>
    <x v="0"/>
    <x v="1"/>
    <x v="1"/>
    <s v="Summit Backpack 45L"/>
    <n v="1"/>
    <n v="156.94999999999999"/>
    <n v="0"/>
    <n v="80.41"/>
    <n v="156.94999999999999"/>
    <n v="80.41"/>
    <n v="76.539999999999992"/>
    <n v="0.48767123287671232"/>
    <n v="2026"/>
    <s v="Q3"/>
    <n v="8"/>
    <s v="Aug"/>
  </r>
  <r>
    <x v="1755"/>
    <x v="238"/>
    <x v="0"/>
    <x v="2"/>
    <x v="7"/>
    <x v="1"/>
    <x v="14"/>
    <x v="2"/>
    <x v="2"/>
    <x v="0"/>
    <s v="Compact Repair Kit"/>
    <n v="3"/>
    <n v="41.33"/>
    <n v="0.05"/>
    <n v="17"/>
    <n v="117.79049999999999"/>
    <n v="51"/>
    <n v="66.790499999999994"/>
    <n v="0.56702790123142355"/>
    <n v="2026"/>
    <s v="Q3"/>
    <n v="8"/>
    <s v="Aug"/>
  </r>
  <r>
    <x v="1756"/>
    <x v="238"/>
    <x v="0"/>
    <x v="2"/>
    <x v="7"/>
    <x v="0"/>
    <x v="15"/>
    <x v="0"/>
    <x v="2"/>
    <x v="2"/>
    <s v="Insulated Bottle"/>
    <n v="1"/>
    <n v="35.590000000000003"/>
    <n v="0"/>
    <n v="13.66"/>
    <n v="35.590000000000003"/>
    <n v="13.66"/>
    <n v="21.930000000000003"/>
    <n v="0.61618432143860635"/>
    <n v="2026"/>
    <s v="Q3"/>
    <n v="8"/>
    <s v="Aug"/>
  </r>
  <r>
    <x v="1757"/>
    <x v="238"/>
    <x v="0"/>
    <x v="2"/>
    <x v="7"/>
    <x v="3"/>
    <x v="8"/>
    <x v="0"/>
    <x v="0"/>
    <x v="3"/>
    <s v="Alpine Tent 4P"/>
    <n v="2"/>
    <n v="335.87"/>
    <n v="0.1"/>
    <n v="196.54"/>
    <n v="604.56600000000003"/>
    <n v="393.08"/>
    <n v="211.48600000000005"/>
    <n v="0.34981457773014035"/>
    <n v="2026"/>
    <s v="Q3"/>
    <n v="8"/>
    <s v="Aug"/>
  </r>
  <r>
    <x v="1758"/>
    <x v="238"/>
    <x v="0"/>
    <x v="2"/>
    <x v="7"/>
    <x v="3"/>
    <x v="13"/>
    <x v="0"/>
    <x v="1"/>
    <x v="4"/>
    <s v="Training Mat"/>
    <n v="1"/>
    <n v="50.7"/>
    <n v="0.05"/>
    <n v="21.65"/>
    <n v="48.164999999999999"/>
    <n v="21.65"/>
    <n v="26.515000000000001"/>
    <n v="0.55050347762898377"/>
    <n v="2026"/>
    <s v="Q3"/>
    <n v="8"/>
    <s v="Aug"/>
  </r>
  <r>
    <x v="1759"/>
    <x v="238"/>
    <x v="0"/>
    <x v="2"/>
    <x v="7"/>
    <x v="2"/>
    <x v="2"/>
    <x v="3"/>
    <x v="1"/>
    <x v="1"/>
    <s v="Summit Backpack 45L"/>
    <n v="3"/>
    <n v="152.76"/>
    <n v="0.1"/>
    <n v="77.36"/>
    <n v="412.452"/>
    <n v="232.07999999999998"/>
    <n v="180.37200000000001"/>
    <n v="0.43731634226528182"/>
    <n v="2026"/>
    <s v="Q3"/>
    <n v="8"/>
    <s v="Aug"/>
  </r>
  <r>
    <x v="1760"/>
    <x v="238"/>
    <x v="0"/>
    <x v="2"/>
    <x v="7"/>
    <x v="0"/>
    <x v="15"/>
    <x v="1"/>
    <x v="0"/>
    <x v="1"/>
    <s v="Trekking Poles"/>
    <n v="5"/>
    <n v="72.78"/>
    <n v="0.1"/>
    <n v="33.25"/>
    <n v="327.51"/>
    <n v="166.25"/>
    <n v="161.26"/>
    <n v="0.49238191200268694"/>
    <n v="2026"/>
    <s v="Q3"/>
    <n v="8"/>
    <s v="Aug"/>
  </r>
  <r>
    <x v="1761"/>
    <x v="238"/>
    <x v="0"/>
    <x v="2"/>
    <x v="7"/>
    <x v="1"/>
    <x v="12"/>
    <x v="3"/>
    <x v="1"/>
    <x v="2"/>
    <s v="Insulated Bottle"/>
    <n v="2"/>
    <n v="37"/>
    <n v="0"/>
    <n v="13.83"/>
    <n v="74"/>
    <n v="27.66"/>
    <n v="46.34"/>
    <n v="0.62621621621621626"/>
    <n v="2026"/>
    <s v="Q3"/>
    <n v="8"/>
    <s v="Aug"/>
  </r>
  <r>
    <x v="1762"/>
    <x v="238"/>
    <x v="0"/>
    <x v="2"/>
    <x v="7"/>
    <x v="1"/>
    <x v="11"/>
    <x v="1"/>
    <x v="2"/>
    <x v="0"/>
    <s v="Compact Repair Kit"/>
    <n v="6"/>
    <n v="41.33"/>
    <n v="0.2"/>
    <n v="17.02"/>
    <n v="198.38400000000001"/>
    <n v="102.12"/>
    <n v="96.26400000000001"/>
    <n v="0.48524074522138883"/>
    <n v="2026"/>
    <s v="Q3"/>
    <n v="8"/>
    <s v="Aug"/>
  </r>
  <r>
    <x v="1763"/>
    <x v="239"/>
    <x v="0"/>
    <x v="2"/>
    <x v="7"/>
    <x v="0"/>
    <x v="15"/>
    <x v="2"/>
    <x v="0"/>
    <x v="4"/>
    <s v="Recovery Roller"/>
    <n v="1"/>
    <n v="37.020000000000003"/>
    <n v="0"/>
    <n v="13.64"/>
    <n v="37.020000000000003"/>
    <n v="13.64"/>
    <n v="23.380000000000003"/>
    <n v="0.63155051323608857"/>
    <n v="2026"/>
    <s v="Q3"/>
    <n v="8"/>
    <s v="Aug"/>
  </r>
  <r>
    <x v="1764"/>
    <x v="239"/>
    <x v="0"/>
    <x v="2"/>
    <x v="7"/>
    <x v="3"/>
    <x v="8"/>
    <x v="0"/>
    <x v="1"/>
    <x v="3"/>
    <s v="Portable Camp Stove"/>
    <n v="1"/>
    <n v="81.06"/>
    <n v="0"/>
    <n v="38.43"/>
    <n v="81.06"/>
    <n v="38.43"/>
    <n v="42.63"/>
    <n v="0.52590673575129532"/>
    <n v="2026"/>
    <s v="Q3"/>
    <n v="8"/>
    <s v="Aug"/>
  </r>
  <r>
    <x v="1765"/>
    <x v="239"/>
    <x v="0"/>
    <x v="2"/>
    <x v="7"/>
    <x v="2"/>
    <x v="2"/>
    <x v="0"/>
    <x v="1"/>
    <x v="0"/>
    <s v="Trail Bike Light"/>
    <n v="2"/>
    <n v="51.91"/>
    <n v="0"/>
    <n v="21.94"/>
    <n v="103.82"/>
    <n v="43.88"/>
    <n v="59.939999999999991"/>
    <n v="0.57734540550953573"/>
    <n v="2026"/>
    <s v="Q3"/>
    <n v="8"/>
    <s v="Aug"/>
  </r>
  <r>
    <x v="1766"/>
    <x v="239"/>
    <x v="0"/>
    <x v="2"/>
    <x v="7"/>
    <x v="3"/>
    <x v="7"/>
    <x v="3"/>
    <x v="1"/>
    <x v="2"/>
    <s v="Insulated Bottle"/>
    <n v="1"/>
    <n v="35.700000000000003"/>
    <n v="0.05"/>
    <n v="13.45"/>
    <n v="33.914999999999999"/>
    <n v="13.45"/>
    <n v="20.465"/>
    <n v="0.60342031549461894"/>
    <n v="2026"/>
    <s v="Q3"/>
    <n v="8"/>
    <s v="Aug"/>
  </r>
  <r>
    <x v="1767"/>
    <x v="239"/>
    <x v="0"/>
    <x v="2"/>
    <x v="7"/>
    <x v="0"/>
    <x v="9"/>
    <x v="2"/>
    <x v="1"/>
    <x v="4"/>
    <s v="Recovery Roller"/>
    <n v="1"/>
    <n v="36.590000000000003"/>
    <n v="0.05"/>
    <n v="14.15"/>
    <n v="34.7605"/>
    <n v="14.15"/>
    <n v="20.610500000000002"/>
    <n v="0.59292875534011313"/>
    <n v="2026"/>
    <s v="Q3"/>
    <n v="8"/>
    <s v="Aug"/>
  </r>
  <r>
    <x v="1768"/>
    <x v="239"/>
    <x v="0"/>
    <x v="2"/>
    <x v="7"/>
    <x v="1"/>
    <x v="12"/>
    <x v="1"/>
    <x v="2"/>
    <x v="2"/>
    <s v="Insulated Bottle"/>
    <n v="3"/>
    <n v="35.520000000000003"/>
    <n v="0.1"/>
    <n v="13.78"/>
    <n v="95.904000000000011"/>
    <n v="41.339999999999996"/>
    <n v="54.564000000000014"/>
    <n v="0.56894394394394399"/>
    <n v="2026"/>
    <s v="Q3"/>
    <n v="8"/>
    <s v="Aug"/>
  </r>
  <r>
    <x v="1769"/>
    <x v="239"/>
    <x v="0"/>
    <x v="2"/>
    <x v="7"/>
    <x v="3"/>
    <x v="13"/>
    <x v="2"/>
    <x v="1"/>
    <x v="0"/>
    <s v="Commuter Helmet"/>
    <n v="2"/>
    <n v="81.88"/>
    <n v="0.1"/>
    <n v="42.87"/>
    <n v="147.38399999999999"/>
    <n v="85.74"/>
    <n v="61.643999999999991"/>
    <n v="0.41825435596808336"/>
    <n v="2026"/>
    <s v="Q3"/>
    <n v="8"/>
    <s v="Aug"/>
  </r>
  <r>
    <x v="1770"/>
    <x v="239"/>
    <x v="0"/>
    <x v="2"/>
    <x v="7"/>
    <x v="3"/>
    <x v="7"/>
    <x v="0"/>
    <x v="2"/>
    <x v="2"/>
    <s v="Packing Cube Set"/>
    <n v="4"/>
    <n v="46.54"/>
    <n v="0"/>
    <n v="18.86"/>
    <n v="186.16"/>
    <n v="75.44"/>
    <n v="110.72"/>
    <n v="0.5947571981091534"/>
    <n v="2026"/>
    <s v="Q3"/>
    <n v="8"/>
    <s v="Aug"/>
  </r>
  <r>
    <x v="1771"/>
    <x v="240"/>
    <x v="0"/>
    <x v="2"/>
    <x v="7"/>
    <x v="2"/>
    <x v="2"/>
    <x v="2"/>
    <x v="0"/>
    <x v="4"/>
    <s v="Training Mat"/>
    <n v="1"/>
    <n v="49.79"/>
    <n v="0"/>
    <n v="21.43"/>
    <n v="49.79"/>
    <n v="21.43"/>
    <n v="28.36"/>
    <n v="0.56959228760795344"/>
    <n v="2026"/>
    <s v="Q3"/>
    <n v="8"/>
    <s v="Aug"/>
  </r>
  <r>
    <x v="1772"/>
    <x v="240"/>
    <x v="0"/>
    <x v="2"/>
    <x v="7"/>
    <x v="2"/>
    <x v="3"/>
    <x v="0"/>
    <x v="1"/>
    <x v="1"/>
    <s v="Hiking Daypack 20L"/>
    <n v="6"/>
    <n v="90.19"/>
    <n v="0"/>
    <n v="45.61"/>
    <n v="541.14"/>
    <n v="273.65999999999997"/>
    <n v="267.48"/>
    <n v="0.4942898325756736"/>
    <n v="2026"/>
    <s v="Q3"/>
    <n v="8"/>
    <s v="Aug"/>
  </r>
  <r>
    <x v="1773"/>
    <x v="240"/>
    <x v="0"/>
    <x v="2"/>
    <x v="7"/>
    <x v="1"/>
    <x v="12"/>
    <x v="0"/>
    <x v="1"/>
    <x v="1"/>
    <s v="Trekking Poles"/>
    <n v="1"/>
    <n v="70.38"/>
    <n v="0.15"/>
    <n v="32.64"/>
    <n v="59.822999999999993"/>
    <n v="32.64"/>
    <n v="27.182999999999993"/>
    <n v="0.45439045183290699"/>
    <n v="2026"/>
    <s v="Q3"/>
    <n v="8"/>
    <s v="Aug"/>
  </r>
  <r>
    <x v="1774"/>
    <x v="240"/>
    <x v="0"/>
    <x v="2"/>
    <x v="7"/>
    <x v="3"/>
    <x v="13"/>
    <x v="0"/>
    <x v="1"/>
    <x v="2"/>
    <s v="Packing Cube Set"/>
    <n v="1"/>
    <n v="46.43"/>
    <n v="0"/>
    <n v="18.2"/>
    <n v="46.43"/>
    <n v="18.2"/>
    <n v="28.23"/>
    <n v="0.60801206116734874"/>
    <n v="2026"/>
    <s v="Q3"/>
    <n v="8"/>
    <s v="Aug"/>
  </r>
  <r>
    <x v="1775"/>
    <x v="240"/>
    <x v="0"/>
    <x v="2"/>
    <x v="7"/>
    <x v="0"/>
    <x v="0"/>
    <x v="0"/>
    <x v="1"/>
    <x v="3"/>
    <s v="Trail Tent 2P"/>
    <n v="1"/>
    <n v="194.75"/>
    <n v="0.05"/>
    <n v="105.94"/>
    <n v="185.01249999999999"/>
    <n v="105.94"/>
    <n v="79.072499999999991"/>
    <n v="0.42739004121343149"/>
    <n v="2026"/>
    <s v="Q3"/>
    <n v="8"/>
    <s v="Aug"/>
  </r>
  <r>
    <x v="1776"/>
    <x v="240"/>
    <x v="0"/>
    <x v="2"/>
    <x v="7"/>
    <x v="1"/>
    <x v="14"/>
    <x v="2"/>
    <x v="0"/>
    <x v="1"/>
    <s v="Trail Boots"/>
    <n v="2"/>
    <n v="142.16"/>
    <n v="0"/>
    <n v="79.36"/>
    <n v="284.32"/>
    <n v="158.72"/>
    <n v="125.6"/>
    <n v="0.44175576814856499"/>
    <n v="2026"/>
    <s v="Q3"/>
    <n v="8"/>
    <s v="Aug"/>
  </r>
  <r>
    <x v="1777"/>
    <x v="240"/>
    <x v="0"/>
    <x v="2"/>
    <x v="7"/>
    <x v="3"/>
    <x v="8"/>
    <x v="0"/>
    <x v="2"/>
    <x v="2"/>
    <s v="Packing Cube Set"/>
    <n v="2"/>
    <n v="47.69"/>
    <n v="0.05"/>
    <n v="18.8"/>
    <n v="90.61099999999999"/>
    <n v="37.6"/>
    <n v="53.010999999999989"/>
    <n v="0.58503934400900548"/>
    <n v="2026"/>
    <s v="Q3"/>
    <n v="8"/>
    <s v="Aug"/>
  </r>
  <r>
    <x v="1778"/>
    <x v="240"/>
    <x v="0"/>
    <x v="2"/>
    <x v="7"/>
    <x v="2"/>
    <x v="5"/>
    <x v="2"/>
    <x v="1"/>
    <x v="2"/>
    <s v="Travel Backpack 35L"/>
    <n v="3"/>
    <n v="164.51"/>
    <n v="0"/>
    <n v="86.76"/>
    <n v="493.53"/>
    <n v="260.28000000000003"/>
    <n v="233.24999999999994"/>
    <n v="0.47261564646526039"/>
    <n v="2026"/>
    <s v="Q3"/>
    <n v="8"/>
    <s v="Aug"/>
  </r>
  <r>
    <x v="1779"/>
    <x v="240"/>
    <x v="0"/>
    <x v="2"/>
    <x v="7"/>
    <x v="2"/>
    <x v="2"/>
    <x v="3"/>
    <x v="2"/>
    <x v="3"/>
    <s v="Trail Tent 2P"/>
    <n v="2"/>
    <n v="194.71"/>
    <n v="0.1"/>
    <n v="105.57"/>
    <n v="350.47800000000001"/>
    <n v="211.14"/>
    <n v="139.33800000000002"/>
    <n v="0.39756561039494637"/>
    <n v="2026"/>
    <s v="Q3"/>
    <n v="8"/>
    <s v="Aug"/>
  </r>
  <r>
    <x v="1780"/>
    <x v="240"/>
    <x v="0"/>
    <x v="2"/>
    <x v="7"/>
    <x v="3"/>
    <x v="13"/>
    <x v="1"/>
    <x v="2"/>
    <x v="1"/>
    <s v="Trail Boots"/>
    <n v="5"/>
    <n v="145.24"/>
    <n v="0.15"/>
    <n v="77.69"/>
    <n v="617.27"/>
    <n v="388.45"/>
    <n v="228.82"/>
    <n v="0.37069677774717708"/>
    <n v="2026"/>
    <s v="Q3"/>
    <n v="8"/>
    <s v="Aug"/>
  </r>
  <r>
    <x v="1781"/>
    <x v="240"/>
    <x v="0"/>
    <x v="2"/>
    <x v="7"/>
    <x v="3"/>
    <x v="8"/>
    <x v="0"/>
    <x v="1"/>
    <x v="2"/>
    <s v="Insulated Bottle"/>
    <n v="2"/>
    <n v="35.6"/>
    <n v="0.15"/>
    <n v="13.67"/>
    <n v="60.52"/>
    <n v="27.34"/>
    <n v="33.180000000000007"/>
    <n v="0.54824851288830145"/>
    <n v="2026"/>
    <s v="Q3"/>
    <n v="8"/>
    <s v="Aug"/>
  </r>
  <r>
    <x v="1782"/>
    <x v="240"/>
    <x v="0"/>
    <x v="2"/>
    <x v="7"/>
    <x v="0"/>
    <x v="15"/>
    <x v="0"/>
    <x v="1"/>
    <x v="4"/>
    <s v="Resistance Band Set"/>
    <n v="2"/>
    <n v="41.05"/>
    <n v="0.05"/>
    <n v="14.47"/>
    <n v="77.99499999999999"/>
    <n v="28.94"/>
    <n v="49.054999999999993"/>
    <n v="0.62895057375472785"/>
    <n v="2026"/>
    <s v="Q3"/>
    <n v="8"/>
    <s v="Aug"/>
  </r>
  <r>
    <x v="1783"/>
    <x v="240"/>
    <x v="0"/>
    <x v="2"/>
    <x v="7"/>
    <x v="2"/>
    <x v="2"/>
    <x v="0"/>
    <x v="1"/>
    <x v="1"/>
    <s v="Summit Backpack 45L"/>
    <n v="2"/>
    <n v="153.63999999999999"/>
    <n v="0.05"/>
    <n v="77.709999999999994"/>
    <n v="291.91599999999994"/>
    <n v="155.41999999999999"/>
    <n v="136.49599999999995"/>
    <n v="0.46758656599843784"/>
    <n v="2026"/>
    <s v="Q3"/>
    <n v="8"/>
    <s v="Aug"/>
  </r>
  <r>
    <x v="1784"/>
    <x v="240"/>
    <x v="0"/>
    <x v="2"/>
    <x v="7"/>
    <x v="2"/>
    <x v="2"/>
    <x v="0"/>
    <x v="0"/>
    <x v="2"/>
    <s v="Insulated Bottle"/>
    <n v="5"/>
    <n v="36.700000000000003"/>
    <n v="0"/>
    <n v="13.45"/>
    <n v="183.5"/>
    <n v="67.25"/>
    <n v="116.25"/>
    <n v="0.63351498637602177"/>
    <n v="2026"/>
    <s v="Q3"/>
    <n v="8"/>
    <s v="Aug"/>
  </r>
  <r>
    <x v="1785"/>
    <x v="240"/>
    <x v="0"/>
    <x v="2"/>
    <x v="7"/>
    <x v="0"/>
    <x v="15"/>
    <x v="1"/>
    <x v="2"/>
    <x v="3"/>
    <s v="Compact Sleeping Bag"/>
    <n v="8"/>
    <n v="124"/>
    <n v="0.1"/>
    <n v="61.85"/>
    <n v="892.80000000000007"/>
    <n v="494.8"/>
    <n v="398.00000000000006"/>
    <n v="0.44578853046594985"/>
    <n v="2026"/>
    <s v="Q3"/>
    <n v="8"/>
    <s v="Aug"/>
  </r>
  <r>
    <x v="1786"/>
    <x v="241"/>
    <x v="0"/>
    <x v="2"/>
    <x v="7"/>
    <x v="1"/>
    <x v="1"/>
    <x v="3"/>
    <x v="1"/>
    <x v="0"/>
    <s v="Commuter Helmet"/>
    <n v="1"/>
    <n v="81.23"/>
    <n v="0.1"/>
    <n v="42.65"/>
    <n v="73.106999999999999"/>
    <n v="42.65"/>
    <n v="30.457000000000001"/>
    <n v="0.41660853269864723"/>
    <n v="2026"/>
    <s v="Q3"/>
    <n v="8"/>
    <s v="Aug"/>
  </r>
  <r>
    <x v="1787"/>
    <x v="241"/>
    <x v="0"/>
    <x v="2"/>
    <x v="7"/>
    <x v="1"/>
    <x v="12"/>
    <x v="0"/>
    <x v="2"/>
    <x v="0"/>
    <s v="Compact Repair Kit"/>
    <n v="2"/>
    <n v="41.06"/>
    <n v="0.05"/>
    <n v="16.559999999999999"/>
    <n v="78.013999999999996"/>
    <n v="33.119999999999997"/>
    <n v="44.893999999999998"/>
    <n v="0.5754608147255621"/>
    <n v="2026"/>
    <s v="Q3"/>
    <n v="8"/>
    <s v="Aug"/>
  </r>
  <r>
    <x v="1788"/>
    <x v="241"/>
    <x v="0"/>
    <x v="2"/>
    <x v="7"/>
    <x v="3"/>
    <x v="7"/>
    <x v="3"/>
    <x v="0"/>
    <x v="1"/>
    <s v="Trail Boots"/>
    <n v="1"/>
    <n v="143.49"/>
    <n v="0.1"/>
    <n v="80.72"/>
    <n v="129.14100000000002"/>
    <n v="80.72"/>
    <n v="48.421000000000021"/>
    <n v="0.3749467636149636"/>
    <n v="2026"/>
    <s v="Q3"/>
    <n v="8"/>
    <s v="Aug"/>
  </r>
  <r>
    <x v="1789"/>
    <x v="241"/>
    <x v="0"/>
    <x v="2"/>
    <x v="7"/>
    <x v="2"/>
    <x v="3"/>
    <x v="2"/>
    <x v="1"/>
    <x v="1"/>
    <s v="Trail Boots"/>
    <n v="1"/>
    <n v="143.38"/>
    <n v="0"/>
    <n v="78.37"/>
    <n v="143.38"/>
    <n v="78.37"/>
    <n v="65.009999999999991"/>
    <n v="0.45341051750592826"/>
    <n v="2026"/>
    <s v="Q3"/>
    <n v="8"/>
    <s v="Aug"/>
  </r>
  <r>
    <x v="1790"/>
    <x v="241"/>
    <x v="0"/>
    <x v="2"/>
    <x v="7"/>
    <x v="1"/>
    <x v="12"/>
    <x v="3"/>
    <x v="2"/>
    <x v="1"/>
    <s v="Trail Boots"/>
    <n v="1"/>
    <n v="144.54"/>
    <n v="0"/>
    <n v="78.77"/>
    <n v="144.54"/>
    <n v="78.77"/>
    <n v="65.77"/>
    <n v="0.45502974955029751"/>
    <n v="2026"/>
    <s v="Q3"/>
    <n v="8"/>
    <s v="Aug"/>
  </r>
  <r>
    <x v="1791"/>
    <x v="241"/>
    <x v="0"/>
    <x v="2"/>
    <x v="7"/>
    <x v="3"/>
    <x v="8"/>
    <x v="3"/>
    <x v="0"/>
    <x v="4"/>
    <s v="Resistance Band Set"/>
    <n v="1"/>
    <n v="40.92"/>
    <n v="0.1"/>
    <n v="14.94"/>
    <n v="36.828000000000003"/>
    <n v="14.94"/>
    <n v="21.888000000000005"/>
    <n v="0.59433040078201382"/>
    <n v="2026"/>
    <s v="Q3"/>
    <n v="8"/>
    <s v="Aug"/>
  </r>
  <r>
    <x v="1792"/>
    <x v="242"/>
    <x v="0"/>
    <x v="2"/>
    <x v="7"/>
    <x v="1"/>
    <x v="12"/>
    <x v="1"/>
    <x v="2"/>
    <x v="1"/>
    <s v="Summit Backpack 45L"/>
    <n v="5"/>
    <n v="151.21"/>
    <n v="0.15"/>
    <n v="77.12"/>
    <n v="642.64250000000004"/>
    <n v="385.6"/>
    <n v="257.04250000000002"/>
    <n v="0.39997743691087967"/>
    <n v="2026"/>
    <s v="Q3"/>
    <n v="8"/>
    <s v="Aug"/>
  </r>
  <r>
    <x v="1793"/>
    <x v="242"/>
    <x v="0"/>
    <x v="2"/>
    <x v="7"/>
    <x v="3"/>
    <x v="8"/>
    <x v="3"/>
    <x v="1"/>
    <x v="4"/>
    <s v="Resistance Band Set"/>
    <n v="1"/>
    <n v="40.770000000000003"/>
    <n v="0"/>
    <n v="15.13"/>
    <n v="40.770000000000003"/>
    <n v="15.13"/>
    <n v="25.64"/>
    <n v="0.62889379445670834"/>
    <n v="2026"/>
    <s v="Q3"/>
    <n v="8"/>
    <s v="Aug"/>
  </r>
  <r>
    <x v="1794"/>
    <x v="242"/>
    <x v="0"/>
    <x v="2"/>
    <x v="7"/>
    <x v="0"/>
    <x v="0"/>
    <x v="3"/>
    <x v="1"/>
    <x v="4"/>
    <s v="Recovery Roller"/>
    <n v="1"/>
    <n v="35.47"/>
    <n v="0.05"/>
    <n v="14.1"/>
    <n v="33.6965"/>
    <n v="14.1"/>
    <n v="19.596499999999999"/>
    <n v="0.58155891561438122"/>
    <n v="2026"/>
    <s v="Q3"/>
    <n v="8"/>
    <s v="Aug"/>
  </r>
  <r>
    <x v="1795"/>
    <x v="242"/>
    <x v="0"/>
    <x v="2"/>
    <x v="7"/>
    <x v="3"/>
    <x v="8"/>
    <x v="0"/>
    <x v="0"/>
    <x v="0"/>
    <s v="Commuter Helmet"/>
    <n v="1"/>
    <n v="81.72"/>
    <n v="0"/>
    <n v="42.38"/>
    <n v="81.72"/>
    <n v="42.38"/>
    <n v="39.339999999999996"/>
    <n v="0.48139990210474787"/>
    <n v="2026"/>
    <s v="Q3"/>
    <n v="8"/>
    <s v="Aug"/>
  </r>
  <r>
    <x v="1796"/>
    <x v="242"/>
    <x v="0"/>
    <x v="2"/>
    <x v="7"/>
    <x v="3"/>
    <x v="7"/>
    <x v="0"/>
    <x v="1"/>
    <x v="2"/>
    <s v="Packing Cube Set"/>
    <n v="1"/>
    <n v="45.84"/>
    <n v="0"/>
    <n v="17.84"/>
    <n v="45.84"/>
    <n v="17.84"/>
    <n v="28.000000000000004"/>
    <n v="0.61082024432809778"/>
    <n v="2026"/>
    <s v="Q3"/>
    <n v="8"/>
    <s v="Aug"/>
  </r>
  <r>
    <x v="1797"/>
    <x v="242"/>
    <x v="0"/>
    <x v="2"/>
    <x v="7"/>
    <x v="1"/>
    <x v="12"/>
    <x v="0"/>
    <x v="1"/>
    <x v="2"/>
    <s v="Packing Cube Set"/>
    <n v="1"/>
    <n v="46.59"/>
    <n v="0"/>
    <n v="18.47"/>
    <n v="46.59"/>
    <n v="18.47"/>
    <n v="28.120000000000005"/>
    <n v="0.60356299635114841"/>
    <n v="2026"/>
    <s v="Q3"/>
    <n v="8"/>
    <s v="Aug"/>
  </r>
  <r>
    <x v="1798"/>
    <x v="242"/>
    <x v="0"/>
    <x v="2"/>
    <x v="7"/>
    <x v="0"/>
    <x v="15"/>
    <x v="2"/>
    <x v="2"/>
    <x v="1"/>
    <s v="Trekking Poles"/>
    <n v="1"/>
    <n v="69.959999999999994"/>
    <n v="0"/>
    <n v="32.340000000000003"/>
    <n v="69.959999999999994"/>
    <n v="32.340000000000003"/>
    <n v="37.61999999999999"/>
    <n v="0.53773584905660365"/>
    <n v="2026"/>
    <s v="Q3"/>
    <n v="8"/>
    <s v="Aug"/>
  </r>
  <r>
    <x v="1799"/>
    <x v="243"/>
    <x v="0"/>
    <x v="2"/>
    <x v="8"/>
    <x v="1"/>
    <x v="6"/>
    <x v="2"/>
    <x v="0"/>
    <x v="0"/>
    <s v="Trail Bike Light"/>
    <n v="5"/>
    <n v="50.76"/>
    <n v="0"/>
    <n v="22.89"/>
    <n v="253.79999999999998"/>
    <n v="114.45"/>
    <n v="139.34999999999997"/>
    <n v="0.54905437352245856"/>
    <n v="2026"/>
    <s v="Q3"/>
    <n v="9"/>
    <s v="Sep"/>
  </r>
  <r>
    <x v="1800"/>
    <x v="243"/>
    <x v="0"/>
    <x v="2"/>
    <x v="8"/>
    <x v="1"/>
    <x v="12"/>
    <x v="3"/>
    <x v="0"/>
    <x v="1"/>
    <s v="Hiking Daypack 20L"/>
    <n v="1"/>
    <n v="94.29"/>
    <n v="0.1"/>
    <n v="45.12"/>
    <n v="84.861000000000004"/>
    <n v="45.12"/>
    <n v="39.741000000000007"/>
    <n v="0.46830699614663984"/>
    <n v="2026"/>
    <s v="Q3"/>
    <n v="9"/>
    <s v="Sep"/>
  </r>
  <r>
    <x v="1801"/>
    <x v="243"/>
    <x v="0"/>
    <x v="2"/>
    <x v="8"/>
    <x v="1"/>
    <x v="12"/>
    <x v="1"/>
    <x v="2"/>
    <x v="0"/>
    <s v="Commuter Helmet"/>
    <n v="6"/>
    <n v="81.430000000000007"/>
    <n v="0.05"/>
    <n v="42.24"/>
    <n v="464.15100000000001"/>
    <n v="253.44"/>
    <n v="210.71100000000001"/>
    <n v="0.45397079829624415"/>
    <n v="2026"/>
    <s v="Q3"/>
    <n v="9"/>
    <s v="Sep"/>
  </r>
  <r>
    <x v="1802"/>
    <x v="243"/>
    <x v="0"/>
    <x v="2"/>
    <x v="8"/>
    <x v="2"/>
    <x v="5"/>
    <x v="0"/>
    <x v="0"/>
    <x v="2"/>
    <s v="Packing Cube Set"/>
    <n v="1"/>
    <n v="45.54"/>
    <n v="0.1"/>
    <n v="18.440000000000001"/>
    <n v="40.985999999999997"/>
    <n v="18.440000000000001"/>
    <n v="22.545999999999996"/>
    <n v="0.5500902747279558"/>
    <n v="2026"/>
    <s v="Q3"/>
    <n v="9"/>
    <s v="Sep"/>
  </r>
  <r>
    <x v="1803"/>
    <x v="243"/>
    <x v="0"/>
    <x v="2"/>
    <x v="8"/>
    <x v="0"/>
    <x v="15"/>
    <x v="3"/>
    <x v="0"/>
    <x v="1"/>
    <s v="Summit Backpack 45L"/>
    <n v="2"/>
    <n v="156.63999999999999"/>
    <n v="0.1"/>
    <n v="80.09"/>
    <n v="281.952"/>
    <n v="160.18"/>
    <n v="121.77199999999999"/>
    <n v="0.43188911587787987"/>
    <n v="2026"/>
    <s v="Q3"/>
    <n v="9"/>
    <s v="Sep"/>
  </r>
  <r>
    <x v="1804"/>
    <x v="243"/>
    <x v="0"/>
    <x v="2"/>
    <x v="8"/>
    <x v="3"/>
    <x v="7"/>
    <x v="3"/>
    <x v="2"/>
    <x v="1"/>
    <s v="Trekking Poles"/>
    <n v="1"/>
    <n v="72.81"/>
    <n v="0"/>
    <n v="32.299999999999997"/>
    <n v="72.81"/>
    <n v="32.299999999999997"/>
    <n v="40.510000000000005"/>
    <n v="0.55637961818431536"/>
    <n v="2026"/>
    <s v="Q3"/>
    <n v="9"/>
    <s v="Sep"/>
  </r>
  <r>
    <x v="1805"/>
    <x v="243"/>
    <x v="0"/>
    <x v="2"/>
    <x v="8"/>
    <x v="1"/>
    <x v="11"/>
    <x v="2"/>
    <x v="1"/>
    <x v="3"/>
    <s v="Portable Camp Stove"/>
    <n v="6"/>
    <n v="80.319999999999993"/>
    <n v="0"/>
    <n v="38.42"/>
    <n v="481.91999999999996"/>
    <n v="230.52"/>
    <n v="251.39999999999995"/>
    <n v="0.52166334661354574"/>
    <n v="2026"/>
    <s v="Q3"/>
    <n v="9"/>
    <s v="Sep"/>
  </r>
  <r>
    <x v="1806"/>
    <x v="243"/>
    <x v="0"/>
    <x v="2"/>
    <x v="8"/>
    <x v="3"/>
    <x v="13"/>
    <x v="2"/>
    <x v="0"/>
    <x v="2"/>
    <s v="Travel Backpack 35L"/>
    <n v="5"/>
    <n v="166.81"/>
    <n v="0.05"/>
    <n v="89.24"/>
    <n v="792.34749999999997"/>
    <n v="446.2"/>
    <n v="346.14749999999998"/>
    <n v="0.43686324497774021"/>
    <n v="2026"/>
    <s v="Q3"/>
    <n v="9"/>
    <s v="Sep"/>
  </r>
  <r>
    <x v="1807"/>
    <x v="244"/>
    <x v="0"/>
    <x v="2"/>
    <x v="8"/>
    <x v="3"/>
    <x v="13"/>
    <x v="0"/>
    <x v="1"/>
    <x v="4"/>
    <s v="Resistance Band Set"/>
    <n v="1"/>
    <n v="40.56"/>
    <n v="0.15"/>
    <n v="14.28"/>
    <n v="34.475999999999999"/>
    <n v="14.28"/>
    <n v="20.195999999999998"/>
    <n v="0.58579881656804733"/>
    <n v="2026"/>
    <s v="Q3"/>
    <n v="9"/>
    <s v="Sep"/>
  </r>
  <r>
    <x v="1808"/>
    <x v="244"/>
    <x v="0"/>
    <x v="2"/>
    <x v="8"/>
    <x v="2"/>
    <x v="16"/>
    <x v="0"/>
    <x v="0"/>
    <x v="2"/>
    <s v="Travel Backpack 35L"/>
    <n v="2"/>
    <n v="162.4"/>
    <n v="0.1"/>
    <n v="88.04"/>
    <n v="292.32"/>
    <n v="176.08"/>
    <n v="116.23999999999998"/>
    <n v="0.39764641488779412"/>
    <n v="2026"/>
    <s v="Q3"/>
    <n v="9"/>
    <s v="Sep"/>
  </r>
  <r>
    <x v="1809"/>
    <x v="244"/>
    <x v="0"/>
    <x v="2"/>
    <x v="8"/>
    <x v="0"/>
    <x v="15"/>
    <x v="2"/>
    <x v="0"/>
    <x v="4"/>
    <s v="Weighted Vest"/>
    <n v="5"/>
    <n v="123.09"/>
    <n v="0"/>
    <n v="70.3"/>
    <n v="615.45000000000005"/>
    <n v="351.5"/>
    <n v="263.95000000000005"/>
    <n v="0.42887318222438869"/>
    <n v="2026"/>
    <s v="Q3"/>
    <n v="9"/>
    <s v="Sep"/>
  </r>
  <r>
    <x v="1810"/>
    <x v="244"/>
    <x v="0"/>
    <x v="2"/>
    <x v="8"/>
    <x v="1"/>
    <x v="6"/>
    <x v="3"/>
    <x v="1"/>
    <x v="2"/>
    <s v="Insulated Bottle"/>
    <n v="1"/>
    <n v="36.69"/>
    <n v="0"/>
    <n v="13.92"/>
    <n v="36.69"/>
    <n v="13.92"/>
    <n v="22.769999999999996"/>
    <n v="0.6206050695012264"/>
    <n v="2026"/>
    <s v="Q3"/>
    <n v="9"/>
    <s v="Sep"/>
  </r>
  <r>
    <x v="1811"/>
    <x v="244"/>
    <x v="0"/>
    <x v="2"/>
    <x v="8"/>
    <x v="2"/>
    <x v="3"/>
    <x v="0"/>
    <x v="2"/>
    <x v="2"/>
    <s v="Carry-On Duffel"/>
    <n v="4"/>
    <n v="130.43"/>
    <n v="0"/>
    <n v="66.849999999999994"/>
    <n v="521.72"/>
    <n v="267.39999999999998"/>
    <n v="254.32000000000005"/>
    <n v="0.48746454036648018"/>
    <n v="2026"/>
    <s v="Q3"/>
    <n v="9"/>
    <s v="Sep"/>
  </r>
  <r>
    <x v="1812"/>
    <x v="245"/>
    <x v="0"/>
    <x v="2"/>
    <x v="8"/>
    <x v="1"/>
    <x v="11"/>
    <x v="0"/>
    <x v="0"/>
    <x v="1"/>
    <s v="Trail Boots"/>
    <n v="1"/>
    <n v="146.13999999999999"/>
    <n v="0"/>
    <n v="81.040000000000006"/>
    <n v="146.13999999999999"/>
    <n v="81.040000000000006"/>
    <n v="65.09999999999998"/>
    <n v="0.44546325441357593"/>
    <n v="2026"/>
    <s v="Q3"/>
    <n v="9"/>
    <s v="Sep"/>
  </r>
  <r>
    <x v="1813"/>
    <x v="245"/>
    <x v="0"/>
    <x v="2"/>
    <x v="8"/>
    <x v="1"/>
    <x v="14"/>
    <x v="2"/>
    <x v="1"/>
    <x v="3"/>
    <s v="Alpine Tent 4P"/>
    <n v="4"/>
    <n v="332.93"/>
    <n v="0"/>
    <n v="193.56"/>
    <n v="1331.72"/>
    <n v="774.24"/>
    <n v="557.48"/>
    <n v="0.41861652599645571"/>
    <n v="2026"/>
    <s v="Q3"/>
    <n v="9"/>
    <s v="Sep"/>
  </r>
  <r>
    <x v="1814"/>
    <x v="245"/>
    <x v="0"/>
    <x v="2"/>
    <x v="8"/>
    <x v="1"/>
    <x v="14"/>
    <x v="2"/>
    <x v="2"/>
    <x v="3"/>
    <s v="Compact Sleeping Bag"/>
    <n v="4"/>
    <n v="122.43"/>
    <n v="0"/>
    <n v="61.5"/>
    <n v="489.72"/>
    <n v="246"/>
    <n v="243.72000000000003"/>
    <n v="0.49767213918157316"/>
    <n v="2026"/>
    <s v="Q3"/>
    <n v="9"/>
    <s v="Sep"/>
  </r>
  <r>
    <x v="1815"/>
    <x v="245"/>
    <x v="0"/>
    <x v="2"/>
    <x v="8"/>
    <x v="2"/>
    <x v="2"/>
    <x v="3"/>
    <x v="0"/>
    <x v="0"/>
    <s v="Commuter Helmet"/>
    <n v="3"/>
    <n v="81.12"/>
    <n v="0.1"/>
    <n v="41.78"/>
    <n v="219.02400000000003"/>
    <n v="125.34"/>
    <n v="93.684000000000026"/>
    <n v="0.42773394696471628"/>
    <n v="2026"/>
    <s v="Q3"/>
    <n v="9"/>
    <s v="Sep"/>
  </r>
  <r>
    <x v="1816"/>
    <x v="245"/>
    <x v="0"/>
    <x v="2"/>
    <x v="8"/>
    <x v="1"/>
    <x v="14"/>
    <x v="0"/>
    <x v="0"/>
    <x v="2"/>
    <s v="Travel Backpack 35L"/>
    <n v="1"/>
    <n v="168.54"/>
    <n v="0.05"/>
    <n v="87.82"/>
    <n v="160.11299999999997"/>
    <n v="87.82"/>
    <n v="72.292999999999978"/>
    <n v="0.45151236938911887"/>
    <n v="2026"/>
    <s v="Q3"/>
    <n v="9"/>
    <s v="Sep"/>
  </r>
  <r>
    <x v="1817"/>
    <x v="245"/>
    <x v="0"/>
    <x v="2"/>
    <x v="8"/>
    <x v="0"/>
    <x v="0"/>
    <x v="2"/>
    <x v="1"/>
    <x v="0"/>
    <s v="Compact Repair Kit"/>
    <n v="4"/>
    <n v="39.61"/>
    <n v="0.1"/>
    <n v="16.829999999999998"/>
    <n v="142.596"/>
    <n v="67.319999999999993"/>
    <n v="75.27600000000001"/>
    <n v="0.52789699570815452"/>
    <n v="2026"/>
    <s v="Q3"/>
    <n v="9"/>
    <s v="Sep"/>
  </r>
  <r>
    <x v="1818"/>
    <x v="246"/>
    <x v="0"/>
    <x v="2"/>
    <x v="8"/>
    <x v="3"/>
    <x v="8"/>
    <x v="0"/>
    <x v="0"/>
    <x v="4"/>
    <s v="Resistance Band Set"/>
    <n v="1"/>
    <n v="39.85"/>
    <n v="0.1"/>
    <n v="14.96"/>
    <n v="35.865000000000002"/>
    <n v="14.96"/>
    <n v="20.905000000000001"/>
    <n v="0.58288024536456151"/>
    <n v="2026"/>
    <s v="Q3"/>
    <n v="9"/>
    <s v="Sep"/>
  </r>
  <r>
    <x v="1819"/>
    <x v="246"/>
    <x v="0"/>
    <x v="2"/>
    <x v="8"/>
    <x v="3"/>
    <x v="8"/>
    <x v="0"/>
    <x v="1"/>
    <x v="4"/>
    <s v="Resistance Band Set"/>
    <n v="1"/>
    <n v="40.51"/>
    <n v="0.05"/>
    <n v="14.7"/>
    <n v="38.484499999999997"/>
    <n v="14.7"/>
    <n v="23.784499999999998"/>
    <n v="0.6180280372617547"/>
    <n v="2026"/>
    <s v="Q3"/>
    <n v="9"/>
    <s v="Sep"/>
  </r>
  <r>
    <x v="1820"/>
    <x v="247"/>
    <x v="0"/>
    <x v="2"/>
    <x v="8"/>
    <x v="1"/>
    <x v="12"/>
    <x v="0"/>
    <x v="0"/>
    <x v="3"/>
    <s v="Compact Sleeping Bag"/>
    <n v="1"/>
    <n v="121.59"/>
    <n v="0"/>
    <n v="62.44"/>
    <n v="121.59"/>
    <n v="62.44"/>
    <n v="59.150000000000006"/>
    <n v="0.4864709268854347"/>
    <n v="2026"/>
    <s v="Q3"/>
    <n v="9"/>
    <s v="Sep"/>
  </r>
  <r>
    <x v="1821"/>
    <x v="247"/>
    <x v="0"/>
    <x v="2"/>
    <x v="8"/>
    <x v="3"/>
    <x v="8"/>
    <x v="1"/>
    <x v="2"/>
    <x v="1"/>
    <s v="Summit Backpack 45L"/>
    <n v="4"/>
    <n v="152.99"/>
    <n v="0.15"/>
    <n v="77.12"/>
    <n v="520.16600000000005"/>
    <n v="308.48"/>
    <n v="211.68600000000004"/>
    <n v="0.40695854784818697"/>
    <n v="2026"/>
    <s v="Q3"/>
    <n v="9"/>
    <s v="Sep"/>
  </r>
  <r>
    <x v="1822"/>
    <x v="247"/>
    <x v="0"/>
    <x v="2"/>
    <x v="8"/>
    <x v="2"/>
    <x v="10"/>
    <x v="0"/>
    <x v="2"/>
    <x v="2"/>
    <s v="Insulated Bottle"/>
    <n v="3"/>
    <n v="36.19"/>
    <n v="0.1"/>
    <n v="13.97"/>
    <n v="97.712999999999994"/>
    <n v="41.910000000000004"/>
    <n v="55.80299999999999"/>
    <n v="0.57109084768659235"/>
    <n v="2026"/>
    <s v="Q3"/>
    <n v="9"/>
    <s v="Sep"/>
  </r>
  <r>
    <x v="1823"/>
    <x v="247"/>
    <x v="0"/>
    <x v="2"/>
    <x v="8"/>
    <x v="2"/>
    <x v="16"/>
    <x v="2"/>
    <x v="1"/>
    <x v="1"/>
    <s v="Trail Boots"/>
    <n v="2"/>
    <n v="142.44"/>
    <n v="0"/>
    <n v="77.33"/>
    <n v="284.88"/>
    <n v="154.66"/>
    <n v="130.22"/>
    <n v="0.45710474585790506"/>
    <n v="2026"/>
    <s v="Q3"/>
    <n v="9"/>
    <s v="Sep"/>
  </r>
  <r>
    <x v="1824"/>
    <x v="247"/>
    <x v="0"/>
    <x v="2"/>
    <x v="8"/>
    <x v="1"/>
    <x v="6"/>
    <x v="0"/>
    <x v="1"/>
    <x v="2"/>
    <s v="Carry-On Duffel"/>
    <n v="2"/>
    <n v="133.81"/>
    <n v="0"/>
    <n v="66.78"/>
    <n v="267.62"/>
    <n v="133.56"/>
    <n v="134.06"/>
    <n v="0.5009341603766535"/>
    <n v="2026"/>
    <s v="Q3"/>
    <n v="9"/>
    <s v="Sep"/>
  </r>
  <r>
    <x v="1825"/>
    <x v="247"/>
    <x v="0"/>
    <x v="2"/>
    <x v="8"/>
    <x v="1"/>
    <x v="12"/>
    <x v="2"/>
    <x v="1"/>
    <x v="4"/>
    <s v="Resistance Band Set"/>
    <n v="2"/>
    <n v="40.49"/>
    <n v="0.15"/>
    <n v="14.32"/>
    <n v="68.832999999999998"/>
    <n v="28.64"/>
    <n v="40.192999999999998"/>
    <n v="0.58392050324698908"/>
    <n v="2026"/>
    <s v="Q3"/>
    <n v="9"/>
    <s v="Sep"/>
  </r>
  <r>
    <x v="1826"/>
    <x v="247"/>
    <x v="0"/>
    <x v="2"/>
    <x v="8"/>
    <x v="2"/>
    <x v="2"/>
    <x v="0"/>
    <x v="2"/>
    <x v="3"/>
    <s v="Trail Tent 2P"/>
    <n v="4"/>
    <n v="198.1"/>
    <n v="0"/>
    <n v="101.61"/>
    <n v="792.4"/>
    <n v="406.44"/>
    <n v="385.96"/>
    <n v="0.48707723372034323"/>
    <n v="2026"/>
    <s v="Q3"/>
    <n v="9"/>
    <s v="Sep"/>
  </r>
  <r>
    <x v="1827"/>
    <x v="247"/>
    <x v="0"/>
    <x v="2"/>
    <x v="8"/>
    <x v="1"/>
    <x v="12"/>
    <x v="2"/>
    <x v="1"/>
    <x v="0"/>
    <s v="Commuter Helmet"/>
    <n v="1"/>
    <n v="83.73"/>
    <n v="0.15"/>
    <n v="43.34"/>
    <n v="71.170500000000004"/>
    <n v="43.34"/>
    <n v="27.830500000000001"/>
    <n v="0.39103982689457006"/>
    <n v="2026"/>
    <s v="Q3"/>
    <n v="9"/>
    <s v="Sep"/>
  </r>
  <r>
    <x v="1828"/>
    <x v="248"/>
    <x v="0"/>
    <x v="2"/>
    <x v="8"/>
    <x v="1"/>
    <x v="14"/>
    <x v="2"/>
    <x v="1"/>
    <x v="3"/>
    <s v="Trail Tent 2P"/>
    <n v="2"/>
    <n v="194.92"/>
    <n v="0"/>
    <n v="102.66"/>
    <n v="389.84"/>
    <n v="205.32"/>
    <n v="184.51999999999998"/>
    <n v="0.47332238867227577"/>
    <n v="2026"/>
    <s v="Q3"/>
    <n v="9"/>
    <s v="Sep"/>
  </r>
  <r>
    <x v="1829"/>
    <x v="248"/>
    <x v="0"/>
    <x v="2"/>
    <x v="8"/>
    <x v="1"/>
    <x v="12"/>
    <x v="2"/>
    <x v="1"/>
    <x v="2"/>
    <s v="Travel Backpack 35L"/>
    <n v="1"/>
    <n v="161.03"/>
    <n v="0"/>
    <n v="89.86"/>
    <n v="161.03"/>
    <n v="89.86"/>
    <n v="71.17"/>
    <n v="0.44196733527914056"/>
    <n v="2026"/>
    <s v="Q3"/>
    <n v="9"/>
    <s v="Sep"/>
  </r>
  <r>
    <x v="1830"/>
    <x v="248"/>
    <x v="0"/>
    <x v="2"/>
    <x v="8"/>
    <x v="3"/>
    <x v="4"/>
    <x v="3"/>
    <x v="1"/>
    <x v="4"/>
    <s v="Recovery Roller"/>
    <n v="1"/>
    <n v="35.68"/>
    <n v="0.05"/>
    <n v="13.76"/>
    <n v="33.896000000000001"/>
    <n v="13.76"/>
    <n v="20.136000000000003"/>
    <n v="0.59405239556289835"/>
    <n v="2026"/>
    <s v="Q3"/>
    <n v="9"/>
    <s v="Sep"/>
  </r>
  <r>
    <x v="1831"/>
    <x v="248"/>
    <x v="0"/>
    <x v="2"/>
    <x v="8"/>
    <x v="1"/>
    <x v="6"/>
    <x v="0"/>
    <x v="1"/>
    <x v="0"/>
    <s v="Compact Repair Kit"/>
    <n v="1"/>
    <n v="39.68"/>
    <n v="0.05"/>
    <n v="16.63"/>
    <n v="37.695999999999998"/>
    <n v="16.63"/>
    <n v="21.065999999999999"/>
    <n v="0.55883913412563668"/>
    <n v="2026"/>
    <s v="Q3"/>
    <n v="9"/>
    <s v="Sep"/>
  </r>
  <r>
    <x v="1832"/>
    <x v="248"/>
    <x v="0"/>
    <x v="2"/>
    <x v="8"/>
    <x v="2"/>
    <x v="10"/>
    <x v="0"/>
    <x v="1"/>
    <x v="1"/>
    <s v="Trail Boots"/>
    <n v="3"/>
    <n v="146.22"/>
    <n v="0"/>
    <n v="80.13"/>
    <n v="438.65999999999997"/>
    <n v="240.39"/>
    <n v="198.26999999999998"/>
    <n v="0.4519901518260156"/>
    <n v="2026"/>
    <s v="Q3"/>
    <n v="9"/>
    <s v="Sep"/>
  </r>
  <r>
    <x v="1833"/>
    <x v="248"/>
    <x v="0"/>
    <x v="2"/>
    <x v="8"/>
    <x v="3"/>
    <x v="7"/>
    <x v="2"/>
    <x v="0"/>
    <x v="1"/>
    <s v="Trekking Poles"/>
    <n v="1"/>
    <n v="71.680000000000007"/>
    <n v="0"/>
    <n v="31.87"/>
    <n v="71.680000000000007"/>
    <n v="31.87"/>
    <n v="39.81"/>
    <n v="0.5553850446428571"/>
    <n v="2026"/>
    <s v="Q3"/>
    <n v="9"/>
    <s v="Sep"/>
  </r>
  <r>
    <x v="1834"/>
    <x v="248"/>
    <x v="0"/>
    <x v="2"/>
    <x v="8"/>
    <x v="2"/>
    <x v="10"/>
    <x v="3"/>
    <x v="1"/>
    <x v="4"/>
    <s v="Training Mat"/>
    <n v="2"/>
    <n v="51.77"/>
    <n v="0"/>
    <n v="21.46"/>
    <n v="103.54"/>
    <n v="42.92"/>
    <n v="60.620000000000005"/>
    <n v="0.58547421286459345"/>
    <n v="2026"/>
    <s v="Q3"/>
    <n v="9"/>
    <s v="Sep"/>
  </r>
  <r>
    <x v="1835"/>
    <x v="248"/>
    <x v="0"/>
    <x v="2"/>
    <x v="8"/>
    <x v="2"/>
    <x v="5"/>
    <x v="1"/>
    <x v="0"/>
    <x v="4"/>
    <s v="Resistance Band Set"/>
    <n v="4"/>
    <n v="39.4"/>
    <n v="0.15"/>
    <n v="14.95"/>
    <n v="133.95999999999998"/>
    <n v="59.8"/>
    <n v="74.159999999999982"/>
    <n v="0.55359808898178553"/>
    <n v="2026"/>
    <s v="Q3"/>
    <n v="9"/>
    <s v="Sep"/>
  </r>
  <r>
    <x v="1836"/>
    <x v="248"/>
    <x v="0"/>
    <x v="2"/>
    <x v="8"/>
    <x v="3"/>
    <x v="8"/>
    <x v="0"/>
    <x v="1"/>
    <x v="2"/>
    <s v="Packing Cube Set"/>
    <n v="1"/>
    <n v="47.17"/>
    <n v="0"/>
    <n v="18.64"/>
    <n v="47.17"/>
    <n v="18.64"/>
    <n v="28.53"/>
    <n v="0.60483358066567738"/>
    <n v="2026"/>
    <s v="Q3"/>
    <n v="9"/>
    <s v="Sep"/>
  </r>
  <r>
    <x v="1837"/>
    <x v="248"/>
    <x v="0"/>
    <x v="2"/>
    <x v="8"/>
    <x v="3"/>
    <x v="4"/>
    <x v="3"/>
    <x v="0"/>
    <x v="4"/>
    <s v="Training Mat"/>
    <n v="2"/>
    <n v="50.41"/>
    <n v="0.1"/>
    <n v="22.05"/>
    <n v="90.738"/>
    <n v="44.1"/>
    <n v="46.637999999999998"/>
    <n v="0.51398532037294187"/>
    <n v="2026"/>
    <s v="Q3"/>
    <n v="9"/>
    <s v="Sep"/>
  </r>
  <r>
    <x v="1838"/>
    <x v="248"/>
    <x v="0"/>
    <x v="2"/>
    <x v="8"/>
    <x v="3"/>
    <x v="13"/>
    <x v="0"/>
    <x v="2"/>
    <x v="0"/>
    <s v="Commuter Helmet"/>
    <n v="4"/>
    <n v="80.38"/>
    <n v="0.1"/>
    <n v="42.55"/>
    <n v="289.36799999999999"/>
    <n v="170.2"/>
    <n v="119.16800000000001"/>
    <n v="0.41182162505874875"/>
    <n v="2026"/>
    <s v="Q3"/>
    <n v="9"/>
    <s v="Sep"/>
  </r>
  <r>
    <x v="1839"/>
    <x v="249"/>
    <x v="0"/>
    <x v="2"/>
    <x v="8"/>
    <x v="0"/>
    <x v="0"/>
    <x v="0"/>
    <x v="2"/>
    <x v="4"/>
    <s v="Resistance Band Set"/>
    <n v="2"/>
    <n v="40.78"/>
    <n v="0"/>
    <n v="15.04"/>
    <n v="81.56"/>
    <n v="30.08"/>
    <n v="51.480000000000004"/>
    <n v="0.63119176066699367"/>
    <n v="2026"/>
    <s v="Q3"/>
    <n v="9"/>
    <s v="Sep"/>
  </r>
  <r>
    <x v="1840"/>
    <x v="249"/>
    <x v="0"/>
    <x v="2"/>
    <x v="8"/>
    <x v="1"/>
    <x v="12"/>
    <x v="0"/>
    <x v="0"/>
    <x v="1"/>
    <s v="Trail Boots"/>
    <n v="1"/>
    <n v="141.69"/>
    <n v="0"/>
    <n v="80.34"/>
    <n v="141.69"/>
    <n v="80.34"/>
    <n v="61.349999999999994"/>
    <n v="0.43298750793986868"/>
    <n v="2026"/>
    <s v="Q3"/>
    <n v="9"/>
    <s v="Sep"/>
  </r>
  <r>
    <x v="1841"/>
    <x v="249"/>
    <x v="0"/>
    <x v="2"/>
    <x v="8"/>
    <x v="3"/>
    <x v="8"/>
    <x v="0"/>
    <x v="1"/>
    <x v="3"/>
    <s v="Portable Camp Stove"/>
    <n v="1"/>
    <n v="83.28"/>
    <n v="0.1"/>
    <n v="39.75"/>
    <n v="74.951999999999998"/>
    <n v="39.75"/>
    <n v="35.201999999999998"/>
    <n v="0.46966058277297468"/>
    <n v="2026"/>
    <s v="Q3"/>
    <n v="9"/>
    <s v="Sep"/>
  </r>
  <r>
    <x v="1842"/>
    <x v="249"/>
    <x v="0"/>
    <x v="2"/>
    <x v="8"/>
    <x v="3"/>
    <x v="7"/>
    <x v="3"/>
    <x v="0"/>
    <x v="3"/>
    <s v="Portable Camp Stove"/>
    <n v="2"/>
    <n v="82.43"/>
    <n v="0"/>
    <n v="40.51"/>
    <n v="164.86"/>
    <n v="81.02"/>
    <n v="83.840000000000018"/>
    <n v="0.50855271139148372"/>
    <n v="2026"/>
    <s v="Q3"/>
    <n v="9"/>
    <s v="Sep"/>
  </r>
  <r>
    <x v="1843"/>
    <x v="249"/>
    <x v="0"/>
    <x v="2"/>
    <x v="8"/>
    <x v="0"/>
    <x v="15"/>
    <x v="3"/>
    <x v="1"/>
    <x v="4"/>
    <s v="Recovery Roller"/>
    <n v="4"/>
    <n v="36.380000000000003"/>
    <n v="0"/>
    <n v="14.16"/>
    <n v="145.52000000000001"/>
    <n v="56.64"/>
    <n v="88.88000000000001"/>
    <n v="0.61077515118196812"/>
    <n v="2026"/>
    <s v="Q3"/>
    <n v="9"/>
    <s v="Sep"/>
  </r>
  <r>
    <x v="1844"/>
    <x v="249"/>
    <x v="0"/>
    <x v="2"/>
    <x v="8"/>
    <x v="1"/>
    <x v="11"/>
    <x v="0"/>
    <x v="1"/>
    <x v="0"/>
    <s v="Commuter Helmet"/>
    <n v="1"/>
    <n v="82.86"/>
    <n v="0"/>
    <n v="43.33"/>
    <n v="82.86"/>
    <n v="43.33"/>
    <n v="39.53"/>
    <n v="0.47706975621530295"/>
    <n v="2026"/>
    <s v="Q3"/>
    <n v="9"/>
    <s v="Sep"/>
  </r>
  <r>
    <x v="1845"/>
    <x v="249"/>
    <x v="0"/>
    <x v="2"/>
    <x v="8"/>
    <x v="0"/>
    <x v="9"/>
    <x v="0"/>
    <x v="1"/>
    <x v="2"/>
    <s v="Packing Cube Set"/>
    <n v="1"/>
    <n v="46.44"/>
    <n v="0.05"/>
    <n v="17.88"/>
    <n v="44.117999999999995"/>
    <n v="17.88"/>
    <n v="26.237999999999996"/>
    <n v="0.59472324221406225"/>
    <n v="2026"/>
    <s v="Q3"/>
    <n v="9"/>
    <s v="Sep"/>
  </r>
  <r>
    <x v="1846"/>
    <x v="249"/>
    <x v="0"/>
    <x v="2"/>
    <x v="8"/>
    <x v="0"/>
    <x v="0"/>
    <x v="1"/>
    <x v="2"/>
    <x v="2"/>
    <s v="Carry-On Duffel"/>
    <n v="4"/>
    <n v="133.26"/>
    <n v="0.1"/>
    <n v="68.77"/>
    <n v="479.73599999999999"/>
    <n v="275.08"/>
    <n v="204.65600000000001"/>
    <n v="0.42660129738022579"/>
    <n v="2026"/>
    <s v="Q3"/>
    <n v="9"/>
    <s v="Sep"/>
  </r>
  <r>
    <x v="1847"/>
    <x v="249"/>
    <x v="0"/>
    <x v="2"/>
    <x v="8"/>
    <x v="1"/>
    <x v="12"/>
    <x v="3"/>
    <x v="1"/>
    <x v="1"/>
    <s v="Trail Boots"/>
    <n v="1"/>
    <n v="147.36000000000001"/>
    <n v="0"/>
    <n v="81.599999999999994"/>
    <n v="147.36000000000001"/>
    <n v="81.599999999999994"/>
    <n v="65.760000000000019"/>
    <n v="0.44625407166123787"/>
    <n v="2026"/>
    <s v="Q3"/>
    <n v="9"/>
    <s v="Sep"/>
  </r>
  <r>
    <x v="1848"/>
    <x v="249"/>
    <x v="0"/>
    <x v="2"/>
    <x v="8"/>
    <x v="0"/>
    <x v="0"/>
    <x v="0"/>
    <x v="1"/>
    <x v="2"/>
    <s v="Travel Backpack 35L"/>
    <n v="2"/>
    <n v="166.13"/>
    <n v="0.15"/>
    <n v="86.71"/>
    <n v="282.42099999999999"/>
    <n v="173.42"/>
    <n v="109.001"/>
    <n v="0.38595217777714835"/>
    <n v="2026"/>
    <s v="Q3"/>
    <n v="9"/>
    <s v="Sep"/>
  </r>
  <r>
    <x v="1849"/>
    <x v="249"/>
    <x v="0"/>
    <x v="2"/>
    <x v="8"/>
    <x v="2"/>
    <x v="3"/>
    <x v="0"/>
    <x v="1"/>
    <x v="4"/>
    <s v="Training Mat"/>
    <n v="1"/>
    <n v="51.74"/>
    <n v="0"/>
    <n v="22.45"/>
    <n v="51.74"/>
    <n v="22.45"/>
    <n v="29.290000000000003"/>
    <n v="0.56609972941631237"/>
    <n v="2026"/>
    <s v="Q3"/>
    <n v="9"/>
    <s v="Sep"/>
  </r>
  <r>
    <x v="1850"/>
    <x v="250"/>
    <x v="0"/>
    <x v="2"/>
    <x v="8"/>
    <x v="0"/>
    <x v="0"/>
    <x v="2"/>
    <x v="0"/>
    <x v="1"/>
    <s v="Trekking Poles"/>
    <n v="1"/>
    <n v="71.7"/>
    <n v="0"/>
    <n v="32"/>
    <n v="71.7"/>
    <n v="32"/>
    <n v="39.700000000000003"/>
    <n v="0.55369595536959559"/>
    <n v="2026"/>
    <s v="Q3"/>
    <n v="9"/>
    <s v="Sep"/>
  </r>
  <r>
    <x v="1851"/>
    <x v="250"/>
    <x v="0"/>
    <x v="2"/>
    <x v="8"/>
    <x v="2"/>
    <x v="2"/>
    <x v="0"/>
    <x v="0"/>
    <x v="0"/>
    <s v="Compact Repair Kit"/>
    <n v="2"/>
    <n v="39.409999999999997"/>
    <n v="0.05"/>
    <n v="17.12"/>
    <n v="74.878999999999991"/>
    <n v="34.24"/>
    <n v="40.638999999999989"/>
    <n v="0.54272893601677363"/>
    <n v="2026"/>
    <s v="Q3"/>
    <n v="9"/>
    <s v="Sep"/>
  </r>
  <r>
    <x v="1852"/>
    <x v="250"/>
    <x v="0"/>
    <x v="2"/>
    <x v="8"/>
    <x v="0"/>
    <x v="9"/>
    <x v="0"/>
    <x v="1"/>
    <x v="3"/>
    <s v="Alpine Tent 4P"/>
    <n v="2"/>
    <n v="345.33"/>
    <n v="0"/>
    <n v="198.22"/>
    <n v="690.66"/>
    <n v="396.44"/>
    <n v="294.21999999999997"/>
    <n v="0.42599832044710856"/>
    <n v="2026"/>
    <s v="Q3"/>
    <n v="9"/>
    <s v="Sep"/>
  </r>
  <r>
    <x v="1853"/>
    <x v="251"/>
    <x v="0"/>
    <x v="2"/>
    <x v="8"/>
    <x v="3"/>
    <x v="13"/>
    <x v="0"/>
    <x v="0"/>
    <x v="1"/>
    <s v="Trail Boots"/>
    <n v="1"/>
    <n v="145.33000000000001"/>
    <n v="0.1"/>
    <n v="80.97"/>
    <n v="130.79700000000003"/>
    <n v="80.97"/>
    <n v="49.827000000000027"/>
    <n v="0.3809491043372556"/>
    <n v="2026"/>
    <s v="Q3"/>
    <n v="9"/>
    <s v="Sep"/>
  </r>
  <r>
    <x v="1854"/>
    <x v="251"/>
    <x v="0"/>
    <x v="2"/>
    <x v="8"/>
    <x v="0"/>
    <x v="0"/>
    <x v="0"/>
    <x v="0"/>
    <x v="0"/>
    <s v="Trail Bike Light"/>
    <n v="3"/>
    <n v="50.03"/>
    <n v="0.1"/>
    <n v="22.89"/>
    <n v="135.08100000000002"/>
    <n v="68.67"/>
    <n v="66.411000000000016"/>
    <n v="0.49163835032313952"/>
    <n v="2026"/>
    <s v="Q3"/>
    <n v="9"/>
    <s v="Sep"/>
  </r>
  <r>
    <x v="1855"/>
    <x v="251"/>
    <x v="0"/>
    <x v="2"/>
    <x v="8"/>
    <x v="1"/>
    <x v="1"/>
    <x v="3"/>
    <x v="0"/>
    <x v="2"/>
    <s v="Insulated Bottle"/>
    <n v="1"/>
    <n v="35.68"/>
    <n v="0.05"/>
    <n v="13.37"/>
    <n v="33.896000000000001"/>
    <n v="13.37"/>
    <n v="20.526000000000003"/>
    <n v="0.60555817795610112"/>
    <n v="2026"/>
    <s v="Q3"/>
    <n v="9"/>
    <s v="Sep"/>
  </r>
  <r>
    <x v="1856"/>
    <x v="251"/>
    <x v="0"/>
    <x v="2"/>
    <x v="8"/>
    <x v="3"/>
    <x v="8"/>
    <x v="0"/>
    <x v="0"/>
    <x v="3"/>
    <s v="Alpine Tent 4P"/>
    <n v="1"/>
    <n v="341.87"/>
    <n v="0.1"/>
    <n v="190.66"/>
    <n v="307.68299999999999"/>
    <n v="190.66"/>
    <n v="117.023"/>
    <n v="0.38033625517171893"/>
    <n v="2026"/>
    <s v="Q3"/>
    <n v="9"/>
    <s v="Sep"/>
  </r>
  <r>
    <x v="1857"/>
    <x v="251"/>
    <x v="0"/>
    <x v="2"/>
    <x v="8"/>
    <x v="1"/>
    <x v="6"/>
    <x v="0"/>
    <x v="0"/>
    <x v="2"/>
    <s v="Travel Backpack 35L"/>
    <n v="1"/>
    <n v="164.6"/>
    <n v="0"/>
    <n v="87.21"/>
    <n v="164.6"/>
    <n v="87.21"/>
    <n v="77.39"/>
    <n v="0.47017010935601461"/>
    <n v="2026"/>
    <s v="Q3"/>
    <n v="9"/>
    <s v="Sep"/>
  </r>
  <r>
    <x v="1858"/>
    <x v="251"/>
    <x v="0"/>
    <x v="2"/>
    <x v="8"/>
    <x v="3"/>
    <x v="8"/>
    <x v="0"/>
    <x v="0"/>
    <x v="4"/>
    <s v="Resistance Band Set"/>
    <n v="2"/>
    <n v="41.24"/>
    <n v="0"/>
    <n v="14.46"/>
    <n v="82.48"/>
    <n v="28.92"/>
    <n v="53.56"/>
    <n v="0.64936954413191073"/>
    <n v="2026"/>
    <s v="Q3"/>
    <n v="9"/>
    <s v="Sep"/>
  </r>
  <r>
    <x v="1859"/>
    <x v="252"/>
    <x v="0"/>
    <x v="2"/>
    <x v="8"/>
    <x v="2"/>
    <x v="10"/>
    <x v="2"/>
    <x v="1"/>
    <x v="0"/>
    <s v="Compact Repair Kit"/>
    <n v="1"/>
    <n v="40.1"/>
    <n v="0"/>
    <n v="16.920000000000002"/>
    <n v="40.1"/>
    <n v="16.920000000000002"/>
    <n v="23.18"/>
    <n v="0.57805486284289276"/>
    <n v="2026"/>
    <s v="Q3"/>
    <n v="9"/>
    <s v="Sep"/>
  </r>
  <r>
    <x v="1860"/>
    <x v="252"/>
    <x v="0"/>
    <x v="2"/>
    <x v="8"/>
    <x v="1"/>
    <x v="6"/>
    <x v="0"/>
    <x v="1"/>
    <x v="3"/>
    <s v="Portable Camp Stove"/>
    <n v="2"/>
    <n v="80.239999999999995"/>
    <n v="0"/>
    <n v="40.5"/>
    <n v="160.47999999999999"/>
    <n v="81"/>
    <n v="79.47999999999999"/>
    <n v="0.49526420737786636"/>
    <n v="2026"/>
    <s v="Q3"/>
    <n v="9"/>
    <s v="Sep"/>
  </r>
  <r>
    <x v="1861"/>
    <x v="252"/>
    <x v="0"/>
    <x v="2"/>
    <x v="8"/>
    <x v="2"/>
    <x v="3"/>
    <x v="0"/>
    <x v="1"/>
    <x v="1"/>
    <s v="Summit Backpack 45L"/>
    <n v="4"/>
    <n v="151.01"/>
    <n v="0"/>
    <n v="80.569999999999993"/>
    <n v="604.04"/>
    <n v="322.27999999999997"/>
    <n v="281.76"/>
    <n v="0.46645917488908023"/>
    <n v="2026"/>
    <s v="Q3"/>
    <n v="9"/>
    <s v="Sep"/>
  </r>
  <r>
    <x v="1862"/>
    <x v="252"/>
    <x v="0"/>
    <x v="2"/>
    <x v="8"/>
    <x v="0"/>
    <x v="15"/>
    <x v="3"/>
    <x v="0"/>
    <x v="0"/>
    <s v="Trail Bike Light"/>
    <n v="1"/>
    <n v="51.32"/>
    <n v="0.1"/>
    <n v="22.67"/>
    <n v="46.188000000000002"/>
    <n v="22.67"/>
    <n v="23.518000000000001"/>
    <n v="0.50917987356023209"/>
    <n v="2026"/>
    <s v="Q3"/>
    <n v="9"/>
    <s v="Sep"/>
  </r>
  <r>
    <x v="1863"/>
    <x v="252"/>
    <x v="0"/>
    <x v="2"/>
    <x v="8"/>
    <x v="3"/>
    <x v="7"/>
    <x v="2"/>
    <x v="0"/>
    <x v="1"/>
    <s v="Trekking Poles"/>
    <n v="2"/>
    <n v="72.61"/>
    <n v="0"/>
    <n v="32.68"/>
    <n v="145.22"/>
    <n v="65.36"/>
    <n v="79.86"/>
    <n v="0.54992425285773305"/>
    <n v="2026"/>
    <s v="Q3"/>
    <n v="9"/>
    <s v="Sep"/>
  </r>
  <r>
    <x v="1864"/>
    <x v="253"/>
    <x v="0"/>
    <x v="2"/>
    <x v="8"/>
    <x v="3"/>
    <x v="13"/>
    <x v="3"/>
    <x v="2"/>
    <x v="4"/>
    <s v="Resistance Band Set"/>
    <n v="5"/>
    <n v="40.94"/>
    <n v="0"/>
    <n v="14.78"/>
    <n v="204.7"/>
    <n v="73.899999999999991"/>
    <n v="130.80000000000001"/>
    <n v="0.6389838788470934"/>
    <n v="2026"/>
    <s v="Q3"/>
    <n v="9"/>
    <s v="Sep"/>
  </r>
  <r>
    <x v="1865"/>
    <x v="253"/>
    <x v="0"/>
    <x v="2"/>
    <x v="8"/>
    <x v="2"/>
    <x v="16"/>
    <x v="3"/>
    <x v="1"/>
    <x v="0"/>
    <s v="Commuter Helmet"/>
    <n v="4"/>
    <n v="81.69"/>
    <n v="0"/>
    <n v="42.23"/>
    <n v="326.76"/>
    <n v="168.92"/>
    <n v="157.84"/>
    <n v="0.48304566042355246"/>
    <n v="2026"/>
    <s v="Q3"/>
    <n v="9"/>
    <s v="Sep"/>
  </r>
  <r>
    <x v="1866"/>
    <x v="253"/>
    <x v="0"/>
    <x v="2"/>
    <x v="8"/>
    <x v="0"/>
    <x v="15"/>
    <x v="2"/>
    <x v="1"/>
    <x v="0"/>
    <s v="Trail Bike Light"/>
    <n v="1"/>
    <n v="51.25"/>
    <n v="0.05"/>
    <n v="21.99"/>
    <n v="48.6875"/>
    <n v="21.99"/>
    <n v="26.697500000000002"/>
    <n v="0.54834403080872918"/>
    <n v="2026"/>
    <s v="Q3"/>
    <n v="9"/>
    <s v="Sep"/>
  </r>
  <r>
    <x v="1867"/>
    <x v="253"/>
    <x v="0"/>
    <x v="2"/>
    <x v="8"/>
    <x v="2"/>
    <x v="16"/>
    <x v="0"/>
    <x v="0"/>
    <x v="4"/>
    <s v="Training Mat"/>
    <n v="1"/>
    <n v="50.78"/>
    <n v="0.05"/>
    <n v="22.52"/>
    <n v="48.241"/>
    <n v="22.52"/>
    <n v="25.721"/>
    <n v="0.5331771729441761"/>
    <n v="2026"/>
    <s v="Q3"/>
    <n v="9"/>
    <s v="Sep"/>
  </r>
  <r>
    <x v="1868"/>
    <x v="253"/>
    <x v="0"/>
    <x v="2"/>
    <x v="8"/>
    <x v="1"/>
    <x v="1"/>
    <x v="0"/>
    <x v="1"/>
    <x v="2"/>
    <s v="Carry-On Duffel"/>
    <n v="1"/>
    <n v="133.31"/>
    <n v="0.05"/>
    <n v="67.790000000000006"/>
    <n v="126.64449999999999"/>
    <n v="67.790000000000006"/>
    <n v="58.854499999999987"/>
    <n v="0.46472211584395684"/>
    <n v="2026"/>
    <s v="Q3"/>
    <n v="9"/>
    <s v="Sep"/>
  </r>
  <r>
    <x v="1869"/>
    <x v="253"/>
    <x v="0"/>
    <x v="2"/>
    <x v="8"/>
    <x v="2"/>
    <x v="2"/>
    <x v="0"/>
    <x v="0"/>
    <x v="2"/>
    <s v="Travel Backpack 35L"/>
    <n v="1"/>
    <n v="162.06"/>
    <n v="0"/>
    <n v="86.95"/>
    <n v="162.06"/>
    <n v="86.95"/>
    <n v="75.11"/>
    <n v="0.4634703196347032"/>
    <n v="2026"/>
    <s v="Q3"/>
    <n v="9"/>
    <s v="Sep"/>
  </r>
  <r>
    <x v="1870"/>
    <x v="253"/>
    <x v="0"/>
    <x v="2"/>
    <x v="8"/>
    <x v="2"/>
    <x v="5"/>
    <x v="2"/>
    <x v="0"/>
    <x v="2"/>
    <s v="Insulated Bottle"/>
    <n v="2"/>
    <n v="37.03"/>
    <n v="0.1"/>
    <n v="13.46"/>
    <n v="66.654000000000011"/>
    <n v="26.92"/>
    <n v="39.734000000000009"/>
    <n v="0.59612326342004984"/>
    <n v="2026"/>
    <s v="Q3"/>
    <n v="9"/>
    <s v="Sep"/>
  </r>
  <r>
    <x v="1871"/>
    <x v="253"/>
    <x v="0"/>
    <x v="2"/>
    <x v="8"/>
    <x v="1"/>
    <x v="11"/>
    <x v="0"/>
    <x v="1"/>
    <x v="3"/>
    <s v="Alpine Tent 4P"/>
    <n v="1"/>
    <n v="338.01"/>
    <n v="0"/>
    <n v="190.89"/>
    <n v="338.01"/>
    <n v="190.89"/>
    <n v="147.12"/>
    <n v="0.43525339486997427"/>
    <n v="2026"/>
    <s v="Q3"/>
    <n v="9"/>
    <s v="Sep"/>
  </r>
  <r>
    <x v="1872"/>
    <x v="254"/>
    <x v="0"/>
    <x v="2"/>
    <x v="8"/>
    <x v="3"/>
    <x v="13"/>
    <x v="0"/>
    <x v="1"/>
    <x v="4"/>
    <s v="Resistance Band Set"/>
    <n v="5"/>
    <n v="40.78"/>
    <n v="0.05"/>
    <n v="14.94"/>
    <n v="193.70499999999998"/>
    <n v="74.7"/>
    <n v="119.00499999999998"/>
    <n v="0.61436204537828132"/>
    <n v="2026"/>
    <s v="Q3"/>
    <n v="9"/>
    <s v="Sep"/>
  </r>
  <r>
    <x v="1873"/>
    <x v="254"/>
    <x v="0"/>
    <x v="2"/>
    <x v="8"/>
    <x v="2"/>
    <x v="16"/>
    <x v="0"/>
    <x v="0"/>
    <x v="0"/>
    <s v="Trail Bike Light"/>
    <n v="4"/>
    <n v="51.47"/>
    <n v="0"/>
    <n v="21.9"/>
    <n v="205.88"/>
    <n v="87.6"/>
    <n v="118.28"/>
    <n v="0.57450942296483387"/>
    <n v="2026"/>
    <s v="Q3"/>
    <n v="9"/>
    <s v="Sep"/>
  </r>
  <r>
    <x v="1874"/>
    <x v="254"/>
    <x v="0"/>
    <x v="2"/>
    <x v="8"/>
    <x v="0"/>
    <x v="15"/>
    <x v="1"/>
    <x v="2"/>
    <x v="1"/>
    <s v="Trail Boots"/>
    <n v="10"/>
    <n v="144.4"/>
    <n v="0.1"/>
    <n v="81.069999999999993"/>
    <n v="1299.6000000000001"/>
    <n v="810.69999999999993"/>
    <n v="488.9000000000002"/>
    <n v="0.37619267466912909"/>
    <n v="2026"/>
    <s v="Q3"/>
    <n v="9"/>
    <s v="Sep"/>
  </r>
  <r>
    <x v="1875"/>
    <x v="254"/>
    <x v="0"/>
    <x v="2"/>
    <x v="8"/>
    <x v="1"/>
    <x v="6"/>
    <x v="2"/>
    <x v="1"/>
    <x v="4"/>
    <s v="Training Mat"/>
    <n v="1"/>
    <n v="51.34"/>
    <n v="0.1"/>
    <n v="22.63"/>
    <n v="46.206000000000003"/>
    <n v="22.63"/>
    <n v="23.576000000000004"/>
    <n v="0.51023676578799293"/>
    <n v="2026"/>
    <s v="Q3"/>
    <n v="9"/>
    <s v="Sep"/>
  </r>
  <r>
    <x v="1876"/>
    <x v="254"/>
    <x v="0"/>
    <x v="2"/>
    <x v="8"/>
    <x v="1"/>
    <x v="1"/>
    <x v="1"/>
    <x v="0"/>
    <x v="2"/>
    <s v="Packing Cube Set"/>
    <n v="6"/>
    <n v="47.72"/>
    <n v="0.1"/>
    <n v="18.41"/>
    <n v="257.68799999999999"/>
    <n v="110.46000000000001"/>
    <n v="147.22799999999998"/>
    <n v="0.57134208810654741"/>
    <n v="2026"/>
    <s v="Q3"/>
    <n v="9"/>
    <s v="Sep"/>
  </r>
  <r>
    <x v="1877"/>
    <x v="254"/>
    <x v="0"/>
    <x v="2"/>
    <x v="8"/>
    <x v="1"/>
    <x v="11"/>
    <x v="0"/>
    <x v="2"/>
    <x v="3"/>
    <s v="Portable Camp Stove"/>
    <n v="1"/>
    <n v="81.489999999999995"/>
    <n v="0.1"/>
    <n v="38.83"/>
    <n v="73.340999999999994"/>
    <n v="38.83"/>
    <n v="34.510999999999996"/>
    <n v="0.47055535103148305"/>
    <n v="2026"/>
    <s v="Q3"/>
    <n v="9"/>
    <s v="Sep"/>
  </r>
  <r>
    <x v="1878"/>
    <x v="254"/>
    <x v="0"/>
    <x v="2"/>
    <x v="8"/>
    <x v="1"/>
    <x v="6"/>
    <x v="2"/>
    <x v="0"/>
    <x v="0"/>
    <s v="Compact Repair Kit"/>
    <n v="2"/>
    <n v="39.700000000000003"/>
    <n v="0"/>
    <n v="16.32"/>
    <n v="79.400000000000006"/>
    <n v="32.64"/>
    <n v="46.760000000000005"/>
    <n v="0.58891687657430736"/>
    <n v="2026"/>
    <s v="Q3"/>
    <n v="9"/>
    <s v="Sep"/>
  </r>
  <r>
    <x v="1879"/>
    <x v="254"/>
    <x v="0"/>
    <x v="2"/>
    <x v="8"/>
    <x v="1"/>
    <x v="12"/>
    <x v="1"/>
    <x v="1"/>
    <x v="3"/>
    <s v="Alpine Tent 4P"/>
    <n v="4"/>
    <n v="344.67"/>
    <n v="0.1"/>
    <n v="195.35"/>
    <n v="1240.8120000000001"/>
    <n v="781.4"/>
    <n v="459.41200000000015"/>
    <n v="0.37025109363868186"/>
    <n v="2026"/>
    <s v="Q3"/>
    <n v="9"/>
    <s v="Sep"/>
  </r>
  <r>
    <x v="1880"/>
    <x v="254"/>
    <x v="0"/>
    <x v="2"/>
    <x v="8"/>
    <x v="0"/>
    <x v="0"/>
    <x v="0"/>
    <x v="0"/>
    <x v="0"/>
    <s v="Commuter Helmet"/>
    <n v="1"/>
    <n v="80.39"/>
    <n v="0"/>
    <n v="42.85"/>
    <n v="80.39"/>
    <n v="42.85"/>
    <n v="37.54"/>
    <n v="0.46697350416718497"/>
    <n v="2026"/>
    <s v="Q3"/>
    <n v="9"/>
    <s v="Sep"/>
  </r>
  <r>
    <x v="1881"/>
    <x v="255"/>
    <x v="0"/>
    <x v="2"/>
    <x v="8"/>
    <x v="2"/>
    <x v="3"/>
    <x v="2"/>
    <x v="0"/>
    <x v="1"/>
    <s v="Trail Boots"/>
    <n v="1"/>
    <n v="143.66999999999999"/>
    <n v="0.1"/>
    <n v="79.89"/>
    <n v="129.303"/>
    <n v="79.89"/>
    <n v="49.412999999999997"/>
    <n v="0.38214890605786406"/>
    <n v="2026"/>
    <s v="Q3"/>
    <n v="9"/>
    <s v="Sep"/>
  </r>
  <r>
    <x v="1882"/>
    <x v="255"/>
    <x v="0"/>
    <x v="2"/>
    <x v="8"/>
    <x v="1"/>
    <x v="12"/>
    <x v="2"/>
    <x v="0"/>
    <x v="2"/>
    <s v="Insulated Bottle"/>
    <n v="1"/>
    <n v="35.86"/>
    <n v="0"/>
    <n v="13.33"/>
    <n v="35.86"/>
    <n v="13.33"/>
    <n v="22.53"/>
    <n v="0.62827663134411604"/>
    <n v="2026"/>
    <s v="Q3"/>
    <n v="9"/>
    <s v="Sep"/>
  </r>
  <r>
    <x v="1883"/>
    <x v="255"/>
    <x v="0"/>
    <x v="2"/>
    <x v="8"/>
    <x v="1"/>
    <x v="14"/>
    <x v="2"/>
    <x v="0"/>
    <x v="2"/>
    <s v="Carry-On Duffel"/>
    <n v="3"/>
    <n v="130.28"/>
    <n v="0.1"/>
    <n v="65.33"/>
    <n v="351.75600000000003"/>
    <n v="195.99"/>
    <n v="155.76600000000002"/>
    <n v="0.44282400300208102"/>
    <n v="2026"/>
    <s v="Q3"/>
    <n v="9"/>
    <s v="Sep"/>
  </r>
  <r>
    <x v="1884"/>
    <x v="255"/>
    <x v="0"/>
    <x v="2"/>
    <x v="8"/>
    <x v="1"/>
    <x v="6"/>
    <x v="3"/>
    <x v="0"/>
    <x v="1"/>
    <s v="Summit Backpack 45L"/>
    <n v="1"/>
    <n v="157.88999999999999"/>
    <n v="0.1"/>
    <n v="78.209999999999994"/>
    <n v="142.101"/>
    <n v="78.209999999999994"/>
    <n v="63.891000000000005"/>
    <n v="0.44961682183798851"/>
    <n v="2026"/>
    <s v="Q3"/>
    <n v="9"/>
    <s v="Sep"/>
  </r>
  <r>
    <x v="1885"/>
    <x v="255"/>
    <x v="0"/>
    <x v="2"/>
    <x v="8"/>
    <x v="3"/>
    <x v="8"/>
    <x v="0"/>
    <x v="1"/>
    <x v="4"/>
    <s v="Resistance Band Set"/>
    <n v="2"/>
    <n v="40.83"/>
    <n v="0"/>
    <n v="14.56"/>
    <n v="81.66"/>
    <n v="29.12"/>
    <n v="52.539999999999992"/>
    <n v="0.64339946118050451"/>
    <n v="2026"/>
    <s v="Q3"/>
    <n v="9"/>
    <s v="Sep"/>
  </r>
  <r>
    <x v="1886"/>
    <x v="255"/>
    <x v="0"/>
    <x v="2"/>
    <x v="8"/>
    <x v="2"/>
    <x v="16"/>
    <x v="2"/>
    <x v="1"/>
    <x v="4"/>
    <s v="Recovery Roller"/>
    <n v="2"/>
    <n v="37.119999999999997"/>
    <n v="0"/>
    <n v="14.26"/>
    <n v="74.239999999999995"/>
    <n v="28.52"/>
    <n v="45.72"/>
    <n v="0.61584051724137934"/>
    <n v="2026"/>
    <s v="Q3"/>
    <n v="9"/>
    <s v="Sep"/>
  </r>
  <r>
    <x v="1887"/>
    <x v="255"/>
    <x v="0"/>
    <x v="2"/>
    <x v="8"/>
    <x v="3"/>
    <x v="8"/>
    <x v="0"/>
    <x v="0"/>
    <x v="3"/>
    <s v="Compact Sleeping Bag"/>
    <n v="2"/>
    <n v="124.04"/>
    <n v="0.05"/>
    <n v="59.29"/>
    <n v="235.67599999999999"/>
    <n v="118.58"/>
    <n v="117.09599999999999"/>
    <n v="0.49685160983723414"/>
    <n v="2026"/>
    <s v="Q3"/>
    <n v="9"/>
    <s v="Sep"/>
  </r>
  <r>
    <x v="1888"/>
    <x v="255"/>
    <x v="0"/>
    <x v="2"/>
    <x v="8"/>
    <x v="1"/>
    <x v="12"/>
    <x v="0"/>
    <x v="0"/>
    <x v="1"/>
    <s v="Trail Boots"/>
    <n v="1"/>
    <n v="142.36000000000001"/>
    <n v="0"/>
    <n v="78.3"/>
    <n v="142.36000000000001"/>
    <n v="78.3"/>
    <n v="64.060000000000016"/>
    <n v="0.44998595110986239"/>
    <n v="2026"/>
    <s v="Q3"/>
    <n v="9"/>
    <s v="Sep"/>
  </r>
  <r>
    <x v="1889"/>
    <x v="255"/>
    <x v="0"/>
    <x v="2"/>
    <x v="8"/>
    <x v="1"/>
    <x v="12"/>
    <x v="1"/>
    <x v="2"/>
    <x v="0"/>
    <s v="Cycling Pack 12L"/>
    <n v="6"/>
    <n v="104.11"/>
    <n v="0.1"/>
    <n v="49"/>
    <n v="562.19399999999996"/>
    <n v="294"/>
    <n v="268.19399999999996"/>
    <n v="0.47704884790659446"/>
    <n v="2026"/>
    <s v="Q3"/>
    <n v="9"/>
    <s v="Sep"/>
  </r>
  <r>
    <x v="1890"/>
    <x v="255"/>
    <x v="0"/>
    <x v="2"/>
    <x v="8"/>
    <x v="3"/>
    <x v="8"/>
    <x v="0"/>
    <x v="2"/>
    <x v="3"/>
    <s v="Alpine Tent 4P"/>
    <n v="1"/>
    <n v="335.02"/>
    <n v="0.05"/>
    <n v="198.44"/>
    <n v="318.26899999999995"/>
    <n v="198.44"/>
    <n v="119.82899999999995"/>
    <n v="0.3765022669502841"/>
    <n v="2026"/>
    <s v="Q3"/>
    <n v="9"/>
    <s v="Sep"/>
  </r>
  <r>
    <x v="1891"/>
    <x v="256"/>
    <x v="0"/>
    <x v="2"/>
    <x v="8"/>
    <x v="1"/>
    <x v="12"/>
    <x v="0"/>
    <x v="0"/>
    <x v="0"/>
    <s v="Trail Bike Light"/>
    <n v="2"/>
    <n v="49.69"/>
    <n v="0.05"/>
    <n v="22.55"/>
    <n v="94.410999999999987"/>
    <n v="45.1"/>
    <n v="49.310999999999986"/>
    <n v="0.52230142674052804"/>
    <n v="2026"/>
    <s v="Q3"/>
    <n v="9"/>
    <s v="Sep"/>
  </r>
  <r>
    <x v="1892"/>
    <x v="256"/>
    <x v="0"/>
    <x v="2"/>
    <x v="8"/>
    <x v="2"/>
    <x v="5"/>
    <x v="0"/>
    <x v="0"/>
    <x v="0"/>
    <s v="Trail Bike Light"/>
    <n v="4"/>
    <n v="50.5"/>
    <n v="0"/>
    <n v="23.02"/>
    <n v="202"/>
    <n v="92.08"/>
    <n v="109.92"/>
    <n v="0.5441584158415842"/>
    <n v="2026"/>
    <s v="Q3"/>
    <n v="9"/>
    <s v="Sep"/>
  </r>
  <r>
    <x v="1893"/>
    <x v="256"/>
    <x v="0"/>
    <x v="2"/>
    <x v="8"/>
    <x v="3"/>
    <x v="4"/>
    <x v="2"/>
    <x v="0"/>
    <x v="2"/>
    <s v="Packing Cube Set"/>
    <n v="1"/>
    <n v="47.55"/>
    <n v="0.05"/>
    <n v="18.350000000000001"/>
    <n v="45.172499999999992"/>
    <n v="18.350000000000001"/>
    <n v="26.822499999999991"/>
    <n v="0.5937794011843488"/>
    <n v="2026"/>
    <s v="Q3"/>
    <n v="9"/>
    <s v="Sep"/>
  </r>
  <r>
    <x v="1894"/>
    <x v="256"/>
    <x v="0"/>
    <x v="2"/>
    <x v="8"/>
    <x v="3"/>
    <x v="7"/>
    <x v="0"/>
    <x v="1"/>
    <x v="2"/>
    <s v="Packing Cube Set"/>
    <n v="6"/>
    <n v="46.16"/>
    <n v="0.1"/>
    <n v="18.39"/>
    <n v="249.26399999999998"/>
    <n v="110.34"/>
    <n v="138.92399999999998"/>
    <n v="0.55733679953783932"/>
    <n v="2026"/>
    <s v="Q3"/>
    <n v="9"/>
    <s v="Sep"/>
  </r>
  <r>
    <x v="1895"/>
    <x v="257"/>
    <x v="0"/>
    <x v="2"/>
    <x v="8"/>
    <x v="0"/>
    <x v="15"/>
    <x v="2"/>
    <x v="0"/>
    <x v="2"/>
    <s v="Carry-On Duffel"/>
    <n v="2"/>
    <n v="135.79"/>
    <n v="0.05"/>
    <n v="66.53"/>
    <n v="258.00099999999998"/>
    <n v="133.06"/>
    <n v="124.94099999999997"/>
    <n v="0.48426556486215167"/>
    <n v="2026"/>
    <s v="Q3"/>
    <n v="9"/>
    <s v="Sep"/>
  </r>
  <r>
    <x v="1896"/>
    <x v="257"/>
    <x v="0"/>
    <x v="2"/>
    <x v="8"/>
    <x v="0"/>
    <x v="15"/>
    <x v="0"/>
    <x v="0"/>
    <x v="1"/>
    <s v="Trail Boots"/>
    <n v="2"/>
    <n v="141.91999999999999"/>
    <n v="0"/>
    <n v="79.900000000000006"/>
    <n v="283.83999999999997"/>
    <n v="159.80000000000001"/>
    <n v="124.03999999999996"/>
    <n v="0.43700676437429531"/>
    <n v="2026"/>
    <s v="Q3"/>
    <n v="9"/>
    <s v="Sep"/>
  </r>
  <r>
    <x v="1897"/>
    <x v="257"/>
    <x v="0"/>
    <x v="2"/>
    <x v="8"/>
    <x v="3"/>
    <x v="4"/>
    <x v="3"/>
    <x v="2"/>
    <x v="1"/>
    <s v="Trail Boots"/>
    <n v="1"/>
    <n v="146.41"/>
    <n v="0.15"/>
    <n v="80.87"/>
    <n v="124.4485"/>
    <n v="80.87"/>
    <n v="43.578499999999991"/>
    <n v="0.35017296311325563"/>
    <n v="2026"/>
    <s v="Q3"/>
    <n v="9"/>
    <s v="Sep"/>
  </r>
  <r>
    <x v="1898"/>
    <x v="257"/>
    <x v="0"/>
    <x v="2"/>
    <x v="8"/>
    <x v="1"/>
    <x v="1"/>
    <x v="3"/>
    <x v="1"/>
    <x v="0"/>
    <s v="Compact Repair Kit"/>
    <n v="5"/>
    <n v="40.17"/>
    <n v="0"/>
    <n v="16.27"/>
    <n v="200.85000000000002"/>
    <n v="81.349999999999994"/>
    <n v="119.50000000000003"/>
    <n v="0.59497137167040082"/>
    <n v="2026"/>
    <s v="Q3"/>
    <n v="9"/>
    <s v="Sep"/>
  </r>
  <r>
    <x v="1899"/>
    <x v="257"/>
    <x v="0"/>
    <x v="2"/>
    <x v="8"/>
    <x v="2"/>
    <x v="2"/>
    <x v="0"/>
    <x v="0"/>
    <x v="1"/>
    <s v="Hiking Daypack 20L"/>
    <n v="2"/>
    <n v="91.6"/>
    <n v="0"/>
    <n v="46.54"/>
    <n v="183.2"/>
    <n v="93.08"/>
    <n v="90.11999999999999"/>
    <n v="0.49192139737991264"/>
    <n v="2026"/>
    <s v="Q3"/>
    <n v="9"/>
    <s v="Sep"/>
  </r>
  <r>
    <x v="1900"/>
    <x v="257"/>
    <x v="0"/>
    <x v="2"/>
    <x v="8"/>
    <x v="2"/>
    <x v="2"/>
    <x v="0"/>
    <x v="1"/>
    <x v="4"/>
    <s v="Weighted Vest"/>
    <n v="4"/>
    <n v="121.47"/>
    <n v="0.05"/>
    <n v="67.650000000000006"/>
    <n v="461.58599999999996"/>
    <n v="270.60000000000002"/>
    <n v="190.98599999999993"/>
    <n v="0.41376038268058379"/>
    <n v="2026"/>
    <s v="Q3"/>
    <n v="9"/>
    <s v="Sep"/>
  </r>
  <r>
    <x v="1901"/>
    <x v="257"/>
    <x v="0"/>
    <x v="2"/>
    <x v="8"/>
    <x v="1"/>
    <x v="12"/>
    <x v="3"/>
    <x v="1"/>
    <x v="3"/>
    <s v="Compact Sleeping Bag"/>
    <n v="2"/>
    <n v="122.69"/>
    <n v="0"/>
    <n v="61.4"/>
    <n v="245.38"/>
    <n v="122.8"/>
    <n v="122.58"/>
    <n v="0.49955171570625151"/>
    <n v="2026"/>
    <s v="Q3"/>
    <n v="9"/>
    <s v="Sep"/>
  </r>
  <r>
    <x v="1902"/>
    <x v="257"/>
    <x v="0"/>
    <x v="2"/>
    <x v="8"/>
    <x v="1"/>
    <x v="12"/>
    <x v="3"/>
    <x v="1"/>
    <x v="2"/>
    <s v="Packing Cube Set"/>
    <n v="1"/>
    <n v="45.59"/>
    <n v="0"/>
    <n v="18.28"/>
    <n v="45.59"/>
    <n v="18.28"/>
    <n v="27.310000000000002"/>
    <n v="0.59903487606931349"/>
    <n v="2026"/>
    <s v="Q3"/>
    <n v="9"/>
    <s v="Sep"/>
  </r>
  <r>
    <x v="1903"/>
    <x v="257"/>
    <x v="0"/>
    <x v="2"/>
    <x v="8"/>
    <x v="3"/>
    <x v="4"/>
    <x v="0"/>
    <x v="0"/>
    <x v="0"/>
    <s v="Commuter Helmet"/>
    <n v="1"/>
    <n v="83.8"/>
    <n v="0"/>
    <n v="42.23"/>
    <n v="83.8"/>
    <n v="42.23"/>
    <n v="41.57"/>
    <n v="0.49606205250596663"/>
    <n v="2026"/>
    <s v="Q3"/>
    <n v="9"/>
    <s v="Sep"/>
  </r>
  <r>
    <x v="1904"/>
    <x v="258"/>
    <x v="0"/>
    <x v="2"/>
    <x v="8"/>
    <x v="2"/>
    <x v="3"/>
    <x v="0"/>
    <x v="1"/>
    <x v="2"/>
    <s v="Carry-On Duffel"/>
    <n v="1"/>
    <n v="132.58000000000001"/>
    <n v="0.15"/>
    <n v="67.62"/>
    <n v="112.69300000000001"/>
    <n v="67.62"/>
    <n v="45.073000000000008"/>
    <n v="0.39996273060438536"/>
    <n v="2026"/>
    <s v="Q3"/>
    <n v="9"/>
    <s v="Sep"/>
  </r>
  <r>
    <x v="1905"/>
    <x v="258"/>
    <x v="0"/>
    <x v="2"/>
    <x v="8"/>
    <x v="3"/>
    <x v="8"/>
    <x v="0"/>
    <x v="1"/>
    <x v="3"/>
    <s v="Compact Sleeping Bag"/>
    <n v="2"/>
    <n v="122.12"/>
    <n v="0.05"/>
    <n v="61.76"/>
    <n v="232.02799999999999"/>
    <n v="123.52"/>
    <n v="108.508"/>
    <n v="0.46765045597945076"/>
    <n v="2026"/>
    <s v="Q3"/>
    <n v="9"/>
    <s v="Sep"/>
  </r>
  <r>
    <x v="1906"/>
    <x v="258"/>
    <x v="0"/>
    <x v="2"/>
    <x v="8"/>
    <x v="0"/>
    <x v="0"/>
    <x v="1"/>
    <x v="2"/>
    <x v="1"/>
    <s v="Trail Boots"/>
    <n v="3"/>
    <n v="140.47"/>
    <n v="0.15"/>
    <n v="81.739999999999995"/>
    <n v="358.19849999999997"/>
    <n v="245.21999999999997"/>
    <n v="112.9785"/>
    <n v="0.31540751845694498"/>
    <n v="2026"/>
    <s v="Q3"/>
    <n v="9"/>
    <s v="Sep"/>
  </r>
  <r>
    <x v="1907"/>
    <x v="258"/>
    <x v="0"/>
    <x v="2"/>
    <x v="8"/>
    <x v="3"/>
    <x v="13"/>
    <x v="0"/>
    <x v="1"/>
    <x v="1"/>
    <s v="Trail Boots"/>
    <n v="2"/>
    <n v="145.35"/>
    <n v="0.05"/>
    <n v="78.39"/>
    <n v="276.16499999999996"/>
    <n v="156.78"/>
    <n v="119.38499999999996"/>
    <n v="0.4322959100537721"/>
    <n v="2026"/>
    <s v="Q3"/>
    <n v="9"/>
    <s v="Sep"/>
  </r>
  <r>
    <x v="1908"/>
    <x v="259"/>
    <x v="0"/>
    <x v="2"/>
    <x v="8"/>
    <x v="3"/>
    <x v="8"/>
    <x v="3"/>
    <x v="0"/>
    <x v="3"/>
    <s v="Compact Sleeping Bag"/>
    <n v="2"/>
    <n v="121.25"/>
    <n v="0"/>
    <n v="61.5"/>
    <n v="242.5"/>
    <n v="123"/>
    <n v="119.5"/>
    <n v="0.4927835051546392"/>
    <n v="2026"/>
    <s v="Q3"/>
    <n v="9"/>
    <s v="Sep"/>
  </r>
  <r>
    <x v="1909"/>
    <x v="259"/>
    <x v="0"/>
    <x v="2"/>
    <x v="8"/>
    <x v="3"/>
    <x v="4"/>
    <x v="0"/>
    <x v="1"/>
    <x v="2"/>
    <s v="Insulated Bottle"/>
    <n v="1"/>
    <n v="35.94"/>
    <n v="0.1"/>
    <n v="13.19"/>
    <n v="32.345999999999997"/>
    <n v="13.19"/>
    <n v="19.155999999999999"/>
    <n v="0.59222160390774747"/>
    <n v="2026"/>
    <s v="Q3"/>
    <n v="9"/>
    <s v="Sep"/>
  </r>
  <r>
    <x v="1910"/>
    <x v="259"/>
    <x v="0"/>
    <x v="2"/>
    <x v="8"/>
    <x v="1"/>
    <x v="14"/>
    <x v="0"/>
    <x v="1"/>
    <x v="0"/>
    <s v="Cycling Pack 12L"/>
    <n v="1"/>
    <n v="101.18"/>
    <n v="0.1"/>
    <n v="49.38"/>
    <n v="91.062000000000012"/>
    <n v="49.38"/>
    <n v="41.682000000000009"/>
    <n v="0.45773209461685449"/>
    <n v="2026"/>
    <s v="Q3"/>
    <n v="9"/>
    <s v="Sep"/>
  </r>
  <r>
    <x v="1911"/>
    <x v="259"/>
    <x v="0"/>
    <x v="2"/>
    <x v="8"/>
    <x v="3"/>
    <x v="7"/>
    <x v="2"/>
    <x v="1"/>
    <x v="0"/>
    <s v="Commuter Helmet"/>
    <n v="2"/>
    <n v="82.47"/>
    <n v="0"/>
    <n v="42.49"/>
    <n v="164.94"/>
    <n v="84.98"/>
    <n v="79.959999999999994"/>
    <n v="0.48478234509518608"/>
    <n v="2026"/>
    <s v="Q3"/>
    <n v="9"/>
    <s v="Sep"/>
  </r>
  <r>
    <x v="1912"/>
    <x v="259"/>
    <x v="0"/>
    <x v="2"/>
    <x v="8"/>
    <x v="2"/>
    <x v="16"/>
    <x v="3"/>
    <x v="1"/>
    <x v="4"/>
    <s v="Training Mat"/>
    <n v="1"/>
    <n v="50.47"/>
    <n v="0.05"/>
    <n v="22.27"/>
    <n v="47.946499999999993"/>
    <n v="22.27"/>
    <n v="25.676499999999994"/>
    <n v="0.53552396942425406"/>
    <n v="2026"/>
    <s v="Q3"/>
    <n v="9"/>
    <s v="Sep"/>
  </r>
  <r>
    <x v="1913"/>
    <x v="259"/>
    <x v="0"/>
    <x v="2"/>
    <x v="8"/>
    <x v="3"/>
    <x v="8"/>
    <x v="1"/>
    <x v="2"/>
    <x v="3"/>
    <s v="Portable Camp Stove"/>
    <n v="5"/>
    <n v="82.63"/>
    <n v="0.15"/>
    <n v="38.630000000000003"/>
    <n v="351.17749999999995"/>
    <n v="193.15"/>
    <n v="158.02749999999995"/>
    <n v="0.44999323703824978"/>
    <n v="2026"/>
    <s v="Q3"/>
    <n v="9"/>
    <s v="Sep"/>
  </r>
  <r>
    <x v="1914"/>
    <x v="260"/>
    <x v="0"/>
    <x v="2"/>
    <x v="8"/>
    <x v="3"/>
    <x v="8"/>
    <x v="2"/>
    <x v="2"/>
    <x v="2"/>
    <s v="Travel Backpack 35L"/>
    <n v="4"/>
    <n v="168.48"/>
    <n v="0.1"/>
    <n v="89.85"/>
    <n v="606.52800000000002"/>
    <n v="359.4"/>
    <n v="247.12800000000004"/>
    <n v="0.4074469768914214"/>
    <n v="2026"/>
    <s v="Q3"/>
    <n v="9"/>
    <s v="Sep"/>
  </r>
  <r>
    <x v="1915"/>
    <x v="260"/>
    <x v="0"/>
    <x v="2"/>
    <x v="8"/>
    <x v="1"/>
    <x v="11"/>
    <x v="3"/>
    <x v="0"/>
    <x v="3"/>
    <s v="Compact Sleeping Bag"/>
    <n v="2"/>
    <n v="121.82"/>
    <n v="0"/>
    <n v="61.92"/>
    <n v="243.64"/>
    <n v="123.84"/>
    <n v="119.79999999999998"/>
    <n v="0.49170907896897059"/>
    <n v="2026"/>
    <s v="Q3"/>
    <n v="9"/>
    <s v="Sep"/>
  </r>
  <r>
    <x v="1916"/>
    <x v="260"/>
    <x v="0"/>
    <x v="2"/>
    <x v="8"/>
    <x v="0"/>
    <x v="15"/>
    <x v="2"/>
    <x v="0"/>
    <x v="0"/>
    <s v="Trail Bike Light"/>
    <n v="1"/>
    <n v="50.02"/>
    <n v="0.1"/>
    <n v="22.47"/>
    <n v="45.018000000000001"/>
    <n v="22.47"/>
    <n v="22.548000000000002"/>
    <n v="0.50086632013861121"/>
    <n v="2026"/>
    <s v="Q3"/>
    <n v="9"/>
    <s v="Sep"/>
  </r>
  <r>
    <x v="1917"/>
    <x v="260"/>
    <x v="0"/>
    <x v="2"/>
    <x v="8"/>
    <x v="2"/>
    <x v="5"/>
    <x v="0"/>
    <x v="1"/>
    <x v="4"/>
    <s v="Training Mat"/>
    <n v="1"/>
    <n v="50.17"/>
    <n v="0.1"/>
    <n v="21.99"/>
    <n v="45.153000000000006"/>
    <n v="21.99"/>
    <n v="23.163000000000007"/>
    <n v="0.51298917015480705"/>
    <n v="2026"/>
    <s v="Q3"/>
    <n v="9"/>
    <s v="Sep"/>
  </r>
  <r>
    <x v="1918"/>
    <x v="260"/>
    <x v="0"/>
    <x v="2"/>
    <x v="8"/>
    <x v="0"/>
    <x v="15"/>
    <x v="1"/>
    <x v="2"/>
    <x v="3"/>
    <s v="Compact Sleeping Bag"/>
    <n v="5"/>
    <n v="124.51"/>
    <n v="0.1"/>
    <n v="60.29"/>
    <n v="560.29500000000007"/>
    <n v="301.45"/>
    <n v="258.84500000000008"/>
    <n v="0.46197984990049895"/>
    <n v="2026"/>
    <s v="Q3"/>
    <n v="9"/>
    <s v="Sep"/>
  </r>
  <r>
    <x v="1919"/>
    <x v="260"/>
    <x v="0"/>
    <x v="2"/>
    <x v="8"/>
    <x v="1"/>
    <x v="12"/>
    <x v="3"/>
    <x v="0"/>
    <x v="1"/>
    <s v="Summit Backpack 45L"/>
    <n v="1"/>
    <n v="153.68"/>
    <n v="0.05"/>
    <n v="77.42"/>
    <n v="145.99600000000001"/>
    <n v="77.42"/>
    <n v="68.576000000000008"/>
    <n v="0.46971149894517661"/>
    <n v="2026"/>
    <s v="Q3"/>
    <n v="9"/>
    <s v="Sep"/>
  </r>
  <r>
    <x v="1920"/>
    <x v="260"/>
    <x v="0"/>
    <x v="2"/>
    <x v="8"/>
    <x v="1"/>
    <x v="12"/>
    <x v="3"/>
    <x v="1"/>
    <x v="3"/>
    <s v="Compact Sleeping Bag"/>
    <n v="2"/>
    <n v="121.37"/>
    <n v="0.05"/>
    <n v="60.13"/>
    <n v="230.60300000000001"/>
    <n v="120.26"/>
    <n v="110.343"/>
    <n v="0.47849767782726155"/>
    <n v="2026"/>
    <s v="Q3"/>
    <n v="9"/>
    <s v="Sep"/>
  </r>
  <r>
    <x v="1921"/>
    <x v="260"/>
    <x v="0"/>
    <x v="2"/>
    <x v="8"/>
    <x v="0"/>
    <x v="15"/>
    <x v="0"/>
    <x v="2"/>
    <x v="1"/>
    <s v="Trail Boots"/>
    <n v="2"/>
    <n v="145.1"/>
    <n v="0.1"/>
    <n v="77.62"/>
    <n v="261.18"/>
    <n v="155.24"/>
    <n v="105.94"/>
    <n v="0.40562064476606169"/>
    <n v="2026"/>
    <s v="Q3"/>
    <n v="9"/>
    <s v="Sep"/>
  </r>
  <r>
    <x v="1922"/>
    <x v="260"/>
    <x v="0"/>
    <x v="2"/>
    <x v="8"/>
    <x v="3"/>
    <x v="8"/>
    <x v="0"/>
    <x v="0"/>
    <x v="4"/>
    <s v="Recovery Roller"/>
    <n v="1"/>
    <n v="36.729999999999997"/>
    <n v="0.05"/>
    <n v="14.11"/>
    <n v="34.893499999999996"/>
    <n v="14.11"/>
    <n v="20.783499999999997"/>
    <n v="0.59562669265049362"/>
    <n v="2026"/>
    <s v="Q3"/>
    <n v="9"/>
    <s v="Sep"/>
  </r>
  <r>
    <x v="1923"/>
    <x v="260"/>
    <x v="0"/>
    <x v="2"/>
    <x v="8"/>
    <x v="2"/>
    <x v="2"/>
    <x v="0"/>
    <x v="2"/>
    <x v="2"/>
    <s v="Carry-On Duffel"/>
    <n v="4"/>
    <n v="134.15"/>
    <n v="0.05"/>
    <n v="65.58"/>
    <n v="509.77"/>
    <n v="262.32"/>
    <n v="247.45"/>
    <n v="0.48541499107440611"/>
    <n v="2026"/>
    <s v="Q3"/>
    <n v="9"/>
    <s v="Sep"/>
  </r>
  <r>
    <x v="1924"/>
    <x v="260"/>
    <x v="0"/>
    <x v="2"/>
    <x v="8"/>
    <x v="0"/>
    <x v="0"/>
    <x v="1"/>
    <x v="2"/>
    <x v="1"/>
    <s v="Hiking Daypack 20L"/>
    <n v="8"/>
    <n v="94.21"/>
    <n v="0.1"/>
    <n v="45.05"/>
    <n v="678.31200000000001"/>
    <n v="360.4"/>
    <n v="317.91200000000003"/>
    <n v="0.46868107891353833"/>
    <n v="2026"/>
    <s v="Q3"/>
    <n v="9"/>
    <s v="Sep"/>
  </r>
  <r>
    <x v="1925"/>
    <x v="261"/>
    <x v="0"/>
    <x v="2"/>
    <x v="8"/>
    <x v="0"/>
    <x v="15"/>
    <x v="2"/>
    <x v="0"/>
    <x v="3"/>
    <s v="Trail Tent 2P"/>
    <n v="1"/>
    <n v="198.29"/>
    <n v="0.05"/>
    <n v="106.24"/>
    <n v="188.37549999999999"/>
    <n v="106.24"/>
    <n v="82.135499999999993"/>
    <n v="0.436020076920831"/>
    <n v="2026"/>
    <s v="Q3"/>
    <n v="9"/>
    <s v="Sep"/>
  </r>
  <r>
    <x v="1926"/>
    <x v="261"/>
    <x v="0"/>
    <x v="2"/>
    <x v="8"/>
    <x v="1"/>
    <x v="14"/>
    <x v="3"/>
    <x v="0"/>
    <x v="2"/>
    <s v="Travel Backpack 35L"/>
    <n v="3"/>
    <n v="166.21"/>
    <n v="0.05"/>
    <n v="85.03"/>
    <n v="473.69849999999997"/>
    <n v="255.09"/>
    <n v="218.60849999999996"/>
    <n v="0.4614929116304991"/>
    <n v="2026"/>
    <s v="Q3"/>
    <n v="9"/>
    <s v="Sep"/>
  </r>
  <r>
    <x v="1927"/>
    <x v="261"/>
    <x v="0"/>
    <x v="2"/>
    <x v="8"/>
    <x v="1"/>
    <x v="6"/>
    <x v="3"/>
    <x v="1"/>
    <x v="0"/>
    <s v="Compact Repair Kit"/>
    <n v="1"/>
    <n v="40.700000000000003"/>
    <n v="0.05"/>
    <n v="16.43"/>
    <n v="38.664999999999999"/>
    <n v="16.43"/>
    <n v="22.234999999999999"/>
    <n v="0.57506789085736454"/>
    <n v="2026"/>
    <s v="Q3"/>
    <n v="9"/>
    <s v="Sep"/>
  </r>
  <r>
    <x v="1928"/>
    <x v="261"/>
    <x v="0"/>
    <x v="2"/>
    <x v="8"/>
    <x v="0"/>
    <x v="15"/>
    <x v="0"/>
    <x v="1"/>
    <x v="1"/>
    <s v="Summit Backpack 45L"/>
    <n v="3"/>
    <n v="153.5"/>
    <n v="0"/>
    <n v="80.819999999999993"/>
    <n v="460.5"/>
    <n v="242.45999999999998"/>
    <n v="218.04000000000002"/>
    <n v="0.47348534201954401"/>
    <n v="2026"/>
    <s v="Q3"/>
    <n v="9"/>
    <s v="Sep"/>
  </r>
  <r>
    <x v="1929"/>
    <x v="261"/>
    <x v="0"/>
    <x v="2"/>
    <x v="8"/>
    <x v="1"/>
    <x v="12"/>
    <x v="3"/>
    <x v="1"/>
    <x v="1"/>
    <s v="Trekking Poles"/>
    <n v="1"/>
    <n v="70.430000000000007"/>
    <n v="0"/>
    <n v="31.51"/>
    <n v="70.430000000000007"/>
    <n v="31.51"/>
    <n v="38.92"/>
    <n v="0.55260542382507449"/>
    <n v="2026"/>
    <s v="Q3"/>
    <n v="9"/>
    <s v="Sep"/>
  </r>
  <r>
    <x v="1930"/>
    <x v="261"/>
    <x v="0"/>
    <x v="2"/>
    <x v="8"/>
    <x v="0"/>
    <x v="15"/>
    <x v="2"/>
    <x v="2"/>
    <x v="0"/>
    <s v="Trail Bike Light"/>
    <n v="4"/>
    <n v="49.93"/>
    <n v="0"/>
    <n v="22.99"/>
    <n v="199.72"/>
    <n v="91.96"/>
    <n v="107.76"/>
    <n v="0.53955537752853999"/>
    <n v="2026"/>
    <s v="Q3"/>
    <n v="9"/>
    <s v="Sep"/>
  </r>
  <r>
    <x v="1931"/>
    <x v="261"/>
    <x v="0"/>
    <x v="2"/>
    <x v="8"/>
    <x v="1"/>
    <x v="12"/>
    <x v="2"/>
    <x v="0"/>
    <x v="0"/>
    <s v="Trail Bike Light"/>
    <n v="1"/>
    <n v="50.18"/>
    <n v="0"/>
    <n v="22.92"/>
    <n v="50.18"/>
    <n v="22.92"/>
    <n v="27.259999999999998"/>
    <n v="0.54324432044639293"/>
    <n v="2026"/>
    <s v="Q3"/>
    <n v="9"/>
    <s v="Sep"/>
  </r>
  <r>
    <x v="1932"/>
    <x v="261"/>
    <x v="0"/>
    <x v="2"/>
    <x v="8"/>
    <x v="3"/>
    <x v="13"/>
    <x v="2"/>
    <x v="1"/>
    <x v="2"/>
    <s v="Travel Backpack 35L"/>
    <n v="2"/>
    <n v="164.01"/>
    <n v="0.15"/>
    <n v="87.14"/>
    <n v="278.81699999999995"/>
    <n v="174.28"/>
    <n v="104.53699999999995"/>
    <n v="0.37493050997607741"/>
    <n v="2026"/>
    <s v="Q3"/>
    <n v="9"/>
    <s v="Sep"/>
  </r>
  <r>
    <x v="1933"/>
    <x v="261"/>
    <x v="0"/>
    <x v="2"/>
    <x v="8"/>
    <x v="1"/>
    <x v="14"/>
    <x v="3"/>
    <x v="0"/>
    <x v="0"/>
    <s v="Commuter Helmet"/>
    <n v="2"/>
    <n v="83.77"/>
    <n v="0"/>
    <n v="43.32"/>
    <n v="167.54"/>
    <n v="86.64"/>
    <n v="80.899999999999991"/>
    <n v="0.4828697624447893"/>
    <n v="2026"/>
    <s v="Q3"/>
    <n v="9"/>
    <s v="Sep"/>
  </r>
  <r>
    <x v="1934"/>
    <x v="261"/>
    <x v="0"/>
    <x v="2"/>
    <x v="8"/>
    <x v="3"/>
    <x v="8"/>
    <x v="0"/>
    <x v="1"/>
    <x v="3"/>
    <s v="Portable Camp Stove"/>
    <n v="1"/>
    <n v="81.84"/>
    <n v="0"/>
    <n v="38.5"/>
    <n v="81.84"/>
    <n v="38.5"/>
    <n v="43.34"/>
    <n v="0.52956989247311825"/>
    <n v="2026"/>
    <s v="Q3"/>
    <n v="9"/>
    <s v="Sep"/>
  </r>
  <r>
    <x v="1935"/>
    <x v="261"/>
    <x v="0"/>
    <x v="2"/>
    <x v="8"/>
    <x v="2"/>
    <x v="5"/>
    <x v="3"/>
    <x v="0"/>
    <x v="4"/>
    <s v="Resistance Band Set"/>
    <n v="1"/>
    <n v="40.32"/>
    <n v="0.15"/>
    <n v="14.39"/>
    <n v="34.271999999999998"/>
    <n v="14.39"/>
    <n v="19.881999999999998"/>
    <n v="0.58012371615312786"/>
    <n v="2026"/>
    <s v="Q3"/>
    <n v="9"/>
    <s v="Sep"/>
  </r>
  <r>
    <x v="1936"/>
    <x v="261"/>
    <x v="0"/>
    <x v="2"/>
    <x v="8"/>
    <x v="2"/>
    <x v="16"/>
    <x v="1"/>
    <x v="2"/>
    <x v="1"/>
    <s v="Summit Backpack 45L"/>
    <n v="4"/>
    <n v="155.84"/>
    <n v="0.05"/>
    <n v="80.790000000000006"/>
    <n v="592.19200000000001"/>
    <n v="323.16000000000003"/>
    <n v="269.03199999999998"/>
    <n v="0.45429860585755966"/>
    <n v="2026"/>
    <s v="Q3"/>
    <n v="9"/>
    <s v="Sep"/>
  </r>
  <r>
    <x v="1937"/>
    <x v="262"/>
    <x v="0"/>
    <x v="2"/>
    <x v="8"/>
    <x v="1"/>
    <x v="6"/>
    <x v="0"/>
    <x v="2"/>
    <x v="4"/>
    <s v="Training Mat"/>
    <n v="1"/>
    <n v="51.83"/>
    <n v="0"/>
    <n v="21.9"/>
    <n v="51.83"/>
    <n v="21.9"/>
    <n v="29.93"/>
    <n v="0.57746478873239437"/>
    <n v="2026"/>
    <s v="Q3"/>
    <n v="9"/>
    <s v="Sep"/>
  </r>
  <r>
    <x v="1938"/>
    <x v="262"/>
    <x v="0"/>
    <x v="2"/>
    <x v="8"/>
    <x v="2"/>
    <x v="3"/>
    <x v="2"/>
    <x v="0"/>
    <x v="3"/>
    <s v="Trail Tent 2P"/>
    <n v="1"/>
    <n v="190.77"/>
    <n v="0.05"/>
    <n v="104.69"/>
    <n v="181.23150000000001"/>
    <n v="104.69"/>
    <n v="76.541500000000013"/>
    <n v="0.42234103894742364"/>
    <n v="2026"/>
    <s v="Q3"/>
    <n v="9"/>
    <s v="Sep"/>
  </r>
  <r>
    <x v="1939"/>
    <x v="262"/>
    <x v="0"/>
    <x v="2"/>
    <x v="8"/>
    <x v="1"/>
    <x v="12"/>
    <x v="2"/>
    <x v="1"/>
    <x v="0"/>
    <s v="Compact Repair Kit"/>
    <n v="2"/>
    <n v="40.049999999999997"/>
    <n v="0.05"/>
    <n v="16.97"/>
    <n v="76.094999999999985"/>
    <n v="33.94"/>
    <n v="42.154999999999987"/>
    <n v="0.55397857940731976"/>
    <n v="2026"/>
    <s v="Q3"/>
    <n v="9"/>
    <s v="Sep"/>
  </r>
  <r>
    <x v="1940"/>
    <x v="262"/>
    <x v="0"/>
    <x v="2"/>
    <x v="8"/>
    <x v="1"/>
    <x v="12"/>
    <x v="0"/>
    <x v="1"/>
    <x v="0"/>
    <s v="Commuter Helmet"/>
    <n v="1"/>
    <n v="82.08"/>
    <n v="0.05"/>
    <n v="43.18"/>
    <n v="77.975999999999999"/>
    <n v="43.18"/>
    <n v="34.795999999999999"/>
    <n v="0.44623986867754178"/>
    <n v="2026"/>
    <s v="Q3"/>
    <n v="9"/>
    <s v="Sep"/>
  </r>
  <r>
    <x v="1941"/>
    <x v="262"/>
    <x v="0"/>
    <x v="2"/>
    <x v="8"/>
    <x v="0"/>
    <x v="15"/>
    <x v="0"/>
    <x v="0"/>
    <x v="0"/>
    <s v="Trail Bike Light"/>
    <n v="1"/>
    <n v="50.3"/>
    <n v="0.05"/>
    <n v="22.14"/>
    <n v="47.784999999999997"/>
    <n v="22.14"/>
    <n v="25.644999999999996"/>
    <n v="0.53667468870984614"/>
    <n v="2026"/>
    <s v="Q3"/>
    <n v="9"/>
    <s v="Sep"/>
  </r>
  <r>
    <x v="1942"/>
    <x v="262"/>
    <x v="0"/>
    <x v="2"/>
    <x v="8"/>
    <x v="2"/>
    <x v="16"/>
    <x v="0"/>
    <x v="1"/>
    <x v="2"/>
    <s v="Packing Cube Set"/>
    <n v="1"/>
    <n v="47.68"/>
    <n v="0.1"/>
    <n v="18.03"/>
    <n v="42.911999999999999"/>
    <n v="18.03"/>
    <n v="24.881999999999998"/>
    <n v="0.57983780760626391"/>
    <n v="2026"/>
    <s v="Q3"/>
    <n v="9"/>
    <s v="Sep"/>
  </r>
  <r>
    <x v="1943"/>
    <x v="262"/>
    <x v="0"/>
    <x v="2"/>
    <x v="8"/>
    <x v="2"/>
    <x v="2"/>
    <x v="2"/>
    <x v="0"/>
    <x v="0"/>
    <s v="Trail Bike Light"/>
    <n v="2"/>
    <n v="51.48"/>
    <n v="0.05"/>
    <n v="22.38"/>
    <n v="97.811999999999983"/>
    <n v="44.76"/>
    <n v="53.051999999999985"/>
    <n v="0.54238743712427917"/>
    <n v="2026"/>
    <s v="Q3"/>
    <n v="9"/>
    <s v="Sep"/>
  </r>
  <r>
    <x v="1944"/>
    <x v="262"/>
    <x v="0"/>
    <x v="2"/>
    <x v="8"/>
    <x v="2"/>
    <x v="3"/>
    <x v="0"/>
    <x v="2"/>
    <x v="4"/>
    <s v="Weighted Vest"/>
    <n v="2"/>
    <n v="123.73"/>
    <n v="0"/>
    <n v="68.459999999999994"/>
    <n v="247.46"/>
    <n v="136.91999999999999"/>
    <n v="110.54000000000002"/>
    <n v="0.44669845631617239"/>
    <n v="2026"/>
    <s v="Q3"/>
    <n v="9"/>
    <s v="Sep"/>
  </r>
  <r>
    <x v="1945"/>
    <x v="263"/>
    <x v="0"/>
    <x v="2"/>
    <x v="8"/>
    <x v="2"/>
    <x v="5"/>
    <x v="0"/>
    <x v="2"/>
    <x v="1"/>
    <s v="Trail Boots"/>
    <n v="2"/>
    <n v="146.81"/>
    <n v="0"/>
    <n v="79.72"/>
    <n v="293.62"/>
    <n v="159.44"/>
    <n v="134.18"/>
    <n v="0.45698521899053202"/>
    <n v="2026"/>
    <s v="Q3"/>
    <n v="9"/>
    <s v="Sep"/>
  </r>
  <r>
    <x v="1946"/>
    <x v="263"/>
    <x v="0"/>
    <x v="2"/>
    <x v="8"/>
    <x v="1"/>
    <x v="12"/>
    <x v="2"/>
    <x v="0"/>
    <x v="2"/>
    <s v="Travel Backpack 35L"/>
    <n v="2"/>
    <n v="167.16"/>
    <n v="0"/>
    <n v="88.51"/>
    <n v="334.32"/>
    <n v="177.02"/>
    <n v="157.29999999999998"/>
    <n v="0.4705072983967456"/>
    <n v="2026"/>
    <s v="Q3"/>
    <n v="9"/>
    <s v="Sep"/>
  </r>
  <r>
    <x v="1947"/>
    <x v="263"/>
    <x v="0"/>
    <x v="2"/>
    <x v="8"/>
    <x v="2"/>
    <x v="2"/>
    <x v="0"/>
    <x v="1"/>
    <x v="0"/>
    <s v="Commuter Helmet"/>
    <n v="1"/>
    <n v="83.69"/>
    <n v="0"/>
    <n v="42.76"/>
    <n v="83.69"/>
    <n v="42.76"/>
    <n v="40.93"/>
    <n v="0.48906679412116144"/>
    <n v="2026"/>
    <s v="Q3"/>
    <n v="9"/>
    <s v="Sep"/>
  </r>
  <r>
    <x v="1948"/>
    <x v="263"/>
    <x v="0"/>
    <x v="2"/>
    <x v="8"/>
    <x v="0"/>
    <x v="0"/>
    <x v="0"/>
    <x v="1"/>
    <x v="0"/>
    <s v="Compact Repair Kit"/>
    <n v="1"/>
    <n v="40.4"/>
    <n v="0.15"/>
    <n v="16.47"/>
    <n v="34.339999999999996"/>
    <n v="16.47"/>
    <n v="17.869999999999997"/>
    <n v="0.52038439138031445"/>
    <n v="2026"/>
    <s v="Q3"/>
    <n v="9"/>
    <s v="Sep"/>
  </r>
  <r>
    <x v="1949"/>
    <x v="263"/>
    <x v="0"/>
    <x v="2"/>
    <x v="8"/>
    <x v="1"/>
    <x v="11"/>
    <x v="0"/>
    <x v="0"/>
    <x v="1"/>
    <s v="Trail Boots"/>
    <n v="3"/>
    <n v="143.31"/>
    <n v="0"/>
    <n v="81.36"/>
    <n v="429.93"/>
    <n v="244.07999999999998"/>
    <n v="185.85000000000002"/>
    <n v="0.43227967343521045"/>
    <n v="2026"/>
    <s v="Q3"/>
    <n v="9"/>
    <s v="Sep"/>
  </r>
  <r>
    <x v="1950"/>
    <x v="263"/>
    <x v="0"/>
    <x v="2"/>
    <x v="8"/>
    <x v="1"/>
    <x v="11"/>
    <x v="1"/>
    <x v="0"/>
    <x v="4"/>
    <s v="Training Mat"/>
    <n v="15"/>
    <n v="51.1"/>
    <n v="0.1"/>
    <n v="21.9"/>
    <n v="689.85"/>
    <n v="328.5"/>
    <n v="361.35"/>
    <n v="0.52380952380952384"/>
    <n v="2026"/>
    <s v="Q3"/>
    <n v="9"/>
    <s v="Sep"/>
  </r>
  <r>
    <x v="1951"/>
    <x v="263"/>
    <x v="0"/>
    <x v="2"/>
    <x v="8"/>
    <x v="3"/>
    <x v="13"/>
    <x v="3"/>
    <x v="1"/>
    <x v="1"/>
    <s v="Trail Boots"/>
    <n v="1"/>
    <n v="146.33000000000001"/>
    <n v="0"/>
    <n v="80.05"/>
    <n v="146.33000000000001"/>
    <n v="80.05"/>
    <n v="66.280000000000015"/>
    <n v="0.45294881432378875"/>
    <n v="2026"/>
    <s v="Q3"/>
    <n v="9"/>
    <s v="Sep"/>
  </r>
  <r>
    <x v="1952"/>
    <x v="264"/>
    <x v="0"/>
    <x v="2"/>
    <x v="8"/>
    <x v="3"/>
    <x v="8"/>
    <x v="0"/>
    <x v="0"/>
    <x v="2"/>
    <s v="Carry-On Duffel"/>
    <n v="1"/>
    <n v="130.69999999999999"/>
    <n v="0.05"/>
    <n v="68.23"/>
    <n v="124.16499999999998"/>
    <n v="68.23"/>
    <n v="55.934999999999974"/>
    <n v="0.45048926831232622"/>
    <n v="2026"/>
    <s v="Q3"/>
    <n v="9"/>
    <s v="Sep"/>
  </r>
  <r>
    <x v="1953"/>
    <x v="264"/>
    <x v="0"/>
    <x v="2"/>
    <x v="8"/>
    <x v="1"/>
    <x v="12"/>
    <x v="1"/>
    <x v="2"/>
    <x v="4"/>
    <s v="Resistance Band Set"/>
    <n v="8"/>
    <n v="39.630000000000003"/>
    <n v="0.15"/>
    <n v="14.61"/>
    <n v="269.48400000000004"/>
    <n v="116.88"/>
    <n v="152.60400000000004"/>
    <n v="0.56628222825844954"/>
    <n v="2026"/>
    <s v="Q3"/>
    <n v="9"/>
    <s v="Sep"/>
  </r>
  <r>
    <x v="1954"/>
    <x v="264"/>
    <x v="0"/>
    <x v="2"/>
    <x v="8"/>
    <x v="1"/>
    <x v="6"/>
    <x v="0"/>
    <x v="0"/>
    <x v="2"/>
    <s v="Carry-On Duffel"/>
    <n v="1"/>
    <n v="132.36000000000001"/>
    <n v="0.05"/>
    <n v="66.63"/>
    <n v="125.742"/>
    <n v="66.63"/>
    <n v="59.112000000000009"/>
    <n v="0.47010545402490822"/>
    <n v="2026"/>
    <s v="Q3"/>
    <n v="9"/>
    <s v="Sep"/>
  </r>
  <r>
    <x v="1955"/>
    <x v="264"/>
    <x v="0"/>
    <x v="2"/>
    <x v="8"/>
    <x v="3"/>
    <x v="7"/>
    <x v="0"/>
    <x v="2"/>
    <x v="1"/>
    <s v="Summit Backpack 45L"/>
    <n v="1"/>
    <n v="156.81"/>
    <n v="0"/>
    <n v="78.2"/>
    <n v="156.81"/>
    <n v="78.2"/>
    <n v="78.61"/>
    <n v="0.50130731458452904"/>
    <n v="2026"/>
    <s v="Q3"/>
    <n v="9"/>
    <s v="Sep"/>
  </r>
  <r>
    <x v="1956"/>
    <x v="264"/>
    <x v="0"/>
    <x v="2"/>
    <x v="8"/>
    <x v="3"/>
    <x v="8"/>
    <x v="3"/>
    <x v="1"/>
    <x v="2"/>
    <s v="Carry-On Duffel"/>
    <n v="3"/>
    <n v="134.52000000000001"/>
    <n v="0.05"/>
    <n v="65.19"/>
    <n v="383.38200000000006"/>
    <n v="195.57"/>
    <n v="187.81200000000007"/>
    <n v="0.48988215409174152"/>
    <n v="2026"/>
    <s v="Q3"/>
    <n v="9"/>
    <s v="Sep"/>
  </r>
  <r>
    <x v="1957"/>
    <x v="264"/>
    <x v="0"/>
    <x v="2"/>
    <x v="8"/>
    <x v="3"/>
    <x v="8"/>
    <x v="0"/>
    <x v="0"/>
    <x v="3"/>
    <s v="Compact Sleeping Bag"/>
    <n v="1"/>
    <n v="124.51"/>
    <n v="0"/>
    <n v="59.97"/>
    <n v="124.51"/>
    <n v="59.97"/>
    <n v="64.540000000000006"/>
    <n v="0.51835193960324477"/>
    <n v="2026"/>
    <s v="Q3"/>
    <n v="9"/>
    <s v="Sep"/>
  </r>
  <r>
    <x v="1958"/>
    <x v="264"/>
    <x v="0"/>
    <x v="2"/>
    <x v="8"/>
    <x v="2"/>
    <x v="3"/>
    <x v="0"/>
    <x v="0"/>
    <x v="1"/>
    <s v="Trail Boots"/>
    <n v="1"/>
    <n v="141"/>
    <n v="0"/>
    <n v="79.010000000000005"/>
    <n v="141"/>
    <n v="79.010000000000005"/>
    <n v="61.989999999999995"/>
    <n v="0.43964539007092196"/>
    <n v="2026"/>
    <s v="Q3"/>
    <n v="9"/>
    <s v="Sep"/>
  </r>
  <r>
    <x v="1959"/>
    <x v="264"/>
    <x v="0"/>
    <x v="2"/>
    <x v="8"/>
    <x v="3"/>
    <x v="4"/>
    <x v="1"/>
    <x v="0"/>
    <x v="3"/>
    <s v="Compact Sleeping Bag"/>
    <n v="6"/>
    <n v="121.7"/>
    <n v="0.15"/>
    <n v="61.26"/>
    <n v="620.67000000000007"/>
    <n v="367.56"/>
    <n v="253.11000000000007"/>
    <n v="0.40780124703948967"/>
    <n v="2026"/>
    <s v="Q3"/>
    <n v="9"/>
    <s v="Sep"/>
  </r>
  <r>
    <x v="1960"/>
    <x v="264"/>
    <x v="0"/>
    <x v="2"/>
    <x v="8"/>
    <x v="3"/>
    <x v="7"/>
    <x v="1"/>
    <x v="2"/>
    <x v="0"/>
    <s v="Cycling Pack 12L"/>
    <n v="4"/>
    <n v="103.86"/>
    <n v="0.1"/>
    <n v="50.12"/>
    <n v="373.89600000000002"/>
    <n v="200.48"/>
    <n v="173.41600000000003"/>
    <n v="0.46380811776536796"/>
    <n v="2026"/>
    <s v="Q3"/>
    <n v="9"/>
    <s v="Sep"/>
  </r>
  <r>
    <x v="1961"/>
    <x v="265"/>
    <x v="0"/>
    <x v="2"/>
    <x v="8"/>
    <x v="2"/>
    <x v="5"/>
    <x v="3"/>
    <x v="0"/>
    <x v="1"/>
    <s v="Hiking Daypack 20L"/>
    <n v="2"/>
    <n v="93.82"/>
    <n v="0.05"/>
    <n v="45.57"/>
    <n v="178.25799999999998"/>
    <n v="91.14"/>
    <n v="87.117999999999981"/>
    <n v="0.48871859888476249"/>
    <n v="2026"/>
    <s v="Q3"/>
    <n v="9"/>
    <s v="Sep"/>
  </r>
  <r>
    <x v="1962"/>
    <x v="265"/>
    <x v="0"/>
    <x v="2"/>
    <x v="8"/>
    <x v="3"/>
    <x v="8"/>
    <x v="1"/>
    <x v="2"/>
    <x v="1"/>
    <s v="Summit Backpack 45L"/>
    <n v="8"/>
    <n v="155.13999999999999"/>
    <n v="0.1"/>
    <n v="76.87"/>
    <n v="1117.008"/>
    <n v="614.96"/>
    <n v="502.048"/>
    <n v="0.44945783736553363"/>
    <n v="2026"/>
    <s v="Q3"/>
    <n v="9"/>
    <s v="Sep"/>
  </r>
  <r>
    <x v="1963"/>
    <x v="265"/>
    <x v="0"/>
    <x v="2"/>
    <x v="8"/>
    <x v="3"/>
    <x v="8"/>
    <x v="0"/>
    <x v="0"/>
    <x v="1"/>
    <s v="Hiking Daypack 20L"/>
    <n v="3"/>
    <n v="92.14"/>
    <n v="0.05"/>
    <n v="45.25"/>
    <n v="262.59899999999999"/>
    <n v="135.75"/>
    <n v="126.84899999999999"/>
    <n v="0.48305210606285626"/>
    <n v="2026"/>
    <s v="Q3"/>
    <n v="9"/>
    <s v="Sep"/>
  </r>
  <r>
    <x v="1964"/>
    <x v="266"/>
    <x v="0"/>
    <x v="2"/>
    <x v="8"/>
    <x v="1"/>
    <x v="12"/>
    <x v="2"/>
    <x v="0"/>
    <x v="0"/>
    <s v="Compact Repair Kit"/>
    <n v="6"/>
    <n v="39.880000000000003"/>
    <n v="0.05"/>
    <n v="16.79"/>
    <n v="227.31600000000003"/>
    <n v="100.74"/>
    <n v="126.57600000000004"/>
    <n v="0.5568283798764716"/>
    <n v="2026"/>
    <s v="Q3"/>
    <n v="9"/>
    <s v="Sep"/>
  </r>
  <r>
    <x v="1965"/>
    <x v="266"/>
    <x v="0"/>
    <x v="2"/>
    <x v="8"/>
    <x v="2"/>
    <x v="16"/>
    <x v="0"/>
    <x v="0"/>
    <x v="2"/>
    <s v="Insulated Bottle"/>
    <n v="4"/>
    <n v="35.700000000000003"/>
    <n v="0"/>
    <n v="13.91"/>
    <n v="142.80000000000001"/>
    <n v="55.64"/>
    <n v="87.160000000000011"/>
    <n v="0.61036414565826336"/>
    <n v="2026"/>
    <s v="Q3"/>
    <n v="9"/>
    <s v="Sep"/>
  </r>
  <r>
    <x v="1966"/>
    <x v="266"/>
    <x v="0"/>
    <x v="2"/>
    <x v="8"/>
    <x v="3"/>
    <x v="8"/>
    <x v="2"/>
    <x v="1"/>
    <x v="0"/>
    <s v="Cycling Pack 12L"/>
    <n v="6"/>
    <n v="104.16"/>
    <n v="0"/>
    <n v="51.76"/>
    <n v="624.96"/>
    <n v="310.56"/>
    <n v="314.40000000000003"/>
    <n v="0.50307219662058378"/>
    <n v="2026"/>
    <s v="Q3"/>
    <n v="9"/>
    <s v="Sep"/>
  </r>
  <r>
    <x v="1967"/>
    <x v="266"/>
    <x v="0"/>
    <x v="2"/>
    <x v="8"/>
    <x v="2"/>
    <x v="16"/>
    <x v="0"/>
    <x v="1"/>
    <x v="1"/>
    <s v="Trail Boots"/>
    <n v="5"/>
    <n v="147.21"/>
    <n v="0.05"/>
    <n v="79.14"/>
    <n v="699.24750000000006"/>
    <n v="395.7"/>
    <n v="303.54750000000007"/>
    <n v="0.43410594961011667"/>
    <n v="2026"/>
    <s v="Q3"/>
    <n v="9"/>
    <s v="Sep"/>
  </r>
  <r>
    <x v="1968"/>
    <x v="266"/>
    <x v="0"/>
    <x v="2"/>
    <x v="8"/>
    <x v="0"/>
    <x v="0"/>
    <x v="0"/>
    <x v="1"/>
    <x v="3"/>
    <s v="Trail Tent 2P"/>
    <n v="3"/>
    <n v="195.68"/>
    <n v="0.05"/>
    <n v="102.16"/>
    <n v="557.68799999999999"/>
    <n v="306.48"/>
    <n v="251.20799999999997"/>
    <n v="0.45044541033696256"/>
    <n v="2026"/>
    <s v="Q3"/>
    <n v="9"/>
    <s v="Sep"/>
  </r>
  <r>
    <x v="1969"/>
    <x v="266"/>
    <x v="0"/>
    <x v="2"/>
    <x v="8"/>
    <x v="1"/>
    <x v="11"/>
    <x v="1"/>
    <x v="2"/>
    <x v="1"/>
    <s v="Hiking Daypack 20L"/>
    <n v="5"/>
    <n v="90.05"/>
    <n v="0.15"/>
    <n v="44.12"/>
    <n v="382.71249999999998"/>
    <n v="220.6"/>
    <n v="162.11249999999998"/>
    <n v="0.42358820263252439"/>
    <n v="2026"/>
    <s v="Q3"/>
    <n v="9"/>
    <s v="Sep"/>
  </r>
  <r>
    <x v="1970"/>
    <x v="266"/>
    <x v="0"/>
    <x v="2"/>
    <x v="8"/>
    <x v="3"/>
    <x v="13"/>
    <x v="3"/>
    <x v="0"/>
    <x v="3"/>
    <s v="Alpine Tent 4P"/>
    <n v="1"/>
    <n v="345.48"/>
    <n v="0"/>
    <n v="196.31"/>
    <n v="345.48"/>
    <n v="196.31"/>
    <n v="149.17000000000002"/>
    <n v="0.43177607965728843"/>
    <n v="2026"/>
    <s v="Q3"/>
    <n v="9"/>
    <s v="Sep"/>
  </r>
  <r>
    <x v="1971"/>
    <x v="266"/>
    <x v="0"/>
    <x v="2"/>
    <x v="8"/>
    <x v="3"/>
    <x v="4"/>
    <x v="0"/>
    <x v="1"/>
    <x v="2"/>
    <s v="Packing Cube Set"/>
    <n v="1"/>
    <n v="46.23"/>
    <n v="0.1"/>
    <n v="18.34"/>
    <n v="41.606999999999999"/>
    <n v="18.34"/>
    <n v="23.266999999999999"/>
    <n v="0.55920878698295962"/>
    <n v="2026"/>
    <s v="Q3"/>
    <n v="9"/>
    <s v="Sep"/>
  </r>
  <r>
    <x v="1972"/>
    <x v="266"/>
    <x v="0"/>
    <x v="2"/>
    <x v="8"/>
    <x v="0"/>
    <x v="0"/>
    <x v="3"/>
    <x v="0"/>
    <x v="3"/>
    <s v="Portable Camp Stove"/>
    <n v="3"/>
    <n v="82.38"/>
    <n v="0.15"/>
    <n v="39.020000000000003"/>
    <n v="210.06899999999999"/>
    <n v="117.06"/>
    <n v="93.008999999999986"/>
    <n v="0.44275452351370259"/>
    <n v="2026"/>
    <s v="Q3"/>
    <n v="9"/>
    <s v="Sep"/>
  </r>
  <r>
    <x v="1973"/>
    <x v="267"/>
    <x v="0"/>
    <x v="2"/>
    <x v="8"/>
    <x v="3"/>
    <x v="7"/>
    <x v="0"/>
    <x v="1"/>
    <x v="3"/>
    <s v="Alpine Tent 4P"/>
    <n v="1"/>
    <n v="344.79"/>
    <n v="0"/>
    <n v="189.63"/>
    <n v="344.79"/>
    <n v="189.63"/>
    <n v="155.16000000000003"/>
    <n v="0.45001305142260511"/>
    <n v="2026"/>
    <s v="Q3"/>
    <n v="9"/>
    <s v="Sep"/>
  </r>
  <r>
    <x v="1974"/>
    <x v="268"/>
    <x v="0"/>
    <x v="2"/>
    <x v="8"/>
    <x v="0"/>
    <x v="0"/>
    <x v="3"/>
    <x v="0"/>
    <x v="1"/>
    <s v="Trekking Poles"/>
    <n v="1"/>
    <n v="73.06"/>
    <n v="0.05"/>
    <n v="31.42"/>
    <n v="69.406999999999996"/>
    <n v="31.42"/>
    <n v="37.986999999999995"/>
    <n v="0.54730790842422228"/>
    <n v="2026"/>
    <s v="Q3"/>
    <n v="9"/>
    <s v="Sep"/>
  </r>
  <r>
    <x v="1975"/>
    <x v="268"/>
    <x v="0"/>
    <x v="2"/>
    <x v="8"/>
    <x v="3"/>
    <x v="8"/>
    <x v="0"/>
    <x v="0"/>
    <x v="3"/>
    <s v="Portable Camp Stove"/>
    <n v="1"/>
    <n v="81.58"/>
    <n v="0.1"/>
    <n v="38.89"/>
    <n v="73.421999999999997"/>
    <n v="38.89"/>
    <n v="34.531999999999996"/>
    <n v="0.47032224673803491"/>
    <n v="2026"/>
    <s v="Q3"/>
    <n v="9"/>
    <s v="Sep"/>
  </r>
  <r>
    <x v="1976"/>
    <x v="268"/>
    <x v="0"/>
    <x v="2"/>
    <x v="8"/>
    <x v="1"/>
    <x v="12"/>
    <x v="1"/>
    <x v="0"/>
    <x v="4"/>
    <s v="Training Mat"/>
    <n v="6"/>
    <n v="49.87"/>
    <n v="0.1"/>
    <n v="21.75"/>
    <n v="269.298"/>
    <n v="130.5"/>
    <n v="138.798"/>
    <n v="0.51540672414945521"/>
    <n v="2026"/>
    <s v="Q3"/>
    <n v="9"/>
    <s v="Sep"/>
  </r>
  <r>
    <x v="1977"/>
    <x v="268"/>
    <x v="0"/>
    <x v="2"/>
    <x v="8"/>
    <x v="2"/>
    <x v="3"/>
    <x v="0"/>
    <x v="1"/>
    <x v="0"/>
    <s v="Compact Repair Kit"/>
    <n v="2"/>
    <n v="39.81"/>
    <n v="0.05"/>
    <n v="16.87"/>
    <n v="75.638999999999996"/>
    <n v="33.74"/>
    <n v="41.898999999999994"/>
    <n v="0.55393381721069812"/>
    <n v="2026"/>
    <s v="Q3"/>
    <n v="9"/>
    <s v="Sep"/>
  </r>
  <r>
    <x v="1978"/>
    <x v="268"/>
    <x v="0"/>
    <x v="2"/>
    <x v="8"/>
    <x v="2"/>
    <x v="2"/>
    <x v="0"/>
    <x v="0"/>
    <x v="3"/>
    <s v="Trail Tent 2P"/>
    <n v="3"/>
    <n v="191.46"/>
    <n v="0"/>
    <n v="104.06"/>
    <n v="574.38"/>
    <n v="312.18"/>
    <n v="262.2"/>
    <n v="0.45649221769560222"/>
    <n v="2026"/>
    <s v="Q3"/>
    <n v="9"/>
    <s v="Sep"/>
  </r>
  <r>
    <x v="1979"/>
    <x v="268"/>
    <x v="0"/>
    <x v="2"/>
    <x v="8"/>
    <x v="2"/>
    <x v="5"/>
    <x v="0"/>
    <x v="0"/>
    <x v="2"/>
    <s v="Packing Cube Set"/>
    <n v="3"/>
    <n v="46.48"/>
    <n v="0.05"/>
    <n v="18.82"/>
    <n v="132.46799999999999"/>
    <n v="56.46"/>
    <n v="76.007999999999981"/>
    <n v="0.57378385723344494"/>
    <n v="2026"/>
    <s v="Q3"/>
    <n v="9"/>
    <s v="Sep"/>
  </r>
  <r>
    <x v="1980"/>
    <x v="268"/>
    <x v="0"/>
    <x v="2"/>
    <x v="8"/>
    <x v="1"/>
    <x v="12"/>
    <x v="2"/>
    <x v="0"/>
    <x v="2"/>
    <s v="Insulated Bottle"/>
    <n v="2"/>
    <n v="35.44"/>
    <n v="0.1"/>
    <n v="13.2"/>
    <n v="63.791999999999994"/>
    <n v="26.4"/>
    <n v="37.391999999999996"/>
    <n v="0.58615500376222718"/>
    <n v="2026"/>
    <s v="Q3"/>
    <n v="9"/>
    <s v="Sep"/>
  </r>
  <r>
    <x v="1981"/>
    <x v="268"/>
    <x v="0"/>
    <x v="2"/>
    <x v="8"/>
    <x v="2"/>
    <x v="2"/>
    <x v="0"/>
    <x v="1"/>
    <x v="4"/>
    <s v="Recovery Roller"/>
    <n v="4"/>
    <n v="36.159999999999997"/>
    <n v="0.05"/>
    <n v="13.68"/>
    <n v="137.40799999999999"/>
    <n v="54.72"/>
    <n v="82.687999999999988"/>
    <n v="0.60176991150442471"/>
    <n v="2026"/>
    <s v="Q3"/>
    <n v="9"/>
    <s v="Sep"/>
  </r>
  <r>
    <x v="1982"/>
    <x v="268"/>
    <x v="0"/>
    <x v="2"/>
    <x v="8"/>
    <x v="3"/>
    <x v="8"/>
    <x v="0"/>
    <x v="0"/>
    <x v="4"/>
    <s v="Recovery Roller"/>
    <n v="2"/>
    <n v="35.93"/>
    <n v="0"/>
    <n v="13.91"/>
    <n v="71.86"/>
    <n v="27.82"/>
    <n v="44.04"/>
    <n v="0.6128583356526579"/>
    <n v="2026"/>
    <s v="Q3"/>
    <n v="9"/>
    <s v="Sep"/>
  </r>
  <r>
    <x v="1983"/>
    <x v="268"/>
    <x v="0"/>
    <x v="2"/>
    <x v="8"/>
    <x v="3"/>
    <x v="8"/>
    <x v="0"/>
    <x v="2"/>
    <x v="3"/>
    <s v="Trail Tent 2P"/>
    <n v="1"/>
    <n v="199.7"/>
    <n v="0"/>
    <n v="103.77"/>
    <n v="199.7"/>
    <n v="103.77"/>
    <n v="95.929999999999993"/>
    <n v="0.4803705558337506"/>
    <n v="2026"/>
    <s v="Q3"/>
    <n v="9"/>
    <s v="Sep"/>
  </r>
  <r>
    <x v="1984"/>
    <x v="269"/>
    <x v="0"/>
    <x v="2"/>
    <x v="8"/>
    <x v="3"/>
    <x v="4"/>
    <x v="0"/>
    <x v="1"/>
    <x v="1"/>
    <s v="Summit Backpack 45L"/>
    <n v="4"/>
    <n v="154.28"/>
    <n v="0.05"/>
    <n v="78.180000000000007"/>
    <n v="586.26400000000001"/>
    <n v="312.72000000000003"/>
    <n v="273.54399999999998"/>
    <n v="0.46658843115047144"/>
    <n v="2026"/>
    <s v="Q3"/>
    <n v="9"/>
    <s v="Sep"/>
  </r>
  <r>
    <x v="1985"/>
    <x v="269"/>
    <x v="0"/>
    <x v="2"/>
    <x v="8"/>
    <x v="0"/>
    <x v="15"/>
    <x v="0"/>
    <x v="0"/>
    <x v="2"/>
    <s v="Travel Backpack 35L"/>
    <n v="1"/>
    <n v="165.44"/>
    <n v="0"/>
    <n v="88.25"/>
    <n v="165.44"/>
    <n v="88.25"/>
    <n v="77.19"/>
    <n v="0.46657398452611215"/>
    <n v="2026"/>
    <s v="Q3"/>
    <n v="9"/>
    <s v="Sep"/>
  </r>
  <r>
    <x v="1986"/>
    <x v="269"/>
    <x v="0"/>
    <x v="2"/>
    <x v="8"/>
    <x v="3"/>
    <x v="7"/>
    <x v="0"/>
    <x v="0"/>
    <x v="2"/>
    <s v="Carry-On Duffel"/>
    <n v="2"/>
    <n v="130.29"/>
    <n v="0.1"/>
    <n v="67.97"/>
    <n v="234.52199999999999"/>
    <n v="135.94"/>
    <n v="98.581999999999994"/>
    <n v="0.42035288800197845"/>
    <n v="2026"/>
    <s v="Q3"/>
    <n v="9"/>
    <s v="Sep"/>
  </r>
  <r>
    <x v="1987"/>
    <x v="269"/>
    <x v="0"/>
    <x v="2"/>
    <x v="8"/>
    <x v="1"/>
    <x v="12"/>
    <x v="0"/>
    <x v="0"/>
    <x v="4"/>
    <s v="Recovery Roller"/>
    <n v="3"/>
    <n v="36.909999999999997"/>
    <n v="0.05"/>
    <n v="13.7"/>
    <n v="105.19349999999999"/>
    <n v="41.099999999999994"/>
    <n v="64.093499999999992"/>
    <n v="0.60929144861612172"/>
    <n v="2026"/>
    <s v="Q3"/>
    <n v="9"/>
    <s v="Sep"/>
  </r>
  <r>
    <x v="1988"/>
    <x v="269"/>
    <x v="0"/>
    <x v="2"/>
    <x v="8"/>
    <x v="2"/>
    <x v="5"/>
    <x v="3"/>
    <x v="2"/>
    <x v="0"/>
    <s v="Trail Bike Light"/>
    <n v="1"/>
    <n v="50.02"/>
    <n v="0"/>
    <n v="22.65"/>
    <n v="50.02"/>
    <n v="22.65"/>
    <n v="27.370000000000005"/>
    <n v="0.54718112754898052"/>
    <n v="2026"/>
    <s v="Q3"/>
    <n v="9"/>
    <s v="Sep"/>
  </r>
  <r>
    <x v="1989"/>
    <x v="269"/>
    <x v="0"/>
    <x v="2"/>
    <x v="8"/>
    <x v="1"/>
    <x v="12"/>
    <x v="0"/>
    <x v="0"/>
    <x v="3"/>
    <s v="Portable Camp Stove"/>
    <n v="1"/>
    <n v="83.32"/>
    <n v="0.05"/>
    <n v="38.93"/>
    <n v="79.153999999999996"/>
    <n v="38.93"/>
    <n v="40.223999999999997"/>
    <n v="0.50817393940925282"/>
    <n v="2026"/>
    <s v="Q3"/>
    <n v="9"/>
    <s v="Sep"/>
  </r>
  <r>
    <x v="1990"/>
    <x v="270"/>
    <x v="0"/>
    <x v="2"/>
    <x v="8"/>
    <x v="0"/>
    <x v="15"/>
    <x v="1"/>
    <x v="2"/>
    <x v="1"/>
    <s v="Trekking Poles"/>
    <n v="10"/>
    <n v="71.040000000000006"/>
    <n v="0.2"/>
    <n v="31.7"/>
    <n v="568.32000000000005"/>
    <n v="317"/>
    <n v="251.32000000000005"/>
    <n v="0.4422156531531532"/>
    <n v="2026"/>
    <s v="Q3"/>
    <n v="9"/>
    <s v="Sep"/>
  </r>
  <r>
    <x v="1991"/>
    <x v="270"/>
    <x v="0"/>
    <x v="2"/>
    <x v="8"/>
    <x v="3"/>
    <x v="7"/>
    <x v="2"/>
    <x v="0"/>
    <x v="0"/>
    <s v="Compact Repair Kit"/>
    <n v="2"/>
    <n v="40.83"/>
    <n v="0"/>
    <n v="16.850000000000001"/>
    <n v="81.66"/>
    <n v="33.700000000000003"/>
    <n v="47.959999999999994"/>
    <n v="0.58731325006122947"/>
    <n v="2026"/>
    <s v="Q3"/>
    <n v="9"/>
    <s v="Sep"/>
  </r>
  <r>
    <x v="1992"/>
    <x v="270"/>
    <x v="0"/>
    <x v="2"/>
    <x v="8"/>
    <x v="1"/>
    <x v="14"/>
    <x v="3"/>
    <x v="0"/>
    <x v="3"/>
    <s v="Compact Sleeping Bag"/>
    <n v="1"/>
    <n v="121.64"/>
    <n v="0.15"/>
    <n v="61.56"/>
    <n v="103.39399999999999"/>
    <n v="61.56"/>
    <n v="41.833999999999989"/>
    <n v="0.40460761746329565"/>
    <n v="2026"/>
    <s v="Q3"/>
    <n v="9"/>
    <s v="Sep"/>
  </r>
  <r>
    <x v="1993"/>
    <x v="270"/>
    <x v="0"/>
    <x v="2"/>
    <x v="8"/>
    <x v="1"/>
    <x v="1"/>
    <x v="2"/>
    <x v="1"/>
    <x v="2"/>
    <s v="Travel Backpack 35L"/>
    <n v="1"/>
    <n v="164.7"/>
    <n v="0"/>
    <n v="86.02"/>
    <n v="164.7"/>
    <n v="86.02"/>
    <n v="78.679999999999993"/>
    <n v="0.47771706132361869"/>
    <n v="2026"/>
    <s v="Q3"/>
    <n v="9"/>
    <s v="Sep"/>
  </r>
  <r>
    <x v="1994"/>
    <x v="270"/>
    <x v="0"/>
    <x v="2"/>
    <x v="8"/>
    <x v="3"/>
    <x v="7"/>
    <x v="3"/>
    <x v="1"/>
    <x v="3"/>
    <s v="Trail Tent 2P"/>
    <n v="1"/>
    <n v="199.09"/>
    <n v="0.05"/>
    <n v="106.57"/>
    <n v="189.13550000000001"/>
    <n v="106.57"/>
    <n v="82.565500000000014"/>
    <n v="0.43654152710622812"/>
    <n v="2026"/>
    <s v="Q3"/>
    <n v="9"/>
    <s v="Sep"/>
  </r>
  <r>
    <x v="1995"/>
    <x v="270"/>
    <x v="0"/>
    <x v="2"/>
    <x v="8"/>
    <x v="0"/>
    <x v="0"/>
    <x v="3"/>
    <x v="0"/>
    <x v="0"/>
    <s v="Commuter Helmet"/>
    <n v="1"/>
    <n v="81.48"/>
    <n v="0"/>
    <n v="41.47"/>
    <n v="81.48"/>
    <n v="41.47"/>
    <n v="40.010000000000005"/>
    <n v="0.4910407461953854"/>
    <n v="2026"/>
    <s v="Q3"/>
    <n v="9"/>
    <s v="Sep"/>
  </r>
  <r>
    <x v="1996"/>
    <x v="270"/>
    <x v="0"/>
    <x v="2"/>
    <x v="8"/>
    <x v="0"/>
    <x v="0"/>
    <x v="0"/>
    <x v="1"/>
    <x v="4"/>
    <s v="Resistance Band Set"/>
    <n v="3"/>
    <n v="39.450000000000003"/>
    <n v="0.05"/>
    <n v="15.1"/>
    <n v="112.4325"/>
    <n v="45.3"/>
    <n v="67.132500000000007"/>
    <n v="0.59709158828630515"/>
    <n v="2026"/>
    <s v="Q3"/>
    <n v="9"/>
    <s v="Sep"/>
  </r>
  <r>
    <x v="1997"/>
    <x v="270"/>
    <x v="0"/>
    <x v="2"/>
    <x v="8"/>
    <x v="3"/>
    <x v="8"/>
    <x v="0"/>
    <x v="0"/>
    <x v="1"/>
    <s v="Hiking Daypack 20L"/>
    <n v="3"/>
    <n v="93.22"/>
    <n v="0"/>
    <n v="46.75"/>
    <n v="279.65999999999997"/>
    <n v="140.25"/>
    <n v="139.40999999999997"/>
    <n v="0.49849817635700489"/>
    <n v="2026"/>
    <s v="Q3"/>
    <n v="9"/>
    <s v="Sep"/>
  </r>
  <r>
    <x v="1998"/>
    <x v="270"/>
    <x v="0"/>
    <x v="2"/>
    <x v="8"/>
    <x v="1"/>
    <x v="12"/>
    <x v="0"/>
    <x v="1"/>
    <x v="1"/>
    <s v="Trail Boots"/>
    <n v="3"/>
    <n v="142.19"/>
    <n v="0.05"/>
    <n v="78.37"/>
    <n v="405.24149999999997"/>
    <n v="235.11"/>
    <n v="170.13149999999996"/>
    <n v="0.41982743623246871"/>
    <n v="2026"/>
    <s v="Q3"/>
    <n v="9"/>
    <s v="Sep"/>
  </r>
  <r>
    <x v="1999"/>
    <x v="270"/>
    <x v="0"/>
    <x v="2"/>
    <x v="8"/>
    <x v="0"/>
    <x v="0"/>
    <x v="0"/>
    <x v="0"/>
    <x v="1"/>
    <s v="Summit Backpack 45L"/>
    <n v="2"/>
    <n v="151.69999999999999"/>
    <n v="0"/>
    <n v="77.19"/>
    <n v="303.39999999999998"/>
    <n v="154.38"/>
    <n v="149.01999999999998"/>
    <n v="0.49116677653263019"/>
    <n v="2026"/>
    <s v="Q3"/>
    <n v="9"/>
    <s v="Sep"/>
  </r>
  <r>
    <x v="2000"/>
    <x v="270"/>
    <x v="0"/>
    <x v="2"/>
    <x v="8"/>
    <x v="2"/>
    <x v="2"/>
    <x v="2"/>
    <x v="1"/>
    <x v="2"/>
    <s v="Carry-On Duffel"/>
    <n v="1"/>
    <n v="133.85"/>
    <n v="0.05"/>
    <n v="66.41"/>
    <n v="127.15749999999998"/>
    <n v="66.41"/>
    <n v="60.747499999999988"/>
    <n v="0.47773430588050247"/>
    <n v="2026"/>
    <s v="Q3"/>
    <n v="9"/>
    <s v="Sep"/>
  </r>
  <r>
    <x v="2001"/>
    <x v="270"/>
    <x v="0"/>
    <x v="2"/>
    <x v="8"/>
    <x v="3"/>
    <x v="13"/>
    <x v="3"/>
    <x v="2"/>
    <x v="3"/>
    <s v="Compact Sleeping Bag"/>
    <n v="6"/>
    <n v="125.62"/>
    <n v="0"/>
    <n v="61.34"/>
    <n v="753.72"/>
    <n v="368.04"/>
    <n v="385.68"/>
    <n v="0.51170195828689702"/>
    <n v="2026"/>
    <s v="Q3"/>
    <n v="9"/>
    <s v="Sep"/>
  </r>
  <r>
    <x v="2002"/>
    <x v="270"/>
    <x v="0"/>
    <x v="2"/>
    <x v="8"/>
    <x v="1"/>
    <x v="12"/>
    <x v="0"/>
    <x v="1"/>
    <x v="3"/>
    <s v="Trail Tent 2P"/>
    <n v="3"/>
    <n v="196.87"/>
    <n v="0.1"/>
    <n v="105.93"/>
    <n v="531.54899999999998"/>
    <n v="317.79000000000002"/>
    <n v="213.75899999999996"/>
    <n v="0.40214354650276823"/>
    <n v="2026"/>
    <s v="Q3"/>
    <n v="9"/>
    <s v="Sep"/>
  </r>
  <r>
    <x v="2003"/>
    <x v="271"/>
    <x v="0"/>
    <x v="2"/>
    <x v="8"/>
    <x v="1"/>
    <x v="1"/>
    <x v="0"/>
    <x v="0"/>
    <x v="2"/>
    <s v="Insulated Bottle"/>
    <n v="4"/>
    <n v="36.869999999999997"/>
    <n v="0"/>
    <n v="13.43"/>
    <n v="147.47999999999999"/>
    <n v="53.72"/>
    <n v="93.759999999999991"/>
    <n v="0.63574721996202876"/>
    <n v="2026"/>
    <s v="Q3"/>
    <n v="9"/>
    <s v="Sep"/>
  </r>
  <r>
    <x v="2004"/>
    <x v="271"/>
    <x v="0"/>
    <x v="2"/>
    <x v="8"/>
    <x v="1"/>
    <x v="12"/>
    <x v="0"/>
    <x v="1"/>
    <x v="2"/>
    <s v="Packing Cube Set"/>
    <n v="1"/>
    <n v="47.37"/>
    <n v="0"/>
    <n v="18.2"/>
    <n v="47.37"/>
    <n v="18.2"/>
    <n v="29.169999999999998"/>
    <n v="0.61579058475828585"/>
    <n v="2026"/>
    <s v="Q3"/>
    <n v="9"/>
    <s v="Sep"/>
  </r>
  <r>
    <x v="2005"/>
    <x v="271"/>
    <x v="0"/>
    <x v="2"/>
    <x v="8"/>
    <x v="3"/>
    <x v="8"/>
    <x v="3"/>
    <x v="2"/>
    <x v="1"/>
    <s v="Trail Boots"/>
    <n v="1"/>
    <n v="145.62"/>
    <n v="0.05"/>
    <n v="80.25"/>
    <n v="138.339"/>
    <n v="80.25"/>
    <n v="58.088999999999999"/>
    <n v="0.41990328107041397"/>
    <n v="2026"/>
    <s v="Q3"/>
    <n v="9"/>
    <s v="Sep"/>
  </r>
  <r>
    <x v="2006"/>
    <x v="271"/>
    <x v="0"/>
    <x v="2"/>
    <x v="8"/>
    <x v="3"/>
    <x v="8"/>
    <x v="2"/>
    <x v="1"/>
    <x v="4"/>
    <s v="Recovery Roller"/>
    <n v="2"/>
    <n v="36.1"/>
    <n v="0.05"/>
    <n v="13.71"/>
    <n v="68.59"/>
    <n v="27.42"/>
    <n v="41.17"/>
    <n v="0.60023327015599937"/>
    <n v="2026"/>
    <s v="Q3"/>
    <n v="9"/>
    <s v="Sep"/>
  </r>
  <r>
    <x v="2007"/>
    <x v="271"/>
    <x v="0"/>
    <x v="2"/>
    <x v="8"/>
    <x v="0"/>
    <x v="9"/>
    <x v="2"/>
    <x v="0"/>
    <x v="1"/>
    <s v="Trekking Poles"/>
    <n v="2"/>
    <n v="73"/>
    <n v="0.05"/>
    <n v="31.41"/>
    <n v="138.69999999999999"/>
    <n v="62.82"/>
    <n v="75.88"/>
    <n v="0.54708002883922136"/>
    <n v="2026"/>
    <s v="Q3"/>
    <n v="9"/>
    <s v="Sep"/>
  </r>
  <r>
    <x v="2008"/>
    <x v="271"/>
    <x v="0"/>
    <x v="2"/>
    <x v="8"/>
    <x v="1"/>
    <x v="11"/>
    <x v="0"/>
    <x v="1"/>
    <x v="2"/>
    <s v="Insulated Bottle"/>
    <n v="2"/>
    <n v="36.93"/>
    <n v="0.1"/>
    <n v="13.4"/>
    <n v="66.474000000000004"/>
    <n v="26.8"/>
    <n v="39.674000000000007"/>
    <n v="0.59683485272437353"/>
    <n v="2026"/>
    <s v="Q3"/>
    <n v="9"/>
    <s v="Sep"/>
  </r>
  <r>
    <x v="2009"/>
    <x v="271"/>
    <x v="0"/>
    <x v="2"/>
    <x v="8"/>
    <x v="1"/>
    <x v="14"/>
    <x v="0"/>
    <x v="1"/>
    <x v="4"/>
    <s v="Training Mat"/>
    <n v="2"/>
    <n v="51.52"/>
    <n v="0"/>
    <n v="21.47"/>
    <n v="103.04"/>
    <n v="42.94"/>
    <n v="60.100000000000009"/>
    <n v="0.58326863354037273"/>
    <n v="2026"/>
    <s v="Q3"/>
    <n v="9"/>
    <s v="Sep"/>
  </r>
  <r>
    <x v="2010"/>
    <x v="271"/>
    <x v="0"/>
    <x v="2"/>
    <x v="8"/>
    <x v="1"/>
    <x v="6"/>
    <x v="0"/>
    <x v="1"/>
    <x v="4"/>
    <s v="Training Mat"/>
    <n v="1"/>
    <n v="50.42"/>
    <n v="0"/>
    <n v="21.68"/>
    <n v="50.42"/>
    <n v="21.68"/>
    <n v="28.740000000000002"/>
    <n v="0.57001190003966684"/>
    <n v="2026"/>
    <s v="Q3"/>
    <n v="9"/>
    <s v="Sep"/>
  </r>
  <r>
    <x v="2011"/>
    <x v="271"/>
    <x v="0"/>
    <x v="2"/>
    <x v="8"/>
    <x v="1"/>
    <x v="14"/>
    <x v="1"/>
    <x v="0"/>
    <x v="1"/>
    <s v="Summit Backpack 45L"/>
    <n v="10"/>
    <n v="157.79"/>
    <n v="0.1"/>
    <n v="77.900000000000006"/>
    <n v="1420.11"/>
    <n v="779"/>
    <n v="641.1099999999999"/>
    <n v="0.4514509439409623"/>
    <n v="2026"/>
    <s v="Q3"/>
    <n v="9"/>
    <s v="Sep"/>
  </r>
  <r>
    <x v="2012"/>
    <x v="271"/>
    <x v="0"/>
    <x v="2"/>
    <x v="8"/>
    <x v="1"/>
    <x v="11"/>
    <x v="0"/>
    <x v="0"/>
    <x v="0"/>
    <s v="Compact Repair Kit"/>
    <n v="1"/>
    <n v="40.409999999999997"/>
    <n v="0.15"/>
    <n v="16.3"/>
    <n v="34.348499999999994"/>
    <n v="16.3"/>
    <n v="18.048499999999994"/>
    <n v="0.52545234871974023"/>
    <n v="2026"/>
    <s v="Q3"/>
    <n v="9"/>
    <s v="Sep"/>
  </r>
  <r>
    <x v="2013"/>
    <x v="271"/>
    <x v="0"/>
    <x v="2"/>
    <x v="8"/>
    <x v="3"/>
    <x v="8"/>
    <x v="0"/>
    <x v="1"/>
    <x v="0"/>
    <s v="Trail Bike Light"/>
    <n v="2"/>
    <n v="50.17"/>
    <n v="0.05"/>
    <n v="22.83"/>
    <n v="95.322999999999993"/>
    <n v="45.66"/>
    <n v="49.662999999999997"/>
    <n v="0.52099703114673268"/>
    <n v="2026"/>
    <s v="Q3"/>
    <n v="9"/>
    <s v="Sep"/>
  </r>
  <r>
    <x v="2014"/>
    <x v="271"/>
    <x v="0"/>
    <x v="2"/>
    <x v="8"/>
    <x v="1"/>
    <x v="14"/>
    <x v="0"/>
    <x v="1"/>
    <x v="1"/>
    <s v="Summit Backpack 45L"/>
    <n v="1"/>
    <n v="155.55000000000001"/>
    <n v="0.1"/>
    <n v="79.2"/>
    <n v="139.995"/>
    <n v="79.2"/>
    <n v="60.795000000000002"/>
    <n v="0.43426550948248149"/>
    <n v="2026"/>
    <s v="Q3"/>
    <n v="9"/>
    <s v="Sep"/>
  </r>
  <r>
    <x v="2015"/>
    <x v="272"/>
    <x v="0"/>
    <x v="2"/>
    <x v="8"/>
    <x v="2"/>
    <x v="10"/>
    <x v="2"/>
    <x v="2"/>
    <x v="0"/>
    <s v="Trail Bike Light"/>
    <n v="1"/>
    <n v="51.81"/>
    <n v="0.1"/>
    <n v="22.65"/>
    <n v="46.629000000000005"/>
    <n v="22.65"/>
    <n v="23.979000000000006"/>
    <n v="0.51425078813613856"/>
    <n v="2026"/>
    <s v="Q3"/>
    <n v="9"/>
    <s v="Sep"/>
  </r>
  <r>
    <x v="2016"/>
    <x v="272"/>
    <x v="0"/>
    <x v="2"/>
    <x v="8"/>
    <x v="0"/>
    <x v="9"/>
    <x v="2"/>
    <x v="0"/>
    <x v="4"/>
    <s v="Resistance Band Set"/>
    <n v="1"/>
    <n v="40.61"/>
    <n v="0.1"/>
    <n v="14.28"/>
    <n v="36.548999999999999"/>
    <n v="14.28"/>
    <n v="22.268999999999998"/>
    <n v="0.60929163588607071"/>
    <n v="2026"/>
    <s v="Q3"/>
    <n v="9"/>
    <s v="Sep"/>
  </r>
  <r>
    <x v="2017"/>
    <x v="272"/>
    <x v="0"/>
    <x v="2"/>
    <x v="8"/>
    <x v="2"/>
    <x v="2"/>
    <x v="2"/>
    <x v="2"/>
    <x v="1"/>
    <s v="Trail Boots"/>
    <n v="1"/>
    <n v="140.78"/>
    <n v="0.05"/>
    <n v="80.8"/>
    <n v="133.74099999999999"/>
    <n v="80.8"/>
    <n v="52.940999999999988"/>
    <n v="0.39584719719457756"/>
    <n v="2026"/>
    <s v="Q3"/>
    <n v="9"/>
    <s v="Sep"/>
  </r>
  <r>
    <x v="2018"/>
    <x v="272"/>
    <x v="0"/>
    <x v="2"/>
    <x v="8"/>
    <x v="1"/>
    <x v="6"/>
    <x v="2"/>
    <x v="2"/>
    <x v="2"/>
    <s v="Travel Backpack 35L"/>
    <n v="1"/>
    <n v="163.13999999999999"/>
    <n v="0"/>
    <n v="87.53"/>
    <n v="163.13999999999999"/>
    <n v="87.53"/>
    <n v="75.609999999999985"/>
    <n v="0.4634669608924849"/>
    <n v="2026"/>
    <s v="Q3"/>
    <n v="9"/>
    <s v="Sep"/>
  </r>
  <r>
    <x v="2019"/>
    <x v="272"/>
    <x v="0"/>
    <x v="2"/>
    <x v="8"/>
    <x v="3"/>
    <x v="4"/>
    <x v="2"/>
    <x v="0"/>
    <x v="1"/>
    <s v="Trekking Poles"/>
    <n v="1"/>
    <n v="70.91"/>
    <n v="0"/>
    <n v="31.73"/>
    <n v="70.91"/>
    <n v="31.73"/>
    <n v="39.179999999999993"/>
    <n v="0.55253137780284856"/>
    <n v="2026"/>
    <s v="Q3"/>
    <n v="9"/>
    <s v="Sep"/>
  </r>
  <r>
    <x v="2020"/>
    <x v="272"/>
    <x v="0"/>
    <x v="2"/>
    <x v="8"/>
    <x v="3"/>
    <x v="13"/>
    <x v="3"/>
    <x v="0"/>
    <x v="0"/>
    <s v="Commuter Helmet"/>
    <n v="2"/>
    <n v="81.99"/>
    <n v="0"/>
    <n v="43.95"/>
    <n v="163.98"/>
    <n v="87.9"/>
    <n v="76.079999999999984"/>
    <n v="0.46395901939260881"/>
    <n v="2026"/>
    <s v="Q3"/>
    <n v="9"/>
    <s v="Sep"/>
  </r>
  <r>
    <x v="2021"/>
    <x v="272"/>
    <x v="0"/>
    <x v="2"/>
    <x v="8"/>
    <x v="3"/>
    <x v="4"/>
    <x v="3"/>
    <x v="1"/>
    <x v="0"/>
    <s v="Commuter Helmet"/>
    <n v="2"/>
    <n v="81.13"/>
    <n v="0"/>
    <n v="43.7"/>
    <n v="162.26"/>
    <n v="87.4"/>
    <n v="74.859999999999985"/>
    <n v="0.46135831381733017"/>
    <n v="2026"/>
    <s v="Q3"/>
    <n v="9"/>
    <s v="Sep"/>
  </r>
  <r>
    <x v="2022"/>
    <x v="272"/>
    <x v="0"/>
    <x v="2"/>
    <x v="8"/>
    <x v="1"/>
    <x v="12"/>
    <x v="1"/>
    <x v="0"/>
    <x v="1"/>
    <s v="Trail Boots"/>
    <n v="5"/>
    <n v="141.08000000000001"/>
    <n v="0.05"/>
    <n v="78.23"/>
    <n v="670.13000000000011"/>
    <n v="391.15000000000003"/>
    <n v="278.98000000000008"/>
    <n v="0.4163072836613792"/>
    <n v="2026"/>
    <s v="Q3"/>
    <n v="9"/>
    <s v="Sep"/>
  </r>
  <r>
    <x v="2023"/>
    <x v="272"/>
    <x v="0"/>
    <x v="2"/>
    <x v="8"/>
    <x v="0"/>
    <x v="15"/>
    <x v="0"/>
    <x v="0"/>
    <x v="2"/>
    <s v="Insulated Bottle"/>
    <n v="5"/>
    <n v="36.18"/>
    <n v="0"/>
    <n v="13.66"/>
    <n v="180.9"/>
    <n v="68.3"/>
    <n v="112.60000000000001"/>
    <n v="0.62244333886124936"/>
    <n v="2026"/>
    <s v="Q3"/>
    <n v="9"/>
    <s v="Sep"/>
  </r>
  <r>
    <x v="2024"/>
    <x v="272"/>
    <x v="0"/>
    <x v="2"/>
    <x v="8"/>
    <x v="3"/>
    <x v="13"/>
    <x v="3"/>
    <x v="1"/>
    <x v="0"/>
    <s v="Commuter Helmet"/>
    <n v="1"/>
    <n v="81.06"/>
    <n v="0.05"/>
    <n v="43.54"/>
    <n v="77.007000000000005"/>
    <n v="43.54"/>
    <n v="33.467000000000006"/>
    <n v="0.434596854831379"/>
    <n v="2026"/>
    <s v="Q3"/>
    <n v="9"/>
    <s v="Sep"/>
  </r>
  <r>
    <x v="2025"/>
    <x v="272"/>
    <x v="0"/>
    <x v="2"/>
    <x v="8"/>
    <x v="2"/>
    <x v="3"/>
    <x v="0"/>
    <x v="2"/>
    <x v="4"/>
    <s v="Training Mat"/>
    <n v="1"/>
    <n v="49.51"/>
    <n v="0.15"/>
    <n v="21.4"/>
    <n v="42.083499999999994"/>
    <n v="21.4"/>
    <n v="20.683499999999995"/>
    <n v="0.49148716242707946"/>
    <n v="2026"/>
    <s v="Q3"/>
    <n v="9"/>
    <s v="Sep"/>
  </r>
  <r>
    <x v="2026"/>
    <x v="272"/>
    <x v="0"/>
    <x v="2"/>
    <x v="8"/>
    <x v="1"/>
    <x v="14"/>
    <x v="0"/>
    <x v="1"/>
    <x v="3"/>
    <s v="Trail Tent 2P"/>
    <n v="1"/>
    <n v="196.74"/>
    <n v="0.15"/>
    <n v="102.01"/>
    <n v="167.22900000000001"/>
    <n v="102.01"/>
    <n v="65.219000000000008"/>
    <n v="0.38999814625453721"/>
    <n v="2026"/>
    <s v="Q3"/>
    <n v="9"/>
    <s v="Sep"/>
  </r>
  <r>
    <x v="2027"/>
    <x v="272"/>
    <x v="0"/>
    <x v="2"/>
    <x v="8"/>
    <x v="3"/>
    <x v="13"/>
    <x v="0"/>
    <x v="1"/>
    <x v="1"/>
    <s v="Hiking Daypack 20L"/>
    <n v="2"/>
    <n v="91.78"/>
    <n v="0.1"/>
    <n v="45.51"/>
    <n v="165.20400000000001"/>
    <n v="91.02"/>
    <n v="74.184000000000012"/>
    <n v="0.44904481731677204"/>
    <n v="2026"/>
    <s v="Q3"/>
    <n v="9"/>
    <s v="Sep"/>
  </r>
  <r>
    <x v="2028"/>
    <x v="273"/>
    <x v="0"/>
    <x v="3"/>
    <x v="9"/>
    <x v="2"/>
    <x v="10"/>
    <x v="0"/>
    <x v="1"/>
    <x v="1"/>
    <s v="Trail Boots"/>
    <n v="5"/>
    <n v="146.69"/>
    <n v="0"/>
    <n v="79"/>
    <n v="733.45"/>
    <n v="395"/>
    <n v="338.45000000000005"/>
    <n v="0.46144931488172342"/>
    <n v="2026"/>
    <s v="Q4"/>
    <n v="10"/>
    <s v="Oct"/>
  </r>
  <r>
    <x v="2029"/>
    <x v="273"/>
    <x v="0"/>
    <x v="3"/>
    <x v="9"/>
    <x v="0"/>
    <x v="9"/>
    <x v="2"/>
    <x v="1"/>
    <x v="3"/>
    <s v="Portable Camp Stove"/>
    <n v="1"/>
    <n v="79.81"/>
    <n v="0"/>
    <n v="39.08"/>
    <n v="79.81"/>
    <n v="39.08"/>
    <n v="40.730000000000004"/>
    <n v="0.5103370504949255"/>
    <n v="2026"/>
    <s v="Q4"/>
    <n v="10"/>
    <s v="Oct"/>
  </r>
  <r>
    <x v="2030"/>
    <x v="273"/>
    <x v="0"/>
    <x v="3"/>
    <x v="9"/>
    <x v="3"/>
    <x v="8"/>
    <x v="0"/>
    <x v="1"/>
    <x v="3"/>
    <s v="Compact Sleeping Bag"/>
    <n v="5"/>
    <n v="121.63"/>
    <n v="0.05"/>
    <n v="61.7"/>
    <n v="577.74249999999995"/>
    <n v="308.5"/>
    <n v="269.24249999999995"/>
    <n v="0.46602508903187834"/>
    <n v="2026"/>
    <s v="Q4"/>
    <n v="10"/>
    <s v="Oct"/>
  </r>
  <r>
    <x v="2031"/>
    <x v="273"/>
    <x v="0"/>
    <x v="3"/>
    <x v="9"/>
    <x v="3"/>
    <x v="13"/>
    <x v="1"/>
    <x v="2"/>
    <x v="0"/>
    <s v="Trail Bike Light"/>
    <n v="10"/>
    <n v="50.42"/>
    <n v="0.05"/>
    <n v="22.5"/>
    <n v="478.99"/>
    <n v="225"/>
    <n v="253.99"/>
    <n v="0.53026159210004387"/>
    <n v="2026"/>
    <s v="Q4"/>
    <n v="10"/>
    <s v="Oct"/>
  </r>
  <r>
    <x v="2032"/>
    <x v="273"/>
    <x v="0"/>
    <x v="3"/>
    <x v="9"/>
    <x v="2"/>
    <x v="5"/>
    <x v="0"/>
    <x v="1"/>
    <x v="3"/>
    <s v="Portable Camp Stove"/>
    <n v="3"/>
    <n v="80.67"/>
    <n v="0"/>
    <n v="39.94"/>
    <n v="242.01"/>
    <n v="119.82"/>
    <n v="122.19"/>
    <n v="0.50489649188050079"/>
    <n v="2026"/>
    <s v="Q4"/>
    <n v="10"/>
    <s v="Oct"/>
  </r>
  <r>
    <x v="2033"/>
    <x v="273"/>
    <x v="0"/>
    <x v="3"/>
    <x v="9"/>
    <x v="3"/>
    <x v="13"/>
    <x v="0"/>
    <x v="2"/>
    <x v="1"/>
    <s v="Summit Backpack 45L"/>
    <n v="2"/>
    <n v="152.12"/>
    <n v="0"/>
    <n v="79.53"/>
    <n v="304.24"/>
    <n v="159.06"/>
    <n v="145.18"/>
    <n v="0.47718906126742044"/>
    <n v="2026"/>
    <s v="Q4"/>
    <n v="10"/>
    <s v="Oct"/>
  </r>
  <r>
    <x v="2034"/>
    <x v="273"/>
    <x v="0"/>
    <x v="3"/>
    <x v="9"/>
    <x v="2"/>
    <x v="5"/>
    <x v="1"/>
    <x v="1"/>
    <x v="3"/>
    <s v="Portable Camp Stove"/>
    <n v="4"/>
    <n v="82.54"/>
    <n v="0.15"/>
    <n v="39.74"/>
    <n v="280.63600000000002"/>
    <n v="158.96"/>
    <n v="121.67600000000002"/>
    <n v="0.43357231431462823"/>
    <n v="2026"/>
    <s v="Q4"/>
    <n v="10"/>
    <s v="Oct"/>
  </r>
  <r>
    <x v="2035"/>
    <x v="274"/>
    <x v="0"/>
    <x v="3"/>
    <x v="9"/>
    <x v="3"/>
    <x v="13"/>
    <x v="2"/>
    <x v="0"/>
    <x v="0"/>
    <s v="Trail Bike Light"/>
    <n v="2"/>
    <n v="50.43"/>
    <n v="0"/>
    <n v="23.04"/>
    <n v="100.86"/>
    <n v="46.08"/>
    <n v="54.78"/>
    <n v="0.54312908982748365"/>
    <n v="2026"/>
    <s v="Q4"/>
    <n v="10"/>
    <s v="Oct"/>
  </r>
  <r>
    <x v="2036"/>
    <x v="274"/>
    <x v="0"/>
    <x v="3"/>
    <x v="9"/>
    <x v="2"/>
    <x v="10"/>
    <x v="0"/>
    <x v="1"/>
    <x v="3"/>
    <s v="Trail Tent 2P"/>
    <n v="2"/>
    <n v="198.57"/>
    <n v="0.15"/>
    <n v="101.08"/>
    <n v="337.56899999999996"/>
    <n v="202.16"/>
    <n v="135.40899999999996"/>
    <n v="0.4011298430839324"/>
    <n v="2026"/>
    <s v="Q4"/>
    <n v="10"/>
    <s v="Oct"/>
  </r>
  <r>
    <x v="2037"/>
    <x v="275"/>
    <x v="0"/>
    <x v="3"/>
    <x v="9"/>
    <x v="3"/>
    <x v="8"/>
    <x v="0"/>
    <x v="1"/>
    <x v="4"/>
    <s v="Resistance Band Set"/>
    <n v="2"/>
    <n v="41.06"/>
    <n v="0.05"/>
    <n v="14.54"/>
    <n v="78.013999999999996"/>
    <n v="29.08"/>
    <n v="48.933999999999997"/>
    <n v="0.62724639167328944"/>
    <n v="2026"/>
    <s v="Q4"/>
    <n v="10"/>
    <s v="Oct"/>
  </r>
  <r>
    <x v="2038"/>
    <x v="275"/>
    <x v="0"/>
    <x v="3"/>
    <x v="9"/>
    <x v="1"/>
    <x v="12"/>
    <x v="1"/>
    <x v="2"/>
    <x v="2"/>
    <s v="Travel Backpack 35L"/>
    <n v="4"/>
    <n v="162.19"/>
    <n v="0.15"/>
    <n v="89.81"/>
    <n v="551.44600000000003"/>
    <n v="359.24"/>
    <n v="192.20600000000002"/>
    <n v="0.34854908730863948"/>
    <n v="2026"/>
    <s v="Q4"/>
    <n v="10"/>
    <s v="Oct"/>
  </r>
  <r>
    <x v="2039"/>
    <x v="275"/>
    <x v="0"/>
    <x v="3"/>
    <x v="9"/>
    <x v="3"/>
    <x v="4"/>
    <x v="2"/>
    <x v="1"/>
    <x v="3"/>
    <s v="Trail Tent 2P"/>
    <n v="2"/>
    <n v="192.99"/>
    <n v="0"/>
    <n v="101.73"/>
    <n v="385.98"/>
    <n v="203.46"/>
    <n v="182.52"/>
    <n v="0.47287424218871443"/>
    <n v="2026"/>
    <s v="Q4"/>
    <n v="10"/>
    <s v="Oct"/>
  </r>
  <r>
    <x v="2040"/>
    <x v="275"/>
    <x v="0"/>
    <x v="3"/>
    <x v="9"/>
    <x v="0"/>
    <x v="15"/>
    <x v="0"/>
    <x v="1"/>
    <x v="1"/>
    <s v="Trail Boots"/>
    <n v="3"/>
    <n v="142.33000000000001"/>
    <n v="0.1"/>
    <n v="79.19"/>
    <n v="384.291"/>
    <n v="237.57"/>
    <n v="146.721"/>
    <n v="0.3817966072585619"/>
    <n v="2026"/>
    <s v="Q4"/>
    <n v="10"/>
    <s v="Oct"/>
  </r>
  <r>
    <x v="2041"/>
    <x v="275"/>
    <x v="0"/>
    <x v="3"/>
    <x v="9"/>
    <x v="1"/>
    <x v="11"/>
    <x v="2"/>
    <x v="2"/>
    <x v="1"/>
    <s v="Trail Boots"/>
    <n v="4"/>
    <n v="143.63"/>
    <n v="0"/>
    <n v="80.510000000000005"/>
    <n v="574.52"/>
    <n v="322.04000000000002"/>
    <n v="252.47999999999996"/>
    <n v="0.43946250783262542"/>
    <n v="2026"/>
    <s v="Q4"/>
    <n v="10"/>
    <s v="Oct"/>
  </r>
  <r>
    <x v="2042"/>
    <x v="275"/>
    <x v="0"/>
    <x v="3"/>
    <x v="9"/>
    <x v="1"/>
    <x v="6"/>
    <x v="2"/>
    <x v="0"/>
    <x v="3"/>
    <s v="Alpine Tent 4P"/>
    <n v="4"/>
    <n v="341.95"/>
    <n v="0.05"/>
    <n v="199.9"/>
    <n v="1299.4099999999999"/>
    <n v="799.6"/>
    <n v="499.80999999999983"/>
    <n v="0.38464379987840625"/>
    <n v="2026"/>
    <s v="Q4"/>
    <n v="10"/>
    <s v="Oct"/>
  </r>
  <r>
    <x v="2043"/>
    <x v="275"/>
    <x v="0"/>
    <x v="3"/>
    <x v="9"/>
    <x v="1"/>
    <x v="6"/>
    <x v="0"/>
    <x v="0"/>
    <x v="4"/>
    <s v="Weighted Vest"/>
    <n v="1"/>
    <n v="123.81"/>
    <n v="0"/>
    <n v="68.72"/>
    <n v="123.81"/>
    <n v="68.72"/>
    <n v="55.09"/>
    <n v="0.44495598093853489"/>
    <n v="2026"/>
    <s v="Q4"/>
    <n v="10"/>
    <s v="Oct"/>
  </r>
  <r>
    <x v="2044"/>
    <x v="276"/>
    <x v="0"/>
    <x v="3"/>
    <x v="9"/>
    <x v="2"/>
    <x v="3"/>
    <x v="0"/>
    <x v="1"/>
    <x v="1"/>
    <s v="Trail Boots"/>
    <n v="1"/>
    <n v="146.1"/>
    <n v="0"/>
    <n v="79.739999999999995"/>
    <n v="146.1"/>
    <n v="79.739999999999995"/>
    <n v="66.36"/>
    <n v="0.45420944558521564"/>
    <n v="2026"/>
    <s v="Q4"/>
    <n v="10"/>
    <s v="Oct"/>
  </r>
  <r>
    <x v="2045"/>
    <x v="276"/>
    <x v="0"/>
    <x v="3"/>
    <x v="9"/>
    <x v="1"/>
    <x v="11"/>
    <x v="3"/>
    <x v="0"/>
    <x v="2"/>
    <s v="Travel Backpack 35L"/>
    <n v="1"/>
    <n v="161.07"/>
    <n v="0.05"/>
    <n v="89.81"/>
    <n v="153.01649999999998"/>
    <n v="89.81"/>
    <n v="63.206499999999977"/>
    <n v="0.41306983233834249"/>
    <n v="2026"/>
    <s v="Q4"/>
    <n v="10"/>
    <s v="Oct"/>
  </r>
  <r>
    <x v="2046"/>
    <x v="276"/>
    <x v="0"/>
    <x v="3"/>
    <x v="9"/>
    <x v="3"/>
    <x v="13"/>
    <x v="0"/>
    <x v="1"/>
    <x v="1"/>
    <s v="Hiking Daypack 20L"/>
    <n v="5"/>
    <n v="90.12"/>
    <n v="0"/>
    <n v="46.67"/>
    <n v="450.6"/>
    <n v="233.35000000000002"/>
    <n v="217.25"/>
    <n v="0.48213493120284062"/>
    <n v="2026"/>
    <s v="Q4"/>
    <n v="10"/>
    <s v="Oct"/>
  </r>
  <r>
    <x v="2047"/>
    <x v="276"/>
    <x v="0"/>
    <x v="3"/>
    <x v="9"/>
    <x v="3"/>
    <x v="13"/>
    <x v="3"/>
    <x v="0"/>
    <x v="1"/>
    <s v="Trekking Poles"/>
    <n v="1"/>
    <n v="70.400000000000006"/>
    <n v="0"/>
    <n v="32.43"/>
    <n v="70.400000000000006"/>
    <n v="32.43"/>
    <n v="37.970000000000006"/>
    <n v="0.53934659090909098"/>
    <n v="2026"/>
    <s v="Q4"/>
    <n v="10"/>
    <s v="Oct"/>
  </r>
  <r>
    <x v="2048"/>
    <x v="276"/>
    <x v="0"/>
    <x v="3"/>
    <x v="9"/>
    <x v="1"/>
    <x v="12"/>
    <x v="1"/>
    <x v="2"/>
    <x v="3"/>
    <s v="Trail Tent 2P"/>
    <n v="6"/>
    <n v="191.08"/>
    <n v="0.1"/>
    <n v="102.93"/>
    <n v="1031.8320000000001"/>
    <n v="617.58000000000004"/>
    <n v="414.25200000000007"/>
    <n v="0.40147233270532412"/>
    <n v="2026"/>
    <s v="Q4"/>
    <n v="10"/>
    <s v="Oct"/>
  </r>
  <r>
    <x v="2049"/>
    <x v="276"/>
    <x v="0"/>
    <x v="3"/>
    <x v="9"/>
    <x v="2"/>
    <x v="16"/>
    <x v="0"/>
    <x v="0"/>
    <x v="4"/>
    <s v="Recovery Roller"/>
    <n v="1"/>
    <n v="36.590000000000003"/>
    <n v="0"/>
    <n v="13.62"/>
    <n v="36.590000000000003"/>
    <n v="13.62"/>
    <n v="22.970000000000006"/>
    <n v="0.62776714949439749"/>
    <n v="2026"/>
    <s v="Q4"/>
    <n v="10"/>
    <s v="Oct"/>
  </r>
  <r>
    <x v="2050"/>
    <x v="277"/>
    <x v="0"/>
    <x v="3"/>
    <x v="9"/>
    <x v="1"/>
    <x v="11"/>
    <x v="2"/>
    <x v="0"/>
    <x v="3"/>
    <s v="Compact Sleeping Bag"/>
    <n v="2"/>
    <n v="125.38"/>
    <n v="0.05"/>
    <n v="59.12"/>
    <n v="238.22199999999998"/>
    <n v="118.24"/>
    <n v="119.98199999999999"/>
    <n v="0.5036562534106841"/>
    <n v="2026"/>
    <s v="Q4"/>
    <n v="10"/>
    <s v="Oct"/>
  </r>
  <r>
    <x v="2051"/>
    <x v="277"/>
    <x v="0"/>
    <x v="3"/>
    <x v="9"/>
    <x v="0"/>
    <x v="0"/>
    <x v="0"/>
    <x v="1"/>
    <x v="2"/>
    <s v="Insulated Bottle"/>
    <n v="1"/>
    <n v="35.71"/>
    <n v="0"/>
    <n v="13.3"/>
    <n v="35.71"/>
    <n v="13.3"/>
    <n v="22.41"/>
    <n v="0.62755530663679637"/>
    <n v="2026"/>
    <s v="Q4"/>
    <n v="10"/>
    <s v="Oct"/>
  </r>
  <r>
    <x v="2052"/>
    <x v="277"/>
    <x v="0"/>
    <x v="3"/>
    <x v="9"/>
    <x v="1"/>
    <x v="6"/>
    <x v="0"/>
    <x v="0"/>
    <x v="2"/>
    <s v="Packing Cube Set"/>
    <n v="2"/>
    <n v="46.72"/>
    <n v="0"/>
    <n v="18.39"/>
    <n v="93.44"/>
    <n v="36.78"/>
    <n v="56.66"/>
    <n v="0.60637842465753422"/>
    <n v="2026"/>
    <s v="Q4"/>
    <n v="10"/>
    <s v="Oct"/>
  </r>
  <r>
    <x v="2053"/>
    <x v="277"/>
    <x v="0"/>
    <x v="3"/>
    <x v="9"/>
    <x v="0"/>
    <x v="15"/>
    <x v="3"/>
    <x v="0"/>
    <x v="1"/>
    <s v="Trail Boots"/>
    <n v="1"/>
    <n v="143.16999999999999"/>
    <n v="0.05"/>
    <n v="81.290000000000006"/>
    <n v="136.01149999999998"/>
    <n v="81.290000000000006"/>
    <n v="54.721499999999978"/>
    <n v="0.40232995004098904"/>
    <n v="2026"/>
    <s v="Q4"/>
    <n v="10"/>
    <s v="Oct"/>
  </r>
  <r>
    <x v="2054"/>
    <x v="277"/>
    <x v="0"/>
    <x v="3"/>
    <x v="9"/>
    <x v="0"/>
    <x v="0"/>
    <x v="2"/>
    <x v="0"/>
    <x v="3"/>
    <s v="Compact Sleeping Bag"/>
    <n v="1"/>
    <n v="125.88"/>
    <n v="0"/>
    <n v="62.46"/>
    <n v="125.88"/>
    <n v="62.46"/>
    <n v="63.419999999999995"/>
    <n v="0.50381315538608196"/>
    <n v="2026"/>
    <s v="Q4"/>
    <n v="10"/>
    <s v="Oct"/>
  </r>
  <r>
    <x v="2055"/>
    <x v="278"/>
    <x v="0"/>
    <x v="3"/>
    <x v="9"/>
    <x v="3"/>
    <x v="4"/>
    <x v="0"/>
    <x v="1"/>
    <x v="4"/>
    <s v="Weighted Vest"/>
    <n v="2"/>
    <n v="121.81"/>
    <n v="0.05"/>
    <n v="67.72"/>
    <n v="231.43899999999999"/>
    <n v="135.44"/>
    <n v="95.998999999999995"/>
    <n v="0.41479180259161158"/>
    <n v="2026"/>
    <s v="Q4"/>
    <n v="10"/>
    <s v="Oct"/>
  </r>
  <r>
    <x v="2056"/>
    <x v="278"/>
    <x v="0"/>
    <x v="3"/>
    <x v="9"/>
    <x v="2"/>
    <x v="5"/>
    <x v="0"/>
    <x v="2"/>
    <x v="1"/>
    <s v="Summit Backpack 45L"/>
    <n v="6"/>
    <n v="154.93"/>
    <n v="0.05"/>
    <n v="79.430000000000007"/>
    <n v="883.101"/>
    <n v="476.58000000000004"/>
    <n v="406.52099999999996"/>
    <n v="0.46033352923391546"/>
    <n v="2026"/>
    <s v="Q4"/>
    <n v="10"/>
    <s v="Oct"/>
  </r>
  <r>
    <x v="2057"/>
    <x v="279"/>
    <x v="0"/>
    <x v="3"/>
    <x v="9"/>
    <x v="3"/>
    <x v="8"/>
    <x v="2"/>
    <x v="1"/>
    <x v="0"/>
    <s v="Cycling Pack 12L"/>
    <n v="2"/>
    <n v="101.1"/>
    <n v="0.15"/>
    <n v="51.61"/>
    <n v="171.86999999999998"/>
    <n v="103.22"/>
    <n v="68.649999999999977"/>
    <n v="0.39942980159422814"/>
    <n v="2026"/>
    <s v="Q4"/>
    <n v="10"/>
    <s v="Oct"/>
  </r>
  <r>
    <x v="2058"/>
    <x v="279"/>
    <x v="0"/>
    <x v="3"/>
    <x v="9"/>
    <x v="0"/>
    <x v="0"/>
    <x v="0"/>
    <x v="1"/>
    <x v="0"/>
    <s v="Cycling Pack 12L"/>
    <n v="2"/>
    <n v="105"/>
    <n v="0"/>
    <n v="50.3"/>
    <n v="210"/>
    <n v="100.6"/>
    <n v="109.4"/>
    <n v="0.52095238095238094"/>
    <n v="2026"/>
    <s v="Q4"/>
    <n v="10"/>
    <s v="Oct"/>
  </r>
  <r>
    <x v="2059"/>
    <x v="279"/>
    <x v="0"/>
    <x v="3"/>
    <x v="9"/>
    <x v="2"/>
    <x v="2"/>
    <x v="1"/>
    <x v="2"/>
    <x v="1"/>
    <s v="Summit Backpack 45L"/>
    <n v="4"/>
    <n v="157.12"/>
    <n v="0.15"/>
    <n v="77.98"/>
    <n v="534.20799999999997"/>
    <n v="311.92"/>
    <n v="222.28799999999995"/>
    <n v="0.41610758356295668"/>
    <n v="2026"/>
    <s v="Q4"/>
    <n v="10"/>
    <s v="Oct"/>
  </r>
  <r>
    <x v="2060"/>
    <x v="279"/>
    <x v="0"/>
    <x v="3"/>
    <x v="9"/>
    <x v="3"/>
    <x v="8"/>
    <x v="0"/>
    <x v="0"/>
    <x v="1"/>
    <s v="Trekking Poles"/>
    <n v="3"/>
    <n v="70.239999999999995"/>
    <n v="0.05"/>
    <n v="31.96"/>
    <n v="200.18399999999997"/>
    <n v="95.88"/>
    <n v="104.30399999999997"/>
    <n v="0.5210406426087999"/>
    <n v="2026"/>
    <s v="Q4"/>
    <n v="10"/>
    <s v="Oct"/>
  </r>
  <r>
    <x v="2061"/>
    <x v="279"/>
    <x v="0"/>
    <x v="3"/>
    <x v="9"/>
    <x v="2"/>
    <x v="16"/>
    <x v="0"/>
    <x v="0"/>
    <x v="0"/>
    <s v="Cycling Pack 12L"/>
    <n v="1"/>
    <n v="103.48"/>
    <n v="0.1"/>
    <n v="51.33"/>
    <n v="93.132000000000005"/>
    <n v="51.33"/>
    <n v="41.802000000000007"/>
    <n v="0.4488467980930293"/>
    <n v="2026"/>
    <s v="Q4"/>
    <n v="10"/>
    <s v="Oct"/>
  </r>
  <r>
    <x v="2062"/>
    <x v="279"/>
    <x v="0"/>
    <x v="3"/>
    <x v="9"/>
    <x v="1"/>
    <x v="12"/>
    <x v="2"/>
    <x v="0"/>
    <x v="0"/>
    <s v="Compact Repair Kit"/>
    <n v="3"/>
    <n v="40.770000000000003"/>
    <n v="0.05"/>
    <n v="16.68"/>
    <n v="116.19449999999999"/>
    <n v="50.04"/>
    <n v="66.154499999999985"/>
    <n v="0.56934278300608021"/>
    <n v="2026"/>
    <s v="Q4"/>
    <n v="10"/>
    <s v="Oct"/>
  </r>
  <r>
    <x v="2063"/>
    <x v="279"/>
    <x v="0"/>
    <x v="3"/>
    <x v="9"/>
    <x v="0"/>
    <x v="9"/>
    <x v="2"/>
    <x v="1"/>
    <x v="1"/>
    <s v="Trail Boots"/>
    <n v="2"/>
    <n v="143.41999999999999"/>
    <n v="0"/>
    <n v="81.44"/>
    <n v="286.83999999999997"/>
    <n v="162.88"/>
    <n v="123.95999999999998"/>
    <n v="0.43215730023706594"/>
    <n v="2026"/>
    <s v="Q4"/>
    <n v="10"/>
    <s v="Oct"/>
  </r>
  <r>
    <x v="2064"/>
    <x v="279"/>
    <x v="0"/>
    <x v="3"/>
    <x v="9"/>
    <x v="3"/>
    <x v="7"/>
    <x v="3"/>
    <x v="0"/>
    <x v="0"/>
    <s v="Trail Bike Light"/>
    <n v="1"/>
    <n v="49.56"/>
    <n v="0.05"/>
    <n v="22.88"/>
    <n v="47.082000000000001"/>
    <n v="22.88"/>
    <n v="24.202000000000002"/>
    <n v="0.51403933562720361"/>
    <n v="2026"/>
    <s v="Q4"/>
    <n v="10"/>
    <s v="Oct"/>
  </r>
  <r>
    <x v="2065"/>
    <x v="279"/>
    <x v="0"/>
    <x v="3"/>
    <x v="9"/>
    <x v="1"/>
    <x v="12"/>
    <x v="0"/>
    <x v="0"/>
    <x v="2"/>
    <s v="Carry-On Duffel"/>
    <n v="4"/>
    <n v="131.05000000000001"/>
    <n v="0"/>
    <n v="67.37"/>
    <n v="524.20000000000005"/>
    <n v="269.48"/>
    <n v="254.72000000000003"/>
    <n v="0.48592140404425793"/>
    <n v="2026"/>
    <s v="Q4"/>
    <n v="10"/>
    <s v="Oct"/>
  </r>
  <r>
    <x v="2066"/>
    <x v="280"/>
    <x v="0"/>
    <x v="3"/>
    <x v="9"/>
    <x v="0"/>
    <x v="9"/>
    <x v="0"/>
    <x v="2"/>
    <x v="0"/>
    <s v="Trail Bike Light"/>
    <n v="1"/>
    <n v="51.35"/>
    <n v="0"/>
    <n v="22.98"/>
    <n v="51.35"/>
    <n v="22.98"/>
    <n v="28.37"/>
    <n v="0.55248296007789677"/>
    <n v="2026"/>
    <s v="Q4"/>
    <n v="10"/>
    <s v="Oct"/>
  </r>
  <r>
    <x v="2067"/>
    <x v="280"/>
    <x v="0"/>
    <x v="3"/>
    <x v="9"/>
    <x v="3"/>
    <x v="8"/>
    <x v="0"/>
    <x v="0"/>
    <x v="4"/>
    <s v="Resistance Band Set"/>
    <n v="1"/>
    <n v="39.659999999999997"/>
    <n v="0"/>
    <n v="14.39"/>
    <n v="39.659999999999997"/>
    <n v="14.39"/>
    <n v="25.269999999999996"/>
    <n v="0.63716591023701463"/>
    <n v="2026"/>
    <s v="Q4"/>
    <n v="10"/>
    <s v="Oct"/>
  </r>
  <r>
    <x v="2068"/>
    <x v="280"/>
    <x v="0"/>
    <x v="3"/>
    <x v="9"/>
    <x v="3"/>
    <x v="13"/>
    <x v="2"/>
    <x v="1"/>
    <x v="4"/>
    <s v="Resistance Band Set"/>
    <n v="1"/>
    <n v="39.79"/>
    <n v="0"/>
    <n v="14.76"/>
    <n v="39.79"/>
    <n v="14.76"/>
    <n v="25.03"/>
    <n v="0.62905252576024129"/>
    <n v="2026"/>
    <s v="Q4"/>
    <n v="10"/>
    <s v="Oct"/>
  </r>
  <r>
    <x v="2069"/>
    <x v="280"/>
    <x v="0"/>
    <x v="3"/>
    <x v="9"/>
    <x v="2"/>
    <x v="10"/>
    <x v="1"/>
    <x v="1"/>
    <x v="0"/>
    <s v="Compact Repair Kit"/>
    <n v="6"/>
    <n v="41.27"/>
    <n v="0.1"/>
    <n v="16.61"/>
    <n v="222.858"/>
    <n v="99.66"/>
    <n v="123.19800000000001"/>
    <n v="0.55280941227149127"/>
    <n v="2026"/>
    <s v="Q4"/>
    <n v="10"/>
    <s v="Oct"/>
  </r>
  <r>
    <x v="2070"/>
    <x v="280"/>
    <x v="0"/>
    <x v="3"/>
    <x v="9"/>
    <x v="3"/>
    <x v="4"/>
    <x v="0"/>
    <x v="0"/>
    <x v="1"/>
    <s v="Hiking Daypack 20L"/>
    <n v="1"/>
    <n v="93.39"/>
    <n v="0"/>
    <n v="45.98"/>
    <n v="93.39"/>
    <n v="45.98"/>
    <n v="47.410000000000004"/>
    <n v="0.50765606595995294"/>
    <n v="2026"/>
    <s v="Q4"/>
    <n v="10"/>
    <s v="Oct"/>
  </r>
  <r>
    <x v="2071"/>
    <x v="281"/>
    <x v="0"/>
    <x v="3"/>
    <x v="9"/>
    <x v="2"/>
    <x v="3"/>
    <x v="0"/>
    <x v="2"/>
    <x v="3"/>
    <s v="Alpine Tent 4P"/>
    <n v="1"/>
    <n v="336.56"/>
    <n v="0"/>
    <n v="189.74"/>
    <n v="336.56"/>
    <n v="189.74"/>
    <n v="146.82"/>
    <n v="0.43623722367482765"/>
    <n v="2026"/>
    <s v="Q4"/>
    <n v="10"/>
    <s v="Oct"/>
  </r>
  <r>
    <x v="2072"/>
    <x v="281"/>
    <x v="0"/>
    <x v="3"/>
    <x v="9"/>
    <x v="2"/>
    <x v="2"/>
    <x v="0"/>
    <x v="1"/>
    <x v="2"/>
    <s v="Carry-On Duffel"/>
    <n v="2"/>
    <n v="132.47999999999999"/>
    <n v="0.1"/>
    <n v="67.48"/>
    <n v="238.464"/>
    <n v="134.96"/>
    <n v="103.50399999999999"/>
    <n v="0.43404455179817497"/>
    <n v="2026"/>
    <s v="Q4"/>
    <n v="10"/>
    <s v="Oct"/>
  </r>
  <r>
    <x v="2073"/>
    <x v="281"/>
    <x v="0"/>
    <x v="3"/>
    <x v="9"/>
    <x v="1"/>
    <x v="14"/>
    <x v="2"/>
    <x v="0"/>
    <x v="1"/>
    <s v="Hiking Daypack 20L"/>
    <n v="1"/>
    <n v="92.59"/>
    <n v="0"/>
    <n v="44.46"/>
    <n v="92.59"/>
    <n v="44.46"/>
    <n v="48.13"/>
    <n v="0.51981855491953777"/>
    <n v="2026"/>
    <s v="Q4"/>
    <n v="10"/>
    <s v="Oct"/>
  </r>
  <r>
    <x v="2074"/>
    <x v="281"/>
    <x v="0"/>
    <x v="3"/>
    <x v="9"/>
    <x v="3"/>
    <x v="8"/>
    <x v="2"/>
    <x v="2"/>
    <x v="4"/>
    <s v="Recovery Roller"/>
    <n v="1"/>
    <n v="35.450000000000003"/>
    <n v="0.05"/>
    <n v="14.23"/>
    <n v="33.677500000000002"/>
    <n v="14.23"/>
    <n v="19.447500000000002"/>
    <n v="0.57746269764679681"/>
    <n v="2026"/>
    <s v="Q4"/>
    <n v="10"/>
    <s v="Oct"/>
  </r>
  <r>
    <x v="2075"/>
    <x v="281"/>
    <x v="0"/>
    <x v="3"/>
    <x v="9"/>
    <x v="2"/>
    <x v="2"/>
    <x v="0"/>
    <x v="1"/>
    <x v="1"/>
    <s v="Hiking Daypack 20L"/>
    <n v="2"/>
    <n v="93.83"/>
    <n v="0.1"/>
    <n v="44.27"/>
    <n v="168.89400000000001"/>
    <n v="88.54"/>
    <n v="80.353999999999999"/>
    <n v="0.47576586498040191"/>
    <n v="2026"/>
    <s v="Q4"/>
    <n v="10"/>
    <s v="Oct"/>
  </r>
  <r>
    <x v="2076"/>
    <x v="281"/>
    <x v="0"/>
    <x v="3"/>
    <x v="9"/>
    <x v="1"/>
    <x v="12"/>
    <x v="0"/>
    <x v="1"/>
    <x v="4"/>
    <s v="Recovery Roller"/>
    <n v="1"/>
    <n v="36.32"/>
    <n v="0"/>
    <n v="13.6"/>
    <n v="36.32"/>
    <n v="13.6"/>
    <n v="22.72"/>
    <n v="0.62555066079295152"/>
    <n v="2026"/>
    <s v="Q4"/>
    <n v="10"/>
    <s v="Oct"/>
  </r>
  <r>
    <x v="2077"/>
    <x v="281"/>
    <x v="0"/>
    <x v="3"/>
    <x v="9"/>
    <x v="0"/>
    <x v="15"/>
    <x v="0"/>
    <x v="0"/>
    <x v="4"/>
    <s v="Weighted Vest"/>
    <n v="2"/>
    <n v="125.56"/>
    <n v="0.1"/>
    <n v="67.260000000000005"/>
    <n v="226.00800000000001"/>
    <n v="134.52000000000001"/>
    <n v="91.488"/>
    <n v="0.40479983009450993"/>
    <n v="2026"/>
    <s v="Q4"/>
    <n v="10"/>
    <s v="Oct"/>
  </r>
  <r>
    <x v="2078"/>
    <x v="281"/>
    <x v="0"/>
    <x v="3"/>
    <x v="9"/>
    <x v="0"/>
    <x v="15"/>
    <x v="3"/>
    <x v="1"/>
    <x v="3"/>
    <s v="Compact Sleeping Bag"/>
    <n v="2"/>
    <n v="124.91"/>
    <n v="0"/>
    <n v="60.33"/>
    <n v="249.82"/>
    <n v="120.66"/>
    <n v="129.16"/>
    <n v="0.51701224881914976"/>
    <n v="2026"/>
    <s v="Q4"/>
    <n v="10"/>
    <s v="Oct"/>
  </r>
  <r>
    <x v="2079"/>
    <x v="281"/>
    <x v="0"/>
    <x v="3"/>
    <x v="9"/>
    <x v="1"/>
    <x v="12"/>
    <x v="0"/>
    <x v="1"/>
    <x v="3"/>
    <s v="Trail Tent 2P"/>
    <n v="1"/>
    <n v="199.32"/>
    <n v="0"/>
    <n v="103.83"/>
    <n v="199.32"/>
    <n v="103.83"/>
    <n v="95.49"/>
    <n v="0.4790788681517158"/>
    <n v="2026"/>
    <s v="Q4"/>
    <n v="10"/>
    <s v="Oct"/>
  </r>
  <r>
    <x v="2080"/>
    <x v="282"/>
    <x v="0"/>
    <x v="3"/>
    <x v="9"/>
    <x v="1"/>
    <x v="11"/>
    <x v="0"/>
    <x v="0"/>
    <x v="3"/>
    <s v="Alpine Tent 4P"/>
    <n v="4"/>
    <n v="337.38"/>
    <n v="0.05"/>
    <n v="194.94"/>
    <n v="1282.0439999999999"/>
    <n v="779.76"/>
    <n v="502.28399999999988"/>
    <n v="0.39178374533167343"/>
    <n v="2026"/>
    <s v="Q4"/>
    <n v="10"/>
    <s v="Oct"/>
  </r>
  <r>
    <x v="2081"/>
    <x v="282"/>
    <x v="0"/>
    <x v="3"/>
    <x v="9"/>
    <x v="2"/>
    <x v="2"/>
    <x v="0"/>
    <x v="2"/>
    <x v="3"/>
    <s v="Portable Camp Stove"/>
    <n v="3"/>
    <n v="82.18"/>
    <n v="0.1"/>
    <n v="39.82"/>
    <n v="221.88600000000002"/>
    <n v="119.46000000000001"/>
    <n v="102.42600000000002"/>
    <n v="0.46161542413671885"/>
    <n v="2026"/>
    <s v="Q4"/>
    <n v="10"/>
    <s v="Oct"/>
  </r>
  <r>
    <x v="2082"/>
    <x v="282"/>
    <x v="0"/>
    <x v="3"/>
    <x v="9"/>
    <x v="0"/>
    <x v="15"/>
    <x v="1"/>
    <x v="1"/>
    <x v="1"/>
    <s v="Trekking Poles"/>
    <n v="15"/>
    <n v="70.25"/>
    <n v="0.1"/>
    <n v="32.19"/>
    <n v="948.375"/>
    <n v="482.84999999999997"/>
    <n v="465.52500000000003"/>
    <n v="0.49086595492289448"/>
    <n v="2026"/>
    <s v="Q4"/>
    <n v="10"/>
    <s v="Oct"/>
  </r>
  <r>
    <x v="2083"/>
    <x v="282"/>
    <x v="0"/>
    <x v="3"/>
    <x v="9"/>
    <x v="3"/>
    <x v="7"/>
    <x v="2"/>
    <x v="1"/>
    <x v="2"/>
    <s v="Insulated Bottle"/>
    <n v="2"/>
    <n v="35.36"/>
    <n v="0"/>
    <n v="13.49"/>
    <n v="70.72"/>
    <n v="26.98"/>
    <n v="43.739999999999995"/>
    <n v="0.61849547511312208"/>
    <n v="2026"/>
    <s v="Q4"/>
    <n v="10"/>
    <s v="Oct"/>
  </r>
  <r>
    <x v="2084"/>
    <x v="282"/>
    <x v="0"/>
    <x v="3"/>
    <x v="9"/>
    <x v="2"/>
    <x v="5"/>
    <x v="2"/>
    <x v="1"/>
    <x v="2"/>
    <s v="Packing Cube Set"/>
    <n v="1"/>
    <n v="46.01"/>
    <n v="0"/>
    <n v="18.239999999999998"/>
    <n v="46.01"/>
    <n v="18.239999999999998"/>
    <n v="27.77"/>
    <n v="0.6035644425124973"/>
    <n v="2026"/>
    <s v="Q4"/>
    <n v="10"/>
    <s v="Oct"/>
  </r>
  <r>
    <x v="2085"/>
    <x v="283"/>
    <x v="0"/>
    <x v="3"/>
    <x v="9"/>
    <x v="0"/>
    <x v="9"/>
    <x v="0"/>
    <x v="0"/>
    <x v="1"/>
    <s v="Hiking Daypack 20L"/>
    <n v="1"/>
    <n v="89.88"/>
    <n v="0"/>
    <n v="46.15"/>
    <n v="89.88"/>
    <n v="46.15"/>
    <n v="43.73"/>
    <n v="0.48653760569648419"/>
    <n v="2026"/>
    <s v="Q4"/>
    <n v="10"/>
    <s v="Oct"/>
  </r>
  <r>
    <x v="2086"/>
    <x v="283"/>
    <x v="0"/>
    <x v="3"/>
    <x v="9"/>
    <x v="1"/>
    <x v="12"/>
    <x v="0"/>
    <x v="1"/>
    <x v="4"/>
    <s v="Resistance Band Set"/>
    <n v="1"/>
    <n v="41.33"/>
    <n v="0"/>
    <n v="14.47"/>
    <n v="41.33"/>
    <n v="14.47"/>
    <n v="26.86"/>
    <n v="0.6498911202516332"/>
    <n v="2026"/>
    <s v="Q4"/>
    <n v="10"/>
    <s v="Oct"/>
  </r>
  <r>
    <x v="2087"/>
    <x v="283"/>
    <x v="0"/>
    <x v="3"/>
    <x v="9"/>
    <x v="2"/>
    <x v="5"/>
    <x v="1"/>
    <x v="2"/>
    <x v="0"/>
    <s v="Compact Repair Kit"/>
    <n v="15"/>
    <n v="40.78"/>
    <n v="0.15"/>
    <n v="17.07"/>
    <n v="519.94500000000005"/>
    <n v="256.05"/>
    <n v="263.89500000000004"/>
    <n v="0.5075440671609498"/>
    <n v="2026"/>
    <s v="Q4"/>
    <n v="10"/>
    <s v="Oct"/>
  </r>
  <r>
    <x v="2088"/>
    <x v="284"/>
    <x v="0"/>
    <x v="3"/>
    <x v="9"/>
    <x v="3"/>
    <x v="7"/>
    <x v="0"/>
    <x v="2"/>
    <x v="2"/>
    <s v="Travel Backpack 35L"/>
    <n v="1"/>
    <n v="163.87"/>
    <n v="0"/>
    <n v="85.76"/>
    <n v="163.87"/>
    <n v="85.76"/>
    <n v="78.11"/>
    <n v="0.47665832672240188"/>
    <n v="2026"/>
    <s v="Q4"/>
    <n v="10"/>
    <s v="Oct"/>
  </r>
  <r>
    <x v="2089"/>
    <x v="284"/>
    <x v="0"/>
    <x v="3"/>
    <x v="9"/>
    <x v="2"/>
    <x v="3"/>
    <x v="0"/>
    <x v="1"/>
    <x v="4"/>
    <s v="Recovery Roller"/>
    <n v="1"/>
    <n v="35.39"/>
    <n v="0.05"/>
    <n v="13.68"/>
    <n v="33.6205"/>
    <n v="13.68"/>
    <n v="19.9405"/>
    <n v="0.59310539700480358"/>
    <n v="2026"/>
    <s v="Q4"/>
    <n v="10"/>
    <s v="Oct"/>
  </r>
  <r>
    <x v="2090"/>
    <x v="284"/>
    <x v="0"/>
    <x v="3"/>
    <x v="9"/>
    <x v="2"/>
    <x v="3"/>
    <x v="0"/>
    <x v="2"/>
    <x v="3"/>
    <s v="Portable Camp Stove"/>
    <n v="2"/>
    <n v="80.2"/>
    <n v="0"/>
    <n v="39.590000000000003"/>
    <n v="160.4"/>
    <n v="79.180000000000007"/>
    <n v="81.22"/>
    <n v="0.50635910224438896"/>
    <n v="2026"/>
    <s v="Q4"/>
    <n v="10"/>
    <s v="Oct"/>
  </r>
  <r>
    <x v="2091"/>
    <x v="284"/>
    <x v="0"/>
    <x v="3"/>
    <x v="9"/>
    <x v="2"/>
    <x v="2"/>
    <x v="0"/>
    <x v="2"/>
    <x v="0"/>
    <s v="Compact Repair Kit"/>
    <n v="3"/>
    <n v="41.09"/>
    <n v="0"/>
    <n v="17.18"/>
    <n v="123.27000000000001"/>
    <n v="51.54"/>
    <n v="71.730000000000018"/>
    <n v="0.58189340472134354"/>
    <n v="2026"/>
    <s v="Q4"/>
    <n v="10"/>
    <s v="Oct"/>
  </r>
  <r>
    <x v="2092"/>
    <x v="285"/>
    <x v="0"/>
    <x v="3"/>
    <x v="9"/>
    <x v="1"/>
    <x v="12"/>
    <x v="1"/>
    <x v="2"/>
    <x v="2"/>
    <s v="Insulated Bottle"/>
    <n v="5"/>
    <n v="36.97"/>
    <n v="0.15"/>
    <n v="13.93"/>
    <n v="157.1225"/>
    <n v="69.650000000000006"/>
    <n v="87.472499999999997"/>
    <n v="0.55671530175500006"/>
    <n v="2026"/>
    <s v="Q4"/>
    <n v="10"/>
    <s v="Oct"/>
  </r>
  <r>
    <x v="2093"/>
    <x v="285"/>
    <x v="0"/>
    <x v="3"/>
    <x v="9"/>
    <x v="2"/>
    <x v="5"/>
    <x v="2"/>
    <x v="1"/>
    <x v="2"/>
    <s v="Insulated Bottle"/>
    <n v="4"/>
    <n v="35.880000000000003"/>
    <n v="0.05"/>
    <n v="13.45"/>
    <n v="136.34399999999999"/>
    <n v="53.8"/>
    <n v="82.543999999999997"/>
    <n v="0.60540984568444522"/>
    <n v="2026"/>
    <s v="Q4"/>
    <n v="10"/>
    <s v="Oct"/>
  </r>
  <r>
    <x v="2094"/>
    <x v="285"/>
    <x v="0"/>
    <x v="3"/>
    <x v="9"/>
    <x v="1"/>
    <x v="11"/>
    <x v="0"/>
    <x v="0"/>
    <x v="0"/>
    <s v="Compact Repair Kit"/>
    <n v="3"/>
    <n v="40.42"/>
    <n v="0"/>
    <n v="16.79"/>
    <n v="121.26"/>
    <n v="50.37"/>
    <n v="70.890000000000015"/>
    <n v="0.58461157842652167"/>
    <n v="2026"/>
    <s v="Q4"/>
    <n v="10"/>
    <s v="Oct"/>
  </r>
  <r>
    <x v="2095"/>
    <x v="285"/>
    <x v="0"/>
    <x v="3"/>
    <x v="9"/>
    <x v="3"/>
    <x v="8"/>
    <x v="2"/>
    <x v="0"/>
    <x v="0"/>
    <s v="Trail Bike Light"/>
    <n v="1"/>
    <n v="50.34"/>
    <n v="0.15"/>
    <n v="22.56"/>
    <n v="42.789000000000001"/>
    <n v="22.56"/>
    <n v="20.229000000000003"/>
    <n v="0.47276169108883132"/>
    <n v="2026"/>
    <s v="Q4"/>
    <n v="10"/>
    <s v="Oct"/>
  </r>
  <r>
    <x v="2096"/>
    <x v="285"/>
    <x v="0"/>
    <x v="3"/>
    <x v="9"/>
    <x v="0"/>
    <x v="15"/>
    <x v="2"/>
    <x v="1"/>
    <x v="2"/>
    <s v="Insulated Bottle"/>
    <n v="3"/>
    <n v="36.049999999999997"/>
    <n v="0.1"/>
    <n v="13.87"/>
    <n v="97.334999999999994"/>
    <n v="41.61"/>
    <n v="55.724999999999994"/>
    <n v="0.57250732008013561"/>
    <n v="2026"/>
    <s v="Q4"/>
    <n v="10"/>
    <s v="Oct"/>
  </r>
  <r>
    <x v="2097"/>
    <x v="285"/>
    <x v="0"/>
    <x v="3"/>
    <x v="9"/>
    <x v="2"/>
    <x v="2"/>
    <x v="1"/>
    <x v="0"/>
    <x v="0"/>
    <s v="Compact Repair Kit"/>
    <n v="15"/>
    <n v="40"/>
    <n v="0.1"/>
    <n v="16.420000000000002"/>
    <n v="540"/>
    <n v="246.3"/>
    <n v="293.7"/>
    <n v="0.54388888888888887"/>
    <n v="2026"/>
    <s v="Q4"/>
    <n v="10"/>
    <s v="Oct"/>
  </r>
  <r>
    <x v="2098"/>
    <x v="285"/>
    <x v="0"/>
    <x v="3"/>
    <x v="9"/>
    <x v="3"/>
    <x v="7"/>
    <x v="2"/>
    <x v="0"/>
    <x v="1"/>
    <s v="Summit Backpack 45L"/>
    <n v="1"/>
    <n v="151.68"/>
    <n v="0.05"/>
    <n v="78.98"/>
    <n v="144.096"/>
    <n v="78.98"/>
    <n v="65.116"/>
    <n v="0.45189318232289583"/>
    <n v="2026"/>
    <s v="Q4"/>
    <n v="10"/>
    <s v="Oct"/>
  </r>
  <r>
    <x v="2099"/>
    <x v="285"/>
    <x v="0"/>
    <x v="3"/>
    <x v="9"/>
    <x v="1"/>
    <x v="14"/>
    <x v="0"/>
    <x v="2"/>
    <x v="4"/>
    <s v="Recovery Roller"/>
    <n v="1"/>
    <n v="36.53"/>
    <n v="0"/>
    <n v="14.01"/>
    <n v="36.53"/>
    <n v="14.01"/>
    <n v="22.520000000000003"/>
    <n v="0.61647960580344929"/>
    <n v="2026"/>
    <s v="Q4"/>
    <n v="10"/>
    <s v="Oct"/>
  </r>
  <r>
    <x v="2100"/>
    <x v="285"/>
    <x v="0"/>
    <x v="3"/>
    <x v="9"/>
    <x v="0"/>
    <x v="0"/>
    <x v="2"/>
    <x v="2"/>
    <x v="0"/>
    <s v="Compact Repair Kit"/>
    <n v="1"/>
    <n v="39.89"/>
    <n v="0.05"/>
    <n v="16.91"/>
    <n v="37.895499999999998"/>
    <n v="16.91"/>
    <n v="20.985499999999998"/>
    <n v="0.55377287540737019"/>
    <n v="2026"/>
    <s v="Q4"/>
    <n v="10"/>
    <s v="Oct"/>
  </r>
  <r>
    <x v="2101"/>
    <x v="285"/>
    <x v="0"/>
    <x v="3"/>
    <x v="9"/>
    <x v="2"/>
    <x v="10"/>
    <x v="0"/>
    <x v="1"/>
    <x v="1"/>
    <s v="Summit Backpack 45L"/>
    <n v="1"/>
    <n v="154.53"/>
    <n v="0"/>
    <n v="77.930000000000007"/>
    <n v="154.53"/>
    <n v="77.930000000000007"/>
    <n v="76.599999999999994"/>
    <n v="0.49569662848637802"/>
    <n v="2026"/>
    <s v="Q4"/>
    <n v="10"/>
    <s v="Oct"/>
  </r>
  <r>
    <x v="2102"/>
    <x v="286"/>
    <x v="0"/>
    <x v="3"/>
    <x v="9"/>
    <x v="3"/>
    <x v="8"/>
    <x v="3"/>
    <x v="2"/>
    <x v="0"/>
    <s v="Trail Bike Light"/>
    <n v="2"/>
    <n v="50.64"/>
    <n v="0.05"/>
    <n v="22.28"/>
    <n v="96.215999999999994"/>
    <n v="44.56"/>
    <n v="51.655999999999992"/>
    <n v="0.53687536376486233"/>
    <n v="2026"/>
    <s v="Q4"/>
    <n v="10"/>
    <s v="Oct"/>
  </r>
  <r>
    <x v="2103"/>
    <x v="286"/>
    <x v="0"/>
    <x v="3"/>
    <x v="9"/>
    <x v="0"/>
    <x v="0"/>
    <x v="0"/>
    <x v="1"/>
    <x v="4"/>
    <s v="Resistance Band Set"/>
    <n v="3"/>
    <n v="40.880000000000003"/>
    <n v="0.05"/>
    <n v="14.59"/>
    <n v="116.50800000000001"/>
    <n v="43.769999999999996"/>
    <n v="72.738000000000014"/>
    <n v="0.62431764342362761"/>
    <n v="2026"/>
    <s v="Q4"/>
    <n v="10"/>
    <s v="Oct"/>
  </r>
  <r>
    <x v="2104"/>
    <x v="286"/>
    <x v="0"/>
    <x v="3"/>
    <x v="9"/>
    <x v="3"/>
    <x v="4"/>
    <x v="2"/>
    <x v="0"/>
    <x v="1"/>
    <s v="Trail Boots"/>
    <n v="1"/>
    <n v="141.77000000000001"/>
    <n v="0"/>
    <n v="78.48"/>
    <n v="141.77000000000001"/>
    <n v="78.48"/>
    <n v="63.290000000000006"/>
    <n v="0.44642731184312623"/>
    <n v="2026"/>
    <s v="Q4"/>
    <n v="10"/>
    <s v="Oct"/>
  </r>
  <r>
    <x v="2105"/>
    <x v="286"/>
    <x v="0"/>
    <x v="3"/>
    <x v="9"/>
    <x v="3"/>
    <x v="7"/>
    <x v="0"/>
    <x v="1"/>
    <x v="3"/>
    <s v="Trail Tent 2P"/>
    <n v="3"/>
    <n v="199.99"/>
    <n v="0.15"/>
    <n v="101.86"/>
    <n v="509.97450000000003"/>
    <n v="305.58"/>
    <n v="204.39450000000005"/>
    <n v="0.40079356909021929"/>
    <n v="2026"/>
    <s v="Q4"/>
    <n v="10"/>
    <s v="Oct"/>
  </r>
  <r>
    <x v="2106"/>
    <x v="286"/>
    <x v="0"/>
    <x v="3"/>
    <x v="9"/>
    <x v="3"/>
    <x v="4"/>
    <x v="3"/>
    <x v="1"/>
    <x v="0"/>
    <s v="Trail Bike Light"/>
    <n v="2"/>
    <n v="50.56"/>
    <n v="0"/>
    <n v="23.04"/>
    <n v="101.12"/>
    <n v="46.08"/>
    <n v="55.040000000000006"/>
    <n v="0.54430379746835444"/>
    <n v="2026"/>
    <s v="Q4"/>
    <n v="10"/>
    <s v="Oct"/>
  </r>
  <r>
    <x v="2107"/>
    <x v="286"/>
    <x v="0"/>
    <x v="3"/>
    <x v="9"/>
    <x v="3"/>
    <x v="7"/>
    <x v="0"/>
    <x v="1"/>
    <x v="2"/>
    <s v="Packing Cube Set"/>
    <n v="1"/>
    <n v="47.38"/>
    <n v="0"/>
    <n v="17.86"/>
    <n v="47.38"/>
    <n v="17.86"/>
    <n v="29.520000000000003"/>
    <n v="0.62304769945124527"/>
    <n v="2026"/>
    <s v="Q4"/>
    <n v="10"/>
    <s v="Oct"/>
  </r>
  <r>
    <x v="2108"/>
    <x v="287"/>
    <x v="0"/>
    <x v="3"/>
    <x v="9"/>
    <x v="2"/>
    <x v="2"/>
    <x v="0"/>
    <x v="2"/>
    <x v="1"/>
    <s v="Hiking Daypack 20L"/>
    <n v="1"/>
    <n v="92.74"/>
    <n v="0.15"/>
    <n v="44.52"/>
    <n v="78.828999999999994"/>
    <n v="44.52"/>
    <n v="34.30899999999999"/>
    <n v="0.43523322635070844"/>
    <n v="2026"/>
    <s v="Q4"/>
    <n v="10"/>
    <s v="Oct"/>
  </r>
  <r>
    <x v="2109"/>
    <x v="287"/>
    <x v="0"/>
    <x v="3"/>
    <x v="9"/>
    <x v="3"/>
    <x v="13"/>
    <x v="2"/>
    <x v="0"/>
    <x v="0"/>
    <s v="Trail Bike Light"/>
    <n v="3"/>
    <n v="51.57"/>
    <n v="0.1"/>
    <n v="21.82"/>
    <n v="139.239"/>
    <n v="65.460000000000008"/>
    <n v="73.778999999999996"/>
    <n v="0.52987309589985565"/>
    <n v="2026"/>
    <s v="Q4"/>
    <n v="10"/>
    <s v="Oct"/>
  </r>
  <r>
    <x v="2110"/>
    <x v="287"/>
    <x v="0"/>
    <x v="3"/>
    <x v="9"/>
    <x v="1"/>
    <x v="12"/>
    <x v="0"/>
    <x v="1"/>
    <x v="1"/>
    <s v="Trekking Poles"/>
    <n v="1"/>
    <n v="70.47"/>
    <n v="0.1"/>
    <n v="31.52"/>
    <n v="63.423000000000002"/>
    <n v="31.52"/>
    <n v="31.903000000000002"/>
    <n v="0.50301940936253409"/>
    <n v="2026"/>
    <s v="Q4"/>
    <n v="10"/>
    <s v="Oct"/>
  </r>
  <r>
    <x v="2111"/>
    <x v="287"/>
    <x v="0"/>
    <x v="3"/>
    <x v="9"/>
    <x v="0"/>
    <x v="0"/>
    <x v="0"/>
    <x v="1"/>
    <x v="1"/>
    <s v="Trekking Poles"/>
    <n v="1"/>
    <n v="71.05"/>
    <n v="0"/>
    <n v="33.32"/>
    <n v="71.05"/>
    <n v="33.32"/>
    <n v="37.729999999999997"/>
    <n v="0.53103448275862064"/>
    <n v="2026"/>
    <s v="Q4"/>
    <n v="10"/>
    <s v="Oct"/>
  </r>
  <r>
    <x v="2112"/>
    <x v="287"/>
    <x v="0"/>
    <x v="3"/>
    <x v="9"/>
    <x v="3"/>
    <x v="13"/>
    <x v="2"/>
    <x v="0"/>
    <x v="0"/>
    <s v="Compact Repair Kit"/>
    <n v="3"/>
    <n v="39.83"/>
    <n v="0.1"/>
    <n v="16.93"/>
    <n v="107.541"/>
    <n v="50.79"/>
    <n v="56.750999999999998"/>
    <n v="0.52771501101905316"/>
    <n v="2026"/>
    <s v="Q4"/>
    <n v="10"/>
    <s v="Oct"/>
  </r>
  <r>
    <x v="2113"/>
    <x v="287"/>
    <x v="0"/>
    <x v="3"/>
    <x v="9"/>
    <x v="3"/>
    <x v="7"/>
    <x v="0"/>
    <x v="1"/>
    <x v="4"/>
    <s v="Training Mat"/>
    <n v="3"/>
    <n v="49.5"/>
    <n v="0.05"/>
    <n v="22"/>
    <n v="141.07499999999999"/>
    <n v="66"/>
    <n v="75.074999999999989"/>
    <n v="0.53216374269005839"/>
    <n v="2026"/>
    <s v="Q4"/>
    <n v="10"/>
    <s v="Oct"/>
  </r>
  <r>
    <x v="2114"/>
    <x v="287"/>
    <x v="0"/>
    <x v="3"/>
    <x v="9"/>
    <x v="1"/>
    <x v="6"/>
    <x v="3"/>
    <x v="1"/>
    <x v="1"/>
    <s v="Hiking Daypack 20L"/>
    <n v="1"/>
    <n v="91.99"/>
    <n v="0"/>
    <n v="44.86"/>
    <n v="91.99"/>
    <n v="44.86"/>
    <n v="47.129999999999995"/>
    <n v="0.51233829764104788"/>
    <n v="2026"/>
    <s v="Q4"/>
    <n v="10"/>
    <s v="Oct"/>
  </r>
  <r>
    <x v="2115"/>
    <x v="287"/>
    <x v="0"/>
    <x v="3"/>
    <x v="9"/>
    <x v="0"/>
    <x v="15"/>
    <x v="3"/>
    <x v="0"/>
    <x v="0"/>
    <s v="Commuter Helmet"/>
    <n v="1"/>
    <n v="79.78"/>
    <n v="0.05"/>
    <n v="41.59"/>
    <n v="75.790999999999997"/>
    <n v="41.59"/>
    <n v="34.200999999999993"/>
    <n v="0.45125410668812915"/>
    <n v="2026"/>
    <s v="Q4"/>
    <n v="10"/>
    <s v="Oct"/>
  </r>
  <r>
    <x v="2116"/>
    <x v="287"/>
    <x v="0"/>
    <x v="3"/>
    <x v="9"/>
    <x v="3"/>
    <x v="8"/>
    <x v="0"/>
    <x v="0"/>
    <x v="0"/>
    <s v="Commuter Helmet"/>
    <n v="1"/>
    <n v="82.97"/>
    <n v="0"/>
    <n v="43.09"/>
    <n v="82.97"/>
    <n v="43.09"/>
    <n v="39.879999999999995"/>
    <n v="0.48065565867180904"/>
    <n v="2026"/>
    <s v="Q4"/>
    <n v="10"/>
    <s v="Oct"/>
  </r>
  <r>
    <x v="2117"/>
    <x v="287"/>
    <x v="0"/>
    <x v="3"/>
    <x v="9"/>
    <x v="0"/>
    <x v="9"/>
    <x v="0"/>
    <x v="2"/>
    <x v="0"/>
    <s v="Cycling Pack 12L"/>
    <n v="1"/>
    <n v="103.33"/>
    <n v="0"/>
    <n v="50.85"/>
    <n v="103.33"/>
    <n v="50.85"/>
    <n v="52.48"/>
    <n v="0.5078873512048776"/>
    <n v="2026"/>
    <s v="Q4"/>
    <n v="10"/>
    <s v="Oct"/>
  </r>
  <r>
    <x v="2118"/>
    <x v="288"/>
    <x v="0"/>
    <x v="3"/>
    <x v="9"/>
    <x v="0"/>
    <x v="9"/>
    <x v="0"/>
    <x v="1"/>
    <x v="1"/>
    <s v="Trail Boots"/>
    <n v="3"/>
    <n v="142.54"/>
    <n v="0.05"/>
    <n v="81.599999999999994"/>
    <n v="406.23899999999998"/>
    <n v="244.79999999999998"/>
    <n v="161.43899999999999"/>
    <n v="0.39739906803630376"/>
    <n v="2026"/>
    <s v="Q4"/>
    <n v="10"/>
    <s v="Oct"/>
  </r>
  <r>
    <x v="2119"/>
    <x v="288"/>
    <x v="0"/>
    <x v="3"/>
    <x v="9"/>
    <x v="2"/>
    <x v="16"/>
    <x v="0"/>
    <x v="1"/>
    <x v="1"/>
    <s v="Hiking Daypack 20L"/>
    <n v="3"/>
    <n v="92.14"/>
    <n v="0.1"/>
    <n v="46.43"/>
    <n v="248.77800000000002"/>
    <n v="139.29"/>
    <n v="109.48800000000003"/>
    <n v="0.44010322456165746"/>
    <n v="2026"/>
    <s v="Q4"/>
    <n v="10"/>
    <s v="Oct"/>
  </r>
  <r>
    <x v="2120"/>
    <x v="288"/>
    <x v="0"/>
    <x v="3"/>
    <x v="9"/>
    <x v="3"/>
    <x v="7"/>
    <x v="2"/>
    <x v="2"/>
    <x v="2"/>
    <s v="Travel Backpack 35L"/>
    <n v="2"/>
    <n v="165.23"/>
    <n v="0"/>
    <n v="88.87"/>
    <n v="330.46"/>
    <n v="177.74"/>
    <n v="152.71999999999997"/>
    <n v="0.46214367850874533"/>
    <n v="2026"/>
    <s v="Q4"/>
    <n v="10"/>
    <s v="Oct"/>
  </r>
  <r>
    <x v="2121"/>
    <x v="288"/>
    <x v="0"/>
    <x v="3"/>
    <x v="9"/>
    <x v="3"/>
    <x v="4"/>
    <x v="0"/>
    <x v="2"/>
    <x v="4"/>
    <s v="Weighted Vest"/>
    <n v="1"/>
    <n v="121.92"/>
    <n v="0"/>
    <n v="71.02"/>
    <n v="121.92"/>
    <n v="71.02"/>
    <n v="50.900000000000006"/>
    <n v="0.41748687664042"/>
    <n v="2026"/>
    <s v="Q4"/>
    <n v="10"/>
    <s v="Oct"/>
  </r>
  <r>
    <x v="2122"/>
    <x v="288"/>
    <x v="0"/>
    <x v="3"/>
    <x v="9"/>
    <x v="1"/>
    <x v="1"/>
    <x v="0"/>
    <x v="0"/>
    <x v="2"/>
    <s v="Insulated Bottle"/>
    <n v="3"/>
    <n v="36.46"/>
    <n v="0.05"/>
    <n v="13.9"/>
    <n v="103.91099999999999"/>
    <n v="41.7"/>
    <n v="62.210999999999984"/>
    <n v="0.5986950370990558"/>
    <n v="2026"/>
    <s v="Q4"/>
    <n v="10"/>
    <s v="Oct"/>
  </r>
  <r>
    <x v="2123"/>
    <x v="288"/>
    <x v="0"/>
    <x v="3"/>
    <x v="9"/>
    <x v="3"/>
    <x v="4"/>
    <x v="2"/>
    <x v="2"/>
    <x v="4"/>
    <s v="Training Mat"/>
    <n v="3"/>
    <n v="51.89"/>
    <n v="0.1"/>
    <n v="21.56"/>
    <n v="140.10300000000001"/>
    <n v="64.679999999999993"/>
    <n v="75.423000000000016"/>
    <n v="0.53833965011455864"/>
    <n v="2026"/>
    <s v="Q4"/>
    <n v="10"/>
    <s v="Oct"/>
  </r>
  <r>
    <x v="2124"/>
    <x v="288"/>
    <x v="0"/>
    <x v="3"/>
    <x v="9"/>
    <x v="3"/>
    <x v="4"/>
    <x v="0"/>
    <x v="0"/>
    <x v="4"/>
    <s v="Resistance Band Set"/>
    <n v="1"/>
    <n v="40.75"/>
    <n v="0"/>
    <n v="14.7"/>
    <n v="40.75"/>
    <n v="14.7"/>
    <n v="26.05"/>
    <n v="0.63926380368098157"/>
    <n v="2026"/>
    <s v="Q4"/>
    <n v="10"/>
    <s v="Oct"/>
  </r>
  <r>
    <x v="2125"/>
    <x v="288"/>
    <x v="0"/>
    <x v="3"/>
    <x v="9"/>
    <x v="2"/>
    <x v="5"/>
    <x v="1"/>
    <x v="2"/>
    <x v="3"/>
    <s v="Alpine Tent 4P"/>
    <n v="4"/>
    <n v="345.13"/>
    <n v="0.05"/>
    <n v="200.02"/>
    <n v="1311.4939999999999"/>
    <n v="800.08"/>
    <n v="511.41399999999987"/>
    <n v="0.38994764749209671"/>
    <n v="2026"/>
    <s v="Q4"/>
    <n v="10"/>
    <s v="Oct"/>
  </r>
  <r>
    <x v="2126"/>
    <x v="288"/>
    <x v="0"/>
    <x v="3"/>
    <x v="9"/>
    <x v="1"/>
    <x v="6"/>
    <x v="2"/>
    <x v="1"/>
    <x v="2"/>
    <s v="Insulated Bottle"/>
    <n v="2"/>
    <n v="37.1"/>
    <n v="0"/>
    <n v="13.31"/>
    <n v="74.2"/>
    <n v="26.62"/>
    <n v="47.58"/>
    <n v="0.64123989218328836"/>
    <n v="2026"/>
    <s v="Q4"/>
    <n v="10"/>
    <s v="Oct"/>
  </r>
  <r>
    <x v="2127"/>
    <x v="288"/>
    <x v="0"/>
    <x v="3"/>
    <x v="9"/>
    <x v="3"/>
    <x v="7"/>
    <x v="3"/>
    <x v="1"/>
    <x v="1"/>
    <s v="Hiking Daypack 20L"/>
    <n v="3"/>
    <n v="94.19"/>
    <n v="0"/>
    <n v="44.89"/>
    <n v="282.57"/>
    <n v="134.67000000000002"/>
    <n v="147.89999999999998"/>
    <n v="0.52341012846374346"/>
    <n v="2026"/>
    <s v="Q4"/>
    <n v="10"/>
    <s v="Oct"/>
  </r>
  <r>
    <x v="2128"/>
    <x v="289"/>
    <x v="0"/>
    <x v="3"/>
    <x v="9"/>
    <x v="3"/>
    <x v="8"/>
    <x v="0"/>
    <x v="0"/>
    <x v="3"/>
    <s v="Portable Camp Stove"/>
    <n v="2"/>
    <n v="82.52"/>
    <n v="0.05"/>
    <n v="38.61"/>
    <n v="156.78799999999998"/>
    <n v="77.22"/>
    <n v="79.567999999999984"/>
    <n v="0.50748781794525089"/>
    <n v="2026"/>
    <s v="Q4"/>
    <n v="10"/>
    <s v="Oct"/>
  </r>
  <r>
    <x v="2129"/>
    <x v="289"/>
    <x v="0"/>
    <x v="3"/>
    <x v="9"/>
    <x v="3"/>
    <x v="13"/>
    <x v="0"/>
    <x v="2"/>
    <x v="1"/>
    <s v="Summit Backpack 45L"/>
    <n v="1"/>
    <n v="155.16"/>
    <n v="0"/>
    <n v="78.84"/>
    <n v="155.16"/>
    <n v="78.84"/>
    <n v="76.319999999999993"/>
    <n v="0.49187935034802782"/>
    <n v="2026"/>
    <s v="Q4"/>
    <n v="10"/>
    <s v="Oct"/>
  </r>
  <r>
    <x v="2130"/>
    <x v="289"/>
    <x v="0"/>
    <x v="3"/>
    <x v="9"/>
    <x v="3"/>
    <x v="13"/>
    <x v="3"/>
    <x v="0"/>
    <x v="2"/>
    <s v="Packing Cube Set"/>
    <n v="1"/>
    <n v="46.36"/>
    <n v="0.05"/>
    <n v="18.399999999999999"/>
    <n v="44.041999999999994"/>
    <n v="18.399999999999999"/>
    <n v="25.641999999999996"/>
    <n v="0.58221697470596245"/>
    <n v="2026"/>
    <s v="Q4"/>
    <n v="10"/>
    <s v="Oct"/>
  </r>
  <r>
    <x v="2131"/>
    <x v="289"/>
    <x v="0"/>
    <x v="3"/>
    <x v="9"/>
    <x v="2"/>
    <x v="16"/>
    <x v="0"/>
    <x v="2"/>
    <x v="0"/>
    <s v="Commuter Helmet"/>
    <n v="1"/>
    <n v="81.47"/>
    <n v="0"/>
    <n v="43.67"/>
    <n v="81.47"/>
    <n v="43.67"/>
    <n v="37.799999999999997"/>
    <n v="0.463974469129741"/>
    <n v="2026"/>
    <s v="Q4"/>
    <n v="10"/>
    <s v="Oct"/>
  </r>
  <r>
    <x v="2132"/>
    <x v="289"/>
    <x v="0"/>
    <x v="3"/>
    <x v="9"/>
    <x v="0"/>
    <x v="15"/>
    <x v="0"/>
    <x v="0"/>
    <x v="2"/>
    <s v="Carry-On Duffel"/>
    <n v="1"/>
    <n v="134.31"/>
    <n v="0.05"/>
    <n v="67.239999999999995"/>
    <n v="127.5945"/>
    <n v="67.239999999999995"/>
    <n v="60.354500000000002"/>
    <n v="0.47301803761133909"/>
    <n v="2026"/>
    <s v="Q4"/>
    <n v="10"/>
    <s v="Oct"/>
  </r>
  <r>
    <x v="2133"/>
    <x v="289"/>
    <x v="0"/>
    <x v="3"/>
    <x v="9"/>
    <x v="2"/>
    <x v="16"/>
    <x v="0"/>
    <x v="1"/>
    <x v="3"/>
    <s v="Compact Sleeping Bag"/>
    <n v="1"/>
    <n v="123.11"/>
    <n v="0"/>
    <n v="58.99"/>
    <n v="123.11"/>
    <n v="58.99"/>
    <n v="64.12"/>
    <n v="0.52083502558687356"/>
    <n v="2026"/>
    <s v="Q4"/>
    <n v="10"/>
    <s v="Oct"/>
  </r>
  <r>
    <x v="2134"/>
    <x v="289"/>
    <x v="0"/>
    <x v="3"/>
    <x v="9"/>
    <x v="1"/>
    <x v="6"/>
    <x v="0"/>
    <x v="1"/>
    <x v="3"/>
    <s v="Portable Camp Stove"/>
    <n v="1"/>
    <n v="81.239999999999995"/>
    <n v="0"/>
    <n v="38.65"/>
    <n v="81.239999999999995"/>
    <n v="38.65"/>
    <n v="42.589999999999996"/>
    <n v="0.52424913835548992"/>
    <n v="2026"/>
    <s v="Q4"/>
    <n v="10"/>
    <s v="Oct"/>
  </r>
  <r>
    <x v="2135"/>
    <x v="289"/>
    <x v="0"/>
    <x v="3"/>
    <x v="9"/>
    <x v="0"/>
    <x v="9"/>
    <x v="3"/>
    <x v="0"/>
    <x v="1"/>
    <s v="Trekking Poles"/>
    <n v="1"/>
    <n v="70.81"/>
    <n v="0.15"/>
    <n v="32.93"/>
    <n v="60.188499999999998"/>
    <n v="32.93"/>
    <n v="27.258499999999998"/>
    <n v="0.45288551799762411"/>
    <n v="2026"/>
    <s v="Q4"/>
    <n v="10"/>
    <s v="Oct"/>
  </r>
  <r>
    <x v="2136"/>
    <x v="289"/>
    <x v="0"/>
    <x v="3"/>
    <x v="9"/>
    <x v="3"/>
    <x v="13"/>
    <x v="0"/>
    <x v="2"/>
    <x v="3"/>
    <s v="Trail Tent 2P"/>
    <n v="6"/>
    <n v="200.26"/>
    <n v="0"/>
    <n v="106.71"/>
    <n v="1201.56"/>
    <n v="640.26"/>
    <n v="561.29999999999995"/>
    <n v="0.46714271447118744"/>
    <n v="2026"/>
    <s v="Q4"/>
    <n v="10"/>
    <s v="Oct"/>
  </r>
  <r>
    <x v="2137"/>
    <x v="289"/>
    <x v="0"/>
    <x v="3"/>
    <x v="9"/>
    <x v="3"/>
    <x v="4"/>
    <x v="0"/>
    <x v="1"/>
    <x v="4"/>
    <s v="Recovery Roller"/>
    <n v="3"/>
    <n v="36.75"/>
    <n v="0.05"/>
    <n v="13.71"/>
    <n v="104.7375"/>
    <n v="41.13"/>
    <n v="63.607499999999995"/>
    <n v="0.60730397422126747"/>
    <n v="2026"/>
    <s v="Q4"/>
    <n v="10"/>
    <s v="Oct"/>
  </r>
  <r>
    <x v="2138"/>
    <x v="289"/>
    <x v="0"/>
    <x v="3"/>
    <x v="9"/>
    <x v="2"/>
    <x v="16"/>
    <x v="0"/>
    <x v="0"/>
    <x v="1"/>
    <s v="Hiking Daypack 20L"/>
    <n v="2"/>
    <n v="92.41"/>
    <n v="0.1"/>
    <n v="45.42"/>
    <n v="166.33799999999999"/>
    <n v="90.84"/>
    <n v="75.49799999999999"/>
    <n v="0.4538830573891714"/>
    <n v="2026"/>
    <s v="Q4"/>
    <n v="10"/>
    <s v="Oct"/>
  </r>
  <r>
    <x v="2139"/>
    <x v="289"/>
    <x v="0"/>
    <x v="3"/>
    <x v="9"/>
    <x v="1"/>
    <x v="14"/>
    <x v="2"/>
    <x v="1"/>
    <x v="4"/>
    <s v="Resistance Band Set"/>
    <n v="1"/>
    <n v="40.67"/>
    <n v="0"/>
    <n v="15.09"/>
    <n v="40.67"/>
    <n v="15.09"/>
    <n v="25.580000000000002"/>
    <n v="0.62896483894762722"/>
    <n v="2026"/>
    <s v="Q4"/>
    <n v="10"/>
    <s v="Oct"/>
  </r>
  <r>
    <x v="2140"/>
    <x v="290"/>
    <x v="0"/>
    <x v="3"/>
    <x v="9"/>
    <x v="1"/>
    <x v="1"/>
    <x v="0"/>
    <x v="0"/>
    <x v="1"/>
    <s v="Hiking Daypack 20L"/>
    <n v="1"/>
    <n v="90.09"/>
    <n v="0"/>
    <n v="45.17"/>
    <n v="90.09"/>
    <n v="45.17"/>
    <n v="44.92"/>
    <n v="0.49861249861249862"/>
    <n v="2026"/>
    <s v="Q4"/>
    <n v="10"/>
    <s v="Oct"/>
  </r>
  <r>
    <x v="2141"/>
    <x v="290"/>
    <x v="0"/>
    <x v="3"/>
    <x v="9"/>
    <x v="2"/>
    <x v="10"/>
    <x v="0"/>
    <x v="0"/>
    <x v="2"/>
    <s v="Insulated Bottle"/>
    <n v="1"/>
    <n v="36.83"/>
    <n v="0"/>
    <n v="13.64"/>
    <n v="36.83"/>
    <n v="13.64"/>
    <n v="23.189999999999998"/>
    <n v="0.62964974205810476"/>
    <n v="2026"/>
    <s v="Q4"/>
    <n v="10"/>
    <s v="Oct"/>
  </r>
  <r>
    <x v="2142"/>
    <x v="290"/>
    <x v="0"/>
    <x v="3"/>
    <x v="9"/>
    <x v="1"/>
    <x v="12"/>
    <x v="3"/>
    <x v="0"/>
    <x v="3"/>
    <s v="Trail Tent 2P"/>
    <n v="5"/>
    <n v="196.37"/>
    <n v="0.05"/>
    <n v="103.51"/>
    <n v="932.75749999999994"/>
    <n v="517.55000000000007"/>
    <n v="415.20749999999987"/>
    <n v="0.44513981393877816"/>
    <n v="2026"/>
    <s v="Q4"/>
    <n v="10"/>
    <s v="Oct"/>
  </r>
  <r>
    <x v="2143"/>
    <x v="290"/>
    <x v="0"/>
    <x v="3"/>
    <x v="9"/>
    <x v="0"/>
    <x v="15"/>
    <x v="0"/>
    <x v="1"/>
    <x v="1"/>
    <s v="Hiking Daypack 20L"/>
    <n v="2"/>
    <n v="93.73"/>
    <n v="0"/>
    <n v="44.79"/>
    <n v="187.46"/>
    <n v="89.58"/>
    <n v="97.88000000000001"/>
    <n v="0.52213805611863873"/>
    <n v="2026"/>
    <s v="Q4"/>
    <n v="10"/>
    <s v="Oct"/>
  </r>
  <r>
    <x v="2144"/>
    <x v="290"/>
    <x v="0"/>
    <x v="3"/>
    <x v="9"/>
    <x v="2"/>
    <x v="10"/>
    <x v="0"/>
    <x v="2"/>
    <x v="2"/>
    <s v="Insulated Bottle"/>
    <n v="1"/>
    <n v="36.46"/>
    <n v="0.05"/>
    <n v="13.35"/>
    <n v="34.637"/>
    <n v="13.35"/>
    <n v="21.286999999999999"/>
    <n v="0.61457401045125148"/>
    <n v="2026"/>
    <s v="Q4"/>
    <n v="10"/>
    <s v="Oct"/>
  </r>
  <r>
    <x v="2145"/>
    <x v="290"/>
    <x v="0"/>
    <x v="3"/>
    <x v="9"/>
    <x v="1"/>
    <x v="14"/>
    <x v="0"/>
    <x v="0"/>
    <x v="3"/>
    <s v="Compact Sleeping Bag"/>
    <n v="2"/>
    <n v="125.91"/>
    <n v="0"/>
    <n v="61.95"/>
    <n v="251.82"/>
    <n v="123.9"/>
    <n v="127.91999999999999"/>
    <n v="0.50798189182749576"/>
    <n v="2026"/>
    <s v="Q4"/>
    <n v="10"/>
    <s v="Oct"/>
  </r>
  <r>
    <x v="2146"/>
    <x v="290"/>
    <x v="0"/>
    <x v="3"/>
    <x v="9"/>
    <x v="3"/>
    <x v="8"/>
    <x v="2"/>
    <x v="1"/>
    <x v="1"/>
    <s v="Hiking Daypack 20L"/>
    <n v="1"/>
    <n v="92.56"/>
    <n v="0.1"/>
    <n v="44.23"/>
    <n v="83.304000000000002"/>
    <n v="44.23"/>
    <n v="39.074000000000005"/>
    <n v="0.46905310669355621"/>
    <n v="2026"/>
    <s v="Q4"/>
    <n v="10"/>
    <s v="Oct"/>
  </r>
  <r>
    <x v="2147"/>
    <x v="290"/>
    <x v="0"/>
    <x v="3"/>
    <x v="9"/>
    <x v="3"/>
    <x v="8"/>
    <x v="3"/>
    <x v="1"/>
    <x v="1"/>
    <s v="Trekking Poles"/>
    <n v="4"/>
    <n v="70.02"/>
    <n v="0"/>
    <n v="32.86"/>
    <n v="280.08"/>
    <n v="131.44"/>
    <n v="148.63999999999999"/>
    <n v="0.53070551271065403"/>
    <n v="2026"/>
    <s v="Q4"/>
    <n v="10"/>
    <s v="Oct"/>
  </r>
  <r>
    <x v="2148"/>
    <x v="290"/>
    <x v="0"/>
    <x v="3"/>
    <x v="9"/>
    <x v="0"/>
    <x v="15"/>
    <x v="0"/>
    <x v="0"/>
    <x v="0"/>
    <s v="Trail Bike Light"/>
    <n v="3"/>
    <n v="51.62"/>
    <n v="0.1"/>
    <n v="22.94"/>
    <n v="139.374"/>
    <n v="68.820000000000007"/>
    <n v="70.553999999999988"/>
    <n v="0.50622067243531788"/>
    <n v="2026"/>
    <s v="Q4"/>
    <n v="10"/>
    <s v="Oct"/>
  </r>
  <r>
    <x v="2149"/>
    <x v="290"/>
    <x v="0"/>
    <x v="3"/>
    <x v="9"/>
    <x v="2"/>
    <x v="2"/>
    <x v="0"/>
    <x v="1"/>
    <x v="3"/>
    <s v="Trail Tent 2P"/>
    <n v="1"/>
    <n v="196.39"/>
    <n v="0"/>
    <n v="104.66"/>
    <n v="196.39"/>
    <n v="104.66"/>
    <n v="91.72999999999999"/>
    <n v="0.46708080859514228"/>
    <n v="2026"/>
    <s v="Q4"/>
    <n v="10"/>
    <s v="Oct"/>
  </r>
  <r>
    <x v="2150"/>
    <x v="290"/>
    <x v="0"/>
    <x v="3"/>
    <x v="9"/>
    <x v="3"/>
    <x v="8"/>
    <x v="1"/>
    <x v="2"/>
    <x v="4"/>
    <s v="Resistance Band Set"/>
    <n v="10"/>
    <n v="41.26"/>
    <n v="0.1"/>
    <n v="15.06"/>
    <n v="371.34"/>
    <n v="150.6"/>
    <n v="220.73999999999998"/>
    <n v="0.59444175149458711"/>
    <n v="2026"/>
    <s v="Q4"/>
    <n v="10"/>
    <s v="Oct"/>
  </r>
  <r>
    <x v="2151"/>
    <x v="290"/>
    <x v="0"/>
    <x v="3"/>
    <x v="9"/>
    <x v="2"/>
    <x v="3"/>
    <x v="3"/>
    <x v="1"/>
    <x v="2"/>
    <s v="Insulated Bottle"/>
    <n v="1"/>
    <n v="35.549999999999997"/>
    <n v="0.05"/>
    <n v="13.44"/>
    <n v="33.772499999999994"/>
    <n v="13.44"/>
    <n v="20.332499999999996"/>
    <n v="0.60204308238951809"/>
    <n v="2026"/>
    <s v="Q4"/>
    <n v="10"/>
    <s v="Oct"/>
  </r>
  <r>
    <x v="2152"/>
    <x v="290"/>
    <x v="0"/>
    <x v="3"/>
    <x v="9"/>
    <x v="3"/>
    <x v="8"/>
    <x v="0"/>
    <x v="1"/>
    <x v="0"/>
    <s v="Trail Bike Light"/>
    <n v="1"/>
    <n v="49.5"/>
    <n v="0"/>
    <n v="22.36"/>
    <n v="49.5"/>
    <n v="22.36"/>
    <n v="27.14"/>
    <n v="0.54828282828282826"/>
    <n v="2026"/>
    <s v="Q4"/>
    <n v="10"/>
    <s v="Oct"/>
  </r>
  <r>
    <x v="2153"/>
    <x v="291"/>
    <x v="0"/>
    <x v="3"/>
    <x v="9"/>
    <x v="0"/>
    <x v="15"/>
    <x v="0"/>
    <x v="2"/>
    <x v="3"/>
    <s v="Portable Camp Stove"/>
    <n v="1"/>
    <n v="80.58"/>
    <n v="0"/>
    <n v="40.43"/>
    <n v="80.58"/>
    <n v="40.43"/>
    <n v="40.15"/>
    <n v="0.49826259617771157"/>
    <n v="2026"/>
    <s v="Q4"/>
    <n v="10"/>
    <s v="Oct"/>
  </r>
  <r>
    <x v="2154"/>
    <x v="291"/>
    <x v="0"/>
    <x v="3"/>
    <x v="9"/>
    <x v="2"/>
    <x v="5"/>
    <x v="2"/>
    <x v="2"/>
    <x v="2"/>
    <s v="Travel Backpack 35L"/>
    <n v="2"/>
    <n v="161.59"/>
    <n v="0.05"/>
    <n v="89.57"/>
    <n v="307.02100000000002"/>
    <n v="179.14"/>
    <n v="127.88100000000003"/>
    <n v="0.41652199686666391"/>
    <n v="2026"/>
    <s v="Q4"/>
    <n v="10"/>
    <s v="Oct"/>
  </r>
  <r>
    <x v="2155"/>
    <x v="291"/>
    <x v="0"/>
    <x v="3"/>
    <x v="9"/>
    <x v="3"/>
    <x v="8"/>
    <x v="0"/>
    <x v="2"/>
    <x v="3"/>
    <s v="Portable Camp Stove"/>
    <n v="1"/>
    <n v="80.319999999999993"/>
    <n v="0"/>
    <n v="39.729999999999997"/>
    <n v="80.319999999999993"/>
    <n v="39.729999999999997"/>
    <n v="40.589999999999996"/>
    <n v="0.50535358565737054"/>
    <n v="2026"/>
    <s v="Q4"/>
    <n v="10"/>
    <s v="Oct"/>
  </r>
  <r>
    <x v="2156"/>
    <x v="291"/>
    <x v="0"/>
    <x v="3"/>
    <x v="9"/>
    <x v="0"/>
    <x v="9"/>
    <x v="3"/>
    <x v="1"/>
    <x v="2"/>
    <s v="Travel Backpack 35L"/>
    <n v="1"/>
    <n v="164.25"/>
    <n v="0"/>
    <n v="86.6"/>
    <n v="164.25"/>
    <n v="86.6"/>
    <n v="77.650000000000006"/>
    <n v="0.47275494672754947"/>
    <n v="2026"/>
    <s v="Q4"/>
    <n v="10"/>
    <s v="Oct"/>
  </r>
  <r>
    <x v="2157"/>
    <x v="291"/>
    <x v="0"/>
    <x v="3"/>
    <x v="9"/>
    <x v="3"/>
    <x v="8"/>
    <x v="3"/>
    <x v="1"/>
    <x v="0"/>
    <s v="Cycling Pack 12L"/>
    <n v="6"/>
    <n v="101.6"/>
    <n v="0"/>
    <n v="50.17"/>
    <n v="609.59999999999991"/>
    <n v="301.02"/>
    <n v="308.57999999999993"/>
    <n v="0.50620078740157481"/>
    <n v="2026"/>
    <s v="Q4"/>
    <n v="10"/>
    <s v="Oct"/>
  </r>
  <r>
    <x v="2158"/>
    <x v="292"/>
    <x v="0"/>
    <x v="3"/>
    <x v="9"/>
    <x v="0"/>
    <x v="0"/>
    <x v="2"/>
    <x v="0"/>
    <x v="4"/>
    <s v="Recovery Roller"/>
    <n v="5"/>
    <n v="35.99"/>
    <n v="0"/>
    <n v="14.19"/>
    <n v="179.95000000000002"/>
    <n v="70.95"/>
    <n v="109.00000000000001"/>
    <n v="0.60572381217004723"/>
    <n v="2026"/>
    <s v="Q4"/>
    <n v="10"/>
    <s v="Oct"/>
  </r>
  <r>
    <x v="2159"/>
    <x v="292"/>
    <x v="0"/>
    <x v="3"/>
    <x v="9"/>
    <x v="3"/>
    <x v="8"/>
    <x v="0"/>
    <x v="0"/>
    <x v="4"/>
    <s v="Recovery Roller"/>
    <n v="2"/>
    <n v="36.57"/>
    <n v="0.1"/>
    <n v="13.79"/>
    <n v="65.826000000000008"/>
    <n v="27.58"/>
    <n v="38.246000000000009"/>
    <n v="0.58101661957281325"/>
    <n v="2026"/>
    <s v="Q4"/>
    <n v="10"/>
    <s v="Oct"/>
  </r>
  <r>
    <x v="2160"/>
    <x v="292"/>
    <x v="0"/>
    <x v="3"/>
    <x v="9"/>
    <x v="1"/>
    <x v="6"/>
    <x v="0"/>
    <x v="1"/>
    <x v="0"/>
    <s v="Compact Repair Kit"/>
    <n v="1"/>
    <n v="40.99"/>
    <n v="0.1"/>
    <n v="17.16"/>
    <n v="36.891000000000005"/>
    <n v="17.16"/>
    <n v="19.731000000000005"/>
    <n v="0.5348458973733432"/>
    <n v="2026"/>
    <s v="Q4"/>
    <n v="10"/>
    <s v="Oct"/>
  </r>
  <r>
    <x v="2161"/>
    <x v="292"/>
    <x v="0"/>
    <x v="3"/>
    <x v="9"/>
    <x v="3"/>
    <x v="8"/>
    <x v="2"/>
    <x v="0"/>
    <x v="3"/>
    <s v="Portable Camp Stove"/>
    <n v="3"/>
    <n v="80.47"/>
    <n v="0"/>
    <n v="40.090000000000003"/>
    <n v="241.41"/>
    <n v="120.27000000000001"/>
    <n v="121.13999999999999"/>
    <n v="0.50180191375667949"/>
    <n v="2026"/>
    <s v="Q4"/>
    <n v="10"/>
    <s v="Oct"/>
  </r>
  <r>
    <x v="2162"/>
    <x v="292"/>
    <x v="0"/>
    <x v="3"/>
    <x v="9"/>
    <x v="3"/>
    <x v="13"/>
    <x v="2"/>
    <x v="2"/>
    <x v="1"/>
    <s v="Trail Boots"/>
    <n v="5"/>
    <n v="140.32"/>
    <n v="0"/>
    <n v="80.08"/>
    <n v="701.59999999999991"/>
    <n v="400.4"/>
    <n v="301.19999999999993"/>
    <n v="0.4293044469783352"/>
    <n v="2026"/>
    <s v="Q4"/>
    <n v="10"/>
    <s v="Oct"/>
  </r>
  <r>
    <x v="2163"/>
    <x v="292"/>
    <x v="0"/>
    <x v="3"/>
    <x v="9"/>
    <x v="1"/>
    <x v="11"/>
    <x v="0"/>
    <x v="1"/>
    <x v="4"/>
    <s v="Weighted Vest"/>
    <n v="3"/>
    <n v="125.93"/>
    <n v="0.1"/>
    <n v="68.45"/>
    <n v="340.01100000000002"/>
    <n v="205.35000000000002"/>
    <n v="134.661"/>
    <n v="0.39604895135745605"/>
    <n v="2026"/>
    <s v="Q4"/>
    <n v="10"/>
    <s v="Oct"/>
  </r>
  <r>
    <x v="2164"/>
    <x v="293"/>
    <x v="0"/>
    <x v="3"/>
    <x v="9"/>
    <x v="3"/>
    <x v="8"/>
    <x v="0"/>
    <x v="0"/>
    <x v="1"/>
    <s v="Trail Boots"/>
    <n v="2"/>
    <n v="141.4"/>
    <n v="0.05"/>
    <n v="77.48"/>
    <n v="268.66000000000003"/>
    <n v="154.96"/>
    <n v="113.70000000000002"/>
    <n v="0.42321149408173903"/>
    <n v="2026"/>
    <s v="Q4"/>
    <n v="10"/>
    <s v="Oct"/>
  </r>
  <r>
    <x v="2165"/>
    <x v="293"/>
    <x v="0"/>
    <x v="3"/>
    <x v="9"/>
    <x v="0"/>
    <x v="0"/>
    <x v="1"/>
    <x v="2"/>
    <x v="0"/>
    <s v="Trail Bike Light"/>
    <n v="8"/>
    <n v="51.91"/>
    <n v="0.05"/>
    <n v="22.99"/>
    <n v="394.51599999999996"/>
    <n v="183.92"/>
    <n v="210.59599999999998"/>
    <n v="0.53380851473704483"/>
    <n v="2026"/>
    <s v="Q4"/>
    <n v="10"/>
    <s v="Oct"/>
  </r>
  <r>
    <x v="2166"/>
    <x v="293"/>
    <x v="0"/>
    <x v="3"/>
    <x v="9"/>
    <x v="3"/>
    <x v="7"/>
    <x v="3"/>
    <x v="0"/>
    <x v="3"/>
    <s v="Trail Tent 2P"/>
    <n v="1"/>
    <n v="192.62"/>
    <n v="0"/>
    <n v="102.51"/>
    <n v="192.62"/>
    <n v="102.51"/>
    <n v="90.11"/>
    <n v="0.46781227286886096"/>
    <n v="2026"/>
    <s v="Q4"/>
    <n v="10"/>
    <s v="Oct"/>
  </r>
  <r>
    <x v="2167"/>
    <x v="294"/>
    <x v="0"/>
    <x v="3"/>
    <x v="9"/>
    <x v="3"/>
    <x v="4"/>
    <x v="0"/>
    <x v="1"/>
    <x v="0"/>
    <s v="Trail Bike Light"/>
    <n v="1"/>
    <n v="51.25"/>
    <n v="0"/>
    <n v="22.58"/>
    <n v="51.25"/>
    <n v="22.58"/>
    <n v="28.67"/>
    <n v="0.55941463414634152"/>
    <n v="2026"/>
    <s v="Q4"/>
    <n v="10"/>
    <s v="Oct"/>
  </r>
  <r>
    <x v="2168"/>
    <x v="294"/>
    <x v="0"/>
    <x v="3"/>
    <x v="9"/>
    <x v="3"/>
    <x v="4"/>
    <x v="2"/>
    <x v="1"/>
    <x v="2"/>
    <s v="Packing Cube Set"/>
    <n v="1"/>
    <n v="45.97"/>
    <n v="0.05"/>
    <n v="18.760000000000002"/>
    <n v="43.671499999999995"/>
    <n v="18.760000000000002"/>
    <n v="24.911499999999993"/>
    <n v="0.57042922729926826"/>
    <n v="2026"/>
    <s v="Q4"/>
    <n v="10"/>
    <s v="Oct"/>
  </r>
  <r>
    <x v="2169"/>
    <x v="294"/>
    <x v="0"/>
    <x v="3"/>
    <x v="9"/>
    <x v="2"/>
    <x v="2"/>
    <x v="3"/>
    <x v="0"/>
    <x v="3"/>
    <s v="Compact Sleeping Bag"/>
    <n v="1"/>
    <n v="123.29"/>
    <n v="0"/>
    <n v="59.48"/>
    <n v="123.29"/>
    <n v="59.48"/>
    <n v="63.810000000000009"/>
    <n v="0.51756022386243816"/>
    <n v="2026"/>
    <s v="Q4"/>
    <n v="10"/>
    <s v="Oct"/>
  </r>
  <r>
    <x v="2170"/>
    <x v="294"/>
    <x v="0"/>
    <x v="3"/>
    <x v="9"/>
    <x v="3"/>
    <x v="8"/>
    <x v="1"/>
    <x v="2"/>
    <x v="2"/>
    <s v="Insulated Bottle"/>
    <n v="8"/>
    <n v="35.83"/>
    <n v="0.05"/>
    <n v="13.89"/>
    <n v="272.30799999999999"/>
    <n v="111.12"/>
    <n v="161.18799999999999"/>
    <n v="0.59193266448286497"/>
    <n v="2026"/>
    <s v="Q4"/>
    <n v="10"/>
    <s v="Oct"/>
  </r>
  <r>
    <x v="2171"/>
    <x v="294"/>
    <x v="0"/>
    <x v="3"/>
    <x v="9"/>
    <x v="0"/>
    <x v="0"/>
    <x v="0"/>
    <x v="1"/>
    <x v="3"/>
    <s v="Portable Camp Stove"/>
    <n v="1"/>
    <n v="80.56"/>
    <n v="0"/>
    <n v="39.53"/>
    <n v="80.56"/>
    <n v="39.53"/>
    <n v="41.03"/>
    <n v="0.5093098311817279"/>
    <n v="2026"/>
    <s v="Q4"/>
    <n v="10"/>
    <s v="Oct"/>
  </r>
  <r>
    <x v="2172"/>
    <x v="294"/>
    <x v="0"/>
    <x v="3"/>
    <x v="9"/>
    <x v="3"/>
    <x v="7"/>
    <x v="0"/>
    <x v="1"/>
    <x v="0"/>
    <s v="Compact Repair Kit"/>
    <n v="1"/>
    <n v="40.47"/>
    <n v="0.05"/>
    <n v="16.73"/>
    <n v="38.4465"/>
    <n v="16.73"/>
    <n v="21.7165"/>
    <n v="0.5648498562938109"/>
    <n v="2026"/>
    <s v="Q4"/>
    <n v="10"/>
    <s v="Oct"/>
  </r>
  <r>
    <x v="2173"/>
    <x v="295"/>
    <x v="0"/>
    <x v="3"/>
    <x v="9"/>
    <x v="1"/>
    <x v="12"/>
    <x v="1"/>
    <x v="2"/>
    <x v="2"/>
    <s v="Carry-On Duffel"/>
    <n v="15"/>
    <n v="133.52000000000001"/>
    <n v="0.2"/>
    <n v="66"/>
    <n v="1602.2400000000002"/>
    <n v="990"/>
    <n v="612.24000000000024"/>
    <n v="0.38211503894547644"/>
    <n v="2026"/>
    <s v="Q4"/>
    <n v="10"/>
    <s v="Oct"/>
  </r>
  <r>
    <x v="2174"/>
    <x v="295"/>
    <x v="0"/>
    <x v="3"/>
    <x v="9"/>
    <x v="1"/>
    <x v="6"/>
    <x v="0"/>
    <x v="0"/>
    <x v="0"/>
    <s v="Commuter Helmet"/>
    <n v="1"/>
    <n v="82.28"/>
    <n v="0"/>
    <n v="42.08"/>
    <n v="82.28"/>
    <n v="42.08"/>
    <n v="40.200000000000003"/>
    <n v="0.48857559552746721"/>
    <n v="2026"/>
    <s v="Q4"/>
    <n v="10"/>
    <s v="Oct"/>
  </r>
  <r>
    <x v="2175"/>
    <x v="295"/>
    <x v="0"/>
    <x v="3"/>
    <x v="9"/>
    <x v="1"/>
    <x v="11"/>
    <x v="0"/>
    <x v="1"/>
    <x v="2"/>
    <s v="Insulated Bottle"/>
    <n v="6"/>
    <n v="35.479999999999997"/>
    <n v="0"/>
    <n v="13.37"/>
    <n v="212.88"/>
    <n v="80.22"/>
    <n v="132.66"/>
    <n v="0.62316798196166856"/>
    <n v="2026"/>
    <s v="Q4"/>
    <n v="10"/>
    <s v="Oct"/>
  </r>
  <r>
    <x v="2176"/>
    <x v="295"/>
    <x v="0"/>
    <x v="3"/>
    <x v="9"/>
    <x v="2"/>
    <x v="3"/>
    <x v="2"/>
    <x v="1"/>
    <x v="1"/>
    <s v="Summit Backpack 45L"/>
    <n v="1"/>
    <n v="152.38"/>
    <n v="0.15"/>
    <n v="78.92"/>
    <n v="129.523"/>
    <n v="78.92"/>
    <n v="50.602999999999994"/>
    <n v="0.39068736826663986"/>
    <n v="2026"/>
    <s v="Q4"/>
    <n v="10"/>
    <s v="Oct"/>
  </r>
  <r>
    <x v="2177"/>
    <x v="295"/>
    <x v="0"/>
    <x v="3"/>
    <x v="9"/>
    <x v="1"/>
    <x v="1"/>
    <x v="3"/>
    <x v="1"/>
    <x v="1"/>
    <s v="Hiking Daypack 20L"/>
    <n v="1"/>
    <n v="93.64"/>
    <n v="0"/>
    <n v="44.34"/>
    <n v="93.64"/>
    <n v="44.34"/>
    <n v="49.3"/>
    <n v="0.52648440837249033"/>
    <n v="2026"/>
    <s v="Q4"/>
    <n v="10"/>
    <s v="Oct"/>
  </r>
  <r>
    <x v="2178"/>
    <x v="295"/>
    <x v="0"/>
    <x v="3"/>
    <x v="9"/>
    <x v="3"/>
    <x v="7"/>
    <x v="2"/>
    <x v="0"/>
    <x v="4"/>
    <s v="Weighted Vest"/>
    <n v="1"/>
    <n v="123.6"/>
    <n v="0"/>
    <n v="67.3"/>
    <n v="123.6"/>
    <n v="67.3"/>
    <n v="56.3"/>
    <n v="0.45550161812297735"/>
    <n v="2026"/>
    <s v="Q4"/>
    <n v="10"/>
    <s v="Oct"/>
  </r>
  <r>
    <x v="2179"/>
    <x v="295"/>
    <x v="0"/>
    <x v="3"/>
    <x v="9"/>
    <x v="1"/>
    <x v="1"/>
    <x v="0"/>
    <x v="1"/>
    <x v="4"/>
    <s v="Weighted Vest"/>
    <n v="3"/>
    <n v="124.6"/>
    <n v="0.05"/>
    <n v="69.12"/>
    <n v="355.10999999999996"/>
    <n v="207.36"/>
    <n v="147.74999999999994"/>
    <n v="0.41606826053898782"/>
    <n v="2026"/>
    <s v="Q4"/>
    <n v="10"/>
    <s v="Oct"/>
  </r>
  <r>
    <x v="2180"/>
    <x v="295"/>
    <x v="0"/>
    <x v="3"/>
    <x v="9"/>
    <x v="3"/>
    <x v="13"/>
    <x v="2"/>
    <x v="2"/>
    <x v="1"/>
    <s v="Summit Backpack 45L"/>
    <n v="2"/>
    <n v="151.66"/>
    <n v="0"/>
    <n v="77.17"/>
    <n v="303.32"/>
    <n v="154.34"/>
    <n v="148.97999999999999"/>
    <n v="0.49116444678886984"/>
    <n v="2026"/>
    <s v="Q4"/>
    <n v="10"/>
    <s v="Oct"/>
  </r>
  <r>
    <x v="2181"/>
    <x v="296"/>
    <x v="0"/>
    <x v="3"/>
    <x v="9"/>
    <x v="2"/>
    <x v="5"/>
    <x v="2"/>
    <x v="1"/>
    <x v="2"/>
    <s v="Insulated Bottle"/>
    <n v="1"/>
    <n v="36.76"/>
    <n v="0"/>
    <n v="13.18"/>
    <n v="36.76"/>
    <n v="13.18"/>
    <n v="23.58"/>
    <n v="0.64145810663764957"/>
    <n v="2026"/>
    <s v="Q4"/>
    <n v="10"/>
    <s v="Oct"/>
  </r>
  <r>
    <x v="2182"/>
    <x v="296"/>
    <x v="0"/>
    <x v="3"/>
    <x v="9"/>
    <x v="0"/>
    <x v="9"/>
    <x v="3"/>
    <x v="0"/>
    <x v="3"/>
    <s v="Trail Tent 2P"/>
    <n v="1"/>
    <n v="195.67"/>
    <n v="0"/>
    <n v="105.88"/>
    <n v="195.67"/>
    <n v="105.88"/>
    <n v="89.789999999999992"/>
    <n v="0.45888485715745897"/>
    <n v="2026"/>
    <s v="Q4"/>
    <n v="10"/>
    <s v="Oct"/>
  </r>
  <r>
    <x v="2183"/>
    <x v="296"/>
    <x v="0"/>
    <x v="3"/>
    <x v="9"/>
    <x v="0"/>
    <x v="15"/>
    <x v="2"/>
    <x v="0"/>
    <x v="0"/>
    <s v="Compact Repair Kit"/>
    <n v="1"/>
    <n v="40.83"/>
    <n v="0.1"/>
    <n v="16.54"/>
    <n v="36.747"/>
    <n v="16.54"/>
    <n v="20.207000000000001"/>
    <n v="0.54989522954254766"/>
    <n v="2026"/>
    <s v="Q4"/>
    <n v="10"/>
    <s v="Oct"/>
  </r>
  <r>
    <x v="2184"/>
    <x v="296"/>
    <x v="0"/>
    <x v="3"/>
    <x v="9"/>
    <x v="3"/>
    <x v="7"/>
    <x v="1"/>
    <x v="2"/>
    <x v="1"/>
    <s v="Trekking Poles"/>
    <n v="6"/>
    <n v="72.73"/>
    <n v="0.05"/>
    <n v="32.700000000000003"/>
    <n v="414.56099999999998"/>
    <n v="196.20000000000002"/>
    <n v="218.36099999999996"/>
    <n v="0.52672827400551425"/>
    <n v="2026"/>
    <s v="Q4"/>
    <n v="10"/>
    <s v="Oct"/>
  </r>
  <r>
    <x v="2185"/>
    <x v="296"/>
    <x v="0"/>
    <x v="3"/>
    <x v="9"/>
    <x v="1"/>
    <x v="14"/>
    <x v="1"/>
    <x v="2"/>
    <x v="3"/>
    <s v="Portable Camp Stove"/>
    <n v="4"/>
    <n v="81.23"/>
    <n v="0.1"/>
    <n v="38.96"/>
    <n v="292.428"/>
    <n v="155.84"/>
    <n v="136.58799999999999"/>
    <n v="0.46708249552026482"/>
    <n v="2026"/>
    <s v="Q4"/>
    <n v="10"/>
    <s v="Oct"/>
  </r>
  <r>
    <x v="2186"/>
    <x v="296"/>
    <x v="0"/>
    <x v="3"/>
    <x v="9"/>
    <x v="1"/>
    <x v="1"/>
    <x v="0"/>
    <x v="2"/>
    <x v="2"/>
    <s v="Packing Cube Set"/>
    <n v="1"/>
    <n v="46.38"/>
    <n v="0.15"/>
    <n v="17.87"/>
    <n v="39.423000000000002"/>
    <n v="17.87"/>
    <n v="21.553000000000001"/>
    <n v="0.54671131065621592"/>
    <n v="2026"/>
    <s v="Q4"/>
    <n v="10"/>
    <s v="Oct"/>
  </r>
  <r>
    <x v="2187"/>
    <x v="296"/>
    <x v="0"/>
    <x v="3"/>
    <x v="9"/>
    <x v="3"/>
    <x v="7"/>
    <x v="1"/>
    <x v="2"/>
    <x v="2"/>
    <s v="Packing Cube Set"/>
    <n v="5"/>
    <n v="45.9"/>
    <n v="0.1"/>
    <n v="17.940000000000001"/>
    <n v="206.55"/>
    <n v="89.7"/>
    <n v="116.85000000000001"/>
    <n v="0.56572258533042852"/>
    <n v="2026"/>
    <s v="Q4"/>
    <n v="10"/>
    <s v="Oct"/>
  </r>
  <r>
    <x v="2188"/>
    <x v="297"/>
    <x v="0"/>
    <x v="3"/>
    <x v="9"/>
    <x v="1"/>
    <x v="12"/>
    <x v="0"/>
    <x v="2"/>
    <x v="1"/>
    <s v="Trail Boots"/>
    <n v="5"/>
    <n v="144.04"/>
    <n v="0.1"/>
    <n v="78.069999999999993"/>
    <n v="648.17999999999995"/>
    <n v="390.34999999999997"/>
    <n v="257.83"/>
    <n v="0.39777530932765592"/>
    <n v="2026"/>
    <s v="Q4"/>
    <n v="10"/>
    <s v="Oct"/>
  </r>
  <r>
    <x v="2189"/>
    <x v="297"/>
    <x v="0"/>
    <x v="3"/>
    <x v="9"/>
    <x v="2"/>
    <x v="10"/>
    <x v="3"/>
    <x v="1"/>
    <x v="0"/>
    <s v="Commuter Helmet"/>
    <n v="2"/>
    <n v="80.69"/>
    <n v="0.05"/>
    <n v="43.81"/>
    <n v="153.31099999999998"/>
    <n v="87.62"/>
    <n v="65.690999999999974"/>
    <n v="0.42848197454846676"/>
    <n v="2026"/>
    <s v="Q4"/>
    <n v="10"/>
    <s v="Oct"/>
  </r>
  <r>
    <x v="2190"/>
    <x v="297"/>
    <x v="0"/>
    <x v="3"/>
    <x v="9"/>
    <x v="3"/>
    <x v="4"/>
    <x v="0"/>
    <x v="2"/>
    <x v="3"/>
    <s v="Trail Tent 2P"/>
    <n v="1"/>
    <n v="191.91"/>
    <n v="0"/>
    <n v="101.89"/>
    <n v="191.91"/>
    <n v="101.89"/>
    <n v="90.02"/>
    <n v="0.46907404512531914"/>
    <n v="2026"/>
    <s v="Q4"/>
    <n v="10"/>
    <s v="Oct"/>
  </r>
  <r>
    <x v="2191"/>
    <x v="297"/>
    <x v="0"/>
    <x v="3"/>
    <x v="9"/>
    <x v="3"/>
    <x v="13"/>
    <x v="2"/>
    <x v="1"/>
    <x v="4"/>
    <s v="Recovery Roller"/>
    <n v="1"/>
    <n v="36.630000000000003"/>
    <n v="0.05"/>
    <n v="13.97"/>
    <n v="34.798500000000004"/>
    <n v="13.97"/>
    <n v="20.828500000000005"/>
    <n v="0.59854591433538806"/>
    <n v="2026"/>
    <s v="Q4"/>
    <n v="10"/>
    <s v="Oct"/>
  </r>
  <r>
    <x v="2192"/>
    <x v="297"/>
    <x v="0"/>
    <x v="3"/>
    <x v="9"/>
    <x v="3"/>
    <x v="4"/>
    <x v="1"/>
    <x v="2"/>
    <x v="2"/>
    <s v="Insulated Bottle"/>
    <n v="6"/>
    <n v="35.380000000000003"/>
    <n v="0.05"/>
    <n v="13.9"/>
    <n v="201.66600000000003"/>
    <n v="83.4"/>
    <n v="118.26600000000002"/>
    <n v="0.58644491386748387"/>
    <n v="2026"/>
    <s v="Q4"/>
    <n v="10"/>
    <s v="Oct"/>
  </r>
  <r>
    <x v="2193"/>
    <x v="297"/>
    <x v="0"/>
    <x v="3"/>
    <x v="9"/>
    <x v="1"/>
    <x v="12"/>
    <x v="3"/>
    <x v="0"/>
    <x v="2"/>
    <s v="Carry-On Duffel"/>
    <n v="1"/>
    <n v="132.63"/>
    <n v="0.05"/>
    <n v="67.489999999999995"/>
    <n v="125.99849999999999"/>
    <n v="67.489999999999995"/>
    <n v="58.508499999999998"/>
    <n v="0.46435870268296847"/>
    <n v="2026"/>
    <s v="Q4"/>
    <n v="10"/>
    <s v="Oct"/>
  </r>
  <r>
    <x v="2194"/>
    <x v="297"/>
    <x v="0"/>
    <x v="3"/>
    <x v="9"/>
    <x v="3"/>
    <x v="4"/>
    <x v="0"/>
    <x v="1"/>
    <x v="1"/>
    <s v="Trekking Poles"/>
    <n v="1"/>
    <n v="71.17"/>
    <n v="0"/>
    <n v="32.57"/>
    <n v="71.17"/>
    <n v="32.57"/>
    <n v="38.6"/>
    <n v="0.54236335534635383"/>
    <n v="2026"/>
    <s v="Q4"/>
    <n v="10"/>
    <s v="Oct"/>
  </r>
  <r>
    <x v="2195"/>
    <x v="297"/>
    <x v="0"/>
    <x v="3"/>
    <x v="9"/>
    <x v="0"/>
    <x v="15"/>
    <x v="1"/>
    <x v="2"/>
    <x v="2"/>
    <s v="Carry-On Duffel"/>
    <n v="6"/>
    <n v="132.08000000000001"/>
    <n v="0.1"/>
    <n v="67.61"/>
    <n v="713.23200000000008"/>
    <n v="405.65999999999997"/>
    <n v="307.57200000000012"/>
    <n v="0.43123696076451995"/>
    <n v="2026"/>
    <s v="Q4"/>
    <n v="10"/>
    <s v="Oct"/>
  </r>
  <r>
    <x v="2196"/>
    <x v="297"/>
    <x v="0"/>
    <x v="3"/>
    <x v="9"/>
    <x v="1"/>
    <x v="11"/>
    <x v="2"/>
    <x v="0"/>
    <x v="3"/>
    <s v="Portable Camp Stove"/>
    <n v="3"/>
    <n v="82.75"/>
    <n v="0.05"/>
    <n v="38.53"/>
    <n v="235.83749999999998"/>
    <n v="115.59"/>
    <n v="120.24749999999997"/>
    <n v="0.50987438384480832"/>
    <n v="2026"/>
    <s v="Q4"/>
    <n v="10"/>
    <s v="Oct"/>
  </r>
  <r>
    <x v="2197"/>
    <x v="298"/>
    <x v="0"/>
    <x v="3"/>
    <x v="9"/>
    <x v="0"/>
    <x v="15"/>
    <x v="0"/>
    <x v="0"/>
    <x v="4"/>
    <s v="Training Mat"/>
    <n v="5"/>
    <n v="51.5"/>
    <n v="0.1"/>
    <n v="21.38"/>
    <n v="231.75"/>
    <n v="106.89999999999999"/>
    <n v="124.85000000000001"/>
    <n v="0.53872707659115426"/>
    <n v="2026"/>
    <s v="Q4"/>
    <n v="10"/>
    <s v="Oct"/>
  </r>
  <r>
    <x v="2198"/>
    <x v="298"/>
    <x v="0"/>
    <x v="3"/>
    <x v="9"/>
    <x v="2"/>
    <x v="5"/>
    <x v="0"/>
    <x v="1"/>
    <x v="1"/>
    <s v="Trail Boots"/>
    <n v="3"/>
    <n v="140.49"/>
    <n v="0.05"/>
    <n v="77.45"/>
    <n v="400.3965"/>
    <n v="232.35000000000002"/>
    <n v="168.04649999999998"/>
    <n v="0.41970022215478903"/>
    <n v="2026"/>
    <s v="Q4"/>
    <n v="10"/>
    <s v="Oct"/>
  </r>
  <r>
    <x v="2199"/>
    <x v="298"/>
    <x v="0"/>
    <x v="3"/>
    <x v="9"/>
    <x v="2"/>
    <x v="2"/>
    <x v="3"/>
    <x v="1"/>
    <x v="4"/>
    <s v="Recovery Roller"/>
    <n v="4"/>
    <n v="36.200000000000003"/>
    <n v="0.15"/>
    <n v="13.53"/>
    <n v="123.08000000000001"/>
    <n v="54.12"/>
    <n v="68.960000000000008"/>
    <n v="0.56028599285017877"/>
    <n v="2026"/>
    <s v="Q4"/>
    <n v="10"/>
    <s v="Oct"/>
  </r>
  <r>
    <x v="2200"/>
    <x v="298"/>
    <x v="0"/>
    <x v="3"/>
    <x v="9"/>
    <x v="3"/>
    <x v="7"/>
    <x v="2"/>
    <x v="1"/>
    <x v="3"/>
    <s v="Compact Sleeping Bag"/>
    <n v="1"/>
    <n v="120.5"/>
    <n v="0.05"/>
    <n v="61.71"/>
    <n v="114.47499999999999"/>
    <n v="61.71"/>
    <n v="52.764999999999993"/>
    <n v="0.4609303341340904"/>
    <n v="2026"/>
    <s v="Q4"/>
    <n v="10"/>
    <s v="Oct"/>
  </r>
  <r>
    <x v="2201"/>
    <x v="299"/>
    <x v="0"/>
    <x v="3"/>
    <x v="9"/>
    <x v="2"/>
    <x v="2"/>
    <x v="2"/>
    <x v="2"/>
    <x v="0"/>
    <s v="Cycling Pack 12L"/>
    <n v="1"/>
    <n v="102.44"/>
    <n v="0.05"/>
    <n v="49.14"/>
    <n v="97.317999999999998"/>
    <n v="49.14"/>
    <n v="48.177999999999997"/>
    <n v="0.49505744055570394"/>
    <n v="2026"/>
    <s v="Q4"/>
    <n v="10"/>
    <s v="Oct"/>
  </r>
  <r>
    <x v="2202"/>
    <x v="299"/>
    <x v="0"/>
    <x v="3"/>
    <x v="9"/>
    <x v="2"/>
    <x v="5"/>
    <x v="0"/>
    <x v="1"/>
    <x v="4"/>
    <s v="Weighted Vest"/>
    <n v="6"/>
    <n v="121.58"/>
    <n v="0.15"/>
    <n v="68.86"/>
    <n v="620.05799999999999"/>
    <n v="413.15999999999997"/>
    <n v="206.89800000000002"/>
    <n v="0.33367523683268346"/>
    <n v="2026"/>
    <s v="Q4"/>
    <n v="10"/>
    <s v="Oct"/>
  </r>
  <r>
    <x v="2203"/>
    <x v="299"/>
    <x v="0"/>
    <x v="3"/>
    <x v="9"/>
    <x v="2"/>
    <x v="16"/>
    <x v="0"/>
    <x v="1"/>
    <x v="2"/>
    <s v="Insulated Bottle"/>
    <n v="2"/>
    <n v="35.36"/>
    <n v="0"/>
    <n v="13.33"/>
    <n v="70.72"/>
    <n v="26.66"/>
    <n v="44.06"/>
    <n v="0.62302036199095023"/>
    <n v="2026"/>
    <s v="Q4"/>
    <n v="10"/>
    <s v="Oct"/>
  </r>
  <r>
    <x v="2204"/>
    <x v="299"/>
    <x v="0"/>
    <x v="3"/>
    <x v="9"/>
    <x v="3"/>
    <x v="4"/>
    <x v="0"/>
    <x v="1"/>
    <x v="3"/>
    <s v="Alpine Tent 4P"/>
    <n v="2"/>
    <n v="335.73"/>
    <n v="0"/>
    <n v="199.44"/>
    <n v="671.46"/>
    <n v="398.88"/>
    <n v="272.58000000000004"/>
    <n v="0.4059512107943884"/>
    <n v="2026"/>
    <s v="Q4"/>
    <n v="10"/>
    <s v="Oct"/>
  </r>
  <r>
    <x v="2205"/>
    <x v="299"/>
    <x v="0"/>
    <x v="3"/>
    <x v="9"/>
    <x v="1"/>
    <x v="12"/>
    <x v="1"/>
    <x v="2"/>
    <x v="1"/>
    <s v="Trail Boots"/>
    <n v="3"/>
    <n v="141.96"/>
    <n v="0.1"/>
    <n v="77.42"/>
    <n v="383.29200000000003"/>
    <n v="232.26"/>
    <n v="151.03200000000004"/>
    <n v="0.39403900942362485"/>
    <n v="2026"/>
    <s v="Q4"/>
    <n v="10"/>
    <s v="Oct"/>
  </r>
  <r>
    <x v="2206"/>
    <x v="299"/>
    <x v="0"/>
    <x v="3"/>
    <x v="9"/>
    <x v="1"/>
    <x v="12"/>
    <x v="3"/>
    <x v="1"/>
    <x v="4"/>
    <s v="Training Mat"/>
    <n v="2"/>
    <n v="51.76"/>
    <n v="0"/>
    <n v="21.64"/>
    <n v="103.52"/>
    <n v="43.28"/>
    <n v="60.239999999999995"/>
    <n v="0.58191653786707875"/>
    <n v="2026"/>
    <s v="Q4"/>
    <n v="10"/>
    <s v="Oct"/>
  </r>
  <r>
    <x v="2207"/>
    <x v="299"/>
    <x v="0"/>
    <x v="3"/>
    <x v="9"/>
    <x v="3"/>
    <x v="7"/>
    <x v="0"/>
    <x v="0"/>
    <x v="3"/>
    <s v="Trail Tent 2P"/>
    <n v="3"/>
    <n v="194.09"/>
    <n v="0.1"/>
    <n v="105.84"/>
    <n v="524.04300000000001"/>
    <n v="317.52"/>
    <n v="206.52300000000002"/>
    <n v="0.39409552269565667"/>
    <n v="2026"/>
    <s v="Q4"/>
    <n v="10"/>
    <s v="Oct"/>
  </r>
  <r>
    <x v="2208"/>
    <x v="300"/>
    <x v="0"/>
    <x v="3"/>
    <x v="9"/>
    <x v="1"/>
    <x v="12"/>
    <x v="0"/>
    <x v="0"/>
    <x v="3"/>
    <s v="Compact Sleeping Bag"/>
    <n v="1"/>
    <n v="125.39"/>
    <n v="0.05"/>
    <n v="61.19"/>
    <n v="119.12049999999999"/>
    <n v="61.19"/>
    <n v="57.930499999999995"/>
    <n v="0.48631847582909743"/>
    <n v="2026"/>
    <s v="Q4"/>
    <n v="10"/>
    <s v="Oct"/>
  </r>
  <r>
    <x v="2209"/>
    <x v="300"/>
    <x v="0"/>
    <x v="3"/>
    <x v="9"/>
    <x v="0"/>
    <x v="15"/>
    <x v="3"/>
    <x v="1"/>
    <x v="3"/>
    <s v="Portable Camp Stove"/>
    <n v="3"/>
    <n v="83.73"/>
    <n v="0.15"/>
    <n v="39.43"/>
    <n v="213.51149999999998"/>
    <n v="118.28999999999999"/>
    <n v="95.221499999999992"/>
    <n v="0.44597831966896395"/>
    <n v="2026"/>
    <s v="Q4"/>
    <n v="10"/>
    <s v="Oct"/>
  </r>
  <r>
    <x v="2210"/>
    <x v="300"/>
    <x v="0"/>
    <x v="3"/>
    <x v="9"/>
    <x v="3"/>
    <x v="8"/>
    <x v="3"/>
    <x v="2"/>
    <x v="4"/>
    <s v="Recovery Roller"/>
    <n v="3"/>
    <n v="36.99"/>
    <n v="0.05"/>
    <n v="14.14"/>
    <n v="105.42149999999999"/>
    <n v="42.42"/>
    <n v="63.001499999999993"/>
    <n v="0.59761528720422297"/>
    <n v="2026"/>
    <s v="Q4"/>
    <n v="10"/>
    <s v="Oct"/>
  </r>
  <r>
    <x v="2211"/>
    <x v="300"/>
    <x v="0"/>
    <x v="3"/>
    <x v="9"/>
    <x v="3"/>
    <x v="7"/>
    <x v="3"/>
    <x v="1"/>
    <x v="4"/>
    <s v="Resistance Band Set"/>
    <n v="1"/>
    <n v="39.42"/>
    <n v="0"/>
    <n v="14.58"/>
    <n v="39.42"/>
    <n v="14.58"/>
    <n v="24.840000000000003"/>
    <n v="0.63013698630136994"/>
    <n v="2026"/>
    <s v="Q4"/>
    <n v="10"/>
    <s v="Oct"/>
  </r>
  <r>
    <x v="2212"/>
    <x v="300"/>
    <x v="0"/>
    <x v="3"/>
    <x v="9"/>
    <x v="3"/>
    <x v="4"/>
    <x v="0"/>
    <x v="1"/>
    <x v="0"/>
    <s v="Trail Bike Light"/>
    <n v="2"/>
    <n v="50.66"/>
    <n v="0"/>
    <n v="22.02"/>
    <n v="101.32"/>
    <n v="44.04"/>
    <n v="57.279999999999994"/>
    <n v="0.56533754441373862"/>
    <n v="2026"/>
    <s v="Q4"/>
    <n v="10"/>
    <s v="Oct"/>
  </r>
  <r>
    <x v="2213"/>
    <x v="300"/>
    <x v="0"/>
    <x v="3"/>
    <x v="9"/>
    <x v="1"/>
    <x v="12"/>
    <x v="0"/>
    <x v="0"/>
    <x v="1"/>
    <s v="Trekking Poles"/>
    <n v="4"/>
    <n v="71.959999999999994"/>
    <n v="0.1"/>
    <n v="31.51"/>
    <n v="259.05599999999998"/>
    <n v="126.04"/>
    <n v="133.01599999999996"/>
    <n v="0.51346427027360864"/>
    <n v="2026"/>
    <s v="Q4"/>
    <n v="10"/>
    <s v="Oct"/>
  </r>
  <r>
    <x v="2214"/>
    <x v="300"/>
    <x v="0"/>
    <x v="3"/>
    <x v="9"/>
    <x v="2"/>
    <x v="5"/>
    <x v="2"/>
    <x v="0"/>
    <x v="0"/>
    <s v="Trail Bike Light"/>
    <n v="1"/>
    <n v="49.72"/>
    <n v="0.05"/>
    <n v="22.5"/>
    <n v="47.233999999999995"/>
    <n v="22.5"/>
    <n v="24.733999999999995"/>
    <n v="0.52364821950290041"/>
    <n v="2026"/>
    <s v="Q4"/>
    <n v="10"/>
    <s v="Oct"/>
  </r>
  <r>
    <x v="2215"/>
    <x v="301"/>
    <x v="0"/>
    <x v="3"/>
    <x v="9"/>
    <x v="0"/>
    <x v="0"/>
    <x v="3"/>
    <x v="0"/>
    <x v="2"/>
    <s v="Insulated Bottle"/>
    <n v="1"/>
    <n v="36.58"/>
    <n v="0"/>
    <n v="13.5"/>
    <n v="36.58"/>
    <n v="13.5"/>
    <n v="23.08"/>
    <n v="0.63094587206123565"/>
    <n v="2026"/>
    <s v="Q4"/>
    <n v="10"/>
    <s v="Oct"/>
  </r>
  <r>
    <x v="2216"/>
    <x v="301"/>
    <x v="0"/>
    <x v="3"/>
    <x v="9"/>
    <x v="1"/>
    <x v="6"/>
    <x v="3"/>
    <x v="0"/>
    <x v="4"/>
    <s v="Resistance Band Set"/>
    <n v="2"/>
    <n v="41.06"/>
    <n v="0.05"/>
    <n v="15.07"/>
    <n v="78.013999999999996"/>
    <n v="30.14"/>
    <n v="47.873999999999995"/>
    <n v="0.6136590868305688"/>
    <n v="2026"/>
    <s v="Q4"/>
    <n v="10"/>
    <s v="Oct"/>
  </r>
  <r>
    <x v="2217"/>
    <x v="301"/>
    <x v="0"/>
    <x v="3"/>
    <x v="9"/>
    <x v="1"/>
    <x v="14"/>
    <x v="3"/>
    <x v="0"/>
    <x v="3"/>
    <s v="Compact Sleeping Bag"/>
    <n v="1"/>
    <n v="121.78"/>
    <n v="0.15"/>
    <n v="61.55"/>
    <n v="103.51300000000001"/>
    <n v="61.55"/>
    <n v="41.963000000000008"/>
    <n v="0.40538869513974096"/>
    <n v="2026"/>
    <s v="Q4"/>
    <n v="10"/>
    <s v="Oct"/>
  </r>
  <r>
    <x v="2218"/>
    <x v="301"/>
    <x v="0"/>
    <x v="3"/>
    <x v="9"/>
    <x v="3"/>
    <x v="7"/>
    <x v="1"/>
    <x v="0"/>
    <x v="2"/>
    <s v="Carry-On Duffel"/>
    <n v="5"/>
    <n v="130.68"/>
    <n v="0.2"/>
    <n v="67.209999999999994"/>
    <n v="522.72000000000014"/>
    <n v="336.04999999999995"/>
    <n v="186.67000000000019"/>
    <n v="0.35711279461279488"/>
    <n v="2026"/>
    <s v="Q4"/>
    <n v="10"/>
    <s v="Oct"/>
  </r>
  <r>
    <x v="2219"/>
    <x v="301"/>
    <x v="0"/>
    <x v="3"/>
    <x v="9"/>
    <x v="2"/>
    <x v="2"/>
    <x v="0"/>
    <x v="1"/>
    <x v="2"/>
    <s v="Travel Backpack 35L"/>
    <n v="1"/>
    <n v="161.94999999999999"/>
    <n v="0"/>
    <n v="86.61"/>
    <n v="161.94999999999999"/>
    <n v="86.61"/>
    <n v="75.339999999999989"/>
    <n v="0.46520531028095086"/>
    <n v="2026"/>
    <s v="Q4"/>
    <n v="10"/>
    <s v="Oct"/>
  </r>
  <r>
    <x v="2220"/>
    <x v="301"/>
    <x v="0"/>
    <x v="3"/>
    <x v="9"/>
    <x v="0"/>
    <x v="15"/>
    <x v="2"/>
    <x v="0"/>
    <x v="0"/>
    <s v="Commuter Helmet"/>
    <n v="2"/>
    <n v="83.6"/>
    <n v="0"/>
    <n v="43.01"/>
    <n v="167.2"/>
    <n v="86.02"/>
    <n v="81.179999999999993"/>
    <n v="0.48552631578947369"/>
    <n v="2026"/>
    <s v="Q4"/>
    <n v="10"/>
    <s v="Oct"/>
  </r>
  <r>
    <x v="2221"/>
    <x v="301"/>
    <x v="0"/>
    <x v="3"/>
    <x v="9"/>
    <x v="3"/>
    <x v="4"/>
    <x v="1"/>
    <x v="2"/>
    <x v="3"/>
    <s v="Trail Tent 2P"/>
    <n v="3"/>
    <n v="194.19"/>
    <n v="0.15"/>
    <n v="104.22"/>
    <n v="495.18449999999996"/>
    <n v="312.65999999999997"/>
    <n v="182.52449999999999"/>
    <n v="0.36859897674503139"/>
    <n v="2026"/>
    <s v="Q4"/>
    <n v="10"/>
    <s v="Oct"/>
  </r>
  <r>
    <x v="2222"/>
    <x v="301"/>
    <x v="0"/>
    <x v="3"/>
    <x v="9"/>
    <x v="1"/>
    <x v="12"/>
    <x v="0"/>
    <x v="0"/>
    <x v="2"/>
    <s v="Travel Backpack 35L"/>
    <n v="3"/>
    <n v="167.41"/>
    <n v="0"/>
    <n v="85.33"/>
    <n v="502.23"/>
    <n v="255.99"/>
    <n v="246.24"/>
    <n v="0.49029329191804549"/>
    <n v="2026"/>
    <s v="Q4"/>
    <n v="10"/>
    <s v="Oct"/>
  </r>
  <r>
    <x v="2223"/>
    <x v="301"/>
    <x v="0"/>
    <x v="3"/>
    <x v="9"/>
    <x v="3"/>
    <x v="8"/>
    <x v="0"/>
    <x v="0"/>
    <x v="4"/>
    <s v="Resistance Band Set"/>
    <n v="2"/>
    <n v="40.83"/>
    <n v="0.1"/>
    <n v="14.91"/>
    <n v="73.494"/>
    <n v="29.82"/>
    <n v="43.673999999999999"/>
    <n v="0.59425259204833047"/>
    <n v="2026"/>
    <s v="Q4"/>
    <n v="10"/>
    <s v="Oct"/>
  </r>
  <r>
    <x v="2224"/>
    <x v="301"/>
    <x v="0"/>
    <x v="3"/>
    <x v="9"/>
    <x v="0"/>
    <x v="9"/>
    <x v="1"/>
    <x v="2"/>
    <x v="3"/>
    <s v="Portable Camp Stove"/>
    <n v="12"/>
    <n v="80.84"/>
    <n v="0.1"/>
    <n v="38.39"/>
    <n v="873.072"/>
    <n v="460.68"/>
    <n v="412.392"/>
    <n v="0.4723459233602727"/>
    <n v="2026"/>
    <s v="Q4"/>
    <n v="10"/>
    <s v="Oct"/>
  </r>
  <r>
    <x v="2225"/>
    <x v="302"/>
    <x v="0"/>
    <x v="3"/>
    <x v="9"/>
    <x v="3"/>
    <x v="13"/>
    <x v="0"/>
    <x v="0"/>
    <x v="0"/>
    <s v="Compact Repair Kit"/>
    <n v="1"/>
    <n v="39.65"/>
    <n v="0"/>
    <n v="16.38"/>
    <n v="39.65"/>
    <n v="16.38"/>
    <n v="23.27"/>
    <n v="0.58688524590163937"/>
    <n v="2026"/>
    <s v="Q4"/>
    <n v="10"/>
    <s v="Oct"/>
  </r>
  <r>
    <x v="2226"/>
    <x v="302"/>
    <x v="0"/>
    <x v="3"/>
    <x v="9"/>
    <x v="1"/>
    <x v="12"/>
    <x v="0"/>
    <x v="1"/>
    <x v="0"/>
    <s v="Cycling Pack 12L"/>
    <n v="1"/>
    <n v="102.47"/>
    <n v="0.1"/>
    <n v="49.75"/>
    <n v="92.222999999999999"/>
    <n v="49.75"/>
    <n v="42.472999999999999"/>
    <n v="0.46054671828068922"/>
    <n v="2026"/>
    <s v="Q4"/>
    <n v="10"/>
    <s v="Oct"/>
  </r>
  <r>
    <x v="2227"/>
    <x v="302"/>
    <x v="0"/>
    <x v="3"/>
    <x v="9"/>
    <x v="3"/>
    <x v="13"/>
    <x v="2"/>
    <x v="2"/>
    <x v="4"/>
    <s v="Resistance Band Set"/>
    <n v="2"/>
    <n v="40.43"/>
    <n v="0"/>
    <n v="14.88"/>
    <n v="80.86"/>
    <n v="29.76"/>
    <n v="51.099999999999994"/>
    <n v="0.63195646796932969"/>
    <n v="2026"/>
    <s v="Q4"/>
    <n v="10"/>
    <s v="Oct"/>
  </r>
  <r>
    <x v="2228"/>
    <x v="302"/>
    <x v="0"/>
    <x v="3"/>
    <x v="9"/>
    <x v="3"/>
    <x v="8"/>
    <x v="2"/>
    <x v="2"/>
    <x v="2"/>
    <s v="Insulated Bottle"/>
    <n v="2"/>
    <n v="35.880000000000003"/>
    <n v="0.05"/>
    <n v="13.52"/>
    <n v="68.171999999999997"/>
    <n v="27.04"/>
    <n v="41.131999999999998"/>
    <n v="0.60335621662852779"/>
    <n v="2026"/>
    <s v="Q4"/>
    <n v="10"/>
    <s v="Oct"/>
  </r>
  <r>
    <x v="2229"/>
    <x v="302"/>
    <x v="0"/>
    <x v="3"/>
    <x v="9"/>
    <x v="0"/>
    <x v="15"/>
    <x v="3"/>
    <x v="1"/>
    <x v="0"/>
    <s v="Commuter Helmet"/>
    <n v="1"/>
    <n v="80.400000000000006"/>
    <n v="0"/>
    <n v="43.34"/>
    <n v="80.400000000000006"/>
    <n v="43.34"/>
    <n v="37.06"/>
    <n v="0.46094527363184079"/>
    <n v="2026"/>
    <s v="Q4"/>
    <n v="10"/>
    <s v="Oct"/>
  </r>
  <r>
    <x v="2230"/>
    <x v="303"/>
    <x v="0"/>
    <x v="3"/>
    <x v="9"/>
    <x v="3"/>
    <x v="8"/>
    <x v="0"/>
    <x v="0"/>
    <x v="4"/>
    <s v="Recovery Roller"/>
    <n v="1"/>
    <n v="37.08"/>
    <n v="0"/>
    <n v="13.62"/>
    <n v="37.08"/>
    <n v="13.62"/>
    <n v="23.46"/>
    <n v="0.63268608414239491"/>
    <n v="2026"/>
    <s v="Q4"/>
    <n v="10"/>
    <s v="Oct"/>
  </r>
  <r>
    <x v="2231"/>
    <x v="303"/>
    <x v="0"/>
    <x v="3"/>
    <x v="9"/>
    <x v="3"/>
    <x v="4"/>
    <x v="2"/>
    <x v="1"/>
    <x v="2"/>
    <s v="Travel Backpack 35L"/>
    <n v="6"/>
    <n v="165.92"/>
    <n v="0"/>
    <n v="87.55"/>
    <n v="995.52"/>
    <n v="525.29999999999995"/>
    <n v="470.22"/>
    <n v="0.4723360655737705"/>
    <n v="2026"/>
    <s v="Q4"/>
    <n v="10"/>
    <s v="Oct"/>
  </r>
  <r>
    <x v="2232"/>
    <x v="303"/>
    <x v="0"/>
    <x v="3"/>
    <x v="9"/>
    <x v="1"/>
    <x v="12"/>
    <x v="3"/>
    <x v="1"/>
    <x v="2"/>
    <s v="Carry-On Duffel"/>
    <n v="1"/>
    <n v="135.19"/>
    <n v="0"/>
    <n v="68.319999999999993"/>
    <n v="135.19"/>
    <n v="68.319999999999993"/>
    <n v="66.87"/>
    <n v="0.49463717730601381"/>
    <n v="2026"/>
    <s v="Q4"/>
    <n v="10"/>
    <s v="Oct"/>
  </r>
  <r>
    <x v="2233"/>
    <x v="304"/>
    <x v="0"/>
    <x v="3"/>
    <x v="10"/>
    <x v="1"/>
    <x v="11"/>
    <x v="0"/>
    <x v="1"/>
    <x v="2"/>
    <s v="Carry-On Duffel"/>
    <n v="2"/>
    <n v="133.96"/>
    <n v="0.1"/>
    <n v="65.44"/>
    <n v="241.12800000000001"/>
    <n v="130.88"/>
    <n v="110.24800000000002"/>
    <n v="0.4572177432732823"/>
    <n v="2026"/>
    <s v="Q4"/>
    <n v="11"/>
    <s v="Nov"/>
  </r>
  <r>
    <x v="2234"/>
    <x v="304"/>
    <x v="0"/>
    <x v="3"/>
    <x v="10"/>
    <x v="1"/>
    <x v="11"/>
    <x v="3"/>
    <x v="2"/>
    <x v="0"/>
    <s v="Trail Bike Light"/>
    <n v="3"/>
    <n v="51.67"/>
    <n v="0.05"/>
    <n v="22.8"/>
    <n v="147.25949999999997"/>
    <n v="68.400000000000006"/>
    <n v="78.859499999999969"/>
    <n v="0.53551383781691497"/>
    <n v="2026"/>
    <s v="Q4"/>
    <n v="11"/>
    <s v="Nov"/>
  </r>
  <r>
    <x v="2235"/>
    <x v="304"/>
    <x v="0"/>
    <x v="3"/>
    <x v="10"/>
    <x v="1"/>
    <x v="1"/>
    <x v="3"/>
    <x v="0"/>
    <x v="1"/>
    <s v="Summit Backpack 45L"/>
    <n v="1"/>
    <n v="150.46"/>
    <n v="0.15"/>
    <n v="78.39"/>
    <n v="127.89100000000001"/>
    <n v="78.39"/>
    <n v="49.501000000000005"/>
    <n v="0.38705616501552104"/>
    <n v="2026"/>
    <s v="Q4"/>
    <n v="11"/>
    <s v="Nov"/>
  </r>
  <r>
    <x v="2236"/>
    <x v="304"/>
    <x v="0"/>
    <x v="3"/>
    <x v="10"/>
    <x v="3"/>
    <x v="13"/>
    <x v="0"/>
    <x v="1"/>
    <x v="0"/>
    <s v="Cycling Pack 12L"/>
    <n v="1"/>
    <n v="103.53"/>
    <n v="0.1"/>
    <n v="51.75"/>
    <n v="93.177000000000007"/>
    <n v="51.75"/>
    <n v="41.427000000000007"/>
    <n v="0.4446054283782479"/>
    <n v="2026"/>
    <s v="Q4"/>
    <n v="11"/>
    <s v="Nov"/>
  </r>
  <r>
    <x v="2237"/>
    <x v="304"/>
    <x v="0"/>
    <x v="3"/>
    <x v="10"/>
    <x v="2"/>
    <x v="2"/>
    <x v="0"/>
    <x v="0"/>
    <x v="0"/>
    <s v="Cycling Pack 12L"/>
    <n v="4"/>
    <n v="103.33"/>
    <n v="0"/>
    <n v="49.15"/>
    <n v="413.32"/>
    <n v="196.6"/>
    <n v="216.72"/>
    <n v="0.5243394948224136"/>
    <n v="2026"/>
    <s v="Q4"/>
    <n v="11"/>
    <s v="Nov"/>
  </r>
  <r>
    <x v="2238"/>
    <x v="304"/>
    <x v="0"/>
    <x v="3"/>
    <x v="10"/>
    <x v="3"/>
    <x v="8"/>
    <x v="1"/>
    <x v="2"/>
    <x v="2"/>
    <s v="Insulated Bottle"/>
    <n v="5"/>
    <n v="37.08"/>
    <n v="0.15"/>
    <n v="13.27"/>
    <n v="157.58999999999997"/>
    <n v="66.349999999999994"/>
    <n v="91.239999999999981"/>
    <n v="0.57897074687480166"/>
    <n v="2026"/>
    <s v="Q4"/>
    <n v="11"/>
    <s v="Nov"/>
  </r>
  <r>
    <x v="2239"/>
    <x v="304"/>
    <x v="0"/>
    <x v="3"/>
    <x v="10"/>
    <x v="0"/>
    <x v="0"/>
    <x v="1"/>
    <x v="2"/>
    <x v="2"/>
    <s v="Carry-On Duffel"/>
    <n v="5"/>
    <n v="132.33000000000001"/>
    <n v="0.2"/>
    <n v="65.2"/>
    <n v="529.32000000000005"/>
    <n v="326"/>
    <n v="203.32000000000005"/>
    <n v="0.3841154689034989"/>
    <n v="2026"/>
    <s v="Q4"/>
    <n v="11"/>
    <s v="Nov"/>
  </r>
  <r>
    <x v="2240"/>
    <x v="304"/>
    <x v="0"/>
    <x v="3"/>
    <x v="10"/>
    <x v="3"/>
    <x v="13"/>
    <x v="2"/>
    <x v="1"/>
    <x v="0"/>
    <s v="Trail Bike Light"/>
    <n v="2"/>
    <n v="50.43"/>
    <n v="0"/>
    <n v="22.54"/>
    <n v="100.86"/>
    <n v="45.08"/>
    <n v="55.78"/>
    <n v="0.55304382312115807"/>
    <n v="2026"/>
    <s v="Q4"/>
    <n v="11"/>
    <s v="Nov"/>
  </r>
  <r>
    <x v="2241"/>
    <x v="304"/>
    <x v="0"/>
    <x v="3"/>
    <x v="10"/>
    <x v="2"/>
    <x v="2"/>
    <x v="1"/>
    <x v="0"/>
    <x v="4"/>
    <s v="Training Mat"/>
    <n v="3"/>
    <n v="50.05"/>
    <n v="0.15"/>
    <n v="22.36"/>
    <n v="127.62749999999998"/>
    <n v="67.08"/>
    <n v="60.547499999999985"/>
    <n v="0.47440794499618022"/>
    <n v="2026"/>
    <s v="Q4"/>
    <n v="11"/>
    <s v="Nov"/>
  </r>
  <r>
    <x v="2242"/>
    <x v="304"/>
    <x v="0"/>
    <x v="3"/>
    <x v="10"/>
    <x v="3"/>
    <x v="13"/>
    <x v="0"/>
    <x v="0"/>
    <x v="3"/>
    <s v="Trail Tent 2P"/>
    <n v="1"/>
    <n v="197.14"/>
    <n v="0.05"/>
    <n v="102.87"/>
    <n v="187.28299999999999"/>
    <n v="102.87"/>
    <n v="84.412999999999982"/>
    <n v="0.45072430492890431"/>
    <n v="2026"/>
    <s v="Q4"/>
    <n v="11"/>
    <s v="Nov"/>
  </r>
  <r>
    <x v="2243"/>
    <x v="304"/>
    <x v="0"/>
    <x v="3"/>
    <x v="10"/>
    <x v="0"/>
    <x v="0"/>
    <x v="1"/>
    <x v="2"/>
    <x v="1"/>
    <s v="Trekking Poles"/>
    <n v="5"/>
    <n v="72.13"/>
    <n v="0.1"/>
    <n v="31.41"/>
    <n v="324.58499999999998"/>
    <n v="157.05000000000001"/>
    <n v="167.53499999999997"/>
    <n v="0.51615139331762094"/>
    <n v="2026"/>
    <s v="Q4"/>
    <n v="11"/>
    <s v="Nov"/>
  </r>
  <r>
    <x v="2244"/>
    <x v="304"/>
    <x v="0"/>
    <x v="3"/>
    <x v="10"/>
    <x v="1"/>
    <x v="12"/>
    <x v="1"/>
    <x v="0"/>
    <x v="3"/>
    <s v="Alpine Tent 4P"/>
    <n v="8"/>
    <n v="341.51"/>
    <n v="0.1"/>
    <n v="200.1"/>
    <n v="2458.8719999999998"/>
    <n v="1600.8"/>
    <n v="858.07199999999989"/>
    <n v="0.34896977150498276"/>
    <n v="2026"/>
    <s v="Q4"/>
    <n v="11"/>
    <s v="Nov"/>
  </r>
  <r>
    <x v="2245"/>
    <x v="304"/>
    <x v="0"/>
    <x v="3"/>
    <x v="10"/>
    <x v="1"/>
    <x v="11"/>
    <x v="0"/>
    <x v="1"/>
    <x v="2"/>
    <s v="Insulated Bottle"/>
    <n v="1"/>
    <n v="36.47"/>
    <n v="0.05"/>
    <n v="13.88"/>
    <n v="34.646499999999996"/>
    <n v="13.88"/>
    <n v="20.766499999999994"/>
    <n v="0.59938233299178834"/>
    <n v="2026"/>
    <s v="Q4"/>
    <n v="11"/>
    <s v="Nov"/>
  </r>
  <r>
    <x v="2246"/>
    <x v="304"/>
    <x v="0"/>
    <x v="3"/>
    <x v="10"/>
    <x v="0"/>
    <x v="0"/>
    <x v="0"/>
    <x v="1"/>
    <x v="2"/>
    <s v="Insulated Bottle"/>
    <n v="4"/>
    <n v="35.69"/>
    <n v="0.15"/>
    <n v="13.52"/>
    <n v="121.34599999999999"/>
    <n v="54.08"/>
    <n v="67.265999999999991"/>
    <n v="0.55433224004087478"/>
    <n v="2026"/>
    <s v="Q4"/>
    <n v="11"/>
    <s v="Nov"/>
  </r>
  <r>
    <x v="2247"/>
    <x v="305"/>
    <x v="0"/>
    <x v="3"/>
    <x v="10"/>
    <x v="2"/>
    <x v="10"/>
    <x v="0"/>
    <x v="1"/>
    <x v="2"/>
    <s v="Insulated Bottle"/>
    <n v="2"/>
    <n v="35.340000000000003"/>
    <n v="0.1"/>
    <n v="13.82"/>
    <n v="63.612000000000009"/>
    <n v="27.64"/>
    <n v="35.972000000000008"/>
    <n v="0.56549078790165386"/>
    <n v="2026"/>
    <s v="Q4"/>
    <n v="11"/>
    <s v="Nov"/>
  </r>
  <r>
    <x v="2248"/>
    <x v="305"/>
    <x v="0"/>
    <x v="3"/>
    <x v="10"/>
    <x v="2"/>
    <x v="10"/>
    <x v="0"/>
    <x v="1"/>
    <x v="2"/>
    <s v="Packing Cube Set"/>
    <n v="4"/>
    <n v="46.8"/>
    <n v="0.05"/>
    <n v="18.52"/>
    <n v="177.83999999999997"/>
    <n v="74.08"/>
    <n v="103.75999999999998"/>
    <n v="0.58344579397210972"/>
    <n v="2026"/>
    <s v="Q4"/>
    <n v="11"/>
    <s v="Nov"/>
  </r>
  <r>
    <x v="2249"/>
    <x v="305"/>
    <x v="0"/>
    <x v="3"/>
    <x v="10"/>
    <x v="3"/>
    <x v="13"/>
    <x v="2"/>
    <x v="1"/>
    <x v="3"/>
    <s v="Trail Tent 2P"/>
    <n v="1"/>
    <n v="198.34"/>
    <n v="0.05"/>
    <n v="103.2"/>
    <n v="188.423"/>
    <n v="103.2"/>
    <n v="85.222999999999999"/>
    <n v="0.45229616341954004"/>
    <n v="2026"/>
    <s v="Q4"/>
    <n v="11"/>
    <s v="Nov"/>
  </r>
  <r>
    <x v="2250"/>
    <x v="305"/>
    <x v="0"/>
    <x v="3"/>
    <x v="10"/>
    <x v="1"/>
    <x v="6"/>
    <x v="0"/>
    <x v="0"/>
    <x v="4"/>
    <s v="Weighted Vest"/>
    <n v="5"/>
    <n v="122.26"/>
    <n v="0.1"/>
    <n v="68.3"/>
    <n v="550.17000000000007"/>
    <n v="341.5"/>
    <n v="208.67000000000007"/>
    <n v="0.37928276714470083"/>
    <n v="2026"/>
    <s v="Q4"/>
    <n v="11"/>
    <s v="Nov"/>
  </r>
  <r>
    <x v="2251"/>
    <x v="305"/>
    <x v="0"/>
    <x v="3"/>
    <x v="10"/>
    <x v="0"/>
    <x v="9"/>
    <x v="1"/>
    <x v="0"/>
    <x v="1"/>
    <s v="Trekking Poles"/>
    <n v="3"/>
    <n v="71.12"/>
    <n v="0.15"/>
    <n v="33.090000000000003"/>
    <n v="181.35599999999999"/>
    <n v="99.27000000000001"/>
    <n v="82.085999999999984"/>
    <n v="0.45262356911268437"/>
    <n v="2026"/>
    <s v="Q4"/>
    <n v="11"/>
    <s v="Nov"/>
  </r>
  <r>
    <x v="2252"/>
    <x v="305"/>
    <x v="0"/>
    <x v="3"/>
    <x v="10"/>
    <x v="1"/>
    <x v="12"/>
    <x v="2"/>
    <x v="0"/>
    <x v="0"/>
    <s v="Commuter Helmet"/>
    <n v="2"/>
    <n v="81.900000000000006"/>
    <n v="0.15"/>
    <n v="41.91"/>
    <n v="139.23000000000002"/>
    <n v="83.82"/>
    <n v="55.410000000000025"/>
    <n v="0.39797457444516282"/>
    <n v="2026"/>
    <s v="Q4"/>
    <n v="11"/>
    <s v="Nov"/>
  </r>
  <r>
    <x v="2253"/>
    <x v="305"/>
    <x v="0"/>
    <x v="3"/>
    <x v="10"/>
    <x v="2"/>
    <x v="2"/>
    <x v="3"/>
    <x v="0"/>
    <x v="2"/>
    <s v="Travel Backpack 35L"/>
    <n v="4"/>
    <n v="165.12"/>
    <n v="0.05"/>
    <n v="89.65"/>
    <n v="627.45600000000002"/>
    <n v="358.6"/>
    <n v="268.85599999999999"/>
    <n v="0.42848582211342306"/>
    <n v="2026"/>
    <s v="Q4"/>
    <n v="11"/>
    <s v="Nov"/>
  </r>
  <r>
    <x v="2254"/>
    <x v="305"/>
    <x v="0"/>
    <x v="3"/>
    <x v="10"/>
    <x v="3"/>
    <x v="8"/>
    <x v="2"/>
    <x v="1"/>
    <x v="1"/>
    <s v="Hiking Daypack 20L"/>
    <n v="1"/>
    <n v="91.35"/>
    <n v="0"/>
    <n v="45.5"/>
    <n v="91.35"/>
    <n v="45.5"/>
    <n v="45.849999999999994"/>
    <n v="0.50191570881226055"/>
    <n v="2026"/>
    <s v="Q4"/>
    <n v="11"/>
    <s v="Nov"/>
  </r>
  <r>
    <x v="2255"/>
    <x v="305"/>
    <x v="0"/>
    <x v="3"/>
    <x v="10"/>
    <x v="2"/>
    <x v="3"/>
    <x v="0"/>
    <x v="2"/>
    <x v="4"/>
    <s v="Recovery Roller"/>
    <n v="1"/>
    <n v="36.96"/>
    <n v="0.1"/>
    <n v="14.18"/>
    <n v="33.264000000000003"/>
    <n v="14.18"/>
    <n v="19.084000000000003"/>
    <n v="0.57371332371332373"/>
    <n v="2026"/>
    <s v="Q4"/>
    <n v="11"/>
    <s v="Nov"/>
  </r>
  <r>
    <x v="2256"/>
    <x v="306"/>
    <x v="0"/>
    <x v="3"/>
    <x v="10"/>
    <x v="3"/>
    <x v="13"/>
    <x v="0"/>
    <x v="0"/>
    <x v="0"/>
    <s v="Trail Bike Light"/>
    <n v="1"/>
    <n v="49.61"/>
    <n v="0"/>
    <n v="22.8"/>
    <n v="49.61"/>
    <n v="22.8"/>
    <n v="26.81"/>
    <n v="0.54041523886313236"/>
    <n v="2026"/>
    <s v="Q4"/>
    <n v="11"/>
    <s v="Nov"/>
  </r>
  <r>
    <x v="2257"/>
    <x v="306"/>
    <x v="0"/>
    <x v="3"/>
    <x v="10"/>
    <x v="1"/>
    <x v="11"/>
    <x v="2"/>
    <x v="0"/>
    <x v="0"/>
    <s v="Trail Bike Light"/>
    <n v="1"/>
    <n v="49.76"/>
    <n v="0.1"/>
    <n v="21.94"/>
    <n v="44.783999999999999"/>
    <n v="21.94"/>
    <n v="22.843999999999998"/>
    <n v="0.51009289031797067"/>
    <n v="2026"/>
    <s v="Q4"/>
    <n v="11"/>
    <s v="Nov"/>
  </r>
  <r>
    <x v="2258"/>
    <x v="306"/>
    <x v="0"/>
    <x v="3"/>
    <x v="10"/>
    <x v="3"/>
    <x v="7"/>
    <x v="0"/>
    <x v="0"/>
    <x v="0"/>
    <s v="Compact Repair Kit"/>
    <n v="1"/>
    <n v="39.97"/>
    <n v="0.1"/>
    <n v="16.93"/>
    <n v="35.972999999999999"/>
    <n v="16.93"/>
    <n v="19.042999999999999"/>
    <n v="0.52936924915909156"/>
    <n v="2026"/>
    <s v="Q4"/>
    <n v="11"/>
    <s v="Nov"/>
  </r>
  <r>
    <x v="2259"/>
    <x v="306"/>
    <x v="0"/>
    <x v="3"/>
    <x v="10"/>
    <x v="1"/>
    <x v="12"/>
    <x v="3"/>
    <x v="0"/>
    <x v="3"/>
    <s v="Alpine Tent 4P"/>
    <n v="2"/>
    <n v="335.46"/>
    <n v="0.1"/>
    <n v="199.87"/>
    <n v="603.82799999999997"/>
    <n v="399.74"/>
    <n v="204.08799999999997"/>
    <n v="0.33799028862523761"/>
    <n v="2026"/>
    <s v="Q4"/>
    <n v="11"/>
    <s v="Nov"/>
  </r>
  <r>
    <x v="2260"/>
    <x v="306"/>
    <x v="0"/>
    <x v="3"/>
    <x v="10"/>
    <x v="1"/>
    <x v="12"/>
    <x v="0"/>
    <x v="1"/>
    <x v="1"/>
    <s v="Summit Backpack 45L"/>
    <n v="4"/>
    <n v="154.46"/>
    <n v="0.05"/>
    <n v="80.48"/>
    <n v="586.94799999999998"/>
    <n v="321.92"/>
    <n v="265.02799999999996"/>
    <n v="0.45153574081519993"/>
    <n v="2026"/>
    <s v="Q4"/>
    <n v="11"/>
    <s v="Nov"/>
  </r>
  <r>
    <x v="2261"/>
    <x v="306"/>
    <x v="0"/>
    <x v="3"/>
    <x v="10"/>
    <x v="0"/>
    <x v="0"/>
    <x v="1"/>
    <x v="2"/>
    <x v="4"/>
    <s v="Resistance Band Set"/>
    <n v="10"/>
    <n v="39.869999999999997"/>
    <n v="0.15"/>
    <n v="14.31"/>
    <n v="338.89499999999998"/>
    <n v="143.1"/>
    <n v="195.79499999999999"/>
    <n v="0.57774531934670026"/>
    <n v="2026"/>
    <s v="Q4"/>
    <n v="11"/>
    <s v="Nov"/>
  </r>
  <r>
    <x v="2262"/>
    <x v="307"/>
    <x v="0"/>
    <x v="3"/>
    <x v="10"/>
    <x v="0"/>
    <x v="15"/>
    <x v="0"/>
    <x v="2"/>
    <x v="1"/>
    <s v="Hiking Daypack 20L"/>
    <n v="2"/>
    <n v="93.19"/>
    <n v="0.2"/>
    <n v="45.7"/>
    <n v="149.10400000000001"/>
    <n v="91.4"/>
    <n v="57.704000000000008"/>
    <n v="0.38700504345959869"/>
    <n v="2026"/>
    <s v="Q4"/>
    <n v="11"/>
    <s v="Nov"/>
  </r>
  <r>
    <x v="2263"/>
    <x v="307"/>
    <x v="0"/>
    <x v="3"/>
    <x v="10"/>
    <x v="1"/>
    <x v="12"/>
    <x v="0"/>
    <x v="0"/>
    <x v="4"/>
    <s v="Resistance Band Set"/>
    <n v="3"/>
    <n v="41.29"/>
    <n v="0.05"/>
    <n v="14.43"/>
    <n v="117.6765"/>
    <n v="43.29"/>
    <n v="74.386500000000012"/>
    <n v="0.63212706020318421"/>
    <n v="2026"/>
    <s v="Q4"/>
    <n v="11"/>
    <s v="Nov"/>
  </r>
  <r>
    <x v="2264"/>
    <x v="307"/>
    <x v="0"/>
    <x v="3"/>
    <x v="10"/>
    <x v="3"/>
    <x v="8"/>
    <x v="0"/>
    <x v="0"/>
    <x v="0"/>
    <s v="Trail Bike Light"/>
    <n v="1"/>
    <n v="50.76"/>
    <n v="0.1"/>
    <n v="22.72"/>
    <n v="45.683999999999997"/>
    <n v="22.72"/>
    <n v="22.963999999999999"/>
    <n v="0.50267051921898254"/>
    <n v="2026"/>
    <s v="Q4"/>
    <n v="11"/>
    <s v="Nov"/>
  </r>
  <r>
    <x v="2265"/>
    <x v="307"/>
    <x v="0"/>
    <x v="3"/>
    <x v="10"/>
    <x v="2"/>
    <x v="16"/>
    <x v="2"/>
    <x v="2"/>
    <x v="2"/>
    <s v="Insulated Bottle"/>
    <n v="1"/>
    <n v="35.94"/>
    <n v="0.05"/>
    <n v="13.39"/>
    <n v="34.142999999999994"/>
    <n v="13.39"/>
    <n v="20.752999999999993"/>
    <n v="0.60782590867820629"/>
    <n v="2026"/>
    <s v="Q4"/>
    <n v="11"/>
    <s v="Nov"/>
  </r>
  <r>
    <x v="2266"/>
    <x v="307"/>
    <x v="0"/>
    <x v="3"/>
    <x v="10"/>
    <x v="0"/>
    <x v="15"/>
    <x v="2"/>
    <x v="1"/>
    <x v="1"/>
    <s v="Trekking Poles"/>
    <n v="4"/>
    <n v="70.010000000000005"/>
    <n v="0.05"/>
    <n v="31.43"/>
    <n v="266.03800000000001"/>
    <n v="125.72"/>
    <n v="140.31800000000001"/>
    <n v="0.52743593020545942"/>
    <n v="2026"/>
    <s v="Q4"/>
    <n v="11"/>
    <s v="Nov"/>
  </r>
  <r>
    <x v="2267"/>
    <x v="307"/>
    <x v="0"/>
    <x v="3"/>
    <x v="10"/>
    <x v="0"/>
    <x v="15"/>
    <x v="3"/>
    <x v="0"/>
    <x v="1"/>
    <s v="Summit Backpack 45L"/>
    <n v="3"/>
    <n v="152.32"/>
    <n v="0.1"/>
    <n v="79.36"/>
    <n v="411.26400000000001"/>
    <n v="238.07999999999998"/>
    <n v="173.18400000000003"/>
    <n v="0.42110177404295057"/>
    <n v="2026"/>
    <s v="Q4"/>
    <n v="11"/>
    <s v="Nov"/>
  </r>
  <r>
    <x v="2268"/>
    <x v="307"/>
    <x v="0"/>
    <x v="3"/>
    <x v="10"/>
    <x v="3"/>
    <x v="8"/>
    <x v="0"/>
    <x v="2"/>
    <x v="0"/>
    <s v="Trail Bike Light"/>
    <n v="1"/>
    <n v="50.32"/>
    <n v="0.05"/>
    <n v="22.46"/>
    <n v="47.803999999999995"/>
    <n v="22.46"/>
    <n v="25.343999999999994"/>
    <n v="0.53016483976236295"/>
    <n v="2026"/>
    <s v="Q4"/>
    <n v="11"/>
    <s v="Nov"/>
  </r>
  <r>
    <x v="2269"/>
    <x v="307"/>
    <x v="0"/>
    <x v="3"/>
    <x v="10"/>
    <x v="2"/>
    <x v="2"/>
    <x v="2"/>
    <x v="0"/>
    <x v="1"/>
    <s v="Summit Backpack 45L"/>
    <n v="2"/>
    <n v="151.04"/>
    <n v="0.15"/>
    <n v="76.97"/>
    <n v="256.76799999999997"/>
    <n v="153.94"/>
    <n v="102.82799999999997"/>
    <n v="0.40047046360917243"/>
    <n v="2026"/>
    <s v="Q4"/>
    <n v="11"/>
    <s v="Nov"/>
  </r>
  <r>
    <x v="2270"/>
    <x v="307"/>
    <x v="0"/>
    <x v="3"/>
    <x v="10"/>
    <x v="0"/>
    <x v="15"/>
    <x v="3"/>
    <x v="0"/>
    <x v="0"/>
    <s v="Compact Repair Kit"/>
    <n v="3"/>
    <n v="41.12"/>
    <n v="0.1"/>
    <n v="16.670000000000002"/>
    <n v="111.02399999999999"/>
    <n v="50.010000000000005"/>
    <n v="61.013999999999982"/>
    <n v="0.54955685257241671"/>
    <n v="2026"/>
    <s v="Q4"/>
    <n v="11"/>
    <s v="Nov"/>
  </r>
  <r>
    <x v="2271"/>
    <x v="308"/>
    <x v="0"/>
    <x v="3"/>
    <x v="10"/>
    <x v="0"/>
    <x v="15"/>
    <x v="0"/>
    <x v="1"/>
    <x v="1"/>
    <s v="Trail Boots"/>
    <n v="1"/>
    <n v="140.59"/>
    <n v="0.1"/>
    <n v="79.510000000000005"/>
    <n v="126.53100000000001"/>
    <n v="79.510000000000005"/>
    <n v="47.021000000000001"/>
    <n v="0.37161644182058151"/>
    <n v="2026"/>
    <s v="Q4"/>
    <n v="11"/>
    <s v="Nov"/>
  </r>
  <r>
    <x v="2272"/>
    <x v="308"/>
    <x v="0"/>
    <x v="3"/>
    <x v="10"/>
    <x v="1"/>
    <x v="14"/>
    <x v="0"/>
    <x v="0"/>
    <x v="2"/>
    <s v="Travel Backpack 35L"/>
    <n v="2"/>
    <n v="160.68"/>
    <n v="0"/>
    <n v="89.49"/>
    <n v="321.36"/>
    <n v="178.98"/>
    <n v="142.38000000000002"/>
    <n v="0.4430545182972368"/>
    <n v="2026"/>
    <s v="Q4"/>
    <n v="11"/>
    <s v="Nov"/>
  </r>
  <r>
    <x v="2273"/>
    <x v="308"/>
    <x v="0"/>
    <x v="3"/>
    <x v="10"/>
    <x v="3"/>
    <x v="4"/>
    <x v="0"/>
    <x v="0"/>
    <x v="4"/>
    <s v="Training Mat"/>
    <n v="6"/>
    <n v="49.7"/>
    <n v="0"/>
    <n v="22.34"/>
    <n v="298.20000000000005"/>
    <n v="134.04"/>
    <n v="164.16000000000005"/>
    <n v="0.55050301810865199"/>
    <n v="2026"/>
    <s v="Q4"/>
    <n v="11"/>
    <s v="Nov"/>
  </r>
  <r>
    <x v="2274"/>
    <x v="308"/>
    <x v="0"/>
    <x v="3"/>
    <x v="10"/>
    <x v="1"/>
    <x v="11"/>
    <x v="2"/>
    <x v="0"/>
    <x v="0"/>
    <s v="Commuter Helmet"/>
    <n v="3"/>
    <n v="80.400000000000006"/>
    <n v="0.05"/>
    <n v="42.82"/>
    <n v="229.14000000000001"/>
    <n v="128.46"/>
    <n v="100.68"/>
    <n v="0.43938203718250851"/>
    <n v="2026"/>
    <s v="Q4"/>
    <n v="11"/>
    <s v="Nov"/>
  </r>
  <r>
    <x v="2275"/>
    <x v="308"/>
    <x v="0"/>
    <x v="3"/>
    <x v="10"/>
    <x v="1"/>
    <x v="1"/>
    <x v="2"/>
    <x v="1"/>
    <x v="1"/>
    <s v="Summit Backpack 45L"/>
    <n v="4"/>
    <n v="151.38999999999999"/>
    <n v="0.05"/>
    <n v="80.66"/>
    <n v="575.28199999999993"/>
    <n v="322.64"/>
    <n v="252.64199999999994"/>
    <n v="0.43916201097896329"/>
    <n v="2026"/>
    <s v="Q4"/>
    <n v="11"/>
    <s v="Nov"/>
  </r>
  <r>
    <x v="2276"/>
    <x v="308"/>
    <x v="0"/>
    <x v="3"/>
    <x v="10"/>
    <x v="1"/>
    <x v="14"/>
    <x v="2"/>
    <x v="2"/>
    <x v="2"/>
    <s v="Packing Cube Set"/>
    <n v="2"/>
    <n v="45.44"/>
    <n v="0.05"/>
    <n v="18.2"/>
    <n v="86.335999999999999"/>
    <n v="36.4"/>
    <n v="49.936"/>
    <n v="0.57839140103780584"/>
    <n v="2026"/>
    <s v="Q4"/>
    <n v="11"/>
    <s v="Nov"/>
  </r>
  <r>
    <x v="2277"/>
    <x v="308"/>
    <x v="0"/>
    <x v="3"/>
    <x v="10"/>
    <x v="3"/>
    <x v="13"/>
    <x v="0"/>
    <x v="1"/>
    <x v="1"/>
    <s v="Trekking Poles"/>
    <n v="2"/>
    <n v="70.790000000000006"/>
    <n v="0.15"/>
    <n v="33.32"/>
    <n v="120.343"/>
    <n v="66.64"/>
    <n v="53.703000000000003"/>
    <n v="0.44624947026416162"/>
    <n v="2026"/>
    <s v="Q4"/>
    <n v="11"/>
    <s v="Nov"/>
  </r>
  <r>
    <x v="2278"/>
    <x v="308"/>
    <x v="0"/>
    <x v="3"/>
    <x v="10"/>
    <x v="2"/>
    <x v="5"/>
    <x v="2"/>
    <x v="0"/>
    <x v="2"/>
    <s v="Insulated Bottle"/>
    <n v="1"/>
    <n v="35.630000000000003"/>
    <n v="0"/>
    <n v="13.47"/>
    <n v="35.630000000000003"/>
    <n v="13.47"/>
    <n v="22.160000000000004"/>
    <n v="0.62194779680044909"/>
    <n v="2026"/>
    <s v="Q4"/>
    <n v="11"/>
    <s v="Nov"/>
  </r>
  <r>
    <x v="2279"/>
    <x v="308"/>
    <x v="0"/>
    <x v="3"/>
    <x v="10"/>
    <x v="0"/>
    <x v="15"/>
    <x v="0"/>
    <x v="2"/>
    <x v="1"/>
    <s v="Trekking Poles"/>
    <n v="3"/>
    <n v="73.010000000000005"/>
    <n v="0.15"/>
    <n v="32.49"/>
    <n v="186.17550000000003"/>
    <n v="97.47"/>
    <n v="88.705500000000029"/>
    <n v="0.47646172562984934"/>
    <n v="2026"/>
    <s v="Q4"/>
    <n v="11"/>
    <s v="Nov"/>
  </r>
  <r>
    <x v="2280"/>
    <x v="309"/>
    <x v="0"/>
    <x v="3"/>
    <x v="10"/>
    <x v="1"/>
    <x v="1"/>
    <x v="3"/>
    <x v="2"/>
    <x v="1"/>
    <s v="Hiking Daypack 20L"/>
    <n v="1"/>
    <n v="93.48"/>
    <n v="0.05"/>
    <n v="46.34"/>
    <n v="88.805999999999997"/>
    <n v="46.34"/>
    <n v="42.465999999999994"/>
    <n v="0.47818841069297113"/>
    <n v="2026"/>
    <s v="Q4"/>
    <n v="11"/>
    <s v="Nov"/>
  </r>
  <r>
    <x v="2281"/>
    <x v="309"/>
    <x v="0"/>
    <x v="3"/>
    <x v="10"/>
    <x v="1"/>
    <x v="1"/>
    <x v="0"/>
    <x v="2"/>
    <x v="0"/>
    <s v="Commuter Helmet"/>
    <n v="1"/>
    <n v="82.89"/>
    <n v="0"/>
    <n v="41.44"/>
    <n v="82.89"/>
    <n v="41.44"/>
    <n v="41.45"/>
    <n v="0.50006032090722652"/>
    <n v="2026"/>
    <s v="Q4"/>
    <n v="11"/>
    <s v="Nov"/>
  </r>
  <r>
    <x v="2282"/>
    <x v="309"/>
    <x v="0"/>
    <x v="3"/>
    <x v="10"/>
    <x v="3"/>
    <x v="7"/>
    <x v="0"/>
    <x v="1"/>
    <x v="2"/>
    <s v="Insulated Bottle"/>
    <n v="2"/>
    <n v="35.71"/>
    <n v="0.2"/>
    <n v="13.48"/>
    <n v="57.136000000000003"/>
    <n v="26.96"/>
    <n v="30.176000000000002"/>
    <n v="0.52814337720526461"/>
    <n v="2026"/>
    <s v="Q4"/>
    <n v="11"/>
    <s v="Nov"/>
  </r>
  <r>
    <x v="2283"/>
    <x v="309"/>
    <x v="0"/>
    <x v="3"/>
    <x v="10"/>
    <x v="3"/>
    <x v="13"/>
    <x v="2"/>
    <x v="1"/>
    <x v="4"/>
    <s v="Resistance Band Set"/>
    <n v="1"/>
    <n v="40.380000000000003"/>
    <n v="0.15"/>
    <n v="14.53"/>
    <n v="34.323"/>
    <n v="14.53"/>
    <n v="19.792999999999999"/>
    <n v="0.57666870611543275"/>
    <n v="2026"/>
    <s v="Q4"/>
    <n v="11"/>
    <s v="Nov"/>
  </r>
  <r>
    <x v="2284"/>
    <x v="309"/>
    <x v="0"/>
    <x v="3"/>
    <x v="10"/>
    <x v="1"/>
    <x v="12"/>
    <x v="3"/>
    <x v="1"/>
    <x v="1"/>
    <s v="Trail Boots"/>
    <n v="1"/>
    <n v="142"/>
    <n v="0.05"/>
    <n v="81.099999999999994"/>
    <n v="134.9"/>
    <n v="81.099999999999994"/>
    <n v="53.800000000000011"/>
    <n v="0.39881393624907346"/>
    <n v="2026"/>
    <s v="Q4"/>
    <n v="11"/>
    <s v="Nov"/>
  </r>
  <r>
    <x v="2285"/>
    <x v="309"/>
    <x v="0"/>
    <x v="3"/>
    <x v="10"/>
    <x v="0"/>
    <x v="15"/>
    <x v="3"/>
    <x v="1"/>
    <x v="2"/>
    <s v="Insulated Bottle"/>
    <n v="2"/>
    <n v="36.29"/>
    <n v="0.15"/>
    <n v="13.93"/>
    <n v="61.692999999999998"/>
    <n v="27.86"/>
    <n v="33.832999999999998"/>
    <n v="0.54840905775371596"/>
    <n v="2026"/>
    <s v="Q4"/>
    <n v="11"/>
    <s v="Nov"/>
  </r>
  <r>
    <x v="2286"/>
    <x v="309"/>
    <x v="0"/>
    <x v="3"/>
    <x v="10"/>
    <x v="3"/>
    <x v="8"/>
    <x v="0"/>
    <x v="1"/>
    <x v="3"/>
    <s v="Compact Sleeping Bag"/>
    <n v="1"/>
    <n v="121.66"/>
    <n v="0"/>
    <n v="61.66"/>
    <n v="121.66"/>
    <n v="61.66"/>
    <n v="60"/>
    <n v="0.49317770836758179"/>
    <n v="2026"/>
    <s v="Q4"/>
    <n v="11"/>
    <s v="Nov"/>
  </r>
  <r>
    <x v="2287"/>
    <x v="309"/>
    <x v="0"/>
    <x v="3"/>
    <x v="10"/>
    <x v="1"/>
    <x v="14"/>
    <x v="0"/>
    <x v="0"/>
    <x v="3"/>
    <s v="Compact Sleeping Bag"/>
    <n v="3"/>
    <n v="124.65"/>
    <n v="0.05"/>
    <n v="62.27"/>
    <n v="355.25250000000005"/>
    <n v="186.81"/>
    <n v="168.44250000000005"/>
    <n v="0.47414866890451163"/>
    <n v="2026"/>
    <s v="Q4"/>
    <n v="11"/>
    <s v="Nov"/>
  </r>
  <r>
    <x v="2288"/>
    <x v="309"/>
    <x v="0"/>
    <x v="3"/>
    <x v="10"/>
    <x v="0"/>
    <x v="15"/>
    <x v="0"/>
    <x v="1"/>
    <x v="0"/>
    <s v="Commuter Helmet"/>
    <n v="2"/>
    <n v="80.61"/>
    <n v="0"/>
    <n v="43.72"/>
    <n v="161.22"/>
    <n v="87.44"/>
    <n v="73.78"/>
    <n v="0.45763552909068356"/>
    <n v="2026"/>
    <s v="Q4"/>
    <n v="11"/>
    <s v="Nov"/>
  </r>
  <r>
    <x v="2289"/>
    <x v="310"/>
    <x v="0"/>
    <x v="3"/>
    <x v="10"/>
    <x v="1"/>
    <x v="11"/>
    <x v="0"/>
    <x v="1"/>
    <x v="1"/>
    <s v="Summit Backpack 45L"/>
    <n v="1"/>
    <n v="153.96"/>
    <n v="0"/>
    <n v="80.62"/>
    <n v="153.96"/>
    <n v="80.62"/>
    <n v="73.34"/>
    <n v="0.47635749545336453"/>
    <n v="2026"/>
    <s v="Q4"/>
    <n v="11"/>
    <s v="Nov"/>
  </r>
  <r>
    <x v="2290"/>
    <x v="310"/>
    <x v="0"/>
    <x v="3"/>
    <x v="10"/>
    <x v="1"/>
    <x v="1"/>
    <x v="2"/>
    <x v="0"/>
    <x v="2"/>
    <s v="Insulated Bottle"/>
    <n v="1"/>
    <n v="35.58"/>
    <n v="0"/>
    <n v="13.4"/>
    <n v="35.58"/>
    <n v="13.4"/>
    <n v="22.18"/>
    <n v="0.62338392355255767"/>
    <n v="2026"/>
    <s v="Q4"/>
    <n v="11"/>
    <s v="Nov"/>
  </r>
  <r>
    <x v="2291"/>
    <x v="310"/>
    <x v="0"/>
    <x v="3"/>
    <x v="10"/>
    <x v="0"/>
    <x v="0"/>
    <x v="3"/>
    <x v="1"/>
    <x v="4"/>
    <s v="Recovery Roller"/>
    <n v="5"/>
    <n v="36.369999999999997"/>
    <n v="0.15"/>
    <n v="13.65"/>
    <n v="154.57249999999999"/>
    <n v="68.25"/>
    <n v="86.322499999999991"/>
    <n v="0.55845962250723769"/>
    <n v="2026"/>
    <s v="Q4"/>
    <n v="11"/>
    <s v="Nov"/>
  </r>
  <r>
    <x v="2292"/>
    <x v="310"/>
    <x v="0"/>
    <x v="3"/>
    <x v="10"/>
    <x v="3"/>
    <x v="4"/>
    <x v="3"/>
    <x v="0"/>
    <x v="1"/>
    <s v="Summit Backpack 45L"/>
    <n v="2"/>
    <n v="151.55000000000001"/>
    <n v="0.1"/>
    <n v="80.48"/>
    <n v="272.79000000000002"/>
    <n v="160.96"/>
    <n v="111.83000000000001"/>
    <n v="0.40994904505297114"/>
    <n v="2026"/>
    <s v="Q4"/>
    <n v="11"/>
    <s v="Nov"/>
  </r>
  <r>
    <x v="2293"/>
    <x v="310"/>
    <x v="0"/>
    <x v="3"/>
    <x v="10"/>
    <x v="0"/>
    <x v="9"/>
    <x v="2"/>
    <x v="1"/>
    <x v="3"/>
    <s v="Portable Camp Stove"/>
    <n v="2"/>
    <n v="80.67"/>
    <n v="0"/>
    <n v="40.5"/>
    <n v="161.34"/>
    <n v="81"/>
    <n v="80.34"/>
    <n v="0.49795462997396805"/>
    <n v="2026"/>
    <s v="Q4"/>
    <n v="11"/>
    <s v="Nov"/>
  </r>
  <r>
    <x v="2294"/>
    <x v="310"/>
    <x v="0"/>
    <x v="3"/>
    <x v="10"/>
    <x v="3"/>
    <x v="7"/>
    <x v="1"/>
    <x v="2"/>
    <x v="0"/>
    <s v="Commuter Helmet"/>
    <n v="10"/>
    <n v="81.48"/>
    <n v="0.05"/>
    <n v="43.7"/>
    <n v="774.06000000000006"/>
    <n v="437"/>
    <n v="337.06000000000006"/>
    <n v="0.43544428080510561"/>
    <n v="2026"/>
    <s v="Q4"/>
    <n v="11"/>
    <s v="Nov"/>
  </r>
  <r>
    <x v="2295"/>
    <x v="310"/>
    <x v="0"/>
    <x v="3"/>
    <x v="10"/>
    <x v="3"/>
    <x v="8"/>
    <x v="2"/>
    <x v="0"/>
    <x v="2"/>
    <s v="Travel Backpack 35L"/>
    <n v="2"/>
    <n v="163.58000000000001"/>
    <n v="0.1"/>
    <n v="88.14"/>
    <n v="294.44400000000002"/>
    <n v="176.28"/>
    <n v="118.16400000000002"/>
    <n v="0.40131230386762851"/>
    <n v="2026"/>
    <s v="Q4"/>
    <n v="11"/>
    <s v="Nov"/>
  </r>
  <r>
    <x v="2296"/>
    <x v="310"/>
    <x v="0"/>
    <x v="3"/>
    <x v="10"/>
    <x v="0"/>
    <x v="9"/>
    <x v="2"/>
    <x v="0"/>
    <x v="1"/>
    <s v="Trekking Poles"/>
    <n v="2"/>
    <n v="71.88"/>
    <n v="0.15"/>
    <n v="31.65"/>
    <n v="122.19599999999998"/>
    <n v="63.3"/>
    <n v="58.895999999999987"/>
    <n v="0.48197977020524396"/>
    <n v="2026"/>
    <s v="Q4"/>
    <n v="11"/>
    <s v="Nov"/>
  </r>
  <r>
    <x v="2297"/>
    <x v="311"/>
    <x v="0"/>
    <x v="3"/>
    <x v="10"/>
    <x v="3"/>
    <x v="8"/>
    <x v="0"/>
    <x v="0"/>
    <x v="2"/>
    <s v="Insulated Bottle"/>
    <n v="2"/>
    <n v="36.299999999999997"/>
    <n v="0.15"/>
    <n v="13.38"/>
    <n v="61.709999999999994"/>
    <n v="26.76"/>
    <n v="34.949999999999989"/>
    <n v="0.56635877491492448"/>
    <n v="2026"/>
    <s v="Q4"/>
    <n v="11"/>
    <s v="Nov"/>
  </r>
  <r>
    <x v="2298"/>
    <x v="311"/>
    <x v="0"/>
    <x v="3"/>
    <x v="10"/>
    <x v="1"/>
    <x v="12"/>
    <x v="0"/>
    <x v="1"/>
    <x v="4"/>
    <s v="Recovery Roller"/>
    <n v="2"/>
    <n v="36.159999999999997"/>
    <n v="0.1"/>
    <n v="13.79"/>
    <n v="65.087999999999994"/>
    <n v="27.58"/>
    <n v="37.507999999999996"/>
    <n v="0.57626597836774829"/>
    <n v="2026"/>
    <s v="Q4"/>
    <n v="11"/>
    <s v="Nov"/>
  </r>
  <r>
    <x v="2299"/>
    <x v="311"/>
    <x v="0"/>
    <x v="3"/>
    <x v="10"/>
    <x v="2"/>
    <x v="5"/>
    <x v="0"/>
    <x v="0"/>
    <x v="2"/>
    <s v="Insulated Bottle"/>
    <n v="2"/>
    <n v="35.49"/>
    <n v="0.1"/>
    <n v="13.78"/>
    <n v="63.882000000000005"/>
    <n v="27.56"/>
    <n v="36.322000000000003"/>
    <n v="0.56857956857956859"/>
    <n v="2026"/>
    <s v="Q4"/>
    <n v="11"/>
    <s v="Nov"/>
  </r>
  <r>
    <x v="2300"/>
    <x v="311"/>
    <x v="0"/>
    <x v="3"/>
    <x v="10"/>
    <x v="0"/>
    <x v="9"/>
    <x v="0"/>
    <x v="1"/>
    <x v="1"/>
    <s v="Trekking Poles"/>
    <n v="1"/>
    <n v="69.760000000000005"/>
    <n v="0.15"/>
    <n v="32.39"/>
    <n v="59.295999999999999"/>
    <n v="32.39"/>
    <n v="26.905999999999999"/>
    <n v="0.45375742039935241"/>
    <n v="2026"/>
    <s v="Q4"/>
    <n v="11"/>
    <s v="Nov"/>
  </r>
  <r>
    <x v="2301"/>
    <x v="311"/>
    <x v="0"/>
    <x v="3"/>
    <x v="10"/>
    <x v="1"/>
    <x v="12"/>
    <x v="2"/>
    <x v="2"/>
    <x v="3"/>
    <s v="Portable Camp Stove"/>
    <n v="6"/>
    <n v="81.37"/>
    <n v="0"/>
    <n v="39.5"/>
    <n v="488.22"/>
    <n v="237"/>
    <n v="251.22000000000003"/>
    <n v="0.5145631067961165"/>
    <n v="2026"/>
    <s v="Q4"/>
    <n v="11"/>
    <s v="Nov"/>
  </r>
  <r>
    <x v="2302"/>
    <x v="311"/>
    <x v="0"/>
    <x v="3"/>
    <x v="10"/>
    <x v="1"/>
    <x v="12"/>
    <x v="1"/>
    <x v="0"/>
    <x v="0"/>
    <s v="Commuter Helmet"/>
    <n v="5"/>
    <n v="82.82"/>
    <n v="0.15"/>
    <n v="43.8"/>
    <n v="351.98499999999996"/>
    <n v="219"/>
    <n v="132.98499999999996"/>
    <n v="0.37781439549980816"/>
    <n v="2026"/>
    <s v="Q4"/>
    <n v="11"/>
    <s v="Nov"/>
  </r>
  <r>
    <x v="2303"/>
    <x v="311"/>
    <x v="0"/>
    <x v="3"/>
    <x v="10"/>
    <x v="3"/>
    <x v="13"/>
    <x v="1"/>
    <x v="2"/>
    <x v="0"/>
    <s v="Trail Bike Light"/>
    <n v="15"/>
    <n v="51.05"/>
    <n v="0.1"/>
    <n v="21.95"/>
    <n v="689.17500000000007"/>
    <n v="329.25"/>
    <n v="359.92500000000007"/>
    <n v="0.52225486995320491"/>
    <n v="2026"/>
    <s v="Q4"/>
    <n v="11"/>
    <s v="Nov"/>
  </r>
  <r>
    <x v="2304"/>
    <x v="311"/>
    <x v="0"/>
    <x v="3"/>
    <x v="10"/>
    <x v="0"/>
    <x v="15"/>
    <x v="0"/>
    <x v="0"/>
    <x v="0"/>
    <s v="Cycling Pack 12L"/>
    <n v="3"/>
    <n v="101.68"/>
    <n v="0.1"/>
    <n v="51.9"/>
    <n v="274.536"/>
    <n v="155.69999999999999"/>
    <n v="118.83600000000001"/>
    <n v="0.43286126409651199"/>
    <n v="2026"/>
    <s v="Q4"/>
    <n v="11"/>
    <s v="Nov"/>
  </r>
  <r>
    <x v="2305"/>
    <x v="311"/>
    <x v="0"/>
    <x v="3"/>
    <x v="10"/>
    <x v="3"/>
    <x v="13"/>
    <x v="1"/>
    <x v="2"/>
    <x v="3"/>
    <s v="Portable Camp Stove"/>
    <n v="6"/>
    <n v="80.83"/>
    <n v="0.15"/>
    <n v="39.32"/>
    <n v="412.233"/>
    <n v="235.92000000000002"/>
    <n v="176.31299999999999"/>
    <n v="0.42770229457612563"/>
    <n v="2026"/>
    <s v="Q4"/>
    <n v="11"/>
    <s v="Nov"/>
  </r>
  <r>
    <x v="2306"/>
    <x v="311"/>
    <x v="0"/>
    <x v="3"/>
    <x v="10"/>
    <x v="1"/>
    <x v="12"/>
    <x v="0"/>
    <x v="1"/>
    <x v="3"/>
    <s v="Compact Sleeping Bag"/>
    <n v="6"/>
    <n v="123.67"/>
    <n v="0.15"/>
    <n v="60.55"/>
    <n v="630.71699999999998"/>
    <n v="363.29999999999995"/>
    <n v="267.41700000000003"/>
    <n v="0.42398888883603902"/>
    <n v="2026"/>
    <s v="Q4"/>
    <n v="11"/>
    <s v="Nov"/>
  </r>
  <r>
    <x v="2307"/>
    <x v="311"/>
    <x v="0"/>
    <x v="3"/>
    <x v="10"/>
    <x v="0"/>
    <x v="15"/>
    <x v="0"/>
    <x v="1"/>
    <x v="1"/>
    <s v="Hiking Daypack 20L"/>
    <n v="2"/>
    <n v="93.16"/>
    <n v="0.1"/>
    <n v="44.19"/>
    <n v="167.68799999999999"/>
    <n v="88.38"/>
    <n v="79.307999999999993"/>
    <n v="0.47294976384714471"/>
    <n v="2026"/>
    <s v="Q4"/>
    <n v="11"/>
    <s v="Nov"/>
  </r>
  <r>
    <x v="2308"/>
    <x v="311"/>
    <x v="0"/>
    <x v="3"/>
    <x v="10"/>
    <x v="2"/>
    <x v="2"/>
    <x v="3"/>
    <x v="1"/>
    <x v="0"/>
    <s v="Commuter Helmet"/>
    <n v="1"/>
    <n v="83.79"/>
    <n v="0.1"/>
    <n v="42.8"/>
    <n v="75.411000000000001"/>
    <n v="42.8"/>
    <n v="32.611000000000004"/>
    <n v="0.43244354271923197"/>
    <n v="2026"/>
    <s v="Q4"/>
    <n v="11"/>
    <s v="Nov"/>
  </r>
  <r>
    <x v="2309"/>
    <x v="311"/>
    <x v="0"/>
    <x v="3"/>
    <x v="10"/>
    <x v="2"/>
    <x v="16"/>
    <x v="0"/>
    <x v="1"/>
    <x v="4"/>
    <s v="Weighted Vest"/>
    <n v="1"/>
    <n v="120.98"/>
    <n v="0.1"/>
    <n v="70.59"/>
    <n v="108.88200000000001"/>
    <n v="70.59"/>
    <n v="38.292000000000002"/>
    <n v="0.35168347385242738"/>
    <n v="2026"/>
    <s v="Q4"/>
    <n v="11"/>
    <s v="Nov"/>
  </r>
  <r>
    <x v="2310"/>
    <x v="312"/>
    <x v="0"/>
    <x v="3"/>
    <x v="10"/>
    <x v="3"/>
    <x v="13"/>
    <x v="2"/>
    <x v="0"/>
    <x v="1"/>
    <s v="Summit Backpack 45L"/>
    <n v="1"/>
    <n v="152.05000000000001"/>
    <n v="0.15"/>
    <n v="80.56"/>
    <n v="129.24250000000001"/>
    <n v="80.56"/>
    <n v="48.682500000000005"/>
    <n v="0.37667562914675901"/>
    <n v="2026"/>
    <s v="Q4"/>
    <n v="11"/>
    <s v="Nov"/>
  </r>
  <r>
    <x v="2311"/>
    <x v="312"/>
    <x v="0"/>
    <x v="3"/>
    <x v="10"/>
    <x v="0"/>
    <x v="9"/>
    <x v="2"/>
    <x v="1"/>
    <x v="2"/>
    <s v="Insulated Bottle"/>
    <n v="3"/>
    <n v="36.14"/>
    <n v="0.1"/>
    <n v="13.23"/>
    <n v="97.578000000000003"/>
    <n v="39.69"/>
    <n v="57.888000000000005"/>
    <n v="0.59324847814056447"/>
    <n v="2026"/>
    <s v="Q4"/>
    <n v="11"/>
    <s v="Nov"/>
  </r>
  <r>
    <x v="2312"/>
    <x v="312"/>
    <x v="0"/>
    <x v="3"/>
    <x v="10"/>
    <x v="3"/>
    <x v="13"/>
    <x v="1"/>
    <x v="2"/>
    <x v="1"/>
    <s v="Hiking Daypack 20L"/>
    <n v="12"/>
    <n v="90.99"/>
    <n v="0.2"/>
    <n v="45.51"/>
    <n v="873.50399999999991"/>
    <n v="546.12"/>
    <n v="327.3839999999999"/>
    <n v="0.37479393339927458"/>
    <n v="2026"/>
    <s v="Q4"/>
    <n v="11"/>
    <s v="Nov"/>
  </r>
  <r>
    <x v="2313"/>
    <x v="312"/>
    <x v="0"/>
    <x v="3"/>
    <x v="10"/>
    <x v="3"/>
    <x v="13"/>
    <x v="3"/>
    <x v="2"/>
    <x v="0"/>
    <s v="Trail Bike Light"/>
    <n v="1"/>
    <n v="50.55"/>
    <n v="0.05"/>
    <n v="22.09"/>
    <n v="48.022499999999994"/>
    <n v="22.09"/>
    <n v="25.932499999999994"/>
    <n v="0.54000728825029931"/>
    <n v="2026"/>
    <s v="Q4"/>
    <n v="11"/>
    <s v="Nov"/>
  </r>
  <r>
    <x v="2314"/>
    <x v="312"/>
    <x v="0"/>
    <x v="3"/>
    <x v="10"/>
    <x v="0"/>
    <x v="0"/>
    <x v="2"/>
    <x v="1"/>
    <x v="4"/>
    <s v="Training Mat"/>
    <n v="1"/>
    <n v="51.65"/>
    <n v="0.15"/>
    <n v="21.86"/>
    <n v="43.902499999999996"/>
    <n v="21.86"/>
    <n v="22.042499999999997"/>
    <n v="0.50207846933545919"/>
    <n v="2026"/>
    <s v="Q4"/>
    <n v="11"/>
    <s v="Nov"/>
  </r>
  <r>
    <x v="2315"/>
    <x v="312"/>
    <x v="0"/>
    <x v="3"/>
    <x v="10"/>
    <x v="1"/>
    <x v="12"/>
    <x v="0"/>
    <x v="1"/>
    <x v="0"/>
    <s v="Commuter Helmet"/>
    <n v="5"/>
    <n v="82.96"/>
    <n v="0"/>
    <n v="43.55"/>
    <n v="414.79999999999995"/>
    <n v="217.75"/>
    <n v="197.04999999999995"/>
    <n v="0.47504821600771452"/>
    <n v="2026"/>
    <s v="Q4"/>
    <n v="11"/>
    <s v="Nov"/>
  </r>
  <r>
    <x v="2316"/>
    <x v="312"/>
    <x v="0"/>
    <x v="3"/>
    <x v="10"/>
    <x v="3"/>
    <x v="4"/>
    <x v="3"/>
    <x v="2"/>
    <x v="1"/>
    <s v="Trekking Poles"/>
    <n v="1"/>
    <n v="70.3"/>
    <n v="0.05"/>
    <n v="33.31"/>
    <n v="66.784999999999997"/>
    <n v="33.31"/>
    <n v="33.474999999999994"/>
    <n v="0.50123530732949007"/>
    <n v="2026"/>
    <s v="Q4"/>
    <n v="11"/>
    <s v="Nov"/>
  </r>
  <r>
    <x v="2317"/>
    <x v="312"/>
    <x v="0"/>
    <x v="3"/>
    <x v="10"/>
    <x v="2"/>
    <x v="2"/>
    <x v="2"/>
    <x v="0"/>
    <x v="2"/>
    <s v="Packing Cube Set"/>
    <n v="2"/>
    <n v="47.12"/>
    <n v="0.15"/>
    <n v="18.64"/>
    <n v="80.103999999999999"/>
    <n v="37.28"/>
    <n v="42.823999999999998"/>
    <n v="0.5346050134824728"/>
    <n v="2026"/>
    <s v="Q4"/>
    <n v="11"/>
    <s v="Nov"/>
  </r>
  <r>
    <x v="2318"/>
    <x v="312"/>
    <x v="0"/>
    <x v="3"/>
    <x v="10"/>
    <x v="0"/>
    <x v="15"/>
    <x v="3"/>
    <x v="1"/>
    <x v="4"/>
    <s v="Resistance Band Set"/>
    <n v="4"/>
    <n v="39.82"/>
    <n v="0.2"/>
    <n v="14.98"/>
    <n v="127.42400000000001"/>
    <n v="59.92"/>
    <n v="67.504000000000005"/>
    <n v="0.52975891511803119"/>
    <n v="2026"/>
    <s v="Q4"/>
    <n v="11"/>
    <s v="Nov"/>
  </r>
  <r>
    <x v="2319"/>
    <x v="312"/>
    <x v="0"/>
    <x v="3"/>
    <x v="10"/>
    <x v="1"/>
    <x v="14"/>
    <x v="0"/>
    <x v="0"/>
    <x v="1"/>
    <s v="Summit Backpack 45L"/>
    <n v="4"/>
    <n v="154.27000000000001"/>
    <n v="0.05"/>
    <n v="78.36"/>
    <n v="586.226"/>
    <n v="313.44"/>
    <n v="272.786"/>
    <n v="0.46532565938733528"/>
    <n v="2026"/>
    <s v="Q4"/>
    <n v="11"/>
    <s v="Nov"/>
  </r>
  <r>
    <x v="2320"/>
    <x v="312"/>
    <x v="0"/>
    <x v="3"/>
    <x v="10"/>
    <x v="0"/>
    <x v="0"/>
    <x v="0"/>
    <x v="1"/>
    <x v="1"/>
    <s v="Trail Boots"/>
    <n v="1"/>
    <n v="143.02000000000001"/>
    <n v="0.1"/>
    <n v="79.25"/>
    <n v="128.71800000000002"/>
    <n v="79.25"/>
    <n v="49.468000000000018"/>
    <n v="0.3843129942976119"/>
    <n v="2026"/>
    <s v="Q4"/>
    <n v="11"/>
    <s v="Nov"/>
  </r>
  <r>
    <x v="2321"/>
    <x v="312"/>
    <x v="0"/>
    <x v="3"/>
    <x v="10"/>
    <x v="2"/>
    <x v="10"/>
    <x v="2"/>
    <x v="0"/>
    <x v="4"/>
    <s v="Recovery Roller"/>
    <n v="1"/>
    <n v="35.36"/>
    <n v="0"/>
    <n v="13.74"/>
    <n v="35.36"/>
    <n v="13.74"/>
    <n v="21.619999999999997"/>
    <n v="0.61142533936651577"/>
    <n v="2026"/>
    <s v="Q4"/>
    <n v="11"/>
    <s v="Nov"/>
  </r>
  <r>
    <x v="2322"/>
    <x v="312"/>
    <x v="0"/>
    <x v="3"/>
    <x v="10"/>
    <x v="1"/>
    <x v="6"/>
    <x v="0"/>
    <x v="0"/>
    <x v="1"/>
    <s v="Summit Backpack 45L"/>
    <n v="1"/>
    <n v="156.82"/>
    <n v="0.1"/>
    <n v="77.12"/>
    <n v="141.13800000000001"/>
    <n v="77.12"/>
    <n v="64.018000000000001"/>
    <n v="0.45358443509189589"/>
    <n v="2026"/>
    <s v="Q4"/>
    <n v="11"/>
    <s v="Nov"/>
  </r>
  <r>
    <x v="2323"/>
    <x v="312"/>
    <x v="0"/>
    <x v="3"/>
    <x v="10"/>
    <x v="2"/>
    <x v="16"/>
    <x v="1"/>
    <x v="2"/>
    <x v="4"/>
    <s v="Resistance Band Set"/>
    <n v="10"/>
    <n v="40.98"/>
    <n v="0.1"/>
    <n v="14.6"/>
    <n v="368.82"/>
    <n v="146"/>
    <n v="222.82"/>
    <n v="0.60414294235670518"/>
    <n v="2026"/>
    <s v="Q4"/>
    <n v="11"/>
    <s v="Nov"/>
  </r>
  <r>
    <x v="2324"/>
    <x v="312"/>
    <x v="0"/>
    <x v="3"/>
    <x v="10"/>
    <x v="3"/>
    <x v="8"/>
    <x v="2"/>
    <x v="1"/>
    <x v="1"/>
    <s v="Trail Boots"/>
    <n v="3"/>
    <n v="144.22999999999999"/>
    <n v="0"/>
    <n v="80.959999999999994"/>
    <n v="432.68999999999994"/>
    <n v="242.88"/>
    <n v="189.80999999999995"/>
    <n v="0.43867433959647778"/>
    <n v="2026"/>
    <s v="Q4"/>
    <n v="11"/>
    <s v="Nov"/>
  </r>
  <r>
    <x v="2325"/>
    <x v="313"/>
    <x v="0"/>
    <x v="3"/>
    <x v="10"/>
    <x v="3"/>
    <x v="7"/>
    <x v="0"/>
    <x v="1"/>
    <x v="1"/>
    <s v="Hiking Daypack 20L"/>
    <n v="1"/>
    <n v="90.23"/>
    <n v="0"/>
    <n v="44.06"/>
    <n v="90.23"/>
    <n v="44.06"/>
    <n v="46.17"/>
    <n v="0.51169234179319512"/>
    <n v="2026"/>
    <s v="Q4"/>
    <n v="11"/>
    <s v="Nov"/>
  </r>
  <r>
    <x v="2326"/>
    <x v="313"/>
    <x v="0"/>
    <x v="3"/>
    <x v="10"/>
    <x v="3"/>
    <x v="7"/>
    <x v="0"/>
    <x v="1"/>
    <x v="1"/>
    <s v="Summit Backpack 45L"/>
    <n v="5"/>
    <n v="152.82"/>
    <n v="0.1"/>
    <n v="80.09"/>
    <n v="687.68999999999994"/>
    <n v="400.45000000000005"/>
    <n v="287.2399999999999"/>
    <n v="0.417688202533118"/>
    <n v="2026"/>
    <s v="Q4"/>
    <n v="11"/>
    <s v="Nov"/>
  </r>
  <r>
    <x v="2327"/>
    <x v="313"/>
    <x v="0"/>
    <x v="3"/>
    <x v="10"/>
    <x v="0"/>
    <x v="0"/>
    <x v="0"/>
    <x v="2"/>
    <x v="2"/>
    <s v="Insulated Bottle"/>
    <n v="2"/>
    <n v="36.61"/>
    <n v="0.05"/>
    <n v="13.31"/>
    <n v="69.558999999999997"/>
    <n v="26.62"/>
    <n v="42.938999999999993"/>
    <n v="0.61730329648212301"/>
    <n v="2026"/>
    <s v="Q4"/>
    <n v="11"/>
    <s v="Nov"/>
  </r>
  <r>
    <x v="2328"/>
    <x v="313"/>
    <x v="0"/>
    <x v="3"/>
    <x v="10"/>
    <x v="3"/>
    <x v="8"/>
    <x v="1"/>
    <x v="2"/>
    <x v="1"/>
    <s v="Summit Backpack 45L"/>
    <n v="12"/>
    <n v="150.75"/>
    <n v="0.1"/>
    <n v="80.569999999999993"/>
    <n v="1628.1000000000001"/>
    <n v="966.83999999999992"/>
    <n v="661.26000000000022"/>
    <n v="0.40615441311958733"/>
    <n v="2026"/>
    <s v="Q4"/>
    <n v="11"/>
    <s v="Nov"/>
  </r>
  <r>
    <x v="2329"/>
    <x v="314"/>
    <x v="0"/>
    <x v="3"/>
    <x v="10"/>
    <x v="0"/>
    <x v="0"/>
    <x v="0"/>
    <x v="0"/>
    <x v="1"/>
    <s v="Trail Boots"/>
    <n v="1"/>
    <n v="145.83000000000001"/>
    <n v="0.1"/>
    <n v="79.14"/>
    <n v="131.24700000000001"/>
    <n v="79.14"/>
    <n v="52.107000000000014"/>
    <n v="0.39701478890946085"/>
    <n v="2026"/>
    <s v="Q4"/>
    <n v="11"/>
    <s v="Nov"/>
  </r>
  <r>
    <x v="2330"/>
    <x v="314"/>
    <x v="0"/>
    <x v="3"/>
    <x v="10"/>
    <x v="0"/>
    <x v="0"/>
    <x v="0"/>
    <x v="0"/>
    <x v="2"/>
    <s v="Travel Backpack 35L"/>
    <n v="4"/>
    <n v="162.04"/>
    <n v="0"/>
    <n v="85.77"/>
    <n v="648.16"/>
    <n v="343.08"/>
    <n v="305.08"/>
    <n v="0.47068625030856581"/>
    <n v="2026"/>
    <s v="Q4"/>
    <n v="11"/>
    <s v="Nov"/>
  </r>
  <r>
    <x v="2331"/>
    <x v="314"/>
    <x v="0"/>
    <x v="3"/>
    <x v="10"/>
    <x v="3"/>
    <x v="8"/>
    <x v="2"/>
    <x v="0"/>
    <x v="1"/>
    <s v="Trail Boots"/>
    <n v="2"/>
    <n v="141.33000000000001"/>
    <n v="0.05"/>
    <n v="79.739999999999995"/>
    <n v="268.52699999999999"/>
    <n v="159.47999999999999"/>
    <n v="109.047"/>
    <n v="0.40609324202035552"/>
    <n v="2026"/>
    <s v="Q4"/>
    <n v="11"/>
    <s v="Nov"/>
  </r>
  <r>
    <x v="2332"/>
    <x v="314"/>
    <x v="0"/>
    <x v="3"/>
    <x v="10"/>
    <x v="2"/>
    <x v="16"/>
    <x v="0"/>
    <x v="0"/>
    <x v="3"/>
    <s v="Compact Sleeping Bag"/>
    <n v="1"/>
    <n v="125.11"/>
    <n v="0.1"/>
    <n v="61.65"/>
    <n v="112.599"/>
    <n v="61.65"/>
    <n v="50.949000000000005"/>
    <n v="0.45248181600191834"/>
    <n v="2026"/>
    <s v="Q4"/>
    <n v="11"/>
    <s v="Nov"/>
  </r>
  <r>
    <x v="2333"/>
    <x v="314"/>
    <x v="0"/>
    <x v="3"/>
    <x v="10"/>
    <x v="2"/>
    <x v="5"/>
    <x v="0"/>
    <x v="2"/>
    <x v="3"/>
    <s v="Compact Sleeping Bag"/>
    <n v="3"/>
    <n v="124.55"/>
    <n v="0.15"/>
    <n v="60.68"/>
    <n v="317.60249999999996"/>
    <n v="182.04"/>
    <n v="135.56249999999997"/>
    <n v="0.42683070819656643"/>
    <n v="2026"/>
    <s v="Q4"/>
    <n v="11"/>
    <s v="Nov"/>
  </r>
  <r>
    <x v="2334"/>
    <x v="314"/>
    <x v="0"/>
    <x v="3"/>
    <x v="10"/>
    <x v="2"/>
    <x v="10"/>
    <x v="2"/>
    <x v="0"/>
    <x v="1"/>
    <s v="Trail Boots"/>
    <n v="1"/>
    <n v="143.77000000000001"/>
    <n v="0.1"/>
    <n v="81.02"/>
    <n v="129.393"/>
    <n v="81.02"/>
    <n v="48.373000000000005"/>
    <n v="0.3738455712441941"/>
    <n v="2026"/>
    <s v="Q4"/>
    <n v="11"/>
    <s v="Nov"/>
  </r>
  <r>
    <x v="2335"/>
    <x v="314"/>
    <x v="0"/>
    <x v="3"/>
    <x v="10"/>
    <x v="3"/>
    <x v="8"/>
    <x v="0"/>
    <x v="1"/>
    <x v="3"/>
    <s v="Compact Sleeping Bag"/>
    <n v="3"/>
    <n v="124.72"/>
    <n v="0.15"/>
    <n v="60.35"/>
    <n v="318.03599999999994"/>
    <n v="181.05"/>
    <n v="136.98599999999993"/>
    <n v="0.4307248236048748"/>
    <n v="2026"/>
    <s v="Q4"/>
    <n v="11"/>
    <s v="Nov"/>
  </r>
  <r>
    <x v="2336"/>
    <x v="314"/>
    <x v="0"/>
    <x v="3"/>
    <x v="10"/>
    <x v="2"/>
    <x v="2"/>
    <x v="2"/>
    <x v="0"/>
    <x v="4"/>
    <s v="Recovery Roller"/>
    <n v="1"/>
    <n v="35.729999999999997"/>
    <n v="0.1"/>
    <n v="14.15"/>
    <n v="32.156999999999996"/>
    <n v="14.15"/>
    <n v="18.006999999999998"/>
    <n v="0.55997139036601673"/>
    <n v="2026"/>
    <s v="Q4"/>
    <n v="11"/>
    <s v="Nov"/>
  </r>
  <r>
    <x v="2337"/>
    <x v="314"/>
    <x v="0"/>
    <x v="3"/>
    <x v="10"/>
    <x v="2"/>
    <x v="3"/>
    <x v="2"/>
    <x v="2"/>
    <x v="2"/>
    <s v="Travel Backpack 35L"/>
    <n v="2"/>
    <n v="166.1"/>
    <n v="0.05"/>
    <n v="88.2"/>
    <n v="315.58999999999997"/>
    <n v="176.4"/>
    <n v="139.18999999999997"/>
    <n v="0.44104692797617157"/>
    <n v="2026"/>
    <s v="Q4"/>
    <n v="11"/>
    <s v="Nov"/>
  </r>
  <r>
    <x v="2338"/>
    <x v="314"/>
    <x v="0"/>
    <x v="3"/>
    <x v="10"/>
    <x v="2"/>
    <x v="16"/>
    <x v="3"/>
    <x v="1"/>
    <x v="0"/>
    <s v="Commuter Helmet"/>
    <n v="2"/>
    <n v="81.27"/>
    <n v="0.05"/>
    <n v="43.04"/>
    <n v="154.41299999999998"/>
    <n v="86.08"/>
    <n v="68.332999999999984"/>
    <n v="0.44253398353765544"/>
    <n v="2026"/>
    <s v="Q4"/>
    <n v="11"/>
    <s v="Nov"/>
  </r>
  <r>
    <x v="2339"/>
    <x v="314"/>
    <x v="0"/>
    <x v="3"/>
    <x v="10"/>
    <x v="0"/>
    <x v="9"/>
    <x v="1"/>
    <x v="0"/>
    <x v="3"/>
    <s v="Trail Tent 2P"/>
    <n v="10"/>
    <n v="191.98"/>
    <n v="0.1"/>
    <n v="102.73"/>
    <n v="1727.82"/>
    <n v="1027.3"/>
    <n v="700.52"/>
    <n v="0.40543575140929033"/>
    <n v="2026"/>
    <s v="Q4"/>
    <n v="11"/>
    <s v="Nov"/>
  </r>
  <r>
    <x v="2340"/>
    <x v="315"/>
    <x v="0"/>
    <x v="3"/>
    <x v="10"/>
    <x v="3"/>
    <x v="8"/>
    <x v="2"/>
    <x v="0"/>
    <x v="1"/>
    <s v="Hiking Daypack 20L"/>
    <n v="6"/>
    <n v="89.87"/>
    <n v="0.2"/>
    <n v="44.47"/>
    <n v="431.37600000000003"/>
    <n v="266.82"/>
    <n v="164.55600000000004"/>
    <n v="0.3814676755313231"/>
    <n v="2026"/>
    <s v="Q4"/>
    <n v="11"/>
    <s v="Nov"/>
  </r>
  <r>
    <x v="2341"/>
    <x v="315"/>
    <x v="0"/>
    <x v="3"/>
    <x v="10"/>
    <x v="1"/>
    <x v="14"/>
    <x v="3"/>
    <x v="1"/>
    <x v="0"/>
    <s v="Trail Bike Light"/>
    <n v="3"/>
    <n v="51.44"/>
    <n v="0.1"/>
    <n v="23.11"/>
    <n v="138.88800000000001"/>
    <n v="69.33"/>
    <n v="69.558000000000007"/>
    <n v="0.50082080525315364"/>
    <n v="2026"/>
    <s v="Q4"/>
    <n v="11"/>
    <s v="Nov"/>
  </r>
  <r>
    <x v="2342"/>
    <x v="315"/>
    <x v="0"/>
    <x v="3"/>
    <x v="10"/>
    <x v="3"/>
    <x v="4"/>
    <x v="3"/>
    <x v="1"/>
    <x v="2"/>
    <s v="Packing Cube Set"/>
    <n v="4"/>
    <n v="46.68"/>
    <n v="0.05"/>
    <n v="17.96"/>
    <n v="177.38399999999999"/>
    <n v="71.84"/>
    <n v="105.54399999999998"/>
    <n v="0.59500293149325756"/>
    <n v="2026"/>
    <s v="Q4"/>
    <n v="11"/>
    <s v="Nov"/>
  </r>
  <r>
    <x v="2343"/>
    <x v="315"/>
    <x v="0"/>
    <x v="3"/>
    <x v="10"/>
    <x v="1"/>
    <x v="12"/>
    <x v="2"/>
    <x v="1"/>
    <x v="1"/>
    <s v="Trekking Poles"/>
    <n v="4"/>
    <n v="73.05"/>
    <n v="0.2"/>
    <n v="32.82"/>
    <n v="233.76"/>
    <n v="131.28"/>
    <n v="102.47999999999999"/>
    <n v="0.4383983572895277"/>
    <n v="2026"/>
    <s v="Q4"/>
    <n v="11"/>
    <s v="Nov"/>
  </r>
  <r>
    <x v="2344"/>
    <x v="315"/>
    <x v="0"/>
    <x v="3"/>
    <x v="10"/>
    <x v="2"/>
    <x v="10"/>
    <x v="3"/>
    <x v="1"/>
    <x v="3"/>
    <s v="Compact Sleeping Bag"/>
    <n v="1"/>
    <n v="125.32"/>
    <n v="0.15"/>
    <n v="59.49"/>
    <n v="106.52199999999999"/>
    <n v="59.49"/>
    <n v="47.031999999999989"/>
    <n v="0.44152381667636725"/>
    <n v="2026"/>
    <s v="Q4"/>
    <n v="11"/>
    <s v="Nov"/>
  </r>
  <r>
    <x v="2345"/>
    <x v="315"/>
    <x v="0"/>
    <x v="3"/>
    <x v="10"/>
    <x v="1"/>
    <x v="11"/>
    <x v="3"/>
    <x v="2"/>
    <x v="4"/>
    <s v="Weighted Vest"/>
    <n v="2"/>
    <n v="123.49"/>
    <n v="0.15"/>
    <n v="68.08"/>
    <n v="209.93299999999999"/>
    <n v="136.16"/>
    <n v="73.772999999999996"/>
    <n v="0.35141211719929694"/>
    <n v="2026"/>
    <s v="Q4"/>
    <n v="11"/>
    <s v="Nov"/>
  </r>
  <r>
    <x v="2346"/>
    <x v="316"/>
    <x v="0"/>
    <x v="3"/>
    <x v="10"/>
    <x v="1"/>
    <x v="12"/>
    <x v="2"/>
    <x v="0"/>
    <x v="2"/>
    <s v="Packing Cube Set"/>
    <n v="1"/>
    <n v="47.37"/>
    <n v="0.2"/>
    <n v="18.739999999999998"/>
    <n v="37.896000000000001"/>
    <n v="18.739999999999998"/>
    <n v="19.156000000000002"/>
    <n v="0.50548870593202455"/>
    <n v="2026"/>
    <s v="Q4"/>
    <n v="11"/>
    <s v="Nov"/>
  </r>
  <r>
    <x v="2347"/>
    <x v="316"/>
    <x v="0"/>
    <x v="3"/>
    <x v="10"/>
    <x v="1"/>
    <x v="12"/>
    <x v="1"/>
    <x v="2"/>
    <x v="1"/>
    <s v="Hiking Daypack 20L"/>
    <n v="6"/>
    <n v="92.31"/>
    <n v="0.05"/>
    <n v="46.12"/>
    <n v="526.16700000000003"/>
    <n v="276.71999999999997"/>
    <n v="249.44700000000006"/>
    <n v="0.47408332335551268"/>
    <n v="2026"/>
    <s v="Q4"/>
    <n v="11"/>
    <s v="Nov"/>
  </r>
  <r>
    <x v="2348"/>
    <x v="316"/>
    <x v="0"/>
    <x v="3"/>
    <x v="10"/>
    <x v="2"/>
    <x v="16"/>
    <x v="2"/>
    <x v="0"/>
    <x v="0"/>
    <s v="Trail Bike Light"/>
    <n v="1"/>
    <n v="49.53"/>
    <n v="0.1"/>
    <n v="22.18"/>
    <n v="44.577000000000005"/>
    <n v="22.18"/>
    <n v="22.397000000000006"/>
    <n v="0.50243399062296712"/>
    <n v="2026"/>
    <s v="Q4"/>
    <n v="11"/>
    <s v="Nov"/>
  </r>
  <r>
    <x v="2349"/>
    <x v="316"/>
    <x v="0"/>
    <x v="3"/>
    <x v="10"/>
    <x v="3"/>
    <x v="8"/>
    <x v="0"/>
    <x v="1"/>
    <x v="2"/>
    <s v="Packing Cube Set"/>
    <n v="4"/>
    <n v="47.62"/>
    <n v="0.2"/>
    <n v="18.100000000000001"/>
    <n v="152.38399999999999"/>
    <n v="72.400000000000006"/>
    <n v="79.98399999999998"/>
    <n v="0.52488450230995376"/>
    <n v="2026"/>
    <s v="Q4"/>
    <n v="11"/>
    <s v="Nov"/>
  </r>
  <r>
    <x v="2350"/>
    <x v="316"/>
    <x v="0"/>
    <x v="3"/>
    <x v="10"/>
    <x v="1"/>
    <x v="6"/>
    <x v="0"/>
    <x v="1"/>
    <x v="0"/>
    <s v="Trail Bike Light"/>
    <n v="4"/>
    <n v="51.93"/>
    <n v="0.05"/>
    <n v="22.62"/>
    <n v="197.334"/>
    <n v="90.48"/>
    <n v="106.854"/>
    <n v="0.54148803551339353"/>
    <n v="2026"/>
    <s v="Q4"/>
    <n v="11"/>
    <s v="Nov"/>
  </r>
  <r>
    <x v="2351"/>
    <x v="316"/>
    <x v="0"/>
    <x v="3"/>
    <x v="10"/>
    <x v="1"/>
    <x v="11"/>
    <x v="3"/>
    <x v="1"/>
    <x v="1"/>
    <s v="Summit Backpack 45L"/>
    <n v="1"/>
    <n v="155.44999999999999"/>
    <n v="0.05"/>
    <n v="77.25"/>
    <n v="147.67749999999998"/>
    <n v="77.25"/>
    <n v="70.427499999999981"/>
    <n v="0.47690067884410281"/>
    <n v="2026"/>
    <s v="Q4"/>
    <n v="11"/>
    <s v="Nov"/>
  </r>
  <r>
    <x v="2352"/>
    <x v="316"/>
    <x v="0"/>
    <x v="3"/>
    <x v="10"/>
    <x v="0"/>
    <x v="0"/>
    <x v="0"/>
    <x v="0"/>
    <x v="0"/>
    <s v="Compact Repair Kit"/>
    <n v="4"/>
    <n v="40.03"/>
    <n v="0.05"/>
    <n v="16.78"/>
    <n v="152.114"/>
    <n v="67.12"/>
    <n v="84.994"/>
    <n v="0.5587519886400989"/>
    <n v="2026"/>
    <s v="Q4"/>
    <n v="11"/>
    <s v="Nov"/>
  </r>
  <r>
    <x v="2353"/>
    <x v="316"/>
    <x v="0"/>
    <x v="3"/>
    <x v="10"/>
    <x v="0"/>
    <x v="9"/>
    <x v="0"/>
    <x v="0"/>
    <x v="1"/>
    <s v="Summit Backpack 45L"/>
    <n v="2"/>
    <n v="152.96"/>
    <n v="0.1"/>
    <n v="79.12"/>
    <n v="275.32800000000003"/>
    <n v="158.24"/>
    <n v="117.08800000000002"/>
    <n v="0.4252673175267318"/>
    <n v="2026"/>
    <s v="Q4"/>
    <n v="11"/>
    <s v="Nov"/>
  </r>
  <r>
    <x v="2354"/>
    <x v="316"/>
    <x v="0"/>
    <x v="3"/>
    <x v="10"/>
    <x v="3"/>
    <x v="13"/>
    <x v="2"/>
    <x v="1"/>
    <x v="4"/>
    <s v="Weighted Vest"/>
    <n v="2"/>
    <n v="124.06"/>
    <n v="0.05"/>
    <n v="69.98"/>
    <n v="235.714"/>
    <n v="139.96"/>
    <n v="95.753999999999991"/>
    <n v="0.40622958330858577"/>
    <n v="2026"/>
    <s v="Q4"/>
    <n v="11"/>
    <s v="Nov"/>
  </r>
  <r>
    <x v="2355"/>
    <x v="316"/>
    <x v="0"/>
    <x v="3"/>
    <x v="10"/>
    <x v="2"/>
    <x v="10"/>
    <x v="3"/>
    <x v="1"/>
    <x v="1"/>
    <s v="Summit Backpack 45L"/>
    <n v="1"/>
    <n v="151.66"/>
    <n v="0.1"/>
    <n v="80.209999999999994"/>
    <n v="136.494"/>
    <n v="80.209999999999994"/>
    <n v="56.284000000000006"/>
    <n v="0.41235512183685735"/>
    <n v="2026"/>
    <s v="Q4"/>
    <n v="11"/>
    <s v="Nov"/>
  </r>
  <r>
    <x v="2356"/>
    <x v="316"/>
    <x v="0"/>
    <x v="3"/>
    <x v="10"/>
    <x v="3"/>
    <x v="8"/>
    <x v="0"/>
    <x v="1"/>
    <x v="1"/>
    <s v="Trail Boots"/>
    <n v="2"/>
    <n v="142.30000000000001"/>
    <n v="0.15"/>
    <n v="77.760000000000005"/>
    <n v="241.91000000000003"/>
    <n v="155.52000000000001"/>
    <n v="86.390000000000015"/>
    <n v="0.35711628291513375"/>
    <n v="2026"/>
    <s v="Q4"/>
    <n v="11"/>
    <s v="Nov"/>
  </r>
  <r>
    <x v="2357"/>
    <x v="316"/>
    <x v="0"/>
    <x v="3"/>
    <x v="10"/>
    <x v="1"/>
    <x v="14"/>
    <x v="0"/>
    <x v="2"/>
    <x v="2"/>
    <s v="Travel Backpack 35L"/>
    <n v="4"/>
    <n v="161.97"/>
    <n v="0.05"/>
    <n v="87.2"/>
    <n v="615.48599999999999"/>
    <n v="348.8"/>
    <n v="266.68599999999998"/>
    <n v="0.4332933649181297"/>
    <n v="2026"/>
    <s v="Q4"/>
    <n v="11"/>
    <s v="Nov"/>
  </r>
  <r>
    <x v="2358"/>
    <x v="316"/>
    <x v="0"/>
    <x v="3"/>
    <x v="10"/>
    <x v="1"/>
    <x v="14"/>
    <x v="1"/>
    <x v="2"/>
    <x v="2"/>
    <s v="Carry-On Duffel"/>
    <n v="5"/>
    <n v="133.99"/>
    <n v="0.15"/>
    <n v="65.55"/>
    <n v="569.45749999999998"/>
    <n v="327.75"/>
    <n v="241.70749999999998"/>
    <n v="0.42445221987593451"/>
    <n v="2026"/>
    <s v="Q4"/>
    <n v="11"/>
    <s v="Nov"/>
  </r>
  <r>
    <x v="2359"/>
    <x v="316"/>
    <x v="0"/>
    <x v="3"/>
    <x v="10"/>
    <x v="1"/>
    <x v="6"/>
    <x v="2"/>
    <x v="0"/>
    <x v="3"/>
    <s v="Portable Camp Stove"/>
    <n v="2"/>
    <n v="83.18"/>
    <n v="0.1"/>
    <n v="40.479999999999997"/>
    <n v="149.72400000000002"/>
    <n v="80.959999999999994"/>
    <n v="68.764000000000024"/>
    <n v="0.45927172664369115"/>
    <n v="2026"/>
    <s v="Q4"/>
    <n v="11"/>
    <s v="Nov"/>
  </r>
  <r>
    <x v="2360"/>
    <x v="317"/>
    <x v="0"/>
    <x v="3"/>
    <x v="10"/>
    <x v="1"/>
    <x v="12"/>
    <x v="0"/>
    <x v="1"/>
    <x v="1"/>
    <s v="Hiking Daypack 20L"/>
    <n v="1"/>
    <n v="91.95"/>
    <n v="0"/>
    <n v="46.64"/>
    <n v="91.95"/>
    <n v="46.64"/>
    <n v="45.31"/>
    <n v="0.49276780859162589"/>
    <n v="2026"/>
    <s v="Q4"/>
    <n v="11"/>
    <s v="Nov"/>
  </r>
  <r>
    <x v="2361"/>
    <x v="317"/>
    <x v="0"/>
    <x v="3"/>
    <x v="10"/>
    <x v="3"/>
    <x v="13"/>
    <x v="1"/>
    <x v="2"/>
    <x v="2"/>
    <s v="Insulated Bottle"/>
    <n v="5"/>
    <n v="35.68"/>
    <n v="0.15"/>
    <n v="13.48"/>
    <n v="151.64000000000001"/>
    <n v="67.400000000000006"/>
    <n v="84.240000000000009"/>
    <n v="0.55552624637298864"/>
    <n v="2026"/>
    <s v="Q4"/>
    <n v="11"/>
    <s v="Nov"/>
  </r>
  <r>
    <x v="2362"/>
    <x v="317"/>
    <x v="0"/>
    <x v="3"/>
    <x v="10"/>
    <x v="2"/>
    <x v="16"/>
    <x v="0"/>
    <x v="0"/>
    <x v="3"/>
    <s v="Alpine Tent 4P"/>
    <n v="3"/>
    <n v="336.58"/>
    <n v="0.15"/>
    <n v="198.99"/>
    <n v="858.279"/>
    <n v="596.97"/>
    <n v="261.30899999999997"/>
    <n v="0.3044569423229509"/>
    <n v="2026"/>
    <s v="Q4"/>
    <n v="11"/>
    <s v="Nov"/>
  </r>
  <r>
    <x v="2363"/>
    <x v="317"/>
    <x v="0"/>
    <x v="3"/>
    <x v="10"/>
    <x v="2"/>
    <x v="2"/>
    <x v="0"/>
    <x v="1"/>
    <x v="4"/>
    <s v="Recovery Roller"/>
    <n v="2"/>
    <n v="36.979999999999997"/>
    <n v="0.15"/>
    <n v="14.13"/>
    <n v="62.865999999999993"/>
    <n v="28.26"/>
    <n v="34.605999999999995"/>
    <n v="0.55047243342983487"/>
    <n v="2026"/>
    <s v="Q4"/>
    <n v="11"/>
    <s v="Nov"/>
  </r>
  <r>
    <x v="2364"/>
    <x v="317"/>
    <x v="0"/>
    <x v="3"/>
    <x v="10"/>
    <x v="3"/>
    <x v="13"/>
    <x v="3"/>
    <x v="1"/>
    <x v="4"/>
    <s v="Recovery Roller"/>
    <n v="2"/>
    <n v="36.15"/>
    <n v="0"/>
    <n v="13.51"/>
    <n v="72.3"/>
    <n v="27.02"/>
    <n v="45.28"/>
    <n v="0.62627939142461964"/>
    <n v="2026"/>
    <s v="Q4"/>
    <n v="11"/>
    <s v="Nov"/>
  </r>
  <r>
    <x v="2365"/>
    <x v="317"/>
    <x v="0"/>
    <x v="3"/>
    <x v="10"/>
    <x v="2"/>
    <x v="2"/>
    <x v="0"/>
    <x v="2"/>
    <x v="4"/>
    <s v="Weighted Vest"/>
    <n v="1"/>
    <n v="121.86"/>
    <n v="0.05"/>
    <n v="69.900000000000006"/>
    <n v="115.767"/>
    <n v="69.900000000000006"/>
    <n v="45.86699999999999"/>
    <n v="0.396200989919407"/>
    <n v="2026"/>
    <s v="Q4"/>
    <n v="11"/>
    <s v="Nov"/>
  </r>
  <r>
    <x v="2366"/>
    <x v="317"/>
    <x v="0"/>
    <x v="3"/>
    <x v="10"/>
    <x v="2"/>
    <x v="5"/>
    <x v="2"/>
    <x v="0"/>
    <x v="0"/>
    <s v="Trail Bike Light"/>
    <n v="6"/>
    <n v="49.85"/>
    <n v="0.05"/>
    <n v="22.68"/>
    <n v="284.14499999999998"/>
    <n v="136.07999999999998"/>
    <n v="148.065"/>
    <n v="0.52108958454310306"/>
    <n v="2026"/>
    <s v="Q4"/>
    <n v="11"/>
    <s v="Nov"/>
  </r>
  <r>
    <x v="2367"/>
    <x v="317"/>
    <x v="0"/>
    <x v="3"/>
    <x v="10"/>
    <x v="2"/>
    <x v="5"/>
    <x v="2"/>
    <x v="2"/>
    <x v="1"/>
    <s v="Hiking Daypack 20L"/>
    <n v="2"/>
    <n v="91.95"/>
    <n v="0.05"/>
    <n v="46.45"/>
    <n v="174.70499999999998"/>
    <n v="92.9"/>
    <n v="81.804999999999978"/>
    <n v="0.46824647262528252"/>
    <n v="2026"/>
    <s v="Q4"/>
    <n v="11"/>
    <s v="Nov"/>
  </r>
  <r>
    <x v="2368"/>
    <x v="317"/>
    <x v="0"/>
    <x v="3"/>
    <x v="10"/>
    <x v="3"/>
    <x v="8"/>
    <x v="3"/>
    <x v="0"/>
    <x v="0"/>
    <s v="Trail Bike Light"/>
    <n v="2"/>
    <n v="51.71"/>
    <n v="0.15"/>
    <n v="22.93"/>
    <n v="87.906999999999996"/>
    <n v="45.86"/>
    <n v="42.046999999999997"/>
    <n v="0.47831230732478641"/>
    <n v="2026"/>
    <s v="Q4"/>
    <n v="11"/>
    <s v="Nov"/>
  </r>
  <r>
    <x v="2369"/>
    <x v="317"/>
    <x v="0"/>
    <x v="3"/>
    <x v="10"/>
    <x v="1"/>
    <x v="1"/>
    <x v="2"/>
    <x v="0"/>
    <x v="4"/>
    <s v="Resistance Band Set"/>
    <n v="1"/>
    <n v="41.05"/>
    <n v="0.05"/>
    <n v="14.6"/>
    <n v="38.997499999999995"/>
    <n v="14.6"/>
    <n v="24.397499999999994"/>
    <n v="0.62561702673248276"/>
    <n v="2026"/>
    <s v="Q4"/>
    <n v="11"/>
    <s v="Nov"/>
  </r>
  <r>
    <x v="2370"/>
    <x v="318"/>
    <x v="0"/>
    <x v="3"/>
    <x v="10"/>
    <x v="1"/>
    <x v="6"/>
    <x v="1"/>
    <x v="2"/>
    <x v="3"/>
    <s v="Alpine Tent 4P"/>
    <n v="10"/>
    <n v="333.09"/>
    <n v="0.15"/>
    <n v="197.95"/>
    <n v="2831.2649999999994"/>
    <n v="1979.5"/>
    <n v="851.76499999999942"/>
    <n v="0.30084255624252748"/>
    <n v="2026"/>
    <s v="Q4"/>
    <n v="11"/>
    <s v="Nov"/>
  </r>
  <r>
    <x v="2371"/>
    <x v="318"/>
    <x v="0"/>
    <x v="3"/>
    <x v="10"/>
    <x v="3"/>
    <x v="4"/>
    <x v="0"/>
    <x v="2"/>
    <x v="0"/>
    <s v="Trail Bike Light"/>
    <n v="3"/>
    <n v="51.79"/>
    <n v="0.2"/>
    <n v="22.23"/>
    <n v="124.29600000000001"/>
    <n v="66.69"/>
    <n v="57.606000000000009"/>
    <n v="0.4634581965630431"/>
    <n v="2026"/>
    <s v="Q4"/>
    <n v="11"/>
    <s v="Nov"/>
  </r>
  <r>
    <x v="2372"/>
    <x v="318"/>
    <x v="0"/>
    <x v="3"/>
    <x v="10"/>
    <x v="1"/>
    <x v="11"/>
    <x v="3"/>
    <x v="1"/>
    <x v="1"/>
    <s v="Trekking Poles"/>
    <n v="1"/>
    <n v="71.040000000000006"/>
    <n v="0.1"/>
    <n v="31.59"/>
    <n v="63.936000000000007"/>
    <n v="31.59"/>
    <n v="32.346000000000004"/>
    <n v="0.50591216216216217"/>
    <n v="2026"/>
    <s v="Q4"/>
    <n v="11"/>
    <s v="Nov"/>
  </r>
  <r>
    <x v="2373"/>
    <x v="318"/>
    <x v="0"/>
    <x v="3"/>
    <x v="10"/>
    <x v="3"/>
    <x v="4"/>
    <x v="3"/>
    <x v="2"/>
    <x v="1"/>
    <s v="Trail Boots"/>
    <n v="2"/>
    <n v="141.21"/>
    <n v="0.1"/>
    <n v="78.31"/>
    <n v="254.17800000000003"/>
    <n v="156.62"/>
    <n v="97.558000000000021"/>
    <n v="0.38381763960688969"/>
    <n v="2026"/>
    <s v="Q4"/>
    <n v="11"/>
    <s v="Nov"/>
  </r>
  <r>
    <x v="2374"/>
    <x v="318"/>
    <x v="0"/>
    <x v="3"/>
    <x v="10"/>
    <x v="0"/>
    <x v="15"/>
    <x v="3"/>
    <x v="1"/>
    <x v="1"/>
    <s v="Trail Boots"/>
    <n v="2"/>
    <n v="141.63999999999999"/>
    <n v="0.15"/>
    <n v="80.349999999999994"/>
    <n v="240.78799999999998"/>
    <n v="160.69999999999999"/>
    <n v="80.087999999999994"/>
    <n v="0.33260793727262156"/>
    <n v="2026"/>
    <s v="Q4"/>
    <n v="11"/>
    <s v="Nov"/>
  </r>
  <r>
    <x v="2375"/>
    <x v="318"/>
    <x v="0"/>
    <x v="3"/>
    <x v="10"/>
    <x v="2"/>
    <x v="10"/>
    <x v="0"/>
    <x v="0"/>
    <x v="1"/>
    <s v="Trekking Poles"/>
    <n v="1"/>
    <n v="71.78"/>
    <n v="0.15"/>
    <n v="32.869999999999997"/>
    <n v="61.012999999999998"/>
    <n v="32.869999999999997"/>
    <n v="28.143000000000001"/>
    <n v="0.46126235392457349"/>
    <n v="2026"/>
    <s v="Q4"/>
    <n v="11"/>
    <s v="Nov"/>
  </r>
  <r>
    <x v="2376"/>
    <x v="318"/>
    <x v="0"/>
    <x v="3"/>
    <x v="10"/>
    <x v="2"/>
    <x v="16"/>
    <x v="0"/>
    <x v="2"/>
    <x v="1"/>
    <s v="Summit Backpack 45L"/>
    <n v="3"/>
    <n v="153.88999999999999"/>
    <n v="0.1"/>
    <n v="80.36"/>
    <n v="415.50299999999999"/>
    <n v="241.07999999999998"/>
    <n v="174.423"/>
    <n v="0.41978758276113531"/>
    <n v="2026"/>
    <s v="Q4"/>
    <n v="11"/>
    <s v="Nov"/>
  </r>
  <r>
    <x v="2377"/>
    <x v="319"/>
    <x v="0"/>
    <x v="3"/>
    <x v="10"/>
    <x v="3"/>
    <x v="4"/>
    <x v="3"/>
    <x v="0"/>
    <x v="1"/>
    <s v="Trail Boots"/>
    <n v="1"/>
    <n v="145.4"/>
    <n v="0.1"/>
    <n v="77.66"/>
    <n v="130.86000000000001"/>
    <n v="77.66"/>
    <n v="53.200000000000017"/>
    <n v="0.40654134189209851"/>
    <n v="2026"/>
    <s v="Q4"/>
    <n v="11"/>
    <s v="Nov"/>
  </r>
  <r>
    <x v="2378"/>
    <x v="320"/>
    <x v="0"/>
    <x v="3"/>
    <x v="10"/>
    <x v="3"/>
    <x v="8"/>
    <x v="0"/>
    <x v="0"/>
    <x v="2"/>
    <s v="Carry-On Duffel"/>
    <n v="1"/>
    <n v="132.94999999999999"/>
    <n v="0.05"/>
    <n v="65.36"/>
    <n v="126.30249999999998"/>
    <n v="65.36"/>
    <n v="60.942499999999981"/>
    <n v="0.48251222264009019"/>
    <n v="2026"/>
    <s v="Q4"/>
    <n v="11"/>
    <s v="Nov"/>
  </r>
  <r>
    <x v="2379"/>
    <x v="320"/>
    <x v="0"/>
    <x v="3"/>
    <x v="10"/>
    <x v="3"/>
    <x v="7"/>
    <x v="2"/>
    <x v="0"/>
    <x v="4"/>
    <s v="Training Mat"/>
    <n v="1"/>
    <n v="51.34"/>
    <n v="0.15"/>
    <n v="21.37"/>
    <n v="43.639000000000003"/>
    <n v="21.37"/>
    <n v="22.269000000000002"/>
    <n v="0.5103004193496643"/>
    <n v="2026"/>
    <s v="Q4"/>
    <n v="11"/>
    <s v="Nov"/>
  </r>
  <r>
    <x v="2380"/>
    <x v="320"/>
    <x v="0"/>
    <x v="3"/>
    <x v="10"/>
    <x v="0"/>
    <x v="0"/>
    <x v="0"/>
    <x v="1"/>
    <x v="0"/>
    <s v="Trail Bike Light"/>
    <n v="1"/>
    <n v="49.98"/>
    <n v="0.1"/>
    <n v="22.25"/>
    <n v="44.981999999999999"/>
    <n v="22.25"/>
    <n v="22.731999999999999"/>
    <n v="0.50535769863500957"/>
    <n v="2026"/>
    <s v="Q4"/>
    <n v="11"/>
    <s v="Nov"/>
  </r>
  <r>
    <x v="2381"/>
    <x v="320"/>
    <x v="0"/>
    <x v="3"/>
    <x v="10"/>
    <x v="3"/>
    <x v="8"/>
    <x v="0"/>
    <x v="0"/>
    <x v="2"/>
    <s v="Travel Backpack 35L"/>
    <n v="2"/>
    <n v="168.08"/>
    <n v="0.1"/>
    <n v="87.63"/>
    <n v="302.54400000000004"/>
    <n v="175.26"/>
    <n v="127.28400000000005"/>
    <n v="0.42071235919403471"/>
    <n v="2026"/>
    <s v="Q4"/>
    <n v="11"/>
    <s v="Nov"/>
  </r>
  <r>
    <x v="2382"/>
    <x v="320"/>
    <x v="0"/>
    <x v="3"/>
    <x v="10"/>
    <x v="3"/>
    <x v="13"/>
    <x v="0"/>
    <x v="1"/>
    <x v="3"/>
    <s v="Trail Tent 2P"/>
    <n v="1"/>
    <n v="191.85"/>
    <n v="0.15"/>
    <n v="104.41"/>
    <n v="163.07249999999999"/>
    <n v="104.41"/>
    <n v="58.662499999999994"/>
    <n v="0.35973263425776875"/>
    <n v="2026"/>
    <s v="Q4"/>
    <n v="11"/>
    <s v="Nov"/>
  </r>
  <r>
    <x v="2383"/>
    <x v="320"/>
    <x v="0"/>
    <x v="3"/>
    <x v="10"/>
    <x v="1"/>
    <x v="14"/>
    <x v="2"/>
    <x v="0"/>
    <x v="1"/>
    <s v="Hiking Daypack 20L"/>
    <n v="4"/>
    <n v="93.99"/>
    <n v="0.1"/>
    <n v="44.07"/>
    <n v="338.36399999999998"/>
    <n v="176.28"/>
    <n v="162.08399999999997"/>
    <n v="0.47902259105578604"/>
    <n v="2026"/>
    <s v="Q4"/>
    <n v="11"/>
    <s v="Nov"/>
  </r>
  <r>
    <x v="2384"/>
    <x v="320"/>
    <x v="0"/>
    <x v="3"/>
    <x v="10"/>
    <x v="3"/>
    <x v="13"/>
    <x v="0"/>
    <x v="0"/>
    <x v="2"/>
    <s v="Insulated Bottle"/>
    <n v="4"/>
    <n v="36.57"/>
    <n v="0.05"/>
    <n v="13.35"/>
    <n v="138.96600000000001"/>
    <n v="53.4"/>
    <n v="85.566000000000003"/>
    <n v="0.61573334484694098"/>
    <n v="2026"/>
    <s v="Q4"/>
    <n v="11"/>
    <s v="Nov"/>
  </r>
  <r>
    <x v="2385"/>
    <x v="320"/>
    <x v="0"/>
    <x v="3"/>
    <x v="10"/>
    <x v="1"/>
    <x v="12"/>
    <x v="3"/>
    <x v="0"/>
    <x v="0"/>
    <s v="Compact Repair Kit"/>
    <n v="1"/>
    <n v="39.81"/>
    <n v="0.05"/>
    <n v="16.25"/>
    <n v="37.819499999999998"/>
    <n v="16.25"/>
    <n v="21.569499999999998"/>
    <n v="0.57032747656632155"/>
    <n v="2026"/>
    <s v="Q4"/>
    <n v="11"/>
    <s v="Nov"/>
  </r>
  <r>
    <x v="2386"/>
    <x v="320"/>
    <x v="0"/>
    <x v="3"/>
    <x v="10"/>
    <x v="3"/>
    <x v="4"/>
    <x v="2"/>
    <x v="0"/>
    <x v="1"/>
    <s v="Hiking Daypack 20L"/>
    <n v="1"/>
    <n v="91.43"/>
    <n v="0.1"/>
    <n v="45.06"/>
    <n v="82.287000000000006"/>
    <n v="45.06"/>
    <n v="37.227000000000004"/>
    <n v="0.45240438951474715"/>
    <n v="2026"/>
    <s v="Q4"/>
    <n v="11"/>
    <s v="Nov"/>
  </r>
  <r>
    <x v="2387"/>
    <x v="320"/>
    <x v="0"/>
    <x v="3"/>
    <x v="10"/>
    <x v="2"/>
    <x v="2"/>
    <x v="0"/>
    <x v="0"/>
    <x v="4"/>
    <s v="Weighted Vest"/>
    <n v="1"/>
    <n v="122.64"/>
    <n v="0"/>
    <n v="68.58"/>
    <n v="122.64"/>
    <n v="68.58"/>
    <n v="54.06"/>
    <n v="0.44080234833659493"/>
    <n v="2026"/>
    <s v="Q4"/>
    <n v="11"/>
    <s v="Nov"/>
  </r>
  <r>
    <x v="2388"/>
    <x v="320"/>
    <x v="0"/>
    <x v="3"/>
    <x v="10"/>
    <x v="1"/>
    <x v="12"/>
    <x v="0"/>
    <x v="2"/>
    <x v="0"/>
    <s v="Commuter Helmet"/>
    <n v="1"/>
    <n v="80.959999999999994"/>
    <n v="0.1"/>
    <n v="43.86"/>
    <n v="72.86399999999999"/>
    <n v="43.86"/>
    <n v="29.003999999999991"/>
    <n v="0.39805665349143604"/>
    <n v="2026"/>
    <s v="Q4"/>
    <n v="11"/>
    <s v="Nov"/>
  </r>
  <r>
    <x v="2389"/>
    <x v="321"/>
    <x v="0"/>
    <x v="3"/>
    <x v="10"/>
    <x v="2"/>
    <x v="5"/>
    <x v="3"/>
    <x v="2"/>
    <x v="4"/>
    <s v="Recovery Roller"/>
    <n v="1"/>
    <n v="36.380000000000003"/>
    <n v="0.05"/>
    <n v="14.06"/>
    <n v="34.561"/>
    <n v="14.06"/>
    <n v="20.500999999999998"/>
    <n v="0.59318306761957118"/>
    <n v="2026"/>
    <s v="Q4"/>
    <n v="11"/>
    <s v="Nov"/>
  </r>
  <r>
    <x v="2390"/>
    <x v="321"/>
    <x v="0"/>
    <x v="3"/>
    <x v="10"/>
    <x v="3"/>
    <x v="13"/>
    <x v="0"/>
    <x v="0"/>
    <x v="0"/>
    <s v="Cycling Pack 12L"/>
    <n v="2"/>
    <n v="100.72"/>
    <n v="0.1"/>
    <n v="51.68"/>
    <n v="181.29599999999999"/>
    <n v="103.36"/>
    <n v="77.935999999999993"/>
    <n v="0.42988262289294854"/>
    <n v="2026"/>
    <s v="Q4"/>
    <n v="11"/>
    <s v="Nov"/>
  </r>
  <r>
    <x v="2391"/>
    <x v="321"/>
    <x v="0"/>
    <x v="3"/>
    <x v="10"/>
    <x v="1"/>
    <x v="11"/>
    <x v="2"/>
    <x v="0"/>
    <x v="3"/>
    <s v="Compact Sleeping Bag"/>
    <n v="3"/>
    <n v="120.29"/>
    <n v="0"/>
    <n v="62.04"/>
    <n v="360.87"/>
    <n v="186.12"/>
    <n v="174.75"/>
    <n v="0.48424640452240419"/>
    <n v="2026"/>
    <s v="Q4"/>
    <n v="11"/>
    <s v="Nov"/>
  </r>
  <r>
    <x v="2392"/>
    <x v="321"/>
    <x v="0"/>
    <x v="3"/>
    <x v="10"/>
    <x v="1"/>
    <x v="1"/>
    <x v="0"/>
    <x v="1"/>
    <x v="3"/>
    <s v="Compact Sleeping Bag"/>
    <n v="2"/>
    <n v="124.18"/>
    <n v="0.15"/>
    <n v="60.72"/>
    <n v="211.10599999999999"/>
    <n v="121.44"/>
    <n v="89.665999999999997"/>
    <n v="0.42474396748552862"/>
    <n v="2026"/>
    <s v="Q4"/>
    <n v="11"/>
    <s v="Nov"/>
  </r>
  <r>
    <x v="2393"/>
    <x v="321"/>
    <x v="0"/>
    <x v="3"/>
    <x v="10"/>
    <x v="0"/>
    <x v="0"/>
    <x v="0"/>
    <x v="0"/>
    <x v="1"/>
    <s v="Summit Backpack 45L"/>
    <n v="3"/>
    <n v="154.07"/>
    <n v="0.05"/>
    <n v="77.73"/>
    <n v="439.09949999999998"/>
    <n v="233.19"/>
    <n v="205.90949999999998"/>
    <n v="0.46893585622393102"/>
    <n v="2026"/>
    <s v="Q4"/>
    <n v="11"/>
    <s v="Nov"/>
  </r>
  <r>
    <x v="2394"/>
    <x v="321"/>
    <x v="0"/>
    <x v="3"/>
    <x v="10"/>
    <x v="0"/>
    <x v="15"/>
    <x v="1"/>
    <x v="2"/>
    <x v="4"/>
    <s v="Weighted Vest"/>
    <n v="4"/>
    <n v="123.4"/>
    <n v="0.05"/>
    <n v="70.930000000000007"/>
    <n v="468.92"/>
    <n v="283.72000000000003"/>
    <n v="185.2"/>
    <n v="0.3949500980977565"/>
    <n v="2026"/>
    <s v="Q4"/>
    <n v="11"/>
    <s v="Nov"/>
  </r>
  <r>
    <x v="2395"/>
    <x v="321"/>
    <x v="0"/>
    <x v="3"/>
    <x v="10"/>
    <x v="2"/>
    <x v="3"/>
    <x v="0"/>
    <x v="1"/>
    <x v="0"/>
    <s v="Cycling Pack 12L"/>
    <n v="1"/>
    <n v="104.64"/>
    <n v="0"/>
    <n v="50.79"/>
    <n v="104.64"/>
    <n v="50.79"/>
    <n v="53.85"/>
    <n v="0.51462155963302758"/>
    <n v="2026"/>
    <s v="Q4"/>
    <n v="11"/>
    <s v="Nov"/>
  </r>
  <r>
    <x v="2396"/>
    <x v="321"/>
    <x v="0"/>
    <x v="3"/>
    <x v="10"/>
    <x v="3"/>
    <x v="8"/>
    <x v="0"/>
    <x v="1"/>
    <x v="2"/>
    <s v="Packing Cube Set"/>
    <n v="2"/>
    <n v="46.44"/>
    <n v="0.1"/>
    <n v="18.190000000000001"/>
    <n v="83.591999999999999"/>
    <n v="36.380000000000003"/>
    <n v="47.211999999999996"/>
    <n v="0.56479088908029473"/>
    <n v="2026"/>
    <s v="Q4"/>
    <n v="11"/>
    <s v="Nov"/>
  </r>
  <r>
    <x v="2397"/>
    <x v="321"/>
    <x v="0"/>
    <x v="3"/>
    <x v="10"/>
    <x v="2"/>
    <x v="16"/>
    <x v="0"/>
    <x v="1"/>
    <x v="3"/>
    <s v="Portable Camp Stove"/>
    <n v="2"/>
    <n v="81.67"/>
    <n v="0.05"/>
    <n v="40.43"/>
    <n v="155.173"/>
    <n v="80.86"/>
    <n v="74.313000000000002"/>
    <n v="0.4789041908063903"/>
    <n v="2026"/>
    <s v="Q4"/>
    <n v="11"/>
    <s v="Nov"/>
  </r>
  <r>
    <x v="2398"/>
    <x v="321"/>
    <x v="0"/>
    <x v="3"/>
    <x v="10"/>
    <x v="3"/>
    <x v="8"/>
    <x v="2"/>
    <x v="1"/>
    <x v="1"/>
    <s v="Trekking Poles"/>
    <n v="3"/>
    <n v="70.599999999999994"/>
    <n v="0.05"/>
    <n v="32.68"/>
    <n v="201.20999999999998"/>
    <n v="98.039999999999992"/>
    <n v="103.16999999999999"/>
    <n v="0.5127478753541076"/>
    <n v="2026"/>
    <s v="Q4"/>
    <n v="11"/>
    <s v="Nov"/>
  </r>
  <r>
    <x v="2399"/>
    <x v="322"/>
    <x v="0"/>
    <x v="3"/>
    <x v="10"/>
    <x v="3"/>
    <x v="7"/>
    <x v="3"/>
    <x v="1"/>
    <x v="4"/>
    <s v="Recovery Roller"/>
    <n v="1"/>
    <n v="35.770000000000003"/>
    <n v="0.15"/>
    <n v="13.69"/>
    <n v="30.404500000000002"/>
    <n v="13.69"/>
    <n v="16.714500000000001"/>
    <n v="0.54973770330049831"/>
    <n v="2026"/>
    <s v="Q4"/>
    <n v="11"/>
    <s v="Nov"/>
  </r>
  <r>
    <x v="2400"/>
    <x v="322"/>
    <x v="0"/>
    <x v="3"/>
    <x v="10"/>
    <x v="1"/>
    <x v="6"/>
    <x v="2"/>
    <x v="2"/>
    <x v="1"/>
    <s v="Hiking Daypack 20L"/>
    <n v="1"/>
    <n v="92.13"/>
    <n v="0.15"/>
    <n v="45.85"/>
    <n v="78.31049999999999"/>
    <n v="45.85"/>
    <n v="32.460499999999989"/>
    <n v="0.41451018701195874"/>
    <n v="2026"/>
    <s v="Q4"/>
    <n v="11"/>
    <s v="Nov"/>
  </r>
  <r>
    <x v="2401"/>
    <x v="322"/>
    <x v="0"/>
    <x v="3"/>
    <x v="10"/>
    <x v="1"/>
    <x v="12"/>
    <x v="0"/>
    <x v="0"/>
    <x v="1"/>
    <s v="Summit Backpack 45L"/>
    <n v="5"/>
    <n v="151.09"/>
    <n v="0.05"/>
    <n v="79.33"/>
    <n v="717.67750000000001"/>
    <n v="396.65"/>
    <n v="321.02750000000003"/>
    <n v="0.44731442744129507"/>
    <n v="2026"/>
    <s v="Q4"/>
    <n v="11"/>
    <s v="Nov"/>
  </r>
  <r>
    <x v="2402"/>
    <x v="322"/>
    <x v="0"/>
    <x v="3"/>
    <x v="10"/>
    <x v="1"/>
    <x v="12"/>
    <x v="0"/>
    <x v="1"/>
    <x v="0"/>
    <s v="Cycling Pack 12L"/>
    <n v="2"/>
    <n v="103.99"/>
    <n v="0"/>
    <n v="50.36"/>
    <n v="207.98"/>
    <n v="100.72"/>
    <n v="107.25999999999999"/>
    <n v="0.51572266564092695"/>
    <n v="2026"/>
    <s v="Q4"/>
    <n v="11"/>
    <s v="Nov"/>
  </r>
  <r>
    <x v="2403"/>
    <x v="323"/>
    <x v="0"/>
    <x v="3"/>
    <x v="10"/>
    <x v="2"/>
    <x v="3"/>
    <x v="0"/>
    <x v="0"/>
    <x v="2"/>
    <s v="Insulated Bottle"/>
    <n v="1"/>
    <n v="36.909999999999997"/>
    <n v="0.1"/>
    <n v="13.43"/>
    <n v="33.219000000000001"/>
    <n v="13.43"/>
    <n v="19.789000000000001"/>
    <n v="0.59571329660736327"/>
    <n v="2026"/>
    <s v="Q4"/>
    <n v="11"/>
    <s v="Nov"/>
  </r>
  <r>
    <x v="2404"/>
    <x v="323"/>
    <x v="0"/>
    <x v="3"/>
    <x v="10"/>
    <x v="0"/>
    <x v="0"/>
    <x v="3"/>
    <x v="1"/>
    <x v="0"/>
    <s v="Commuter Helmet"/>
    <n v="2"/>
    <n v="81.02"/>
    <n v="0"/>
    <n v="43.22"/>
    <n v="162.04"/>
    <n v="86.44"/>
    <n v="75.599999999999994"/>
    <n v="0.46655146877314241"/>
    <n v="2026"/>
    <s v="Q4"/>
    <n v="11"/>
    <s v="Nov"/>
  </r>
  <r>
    <x v="2405"/>
    <x v="323"/>
    <x v="0"/>
    <x v="3"/>
    <x v="10"/>
    <x v="0"/>
    <x v="0"/>
    <x v="3"/>
    <x v="1"/>
    <x v="2"/>
    <s v="Travel Backpack 35L"/>
    <n v="3"/>
    <n v="164.36"/>
    <n v="0.05"/>
    <n v="88.7"/>
    <n v="468.42600000000004"/>
    <n v="266.10000000000002"/>
    <n v="202.32600000000002"/>
    <n v="0.43192734818306416"/>
    <n v="2026"/>
    <s v="Q4"/>
    <n v="11"/>
    <s v="Nov"/>
  </r>
  <r>
    <x v="2406"/>
    <x v="323"/>
    <x v="0"/>
    <x v="3"/>
    <x v="10"/>
    <x v="1"/>
    <x v="11"/>
    <x v="1"/>
    <x v="2"/>
    <x v="4"/>
    <s v="Training Mat"/>
    <n v="5"/>
    <n v="51.36"/>
    <n v="0.1"/>
    <n v="22.45"/>
    <n v="231.12"/>
    <n v="112.25"/>
    <n v="118.87"/>
    <n v="0.51432156455520939"/>
    <n v="2026"/>
    <s v="Q4"/>
    <n v="11"/>
    <s v="Nov"/>
  </r>
  <r>
    <x v="2407"/>
    <x v="323"/>
    <x v="0"/>
    <x v="3"/>
    <x v="10"/>
    <x v="2"/>
    <x v="16"/>
    <x v="3"/>
    <x v="0"/>
    <x v="2"/>
    <s v="Insulated Bottle"/>
    <n v="1"/>
    <n v="36.590000000000003"/>
    <n v="0"/>
    <n v="13.73"/>
    <n v="36.590000000000003"/>
    <n v="13.73"/>
    <n v="22.860000000000003"/>
    <n v="0.62476086362394101"/>
    <n v="2026"/>
    <s v="Q4"/>
    <n v="11"/>
    <s v="Nov"/>
  </r>
  <r>
    <x v="2408"/>
    <x v="324"/>
    <x v="0"/>
    <x v="3"/>
    <x v="10"/>
    <x v="3"/>
    <x v="7"/>
    <x v="2"/>
    <x v="0"/>
    <x v="3"/>
    <s v="Compact Sleeping Bag"/>
    <n v="5"/>
    <n v="122.33"/>
    <n v="0.15"/>
    <n v="58.98"/>
    <n v="519.90249999999992"/>
    <n v="294.89999999999998"/>
    <n v="225.00249999999994"/>
    <n v="0.43277826130861069"/>
    <n v="2026"/>
    <s v="Q4"/>
    <n v="11"/>
    <s v="Nov"/>
  </r>
  <r>
    <x v="2409"/>
    <x v="324"/>
    <x v="0"/>
    <x v="3"/>
    <x v="10"/>
    <x v="3"/>
    <x v="8"/>
    <x v="0"/>
    <x v="0"/>
    <x v="3"/>
    <s v="Portable Camp Stove"/>
    <n v="1"/>
    <n v="83.49"/>
    <n v="0.05"/>
    <n v="39.659999999999997"/>
    <n v="79.315499999999986"/>
    <n v="39.659999999999997"/>
    <n v="39.655499999999989"/>
    <n v="0.49997163227868446"/>
    <n v="2026"/>
    <s v="Q4"/>
    <n v="11"/>
    <s v="Nov"/>
  </r>
  <r>
    <x v="2410"/>
    <x v="324"/>
    <x v="0"/>
    <x v="3"/>
    <x v="10"/>
    <x v="1"/>
    <x v="12"/>
    <x v="0"/>
    <x v="1"/>
    <x v="0"/>
    <s v="Trail Bike Light"/>
    <n v="2"/>
    <n v="51.48"/>
    <n v="0.1"/>
    <n v="22.51"/>
    <n v="92.664000000000001"/>
    <n v="45.02"/>
    <n v="47.643999999999998"/>
    <n v="0.51415868082534744"/>
    <n v="2026"/>
    <s v="Q4"/>
    <n v="11"/>
    <s v="Nov"/>
  </r>
  <r>
    <x v="2411"/>
    <x v="324"/>
    <x v="0"/>
    <x v="3"/>
    <x v="10"/>
    <x v="2"/>
    <x v="2"/>
    <x v="3"/>
    <x v="1"/>
    <x v="3"/>
    <s v="Compact Sleeping Bag"/>
    <n v="1"/>
    <n v="123.43"/>
    <n v="0.15"/>
    <n v="60.8"/>
    <n v="104.91550000000001"/>
    <n v="60.8"/>
    <n v="44.115500000000011"/>
    <n v="0.42048601017008935"/>
    <n v="2026"/>
    <s v="Q4"/>
    <n v="11"/>
    <s v="Nov"/>
  </r>
  <r>
    <x v="2412"/>
    <x v="324"/>
    <x v="0"/>
    <x v="3"/>
    <x v="10"/>
    <x v="3"/>
    <x v="7"/>
    <x v="0"/>
    <x v="1"/>
    <x v="2"/>
    <s v="Travel Backpack 35L"/>
    <n v="1"/>
    <n v="164.85"/>
    <n v="0.1"/>
    <n v="89.4"/>
    <n v="148.36500000000001"/>
    <n v="89.4"/>
    <n v="58.965000000000003"/>
    <n v="0.39743200889697705"/>
    <n v="2026"/>
    <s v="Q4"/>
    <n v="11"/>
    <s v="Nov"/>
  </r>
  <r>
    <x v="2413"/>
    <x v="324"/>
    <x v="0"/>
    <x v="3"/>
    <x v="10"/>
    <x v="0"/>
    <x v="0"/>
    <x v="0"/>
    <x v="1"/>
    <x v="2"/>
    <s v="Packing Cube Set"/>
    <n v="1"/>
    <n v="46.82"/>
    <n v="0.2"/>
    <n v="18.27"/>
    <n v="37.456000000000003"/>
    <n v="18.27"/>
    <n v="19.186000000000003"/>
    <n v="0.51222768047842804"/>
    <n v="2026"/>
    <s v="Q4"/>
    <n v="11"/>
    <s v="Nov"/>
  </r>
  <r>
    <x v="2414"/>
    <x v="325"/>
    <x v="0"/>
    <x v="3"/>
    <x v="10"/>
    <x v="0"/>
    <x v="9"/>
    <x v="0"/>
    <x v="1"/>
    <x v="4"/>
    <s v="Resistance Band Set"/>
    <n v="1"/>
    <n v="41.16"/>
    <n v="0.1"/>
    <n v="14.82"/>
    <n v="37.043999999999997"/>
    <n v="14.82"/>
    <n v="22.223999999999997"/>
    <n v="0.59993521218011014"/>
    <n v="2026"/>
    <s v="Q4"/>
    <n v="11"/>
    <s v="Nov"/>
  </r>
  <r>
    <x v="2415"/>
    <x v="325"/>
    <x v="0"/>
    <x v="3"/>
    <x v="10"/>
    <x v="1"/>
    <x v="12"/>
    <x v="3"/>
    <x v="1"/>
    <x v="3"/>
    <s v="Trail Tent 2P"/>
    <n v="1"/>
    <n v="196.08"/>
    <n v="0.1"/>
    <n v="104.19"/>
    <n v="176.47200000000001"/>
    <n v="104.19"/>
    <n v="72.282000000000011"/>
    <n v="0.40959472324221408"/>
    <n v="2026"/>
    <s v="Q4"/>
    <n v="11"/>
    <s v="Nov"/>
  </r>
  <r>
    <x v="2416"/>
    <x v="325"/>
    <x v="0"/>
    <x v="3"/>
    <x v="10"/>
    <x v="3"/>
    <x v="8"/>
    <x v="2"/>
    <x v="1"/>
    <x v="3"/>
    <s v="Trail Tent 2P"/>
    <n v="1"/>
    <n v="192.62"/>
    <n v="0.1"/>
    <n v="105.97"/>
    <n v="173.358"/>
    <n v="105.97"/>
    <n v="67.388000000000005"/>
    <n v="0.38872160500236508"/>
    <n v="2026"/>
    <s v="Q4"/>
    <n v="11"/>
    <s v="Nov"/>
  </r>
  <r>
    <x v="2417"/>
    <x v="325"/>
    <x v="0"/>
    <x v="3"/>
    <x v="10"/>
    <x v="1"/>
    <x v="12"/>
    <x v="3"/>
    <x v="1"/>
    <x v="0"/>
    <s v="Cycling Pack 12L"/>
    <n v="2"/>
    <n v="102.87"/>
    <n v="0.05"/>
    <n v="51.69"/>
    <n v="195.453"/>
    <n v="103.38"/>
    <n v="92.073000000000008"/>
    <n v="0.4710748875688785"/>
    <n v="2026"/>
    <s v="Q4"/>
    <n v="11"/>
    <s v="Nov"/>
  </r>
  <r>
    <x v="2418"/>
    <x v="325"/>
    <x v="0"/>
    <x v="3"/>
    <x v="10"/>
    <x v="0"/>
    <x v="15"/>
    <x v="0"/>
    <x v="1"/>
    <x v="0"/>
    <s v="Trail Bike Light"/>
    <n v="3"/>
    <n v="50.99"/>
    <n v="0.2"/>
    <n v="22.53"/>
    <n v="122.376"/>
    <n v="67.59"/>
    <n v="54.786000000000001"/>
    <n v="0.44768582074916652"/>
    <n v="2026"/>
    <s v="Q4"/>
    <n v="11"/>
    <s v="Nov"/>
  </r>
  <r>
    <x v="2419"/>
    <x v="325"/>
    <x v="0"/>
    <x v="3"/>
    <x v="10"/>
    <x v="1"/>
    <x v="12"/>
    <x v="2"/>
    <x v="1"/>
    <x v="0"/>
    <s v="Compact Repair Kit"/>
    <n v="1"/>
    <n v="39.94"/>
    <n v="0.1"/>
    <n v="16.89"/>
    <n v="35.945999999999998"/>
    <n v="16.89"/>
    <n v="19.055999999999997"/>
    <n v="0.53012852612251704"/>
    <n v="2026"/>
    <s v="Q4"/>
    <n v="11"/>
    <s v="Nov"/>
  </r>
  <r>
    <x v="2420"/>
    <x v="325"/>
    <x v="0"/>
    <x v="3"/>
    <x v="10"/>
    <x v="3"/>
    <x v="8"/>
    <x v="0"/>
    <x v="1"/>
    <x v="2"/>
    <s v="Travel Backpack 35L"/>
    <n v="2"/>
    <n v="166.15"/>
    <n v="0"/>
    <n v="86.42"/>
    <n v="332.3"/>
    <n v="172.84"/>
    <n v="159.46"/>
    <n v="0.47986758952753539"/>
    <n v="2026"/>
    <s v="Q4"/>
    <n v="11"/>
    <s v="Nov"/>
  </r>
  <r>
    <x v="2421"/>
    <x v="325"/>
    <x v="0"/>
    <x v="3"/>
    <x v="10"/>
    <x v="1"/>
    <x v="6"/>
    <x v="0"/>
    <x v="1"/>
    <x v="4"/>
    <s v="Recovery Roller"/>
    <n v="1"/>
    <n v="35.79"/>
    <n v="0.1"/>
    <n v="14.17"/>
    <n v="32.210999999999999"/>
    <n v="14.17"/>
    <n v="18.040999999999997"/>
    <n v="0.56008816863804278"/>
    <n v="2026"/>
    <s v="Q4"/>
    <n v="11"/>
    <s v="Nov"/>
  </r>
  <r>
    <x v="2422"/>
    <x v="326"/>
    <x v="0"/>
    <x v="3"/>
    <x v="10"/>
    <x v="2"/>
    <x v="2"/>
    <x v="0"/>
    <x v="1"/>
    <x v="3"/>
    <s v="Trail Tent 2P"/>
    <n v="5"/>
    <n v="196.53"/>
    <n v="0.15"/>
    <n v="105.01"/>
    <n v="835.25249999999994"/>
    <n v="525.05000000000007"/>
    <n v="310.20249999999987"/>
    <n v="0.37138769414039452"/>
    <n v="2026"/>
    <s v="Q4"/>
    <n v="11"/>
    <s v="Nov"/>
  </r>
  <r>
    <x v="2423"/>
    <x v="326"/>
    <x v="0"/>
    <x v="3"/>
    <x v="10"/>
    <x v="1"/>
    <x v="12"/>
    <x v="0"/>
    <x v="1"/>
    <x v="2"/>
    <s v="Insulated Bottle"/>
    <n v="6"/>
    <n v="36.35"/>
    <n v="0"/>
    <n v="13.24"/>
    <n v="218.10000000000002"/>
    <n v="79.44"/>
    <n v="138.66000000000003"/>
    <n v="0.63576341127922975"/>
    <n v="2026"/>
    <s v="Q4"/>
    <n v="11"/>
    <s v="Nov"/>
  </r>
  <r>
    <x v="2424"/>
    <x v="326"/>
    <x v="0"/>
    <x v="3"/>
    <x v="10"/>
    <x v="1"/>
    <x v="6"/>
    <x v="1"/>
    <x v="0"/>
    <x v="3"/>
    <s v="Trail Tent 2P"/>
    <n v="15"/>
    <n v="192.23"/>
    <n v="0.15"/>
    <n v="106.34"/>
    <n v="2450.9324999999999"/>
    <n v="1595.1000000000001"/>
    <n v="855.83249999999975"/>
    <n v="0.34918648310387979"/>
    <n v="2026"/>
    <s v="Q4"/>
    <n v="11"/>
    <s v="Nov"/>
  </r>
  <r>
    <x v="2425"/>
    <x v="326"/>
    <x v="0"/>
    <x v="3"/>
    <x v="10"/>
    <x v="1"/>
    <x v="12"/>
    <x v="0"/>
    <x v="1"/>
    <x v="2"/>
    <s v="Travel Backpack 35L"/>
    <n v="2"/>
    <n v="167.9"/>
    <n v="0.15"/>
    <n v="89.55"/>
    <n v="285.43"/>
    <n v="179.1"/>
    <n v="106.33000000000001"/>
    <n v="0.37252566303471957"/>
    <n v="2026"/>
    <s v="Q4"/>
    <n v="11"/>
    <s v="Nov"/>
  </r>
  <r>
    <x v="2426"/>
    <x v="326"/>
    <x v="0"/>
    <x v="3"/>
    <x v="10"/>
    <x v="1"/>
    <x v="6"/>
    <x v="0"/>
    <x v="2"/>
    <x v="3"/>
    <s v="Portable Camp Stove"/>
    <n v="2"/>
    <n v="80.709999999999994"/>
    <n v="0.1"/>
    <n v="39.33"/>
    <n v="145.27799999999999"/>
    <n v="78.66"/>
    <n v="66.617999999999995"/>
    <n v="0.45855532152149669"/>
    <n v="2026"/>
    <s v="Q4"/>
    <n v="11"/>
    <s v="Nov"/>
  </r>
  <r>
    <x v="2427"/>
    <x v="326"/>
    <x v="0"/>
    <x v="3"/>
    <x v="10"/>
    <x v="0"/>
    <x v="15"/>
    <x v="0"/>
    <x v="2"/>
    <x v="1"/>
    <s v="Trekking Poles"/>
    <n v="1"/>
    <n v="71.66"/>
    <n v="0.2"/>
    <n v="31.83"/>
    <n v="57.328000000000003"/>
    <n v="31.83"/>
    <n v="25.498000000000005"/>
    <n v="0.44477393245883345"/>
    <n v="2026"/>
    <s v="Q4"/>
    <n v="11"/>
    <s v="Nov"/>
  </r>
  <r>
    <x v="2428"/>
    <x v="326"/>
    <x v="0"/>
    <x v="3"/>
    <x v="10"/>
    <x v="2"/>
    <x v="3"/>
    <x v="0"/>
    <x v="0"/>
    <x v="3"/>
    <s v="Compact Sleeping Bag"/>
    <n v="5"/>
    <n v="125.23"/>
    <n v="0.05"/>
    <n v="59.84"/>
    <n v="594.84249999999997"/>
    <n v="299.20000000000005"/>
    <n v="295.64249999999993"/>
    <n v="0.49700971265503041"/>
    <n v="2026"/>
    <s v="Q4"/>
    <n v="11"/>
    <s v="Nov"/>
  </r>
  <r>
    <x v="2429"/>
    <x v="327"/>
    <x v="0"/>
    <x v="3"/>
    <x v="10"/>
    <x v="0"/>
    <x v="15"/>
    <x v="3"/>
    <x v="0"/>
    <x v="1"/>
    <s v="Hiking Daypack 20L"/>
    <n v="2"/>
    <n v="91.33"/>
    <n v="0.15"/>
    <n v="45.45"/>
    <n v="155.261"/>
    <n v="90.9"/>
    <n v="64.36099999999999"/>
    <n v="0.41453423589954974"/>
    <n v="2026"/>
    <s v="Q4"/>
    <n v="11"/>
    <s v="Nov"/>
  </r>
  <r>
    <x v="2430"/>
    <x v="327"/>
    <x v="0"/>
    <x v="3"/>
    <x v="10"/>
    <x v="0"/>
    <x v="0"/>
    <x v="3"/>
    <x v="1"/>
    <x v="1"/>
    <s v="Summit Backpack 45L"/>
    <n v="4"/>
    <n v="155.91"/>
    <n v="0"/>
    <n v="79.91"/>
    <n v="623.64"/>
    <n v="319.64"/>
    <n v="304"/>
    <n v="0.48746071451478418"/>
    <n v="2026"/>
    <s v="Q4"/>
    <n v="11"/>
    <s v="Nov"/>
  </r>
  <r>
    <x v="2431"/>
    <x v="327"/>
    <x v="0"/>
    <x v="3"/>
    <x v="10"/>
    <x v="2"/>
    <x v="10"/>
    <x v="2"/>
    <x v="0"/>
    <x v="4"/>
    <s v="Resistance Band Set"/>
    <n v="1"/>
    <n v="39.42"/>
    <n v="0"/>
    <n v="14.63"/>
    <n v="39.42"/>
    <n v="14.63"/>
    <n v="24.79"/>
    <n v="0.62886859462201927"/>
    <n v="2026"/>
    <s v="Q4"/>
    <n v="11"/>
    <s v="Nov"/>
  </r>
  <r>
    <x v="2432"/>
    <x v="327"/>
    <x v="0"/>
    <x v="3"/>
    <x v="10"/>
    <x v="2"/>
    <x v="2"/>
    <x v="0"/>
    <x v="0"/>
    <x v="0"/>
    <s v="Trail Bike Light"/>
    <n v="2"/>
    <n v="51.56"/>
    <n v="0.05"/>
    <n v="22.7"/>
    <n v="97.963999999999999"/>
    <n v="45.4"/>
    <n v="52.564"/>
    <n v="0.5365644522477645"/>
    <n v="2026"/>
    <s v="Q4"/>
    <n v="11"/>
    <s v="Nov"/>
  </r>
  <r>
    <x v="2433"/>
    <x v="327"/>
    <x v="0"/>
    <x v="3"/>
    <x v="10"/>
    <x v="0"/>
    <x v="0"/>
    <x v="0"/>
    <x v="0"/>
    <x v="3"/>
    <s v="Compact Sleeping Bag"/>
    <n v="1"/>
    <n v="120.49"/>
    <n v="0.15"/>
    <n v="61.22"/>
    <n v="102.4165"/>
    <n v="61.22"/>
    <n v="41.1965"/>
    <n v="0.40224475548373556"/>
    <n v="2026"/>
    <s v="Q4"/>
    <n v="11"/>
    <s v="Nov"/>
  </r>
  <r>
    <x v="2434"/>
    <x v="327"/>
    <x v="0"/>
    <x v="3"/>
    <x v="10"/>
    <x v="2"/>
    <x v="16"/>
    <x v="2"/>
    <x v="0"/>
    <x v="1"/>
    <s v="Summit Backpack 45L"/>
    <n v="2"/>
    <n v="153.96"/>
    <n v="0"/>
    <n v="79.33"/>
    <n v="307.92"/>
    <n v="158.66"/>
    <n v="149.26000000000002"/>
    <n v="0.48473629514159527"/>
    <n v="2026"/>
    <s v="Q4"/>
    <n v="11"/>
    <s v="Nov"/>
  </r>
  <r>
    <x v="2435"/>
    <x v="327"/>
    <x v="0"/>
    <x v="3"/>
    <x v="10"/>
    <x v="2"/>
    <x v="16"/>
    <x v="2"/>
    <x v="1"/>
    <x v="0"/>
    <s v="Compact Repair Kit"/>
    <n v="1"/>
    <n v="39.85"/>
    <n v="0"/>
    <n v="16.3"/>
    <n v="39.85"/>
    <n v="16.3"/>
    <n v="23.55"/>
    <n v="0.59096612296110418"/>
    <n v="2026"/>
    <s v="Q4"/>
    <n v="11"/>
    <s v="Nov"/>
  </r>
  <r>
    <x v="2436"/>
    <x v="328"/>
    <x v="0"/>
    <x v="3"/>
    <x v="10"/>
    <x v="3"/>
    <x v="13"/>
    <x v="3"/>
    <x v="0"/>
    <x v="0"/>
    <s v="Cycling Pack 12L"/>
    <n v="2"/>
    <n v="103.88"/>
    <n v="0.15"/>
    <n v="49.26"/>
    <n v="176.59599999999998"/>
    <n v="98.52"/>
    <n v="78.075999999999979"/>
    <n v="0.44211646922920106"/>
    <n v="2026"/>
    <s v="Q4"/>
    <n v="11"/>
    <s v="Nov"/>
  </r>
  <r>
    <x v="2437"/>
    <x v="328"/>
    <x v="0"/>
    <x v="3"/>
    <x v="10"/>
    <x v="3"/>
    <x v="7"/>
    <x v="0"/>
    <x v="0"/>
    <x v="2"/>
    <s v="Carry-On Duffel"/>
    <n v="2"/>
    <n v="134.19"/>
    <n v="0.1"/>
    <n v="65.39"/>
    <n v="241.542"/>
    <n v="130.78"/>
    <n v="110.762"/>
    <n v="0.45856207202060095"/>
    <n v="2026"/>
    <s v="Q4"/>
    <n v="11"/>
    <s v="Nov"/>
  </r>
  <r>
    <x v="2438"/>
    <x v="328"/>
    <x v="0"/>
    <x v="3"/>
    <x v="10"/>
    <x v="1"/>
    <x v="1"/>
    <x v="3"/>
    <x v="1"/>
    <x v="2"/>
    <s v="Insulated Bottle"/>
    <n v="1"/>
    <n v="37.06"/>
    <n v="0.1"/>
    <n v="13.18"/>
    <n v="33.354000000000006"/>
    <n v="13.18"/>
    <n v="20.174000000000007"/>
    <n v="0.6048449961024166"/>
    <n v="2026"/>
    <s v="Q4"/>
    <n v="11"/>
    <s v="Nov"/>
  </r>
  <r>
    <x v="2439"/>
    <x v="328"/>
    <x v="0"/>
    <x v="3"/>
    <x v="10"/>
    <x v="2"/>
    <x v="10"/>
    <x v="0"/>
    <x v="1"/>
    <x v="2"/>
    <s v="Carry-On Duffel"/>
    <n v="4"/>
    <n v="135.21"/>
    <n v="0.05"/>
    <n v="68.64"/>
    <n v="513.798"/>
    <n v="274.56"/>
    <n v="239.238"/>
    <n v="0.46562656919645462"/>
    <n v="2026"/>
    <s v="Q4"/>
    <n v="11"/>
    <s v="Nov"/>
  </r>
  <r>
    <x v="2440"/>
    <x v="328"/>
    <x v="0"/>
    <x v="3"/>
    <x v="10"/>
    <x v="0"/>
    <x v="9"/>
    <x v="3"/>
    <x v="0"/>
    <x v="1"/>
    <s v="Trail Boots"/>
    <n v="2"/>
    <n v="145.77000000000001"/>
    <n v="0.1"/>
    <n v="78.14"/>
    <n v="262.38600000000002"/>
    <n v="156.28"/>
    <n v="106.10600000000002"/>
    <n v="0.40438895367893107"/>
    <n v="2026"/>
    <s v="Q4"/>
    <n v="11"/>
    <s v="Nov"/>
  </r>
  <r>
    <x v="2441"/>
    <x v="328"/>
    <x v="0"/>
    <x v="3"/>
    <x v="10"/>
    <x v="0"/>
    <x v="15"/>
    <x v="2"/>
    <x v="1"/>
    <x v="3"/>
    <s v="Compact Sleeping Bag"/>
    <n v="1"/>
    <n v="121.53"/>
    <n v="0.15"/>
    <n v="62.14"/>
    <n v="103.3005"/>
    <n v="62.14"/>
    <n v="41.160499999999999"/>
    <n v="0.39845402490791426"/>
    <n v="2026"/>
    <s v="Q4"/>
    <n v="11"/>
    <s v="Nov"/>
  </r>
  <r>
    <x v="2442"/>
    <x v="328"/>
    <x v="0"/>
    <x v="3"/>
    <x v="10"/>
    <x v="2"/>
    <x v="2"/>
    <x v="0"/>
    <x v="2"/>
    <x v="0"/>
    <s v="Compact Repair Kit"/>
    <n v="2"/>
    <n v="40.51"/>
    <n v="0.05"/>
    <n v="16.45"/>
    <n v="76.968999999999994"/>
    <n v="32.9"/>
    <n v="44.068999999999996"/>
    <n v="0.5725551845548208"/>
    <n v="2026"/>
    <s v="Q4"/>
    <n v="11"/>
    <s v="Nov"/>
  </r>
  <r>
    <x v="2443"/>
    <x v="328"/>
    <x v="0"/>
    <x v="3"/>
    <x v="10"/>
    <x v="2"/>
    <x v="5"/>
    <x v="0"/>
    <x v="1"/>
    <x v="1"/>
    <s v="Trekking Poles"/>
    <n v="1"/>
    <n v="70.099999999999994"/>
    <n v="0.15"/>
    <n v="32.28"/>
    <n v="59.584999999999994"/>
    <n v="32.28"/>
    <n v="27.304999999999993"/>
    <n v="0.45825291600234952"/>
    <n v="2026"/>
    <s v="Q4"/>
    <n v="11"/>
    <s v="Nov"/>
  </r>
  <r>
    <x v="2444"/>
    <x v="328"/>
    <x v="0"/>
    <x v="3"/>
    <x v="10"/>
    <x v="1"/>
    <x v="12"/>
    <x v="3"/>
    <x v="1"/>
    <x v="1"/>
    <s v="Trail Boots"/>
    <n v="1"/>
    <n v="144.25"/>
    <n v="0.1"/>
    <n v="79.55"/>
    <n v="129.82500000000002"/>
    <n v="79.55"/>
    <n v="50.27500000000002"/>
    <n v="0.38725207009435791"/>
    <n v="2026"/>
    <s v="Q4"/>
    <n v="11"/>
    <s v="Nov"/>
  </r>
  <r>
    <x v="2445"/>
    <x v="328"/>
    <x v="0"/>
    <x v="3"/>
    <x v="10"/>
    <x v="1"/>
    <x v="6"/>
    <x v="3"/>
    <x v="0"/>
    <x v="1"/>
    <s v="Trail Boots"/>
    <n v="4"/>
    <n v="146.19"/>
    <n v="0.1"/>
    <n v="79.569999999999993"/>
    <n v="526.28399999999999"/>
    <n v="318.27999999999997"/>
    <n v="208.00400000000002"/>
    <n v="0.39523147198090769"/>
    <n v="2026"/>
    <s v="Q4"/>
    <n v="11"/>
    <s v="Nov"/>
  </r>
  <r>
    <x v="2446"/>
    <x v="328"/>
    <x v="0"/>
    <x v="3"/>
    <x v="10"/>
    <x v="0"/>
    <x v="9"/>
    <x v="0"/>
    <x v="1"/>
    <x v="3"/>
    <s v="Portable Camp Stove"/>
    <n v="1"/>
    <n v="81.89"/>
    <n v="0.05"/>
    <n v="38.33"/>
    <n v="77.79549999999999"/>
    <n v="38.33"/>
    <n v="39.465499999999992"/>
    <n v="0.50729797996028048"/>
    <n v="2026"/>
    <s v="Q4"/>
    <n v="11"/>
    <s v="Nov"/>
  </r>
  <r>
    <x v="2447"/>
    <x v="328"/>
    <x v="0"/>
    <x v="3"/>
    <x v="10"/>
    <x v="2"/>
    <x v="2"/>
    <x v="2"/>
    <x v="1"/>
    <x v="3"/>
    <s v="Trail Tent 2P"/>
    <n v="2"/>
    <n v="194.78"/>
    <n v="0.15"/>
    <n v="102.51"/>
    <n v="331.12599999999998"/>
    <n v="205.02"/>
    <n v="126.10599999999997"/>
    <n v="0.38083992196324051"/>
    <n v="2026"/>
    <s v="Q4"/>
    <n v="11"/>
    <s v="Nov"/>
  </r>
  <r>
    <x v="2448"/>
    <x v="328"/>
    <x v="0"/>
    <x v="3"/>
    <x v="10"/>
    <x v="1"/>
    <x v="14"/>
    <x v="0"/>
    <x v="0"/>
    <x v="1"/>
    <s v="Trail Boots"/>
    <n v="1"/>
    <n v="141.63"/>
    <n v="0.05"/>
    <n v="77.17"/>
    <n v="134.54849999999999"/>
    <n v="77.17"/>
    <n v="57.378499999999988"/>
    <n v="0.42645217152179321"/>
    <n v="2026"/>
    <s v="Q4"/>
    <n v="11"/>
    <s v="Nov"/>
  </r>
  <r>
    <x v="2449"/>
    <x v="329"/>
    <x v="0"/>
    <x v="3"/>
    <x v="10"/>
    <x v="2"/>
    <x v="16"/>
    <x v="0"/>
    <x v="0"/>
    <x v="0"/>
    <s v="Compact Repair Kit"/>
    <n v="1"/>
    <n v="40.86"/>
    <n v="0.05"/>
    <n v="17.14"/>
    <n v="38.817"/>
    <n v="17.14"/>
    <n v="21.677"/>
    <n v="0.55844088930107938"/>
    <n v="2026"/>
    <s v="Q4"/>
    <n v="11"/>
    <s v="Nov"/>
  </r>
  <r>
    <x v="2450"/>
    <x v="329"/>
    <x v="0"/>
    <x v="3"/>
    <x v="10"/>
    <x v="3"/>
    <x v="8"/>
    <x v="0"/>
    <x v="1"/>
    <x v="1"/>
    <s v="Trail Boots"/>
    <n v="1"/>
    <n v="141.61000000000001"/>
    <n v="0.05"/>
    <n v="77.7"/>
    <n v="134.52950000000001"/>
    <n v="77.7"/>
    <n v="56.82950000000001"/>
    <n v="0.42243151130421214"/>
    <n v="2026"/>
    <s v="Q4"/>
    <n v="11"/>
    <s v="Nov"/>
  </r>
  <r>
    <x v="2451"/>
    <x v="329"/>
    <x v="0"/>
    <x v="3"/>
    <x v="10"/>
    <x v="3"/>
    <x v="7"/>
    <x v="0"/>
    <x v="1"/>
    <x v="3"/>
    <s v="Compact Sleeping Bag"/>
    <n v="2"/>
    <n v="122.15"/>
    <n v="0.1"/>
    <n v="61.15"/>
    <n v="219.87"/>
    <n v="122.3"/>
    <n v="97.570000000000007"/>
    <n v="0.44376222313185065"/>
    <n v="2026"/>
    <s v="Q4"/>
    <n v="11"/>
    <s v="Nov"/>
  </r>
  <r>
    <x v="2452"/>
    <x v="329"/>
    <x v="0"/>
    <x v="3"/>
    <x v="10"/>
    <x v="2"/>
    <x v="5"/>
    <x v="2"/>
    <x v="0"/>
    <x v="2"/>
    <s v="Carry-On Duffel"/>
    <n v="5"/>
    <n v="130.24"/>
    <n v="0.1"/>
    <n v="66.75"/>
    <n v="586.08000000000004"/>
    <n v="333.75"/>
    <n v="252.33000000000004"/>
    <n v="0.43053849303849306"/>
    <n v="2026"/>
    <s v="Q4"/>
    <n v="11"/>
    <s v="Nov"/>
  </r>
  <r>
    <x v="2453"/>
    <x v="329"/>
    <x v="0"/>
    <x v="3"/>
    <x v="10"/>
    <x v="0"/>
    <x v="15"/>
    <x v="1"/>
    <x v="0"/>
    <x v="0"/>
    <s v="Trail Bike Light"/>
    <n v="3"/>
    <n v="50.18"/>
    <n v="0.1"/>
    <n v="23.12"/>
    <n v="135.48599999999999"/>
    <n v="69.36"/>
    <n v="66.125999999999991"/>
    <n v="0.4880651875470528"/>
    <n v="2026"/>
    <s v="Q4"/>
    <n v="11"/>
    <s v="Nov"/>
  </r>
  <r>
    <x v="2454"/>
    <x v="329"/>
    <x v="0"/>
    <x v="3"/>
    <x v="10"/>
    <x v="0"/>
    <x v="9"/>
    <x v="2"/>
    <x v="1"/>
    <x v="4"/>
    <s v="Training Mat"/>
    <n v="2"/>
    <n v="50.93"/>
    <n v="0.15"/>
    <n v="22.35"/>
    <n v="86.581000000000003"/>
    <n v="44.7"/>
    <n v="41.881"/>
    <n v="0.48372044674928677"/>
    <n v="2026"/>
    <s v="Q4"/>
    <n v="11"/>
    <s v="Nov"/>
  </r>
  <r>
    <x v="2455"/>
    <x v="329"/>
    <x v="0"/>
    <x v="3"/>
    <x v="10"/>
    <x v="2"/>
    <x v="10"/>
    <x v="0"/>
    <x v="2"/>
    <x v="0"/>
    <s v="Trail Bike Light"/>
    <n v="1"/>
    <n v="49.6"/>
    <n v="0"/>
    <n v="22.62"/>
    <n v="49.6"/>
    <n v="22.62"/>
    <n v="26.98"/>
    <n v="0.5439516129032258"/>
    <n v="2026"/>
    <s v="Q4"/>
    <n v="11"/>
    <s v="Nov"/>
  </r>
  <r>
    <x v="2456"/>
    <x v="329"/>
    <x v="0"/>
    <x v="3"/>
    <x v="10"/>
    <x v="1"/>
    <x v="11"/>
    <x v="1"/>
    <x v="2"/>
    <x v="3"/>
    <s v="Portable Camp Stove"/>
    <n v="3"/>
    <n v="83.3"/>
    <n v="0.15"/>
    <n v="38.74"/>
    <n v="212.41499999999996"/>
    <n v="116.22"/>
    <n v="96.194999999999965"/>
    <n v="0.45286349834051259"/>
    <n v="2026"/>
    <s v="Q4"/>
    <n v="11"/>
    <s v="Nov"/>
  </r>
  <r>
    <x v="2457"/>
    <x v="329"/>
    <x v="0"/>
    <x v="3"/>
    <x v="10"/>
    <x v="1"/>
    <x v="14"/>
    <x v="3"/>
    <x v="2"/>
    <x v="2"/>
    <s v="Insulated Bottle"/>
    <n v="1"/>
    <n v="35.89"/>
    <n v="0.05"/>
    <n v="13.53"/>
    <n v="34.095500000000001"/>
    <n v="13.53"/>
    <n v="20.5655"/>
    <n v="0.60317343931017287"/>
    <n v="2026"/>
    <s v="Q4"/>
    <n v="11"/>
    <s v="Nov"/>
  </r>
  <r>
    <x v="2458"/>
    <x v="330"/>
    <x v="0"/>
    <x v="3"/>
    <x v="10"/>
    <x v="3"/>
    <x v="4"/>
    <x v="2"/>
    <x v="1"/>
    <x v="3"/>
    <s v="Trail Tent 2P"/>
    <n v="1"/>
    <n v="195.32"/>
    <n v="0"/>
    <n v="103.21"/>
    <n v="195.32"/>
    <n v="103.21"/>
    <n v="92.11"/>
    <n v="0.47158509113250052"/>
    <n v="2026"/>
    <s v="Q4"/>
    <n v="11"/>
    <s v="Nov"/>
  </r>
  <r>
    <x v="2459"/>
    <x v="330"/>
    <x v="0"/>
    <x v="3"/>
    <x v="10"/>
    <x v="1"/>
    <x v="6"/>
    <x v="0"/>
    <x v="0"/>
    <x v="2"/>
    <s v="Insulated Bottle"/>
    <n v="1"/>
    <n v="36.36"/>
    <n v="0.05"/>
    <n v="13.33"/>
    <n v="34.541999999999994"/>
    <n v="13.33"/>
    <n v="21.211999999999996"/>
    <n v="0.61409298824619307"/>
    <n v="2026"/>
    <s v="Q4"/>
    <n v="11"/>
    <s v="Nov"/>
  </r>
  <r>
    <x v="2460"/>
    <x v="330"/>
    <x v="0"/>
    <x v="3"/>
    <x v="10"/>
    <x v="1"/>
    <x v="12"/>
    <x v="0"/>
    <x v="0"/>
    <x v="2"/>
    <s v="Insulated Bottle"/>
    <n v="2"/>
    <n v="35.85"/>
    <n v="0.05"/>
    <n v="13.69"/>
    <n v="68.114999999999995"/>
    <n v="27.38"/>
    <n v="40.734999999999999"/>
    <n v="0.59803273875064233"/>
    <n v="2026"/>
    <s v="Q4"/>
    <n v="11"/>
    <s v="Nov"/>
  </r>
  <r>
    <x v="2461"/>
    <x v="330"/>
    <x v="0"/>
    <x v="3"/>
    <x v="10"/>
    <x v="3"/>
    <x v="8"/>
    <x v="0"/>
    <x v="1"/>
    <x v="2"/>
    <s v="Packing Cube Set"/>
    <n v="4"/>
    <n v="46.73"/>
    <n v="0"/>
    <n v="17.989999999999998"/>
    <n v="186.92"/>
    <n v="71.959999999999994"/>
    <n v="114.96"/>
    <n v="0.61502246950567085"/>
    <n v="2026"/>
    <s v="Q4"/>
    <n v="11"/>
    <s v="Nov"/>
  </r>
  <r>
    <x v="2462"/>
    <x v="330"/>
    <x v="0"/>
    <x v="3"/>
    <x v="10"/>
    <x v="3"/>
    <x v="13"/>
    <x v="2"/>
    <x v="0"/>
    <x v="1"/>
    <s v="Trail Boots"/>
    <n v="3"/>
    <n v="143.72"/>
    <n v="0.15"/>
    <n v="78.56"/>
    <n v="366.48599999999999"/>
    <n v="235.68"/>
    <n v="130.80599999999998"/>
    <n v="0.35691950033561987"/>
    <n v="2026"/>
    <s v="Q4"/>
    <n v="11"/>
    <s v="Nov"/>
  </r>
  <r>
    <x v="2463"/>
    <x v="330"/>
    <x v="0"/>
    <x v="3"/>
    <x v="10"/>
    <x v="1"/>
    <x v="12"/>
    <x v="3"/>
    <x v="1"/>
    <x v="4"/>
    <s v="Recovery Roller"/>
    <n v="1"/>
    <n v="35.590000000000003"/>
    <n v="0"/>
    <n v="13.57"/>
    <n v="35.590000000000003"/>
    <n v="13.57"/>
    <n v="22.020000000000003"/>
    <n v="0.61871312166338865"/>
    <n v="2026"/>
    <s v="Q4"/>
    <n v="11"/>
    <s v="Nov"/>
  </r>
  <r>
    <x v="2464"/>
    <x v="330"/>
    <x v="0"/>
    <x v="3"/>
    <x v="10"/>
    <x v="3"/>
    <x v="13"/>
    <x v="3"/>
    <x v="0"/>
    <x v="1"/>
    <s v="Trekking Poles"/>
    <n v="4"/>
    <n v="71.11"/>
    <n v="0.05"/>
    <n v="32.25"/>
    <n v="270.21799999999996"/>
    <n v="129"/>
    <n v="141.21799999999996"/>
    <n v="0.52260767232382732"/>
    <n v="2026"/>
    <s v="Q4"/>
    <n v="11"/>
    <s v="Nov"/>
  </r>
  <r>
    <x v="2465"/>
    <x v="330"/>
    <x v="0"/>
    <x v="3"/>
    <x v="10"/>
    <x v="0"/>
    <x v="9"/>
    <x v="3"/>
    <x v="2"/>
    <x v="0"/>
    <s v="Trail Bike Light"/>
    <n v="5"/>
    <n v="51.04"/>
    <n v="0"/>
    <n v="22.69"/>
    <n v="255.2"/>
    <n v="113.45"/>
    <n v="141.75"/>
    <n v="0.55544670846394983"/>
    <n v="2026"/>
    <s v="Q4"/>
    <n v="11"/>
    <s v="Nov"/>
  </r>
  <r>
    <x v="2466"/>
    <x v="330"/>
    <x v="0"/>
    <x v="3"/>
    <x v="10"/>
    <x v="1"/>
    <x v="14"/>
    <x v="2"/>
    <x v="0"/>
    <x v="2"/>
    <s v="Travel Backpack 35L"/>
    <n v="3"/>
    <n v="161.66"/>
    <n v="0.05"/>
    <n v="88.3"/>
    <n v="460.73099999999999"/>
    <n v="264.89999999999998"/>
    <n v="195.83100000000002"/>
    <n v="0.42504411467863029"/>
    <n v="2026"/>
    <s v="Q4"/>
    <n v="11"/>
    <s v="Nov"/>
  </r>
  <r>
    <x v="2467"/>
    <x v="330"/>
    <x v="0"/>
    <x v="3"/>
    <x v="10"/>
    <x v="3"/>
    <x v="13"/>
    <x v="0"/>
    <x v="2"/>
    <x v="3"/>
    <s v="Portable Camp Stove"/>
    <n v="2"/>
    <n v="80.400000000000006"/>
    <n v="0.15"/>
    <n v="38.869999999999997"/>
    <n v="136.68"/>
    <n v="77.739999999999995"/>
    <n v="58.940000000000012"/>
    <n v="0.43122622183201648"/>
    <n v="2026"/>
    <s v="Q4"/>
    <n v="11"/>
    <s v="Nov"/>
  </r>
  <r>
    <x v="2468"/>
    <x v="331"/>
    <x v="0"/>
    <x v="3"/>
    <x v="10"/>
    <x v="2"/>
    <x v="3"/>
    <x v="0"/>
    <x v="0"/>
    <x v="4"/>
    <s v="Recovery Roller"/>
    <n v="3"/>
    <n v="36.81"/>
    <n v="0.05"/>
    <n v="13.82"/>
    <n v="104.9085"/>
    <n v="41.46"/>
    <n v="63.448500000000003"/>
    <n v="0.60479846723573405"/>
    <n v="2026"/>
    <s v="Q4"/>
    <n v="11"/>
    <s v="Nov"/>
  </r>
  <r>
    <x v="2469"/>
    <x v="331"/>
    <x v="0"/>
    <x v="3"/>
    <x v="10"/>
    <x v="1"/>
    <x v="12"/>
    <x v="3"/>
    <x v="0"/>
    <x v="2"/>
    <s v="Carry-On Duffel"/>
    <n v="2"/>
    <n v="132.61000000000001"/>
    <n v="0.1"/>
    <n v="67.3"/>
    <n v="238.69800000000004"/>
    <n v="134.6"/>
    <n v="104.09800000000004"/>
    <n v="0.43610755012610086"/>
    <n v="2026"/>
    <s v="Q4"/>
    <n v="11"/>
    <s v="Nov"/>
  </r>
  <r>
    <x v="2470"/>
    <x v="331"/>
    <x v="0"/>
    <x v="3"/>
    <x v="10"/>
    <x v="0"/>
    <x v="15"/>
    <x v="0"/>
    <x v="0"/>
    <x v="0"/>
    <s v="Compact Repair Kit"/>
    <n v="5"/>
    <n v="39.79"/>
    <n v="0.1"/>
    <n v="17.09"/>
    <n v="179.05500000000001"/>
    <n v="85.45"/>
    <n v="93.605000000000004"/>
    <n v="0.52277233252352628"/>
    <n v="2026"/>
    <s v="Q4"/>
    <n v="11"/>
    <s v="Nov"/>
  </r>
  <r>
    <x v="2471"/>
    <x v="331"/>
    <x v="0"/>
    <x v="3"/>
    <x v="10"/>
    <x v="3"/>
    <x v="4"/>
    <x v="0"/>
    <x v="0"/>
    <x v="2"/>
    <s v="Insulated Bottle"/>
    <n v="2"/>
    <n v="36.119999999999997"/>
    <n v="0.1"/>
    <n v="13.61"/>
    <n v="65.015999999999991"/>
    <n v="27.22"/>
    <n v="37.795999999999992"/>
    <n v="0.58133382551987201"/>
    <n v="2026"/>
    <s v="Q4"/>
    <n v="11"/>
    <s v="Nov"/>
  </r>
  <r>
    <x v="2472"/>
    <x v="331"/>
    <x v="0"/>
    <x v="3"/>
    <x v="10"/>
    <x v="3"/>
    <x v="7"/>
    <x v="2"/>
    <x v="0"/>
    <x v="1"/>
    <s v="Summit Backpack 45L"/>
    <n v="5"/>
    <n v="153.93"/>
    <n v="0.05"/>
    <n v="77.27"/>
    <n v="731.16750000000002"/>
    <n v="386.34999999999997"/>
    <n v="344.81750000000005"/>
    <n v="0.4715985051304934"/>
    <n v="2026"/>
    <s v="Q4"/>
    <n v="11"/>
    <s v="Nov"/>
  </r>
  <r>
    <x v="2473"/>
    <x v="331"/>
    <x v="0"/>
    <x v="3"/>
    <x v="10"/>
    <x v="2"/>
    <x v="3"/>
    <x v="2"/>
    <x v="1"/>
    <x v="4"/>
    <s v="Training Mat"/>
    <n v="3"/>
    <n v="50.67"/>
    <n v="0.05"/>
    <n v="22.25"/>
    <n v="144.40949999999998"/>
    <n v="66.75"/>
    <n v="77.65949999999998"/>
    <n v="0.53777279195620775"/>
    <n v="2026"/>
    <s v="Q4"/>
    <n v="11"/>
    <s v="Nov"/>
  </r>
  <r>
    <x v="2474"/>
    <x v="331"/>
    <x v="0"/>
    <x v="3"/>
    <x v="10"/>
    <x v="2"/>
    <x v="3"/>
    <x v="0"/>
    <x v="0"/>
    <x v="1"/>
    <s v="Trekking Poles"/>
    <n v="4"/>
    <n v="72.77"/>
    <n v="0"/>
    <n v="32.090000000000003"/>
    <n v="291.08"/>
    <n v="128.36000000000001"/>
    <n v="162.71999999999997"/>
    <n v="0.55902157482479031"/>
    <n v="2026"/>
    <s v="Q4"/>
    <n v="11"/>
    <s v="Nov"/>
  </r>
  <r>
    <x v="2475"/>
    <x v="331"/>
    <x v="0"/>
    <x v="3"/>
    <x v="10"/>
    <x v="2"/>
    <x v="10"/>
    <x v="3"/>
    <x v="1"/>
    <x v="2"/>
    <s v="Packing Cube Set"/>
    <n v="1"/>
    <n v="46.45"/>
    <n v="0.1"/>
    <n v="17.96"/>
    <n v="41.805000000000007"/>
    <n v="17.96"/>
    <n v="23.845000000000006"/>
    <n v="0.57038631742614521"/>
    <n v="2026"/>
    <s v="Q4"/>
    <n v="11"/>
    <s v="Nov"/>
  </r>
  <r>
    <x v="2476"/>
    <x v="331"/>
    <x v="0"/>
    <x v="3"/>
    <x v="10"/>
    <x v="0"/>
    <x v="15"/>
    <x v="0"/>
    <x v="1"/>
    <x v="2"/>
    <s v="Travel Backpack 35L"/>
    <n v="1"/>
    <n v="165.75"/>
    <n v="0.2"/>
    <n v="89.16"/>
    <n v="132.6"/>
    <n v="89.16"/>
    <n v="43.44"/>
    <n v="0.32760180995475113"/>
    <n v="2026"/>
    <s v="Q4"/>
    <n v="11"/>
    <s v="Nov"/>
  </r>
  <r>
    <x v="2477"/>
    <x v="331"/>
    <x v="0"/>
    <x v="3"/>
    <x v="10"/>
    <x v="2"/>
    <x v="2"/>
    <x v="3"/>
    <x v="1"/>
    <x v="3"/>
    <s v="Trail Tent 2P"/>
    <n v="4"/>
    <n v="198.02"/>
    <n v="0.05"/>
    <n v="103.82"/>
    <n v="752.476"/>
    <n v="415.28"/>
    <n v="337.19600000000003"/>
    <n v="0.44811528872681655"/>
    <n v="2026"/>
    <s v="Q4"/>
    <n v="11"/>
    <s v="Nov"/>
  </r>
  <r>
    <x v="2478"/>
    <x v="332"/>
    <x v="0"/>
    <x v="3"/>
    <x v="10"/>
    <x v="1"/>
    <x v="12"/>
    <x v="0"/>
    <x v="1"/>
    <x v="2"/>
    <s v="Packing Cube Set"/>
    <n v="1"/>
    <n v="46.3"/>
    <n v="0.2"/>
    <n v="18.78"/>
    <n v="37.04"/>
    <n v="18.78"/>
    <n v="18.259999999999998"/>
    <n v="0.49298056155507552"/>
    <n v="2026"/>
    <s v="Q4"/>
    <n v="11"/>
    <s v="Nov"/>
  </r>
  <r>
    <x v="2479"/>
    <x v="332"/>
    <x v="0"/>
    <x v="3"/>
    <x v="10"/>
    <x v="0"/>
    <x v="15"/>
    <x v="3"/>
    <x v="0"/>
    <x v="4"/>
    <s v="Resistance Band Set"/>
    <n v="1"/>
    <n v="39.659999999999997"/>
    <n v="0"/>
    <n v="14.76"/>
    <n v="39.659999999999997"/>
    <n v="14.76"/>
    <n v="24.9"/>
    <n v="0.62783661119515888"/>
    <n v="2026"/>
    <s v="Q4"/>
    <n v="11"/>
    <s v="Nov"/>
  </r>
  <r>
    <x v="2480"/>
    <x v="332"/>
    <x v="0"/>
    <x v="3"/>
    <x v="10"/>
    <x v="1"/>
    <x v="6"/>
    <x v="0"/>
    <x v="1"/>
    <x v="3"/>
    <s v="Portable Camp Stove"/>
    <n v="3"/>
    <n v="80.72"/>
    <n v="0.05"/>
    <n v="39.130000000000003"/>
    <n v="230.05199999999999"/>
    <n v="117.39000000000001"/>
    <n v="112.66199999999998"/>
    <n v="0.48972406238589528"/>
    <n v="2026"/>
    <s v="Q4"/>
    <n v="11"/>
    <s v="Nov"/>
  </r>
  <r>
    <x v="2481"/>
    <x v="332"/>
    <x v="0"/>
    <x v="3"/>
    <x v="10"/>
    <x v="1"/>
    <x v="14"/>
    <x v="3"/>
    <x v="1"/>
    <x v="2"/>
    <s v="Insulated Bottle"/>
    <n v="2"/>
    <n v="35.51"/>
    <n v="0.05"/>
    <n v="13.24"/>
    <n v="67.468999999999994"/>
    <n v="26.48"/>
    <n v="40.98899999999999"/>
    <n v="0.60752345521646967"/>
    <n v="2026"/>
    <s v="Q4"/>
    <n v="11"/>
    <s v="Nov"/>
  </r>
  <r>
    <x v="2482"/>
    <x v="333"/>
    <x v="0"/>
    <x v="3"/>
    <x v="10"/>
    <x v="3"/>
    <x v="8"/>
    <x v="2"/>
    <x v="2"/>
    <x v="2"/>
    <s v="Carry-On Duffel"/>
    <n v="1"/>
    <n v="132.06"/>
    <n v="0.15"/>
    <n v="67.53"/>
    <n v="112.251"/>
    <n v="67.53"/>
    <n v="44.721000000000004"/>
    <n v="0.39840179597509157"/>
    <n v="2026"/>
    <s v="Q4"/>
    <n v="11"/>
    <s v="Nov"/>
  </r>
  <r>
    <x v="2483"/>
    <x v="333"/>
    <x v="0"/>
    <x v="3"/>
    <x v="10"/>
    <x v="3"/>
    <x v="8"/>
    <x v="0"/>
    <x v="2"/>
    <x v="0"/>
    <s v="Compact Repair Kit"/>
    <n v="3"/>
    <n v="41.07"/>
    <n v="0.1"/>
    <n v="16.86"/>
    <n v="110.88900000000001"/>
    <n v="50.58"/>
    <n v="60.309000000000012"/>
    <n v="0.54386819251684126"/>
    <n v="2026"/>
    <s v="Q4"/>
    <n v="11"/>
    <s v="Nov"/>
  </r>
  <r>
    <x v="2484"/>
    <x v="333"/>
    <x v="0"/>
    <x v="3"/>
    <x v="10"/>
    <x v="1"/>
    <x v="12"/>
    <x v="0"/>
    <x v="1"/>
    <x v="1"/>
    <s v="Summit Backpack 45L"/>
    <n v="2"/>
    <n v="151.49"/>
    <n v="0.1"/>
    <n v="81.39"/>
    <n v="272.68200000000002"/>
    <n v="162.78"/>
    <n v="109.90200000000002"/>
    <n v="0.40304090479019522"/>
    <n v="2026"/>
    <s v="Q4"/>
    <n v="11"/>
    <s v="Nov"/>
  </r>
  <r>
    <x v="2485"/>
    <x v="333"/>
    <x v="0"/>
    <x v="3"/>
    <x v="10"/>
    <x v="0"/>
    <x v="0"/>
    <x v="2"/>
    <x v="2"/>
    <x v="4"/>
    <s v="Recovery Roller"/>
    <n v="1"/>
    <n v="35.729999999999997"/>
    <n v="0.2"/>
    <n v="14.33"/>
    <n v="28.584"/>
    <n v="14.33"/>
    <n v="14.254"/>
    <n v="0.49867058494262523"/>
    <n v="2026"/>
    <s v="Q4"/>
    <n v="11"/>
    <s v="Nov"/>
  </r>
  <r>
    <x v="2486"/>
    <x v="333"/>
    <x v="0"/>
    <x v="3"/>
    <x v="10"/>
    <x v="0"/>
    <x v="0"/>
    <x v="2"/>
    <x v="0"/>
    <x v="0"/>
    <s v="Trail Bike Light"/>
    <n v="2"/>
    <n v="50.38"/>
    <n v="0.1"/>
    <n v="22.41"/>
    <n v="90.684000000000012"/>
    <n v="44.82"/>
    <n v="45.864000000000011"/>
    <n v="0.50575625248114342"/>
    <n v="2026"/>
    <s v="Q4"/>
    <n v="11"/>
    <s v="Nov"/>
  </r>
  <r>
    <x v="2487"/>
    <x v="333"/>
    <x v="0"/>
    <x v="3"/>
    <x v="10"/>
    <x v="0"/>
    <x v="9"/>
    <x v="0"/>
    <x v="2"/>
    <x v="4"/>
    <s v="Recovery Roller"/>
    <n v="1"/>
    <n v="35.67"/>
    <n v="0.1"/>
    <n v="13.81"/>
    <n v="32.103000000000002"/>
    <n v="13.81"/>
    <n v="18.292999999999999"/>
    <n v="0.5698221350029592"/>
    <n v="2026"/>
    <s v="Q4"/>
    <n v="11"/>
    <s v="Nov"/>
  </r>
  <r>
    <x v="2488"/>
    <x v="333"/>
    <x v="0"/>
    <x v="3"/>
    <x v="10"/>
    <x v="1"/>
    <x v="14"/>
    <x v="1"/>
    <x v="2"/>
    <x v="3"/>
    <s v="Portable Camp Stove"/>
    <n v="12"/>
    <n v="81.150000000000006"/>
    <n v="0.15"/>
    <n v="39.590000000000003"/>
    <n v="827.73"/>
    <n v="475.08000000000004"/>
    <n v="352.65"/>
    <n v="0.42604472472907828"/>
    <n v="2026"/>
    <s v="Q4"/>
    <n v="11"/>
    <s v="Nov"/>
  </r>
  <r>
    <x v="2489"/>
    <x v="333"/>
    <x v="0"/>
    <x v="3"/>
    <x v="10"/>
    <x v="0"/>
    <x v="15"/>
    <x v="2"/>
    <x v="0"/>
    <x v="3"/>
    <s v="Trail Tent 2P"/>
    <n v="1"/>
    <n v="194.73"/>
    <n v="0"/>
    <n v="104.48"/>
    <n v="194.73"/>
    <n v="104.48"/>
    <n v="90.249999999999986"/>
    <n v="0.46346222975401835"/>
    <n v="2026"/>
    <s v="Q4"/>
    <n v="11"/>
    <s v="Nov"/>
  </r>
  <r>
    <x v="2490"/>
    <x v="333"/>
    <x v="0"/>
    <x v="3"/>
    <x v="10"/>
    <x v="1"/>
    <x v="1"/>
    <x v="3"/>
    <x v="2"/>
    <x v="3"/>
    <s v="Compact Sleeping Bag"/>
    <n v="2"/>
    <n v="122.18"/>
    <n v="0.15"/>
    <n v="61.3"/>
    <n v="207.70600000000002"/>
    <n v="122.6"/>
    <n v="85.106000000000023"/>
    <n v="0.40974261696821479"/>
    <n v="2026"/>
    <s v="Q4"/>
    <n v="11"/>
    <s v="Nov"/>
  </r>
  <r>
    <x v="2491"/>
    <x v="333"/>
    <x v="0"/>
    <x v="3"/>
    <x v="10"/>
    <x v="3"/>
    <x v="13"/>
    <x v="0"/>
    <x v="0"/>
    <x v="3"/>
    <s v="Portable Camp Stove"/>
    <n v="1"/>
    <n v="83.14"/>
    <n v="0"/>
    <n v="39.369999999999997"/>
    <n v="83.14"/>
    <n v="39.369999999999997"/>
    <n v="43.77"/>
    <n v="0.52646139042578788"/>
    <n v="2026"/>
    <s v="Q4"/>
    <n v="11"/>
    <s v="Nov"/>
  </r>
  <r>
    <x v="2492"/>
    <x v="333"/>
    <x v="0"/>
    <x v="3"/>
    <x v="10"/>
    <x v="2"/>
    <x v="5"/>
    <x v="0"/>
    <x v="0"/>
    <x v="0"/>
    <s v="Commuter Helmet"/>
    <n v="1"/>
    <n v="80.97"/>
    <n v="0"/>
    <n v="43.64"/>
    <n v="80.97"/>
    <n v="43.64"/>
    <n v="37.33"/>
    <n v="0.4610349512164999"/>
    <n v="2026"/>
    <s v="Q4"/>
    <n v="11"/>
    <s v="Nov"/>
  </r>
  <r>
    <x v="2493"/>
    <x v="333"/>
    <x v="0"/>
    <x v="3"/>
    <x v="10"/>
    <x v="0"/>
    <x v="9"/>
    <x v="0"/>
    <x v="1"/>
    <x v="1"/>
    <s v="Trekking Poles"/>
    <n v="1"/>
    <n v="73.03"/>
    <n v="0"/>
    <n v="32.71"/>
    <n v="73.03"/>
    <n v="32.71"/>
    <n v="40.32"/>
    <n v="0.55210187594139393"/>
    <n v="2026"/>
    <s v="Q4"/>
    <n v="11"/>
    <s v="Nov"/>
  </r>
  <r>
    <x v="2494"/>
    <x v="333"/>
    <x v="0"/>
    <x v="3"/>
    <x v="10"/>
    <x v="2"/>
    <x v="3"/>
    <x v="0"/>
    <x v="0"/>
    <x v="2"/>
    <s v="Packing Cube Set"/>
    <n v="1"/>
    <n v="46.81"/>
    <n v="0.05"/>
    <n v="17.87"/>
    <n v="44.469500000000004"/>
    <n v="17.87"/>
    <n v="26.599500000000003"/>
    <n v="0.59815154206815913"/>
    <n v="2026"/>
    <s v="Q4"/>
    <n v="11"/>
    <s v="Nov"/>
  </r>
  <r>
    <x v="2495"/>
    <x v="333"/>
    <x v="0"/>
    <x v="3"/>
    <x v="10"/>
    <x v="3"/>
    <x v="7"/>
    <x v="3"/>
    <x v="1"/>
    <x v="1"/>
    <s v="Summit Backpack 45L"/>
    <n v="2"/>
    <n v="153.51"/>
    <n v="0.15"/>
    <n v="81.290000000000006"/>
    <n v="260.96699999999998"/>
    <n v="162.58000000000001"/>
    <n v="98.386999999999972"/>
    <n v="0.3770093536730697"/>
    <n v="2026"/>
    <s v="Q4"/>
    <n v="11"/>
    <s v="Nov"/>
  </r>
  <r>
    <x v="2496"/>
    <x v="333"/>
    <x v="0"/>
    <x v="3"/>
    <x v="10"/>
    <x v="2"/>
    <x v="5"/>
    <x v="3"/>
    <x v="1"/>
    <x v="3"/>
    <s v="Trail Tent 2P"/>
    <n v="2"/>
    <n v="197.5"/>
    <n v="0"/>
    <n v="104.47"/>
    <n v="395"/>
    <n v="208.94"/>
    <n v="186.06"/>
    <n v="0.4710379746835443"/>
    <n v="2026"/>
    <s v="Q4"/>
    <n v="11"/>
    <s v="Nov"/>
  </r>
  <r>
    <x v="2497"/>
    <x v="334"/>
    <x v="0"/>
    <x v="3"/>
    <x v="11"/>
    <x v="3"/>
    <x v="8"/>
    <x v="1"/>
    <x v="2"/>
    <x v="1"/>
    <s v="Trail Boots"/>
    <n v="8"/>
    <n v="146.55000000000001"/>
    <n v="0.1"/>
    <n v="78.03"/>
    <n v="1055.1600000000001"/>
    <n v="624.24"/>
    <n v="430.92000000000007"/>
    <n v="0.40839303991811671"/>
    <n v="2026"/>
    <s v="Q4"/>
    <n v="12"/>
    <s v="Dec"/>
  </r>
  <r>
    <x v="2498"/>
    <x v="334"/>
    <x v="0"/>
    <x v="3"/>
    <x v="11"/>
    <x v="3"/>
    <x v="13"/>
    <x v="0"/>
    <x v="2"/>
    <x v="0"/>
    <s v="Trail Bike Light"/>
    <n v="2"/>
    <n v="51.83"/>
    <n v="0.15"/>
    <n v="22.02"/>
    <n v="88.11099999999999"/>
    <n v="44.04"/>
    <n v="44.070999999999991"/>
    <n v="0.50017591447151888"/>
    <n v="2026"/>
    <s v="Q4"/>
    <n v="12"/>
    <s v="Dec"/>
  </r>
  <r>
    <x v="2499"/>
    <x v="334"/>
    <x v="0"/>
    <x v="3"/>
    <x v="11"/>
    <x v="1"/>
    <x v="12"/>
    <x v="0"/>
    <x v="1"/>
    <x v="1"/>
    <s v="Trail Boots"/>
    <n v="1"/>
    <n v="140.34"/>
    <n v="0.15"/>
    <n v="79.92"/>
    <n v="119.289"/>
    <n v="79.92"/>
    <n v="39.369"/>
    <n v="0.33003043029952467"/>
    <n v="2026"/>
    <s v="Q4"/>
    <n v="12"/>
    <s v="Dec"/>
  </r>
  <r>
    <x v="2500"/>
    <x v="334"/>
    <x v="0"/>
    <x v="3"/>
    <x v="11"/>
    <x v="0"/>
    <x v="0"/>
    <x v="0"/>
    <x v="1"/>
    <x v="1"/>
    <s v="Summit Backpack 45L"/>
    <n v="1"/>
    <n v="156.44999999999999"/>
    <n v="0"/>
    <n v="80.56"/>
    <n v="156.44999999999999"/>
    <n v="80.56"/>
    <n v="75.889999999999986"/>
    <n v="0.48507510386705011"/>
    <n v="2026"/>
    <s v="Q4"/>
    <n v="12"/>
    <s v="Dec"/>
  </r>
  <r>
    <x v="2501"/>
    <x v="334"/>
    <x v="0"/>
    <x v="3"/>
    <x v="11"/>
    <x v="2"/>
    <x v="16"/>
    <x v="3"/>
    <x v="0"/>
    <x v="4"/>
    <s v="Resistance Band Set"/>
    <n v="1"/>
    <n v="41.33"/>
    <n v="0"/>
    <n v="15.03"/>
    <n v="41.33"/>
    <n v="15.03"/>
    <n v="26.299999999999997"/>
    <n v="0.6363416404548754"/>
    <n v="2026"/>
    <s v="Q4"/>
    <n v="12"/>
    <s v="Dec"/>
  </r>
  <r>
    <x v="2502"/>
    <x v="334"/>
    <x v="0"/>
    <x v="3"/>
    <x v="11"/>
    <x v="1"/>
    <x v="11"/>
    <x v="2"/>
    <x v="1"/>
    <x v="0"/>
    <s v="Compact Repair Kit"/>
    <n v="1"/>
    <n v="39.479999999999997"/>
    <n v="0.05"/>
    <n v="16.78"/>
    <n v="37.505999999999993"/>
    <n v="16.78"/>
    <n v="20.725999999999992"/>
    <n v="0.55260491654668575"/>
    <n v="2026"/>
    <s v="Q4"/>
    <n v="12"/>
    <s v="Dec"/>
  </r>
  <r>
    <x v="2503"/>
    <x v="335"/>
    <x v="0"/>
    <x v="3"/>
    <x v="11"/>
    <x v="2"/>
    <x v="3"/>
    <x v="0"/>
    <x v="2"/>
    <x v="1"/>
    <s v="Trekking Poles"/>
    <n v="1"/>
    <n v="73.010000000000005"/>
    <n v="0.1"/>
    <n v="31.51"/>
    <n v="65.709000000000003"/>
    <n v="31.51"/>
    <n v="34.198999999999998"/>
    <n v="0.52046142841924237"/>
    <n v="2026"/>
    <s v="Q4"/>
    <n v="12"/>
    <s v="Dec"/>
  </r>
  <r>
    <x v="2504"/>
    <x v="335"/>
    <x v="0"/>
    <x v="3"/>
    <x v="11"/>
    <x v="0"/>
    <x v="15"/>
    <x v="0"/>
    <x v="2"/>
    <x v="4"/>
    <s v="Resistance Band Set"/>
    <n v="2"/>
    <n v="40.86"/>
    <n v="0.05"/>
    <n v="15.06"/>
    <n v="77.634"/>
    <n v="30.12"/>
    <n v="47.513999999999996"/>
    <n v="0.6120256588608084"/>
    <n v="2026"/>
    <s v="Q4"/>
    <n v="12"/>
    <s v="Dec"/>
  </r>
  <r>
    <x v="2505"/>
    <x v="335"/>
    <x v="0"/>
    <x v="3"/>
    <x v="11"/>
    <x v="2"/>
    <x v="5"/>
    <x v="3"/>
    <x v="0"/>
    <x v="3"/>
    <s v="Trail Tent 2P"/>
    <n v="6"/>
    <n v="194.79"/>
    <n v="0"/>
    <n v="105.73"/>
    <n v="1168.74"/>
    <n v="634.38"/>
    <n v="534.36"/>
    <n v="0.45721032907233433"/>
    <n v="2026"/>
    <s v="Q4"/>
    <n v="12"/>
    <s v="Dec"/>
  </r>
  <r>
    <x v="2506"/>
    <x v="335"/>
    <x v="0"/>
    <x v="3"/>
    <x v="11"/>
    <x v="3"/>
    <x v="13"/>
    <x v="0"/>
    <x v="1"/>
    <x v="3"/>
    <s v="Portable Camp Stove"/>
    <n v="4"/>
    <n v="80.98"/>
    <n v="0.2"/>
    <n v="38.6"/>
    <n v="259.13600000000002"/>
    <n v="154.4"/>
    <n v="104.73600000000002"/>
    <n v="0.40417387009138062"/>
    <n v="2026"/>
    <s v="Q4"/>
    <n v="12"/>
    <s v="Dec"/>
  </r>
  <r>
    <x v="2507"/>
    <x v="335"/>
    <x v="0"/>
    <x v="3"/>
    <x v="11"/>
    <x v="0"/>
    <x v="15"/>
    <x v="0"/>
    <x v="1"/>
    <x v="3"/>
    <s v="Trail Tent 2P"/>
    <n v="3"/>
    <n v="196.48"/>
    <n v="0.05"/>
    <n v="107.2"/>
    <n v="559.96799999999996"/>
    <n v="321.60000000000002"/>
    <n v="238.36799999999994"/>
    <n v="0.42568146751242919"/>
    <n v="2026"/>
    <s v="Q4"/>
    <n v="12"/>
    <s v="Dec"/>
  </r>
  <r>
    <x v="2508"/>
    <x v="335"/>
    <x v="0"/>
    <x v="3"/>
    <x v="11"/>
    <x v="0"/>
    <x v="9"/>
    <x v="2"/>
    <x v="1"/>
    <x v="2"/>
    <s v="Packing Cube Set"/>
    <n v="2"/>
    <n v="46.63"/>
    <n v="0"/>
    <n v="18.68"/>
    <n v="93.26"/>
    <n v="37.36"/>
    <n v="55.900000000000006"/>
    <n v="0.59939952820072917"/>
    <n v="2026"/>
    <s v="Q4"/>
    <n v="12"/>
    <s v="Dec"/>
  </r>
  <r>
    <x v="2509"/>
    <x v="335"/>
    <x v="0"/>
    <x v="3"/>
    <x v="11"/>
    <x v="2"/>
    <x v="5"/>
    <x v="1"/>
    <x v="2"/>
    <x v="1"/>
    <s v="Trail Boots"/>
    <n v="12"/>
    <n v="142.93"/>
    <n v="0.1"/>
    <n v="79.81"/>
    <n v="1543.644"/>
    <n v="957.72"/>
    <n v="585.92399999999998"/>
    <n v="0.37957197384889263"/>
    <n v="2026"/>
    <s v="Q4"/>
    <n v="12"/>
    <s v="Dec"/>
  </r>
  <r>
    <x v="2510"/>
    <x v="335"/>
    <x v="0"/>
    <x v="3"/>
    <x v="11"/>
    <x v="1"/>
    <x v="12"/>
    <x v="2"/>
    <x v="0"/>
    <x v="1"/>
    <s v="Summit Backpack 45L"/>
    <n v="2"/>
    <n v="153.97"/>
    <n v="0"/>
    <n v="79.45"/>
    <n v="307.94"/>
    <n v="158.9"/>
    <n v="149.04"/>
    <n v="0.48399038773787101"/>
    <n v="2026"/>
    <s v="Q4"/>
    <n v="12"/>
    <s v="Dec"/>
  </r>
  <r>
    <x v="2511"/>
    <x v="335"/>
    <x v="0"/>
    <x v="3"/>
    <x v="11"/>
    <x v="3"/>
    <x v="13"/>
    <x v="0"/>
    <x v="0"/>
    <x v="3"/>
    <s v="Alpine Tent 4P"/>
    <n v="1"/>
    <n v="344.63"/>
    <n v="0.05"/>
    <n v="189.22"/>
    <n v="327.39849999999996"/>
    <n v="189.22"/>
    <n v="138.17849999999996"/>
    <n v="0.42204988721695419"/>
    <n v="2026"/>
    <s v="Q4"/>
    <n v="12"/>
    <s v="Dec"/>
  </r>
  <r>
    <x v="2512"/>
    <x v="336"/>
    <x v="0"/>
    <x v="3"/>
    <x v="11"/>
    <x v="3"/>
    <x v="13"/>
    <x v="0"/>
    <x v="1"/>
    <x v="2"/>
    <s v="Packing Cube Set"/>
    <n v="2"/>
    <n v="46.51"/>
    <n v="0.05"/>
    <n v="18.73"/>
    <n v="88.368999999999986"/>
    <n v="37.46"/>
    <n v="50.908999999999985"/>
    <n v="0.57609568966492763"/>
    <n v="2026"/>
    <s v="Q4"/>
    <n v="12"/>
    <s v="Dec"/>
  </r>
  <r>
    <x v="2513"/>
    <x v="336"/>
    <x v="0"/>
    <x v="3"/>
    <x v="11"/>
    <x v="0"/>
    <x v="9"/>
    <x v="1"/>
    <x v="2"/>
    <x v="0"/>
    <s v="Commuter Helmet"/>
    <n v="6"/>
    <n v="80.17"/>
    <n v="0.1"/>
    <n v="42.67"/>
    <n v="432.91800000000001"/>
    <n v="256.02"/>
    <n v="176.89800000000002"/>
    <n v="0.40861779828974543"/>
    <n v="2026"/>
    <s v="Q4"/>
    <n v="12"/>
    <s v="Dec"/>
  </r>
  <r>
    <x v="2514"/>
    <x v="336"/>
    <x v="0"/>
    <x v="3"/>
    <x v="11"/>
    <x v="3"/>
    <x v="13"/>
    <x v="0"/>
    <x v="1"/>
    <x v="3"/>
    <s v="Compact Sleeping Bag"/>
    <n v="2"/>
    <n v="124.62"/>
    <n v="0.1"/>
    <n v="58.91"/>
    <n v="224.316"/>
    <n v="117.82"/>
    <n v="106.49600000000001"/>
    <n v="0.47475882237557737"/>
    <n v="2026"/>
    <s v="Q4"/>
    <n v="12"/>
    <s v="Dec"/>
  </r>
  <r>
    <x v="2515"/>
    <x v="336"/>
    <x v="0"/>
    <x v="3"/>
    <x v="11"/>
    <x v="2"/>
    <x v="3"/>
    <x v="0"/>
    <x v="0"/>
    <x v="1"/>
    <s v="Trail Boots"/>
    <n v="1"/>
    <n v="144.78"/>
    <n v="0.15"/>
    <n v="81.53"/>
    <n v="123.063"/>
    <n v="81.53"/>
    <n v="41.533000000000001"/>
    <n v="0.33749380398657597"/>
    <n v="2026"/>
    <s v="Q4"/>
    <n v="12"/>
    <s v="Dec"/>
  </r>
  <r>
    <x v="2516"/>
    <x v="336"/>
    <x v="0"/>
    <x v="3"/>
    <x v="11"/>
    <x v="3"/>
    <x v="7"/>
    <x v="0"/>
    <x v="2"/>
    <x v="2"/>
    <s v="Carry-On Duffel"/>
    <n v="1"/>
    <n v="133.80000000000001"/>
    <n v="0"/>
    <n v="66.349999999999994"/>
    <n v="133.80000000000001"/>
    <n v="66.349999999999994"/>
    <n v="67.450000000000017"/>
    <n v="0.50411061285500758"/>
    <n v="2026"/>
    <s v="Q4"/>
    <n v="12"/>
    <s v="Dec"/>
  </r>
  <r>
    <x v="2517"/>
    <x v="336"/>
    <x v="0"/>
    <x v="3"/>
    <x v="11"/>
    <x v="3"/>
    <x v="7"/>
    <x v="2"/>
    <x v="1"/>
    <x v="3"/>
    <s v="Compact Sleeping Bag"/>
    <n v="1"/>
    <n v="124.93"/>
    <n v="0"/>
    <n v="59.41"/>
    <n v="124.93"/>
    <n v="59.41"/>
    <n v="65.52000000000001"/>
    <n v="0.52445369406867848"/>
    <n v="2026"/>
    <s v="Q4"/>
    <n v="12"/>
    <s v="Dec"/>
  </r>
  <r>
    <x v="2518"/>
    <x v="336"/>
    <x v="0"/>
    <x v="3"/>
    <x v="11"/>
    <x v="1"/>
    <x v="12"/>
    <x v="0"/>
    <x v="1"/>
    <x v="1"/>
    <s v="Trekking Poles"/>
    <n v="2"/>
    <n v="70.59"/>
    <n v="0.1"/>
    <n v="32.68"/>
    <n v="127.06200000000001"/>
    <n v="65.36"/>
    <n v="61.702000000000012"/>
    <n v="0.48560545245628123"/>
    <n v="2026"/>
    <s v="Q4"/>
    <n v="12"/>
    <s v="Dec"/>
  </r>
  <r>
    <x v="2519"/>
    <x v="337"/>
    <x v="0"/>
    <x v="3"/>
    <x v="11"/>
    <x v="3"/>
    <x v="7"/>
    <x v="0"/>
    <x v="0"/>
    <x v="1"/>
    <s v="Summit Backpack 45L"/>
    <n v="2"/>
    <n v="151.05000000000001"/>
    <n v="0.15"/>
    <n v="80.36"/>
    <n v="256.78500000000003"/>
    <n v="160.72"/>
    <n v="96.065000000000026"/>
    <n v="0.37410674299511271"/>
    <n v="2026"/>
    <s v="Q4"/>
    <n v="12"/>
    <s v="Dec"/>
  </r>
  <r>
    <x v="2520"/>
    <x v="337"/>
    <x v="0"/>
    <x v="3"/>
    <x v="11"/>
    <x v="3"/>
    <x v="7"/>
    <x v="0"/>
    <x v="0"/>
    <x v="3"/>
    <s v="Compact Sleeping Bag"/>
    <n v="2"/>
    <n v="120.37"/>
    <n v="0.2"/>
    <n v="59.39"/>
    <n v="192.59200000000001"/>
    <n v="118.78"/>
    <n v="73.812000000000012"/>
    <n v="0.3832557946332143"/>
    <n v="2026"/>
    <s v="Q4"/>
    <n v="12"/>
    <s v="Dec"/>
  </r>
  <r>
    <x v="2521"/>
    <x v="337"/>
    <x v="0"/>
    <x v="3"/>
    <x v="11"/>
    <x v="1"/>
    <x v="1"/>
    <x v="0"/>
    <x v="0"/>
    <x v="3"/>
    <s v="Trail Tent 2P"/>
    <n v="3"/>
    <n v="193.8"/>
    <n v="0"/>
    <n v="104.55"/>
    <n v="581.40000000000009"/>
    <n v="313.64999999999998"/>
    <n v="267.75000000000011"/>
    <n v="0.46052631578947378"/>
    <n v="2026"/>
    <s v="Q4"/>
    <n v="12"/>
    <s v="Dec"/>
  </r>
  <r>
    <x v="2522"/>
    <x v="338"/>
    <x v="0"/>
    <x v="3"/>
    <x v="11"/>
    <x v="3"/>
    <x v="13"/>
    <x v="0"/>
    <x v="2"/>
    <x v="1"/>
    <s v="Trail Boots"/>
    <n v="1"/>
    <n v="146.08000000000001"/>
    <n v="0.1"/>
    <n v="81.540000000000006"/>
    <n v="131.47200000000001"/>
    <n v="81.540000000000006"/>
    <n v="49.932000000000002"/>
    <n v="0.37979189485213583"/>
    <n v="2026"/>
    <s v="Q4"/>
    <n v="12"/>
    <s v="Dec"/>
  </r>
  <r>
    <x v="2523"/>
    <x v="338"/>
    <x v="0"/>
    <x v="3"/>
    <x v="11"/>
    <x v="3"/>
    <x v="7"/>
    <x v="1"/>
    <x v="2"/>
    <x v="0"/>
    <s v="Cycling Pack 12L"/>
    <n v="4"/>
    <n v="101.17"/>
    <n v="0.15"/>
    <n v="50.48"/>
    <n v="343.97800000000001"/>
    <n v="201.92"/>
    <n v="142.05800000000002"/>
    <n v="0.41298571420265257"/>
    <n v="2026"/>
    <s v="Q4"/>
    <n v="12"/>
    <s v="Dec"/>
  </r>
  <r>
    <x v="2524"/>
    <x v="338"/>
    <x v="0"/>
    <x v="3"/>
    <x v="11"/>
    <x v="1"/>
    <x v="6"/>
    <x v="2"/>
    <x v="1"/>
    <x v="3"/>
    <s v="Compact Sleeping Bag"/>
    <n v="2"/>
    <n v="121.64"/>
    <n v="0"/>
    <n v="61.94"/>
    <n v="243.28"/>
    <n v="123.88"/>
    <n v="119.4"/>
    <n v="0.49079250246629402"/>
    <n v="2026"/>
    <s v="Q4"/>
    <n v="12"/>
    <s v="Dec"/>
  </r>
  <r>
    <x v="2525"/>
    <x v="338"/>
    <x v="0"/>
    <x v="3"/>
    <x v="11"/>
    <x v="1"/>
    <x v="1"/>
    <x v="0"/>
    <x v="0"/>
    <x v="2"/>
    <s v="Travel Backpack 35L"/>
    <n v="1"/>
    <n v="165.1"/>
    <n v="0.05"/>
    <n v="85.23"/>
    <n v="156.845"/>
    <n v="85.23"/>
    <n v="71.614999999999995"/>
    <n v="0.45659727756702473"/>
    <n v="2026"/>
    <s v="Q4"/>
    <n v="12"/>
    <s v="Dec"/>
  </r>
  <r>
    <x v="2526"/>
    <x v="338"/>
    <x v="0"/>
    <x v="3"/>
    <x v="11"/>
    <x v="3"/>
    <x v="13"/>
    <x v="0"/>
    <x v="1"/>
    <x v="3"/>
    <s v="Trail Tent 2P"/>
    <n v="3"/>
    <n v="194.07"/>
    <n v="0.1"/>
    <n v="102.37"/>
    <n v="523.98900000000003"/>
    <n v="307.11"/>
    <n v="216.87900000000002"/>
    <n v="0.4138999101126169"/>
    <n v="2026"/>
    <s v="Q4"/>
    <n v="12"/>
    <s v="Dec"/>
  </r>
  <r>
    <x v="2527"/>
    <x v="338"/>
    <x v="0"/>
    <x v="3"/>
    <x v="11"/>
    <x v="3"/>
    <x v="13"/>
    <x v="3"/>
    <x v="1"/>
    <x v="1"/>
    <s v="Summit Backpack 45L"/>
    <n v="1"/>
    <n v="152.44"/>
    <n v="0.1"/>
    <n v="76.91"/>
    <n v="137.196"/>
    <n v="76.91"/>
    <n v="60.286000000000001"/>
    <n v="0.43941514329863846"/>
    <n v="2026"/>
    <s v="Q4"/>
    <n v="12"/>
    <s v="Dec"/>
  </r>
  <r>
    <x v="2528"/>
    <x v="338"/>
    <x v="0"/>
    <x v="3"/>
    <x v="11"/>
    <x v="1"/>
    <x v="12"/>
    <x v="0"/>
    <x v="0"/>
    <x v="3"/>
    <s v="Compact Sleeping Bag"/>
    <n v="1"/>
    <n v="123.82"/>
    <n v="0.05"/>
    <n v="59.19"/>
    <n v="117.62899999999999"/>
    <n v="59.19"/>
    <n v="58.438999999999993"/>
    <n v="0.49680775999115862"/>
    <n v="2026"/>
    <s v="Q4"/>
    <n v="12"/>
    <s v="Dec"/>
  </r>
  <r>
    <x v="2529"/>
    <x v="338"/>
    <x v="0"/>
    <x v="3"/>
    <x v="11"/>
    <x v="0"/>
    <x v="0"/>
    <x v="0"/>
    <x v="1"/>
    <x v="1"/>
    <s v="Trekking Poles"/>
    <n v="4"/>
    <n v="71.12"/>
    <n v="0.05"/>
    <n v="31.93"/>
    <n v="270.25600000000003"/>
    <n v="127.72"/>
    <n v="142.53600000000003"/>
    <n v="0.52741104730329769"/>
    <n v="2026"/>
    <s v="Q4"/>
    <n v="12"/>
    <s v="Dec"/>
  </r>
  <r>
    <x v="2530"/>
    <x v="338"/>
    <x v="0"/>
    <x v="3"/>
    <x v="11"/>
    <x v="2"/>
    <x v="16"/>
    <x v="3"/>
    <x v="0"/>
    <x v="1"/>
    <s v="Trekking Poles"/>
    <n v="1"/>
    <n v="71.55"/>
    <n v="0.1"/>
    <n v="32.07"/>
    <n v="64.394999999999996"/>
    <n v="32.07"/>
    <n v="32.324999999999996"/>
    <n v="0.50197996738877237"/>
    <n v="2026"/>
    <s v="Q4"/>
    <n v="12"/>
    <s v="Dec"/>
  </r>
  <r>
    <x v="2531"/>
    <x v="338"/>
    <x v="0"/>
    <x v="3"/>
    <x v="11"/>
    <x v="2"/>
    <x v="2"/>
    <x v="3"/>
    <x v="0"/>
    <x v="1"/>
    <s v="Trekking Poles"/>
    <n v="2"/>
    <n v="70.239999999999995"/>
    <n v="0.1"/>
    <n v="33.29"/>
    <n v="126.43199999999999"/>
    <n v="66.58"/>
    <n v="59.85199999999999"/>
    <n v="0.47339281194634264"/>
    <n v="2026"/>
    <s v="Q4"/>
    <n v="12"/>
    <s v="Dec"/>
  </r>
  <r>
    <x v="2532"/>
    <x v="339"/>
    <x v="0"/>
    <x v="3"/>
    <x v="11"/>
    <x v="0"/>
    <x v="0"/>
    <x v="3"/>
    <x v="0"/>
    <x v="0"/>
    <s v="Trail Bike Light"/>
    <n v="2"/>
    <n v="50.68"/>
    <n v="0.15"/>
    <n v="22.41"/>
    <n v="86.155999999999992"/>
    <n v="44.82"/>
    <n v="41.335999999999991"/>
    <n v="0.47978086262129155"/>
    <n v="2026"/>
    <s v="Q4"/>
    <n v="12"/>
    <s v="Dec"/>
  </r>
  <r>
    <x v="2533"/>
    <x v="339"/>
    <x v="0"/>
    <x v="3"/>
    <x v="11"/>
    <x v="3"/>
    <x v="7"/>
    <x v="0"/>
    <x v="1"/>
    <x v="0"/>
    <s v="Cycling Pack 12L"/>
    <n v="1"/>
    <n v="101.26"/>
    <n v="0"/>
    <n v="51.7"/>
    <n v="101.26"/>
    <n v="51.7"/>
    <n v="49.56"/>
    <n v="0.4894331424056883"/>
    <n v="2026"/>
    <s v="Q4"/>
    <n v="12"/>
    <s v="Dec"/>
  </r>
  <r>
    <x v="2534"/>
    <x v="339"/>
    <x v="0"/>
    <x v="3"/>
    <x v="11"/>
    <x v="0"/>
    <x v="0"/>
    <x v="3"/>
    <x v="2"/>
    <x v="2"/>
    <s v="Packing Cube Set"/>
    <n v="2"/>
    <n v="46.01"/>
    <n v="0.05"/>
    <n v="18.399999999999999"/>
    <n v="87.418999999999997"/>
    <n v="36.799999999999997"/>
    <n v="50.619"/>
    <n v="0.57903888170763795"/>
    <n v="2026"/>
    <s v="Q4"/>
    <n v="12"/>
    <s v="Dec"/>
  </r>
  <r>
    <x v="2535"/>
    <x v="339"/>
    <x v="0"/>
    <x v="3"/>
    <x v="11"/>
    <x v="1"/>
    <x v="12"/>
    <x v="0"/>
    <x v="1"/>
    <x v="2"/>
    <s v="Carry-On Duffel"/>
    <n v="2"/>
    <n v="131.97999999999999"/>
    <n v="0.1"/>
    <n v="68.02"/>
    <n v="237.56399999999999"/>
    <n v="136.04"/>
    <n v="101.524"/>
    <n v="0.42735431294303855"/>
    <n v="2026"/>
    <s v="Q4"/>
    <n v="12"/>
    <s v="Dec"/>
  </r>
  <r>
    <x v="2536"/>
    <x v="339"/>
    <x v="0"/>
    <x v="3"/>
    <x v="11"/>
    <x v="3"/>
    <x v="7"/>
    <x v="2"/>
    <x v="1"/>
    <x v="1"/>
    <s v="Trekking Poles"/>
    <n v="2"/>
    <n v="73.16"/>
    <n v="0.15"/>
    <n v="32.64"/>
    <n v="124.37199999999999"/>
    <n v="65.28"/>
    <n v="59.091999999999985"/>
    <n v="0.47512301804264617"/>
    <n v="2026"/>
    <s v="Q4"/>
    <n v="12"/>
    <s v="Dec"/>
  </r>
  <r>
    <x v="2537"/>
    <x v="339"/>
    <x v="0"/>
    <x v="3"/>
    <x v="11"/>
    <x v="1"/>
    <x v="6"/>
    <x v="0"/>
    <x v="2"/>
    <x v="2"/>
    <s v="Packing Cube Set"/>
    <n v="2"/>
    <n v="47.43"/>
    <n v="0.05"/>
    <n v="18.63"/>
    <n v="90.11699999999999"/>
    <n v="37.26"/>
    <n v="52.856999999999992"/>
    <n v="0.58653750124837711"/>
    <n v="2026"/>
    <s v="Q4"/>
    <n v="12"/>
    <s v="Dec"/>
  </r>
  <r>
    <x v="2538"/>
    <x v="340"/>
    <x v="0"/>
    <x v="3"/>
    <x v="11"/>
    <x v="0"/>
    <x v="9"/>
    <x v="0"/>
    <x v="1"/>
    <x v="2"/>
    <s v="Insulated Bottle"/>
    <n v="1"/>
    <n v="35.93"/>
    <n v="0.05"/>
    <n v="13.23"/>
    <n v="34.133499999999998"/>
    <n v="13.23"/>
    <n v="20.903499999999998"/>
    <n v="0.6124042363074399"/>
    <n v="2026"/>
    <s v="Q4"/>
    <n v="12"/>
    <s v="Dec"/>
  </r>
  <r>
    <x v="2539"/>
    <x v="340"/>
    <x v="0"/>
    <x v="3"/>
    <x v="11"/>
    <x v="0"/>
    <x v="15"/>
    <x v="3"/>
    <x v="0"/>
    <x v="2"/>
    <s v="Insulated Bottle"/>
    <n v="1"/>
    <n v="35.53"/>
    <n v="0.05"/>
    <n v="13.28"/>
    <n v="33.753500000000003"/>
    <n v="13.28"/>
    <n v="20.473500000000001"/>
    <n v="0.6065593197742456"/>
    <n v="2026"/>
    <s v="Q4"/>
    <n v="12"/>
    <s v="Dec"/>
  </r>
  <r>
    <x v="2540"/>
    <x v="340"/>
    <x v="0"/>
    <x v="3"/>
    <x v="11"/>
    <x v="1"/>
    <x v="14"/>
    <x v="0"/>
    <x v="1"/>
    <x v="3"/>
    <s v="Trail Tent 2P"/>
    <n v="3"/>
    <n v="196.97"/>
    <n v="0.15"/>
    <n v="101.88"/>
    <n v="502.27349999999996"/>
    <n v="305.64"/>
    <n v="196.63349999999997"/>
    <n v="0.39148690902466482"/>
    <n v="2026"/>
    <s v="Q4"/>
    <n v="12"/>
    <s v="Dec"/>
  </r>
  <r>
    <x v="2541"/>
    <x v="340"/>
    <x v="0"/>
    <x v="3"/>
    <x v="11"/>
    <x v="0"/>
    <x v="0"/>
    <x v="0"/>
    <x v="1"/>
    <x v="2"/>
    <s v="Insulated Bottle"/>
    <n v="2"/>
    <n v="37.020000000000003"/>
    <n v="0.2"/>
    <n v="13.39"/>
    <n v="59.232000000000006"/>
    <n v="26.78"/>
    <n v="32.452000000000005"/>
    <n v="0.5478795245813074"/>
    <n v="2026"/>
    <s v="Q4"/>
    <n v="12"/>
    <s v="Dec"/>
  </r>
  <r>
    <x v="2542"/>
    <x v="340"/>
    <x v="0"/>
    <x v="3"/>
    <x v="11"/>
    <x v="1"/>
    <x v="14"/>
    <x v="0"/>
    <x v="1"/>
    <x v="2"/>
    <s v="Packing Cube Set"/>
    <n v="4"/>
    <n v="47.22"/>
    <n v="0"/>
    <n v="18.420000000000002"/>
    <n v="188.88"/>
    <n v="73.680000000000007"/>
    <n v="115.19999999999999"/>
    <n v="0.60991105463786521"/>
    <n v="2026"/>
    <s v="Q4"/>
    <n v="12"/>
    <s v="Dec"/>
  </r>
  <r>
    <x v="2543"/>
    <x v="341"/>
    <x v="0"/>
    <x v="3"/>
    <x v="11"/>
    <x v="1"/>
    <x v="12"/>
    <x v="2"/>
    <x v="0"/>
    <x v="2"/>
    <s v="Packing Cube Set"/>
    <n v="4"/>
    <n v="46.48"/>
    <n v="0.1"/>
    <n v="18.66"/>
    <n v="167.328"/>
    <n v="74.64"/>
    <n v="92.688000000000002"/>
    <n v="0.55393000573723461"/>
    <n v="2026"/>
    <s v="Q4"/>
    <n v="12"/>
    <s v="Dec"/>
  </r>
  <r>
    <x v="2544"/>
    <x v="341"/>
    <x v="0"/>
    <x v="3"/>
    <x v="11"/>
    <x v="3"/>
    <x v="13"/>
    <x v="1"/>
    <x v="2"/>
    <x v="1"/>
    <s v="Trail Boots"/>
    <n v="12"/>
    <n v="146.99"/>
    <n v="0.15"/>
    <n v="79.239999999999995"/>
    <n v="1499.298"/>
    <n v="950.87999999999988"/>
    <n v="548.41800000000012"/>
    <n v="0.36578318653129671"/>
    <n v="2026"/>
    <s v="Q4"/>
    <n v="12"/>
    <s v="Dec"/>
  </r>
  <r>
    <x v="2545"/>
    <x v="341"/>
    <x v="0"/>
    <x v="3"/>
    <x v="11"/>
    <x v="2"/>
    <x v="10"/>
    <x v="0"/>
    <x v="1"/>
    <x v="4"/>
    <s v="Resistance Band Set"/>
    <n v="1"/>
    <n v="40.29"/>
    <n v="0"/>
    <n v="15.07"/>
    <n v="40.29"/>
    <n v="15.07"/>
    <n v="25.22"/>
    <n v="0.62596177711590961"/>
    <n v="2026"/>
    <s v="Q4"/>
    <n v="12"/>
    <s v="Dec"/>
  </r>
  <r>
    <x v="2546"/>
    <x v="341"/>
    <x v="0"/>
    <x v="3"/>
    <x v="11"/>
    <x v="0"/>
    <x v="0"/>
    <x v="1"/>
    <x v="2"/>
    <x v="3"/>
    <s v="Compact Sleeping Bag"/>
    <n v="4"/>
    <n v="125.82"/>
    <n v="0.15"/>
    <n v="61.39"/>
    <n v="427.78799999999995"/>
    <n v="245.56"/>
    <n v="182.22799999999995"/>
    <n v="0.42597735326844133"/>
    <n v="2026"/>
    <s v="Q4"/>
    <n v="12"/>
    <s v="Dec"/>
  </r>
  <r>
    <x v="2547"/>
    <x v="341"/>
    <x v="0"/>
    <x v="3"/>
    <x v="11"/>
    <x v="1"/>
    <x v="1"/>
    <x v="0"/>
    <x v="1"/>
    <x v="2"/>
    <s v="Insulated Bottle"/>
    <n v="3"/>
    <n v="36.25"/>
    <n v="0"/>
    <n v="13.67"/>
    <n v="108.75"/>
    <n v="41.01"/>
    <n v="67.740000000000009"/>
    <n v="0.62289655172413805"/>
    <n v="2026"/>
    <s v="Q4"/>
    <n v="12"/>
    <s v="Dec"/>
  </r>
  <r>
    <x v="2548"/>
    <x v="341"/>
    <x v="0"/>
    <x v="3"/>
    <x v="11"/>
    <x v="2"/>
    <x v="10"/>
    <x v="3"/>
    <x v="0"/>
    <x v="2"/>
    <s v="Travel Backpack 35L"/>
    <n v="1"/>
    <n v="165.29"/>
    <n v="0.05"/>
    <n v="89.92"/>
    <n v="157.02549999999999"/>
    <n v="89.92"/>
    <n v="67.105499999999992"/>
    <n v="0.42735415585366704"/>
    <n v="2026"/>
    <s v="Q4"/>
    <n v="12"/>
    <s v="Dec"/>
  </r>
  <r>
    <x v="2549"/>
    <x v="341"/>
    <x v="0"/>
    <x v="3"/>
    <x v="11"/>
    <x v="3"/>
    <x v="8"/>
    <x v="0"/>
    <x v="1"/>
    <x v="3"/>
    <s v="Portable Camp Stove"/>
    <n v="1"/>
    <n v="82.89"/>
    <n v="0.15"/>
    <n v="38.51"/>
    <n v="70.456500000000005"/>
    <n v="38.51"/>
    <n v="31.946500000000007"/>
    <n v="0.45342161475520365"/>
    <n v="2026"/>
    <s v="Q4"/>
    <n v="12"/>
    <s v="Dec"/>
  </r>
  <r>
    <x v="2550"/>
    <x v="341"/>
    <x v="0"/>
    <x v="3"/>
    <x v="11"/>
    <x v="1"/>
    <x v="6"/>
    <x v="0"/>
    <x v="2"/>
    <x v="3"/>
    <s v="Trail Tent 2P"/>
    <n v="1"/>
    <n v="199.66"/>
    <n v="0"/>
    <n v="103.15"/>
    <n v="199.66"/>
    <n v="103.15"/>
    <n v="96.509999999999991"/>
    <n v="0.48337173194430527"/>
    <n v="2026"/>
    <s v="Q4"/>
    <n v="12"/>
    <s v="Dec"/>
  </r>
  <r>
    <x v="2551"/>
    <x v="341"/>
    <x v="0"/>
    <x v="3"/>
    <x v="11"/>
    <x v="3"/>
    <x v="8"/>
    <x v="2"/>
    <x v="1"/>
    <x v="1"/>
    <s v="Trail Boots"/>
    <n v="2"/>
    <n v="146.25"/>
    <n v="0.05"/>
    <n v="77.3"/>
    <n v="277.875"/>
    <n v="154.6"/>
    <n v="123.27500000000001"/>
    <n v="0.44363472784525421"/>
    <n v="2026"/>
    <s v="Q4"/>
    <n v="12"/>
    <s v="Dec"/>
  </r>
  <r>
    <x v="2552"/>
    <x v="341"/>
    <x v="0"/>
    <x v="3"/>
    <x v="11"/>
    <x v="0"/>
    <x v="9"/>
    <x v="3"/>
    <x v="0"/>
    <x v="3"/>
    <s v="Alpine Tent 4P"/>
    <n v="1"/>
    <n v="333.51"/>
    <n v="0.2"/>
    <n v="199.91"/>
    <n v="266.80799999999999"/>
    <n v="199.91"/>
    <n v="66.897999999999996"/>
    <n v="0.25073461065635211"/>
    <n v="2026"/>
    <s v="Q4"/>
    <n v="12"/>
    <s v="Dec"/>
  </r>
  <r>
    <x v="2553"/>
    <x v="341"/>
    <x v="0"/>
    <x v="3"/>
    <x v="11"/>
    <x v="1"/>
    <x v="12"/>
    <x v="2"/>
    <x v="1"/>
    <x v="1"/>
    <s v="Summit Backpack 45L"/>
    <n v="1"/>
    <n v="151.97"/>
    <n v="0.05"/>
    <n v="80.239999999999995"/>
    <n v="144.3715"/>
    <n v="80.239999999999995"/>
    <n v="64.131500000000003"/>
    <n v="0.44421163456776441"/>
    <n v="2026"/>
    <s v="Q4"/>
    <n v="12"/>
    <s v="Dec"/>
  </r>
  <r>
    <x v="2554"/>
    <x v="341"/>
    <x v="0"/>
    <x v="3"/>
    <x v="11"/>
    <x v="3"/>
    <x v="13"/>
    <x v="2"/>
    <x v="1"/>
    <x v="0"/>
    <s v="Compact Repair Kit"/>
    <n v="1"/>
    <n v="41.07"/>
    <n v="0"/>
    <n v="16.600000000000001"/>
    <n v="41.07"/>
    <n v="16.600000000000001"/>
    <n v="24.47"/>
    <n v="0.59581202824446067"/>
    <n v="2026"/>
    <s v="Q4"/>
    <n v="12"/>
    <s v="Dec"/>
  </r>
  <r>
    <x v="2555"/>
    <x v="341"/>
    <x v="0"/>
    <x v="3"/>
    <x v="11"/>
    <x v="1"/>
    <x v="11"/>
    <x v="3"/>
    <x v="0"/>
    <x v="3"/>
    <s v="Compact Sleeping Bag"/>
    <n v="1"/>
    <n v="122.65"/>
    <n v="0"/>
    <n v="58.9"/>
    <n v="122.65"/>
    <n v="58.9"/>
    <n v="63.750000000000007"/>
    <n v="0.51977170811251527"/>
    <n v="2026"/>
    <s v="Q4"/>
    <n v="12"/>
    <s v="Dec"/>
  </r>
  <r>
    <x v="2556"/>
    <x v="342"/>
    <x v="0"/>
    <x v="3"/>
    <x v="11"/>
    <x v="1"/>
    <x v="6"/>
    <x v="0"/>
    <x v="0"/>
    <x v="1"/>
    <s v="Trail Boots"/>
    <n v="6"/>
    <n v="143.16"/>
    <n v="0.15"/>
    <n v="80.349999999999994"/>
    <n v="730.11599999999999"/>
    <n v="482.09999999999997"/>
    <n v="248.01600000000002"/>
    <n v="0.33969396643820987"/>
    <n v="2026"/>
    <s v="Q4"/>
    <n v="12"/>
    <s v="Dec"/>
  </r>
  <r>
    <x v="2557"/>
    <x v="342"/>
    <x v="0"/>
    <x v="3"/>
    <x v="11"/>
    <x v="2"/>
    <x v="5"/>
    <x v="2"/>
    <x v="1"/>
    <x v="1"/>
    <s v="Trail Boots"/>
    <n v="3"/>
    <n v="142.75"/>
    <n v="0.1"/>
    <n v="81.739999999999995"/>
    <n v="385.42500000000001"/>
    <n v="245.21999999999997"/>
    <n v="140.20500000000004"/>
    <n v="0.3637672698968672"/>
    <n v="2026"/>
    <s v="Q4"/>
    <n v="12"/>
    <s v="Dec"/>
  </r>
  <r>
    <x v="2558"/>
    <x v="342"/>
    <x v="0"/>
    <x v="3"/>
    <x v="11"/>
    <x v="1"/>
    <x v="12"/>
    <x v="2"/>
    <x v="0"/>
    <x v="4"/>
    <s v="Recovery Roller"/>
    <n v="2"/>
    <n v="36.03"/>
    <n v="0.1"/>
    <n v="13.54"/>
    <n v="64.853999999999999"/>
    <n v="27.08"/>
    <n v="37.774000000000001"/>
    <n v="0.58244672649335427"/>
    <n v="2026"/>
    <s v="Q4"/>
    <n v="12"/>
    <s v="Dec"/>
  </r>
  <r>
    <x v="2559"/>
    <x v="342"/>
    <x v="0"/>
    <x v="3"/>
    <x v="11"/>
    <x v="0"/>
    <x v="15"/>
    <x v="2"/>
    <x v="0"/>
    <x v="2"/>
    <s v="Carry-On Duffel"/>
    <n v="2"/>
    <n v="133.4"/>
    <n v="0"/>
    <n v="67.69"/>
    <n v="266.8"/>
    <n v="135.38"/>
    <n v="131.42000000000002"/>
    <n v="0.49257871064467768"/>
    <n v="2026"/>
    <s v="Q4"/>
    <n v="12"/>
    <s v="Dec"/>
  </r>
  <r>
    <x v="2560"/>
    <x v="342"/>
    <x v="0"/>
    <x v="3"/>
    <x v="11"/>
    <x v="2"/>
    <x v="2"/>
    <x v="2"/>
    <x v="0"/>
    <x v="3"/>
    <s v="Trail Tent 2P"/>
    <n v="3"/>
    <n v="199.31"/>
    <n v="0.05"/>
    <n v="101.19"/>
    <n v="568.0335"/>
    <n v="303.57"/>
    <n v="264.46350000000001"/>
    <n v="0.46557729429690325"/>
    <n v="2026"/>
    <s v="Q4"/>
    <n v="12"/>
    <s v="Dec"/>
  </r>
  <r>
    <x v="2561"/>
    <x v="342"/>
    <x v="0"/>
    <x v="3"/>
    <x v="11"/>
    <x v="1"/>
    <x v="11"/>
    <x v="0"/>
    <x v="2"/>
    <x v="2"/>
    <s v="Packing Cube Set"/>
    <n v="1"/>
    <n v="47.44"/>
    <n v="0.15"/>
    <n v="17.899999999999999"/>
    <n v="40.323999999999998"/>
    <n v="17.899999999999999"/>
    <n v="22.423999999999999"/>
    <n v="0.55609562543398472"/>
    <n v="2026"/>
    <s v="Q4"/>
    <n v="12"/>
    <s v="Dec"/>
  </r>
  <r>
    <x v="2562"/>
    <x v="342"/>
    <x v="0"/>
    <x v="3"/>
    <x v="11"/>
    <x v="0"/>
    <x v="0"/>
    <x v="1"/>
    <x v="2"/>
    <x v="1"/>
    <s v="Trail Boots"/>
    <n v="10"/>
    <n v="145.30000000000001"/>
    <n v="0.1"/>
    <n v="79.7"/>
    <n v="1307.7"/>
    <n v="797"/>
    <n v="510.70000000000005"/>
    <n v="0.39053299686472437"/>
    <n v="2026"/>
    <s v="Q4"/>
    <n v="12"/>
    <s v="Dec"/>
  </r>
  <r>
    <x v="2563"/>
    <x v="343"/>
    <x v="0"/>
    <x v="3"/>
    <x v="11"/>
    <x v="0"/>
    <x v="0"/>
    <x v="3"/>
    <x v="1"/>
    <x v="0"/>
    <s v="Commuter Helmet"/>
    <n v="1"/>
    <n v="81.010000000000005"/>
    <n v="0.2"/>
    <n v="41.51"/>
    <n v="64.808000000000007"/>
    <n v="41.51"/>
    <n v="23.298000000000009"/>
    <n v="0.35949265522774976"/>
    <n v="2026"/>
    <s v="Q4"/>
    <n v="12"/>
    <s v="Dec"/>
  </r>
  <r>
    <x v="2564"/>
    <x v="343"/>
    <x v="0"/>
    <x v="3"/>
    <x v="11"/>
    <x v="3"/>
    <x v="7"/>
    <x v="3"/>
    <x v="1"/>
    <x v="2"/>
    <s v="Insulated Bottle"/>
    <n v="2"/>
    <n v="35.619999999999997"/>
    <n v="0"/>
    <n v="13.62"/>
    <n v="71.239999999999995"/>
    <n v="27.24"/>
    <n v="44"/>
    <n v="0.61763054463784395"/>
    <n v="2026"/>
    <s v="Q4"/>
    <n v="12"/>
    <s v="Dec"/>
  </r>
  <r>
    <x v="2565"/>
    <x v="343"/>
    <x v="0"/>
    <x v="3"/>
    <x v="11"/>
    <x v="0"/>
    <x v="0"/>
    <x v="0"/>
    <x v="1"/>
    <x v="0"/>
    <s v="Trail Bike Light"/>
    <n v="2"/>
    <n v="49.88"/>
    <n v="0.05"/>
    <n v="22.31"/>
    <n v="94.772000000000006"/>
    <n v="44.62"/>
    <n v="50.152000000000008"/>
    <n v="0.52918583547883347"/>
    <n v="2026"/>
    <s v="Q4"/>
    <n v="12"/>
    <s v="Dec"/>
  </r>
  <r>
    <x v="2566"/>
    <x v="343"/>
    <x v="0"/>
    <x v="3"/>
    <x v="11"/>
    <x v="3"/>
    <x v="7"/>
    <x v="3"/>
    <x v="0"/>
    <x v="0"/>
    <s v="Cycling Pack 12L"/>
    <n v="1"/>
    <n v="101.18"/>
    <n v="0.05"/>
    <n v="49.12"/>
    <n v="96.120999999999995"/>
    <n v="49.12"/>
    <n v="47.000999999999998"/>
    <n v="0.48897743469169069"/>
    <n v="2026"/>
    <s v="Q4"/>
    <n v="12"/>
    <s v="Dec"/>
  </r>
  <r>
    <x v="2567"/>
    <x v="343"/>
    <x v="0"/>
    <x v="3"/>
    <x v="11"/>
    <x v="1"/>
    <x v="12"/>
    <x v="2"/>
    <x v="2"/>
    <x v="4"/>
    <s v="Recovery Roller"/>
    <n v="2"/>
    <n v="36.64"/>
    <n v="0"/>
    <n v="13.7"/>
    <n v="73.28"/>
    <n v="27.4"/>
    <n v="45.88"/>
    <n v="0.62609170305676853"/>
    <n v="2026"/>
    <s v="Q4"/>
    <n v="12"/>
    <s v="Dec"/>
  </r>
  <r>
    <x v="2568"/>
    <x v="343"/>
    <x v="0"/>
    <x v="3"/>
    <x v="11"/>
    <x v="1"/>
    <x v="12"/>
    <x v="2"/>
    <x v="0"/>
    <x v="0"/>
    <s v="Compact Repair Kit"/>
    <n v="3"/>
    <n v="39.979999999999997"/>
    <n v="0.1"/>
    <n v="16.989999999999998"/>
    <n v="107.946"/>
    <n v="50.97"/>
    <n v="56.975999999999999"/>
    <n v="0.52781946528819967"/>
    <n v="2026"/>
    <s v="Q4"/>
    <n v="12"/>
    <s v="Dec"/>
  </r>
  <r>
    <x v="2569"/>
    <x v="343"/>
    <x v="0"/>
    <x v="3"/>
    <x v="11"/>
    <x v="3"/>
    <x v="4"/>
    <x v="3"/>
    <x v="2"/>
    <x v="1"/>
    <s v="Trail Boots"/>
    <n v="3"/>
    <n v="144.16"/>
    <n v="0"/>
    <n v="77.36"/>
    <n v="432.48"/>
    <n v="232.07999999999998"/>
    <n v="200.40000000000003"/>
    <n v="0.46337402885682583"/>
    <n v="2026"/>
    <s v="Q4"/>
    <n v="12"/>
    <s v="Dec"/>
  </r>
  <r>
    <x v="2570"/>
    <x v="344"/>
    <x v="0"/>
    <x v="3"/>
    <x v="11"/>
    <x v="3"/>
    <x v="4"/>
    <x v="0"/>
    <x v="1"/>
    <x v="0"/>
    <s v="Cycling Pack 12L"/>
    <n v="1"/>
    <n v="102.98"/>
    <n v="0.1"/>
    <n v="51.45"/>
    <n v="92.682000000000002"/>
    <n v="51.45"/>
    <n v="41.231999999999999"/>
    <n v="0.4448760277076455"/>
    <n v="2026"/>
    <s v="Q4"/>
    <n v="12"/>
    <s v="Dec"/>
  </r>
  <r>
    <x v="2571"/>
    <x v="344"/>
    <x v="0"/>
    <x v="3"/>
    <x v="11"/>
    <x v="3"/>
    <x v="13"/>
    <x v="0"/>
    <x v="1"/>
    <x v="4"/>
    <s v="Weighted Vest"/>
    <n v="2"/>
    <n v="122.49"/>
    <n v="0.15"/>
    <n v="70.930000000000007"/>
    <n v="208.23299999999998"/>
    <n v="141.86000000000001"/>
    <n v="66.372999999999962"/>
    <n v="0.31874390706564265"/>
    <n v="2026"/>
    <s v="Q4"/>
    <n v="12"/>
    <s v="Dec"/>
  </r>
  <r>
    <x v="2572"/>
    <x v="344"/>
    <x v="0"/>
    <x v="3"/>
    <x v="11"/>
    <x v="1"/>
    <x v="11"/>
    <x v="3"/>
    <x v="1"/>
    <x v="1"/>
    <s v="Trail Boots"/>
    <n v="1"/>
    <n v="141.74"/>
    <n v="0.15"/>
    <n v="78.97"/>
    <n v="120.479"/>
    <n v="78.97"/>
    <n v="41.509"/>
    <n v="0.34453307215365336"/>
    <n v="2026"/>
    <s v="Q4"/>
    <n v="12"/>
    <s v="Dec"/>
  </r>
  <r>
    <x v="2573"/>
    <x v="344"/>
    <x v="0"/>
    <x v="3"/>
    <x v="11"/>
    <x v="3"/>
    <x v="7"/>
    <x v="0"/>
    <x v="0"/>
    <x v="0"/>
    <s v="Compact Repair Kit"/>
    <n v="6"/>
    <n v="39.44"/>
    <n v="0.1"/>
    <n v="16.89"/>
    <n v="212.976"/>
    <n v="101.34"/>
    <n v="111.636"/>
    <n v="0.52417173766058145"/>
    <n v="2026"/>
    <s v="Q4"/>
    <n v="12"/>
    <s v="Dec"/>
  </r>
  <r>
    <x v="2574"/>
    <x v="344"/>
    <x v="0"/>
    <x v="3"/>
    <x v="11"/>
    <x v="2"/>
    <x v="3"/>
    <x v="2"/>
    <x v="0"/>
    <x v="0"/>
    <s v="Trail Bike Light"/>
    <n v="1"/>
    <n v="49.64"/>
    <n v="0.1"/>
    <n v="22"/>
    <n v="44.676000000000002"/>
    <n v="22"/>
    <n v="22.676000000000002"/>
    <n v="0.50756558331094992"/>
    <n v="2026"/>
    <s v="Q4"/>
    <n v="12"/>
    <s v="Dec"/>
  </r>
  <r>
    <x v="2575"/>
    <x v="344"/>
    <x v="0"/>
    <x v="3"/>
    <x v="11"/>
    <x v="2"/>
    <x v="2"/>
    <x v="0"/>
    <x v="1"/>
    <x v="2"/>
    <s v="Travel Backpack 35L"/>
    <n v="1"/>
    <n v="164.29"/>
    <n v="0.05"/>
    <n v="88.66"/>
    <n v="156.07549999999998"/>
    <n v="88.66"/>
    <n v="67.41549999999998"/>
    <n v="0.43194159237035917"/>
    <n v="2026"/>
    <s v="Q4"/>
    <n v="12"/>
    <s v="Dec"/>
  </r>
  <r>
    <x v="2576"/>
    <x v="344"/>
    <x v="0"/>
    <x v="3"/>
    <x v="11"/>
    <x v="3"/>
    <x v="8"/>
    <x v="0"/>
    <x v="0"/>
    <x v="2"/>
    <s v="Insulated Bottle"/>
    <n v="1"/>
    <n v="35.81"/>
    <n v="0"/>
    <n v="13.28"/>
    <n v="35.81"/>
    <n v="13.28"/>
    <n v="22.53"/>
    <n v="0.62915386763473891"/>
    <n v="2026"/>
    <s v="Q4"/>
    <n v="12"/>
    <s v="Dec"/>
  </r>
  <r>
    <x v="2577"/>
    <x v="344"/>
    <x v="0"/>
    <x v="3"/>
    <x v="11"/>
    <x v="0"/>
    <x v="9"/>
    <x v="2"/>
    <x v="1"/>
    <x v="4"/>
    <s v="Resistance Band Set"/>
    <n v="1"/>
    <n v="41.31"/>
    <n v="0.05"/>
    <n v="14.56"/>
    <n v="39.244500000000002"/>
    <n v="14.56"/>
    <n v="24.6845"/>
    <n v="0.62899259768884808"/>
    <n v="2026"/>
    <s v="Q4"/>
    <n v="12"/>
    <s v="Dec"/>
  </r>
  <r>
    <x v="2578"/>
    <x v="344"/>
    <x v="0"/>
    <x v="3"/>
    <x v="11"/>
    <x v="3"/>
    <x v="13"/>
    <x v="3"/>
    <x v="1"/>
    <x v="2"/>
    <s v="Insulated Bottle"/>
    <n v="3"/>
    <n v="36.6"/>
    <n v="0.15"/>
    <n v="13.95"/>
    <n v="93.330000000000013"/>
    <n v="41.849999999999994"/>
    <n v="51.480000000000018"/>
    <n v="0.55159112825458068"/>
    <n v="2026"/>
    <s v="Q4"/>
    <n v="12"/>
    <s v="Dec"/>
  </r>
  <r>
    <x v="2579"/>
    <x v="345"/>
    <x v="0"/>
    <x v="3"/>
    <x v="11"/>
    <x v="1"/>
    <x v="1"/>
    <x v="0"/>
    <x v="1"/>
    <x v="0"/>
    <s v="Trail Bike Light"/>
    <n v="5"/>
    <n v="49.59"/>
    <n v="0"/>
    <n v="22.63"/>
    <n v="247.95000000000002"/>
    <n v="113.14999999999999"/>
    <n v="134.80000000000001"/>
    <n v="0.54365799556362171"/>
    <n v="2026"/>
    <s v="Q4"/>
    <n v="12"/>
    <s v="Dec"/>
  </r>
  <r>
    <x v="2580"/>
    <x v="345"/>
    <x v="0"/>
    <x v="3"/>
    <x v="11"/>
    <x v="0"/>
    <x v="0"/>
    <x v="0"/>
    <x v="1"/>
    <x v="1"/>
    <s v="Trekking Poles"/>
    <n v="5"/>
    <n v="72.3"/>
    <n v="0.05"/>
    <n v="31.73"/>
    <n v="343.42500000000001"/>
    <n v="158.65"/>
    <n v="184.77500000000001"/>
    <n v="0.53803596127247577"/>
    <n v="2026"/>
    <s v="Q4"/>
    <n v="12"/>
    <s v="Dec"/>
  </r>
  <r>
    <x v="2581"/>
    <x v="345"/>
    <x v="0"/>
    <x v="3"/>
    <x v="11"/>
    <x v="3"/>
    <x v="4"/>
    <x v="0"/>
    <x v="1"/>
    <x v="0"/>
    <s v="Trail Bike Light"/>
    <n v="1"/>
    <n v="51.57"/>
    <n v="0.1"/>
    <n v="23.11"/>
    <n v="46.413000000000004"/>
    <n v="23.11"/>
    <n v="23.303000000000004"/>
    <n v="0.5020791588563549"/>
    <n v="2026"/>
    <s v="Q4"/>
    <n v="12"/>
    <s v="Dec"/>
  </r>
  <r>
    <x v="2582"/>
    <x v="346"/>
    <x v="0"/>
    <x v="3"/>
    <x v="11"/>
    <x v="0"/>
    <x v="0"/>
    <x v="0"/>
    <x v="0"/>
    <x v="2"/>
    <s v="Insulated Bottle"/>
    <n v="3"/>
    <n v="35.380000000000003"/>
    <n v="0"/>
    <n v="13.51"/>
    <n v="106.14000000000001"/>
    <n v="40.53"/>
    <n v="65.610000000000014"/>
    <n v="0.61814584511023185"/>
    <n v="2026"/>
    <s v="Q4"/>
    <n v="12"/>
    <s v="Dec"/>
  </r>
  <r>
    <x v="2583"/>
    <x v="346"/>
    <x v="0"/>
    <x v="3"/>
    <x v="11"/>
    <x v="2"/>
    <x v="2"/>
    <x v="0"/>
    <x v="2"/>
    <x v="0"/>
    <s v="Commuter Helmet"/>
    <n v="1"/>
    <n v="83.08"/>
    <n v="0.15"/>
    <n v="42.91"/>
    <n v="70.617999999999995"/>
    <n v="42.91"/>
    <n v="27.707999999999998"/>
    <n v="0.39236455294684075"/>
    <n v="2026"/>
    <s v="Q4"/>
    <n v="12"/>
    <s v="Dec"/>
  </r>
  <r>
    <x v="2584"/>
    <x v="346"/>
    <x v="0"/>
    <x v="3"/>
    <x v="11"/>
    <x v="1"/>
    <x v="12"/>
    <x v="1"/>
    <x v="2"/>
    <x v="3"/>
    <s v="Compact Sleeping Bag"/>
    <n v="3"/>
    <n v="120.5"/>
    <n v="0.15"/>
    <n v="61.44"/>
    <n v="307.27499999999998"/>
    <n v="184.32"/>
    <n v="122.95499999999998"/>
    <n v="0.40014644862094212"/>
    <n v="2026"/>
    <s v="Q4"/>
    <n v="12"/>
    <s v="Dec"/>
  </r>
  <r>
    <x v="2585"/>
    <x v="346"/>
    <x v="0"/>
    <x v="3"/>
    <x v="11"/>
    <x v="0"/>
    <x v="0"/>
    <x v="0"/>
    <x v="1"/>
    <x v="1"/>
    <s v="Trekking Poles"/>
    <n v="3"/>
    <n v="73.040000000000006"/>
    <n v="0.1"/>
    <n v="31.78"/>
    <n v="197.208"/>
    <n v="95.34"/>
    <n v="101.86799999999999"/>
    <n v="0.51655105269563095"/>
    <n v="2026"/>
    <s v="Q4"/>
    <n v="12"/>
    <s v="Dec"/>
  </r>
  <r>
    <x v="2586"/>
    <x v="347"/>
    <x v="0"/>
    <x v="3"/>
    <x v="11"/>
    <x v="1"/>
    <x v="1"/>
    <x v="0"/>
    <x v="0"/>
    <x v="3"/>
    <s v="Alpine Tent 4P"/>
    <n v="2"/>
    <n v="339.95"/>
    <n v="0"/>
    <n v="195.78"/>
    <n v="679.9"/>
    <n v="391.56"/>
    <n v="288.33999999999997"/>
    <n v="0.42409177820267685"/>
    <n v="2026"/>
    <s v="Q4"/>
    <n v="12"/>
    <s v="Dec"/>
  </r>
  <r>
    <x v="2587"/>
    <x v="347"/>
    <x v="0"/>
    <x v="3"/>
    <x v="11"/>
    <x v="0"/>
    <x v="15"/>
    <x v="3"/>
    <x v="0"/>
    <x v="3"/>
    <s v="Trail Tent 2P"/>
    <n v="2"/>
    <n v="199.43"/>
    <n v="0.05"/>
    <n v="106.58"/>
    <n v="378.91699999999997"/>
    <n v="213.16"/>
    <n v="165.75699999999998"/>
    <n v="0.4374493622613923"/>
    <n v="2026"/>
    <s v="Q4"/>
    <n v="12"/>
    <s v="Dec"/>
  </r>
  <r>
    <x v="2588"/>
    <x v="347"/>
    <x v="0"/>
    <x v="3"/>
    <x v="11"/>
    <x v="0"/>
    <x v="15"/>
    <x v="0"/>
    <x v="0"/>
    <x v="4"/>
    <s v="Training Mat"/>
    <n v="2"/>
    <n v="51.77"/>
    <n v="0.05"/>
    <n v="21.76"/>
    <n v="98.363"/>
    <n v="43.52"/>
    <n v="54.842999999999996"/>
    <n v="0.55755721155312465"/>
    <n v="2026"/>
    <s v="Q4"/>
    <n v="12"/>
    <s v="Dec"/>
  </r>
  <r>
    <x v="2589"/>
    <x v="347"/>
    <x v="0"/>
    <x v="3"/>
    <x v="11"/>
    <x v="1"/>
    <x v="1"/>
    <x v="0"/>
    <x v="1"/>
    <x v="2"/>
    <s v="Travel Backpack 35L"/>
    <n v="1"/>
    <n v="161.53"/>
    <n v="0"/>
    <n v="87.43"/>
    <n v="161.53"/>
    <n v="87.43"/>
    <n v="74.099999999999994"/>
    <n v="0.45873831486411187"/>
    <n v="2026"/>
    <s v="Q4"/>
    <n v="12"/>
    <s v="Dec"/>
  </r>
  <r>
    <x v="2590"/>
    <x v="347"/>
    <x v="0"/>
    <x v="3"/>
    <x v="11"/>
    <x v="1"/>
    <x v="12"/>
    <x v="1"/>
    <x v="2"/>
    <x v="1"/>
    <s v="Trail Boots"/>
    <n v="4"/>
    <n v="145.85"/>
    <n v="0.1"/>
    <n v="79.47"/>
    <n v="525.05999999999995"/>
    <n v="317.88"/>
    <n v="207.17999999999995"/>
    <n v="0.39458347617415146"/>
    <n v="2026"/>
    <s v="Q4"/>
    <n v="12"/>
    <s v="Dec"/>
  </r>
  <r>
    <x v="2591"/>
    <x v="347"/>
    <x v="0"/>
    <x v="3"/>
    <x v="11"/>
    <x v="3"/>
    <x v="13"/>
    <x v="0"/>
    <x v="0"/>
    <x v="3"/>
    <s v="Trail Tent 2P"/>
    <n v="1"/>
    <n v="197.18"/>
    <n v="0"/>
    <n v="105.28"/>
    <n v="197.18"/>
    <n v="105.28"/>
    <n v="91.9"/>
    <n v="0.46607160969672384"/>
    <n v="2026"/>
    <s v="Q4"/>
    <n v="12"/>
    <s v="Dec"/>
  </r>
  <r>
    <x v="2592"/>
    <x v="347"/>
    <x v="0"/>
    <x v="3"/>
    <x v="11"/>
    <x v="3"/>
    <x v="7"/>
    <x v="0"/>
    <x v="1"/>
    <x v="3"/>
    <s v="Compact Sleeping Bag"/>
    <n v="1"/>
    <n v="124.9"/>
    <n v="0"/>
    <n v="62.16"/>
    <n v="124.9"/>
    <n v="62.16"/>
    <n v="62.740000000000009"/>
    <n v="0.50232185748598879"/>
    <n v="2026"/>
    <s v="Q4"/>
    <n v="12"/>
    <s v="Dec"/>
  </r>
  <r>
    <x v="2593"/>
    <x v="347"/>
    <x v="0"/>
    <x v="3"/>
    <x v="11"/>
    <x v="2"/>
    <x v="16"/>
    <x v="2"/>
    <x v="1"/>
    <x v="1"/>
    <s v="Trekking Poles"/>
    <n v="2"/>
    <n v="70.239999999999995"/>
    <n v="0.1"/>
    <n v="32.130000000000003"/>
    <n v="126.43199999999999"/>
    <n v="64.260000000000005"/>
    <n v="62.171999999999983"/>
    <n v="0.49174259681093385"/>
    <n v="2026"/>
    <s v="Q4"/>
    <n v="12"/>
    <s v="Dec"/>
  </r>
  <r>
    <x v="2594"/>
    <x v="347"/>
    <x v="0"/>
    <x v="3"/>
    <x v="11"/>
    <x v="1"/>
    <x v="11"/>
    <x v="2"/>
    <x v="2"/>
    <x v="1"/>
    <s v="Trail Boots"/>
    <n v="5"/>
    <n v="145.6"/>
    <n v="0.15"/>
    <n v="81.180000000000007"/>
    <n v="618.79999999999995"/>
    <n v="405.90000000000003"/>
    <n v="212.89999999999992"/>
    <n v="0.34405300581771159"/>
    <n v="2026"/>
    <s v="Q4"/>
    <n v="12"/>
    <s v="Dec"/>
  </r>
  <r>
    <x v="2595"/>
    <x v="347"/>
    <x v="0"/>
    <x v="3"/>
    <x v="11"/>
    <x v="3"/>
    <x v="8"/>
    <x v="2"/>
    <x v="0"/>
    <x v="1"/>
    <s v="Summit Backpack 45L"/>
    <n v="1"/>
    <n v="152.4"/>
    <n v="0.05"/>
    <n v="77.98"/>
    <n v="144.78"/>
    <n v="77.98"/>
    <n v="66.8"/>
    <n v="0.46138969470921398"/>
    <n v="2026"/>
    <s v="Q4"/>
    <n v="12"/>
    <s v="Dec"/>
  </r>
  <r>
    <x v="2596"/>
    <x v="347"/>
    <x v="0"/>
    <x v="3"/>
    <x v="11"/>
    <x v="2"/>
    <x v="2"/>
    <x v="0"/>
    <x v="1"/>
    <x v="2"/>
    <s v="Insulated Bottle"/>
    <n v="1"/>
    <n v="36.17"/>
    <n v="0.05"/>
    <n v="13.87"/>
    <n v="34.361499999999999"/>
    <n v="13.87"/>
    <n v="20.491500000000002"/>
    <n v="0.59635056676803988"/>
    <n v="2026"/>
    <s v="Q4"/>
    <n v="12"/>
    <s v="Dec"/>
  </r>
  <r>
    <x v="2597"/>
    <x v="348"/>
    <x v="0"/>
    <x v="3"/>
    <x v="11"/>
    <x v="1"/>
    <x v="12"/>
    <x v="0"/>
    <x v="0"/>
    <x v="3"/>
    <s v="Compact Sleeping Bag"/>
    <n v="3"/>
    <n v="126.21"/>
    <n v="0.1"/>
    <n v="60.65"/>
    <n v="340.767"/>
    <n v="181.95"/>
    <n v="158.81700000000001"/>
    <n v="0.46605745274630467"/>
    <n v="2026"/>
    <s v="Q4"/>
    <n v="12"/>
    <s v="Dec"/>
  </r>
  <r>
    <x v="2598"/>
    <x v="348"/>
    <x v="0"/>
    <x v="3"/>
    <x v="11"/>
    <x v="3"/>
    <x v="13"/>
    <x v="1"/>
    <x v="0"/>
    <x v="1"/>
    <s v="Trail Boots"/>
    <n v="6"/>
    <n v="143.72999999999999"/>
    <n v="0.15"/>
    <n v="77.27"/>
    <n v="733.02299999999991"/>
    <n v="463.62"/>
    <n v="269.40299999999991"/>
    <n v="0.36752325643260847"/>
    <n v="2026"/>
    <s v="Q4"/>
    <n v="12"/>
    <s v="Dec"/>
  </r>
  <r>
    <x v="2599"/>
    <x v="348"/>
    <x v="0"/>
    <x v="3"/>
    <x v="11"/>
    <x v="1"/>
    <x v="12"/>
    <x v="3"/>
    <x v="1"/>
    <x v="1"/>
    <s v="Trail Boots"/>
    <n v="4"/>
    <n v="146.38999999999999"/>
    <n v="0"/>
    <n v="78.95"/>
    <n v="585.55999999999995"/>
    <n v="315.8"/>
    <n v="269.75999999999993"/>
    <n v="0.46068720541020552"/>
    <n v="2026"/>
    <s v="Q4"/>
    <n v="12"/>
    <s v="Dec"/>
  </r>
  <r>
    <x v="2600"/>
    <x v="348"/>
    <x v="0"/>
    <x v="3"/>
    <x v="11"/>
    <x v="1"/>
    <x v="12"/>
    <x v="3"/>
    <x v="0"/>
    <x v="1"/>
    <s v="Hiking Daypack 20L"/>
    <n v="2"/>
    <n v="89.84"/>
    <n v="0.05"/>
    <n v="45.17"/>
    <n v="170.696"/>
    <n v="90.34"/>
    <n v="80.355999999999995"/>
    <n v="0.47075502647982376"/>
    <n v="2026"/>
    <s v="Q4"/>
    <n v="12"/>
    <s v="Dec"/>
  </r>
  <r>
    <x v="2601"/>
    <x v="348"/>
    <x v="0"/>
    <x v="3"/>
    <x v="11"/>
    <x v="2"/>
    <x v="10"/>
    <x v="2"/>
    <x v="1"/>
    <x v="4"/>
    <s v="Training Mat"/>
    <n v="3"/>
    <n v="49.67"/>
    <n v="0.05"/>
    <n v="21.5"/>
    <n v="141.55949999999999"/>
    <n v="64.5"/>
    <n v="77.059499999999986"/>
    <n v="0.54436120500566898"/>
    <n v="2026"/>
    <s v="Q4"/>
    <n v="12"/>
    <s v="Dec"/>
  </r>
  <r>
    <x v="2602"/>
    <x v="348"/>
    <x v="0"/>
    <x v="3"/>
    <x v="11"/>
    <x v="1"/>
    <x v="14"/>
    <x v="1"/>
    <x v="2"/>
    <x v="1"/>
    <s v="Hiking Daypack 20L"/>
    <n v="4"/>
    <n v="94.3"/>
    <n v="0.1"/>
    <n v="44.36"/>
    <n v="339.48"/>
    <n v="177.44"/>
    <n v="162.04000000000002"/>
    <n v="0.47731825144338402"/>
    <n v="2026"/>
    <s v="Q4"/>
    <n v="12"/>
    <s v="Dec"/>
  </r>
  <r>
    <x v="2603"/>
    <x v="349"/>
    <x v="0"/>
    <x v="3"/>
    <x v="11"/>
    <x v="1"/>
    <x v="12"/>
    <x v="2"/>
    <x v="2"/>
    <x v="4"/>
    <s v="Recovery Roller"/>
    <n v="2"/>
    <n v="36.020000000000003"/>
    <n v="0.1"/>
    <n v="13.59"/>
    <n v="64.836000000000013"/>
    <n v="27.18"/>
    <n v="37.656000000000013"/>
    <n v="0.58078845086063302"/>
    <n v="2026"/>
    <s v="Q4"/>
    <n v="12"/>
    <s v="Dec"/>
  </r>
  <r>
    <x v="2604"/>
    <x v="349"/>
    <x v="0"/>
    <x v="3"/>
    <x v="11"/>
    <x v="1"/>
    <x v="14"/>
    <x v="0"/>
    <x v="0"/>
    <x v="1"/>
    <s v="Summit Backpack 45L"/>
    <n v="1"/>
    <n v="154.12"/>
    <n v="0"/>
    <n v="77.45"/>
    <n v="154.12"/>
    <n v="77.45"/>
    <n v="76.67"/>
    <n v="0.49746950428237735"/>
    <n v="2026"/>
    <s v="Q4"/>
    <n v="12"/>
    <s v="Dec"/>
  </r>
  <r>
    <x v="2605"/>
    <x v="349"/>
    <x v="0"/>
    <x v="3"/>
    <x v="11"/>
    <x v="0"/>
    <x v="9"/>
    <x v="0"/>
    <x v="0"/>
    <x v="1"/>
    <s v="Summit Backpack 45L"/>
    <n v="1"/>
    <n v="150.88"/>
    <n v="0.05"/>
    <n v="81.02"/>
    <n v="143.33599999999998"/>
    <n v="81.02"/>
    <n v="62.315999999999988"/>
    <n v="0.43475470223809787"/>
    <n v="2026"/>
    <s v="Q4"/>
    <n v="12"/>
    <s v="Dec"/>
  </r>
  <r>
    <x v="2606"/>
    <x v="350"/>
    <x v="0"/>
    <x v="3"/>
    <x v="11"/>
    <x v="2"/>
    <x v="2"/>
    <x v="3"/>
    <x v="1"/>
    <x v="0"/>
    <s v="Compact Repair Kit"/>
    <n v="2"/>
    <n v="40.479999999999997"/>
    <n v="0"/>
    <n v="16.23"/>
    <n v="80.959999999999994"/>
    <n v="32.46"/>
    <n v="48.499999999999993"/>
    <n v="0.5990612648221344"/>
    <n v="2026"/>
    <s v="Q4"/>
    <n v="12"/>
    <s v="Dec"/>
  </r>
  <r>
    <x v="2607"/>
    <x v="350"/>
    <x v="0"/>
    <x v="3"/>
    <x v="11"/>
    <x v="2"/>
    <x v="10"/>
    <x v="3"/>
    <x v="2"/>
    <x v="2"/>
    <s v="Travel Backpack 35L"/>
    <n v="3"/>
    <n v="163.34"/>
    <n v="0.1"/>
    <n v="88.53"/>
    <n v="441.01799999999997"/>
    <n v="265.59000000000003"/>
    <n v="175.42799999999994"/>
    <n v="0.39777968246194023"/>
    <n v="2026"/>
    <s v="Q4"/>
    <n v="12"/>
    <s v="Dec"/>
  </r>
  <r>
    <x v="2608"/>
    <x v="350"/>
    <x v="0"/>
    <x v="3"/>
    <x v="11"/>
    <x v="3"/>
    <x v="4"/>
    <x v="2"/>
    <x v="1"/>
    <x v="4"/>
    <s v="Resistance Band Set"/>
    <n v="2"/>
    <n v="40.89"/>
    <n v="0"/>
    <n v="14.95"/>
    <n v="81.78"/>
    <n v="29.9"/>
    <n v="51.88"/>
    <n v="0.63438493519197847"/>
    <n v="2026"/>
    <s v="Q4"/>
    <n v="12"/>
    <s v="Dec"/>
  </r>
  <r>
    <x v="2609"/>
    <x v="350"/>
    <x v="0"/>
    <x v="3"/>
    <x v="11"/>
    <x v="2"/>
    <x v="2"/>
    <x v="3"/>
    <x v="1"/>
    <x v="4"/>
    <s v="Resistance Band Set"/>
    <n v="1"/>
    <n v="40.159999999999997"/>
    <n v="0.15"/>
    <n v="14.46"/>
    <n v="34.135999999999996"/>
    <n v="14.46"/>
    <n v="19.675999999999995"/>
    <n v="0.576400281228029"/>
    <n v="2026"/>
    <s v="Q4"/>
    <n v="12"/>
    <s v="Dec"/>
  </r>
  <r>
    <x v="2610"/>
    <x v="350"/>
    <x v="0"/>
    <x v="3"/>
    <x v="11"/>
    <x v="3"/>
    <x v="13"/>
    <x v="0"/>
    <x v="1"/>
    <x v="3"/>
    <s v="Portable Camp Stove"/>
    <n v="2"/>
    <n v="79.86"/>
    <n v="0"/>
    <n v="39.049999999999997"/>
    <n v="159.72"/>
    <n v="78.099999999999994"/>
    <n v="81.62"/>
    <n v="0.51101928374655647"/>
    <n v="2026"/>
    <s v="Q4"/>
    <n v="12"/>
    <s v="Dec"/>
  </r>
  <r>
    <x v="2611"/>
    <x v="351"/>
    <x v="0"/>
    <x v="3"/>
    <x v="11"/>
    <x v="1"/>
    <x v="11"/>
    <x v="3"/>
    <x v="0"/>
    <x v="3"/>
    <s v="Compact Sleeping Bag"/>
    <n v="2"/>
    <n v="123.42"/>
    <n v="0.1"/>
    <n v="60.03"/>
    <n v="222.15600000000001"/>
    <n v="120.06"/>
    <n v="102.096"/>
    <n v="0.45956895154756117"/>
    <n v="2026"/>
    <s v="Q4"/>
    <n v="12"/>
    <s v="Dec"/>
  </r>
  <r>
    <x v="2612"/>
    <x v="351"/>
    <x v="0"/>
    <x v="3"/>
    <x v="11"/>
    <x v="2"/>
    <x v="2"/>
    <x v="0"/>
    <x v="0"/>
    <x v="2"/>
    <s v="Packing Cube Set"/>
    <n v="1"/>
    <n v="47.61"/>
    <n v="0.05"/>
    <n v="18.18"/>
    <n v="45.229499999999994"/>
    <n v="18.18"/>
    <n v="27.049499999999995"/>
    <n v="0.59804994527907662"/>
    <n v="2026"/>
    <s v="Q4"/>
    <n v="12"/>
    <s v="Dec"/>
  </r>
  <r>
    <x v="2613"/>
    <x v="351"/>
    <x v="0"/>
    <x v="3"/>
    <x v="11"/>
    <x v="3"/>
    <x v="8"/>
    <x v="0"/>
    <x v="0"/>
    <x v="1"/>
    <s v="Hiking Daypack 20L"/>
    <n v="2"/>
    <n v="93.88"/>
    <n v="0.1"/>
    <n v="45.89"/>
    <n v="168.98400000000001"/>
    <n v="91.78"/>
    <n v="77.204000000000008"/>
    <n v="0.45687165648818823"/>
    <n v="2026"/>
    <s v="Q4"/>
    <n v="12"/>
    <s v="Dec"/>
  </r>
  <r>
    <x v="2614"/>
    <x v="351"/>
    <x v="0"/>
    <x v="3"/>
    <x v="11"/>
    <x v="1"/>
    <x v="11"/>
    <x v="0"/>
    <x v="1"/>
    <x v="1"/>
    <s v="Trail Boots"/>
    <n v="3"/>
    <n v="145.43"/>
    <n v="0.05"/>
    <n v="81.72"/>
    <n v="414.47550000000001"/>
    <n v="245.16"/>
    <n v="169.31550000000001"/>
    <n v="0.40850544845232106"/>
    <n v="2026"/>
    <s v="Q4"/>
    <n v="12"/>
    <s v="Dec"/>
  </r>
  <r>
    <x v="2615"/>
    <x v="351"/>
    <x v="0"/>
    <x v="3"/>
    <x v="11"/>
    <x v="3"/>
    <x v="4"/>
    <x v="0"/>
    <x v="0"/>
    <x v="2"/>
    <s v="Insulated Bottle"/>
    <n v="2"/>
    <n v="36.89"/>
    <n v="0.1"/>
    <n v="13.74"/>
    <n v="66.402000000000001"/>
    <n v="27.48"/>
    <n v="38.921999999999997"/>
    <n v="0.58615704346254627"/>
    <n v="2026"/>
    <s v="Q4"/>
    <n v="12"/>
    <s v="Dec"/>
  </r>
  <r>
    <x v="2616"/>
    <x v="352"/>
    <x v="0"/>
    <x v="3"/>
    <x v="11"/>
    <x v="0"/>
    <x v="0"/>
    <x v="3"/>
    <x v="0"/>
    <x v="1"/>
    <s v="Trail Boots"/>
    <n v="1"/>
    <n v="145.44"/>
    <n v="0.1"/>
    <n v="80.42"/>
    <n v="130.89600000000002"/>
    <n v="80.42"/>
    <n v="50.476000000000013"/>
    <n v="0.38561911746730232"/>
    <n v="2026"/>
    <s v="Q4"/>
    <n v="12"/>
    <s v="Dec"/>
  </r>
  <r>
    <x v="2617"/>
    <x v="352"/>
    <x v="0"/>
    <x v="3"/>
    <x v="11"/>
    <x v="0"/>
    <x v="15"/>
    <x v="0"/>
    <x v="1"/>
    <x v="4"/>
    <s v="Training Mat"/>
    <n v="2"/>
    <n v="51.56"/>
    <n v="0"/>
    <n v="21.9"/>
    <n v="103.12"/>
    <n v="43.8"/>
    <n v="59.320000000000007"/>
    <n v="0.57525213343677273"/>
    <n v="2026"/>
    <s v="Q4"/>
    <n v="12"/>
    <s v="Dec"/>
  </r>
  <r>
    <x v="2618"/>
    <x v="352"/>
    <x v="0"/>
    <x v="3"/>
    <x v="11"/>
    <x v="3"/>
    <x v="7"/>
    <x v="0"/>
    <x v="1"/>
    <x v="3"/>
    <s v="Compact Sleeping Bag"/>
    <n v="2"/>
    <n v="122"/>
    <n v="0.15"/>
    <n v="60.01"/>
    <n v="207.4"/>
    <n v="120.02"/>
    <n v="87.38000000000001"/>
    <n v="0.4213114754098361"/>
    <n v="2026"/>
    <s v="Q4"/>
    <n v="12"/>
    <s v="Dec"/>
  </r>
  <r>
    <x v="2619"/>
    <x v="352"/>
    <x v="0"/>
    <x v="3"/>
    <x v="11"/>
    <x v="2"/>
    <x v="3"/>
    <x v="3"/>
    <x v="1"/>
    <x v="1"/>
    <s v="Trekking Poles"/>
    <n v="1"/>
    <n v="71.89"/>
    <n v="0.15"/>
    <n v="32.409999999999997"/>
    <n v="61.106499999999997"/>
    <n v="32.409999999999997"/>
    <n v="28.6965"/>
    <n v="0.46961452545964832"/>
    <n v="2026"/>
    <s v="Q4"/>
    <n v="12"/>
    <s v="Dec"/>
  </r>
  <r>
    <x v="2620"/>
    <x v="352"/>
    <x v="0"/>
    <x v="3"/>
    <x v="11"/>
    <x v="2"/>
    <x v="5"/>
    <x v="0"/>
    <x v="0"/>
    <x v="1"/>
    <s v="Trekking Poles"/>
    <n v="2"/>
    <n v="70.59"/>
    <n v="0.15"/>
    <n v="31.56"/>
    <n v="120.003"/>
    <n v="63.12"/>
    <n v="56.883000000000003"/>
    <n v="0.47401314967125824"/>
    <n v="2026"/>
    <s v="Q4"/>
    <n v="12"/>
    <s v="Dec"/>
  </r>
  <r>
    <x v="2621"/>
    <x v="353"/>
    <x v="0"/>
    <x v="3"/>
    <x v="11"/>
    <x v="3"/>
    <x v="7"/>
    <x v="0"/>
    <x v="0"/>
    <x v="1"/>
    <s v="Trail Boots"/>
    <n v="4"/>
    <n v="141.91"/>
    <n v="0.05"/>
    <n v="80.260000000000005"/>
    <n v="539.25799999999992"/>
    <n v="321.04000000000002"/>
    <n v="218.2179999999999"/>
    <n v="0.40466344495584661"/>
    <n v="2026"/>
    <s v="Q4"/>
    <n v="12"/>
    <s v="Dec"/>
  </r>
  <r>
    <x v="2622"/>
    <x v="353"/>
    <x v="0"/>
    <x v="3"/>
    <x v="11"/>
    <x v="1"/>
    <x v="6"/>
    <x v="1"/>
    <x v="2"/>
    <x v="1"/>
    <s v="Trail Boots"/>
    <n v="3"/>
    <n v="140.4"/>
    <n v="0.2"/>
    <n v="81.760000000000005"/>
    <n v="336.96000000000004"/>
    <n v="245.28000000000003"/>
    <n v="91.68"/>
    <n v="0.27207977207977208"/>
    <n v="2026"/>
    <s v="Q4"/>
    <n v="12"/>
    <s v="Dec"/>
  </r>
  <r>
    <x v="2623"/>
    <x v="353"/>
    <x v="0"/>
    <x v="3"/>
    <x v="11"/>
    <x v="3"/>
    <x v="13"/>
    <x v="3"/>
    <x v="0"/>
    <x v="1"/>
    <s v="Trekking Poles"/>
    <n v="2"/>
    <n v="72.349999999999994"/>
    <n v="0.15"/>
    <n v="32.44"/>
    <n v="122.99499999999999"/>
    <n v="64.88"/>
    <n v="58.114999999999995"/>
    <n v="0.47249888206837676"/>
    <n v="2026"/>
    <s v="Q4"/>
    <n v="12"/>
    <s v="Dec"/>
  </r>
  <r>
    <x v="2624"/>
    <x v="353"/>
    <x v="0"/>
    <x v="3"/>
    <x v="11"/>
    <x v="3"/>
    <x v="8"/>
    <x v="0"/>
    <x v="1"/>
    <x v="3"/>
    <s v="Compact Sleeping Bag"/>
    <n v="4"/>
    <n v="120.8"/>
    <n v="0.1"/>
    <n v="59.93"/>
    <n v="434.88"/>
    <n v="239.72"/>
    <n v="195.16"/>
    <n v="0.44876747608535689"/>
    <n v="2026"/>
    <s v="Q4"/>
    <n v="12"/>
    <s v="Dec"/>
  </r>
  <r>
    <x v="2625"/>
    <x v="353"/>
    <x v="0"/>
    <x v="3"/>
    <x v="11"/>
    <x v="3"/>
    <x v="7"/>
    <x v="0"/>
    <x v="1"/>
    <x v="1"/>
    <s v="Trekking Poles"/>
    <n v="1"/>
    <n v="71.23"/>
    <n v="0"/>
    <n v="31.63"/>
    <n v="71.23"/>
    <n v="31.63"/>
    <n v="39.600000000000009"/>
    <n v="0.55594552856942303"/>
    <n v="2026"/>
    <s v="Q4"/>
    <n v="12"/>
    <s v="Dec"/>
  </r>
  <r>
    <x v="2626"/>
    <x v="353"/>
    <x v="0"/>
    <x v="3"/>
    <x v="11"/>
    <x v="2"/>
    <x v="10"/>
    <x v="1"/>
    <x v="2"/>
    <x v="0"/>
    <s v="Trail Bike Light"/>
    <n v="5"/>
    <n v="51.02"/>
    <n v="0.05"/>
    <n v="22.56"/>
    <n v="242.345"/>
    <n v="112.8"/>
    <n v="129.54500000000002"/>
    <n v="0.5345478553302111"/>
    <n v="2026"/>
    <s v="Q4"/>
    <n v="12"/>
    <s v="Dec"/>
  </r>
  <r>
    <x v="2627"/>
    <x v="353"/>
    <x v="0"/>
    <x v="3"/>
    <x v="11"/>
    <x v="2"/>
    <x v="2"/>
    <x v="3"/>
    <x v="1"/>
    <x v="2"/>
    <s v="Carry-On Duffel"/>
    <n v="1"/>
    <n v="130.52000000000001"/>
    <n v="0.1"/>
    <n v="66.09"/>
    <n v="117.46800000000002"/>
    <n v="66.09"/>
    <n v="51.378000000000014"/>
    <n v="0.43737869036673821"/>
    <n v="2026"/>
    <s v="Q4"/>
    <n v="12"/>
    <s v="Dec"/>
  </r>
  <r>
    <x v="2628"/>
    <x v="353"/>
    <x v="0"/>
    <x v="3"/>
    <x v="11"/>
    <x v="1"/>
    <x v="14"/>
    <x v="0"/>
    <x v="0"/>
    <x v="0"/>
    <s v="Commuter Helmet"/>
    <n v="2"/>
    <n v="79.87"/>
    <n v="0.15"/>
    <n v="41.9"/>
    <n v="135.779"/>
    <n v="83.8"/>
    <n v="51.978999999999999"/>
    <n v="0.38282061290773978"/>
    <n v="2026"/>
    <s v="Q4"/>
    <n v="12"/>
    <s v="Dec"/>
  </r>
  <r>
    <x v="2629"/>
    <x v="353"/>
    <x v="0"/>
    <x v="3"/>
    <x v="11"/>
    <x v="3"/>
    <x v="13"/>
    <x v="0"/>
    <x v="0"/>
    <x v="1"/>
    <s v="Trekking Poles"/>
    <n v="3"/>
    <n v="71.3"/>
    <n v="0.1"/>
    <n v="32.93"/>
    <n v="192.51"/>
    <n v="98.789999999999992"/>
    <n v="93.72"/>
    <n v="0.48683185289075892"/>
    <n v="2026"/>
    <s v="Q4"/>
    <n v="12"/>
    <s v="Dec"/>
  </r>
  <r>
    <x v="2630"/>
    <x v="353"/>
    <x v="0"/>
    <x v="3"/>
    <x v="11"/>
    <x v="0"/>
    <x v="9"/>
    <x v="0"/>
    <x v="0"/>
    <x v="3"/>
    <s v="Compact Sleeping Bag"/>
    <n v="2"/>
    <n v="122.95"/>
    <n v="0.1"/>
    <n v="59.79"/>
    <n v="221.31"/>
    <n v="119.58"/>
    <n v="101.73"/>
    <n v="0.45967195336857802"/>
    <n v="2026"/>
    <s v="Q4"/>
    <n v="12"/>
    <s v="Dec"/>
  </r>
  <r>
    <x v="2631"/>
    <x v="354"/>
    <x v="0"/>
    <x v="3"/>
    <x v="11"/>
    <x v="3"/>
    <x v="13"/>
    <x v="0"/>
    <x v="2"/>
    <x v="4"/>
    <s v="Training Mat"/>
    <n v="2"/>
    <n v="50.04"/>
    <n v="0.05"/>
    <n v="22.43"/>
    <n v="95.075999999999993"/>
    <n v="44.86"/>
    <n v="50.215999999999994"/>
    <n v="0.52816694013210486"/>
    <n v="2026"/>
    <s v="Q4"/>
    <n v="12"/>
    <s v="Dec"/>
  </r>
  <r>
    <x v="2632"/>
    <x v="354"/>
    <x v="0"/>
    <x v="3"/>
    <x v="11"/>
    <x v="1"/>
    <x v="1"/>
    <x v="3"/>
    <x v="0"/>
    <x v="3"/>
    <s v="Portable Camp Stove"/>
    <n v="1"/>
    <n v="80.92"/>
    <n v="0.05"/>
    <n v="40.14"/>
    <n v="76.873999999999995"/>
    <n v="40.14"/>
    <n v="36.733999999999995"/>
    <n v="0.47784686630069978"/>
    <n v="2026"/>
    <s v="Q4"/>
    <n v="12"/>
    <s v="Dec"/>
  </r>
  <r>
    <x v="2633"/>
    <x v="354"/>
    <x v="0"/>
    <x v="3"/>
    <x v="11"/>
    <x v="2"/>
    <x v="5"/>
    <x v="0"/>
    <x v="2"/>
    <x v="0"/>
    <s v="Trail Bike Light"/>
    <n v="6"/>
    <n v="50.35"/>
    <n v="0.15"/>
    <n v="22.91"/>
    <n v="256.78500000000003"/>
    <n v="137.46"/>
    <n v="119.32500000000002"/>
    <n v="0.46468835796483443"/>
    <n v="2026"/>
    <s v="Q4"/>
    <n v="12"/>
    <s v="Dec"/>
  </r>
  <r>
    <x v="2634"/>
    <x v="354"/>
    <x v="0"/>
    <x v="3"/>
    <x v="11"/>
    <x v="1"/>
    <x v="1"/>
    <x v="0"/>
    <x v="0"/>
    <x v="4"/>
    <s v="Recovery Roller"/>
    <n v="1"/>
    <n v="35.799999999999997"/>
    <n v="0.05"/>
    <n v="14.12"/>
    <n v="34.01"/>
    <n v="14.12"/>
    <n v="19.89"/>
    <n v="0.58482799176712741"/>
    <n v="2026"/>
    <s v="Q4"/>
    <n v="12"/>
    <s v="Dec"/>
  </r>
  <r>
    <x v="2635"/>
    <x v="354"/>
    <x v="0"/>
    <x v="3"/>
    <x v="11"/>
    <x v="1"/>
    <x v="6"/>
    <x v="1"/>
    <x v="2"/>
    <x v="0"/>
    <s v="Compact Repair Kit"/>
    <n v="4"/>
    <n v="40.64"/>
    <n v="0.1"/>
    <n v="16.260000000000002"/>
    <n v="146.304"/>
    <n v="65.040000000000006"/>
    <n v="81.263999999999996"/>
    <n v="0.55544619422572172"/>
    <n v="2026"/>
    <s v="Q4"/>
    <n v="12"/>
    <s v="Dec"/>
  </r>
  <r>
    <x v="2636"/>
    <x v="354"/>
    <x v="0"/>
    <x v="3"/>
    <x v="11"/>
    <x v="2"/>
    <x v="10"/>
    <x v="0"/>
    <x v="1"/>
    <x v="3"/>
    <s v="Portable Camp Stove"/>
    <n v="3"/>
    <n v="81.510000000000005"/>
    <n v="0.05"/>
    <n v="39.9"/>
    <n v="232.30350000000001"/>
    <n v="119.69999999999999"/>
    <n v="112.60350000000003"/>
    <n v="0.48472580051527425"/>
    <n v="2026"/>
    <s v="Q4"/>
    <n v="12"/>
    <s v="Dec"/>
  </r>
  <r>
    <x v="2637"/>
    <x v="354"/>
    <x v="0"/>
    <x v="3"/>
    <x v="11"/>
    <x v="3"/>
    <x v="7"/>
    <x v="2"/>
    <x v="1"/>
    <x v="4"/>
    <s v="Weighted Vest"/>
    <n v="2"/>
    <n v="122.4"/>
    <n v="0.1"/>
    <n v="71.09"/>
    <n v="220.32000000000002"/>
    <n v="142.18"/>
    <n v="78.140000000000015"/>
    <n v="0.35466594045025424"/>
    <n v="2026"/>
    <s v="Q4"/>
    <n v="12"/>
    <s v="Dec"/>
  </r>
  <r>
    <x v="2638"/>
    <x v="354"/>
    <x v="0"/>
    <x v="3"/>
    <x v="11"/>
    <x v="0"/>
    <x v="9"/>
    <x v="3"/>
    <x v="0"/>
    <x v="2"/>
    <s v="Packing Cube Set"/>
    <n v="1"/>
    <n v="45.94"/>
    <n v="0.05"/>
    <n v="18.100000000000001"/>
    <n v="43.642999999999994"/>
    <n v="18.100000000000001"/>
    <n v="25.542999999999992"/>
    <n v="0.58527140664024002"/>
    <n v="2026"/>
    <s v="Q4"/>
    <n v="12"/>
    <s v="Dec"/>
  </r>
  <r>
    <x v="2639"/>
    <x v="354"/>
    <x v="0"/>
    <x v="3"/>
    <x v="11"/>
    <x v="3"/>
    <x v="13"/>
    <x v="1"/>
    <x v="0"/>
    <x v="3"/>
    <s v="Trail Tent 2P"/>
    <n v="15"/>
    <n v="196.89"/>
    <n v="0.15"/>
    <n v="105.09"/>
    <n v="2510.3474999999999"/>
    <n v="1576.3500000000001"/>
    <n v="933.99749999999972"/>
    <n v="0.37205904760197533"/>
    <n v="2026"/>
    <s v="Q4"/>
    <n v="12"/>
    <s v="Dec"/>
  </r>
  <r>
    <x v="2640"/>
    <x v="354"/>
    <x v="0"/>
    <x v="3"/>
    <x v="11"/>
    <x v="3"/>
    <x v="13"/>
    <x v="2"/>
    <x v="2"/>
    <x v="0"/>
    <s v="Trail Bike Light"/>
    <n v="1"/>
    <n v="51.18"/>
    <n v="0.05"/>
    <n v="22.98"/>
    <n v="48.620999999999995"/>
    <n v="22.98"/>
    <n v="25.640999999999995"/>
    <n v="0.52736471894860237"/>
    <n v="2026"/>
    <s v="Q4"/>
    <n v="12"/>
    <s v="Dec"/>
  </r>
  <r>
    <x v="2641"/>
    <x v="355"/>
    <x v="0"/>
    <x v="3"/>
    <x v="11"/>
    <x v="1"/>
    <x v="6"/>
    <x v="2"/>
    <x v="1"/>
    <x v="0"/>
    <s v="Compact Repair Kit"/>
    <n v="3"/>
    <n v="40.78"/>
    <n v="0.15"/>
    <n v="16.73"/>
    <n v="103.989"/>
    <n v="50.19"/>
    <n v="53.799000000000007"/>
    <n v="0.51735279693044456"/>
    <n v="2026"/>
    <s v="Q4"/>
    <n v="12"/>
    <s v="Dec"/>
  </r>
  <r>
    <x v="2642"/>
    <x v="355"/>
    <x v="0"/>
    <x v="3"/>
    <x v="11"/>
    <x v="2"/>
    <x v="3"/>
    <x v="3"/>
    <x v="0"/>
    <x v="3"/>
    <s v="Trail Tent 2P"/>
    <n v="1"/>
    <n v="195.63"/>
    <n v="0.05"/>
    <n v="102.13"/>
    <n v="185.84849999999997"/>
    <n v="102.13"/>
    <n v="83.718499999999977"/>
    <n v="0.45046637449320276"/>
    <n v="2026"/>
    <s v="Q4"/>
    <n v="12"/>
    <s v="Dec"/>
  </r>
  <r>
    <x v="2643"/>
    <x v="355"/>
    <x v="0"/>
    <x v="3"/>
    <x v="11"/>
    <x v="2"/>
    <x v="5"/>
    <x v="1"/>
    <x v="0"/>
    <x v="2"/>
    <s v="Carry-On Duffel"/>
    <n v="10"/>
    <n v="134.86000000000001"/>
    <n v="0.1"/>
    <n v="65.3"/>
    <n v="1213.7400000000002"/>
    <n v="653"/>
    <n v="560.74000000000024"/>
    <n v="0.46199350767050612"/>
    <n v="2026"/>
    <s v="Q4"/>
    <n v="12"/>
    <s v="Dec"/>
  </r>
  <r>
    <x v="2644"/>
    <x v="355"/>
    <x v="0"/>
    <x v="3"/>
    <x v="11"/>
    <x v="3"/>
    <x v="4"/>
    <x v="0"/>
    <x v="1"/>
    <x v="0"/>
    <s v="Commuter Helmet"/>
    <n v="1"/>
    <n v="83.15"/>
    <n v="0"/>
    <n v="42.3"/>
    <n v="83.15"/>
    <n v="42.3"/>
    <n v="40.850000000000009"/>
    <n v="0.49128081779915822"/>
    <n v="2026"/>
    <s v="Q4"/>
    <n v="12"/>
    <s v="Dec"/>
  </r>
  <r>
    <x v="2645"/>
    <x v="355"/>
    <x v="0"/>
    <x v="3"/>
    <x v="11"/>
    <x v="1"/>
    <x v="6"/>
    <x v="3"/>
    <x v="2"/>
    <x v="0"/>
    <s v="Commuter Helmet"/>
    <n v="1"/>
    <n v="81.599999999999994"/>
    <n v="0.15"/>
    <n v="42"/>
    <n v="69.36"/>
    <n v="42"/>
    <n v="27.36"/>
    <n v="0.3944636678200692"/>
    <n v="2026"/>
    <s v="Q4"/>
    <n v="12"/>
    <s v="Dec"/>
  </r>
  <r>
    <x v="2646"/>
    <x v="355"/>
    <x v="0"/>
    <x v="3"/>
    <x v="11"/>
    <x v="3"/>
    <x v="7"/>
    <x v="2"/>
    <x v="2"/>
    <x v="2"/>
    <s v="Packing Cube Set"/>
    <n v="5"/>
    <n v="47.67"/>
    <n v="0.1"/>
    <n v="17.84"/>
    <n v="214.51500000000001"/>
    <n v="89.2"/>
    <n v="125.31500000000001"/>
    <n v="0.5841782625923595"/>
    <n v="2026"/>
    <s v="Q4"/>
    <n v="12"/>
    <s v="Dec"/>
  </r>
  <r>
    <x v="2647"/>
    <x v="355"/>
    <x v="0"/>
    <x v="3"/>
    <x v="11"/>
    <x v="3"/>
    <x v="7"/>
    <x v="2"/>
    <x v="2"/>
    <x v="0"/>
    <s v="Trail Bike Light"/>
    <n v="2"/>
    <n v="50.96"/>
    <n v="0.15"/>
    <n v="22.59"/>
    <n v="86.632000000000005"/>
    <n v="45.18"/>
    <n v="41.452000000000005"/>
    <n v="0.47848370117277683"/>
    <n v="2026"/>
    <s v="Q4"/>
    <n v="12"/>
    <s v="Dec"/>
  </r>
  <r>
    <x v="2648"/>
    <x v="356"/>
    <x v="0"/>
    <x v="3"/>
    <x v="11"/>
    <x v="3"/>
    <x v="7"/>
    <x v="2"/>
    <x v="1"/>
    <x v="2"/>
    <s v="Packing Cube Set"/>
    <n v="5"/>
    <n v="47.69"/>
    <n v="0.05"/>
    <n v="18.23"/>
    <n v="226.52749999999997"/>
    <n v="91.15"/>
    <n v="135.37749999999997"/>
    <n v="0.59762059794064726"/>
    <n v="2026"/>
    <s v="Q4"/>
    <n v="12"/>
    <s v="Dec"/>
  </r>
  <r>
    <x v="2649"/>
    <x v="356"/>
    <x v="0"/>
    <x v="3"/>
    <x v="11"/>
    <x v="3"/>
    <x v="8"/>
    <x v="0"/>
    <x v="0"/>
    <x v="1"/>
    <s v="Hiking Daypack 20L"/>
    <n v="1"/>
    <n v="91.08"/>
    <n v="0.2"/>
    <n v="46.14"/>
    <n v="72.864000000000004"/>
    <n v="46.14"/>
    <n v="26.724000000000004"/>
    <n v="0.36676548089591571"/>
    <n v="2026"/>
    <s v="Q4"/>
    <n v="12"/>
    <s v="Dec"/>
  </r>
  <r>
    <x v="2650"/>
    <x v="356"/>
    <x v="0"/>
    <x v="3"/>
    <x v="11"/>
    <x v="1"/>
    <x v="14"/>
    <x v="2"/>
    <x v="1"/>
    <x v="1"/>
    <s v="Trail Boots"/>
    <n v="1"/>
    <n v="143.84"/>
    <n v="0.15"/>
    <n v="78.17"/>
    <n v="122.264"/>
    <n v="78.17"/>
    <n v="44.093999999999994"/>
    <n v="0.360645815612118"/>
    <n v="2026"/>
    <s v="Q4"/>
    <n v="12"/>
    <s v="Dec"/>
  </r>
  <r>
    <x v="2651"/>
    <x v="356"/>
    <x v="0"/>
    <x v="3"/>
    <x v="11"/>
    <x v="1"/>
    <x v="6"/>
    <x v="0"/>
    <x v="1"/>
    <x v="0"/>
    <s v="Cycling Pack 12L"/>
    <n v="1"/>
    <n v="102.66"/>
    <n v="0.05"/>
    <n v="49.2"/>
    <n v="97.526999999999987"/>
    <n v="49.2"/>
    <n v="48.326999999999984"/>
    <n v="0.4955243163431664"/>
    <n v="2026"/>
    <s v="Q4"/>
    <n v="12"/>
    <s v="Dec"/>
  </r>
  <r>
    <x v="2652"/>
    <x v="356"/>
    <x v="0"/>
    <x v="3"/>
    <x v="11"/>
    <x v="1"/>
    <x v="11"/>
    <x v="2"/>
    <x v="1"/>
    <x v="4"/>
    <s v="Resistance Band Set"/>
    <n v="2"/>
    <n v="40.32"/>
    <n v="0"/>
    <n v="14.39"/>
    <n v="80.64"/>
    <n v="28.78"/>
    <n v="51.86"/>
    <n v="0.64310515873015872"/>
    <n v="2026"/>
    <s v="Q4"/>
    <n v="12"/>
    <s v="Dec"/>
  </r>
  <r>
    <x v="2653"/>
    <x v="356"/>
    <x v="0"/>
    <x v="3"/>
    <x v="11"/>
    <x v="0"/>
    <x v="0"/>
    <x v="2"/>
    <x v="0"/>
    <x v="1"/>
    <s v="Summit Backpack 45L"/>
    <n v="1"/>
    <n v="157.58000000000001"/>
    <n v="0.1"/>
    <n v="80.37"/>
    <n v="141.822"/>
    <n v="80.37"/>
    <n v="61.451999999999998"/>
    <n v="0.43330371874603374"/>
    <n v="2026"/>
    <s v="Q4"/>
    <n v="12"/>
    <s v="Dec"/>
  </r>
  <r>
    <x v="2654"/>
    <x v="356"/>
    <x v="0"/>
    <x v="3"/>
    <x v="11"/>
    <x v="1"/>
    <x v="14"/>
    <x v="0"/>
    <x v="1"/>
    <x v="4"/>
    <s v="Recovery Roller"/>
    <n v="1"/>
    <n v="36.4"/>
    <n v="0"/>
    <n v="14.22"/>
    <n v="36.4"/>
    <n v="14.22"/>
    <n v="22.18"/>
    <n v="0.6093406593406594"/>
    <n v="2026"/>
    <s v="Q4"/>
    <n v="12"/>
    <s v="Dec"/>
  </r>
  <r>
    <x v="2655"/>
    <x v="357"/>
    <x v="0"/>
    <x v="3"/>
    <x v="11"/>
    <x v="1"/>
    <x v="11"/>
    <x v="0"/>
    <x v="2"/>
    <x v="1"/>
    <s v="Trail Boots"/>
    <n v="1"/>
    <n v="142.15"/>
    <n v="0.05"/>
    <n v="80.5"/>
    <n v="135.04249999999999"/>
    <n v="80.5"/>
    <n v="54.54249999999999"/>
    <n v="0.40389136753244342"/>
    <n v="2026"/>
    <s v="Q4"/>
    <n v="12"/>
    <s v="Dec"/>
  </r>
  <r>
    <x v="2656"/>
    <x v="357"/>
    <x v="0"/>
    <x v="3"/>
    <x v="11"/>
    <x v="0"/>
    <x v="0"/>
    <x v="0"/>
    <x v="0"/>
    <x v="3"/>
    <s v="Alpine Tent 4P"/>
    <n v="2"/>
    <n v="332.38"/>
    <n v="0.05"/>
    <n v="192.16"/>
    <n v="631.52199999999993"/>
    <n v="384.32"/>
    <n v="247.20199999999994"/>
    <n v="0.39143846136793331"/>
    <n v="2026"/>
    <s v="Q4"/>
    <n v="12"/>
    <s v="Dec"/>
  </r>
  <r>
    <x v="2657"/>
    <x v="357"/>
    <x v="0"/>
    <x v="3"/>
    <x v="11"/>
    <x v="1"/>
    <x v="1"/>
    <x v="2"/>
    <x v="1"/>
    <x v="3"/>
    <s v="Compact Sleeping Bag"/>
    <n v="1"/>
    <n v="122.18"/>
    <n v="0.15"/>
    <n v="61.28"/>
    <n v="103.85300000000001"/>
    <n v="61.28"/>
    <n v="42.573000000000008"/>
    <n v="0.40993519686479934"/>
    <n v="2026"/>
    <s v="Q4"/>
    <n v="12"/>
    <s v="Dec"/>
  </r>
  <r>
    <x v="2658"/>
    <x v="357"/>
    <x v="0"/>
    <x v="3"/>
    <x v="11"/>
    <x v="0"/>
    <x v="0"/>
    <x v="0"/>
    <x v="1"/>
    <x v="3"/>
    <s v="Compact Sleeping Bag"/>
    <n v="1"/>
    <n v="125.66"/>
    <n v="0.15"/>
    <n v="60.6"/>
    <n v="106.81099999999999"/>
    <n v="60.6"/>
    <n v="46.210999999999991"/>
    <n v="0.43264270533933763"/>
    <n v="2026"/>
    <s v="Q4"/>
    <n v="12"/>
    <s v="Dec"/>
  </r>
  <r>
    <x v="2659"/>
    <x v="357"/>
    <x v="0"/>
    <x v="3"/>
    <x v="11"/>
    <x v="3"/>
    <x v="4"/>
    <x v="0"/>
    <x v="0"/>
    <x v="2"/>
    <s v="Packing Cube Set"/>
    <n v="2"/>
    <n v="47.38"/>
    <n v="0.05"/>
    <n v="18.850000000000001"/>
    <n v="90.022000000000006"/>
    <n v="37.700000000000003"/>
    <n v="52.322000000000003"/>
    <n v="0.58121348114905247"/>
    <n v="2026"/>
    <s v="Q4"/>
    <n v="12"/>
    <s v="Dec"/>
  </r>
  <r>
    <x v="2660"/>
    <x v="357"/>
    <x v="0"/>
    <x v="3"/>
    <x v="11"/>
    <x v="0"/>
    <x v="0"/>
    <x v="0"/>
    <x v="2"/>
    <x v="3"/>
    <s v="Portable Camp Stove"/>
    <n v="1"/>
    <n v="80.8"/>
    <n v="0.05"/>
    <n v="38.33"/>
    <n v="76.759999999999991"/>
    <n v="38.33"/>
    <n v="38.429999999999993"/>
    <n v="0.50065138092756645"/>
    <n v="2026"/>
    <s v="Q4"/>
    <n v="12"/>
    <s v="Dec"/>
  </r>
  <r>
    <x v="2661"/>
    <x v="358"/>
    <x v="0"/>
    <x v="3"/>
    <x v="11"/>
    <x v="3"/>
    <x v="8"/>
    <x v="0"/>
    <x v="0"/>
    <x v="0"/>
    <s v="Cycling Pack 12L"/>
    <n v="5"/>
    <n v="103.52"/>
    <n v="0.1"/>
    <n v="49.1"/>
    <n v="465.84000000000003"/>
    <n v="245.5"/>
    <n v="220.34000000000003"/>
    <n v="0.47299501974927016"/>
    <n v="2026"/>
    <s v="Q4"/>
    <n v="12"/>
    <s v="Dec"/>
  </r>
  <r>
    <x v="2662"/>
    <x v="358"/>
    <x v="0"/>
    <x v="3"/>
    <x v="11"/>
    <x v="1"/>
    <x v="6"/>
    <x v="2"/>
    <x v="2"/>
    <x v="1"/>
    <s v="Summit Backpack 45L"/>
    <n v="2"/>
    <n v="153.38999999999999"/>
    <n v="0.05"/>
    <n v="78.06"/>
    <n v="291.44099999999997"/>
    <n v="156.12"/>
    <n v="135.32099999999997"/>
    <n v="0.46431696295305047"/>
    <n v="2026"/>
    <s v="Q4"/>
    <n v="12"/>
    <s v="Dec"/>
  </r>
  <r>
    <x v="2663"/>
    <x v="358"/>
    <x v="0"/>
    <x v="3"/>
    <x v="11"/>
    <x v="3"/>
    <x v="13"/>
    <x v="1"/>
    <x v="2"/>
    <x v="4"/>
    <s v="Resistance Band Set"/>
    <n v="6"/>
    <n v="39.49"/>
    <n v="0.05"/>
    <n v="14.49"/>
    <n v="225.09299999999999"/>
    <n v="86.94"/>
    <n v="138.15299999999999"/>
    <n v="0.61375964601298127"/>
    <n v="2026"/>
    <s v="Q4"/>
    <n v="12"/>
    <s v="Dec"/>
  </r>
  <r>
    <x v="2664"/>
    <x v="358"/>
    <x v="0"/>
    <x v="3"/>
    <x v="11"/>
    <x v="2"/>
    <x v="2"/>
    <x v="2"/>
    <x v="2"/>
    <x v="4"/>
    <s v="Recovery Roller"/>
    <n v="1"/>
    <n v="35.54"/>
    <n v="0.1"/>
    <n v="13.63"/>
    <n v="31.986000000000001"/>
    <n v="13.63"/>
    <n v="18.356000000000002"/>
    <n v="0.5738760707809667"/>
    <n v="2026"/>
    <s v="Q4"/>
    <n v="12"/>
    <s v="Dec"/>
  </r>
  <r>
    <x v="2665"/>
    <x v="358"/>
    <x v="0"/>
    <x v="3"/>
    <x v="11"/>
    <x v="1"/>
    <x v="12"/>
    <x v="3"/>
    <x v="0"/>
    <x v="2"/>
    <s v="Travel Backpack 35L"/>
    <n v="2"/>
    <n v="167.21"/>
    <n v="0.05"/>
    <n v="88.23"/>
    <n v="317.69900000000001"/>
    <n v="176.46"/>
    <n v="141.239"/>
    <n v="0.44456860109726504"/>
    <n v="2026"/>
    <s v="Q4"/>
    <n v="12"/>
    <s v="Dec"/>
  </r>
  <r>
    <x v="2666"/>
    <x v="359"/>
    <x v="0"/>
    <x v="3"/>
    <x v="11"/>
    <x v="2"/>
    <x v="2"/>
    <x v="0"/>
    <x v="2"/>
    <x v="1"/>
    <s v="Trekking Poles"/>
    <n v="1"/>
    <n v="71.89"/>
    <n v="0.1"/>
    <n v="31.88"/>
    <n v="64.701000000000008"/>
    <n v="31.88"/>
    <n v="32.821000000000012"/>
    <n v="0.50727191233520363"/>
    <n v="2026"/>
    <s v="Q4"/>
    <n v="12"/>
    <s v="Dec"/>
  </r>
  <r>
    <x v="2667"/>
    <x v="359"/>
    <x v="0"/>
    <x v="3"/>
    <x v="11"/>
    <x v="0"/>
    <x v="15"/>
    <x v="2"/>
    <x v="1"/>
    <x v="2"/>
    <s v="Carry-On Duffel"/>
    <n v="1"/>
    <n v="133.56"/>
    <n v="0.05"/>
    <n v="68.739999999999995"/>
    <n v="126.88199999999999"/>
    <n v="68.739999999999995"/>
    <n v="58.141999999999996"/>
    <n v="0.4582367869358932"/>
    <n v="2026"/>
    <s v="Q4"/>
    <n v="12"/>
    <s v="Dec"/>
  </r>
  <r>
    <x v="2668"/>
    <x v="359"/>
    <x v="0"/>
    <x v="3"/>
    <x v="11"/>
    <x v="3"/>
    <x v="7"/>
    <x v="3"/>
    <x v="1"/>
    <x v="3"/>
    <s v="Compact Sleeping Bag"/>
    <n v="2"/>
    <n v="122.28"/>
    <n v="0.1"/>
    <n v="61.64"/>
    <n v="220.10400000000001"/>
    <n v="123.28"/>
    <n v="96.824000000000012"/>
    <n v="0.43990113764402283"/>
    <n v="2026"/>
    <s v="Q4"/>
    <n v="12"/>
    <s v="Dec"/>
  </r>
  <r>
    <x v="2669"/>
    <x v="359"/>
    <x v="0"/>
    <x v="3"/>
    <x v="11"/>
    <x v="0"/>
    <x v="15"/>
    <x v="0"/>
    <x v="2"/>
    <x v="4"/>
    <s v="Resistance Band Set"/>
    <n v="1"/>
    <n v="40.619999999999997"/>
    <n v="0"/>
    <n v="14.62"/>
    <n v="40.619999999999997"/>
    <n v="14.62"/>
    <n v="26"/>
    <n v="0.64007877892663712"/>
    <n v="2026"/>
    <s v="Q4"/>
    <n v="12"/>
    <s v="Dec"/>
  </r>
  <r>
    <x v="2670"/>
    <x v="359"/>
    <x v="0"/>
    <x v="3"/>
    <x v="11"/>
    <x v="3"/>
    <x v="4"/>
    <x v="1"/>
    <x v="2"/>
    <x v="2"/>
    <s v="Packing Cube Set"/>
    <n v="8"/>
    <n v="45.54"/>
    <n v="0.15"/>
    <n v="18.54"/>
    <n v="309.67199999999997"/>
    <n v="148.32"/>
    <n v="161.35199999999998"/>
    <n v="0.52104161822831896"/>
    <n v="2026"/>
    <s v="Q4"/>
    <n v="12"/>
    <s v="Dec"/>
  </r>
  <r>
    <x v="2671"/>
    <x v="359"/>
    <x v="0"/>
    <x v="3"/>
    <x v="11"/>
    <x v="3"/>
    <x v="13"/>
    <x v="1"/>
    <x v="2"/>
    <x v="0"/>
    <s v="Trail Bike Light"/>
    <n v="4"/>
    <n v="50.96"/>
    <n v="0.1"/>
    <n v="22.14"/>
    <n v="183.45600000000002"/>
    <n v="88.56"/>
    <n v="94.896000000000015"/>
    <n v="0.51726844583987441"/>
    <n v="2026"/>
    <s v="Q4"/>
    <n v="12"/>
    <s v="Dec"/>
  </r>
  <r>
    <x v="2672"/>
    <x v="359"/>
    <x v="0"/>
    <x v="3"/>
    <x v="11"/>
    <x v="1"/>
    <x v="1"/>
    <x v="0"/>
    <x v="1"/>
    <x v="0"/>
    <s v="Compact Repair Kit"/>
    <n v="4"/>
    <n v="40.19"/>
    <n v="0.15"/>
    <n v="16.55"/>
    <n v="136.64599999999999"/>
    <n v="66.2"/>
    <n v="70.445999999999984"/>
    <n v="0.51553649576277383"/>
    <n v="2026"/>
    <s v="Q4"/>
    <n v="12"/>
    <s v="Dec"/>
  </r>
  <r>
    <x v="2673"/>
    <x v="360"/>
    <x v="0"/>
    <x v="3"/>
    <x v="11"/>
    <x v="1"/>
    <x v="12"/>
    <x v="0"/>
    <x v="1"/>
    <x v="3"/>
    <s v="Alpine Tent 4P"/>
    <n v="3"/>
    <n v="333.84"/>
    <n v="0"/>
    <n v="193.05"/>
    <n v="1001.52"/>
    <n v="579.15000000000009"/>
    <n v="422.36999999999989"/>
    <n v="0.42172897196261672"/>
    <n v="2026"/>
    <s v="Q4"/>
    <n v="12"/>
    <s v="Dec"/>
  </r>
  <r>
    <x v="2674"/>
    <x v="360"/>
    <x v="0"/>
    <x v="3"/>
    <x v="11"/>
    <x v="2"/>
    <x v="16"/>
    <x v="3"/>
    <x v="0"/>
    <x v="3"/>
    <s v="Trail Tent 2P"/>
    <n v="2"/>
    <n v="198.94"/>
    <n v="0.15"/>
    <n v="102.32"/>
    <n v="338.19799999999998"/>
    <n v="204.64"/>
    <n v="133.55799999999999"/>
    <n v="0.39491067362905752"/>
    <n v="2026"/>
    <s v="Q4"/>
    <n v="12"/>
    <s v="Dec"/>
  </r>
  <r>
    <x v="2675"/>
    <x v="360"/>
    <x v="0"/>
    <x v="3"/>
    <x v="11"/>
    <x v="2"/>
    <x v="5"/>
    <x v="3"/>
    <x v="1"/>
    <x v="4"/>
    <s v="Recovery Roller"/>
    <n v="3"/>
    <n v="35.979999999999997"/>
    <n v="0"/>
    <n v="13.6"/>
    <n v="107.94"/>
    <n v="40.799999999999997"/>
    <n v="67.14"/>
    <n v="0.62201222901612008"/>
    <n v="2026"/>
    <s v="Q4"/>
    <n v="12"/>
    <s v="Dec"/>
  </r>
  <r>
    <x v="2676"/>
    <x v="360"/>
    <x v="0"/>
    <x v="3"/>
    <x v="11"/>
    <x v="1"/>
    <x v="14"/>
    <x v="3"/>
    <x v="1"/>
    <x v="2"/>
    <s v="Carry-On Duffel"/>
    <n v="6"/>
    <n v="133.4"/>
    <n v="0.1"/>
    <n v="66.3"/>
    <n v="720.36000000000013"/>
    <n v="397.79999999999995"/>
    <n v="322.56000000000017"/>
    <n v="0.44777611194402817"/>
    <n v="2026"/>
    <s v="Q4"/>
    <n v="12"/>
    <s v="Dec"/>
  </r>
  <r>
    <x v="2677"/>
    <x v="360"/>
    <x v="0"/>
    <x v="3"/>
    <x v="11"/>
    <x v="3"/>
    <x v="7"/>
    <x v="0"/>
    <x v="0"/>
    <x v="1"/>
    <s v="Hiking Daypack 20L"/>
    <n v="2"/>
    <n v="93.45"/>
    <n v="0"/>
    <n v="45.75"/>
    <n v="186.9"/>
    <n v="91.5"/>
    <n v="95.4"/>
    <n v="0.5104333868378812"/>
    <n v="2026"/>
    <s v="Q4"/>
    <n v="12"/>
    <s v="Dec"/>
  </r>
  <r>
    <x v="2678"/>
    <x v="360"/>
    <x v="0"/>
    <x v="3"/>
    <x v="11"/>
    <x v="2"/>
    <x v="5"/>
    <x v="3"/>
    <x v="1"/>
    <x v="4"/>
    <s v="Training Mat"/>
    <n v="1"/>
    <n v="49.79"/>
    <n v="0.2"/>
    <n v="21.87"/>
    <n v="39.832000000000001"/>
    <n v="21.87"/>
    <n v="17.962"/>
    <n v="0.45094396465153641"/>
    <n v="2026"/>
    <s v="Q4"/>
    <n v="12"/>
    <s v="Dec"/>
  </r>
  <r>
    <x v="2679"/>
    <x v="360"/>
    <x v="0"/>
    <x v="3"/>
    <x v="11"/>
    <x v="3"/>
    <x v="8"/>
    <x v="3"/>
    <x v="0"/>
    <x v="1"/>
    <s v="Trekking Poles"/>
    <n v="3"/>
    <n v="70.430000000000007"/>
    <n v="0.1"/>
    <n v="32.869999999999997"/>
    <n v="190.16100000000003"/>
    <n v="98.609999999999985"/>
    <n v="91.551000000000045"/>
    <n v="0.48143941186678674"/>
    <n v="2026"/>
    <s v="Q4"/>
    <n v="12"/>
    <s v="Dec"/>
  </r>
  <r>
    <x v="2680"/>
    <x v="360"/>
    <x v="0"/>
    <x v="3"/>
    <x v="11"/>
    <x v="2"/>
    <x v="2"/>
    <x v="0"/>
    <x v="2"/>
    <x v="3"/>
    <s v="Portable Camp Stove"/>
    <n v="2"/>
    <n v="82.04"/>
    <n v="0.1"/>
    <n v="38.880000000000003"/>
    <n v="147.67200000000003"/>
    <n v="77.760000000000005"/>
    <n v="69.91200000000002"/>
    <n v="0.47342759629449055"/>
    <n v="2026"/>
    <s v="Q4"/>
    <n v="12"/>
    <s v="Dec"/>
  </r>
  <r>
    <x v="2681"/>
    <x v="360"/>
    <x v="0"/>
    <x v="3"/>
    <x v="11"/>
    <x v="1"/>
    <x v="11"/>
    <x v="3"/>
    <x v="0"/>
    <x v="2"/>
    <s v="Insulated Bottle"/>
    <n v="1"/>
    <n v="35.409999999999997"/>
    <n v="0.2"/>
    <n v="13.54"/>
    <n v="28.327999999999999"/>
    <n v="13.54"/>
    <n v="14.788"/>
    <n v="0.5220276757977973"/>
    <n v="2026"/>
    <s v="Q4"/>
    <n v="12"/>
    <s v="Dec"/>
  </r>
  <r>
    <x v="2682"/>
    <x v="361"/>
    <x v="0"/>
    <x v="3"/>
    <x v="11"/>
    <x v="3"/>
    <x v="7"/>
    <x v="3"/>
    <x v="2"/>
    <x v="0"/>
    <s v="Compact Repair Kit"/>
    <n v="1"/>
    <n v="41.06"/>
    <n v="0.1"/>
    <n v="16.23"/>
    <n v="36.954000000000001"/>
    <n v="16.23"/>
    <n v="20.724"/>
    <n v="0.5608053255398604"/>
    <n v="2026"/>
    <s v="Q4"/>
    <n v="12"/>
    <s v="Dec"/>
  </r>
  <r>
    <x v="2683"/>
    <x v="361"/>
    <x v="0"/>
    <x v="3"/>
    <x v="11"/>
    <x v="3"/>
    <x v="8"/>
    <x v="1"/>
    <x v="2"/>
    <x v="1"/>
    <s v="Hiking Daypack 20L"/>
    <n v="12"/>
    <n v="90.29"/>
    <n v="0.1"/>
    <n v="45.76"/>
    <n v="975.13200000000006"/>
    <n v="549.12"/>
    <n v="426.01200000000006"/>
    <n v="0.43687623829389255"/>
    <n v="2026"/>
    <s v="Q4"/>
    <n v="12"/>
    <s v="Dec"/>
  </r>
  <r>
    <x v="2684"/>
    <x v="361"/>
    <x v="0"/>
    <x v="3"/>
    <x v="11"/>
    <x v="1"/>
    <x v="12"/>
    <x v="2"/>
    <x v="1"/>
    <x v="0"/>
    <s v="Cycling Pack 12L"/>
    <n v="1"/>
    <n v="103.13"/>
    <n v="0.15"/>
    <n v="50.06"/>
    <n v="87.660499999999999"/>
    <n v="50.06"/>
    <n v="37.600499999999997"/>
    <n v="0.42893321393329947"/>
    <n v="2026"/>
    <s v="Q4"/>
    <n v="12"/>
    <s v="Dec"/>
  </r>
  <r>
    <x v="2685"/>
    <x v="361"/>
    <x v="0"/>
    <x v="3"/>
    <x v="11"/>
    <x v="3"/>
    <x v="13"/>
    <x v="0"/>
    <x v="0"/>
    <x v="0"/>
    <s v="Commuter Helmet"/>
    <n v="1"/>
    <n v="81.39"/>
    <n v="0.05"/>
    <n v="43.54"/>
    <n v="77.320499999999996"/>
    <n v="43.54"/>
    <n v="33.780499999999996"/>
    <n v="0.43688931137279247"/>
    <n v="2026"/>
    <s v="Q4"/>
    <n v="12"/>
    <s v="Dec"/>
  </r>
  <r>
    <x v="2686"/>
    <x v="361"/>
    <x v="0"/>
    <x v="3"/>
    <x v="11"/>
    <x v="0"/>
    <x v="15"/>
    <x v="3"/>
    <x v="0"/>
    <x v="3"/>
    <s v="Alpine Tent 4P"/>
    <n v="2"/>
    <n v="342.78"/>
    <n v="0"/>
    <n v="197.89"/>
    <n v="685.56"/>
    <n v="395.78"/>
    <n v="289.77999999999997"/>
    <n v="0.4226909387945621"/>
    <n v="2026"/>
    <s v="Q4"/>
    <n v="12"/>
    <s v="Dec"/>
  </r>
  <r>
    <x v="2687"/>
    <x v="361"/>
    <x v="0"/>
    <x v="3"/>
    <x v="11"/>
    <x v="1"/>
    <x v="14"/>
    <x v="0"/>
    <x v="0"/>
    <x v="1"/>
    <s v="Trail Boots"/>
    <n v="1"/>
    <n v="147"/>
    <n v="0.15"/>
    <n v="79.58"/>
    <n v="124.95"/>
    <n v="79.58"/>
    <n v="45.370000000000005"/>
    <n v="0.36310524209683875"/>
    <n v="2026"/>
    <s v="Q4"/>
    <n v="12"/>
    <s v="Dec"/>
  </r>
  <r>
    <x v="2688"/>
    <x v="361"/>
    <x v="0"/>
    <x v="3"/>
    <x v="11"/>
    <x v="0"/>
    <x v="15"/>
    <x v="0"/>
    <x v="1"/>
    <x v="2"/>
    <s v="Packing Cube Set"/>
    <n v="1"/>
    <n v="45.69"/>
    <n v="0.2"/>
    <n v="18.829999999999998"/>
    <n v="36.552"/>
    <n v="18.829999999999998"/>
    <n v="17.722000000000001"/>
    <n v="0.48484351061501429"/>
    <n v="2026"/>
    <s v="Q4"/>
    <n v="12"/>
    <s v="Dec"/>
  </r>
  <r>
    <x v="2689"/>
    <x v="361"/>
    <x v="0"/>
    <x v="3"/>
    <x v="11"/>
    <x v="1"/>
    <x v="12"/>
    <x v="3"/>
    <x v="0"/>
    <x v="0"/>
    <s v="Compact Repair Kit"/>
    <n v="1"/>
    <n v="39.69"/>
    <n v="0"/>
    <n v="17.09"/>
    <n v="39.69"/>
    <n v="17.09"/>
    <n v="22.599999999999998"/>
    <n v="0.56941295036533135"/>
    <n v="2026"/>
    <s v="Q4"/>
    <n v="12"/>
    <s v="Dec"/>
  </r>
  <r>
    <x v="2690"/>
    <x v="361"/>
    <x v="0"/>
    <x v="3"/>
    <x v="11"/>
    <x v="3"/>
    <x v="4"/>
    <x v="0"/>
    <x v="1"/>
    <x v="3"/>
    <s v="Compact Sleeping Bag"/>
    <n v="5"/>
    <n v="122.42"/>
    <n v="0"/>
    <n v="60.8"/>
    <n v="612.1"/>
    <n v="304"/>
    <n v="308.10000000000002"/>
    <n v="0.50334912595981052"/>
    <n v="2026"/>
    <s v="Q4"/>
    <n v="12"/>
    <s v="Dec"/>
  </r>
  <r>
    <x v="2691"/>
    <x v="361"/>
    <x v="0"/>
    <x v="3"/>
    <x v="11"/>
    <x v="1"/>
    <x v="6"/>
    <x v="2"/>
    <x v="1"/>
    <x v="2"/>
    <s v="Insulated Bottle"/>
    <n v="1"/>
    <n v="37.03"/>
    <n v="0.15"/>
    <n v="13.53"/>
    <n v="31.4755"/>
    <n v="13.53"/>
    <n v="17.945500000000003"/>
    <n v="0.57014185636447401"/>
    <n v="2026"/>
    <s v="Q4"/>
    <n v="12"/>
    <s v="Dec"/>
  </r>
  <r>
    <x v="2692"/>
    <x v="361"/>
    <x v="0"/>
    <x v="3"/>
    <x v="11"/>
    <x v="1"/>
    <x v="14"/>
    <x v="2"/>
    <x v="0"/>
    <x v="1"/>
    <s v="Hiking Daypack 20L"/>
    <n v="1"/>
    <n v="90.99"/>
    <n v="0.05"/>
    <n v="44.78"/>
    <n v="86.440499999999986"/>
    <n v="44.78"/>
    <n v="41.660499999999985"/>
    <n v="0.48195579618350187"/>
    <n v="2026"/>
    <s v="Q4"/>
    <n v="12"/>
    <s v="Dec"/>
  </r>
  <r>
    <x v="2693"/>
    <x v="362"/>
    <x v="0"/>
    <x v="3"/>
    <x v="11"/>
    <x v="1"/>
    <x v="11"/>
    <x v="0"/>
    <x v="0"/>
    <x v="1"/>
    <s v="Hiking Daypack 20L"/>
    <n v="1"/>
    <n v="90.81"/>
    <n v="0.1"/>
    <n v="46.53"/>
    <n v="81.728999999999999"/>
    <n v="46.53"/>
    <n v="35.198999999999998"/>
    <n v="0.43067944059024332"/>
    <n v="2026"/>
    <s v="Q4"/>
    <n v="12"/>
    <s v="Dec"/>
  </r>
  <r>
    <x v="2694"/>
    <x v="362"/>
    <x v="0"/>
    <x v="3"/>
    <x v="11"/>
    <x v="0"/>
    <x v="15"/>
    <x v="2"/>
    <x v="1"/>
    <x v="0"/>
    <s v="Compact Repair Kit"/>
    <n v="1"/>
    <n v="41.28"/>
    <n v="0.15"/>
    <n v="16.41"/>
    <n v="35.088000000000001"/>
    <n v="16.41"/>
    <n v="18.678000000000001"/>
    <n v="0.53231874145006841"/>
    <n v="2026"/>
    <s v="Q4"/>
    <n v="12"/>
    <s v="Dec"/>
  </r>
  <r>
    <x v="2695"/>
    <x v="362"/>
    <x v="0"/>
    <x v="3"/>
    <x v="11"/>
    <x v="3"/>
    <x v="13"/>
    <x v="3"/>
    <x v="2"/>
    <x v="2"/>
    <s v="Packing Cube Set"/>
    <n v="1"/>
    <n v="46.07"/>
    <n v="0"/>
    <n v="18.420000000000002"/>
    <n v="46.07"/>
    <n v="18.420000000000002"/>
    <n v="27.65"/>
    <n v="0.60017364879531143"/>
    <n v="2026"/>
    <s v="Q4"/>
    <n v="12"/>
    <s v="Dec"/>
  </r>
  <r>
    <x v="2696"/>
    <x v="362"/>
    <x v="0"/>
    <x v="3"/>
    <x v="11"/>
    <x v="1"/>
    <x v="12"/>
    <x v="2"/>
    <x v="2"/>
    <x v="1"/>
    <s v="Trail Boots"/>
    <n v="1"/>
    <n v="147.29"/>
    <n v="0.1"/>
    <n v="78.2"/>
    <n v="132.56100000000001"/>
    <n v="78.2"/>
    <n v="54.361000000000004"/>
    <n v="0.4100829052285363"/>
    <n v="2026"/>
    <s v="Q4"/>
    <n v="12"/>
    <s v="Dec"/>
  </r>
  <r>
    <x v="2697"/>
    <x v="363"/>
    <x v="0"/>
    <x v="3"/>
    <x v="11"/>
    <x v="3"/>
    <x v="13"/>
    <x v="0"/>
    <x v="1"/>
    <x v="0"/>
    <s v="Compact Repair Kit"/>
    <n v="1"/>
    <n v="40.82"/>
    <n v="0.1"/>
    <n v="17.2"/>
    <n v="36.738"/>
    <n v="17.2"/>
    <n v="19.538"/>
    <n v="0.53181991398551909"/>
    <n v="2026"/>
    <s v="Q4"/>
    <n v="12"/>
    <s v="Dec"/>
  </r>
  <r>
    <x v="2698"/>
    <x v="363"/>
    <x v="0"/>
    <x v="3"/>
    <x v="11"/>
    <x v="3"/>
    <x v="7"/>
    <x v="0"/>
    <x v="1"/>
    <x v="4"/>
    <s v="Training Mat"/>
    <n v="3"/>
    <n v="50.72"/>
    <n v="0"/>
    <n v="22.3"/>
    <n v="152.16"/>
    <n v="66.900000000000006"/>
    <n v="85.259999999999991"/>
    <n v="0.56033123028391163"/>
    <n v="2026"/>
    <s v="Q4"/>
    <n v="12"/>
    <s v="Dec"/>
  </r>
  <r>
    <x v="2699"/>
    <x v="363"/>
    <x v="0"/>
    <x v="3"/>
    <x v="11"/>
    <x v="1"/>
    <x v="12"/>
    <x v="3"/>
    <x v="2"/>
    <x v="3"/>
    <s v="Trail Tent 2P"/>
    <n v="3"/>
    <n v="194.7"/>
    <n v="0.1"/>
    <n v="102.62"/>
    <n v="525.68999999999994"/>
    <n v="307.86"/>
    <n v="217.82999999999993"/>
    <n v="0.41436968555612613"/>
    <n v="2026"/>
    <s v="Q4"/>
    <n v="12"/>
    <s v="Dec"/>
  </r>
  <r>
    <x v="2700"/>
    <x v="363"/>
    <x v="0"/>
    <x v="3"/>
    <x v="11"/>
    <x v="1"/>
    <x v="6"/>
    <x v="2"/>
    <x v="1"/>
    <x v="2"/>
    <s v="Insulated Bottle"/>
    <n v="1"/>
    <n v="36.64"/>
    <n v="0.05"/>
    <n v="13.59"/>
    <n v="34.808"/>
    <n v="13.59"/>
    <n v="21.218"/>
    <n v="0.60957251206619167"/>
    <n v="2026"/>
    <s v="Q4"/>
    <n v="12"/>
    <s v="Dec"/>
  </r>
  <r>
    <x v="2701"/>
    <x v="363"/>
    <x v="0"/>
    <x v="3"/>
    <x v="11"/>
    <x v="2"/>
    <x v="10"/>
    <x v="3"/>
    <x v="0"/>
    <x v="3"/>
    <s v="Trail Tent 2P"/>
    <n v="6"/>
    <n v="192.9"/>
    <n v="0.2"/>
    <n v="106.89"/>
    <n v="925.92000000000007"/>
    <n v="641.34"/>
    <n v="284.58000000000004"/>
    <n v="0.30734836702954899"/>
    <n v="2026"/>
    <s v="Q4"/>
    <n v="12"/>
    <s v="Dec"/>
  </r>
  <r>
    <x v="2702"/>
    <x v="363"/>
    <x v="0"/>
    <x v="3"/>
    <x v="11"/>
    <x v="3"/>
    <x v="7"/>
    <x v="3"/>
    <x v="0"/>
    <x v="1"/>
    <s v="Trekking Poles"/>
    <n v="2"/>
    <n v="71.56"/>
    <n v="0.1"/>
    <n v="32.99"/>
    <n v="128.80800000000002"/>
    <n v="65.98"/>
    <n v="62.828000000000017"/>
    <n v="0.4877647351096206"/>
    <n v="2026"/>
    <s v="Q4"/>
    <n v="12"/>
    <s v="Dec"/>
  </r>
  <r>
    <x v="2703"/>
    <x v="363"/>
    <x v="0"/>
    <x v="3"/>
    <x v="11"/>
    <x v="3"/>
    <x v="13"/>
    <x v="3"/>
    <x v="1"/>
    <x v="0"/>
    <s v="Compact Repair Kit"/>
    <n v="1"/>
    <n v="40.270000000000003"/>
    <n v="0.1"/>
    <n v="16.63"/>
    <n v="36.243000000000002"/>
    <n v="16.63"/>
    <n v="19.613000000000003"/>
    <n v="0.54115277432883602"/>
    <n v="2026"/>
    <s v="Q4"/>
    <n v="12"/>
    <s v="Dec"/>
  </r>
  <r>
    <x v="2704"/>
    <x v="363"/>
    <x v="0"/>
    <x v="3"/>
    <x v="11"/>
    <x v="3"/>
    <x v="7"/>
    <x v="2"/>
    <x v="2"/>
    <x v="0"/>
    <s v="Commuter Helmet"/>
    <n v="6"/>
    <n v="81.180000000000007"/>
    <n v="0.05"/>
    <n v="43.3"/>
    <n v="462.726"/>
    <n v="259.79999999999995"/>
    <n v="202.92600000000004"/>
    <n v="0.43854462468069666"/>
    <n v="2026"/>
    <s v="Q4"/>
    <n v="12"/>
    <s v="Dec"/>
  </r>
  <r>
    <x v="2705"/>
    <x v="363"/>
    <x v="0"/>
    <x v="3"/>
    <x v="11"/>
    <x v="1"/>
    <x v="12"/>
    <x v="0"/>
    <x v="1"/>
    <x v="0"/>
    <s v="Cycling Pack 12L"/>
    <n v="2"/>
    <n v="101.73"/>
    <n v="0.1"/>
    <n v="49.3"/>
    <n v="183.114"/>
    <n v="98.6"/>
    <n v="84.51400000000001"/>
    <n v="0.46153762137247839"/>
    <n v="2026"/>
    <s v="Q4"/>
    <n v="12"/>
    <s v="Dec"/>
  </r>
  <r>
    <x v="2706"/>
    <x v="363"/>
    <x v="0"/>
    <x v="3"/>
    <x v="11"/>
    <x v="2"/>
    <x v="10"/>
    <x v="0"/>
    <x v="1"/>
    <x v="0"/>
    <s v="Trail Bike Light"/>
    <n v="5"/>
    <n v="51.78"/>
    <n v="0.15"/>
    <n v="22.37"/>
    <n v="220.06499999999997"/>
    <n v="111.85000000000001"/>
    <n v="108.21499999999996"/>
    <n v="0.49174107650012483"/>
    <n v="2026"/>
    <s v="Q4"/>
    <n v="12"/>
    <s v="De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EEFE2C-DC9A-454D-90C2-3F4EC3D68E17}" name="geographic_country_sales" cacheId="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location ref="O7:P25" firstHeaderRow="1" firstDataRow="1" firstDataCol="1"/>
  <pivotFields count="25">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2">
        <item x="0"/>
        <item t="default"/>
      </items>
    </pivotField>
    <pivotField showAll="0">
      <items count="5">
        <item x="0"/>
        <item x="1"/>
        <item x="2"/>
        <item x="3"/>
        <item t="default"/>
      </items>
    </pivotField>
    <pivotField showAll="0" nonAutoSortDefault="1">
      <items count="13">
        <item x="0"/>
        <item x="1"/>
        <item x="2"/>
        <item x="3"/>
        <item x="4"/>
        <item x="5"/>
        <item x="6"/>
        <item x="7"/>
        <item x="8"/>
        <item x="9"/>
        <item x="10"/>
        <item x="11"/>
        <item t="default"/>
      </items>
    </pivotField>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 fld="15" baseField="0" baseItem="0" numFmtId="173"/>
  </dataFields>
  <chartFormats count="3">
    <chartFormat chart="4" format="4"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2A0469-A3D3-4CF5-AA49-64A78818C0AF}" name="country_sale" cacheId="7" applyNumberFormats="0" applyBorderFormats="0" applyFontFormats="0" applyPatternFormats="0" applyAlignmentFormats="0" applyWidthHeightFormats="1" dataCaption="Values" updatedVersion="8" minRefreshableVersion="3" showDrill="0" itemPrintTitles="1" createdVersion="8" indent="0" outline="1" outlineData="1" multipleFieldFilters="0" chartFormat="34">
  <location ref="L7:M12" firstHeaderRow="1" firstDataRow="1" firstDataCol="1"/>
  <pivotFields count="25">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2">
        <item x="0"/>
        <item t="default"/>
      </items>
    </pivotField>
    <pivotField showAll="0">
      <items count="5">
        <item x="0"/>
        <item x="1"/>
        <item x="2"/>
        <item x="3"/>
        <item t="default"/>
      </items>
    </pivotField>
    <pivotField showAll="0" nonAutoSortDefault="1">
      <items count="13">
        <item x="0"/>
        <item x="1"/>
        <item x="2"/>
        <item x="3"/>
        <item x="4"/>
        <item x="5"/>
        <item x="6"/>
        <item x="7"/>
        <item x="8"/>
        <item x="9"/>
        <item x="10"/>
        <item x="11"/>
        <item t="default"/>
      </items>
    </pivotField>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items count="4">
        <item x="2"/>
        <item x="1"/>
        <item x="0"/>
        <item t="default"/>
      </items>
    </pivotField>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5">
    <i>
      <x/>
    </i>
    <i>
      <x v="1"/>
    </i>
    <i>
      <x v="2"/>
    </i>
    <i>
      <x v="3"/>
    </i>
    <i t="grand">
      <x/>
    </i>
  </rowItems>
  <colItems count="1">
    <i/>
  </colItems>
  <dataFields count="1">
    <dataField name="Total Revenue " fld="15" baseField="0" baseItem="0" numFmtId="173"/>
  </dataFields>
  <chartFormats count="11">
    <chartFormat chart="4" format="4"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 chart="26" format="11" series="1">
      <pivotArea type="data" outline="0" fieldPosition="0">
        <references count="1">
          <reference field="4294967294" count="1" selected="0">
            <x v="0"/>
          </reference>
        </references>
      </pivotArea>
    </chartFormat>
    <chartFormat chart="31" format="6" series="1">
      <pivotArea type="data" outline="0" fieldPosition="0">
        <references count="1">
          <reference field="4294967294" count="1" selected="0">
            <x v="0"/>
          </reference>
        </references>
      </pivotArea>
    </chartFormat>
    <chartFormat chart="31" format="7">
      <pivotArea type="data" outline="0" fieldPosition="0">
        <references count="2">
          <reference field="4294967294" count="1" selected="0">
            <x v="0"/>
          </reference>
          <reference field="5" count="1" selected="0">
            <x v="0"/>
          </reference>
        </references>
      </pivotArea>
    </chartFormat>
    <chartFormat chart="31" format="8">
      <pivotArea type="data" outline="0" fieldPosition="0">
        <references count="2">
          <reference field="4294967294" count="1" selected="0">
            <x v="0"/>
          </reference>
          <reference field="5" count="1" selected="0">
            <x v="1"/>
          </reference>
        </references>
      </pivotArea>
    </chartFormat>
    <chartFormat chart="31" format="9">
      <pivotArea type="data" outline="0" fieldPosition="0">
        <references count="2">
          <reference field="4294967294" count="1" selected="0">
            <x v="0"/>
          </reference>
          <reference field="5" count="1" selected="0">
            <x v="2"/>
          </reference>
        </references>
      </pivotArea>
    </chartFormat>
    <chartFormat chart="31"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76E104-4E69-4131-BD55-567DA92A3559}" name="total_channels_sales" cacheId="7" applyNumberFormats="0" applyBorderFormats="0" applyFontFormats="0" applyPatternFormats="0" applyAlignmentFormats="0" applyWidthHeightFormats="1" dataCaption="Values" updatedVersion="8" minRefreshableVersion="3" showDrill="0" itemPrintTitles="1" createdVersion="8" indent="0" outline="1" outlineData="1" multipleFieldFilters="0" chartFormat="27">
  <location ref="I7:J12" firstHeaderRow="1" firstDataRow="1" firstDataCol="1"/>
  <pivotFields count="25">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2">
        <item x="0"/>
        <item t="default"/>
      </items>
    </pivotField>
    <pivotField showAll="0">
      <items count="5">
        <item x="0"/>
        <item x="1"/>
        <item x="2"/>
        <item x="3"/>
        <item t="default"/>
      </items>
    </pivotField>
    <pivotField showAll="0" nonAutoSortDefault="1">
      <items count="13">
        <item x="0"/>
        <item x="1"/>
        <item x="2"/>
        <item x="3"/>
        <item x="4"/>
        <item x="5"/>
        <item x="6"/>
        <item x="7"/>
        <item x="8"/>
        <item x="9"/>
        <item x="10"/>
        <item x="11"/>
        <item t="default"/>
      </items>
    </pivotField>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items count="4">
        <item x="2"/>
        <item x="1"/>
        <item x="0"/>
        <item t="default"/>
      </items>
    </pivotField>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5">
    <i>
      <x/>
    </i>
    <i>
      <x v="1"/>
    </i>
    <i>
      <x v="2"/>
    </i>
    <i>
      <x v="3"/>
    </i>
    <i t="grand">
      <x/>
    </i>
  </rowItems>
  <colItems count="1">
    <i/>
  </colItems>
  <dataFields count="1">
    <dataField name="Total Revenue " fld="15" baseField="0" baseItem="0" numFmtId="173"/>
  </dataFields>
  <chartFormats count="4">
    <chartFormat chart="4" format="4"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4EB513-9BD3-48B3-93BE-F4BCD016B577}" name="PivotTable3" cacheId="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location ref="E7:F13" firstHeaderRow="1" firstDataRow="1" firstDataCol="1"/>
  <pivotFields count="25">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2">
        <item x="0"/>
        <item t="default"/>
      </items>
    </pivotField>
    <pivotField showAll="0">
      <items count="5">
        <item x="0"/>
        <item x="1"/>
        <item x="2"/>
        <item x="3"/>
        <item t="default"/>
      </items>
    </pivotField>
    <pivotField showAll="0" nonAutoSortDefault="1">
      <items count="13">
        <item x="0"/>
        <item x="1"/>
        <item x="2"/>
        <item x="3"/>
        <item x="4"/>
        <item x="5"/>
        <item x="6"/>
        <item x="7"/>
        <item x="8"/>
        <item x="9"/>
        <item x="10"/>
        <item x="11"/>
        <item t="default"/>
      </items>
    </pivotField>
    <pivotField showAll="0"/>
    <pivotField axis="axisRow" showAll="0" measureFilter="1">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6">
    <i>
      <x v="5"/>
    </i>
    <i>
      <x v="6"/>
    </i>
    <i>
      <x v="8"/>
    </i>
    <i>
      <x v="13"/>
    </i>
    <i>
      <x v="16"/>
    </i>
    <i t="grand">
      <x/>
    </i>
  </rowItems>
  <colItems count="1">
    <i/>
  </colItems>
  <dataFields count="1">
    <dataField name="Total Revenue " fld="15" baseField="0" baseItem="0" numFmtId="173"/>
  </dataFields>
  <chartFormats count="3">
    <chartFormat chart="4" format="4"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73D7A6-2400-4C80-845A-9A0260B75413}" name="monthly_revenue" cacheId="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A7:C20" firstHeaderRow="0" firstDataRow="1" firstDataCol="1"/>
  <pivotFields count="25">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2">
        <item x="0"/>
        <item t="default"/>
      </items>
    </pivotField>
    <pivotField showAll="0">
      <items count="5">
        <item x="0"/>
        <item x="1"/>
        <item x="2"/>
        <item x="3"/>
        <item t="default"/>
      </items>
    </pivotField>
    <pivotField axis="axisRow" showAll="0" nonAutoSortDefault="1">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 fld="15" baseField="0" baseItem="0" numFmtId="165"/>
    <dataField name="Total Gross Profit" fld="17" baseField="0" baseItem="0" numFmtId="165"/>
  </dataFields>
  <formats count="2">
    <format dxfId="0">
      <pivotArea collapsedLevelsAreSubtotals="1" fieldPosition="0">
        <references count="2">
          <reference field="4294967294" count="1" selected="0">
            <x v="0"/>
          </reference>
          <reference field="4" count="0"/>
        </references>
      </pivotArea>
    </format>
    <format dxfId="1">
      <pivotArea collapsedLevelsAreSubtotals="1" fieldPosition="0">
        <references count="2">
          <reference field="4294967294" count="1" selected="0">
            <x v="1"/>
          </reference>
          <reference field="4" count="0"/>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500E71-A312-4B21-B4F6-82A617608CE5}" name="Gross Profit"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5">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2">
        <item x="0"/>
        <item t="default"/>
      </items>
    </pivotField>
    <pivotField showAll="0">
      <items count="5">
        <item x="0"/>
        <item x="1"/>
        <item x="2"/>
        <item x="3"/>
        <item t="default"/>
      </items>
    </pivotField>
    <pivotField showAll="0">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Gross Profit" fld="17"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5BC5B3-BC10-4442-8C37-4C6EBA869778}" name="unitsold"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5">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2">
        <item x="0"/>
        <item t="default"/>
      </items>
    </pivotField>
    <pivotField showAll="0">
      <items count="5">
        <item x="0"/>
        <item x="1"/>
        <item x="2"/>
        <item x="3"/>
        <item t="default"/>
      </items>
    </pivotField>
    <pivotField showAll="0">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Units Sold" fld="11"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5287499-6512-4AFD-B300-A8306AC246CD}" name="COGS_sum" cacheId="7"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location ref="L3:L4" firstHeaderRow="1" firstDataRow="1" firstDataCol="0"/>
  <pivotFields count="25">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2">
        <item x="0"/>
        <item t="default"/>
      </items>
    </pivotField>
    <pivotField showAll="0">
      <items count="5">
        <item x="0"/>
        <item x="1"/>
        <item x="2"/>
        <item x="3"/>
        <item t="default"/>
      </items>
    </pivotField>
    <pivotField showAll="0">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pivotField numFmtI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COGS" fld="16"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0ADC796-603D-40B3-88CD-D2309B2F4D36}" name="sumID" cacheId="7" applyNumberFormats="0" applyBorderFormats="0" applyFontFormats="0" applyPatternFormats="0" applyAlignmentFormats="0" applyWidthHeightFormats="1" dataCaption="Values" updatedVersion="8" minRefreshableVersion="3" showDrill="0" itemPrintTitles="1" createdVersion="8" indent="0" outline="1" outlineData="1" multipleFieldFilters="0">
  <location ref="J3:J4" firstHeaderRow="1" firstDataRow="1" firstDataCol="0"/>
  <pivotFields count="25">
    <pivotField dataField="1" showAll="0">
      <items count="2708">
        <item x="1421"/>
        <item x="163"/>
        <item x="2408"/>
        <item x="2570"/>
        <item x="1937"/>
        <item x="224"/>
        <item x="2661"/>
        <item x="2271"/>
        <item x="2582"/>
        <item x="2556"/>
        <item x="210"/>
        <item x="2579"/>
        <item x="1492"/>
        <item x="1130"/>
        <item x="2329"/>
        <item x="964"/>
        <item x="506"/>
        <item x="376"/>
        <item x="1961"/>
        <item x="828"/>
        <item x="2118"/>
        <item x="2497"/>
        <item x="1057"/>
        <item x="1183"/>
        <item x="1859"/>
        <item x="1236"/>
        <item x="339"/>
        <item x="524"/>
        <item x="869"/>
        <item x="1850"/>
        <item x="1365"/>
        <item x="29"/>
        <item x="1069"/>
        <item x="2119"/>
        <item x="2153"/>
        <item x="760"/>
        <item x="37"/>
        <item x="2571"/>
        <item x="1651"/>
        <item x="1024"/>
        <item x="1839"/>
        <item x="2233"/>
        <item x="1872"/>
        <item x="1990"/>
        <item x="1450"/>
        <item x="334"/>
        <item x="419"/>
        <item x="1467"/>
        <item x="433"/>
        <item x="2586"/>
        <item x="2173"/>
        <item x="1799"/>
        <item x="1974"/>
        <item x="1860"/>
        <item x="1131"/>
        <item x="1553"/>
        <item x="2557"/>
        <item x="1904"/>
        <item x="2289"/>
        <item x="2140"/>
        <item x="1184"/>
        <item x="1554"/>
        <item x="2414"/>
        <item x="1786"/>
        <item x="684"/>
        <item x="601"/>
        <item x="870"/>
        <item x="440"/>
        <item x="2611"/>
        <item x="883"/>
        <item x="34"/>
        <item x="1106"/>
        <item x="1408"/>
        <item x="1107"/>
        <item x="30"/>
        <item x="2262"/>
        <item x="991"/>
        <item x="661"/>
        <item x="2028"/>
        <item x="78"/>
        <item x="2512"/>
        <item x="1430"/>
        <item x="1975"/>
        <item x="992"/>
        <item x="770"/>
        <item x="2"/>
        <item x="373"/>
        <item x="1324"/>
        <item x="485"/>
        <item x="67"/>
        <item x="230"/>
        <item x="2563"/>
        <item x="1025"/>
        <item x="289"/>
        <item x="2290"/>
        <item x="131"/>
        <item x="771"/>
        <item x="533"/>
        <item x="1202"/>
        <item x="1070"/>
        <item x="926"/>
        <item x="482"/>
        <item x="1372"/>
        <item x="2346"/>
        <item x="2458"/>
        <item x="1325"/>
        <item x="127"/>
        <item x="1026"/>
        <item x="1058"/>
        <item x="1544"/>
        <item x="1938"/>
        <item x="1302"/>
        <item x="2583"/>
        <item x="1555"/>
        <item x="2482"/>
        <item x="1891"/>
        <item x="1771"/>
        <item x="829"/>
        <item x="1605"/>
        <item x="670"/>
        <item x="116"/>
        <item x="1945"/>
        <item x="685"/>
        <item x="1892"/>
        <item x="1864"/>
        <item x="1626"/>
        <item x="2682"/>
        <item x="1687"/>
        <item x="25"/>
        <item x="2330"/>
        <item x="730"/>
        <item x="190"/>
        <item x="1373"/>
        <item x="1914"/>
        <item x="2666"/>
        <item x="2071"/>
        <item x="349"/>
        <item x="2174"/>
        <item x="2280"/>
        <item x="1071"/>
        <item x="1132"/>
        <item x="1422"/>
        <item x="1800"/>
        <item x="1501"/>
        <item x="424"/>
        <item x="2281"/>
        <item x="2108"/>
        <item x="860"/>
        <item x="839"/>
        <item x="204"/>
        <item x="249"/>
        <item x="909"/>
        <item x="566"/>
        <item x="2072"/>
        <item x="1545"/>
        <item x="2415"/>
        <item x="211"/>
        <item x="231"/>
        <item x="1952"/>
        <item x="2015"/>
        <item x="2230"/>
        <item x="625"/>
        <item x="2188"/>
        <item x="1218"/>
        <item x="354"/>
        <item x="1336"/>
        <item x="1468"/>
        <item x="2189"/>
        <item x="2522"/>
        <item x="2297"/>
        <item x="2422"/>
        <item x="1627"/>
        <item x="1173"/>
        <item x="2436"/>
        <item x="772"/>
        <item x="2092"/>
        <item x="1108"/>
        <item x="1293"/>
        <item x="2225"/>
        <item x="2378"/>
        <item x="2641"/>
        <item x="2449"/>
        <item x="173"/>
        <item x="97"/>
        <item x="1792"/>
        <item x="2612"/>
        <item x="1873"/>
        <item x="686"/>
        <item x="1366"/>
        <item x="2128"/>
        <item x="2459"/>
        <item x="1462"/>
        <item x="2498"/>
        <item x="1908"/>
        <item x="2310"/>
        <item x="1493"/>
        <item x="1991"/>
        <item x="1043"/>
        <item x="140"/>
        <item x="2379"/>
        <item x="1297"/>
        <item x="2697"/>
        <item x="1485"/>
        <item x="168"/>
        <item x="1564"/>
        <item x="274"/>
        <item x="41"/>
        <item x="304"/>
        <item x="1606"/>
        <item x="1303"/>
        <item x="743"/>
        <item x="1059"/>
        <item x="754"/>
        <item x="232"/>
        <item x="2450"/>
        <item x="1976"/>
        <item x="2256"/>
        <item x="861"/>
        <item x="366"/>
        <item x="638"/>
        <item x="1617"/>
        <item x="1992"/>
        <item x="2416"/>
        <item x="1644"/>
        <item x="474"/>
        <item x="2129"/>
        <item x="1409"/>
        <item x="1431"/>
        <item x="2247"/>
        <item x="1993"/>
        <item x="2181"/>
        <item x="447"/>
        <item x="340"/>
        <item x="949"/>
        <item x="662"/>
        <item x="31"/>
        <item x="2003"/>
        <item x="935"/>
        <item x="1494"/>
        <item x="2201"/>
        <item x="290"/>
        <item x="2234"/>
        <item x="1939"/>
        <item x="965"/>
        <item x="2263"/>
        <item x="2532"/>
        <item x="314"/>
        <item x="1192"/>
        <item x="787"/>
        <item x="1710"/>
        <item x="207"/>
        <item x="1410"/>
        <item x="2451"/>
        <item x="1093"/>
        <item x="434"/>
        <item x="2621"/>
        <item x="38"/>
        <item x="1711"/>
        <item x="1411"/>
        <item x="1451"/>
        <item x="1909"/>
        <item x="475"/>
        <item x="1763"/>
        <item x="1109"/>
        <item x="1145"/>
        <item x="2587"/>
        <item x="1114"/>
        <item x="2088"/>
        <item x="1700"/>
        <item x="260"/>
        <item x="2558"/>
        <item x="2347"/>
        <item x="1227"/>
        <item x="2559"/>
        <item x="2057"/>
        <item x="291"/>
        <item x="796"/>
        <item x="2120"/>
        <item x="1044"/>
        <item x="2538"/>
        <item x="708"/>
        <item x="1441"/>
        <item x="2683"/>
        <item x="174"/>
        <item x="1146"/>
        <item x="3"/>
        <item x="1374"/>
        <item x="1174"/>
        <item x="709"/>
        <item x="1337"/>
        <item x="2389"/>
        <item x="2175"/>
        <item x="525"/>
        <item x="1228"/>
        <item x="2437"/>
        <item x="2478"/>
        <item x="1083"/>
        <item x="2311"/>
        <item x="2606"/>
        <item x="1442"/>
        <item x="1895"/>
        <item x="425"/>
        <item x="507"/>
        <item x="180"/>
        <item x="2360"/>
        <item x="2154"/>
        <item x="245"/>
        <item x="853"/>
        <item x="1535"/>
        <item x="216"/>
        <item x="2298"/>
        <item x="2380"/>
        <item x="1964"/>
        <item x="1840"/>
        <item x="588"/>
        <item x="2673"/>
        <item x="1452"/>
        <item x="2519"/>
        <item x="722"/>
        <item x="1787"/>
        <item x="2361"/>
        <item x="2362"/>
        <item x="217"/>
        <item x="1412"/>
        <item x="1652"/>
        <item x="2631"/>
        <item x="2483"/>
        <item x="87"/>
        <item x="2588"/>
        <item x="2050"/>
        <item x="508"/>
        <item x="917"/>
        <item x="2348"/>
        <item x="1219"/>
        <item x="1298"/>
        <item x="966"/>
        <item x="890"/>
        <item x="1546"/>
        <item x="2662"/>
        <item x="1271"/>
        <item x="1701"/>
        <item x="1807"/>
        <item x="1910"/>
        <item x="2468"/>
        <item x="2073"/>
        <item x="141"/>
        <item x="541"/>
        <item x="233"/>
        <item x="2642"/>
        <item x="2655"/>
        <item x="2190"/>
        <item x="2469"/>
        <item x="1193"/>
        <item x="2381"/>
        <item x="1072"/>
        <item x="404"/>
        <item x="1547"/>
        <item x="2403"/>
        <item x="1479"/>
        <item x="2272"/>
        <item x="2543"/>
        <item x="2093"/>
        <item x="1220"/>
        <item x="328"/>
        <item x="2622"/>
        <item x="797"/>
        <item x="1017"/>
        <item x="1115"/>
        <item x="322"/>
        <item x="1940"/>
        <item x="2325"/>
        <item x="1255"/>
        <item x="602"/>
        <item x="1246"/>
        <item x="275"/>
        <item x="1160"/>
        <item x="2235"/>
        <item x="1084"/>
        <item x="1523"/>
        <item x="2141"/>
        <item x="1637"/>
        <item x="134"/>
        <item x="559"/>
        <item x="1893"/>
        <item x="593"/>
        <item x="74"/>
        <item x="1312"/>
        <item x="341"/>
        <item x="1060"/>
        <item x="811"/>
        <item x="1386"/>
        <item x="462"/>
        <item x="1881"/>
        <item x="1631"/>
        <item x="1357"/>
        <item x="626"/>
        <item x="1527"/>
        <item x="2523"/>
        <item x="1865"/>
        <item x="687"/>
        <item x="2089"/>
        <item x="819"/>
        <item x="295"/>
        <item x="1994"/>
        <item x="2109"/>
        <item x="702"/>
        <item x="250"/>
        <item x="2560"/>
        <item x="1946"/>
        <item x="46"/>
        <item x="2479"/>
        <item x="2452"/>
        <item x="1953"/>
        <item x="2037"/>
        <item x="1073"/>
        <item x="744"/>
        <item x="1589"/>
        <item x="1006"/>
        <item x="121"/>
        <item x="993"/>
        <item x="1486"/>
        <item x="2291"/>
        <item x="2533"/>
        <item x="1688"/>
        <item x="755"/>
        <item x="738"/>
        <item x="1528"/>
        <item x="1577"/>
        <item x="1590"/>
        <item x="1358"/>
        <item x="397"/>
        <item x="2460"/>
        <item x="315"/>
        <item x="101"/>
        <item x="11"/>
        <item x="441"/>
        <item x="723"/>
        <item x="1751"/>
        <item x="812"/>
        <item x="1074"/>
        <item x="2155"/>
        <item x="1607"/>
        <item x="450"/>
        <item x="1712"/>
        <item x="335"/>
        <item x="1194"/>
        <item x="102"/>
        <item x="2004"/>
        <item x="936"/>
        <item x="1896"/>
        <item x="486"/>
        <item x="2248"/>
        <item x="1348"/>
        <item x="1221"/>
        <item x="2340"/>
        <item x="542"/>
        <item x="103"/>
        <item x="377"/>
        <item x="261"/>
        <item x="2349"/>
        <item x="1027"/>
        <item x="181"/>
        <item x="2461"/>
        <item x="2044"/>
        <item x="1247"/>
        <item x="773"/>
        <item x="1045"/>
        <item x="1209"/>
        <item x="849"/>
        <item x="2350"/>
        <item x="1941"/>
        <item x="2236"/>
        <item x="451"/>
        <item x="2005"/>
        <item x="1284"/>
        <item x="1611"/>
        <item x="1203"/>
        <item x="165"/>
        <item x="1229"/>
        <item x="166"/>
        <item x="1897"/>
        <item x="1046"/>
        <item x="2257"/>
        <item x="234"/>
        <item x="1299"/>
        <item x="913"/>
        <item x="1222"/>
        <item x="1394"/>
        <item x="2572"/>
        <item x="2237"/>
        <item x="1116"/>
        <item x="1514"/>
        <item x="2249"/>
        <item x="724"/>
        <item x="1713"/>
        <item x="1453"/>
        <item x="1653"/>
        <item x="2142"/>
        <item x="1645"/>
        <item x="1443"/>
        <item x="1654"/>
        <item x="2684"/>
        <item x="1272"/>
        <item x="1469"/>
        <item x="1375"/>
        <item x="305"/>
        <item x="891"/>
        <item x="840"/>
        <item x="276"/>
        <item x="1748"/>
        <item x="2094"/>
        <item x="2470"/>
        <item x="1725"/>
        <item x="108"/>
        <item x="374"/>
        <item x="306"/>
        <item x="1915"/>
        <item x="977"/>
        <item x="1294"/>
        <item x="876"/>
        <item x="1726"/>
        <item x="2623"/>
        <item x="1565"/>
        <item x="877"/>
        <item x="218"/>
        <item x="2564"/>
        <item x="1861"/>
        <item x="854"/>
        <item x="2130"/>
        <item x="199"/>
        <item x="2258"/>
        <item x="1772"/>
        <item x="1349"/>
        <item x="1954"/>
        <item x="2110"/>
        <item x="309"/>
        <item x="927"/>
        <item x="68"/>
        <item x="572"/>
        <item x="388"/>
        <item x="1223"/>
        <item x="2312"/>
        <item x="1680"/>
        <item x="355"/>
        <item x="1061"/>
        <item x="678"/>
        <item x="2202"/>
        <item x="2250"/>
        <item x="1853"/>
        <item x="804"/>
        <item x="227"/>
        <item x="329"/>
        <item x="2182"/>
        <item x="12"/>
        <item x="1047"/>
        <item x="1117"/>
        <item x="1727"/>
        <item x="246"/>
        <item x="2544"/>
        <item x="813"/>
        <item x="1230"/>
        <item x="2341"/>
        <item x="871"/>
        <item x="2055"/>
        <item x="1273"/>
        <item x="342"/>
        <item x="679"/>
        <item x="219"/>
        <item x="1628"/>
        <item x="651"/>
        <item x="1578"/>
        <item x="1155"/>
        <item x="2438"/>
        <item x="1618"/>
        <item x="88"/>
        <item x="262"/>
        <item x="937"/>
        <item x="26"/>
        <item x="918"/>
        <item x="142"/>
        <item x="2066"/>
        <item x="2404"/>
        <item x="1862"/>
        <item x="2183"/>
        <item x="2613"/>
        <item x="820"/>
        <item x="2471"/>
        <item x="2282"/>
        <item x="1007"/>
        <item x="389"/>
        <item x="378"/>
        <item x="1359"/>
        <item x="1556"/>
        <item x="1376"/>
        <item x="613"/>
        <item x="1566"/>
        <item x="1261"/>
        <item x="814"/>
        <item x="1995"/>
        <item x="902"/>
        <item x="495"/>
        <item x="841"/>
        <item x="1689"/>
        <item x="2167"/>
        <item x="2016"/>
        <item x="367"/>
        <item x="1195"/>
        <item x="143"/>
        <item x="2674"/>
        <item x="1185"/>
        <item x="978"/>
        <item x="2405"/>
        <item x="788"/>
        <item x="2370"/>
        <item x="2131"/>
        <item x="2417"/>
        <item x="463"/>
        <item x="2238"/>
        <item x="263"/>
        <item x="1548"/>
        <item x="850"/>
        <item x="412"/>
        <item x="2663"/>
        <item x="212"/>
        <item x="2648"/>
        <item x="2226"/>
        <item x="2429"/>
        <item x="2331"/>
        <item x="2545"/>
        <item x="2390"/>
        <item x="938"/>
        <item x="950"/>
        <item x="805"/>
        <item x="872"/>
        <item x="1925"/>
        <item x="1239"/>
        <item x="1480"/>
        <item x="1851"/>
        <item x="2215"/>
        <item x="1594"/>
        <item x="1898"/>
        <item x="2624"/>
        <item x="526"/>
        <item x="2685"/>
        <item x="756"/>
        <item x="13"/>
        <item x="2208"/>
        <item x="1619"/>
        <item x="806"/>
        <item x="2216"/>
        <item x="2111"/>
        <item x="2239"/>
        <item x="2423"/>
        <item x="2227"/>
        <item x="553"/>
        <item x="979"/>
        <item x="716"/>
        <item x="156"/>
        <item x="1591"/>
        <item x="1655"/>
        <item x="1454"/>
        <item x="603"/>
        <item x="2462"/>
        <item x="1350"/>
        <item x="604"/>
        <item x="318"/>
        <item x="1557"/>
        <item x="426"/>
        <item x="2029"/>
        <item x="2351"/>
        <item x="2382"/>
        <item x="745"/>
        <item x="1085"/>
        <item x="1304"/>
        <item x="627"/>
        <item x="696"/>
        <item x="2074"/>
        <item x="1262"/>
        <item x="177"/>
        <item x="1338"/>
        <item x="368"/>
        <item x="2112"/>
        <item x="1196"/>
        <item x="1620"/>
        <item x="1996"/>
        <item x="1062"/>
        <item x="652"/>
        <item x="2080"/>
        <item x="594"/>
        <item x="1764"/>
        <item x="2439"/>
        <item x="1926"/>
        <item x="628"/>
        <item x="1000"/>
        <item x="761"/>
        <item x="285"/>
        <item x="951"/>
        <item x="2051"/>
        <item x="442"/>
        <item x="1927"/>
        <item x="1161"/>
        <item x="757"/>
        <item x="2430"/>
        <item x="1305"/>
        <item x="175"/>
        <item x="653"/>
        <item x="1481"/>
        <item x="862"/>
        <item x="2632"/>
        <item x="1882"/>
        <item x="398"/>
        <item x="496"/>
        <item x="884"/>
        <item x="1646"/>
        <item x="1204"/>
        <item x="2143"/>
        <item x="1808"/>
        <item x="1656"/>
        <item x="1977"/>
        <item x="983"/>
        <item x="1567"/>
        <item x="2524"/>
        <item x="807"/>
        <item x="2228"/>
        <item x="2589"/>
        <item x="1413"/>
        <item x="1558"/>
        <item x="2045"/>
        <item x="663"/>
        <item x="2503"/>
        <item x="2168"/>
        <item x="2191"/>
        <item x="2363"/>
        <item x="150"/>
        <item x="21"/>
        <item x="1034"/>
        <item x="122"/>
        <item x="1274"/>
        <item x="984"/>
        <item x="1942"/>
        <item x="1702"/>
        <item x="595"/>
        <item x="2625"/>
        <item x="1703"/>
        <item x="1063"/>
        <item x="2264"/>
        <item x="1103"/>
        <item x="2546"/>
        <item x="399"/>
        <item x="1765"/>
        <item x="277"/>
        <item x="1377"/>
        <item x="1432"/>
        <item x="1608"/>
        <item x="1502"/>
        <item x="310"/>
        <item x="200"/>
        <item x="952"/>
        <item x="238"/>
        <item x="435"/>
        <item x="2217"/>
        <item x="1326"/>
        <item x="1801"/>
        <item x="967"/>
        <item x="1414"/>
        <item x="1854"/>
        <item x="2006"/>
        <item x="527"/>
        <item x="2144"/>
        <item x="629"/>
        <item x="464"/>
        <item x="205"/>
        <item x="427"/>
        <item x="2399"/>
        <item x="1444"/>
        <item x="2504"/>
        <item x="1094"/>
        <item x="892"/>
        <item x="985"/>
        <item x="1162"/>
        <item x="1455"/>
        <item x="614"/>
        <item x="1339"/>
        <item x="1495"/>
        <item x="476"/>
        <item x="2364"/>
        <item x="1704"/>
        <item x="89"/>
        <item x="323"/>
        <item x="2698"/>
        <item x="1248"/>
        <item x="798"/>
        <item x="1351"/>
        <item x="1866"/>
        <item x="615"/>
        <item x="60"/>
        <item x="428"/>
        <item x="543"/>
        <item x="1690"/>
        <item x="1008"/>
        <item x="1256"/>
        <item x="2007"/>
        <item x="1285"/>
        <item x="1433"/>
        <item x="1728"/>
        <item x="1612"/>
        <item x="1629"/>
        <item x="2332"/>
        <item x="1809"/>
        <item x="1175"/>
        <item x="746"/>
        <item x="2218"/>
        <item x="939"/>
        <item x="1984"/>
        <item x="1729"/>
        <item x="518"/>
        <item x="1378"/>
        <item x="2383"/>
        <item x="413"/>
        <item x="808"/>
        <item x="1828"/>
        <item x="851"/>
        <item x="885"/>
        <item x="1536"/>
        <item x="2409"/>
        <item x="1367"/>
        <item x="251"/>
        <item x="1075"/>
        <item x="144"/>
        <item x="778"/>
        <item x="123"/>
        <item x="1841"/>
        <item x="528"/>
        <item x="2169"/>
        <item x="2299"/>
        <item x="953"/>
        <item x="2273"/>
        <item x="529"/>
        <item x="1766"/>
        <item x="1613"/>
        <item x="247"/>
        <item x="2017"/>
        <item x="157"/>
        <item x="1793"/>
        <item x="109"/>
        <item x="1515"/>
        <item x="167"/>
        <item x="1163"/>
        <item x="240"/>
        <item x="2547"/>
        <item x="1657"/>
        <item x="128"/>
        <item x="1231"/>
        <item x="605"/>
        <item x="639"/>
        <item x="2667"/>
        <item x="1048"/>
        <item x="1802"/>
        <item x="2505"/>
        <item x="1537"/>
        <item x="2453"/>
        <item x="2633"/>
        <item x="405"/>
        <item x="1340"/>
        <item x="1224"/>
        <item x="616"/>
        <item x="1621"/>
        <item x="1249"/>
        <item x="1360"/>
        <item x="1867"/>
        <item x="1773"/>
        <item x="630"/>
        <item x="1028"/>
        <item x="452"/>
        <item x="986"/>
        <item x="573"/>
        <item x="1076"/>
        <item x="2656"/>
        <item x="2203"/>
        <item x="617"/>
        <item x="61"/>
        <item x="654"/>
        <item x="830"/>
        <item x="2158"/>
        <item x="296"/>
        <item x="554"/>
        <item x="1955"/>
        <item x="169"/>
        <item x="1395"/>
        <item x="1714"/>
        <item x="2292"/>
        <item x="1730"/>
        <item x="2251"/>
        <item x="18"/>
        <item x="256"/>
        <item x="1874"/>
        <item x="2548"/>
        <item x="534"/>
        <item x="731"/>
        <item x="1434"/>
        <item x="2561"/>
        <item x="914"/>
        <item x="117"/>
        <item x="2159"/>
        <item x="2274"/>
        <item x="980"/>
        <item x="2565"/>
        <item x="453"/>
        <item x="92"/>
        <item x="2472"/>
        <item x="1133"/>
        <item x="151"/>
        <item x="47"/>
        <item x="2484"/>
        <item x="1396"/>
        <item x="2365"/>
        <item x="2156"/>
        <item x="2102"/>
        <item x="703"/>
        <item x="324"/>
        <item x="124"/>
        <item x="1559"/>
        <item x="732"/>
        <item x="2265"/>
        <item x="2160"/>
        <item x="779"/>
        <item x="420"/>
        <item x="2121"/>
        <item x="842"/>
        <item x="1767"/>
        <item x="1829"/>
        <item x="297"/>
        <item x="2122"/>
        <item x="1095"/>
        <item x="2525"/>
        <item x="1210"/>
        <item x="1286"/>
        <item x="82"/>
        <item x="1595"/>
        <item x="530"/>
        <item x="400"/>
        <item x="873"/>
        <item x="83"/>
        <item x="981"/>
        <item x="2038"/>
        <item x="1681"/>
        <item x="1077"/>
        <item x="84"/>
        <item x="2030"/>
        <item x="2566"/>
        <item x="2067"/>
        <item x="2103"/>
        <item x="1747"/>
        <item x="1560"/>
        <item x="113"/>
        <item x="454"/>
        <item x="954"/>
        <item x="2170"/>
        <item x="544"/>
        <item x="2081"/>
        <item x="1078"/>
        <item x="1470"/>
        <item x="1379"/>
        <item x="2371"/>
        <item x="725"/>
        <item x="1232"/>
        <item x="1875"/>
        <item x="1387"/>
        <item x="815"/>
        <item x="2095"/>
        <item x="257"/>
        <item x="1134"/>
        <item x="509"/>
        <item x="14"/>
        <item x="1313"/>
        <item x="2643"/>
        <item x="2675"/>
        <item x="1739"/>
        <item x="1549"/>
        <item x="1673"/>
        <item x="2440"/>
        <item x="307"/>
        <item x="2418"/>
        <item x="968"/>
        <item x="560"/>
        <item x="855"/>
        <item x="1965"/>
        <item x="1176"/>
        <item x="799"/>
        <item x="2313"/>
        <item x="2584"/>
        <item x="1415"/>
        <item x="1314"/>
        <item x="1947"/>
        <item x="118"/>
        <item x="1705"/>
        <item x="2485"/>
        <item x="1086"/>
        <item x="510"/>
        <item x="501"/>
        <item x="969"/>
        <item x="1820"/>
        <item x="2573"/>
        <item x="893"/>
        <item x="519"/>
        <item x="1668"/>
        <item x="1674"/>
        <item x="2145"/>
        <item x="110"/>
        <item x="2513"/>
        <item x="1740"/>
        <item x="1306"/>
        <item x="555"/>
        <item x="1579"/>
        <item x="955"/>
        <item x="2391"/>
        <item x="987"/>
        <item x="2204"/>
        <item x="1327"/>
        <item x="298"/>
        <item x="2176"/>
        <item x="2259"/>
        <item x="4"/>
        <item x="1487"/>
        <item x="5"/>
        <item x="1774"/>
        <item x="545"/>
        <item x="1456"/>
        <item x="970"/>
        <item x="2693"/>
        <item x="158"/>
        <item x="789"/>
        <item x="919"/>
        <item x="487"/>
        <item x="640"/>
        <item x="363"/>
        <item x="2123"/>
        <item x="1516"/>
        <item x="2506"/>
        <item x="225"/>
        <item x="2499"/>
        <item x="286"/>
        <item x="1118"/>
        <item x="1855"/>
        <item x="152"/>
        <item x="2113"/>
        <item x="2192"/>
        <item x="98"/>
        <item x="1275"/>
        <item x="1287"/>
        <item x="465"/>
        <item x="2314"/>
        <item x="1529"/>
        <item x="2333"/>
        <item x="2686"/>
        <item x="1883"/>
        <item x="2644"/>
        <item x="1911"/>
        <item x="1973"/>
        <item x="548"/>
        <item x="2410"/>
        <item x="2590"/>
        <item x="821"/>
        <item x="1821"/>
        <item x="2114"/>
        <item x="1731"/>
        <item x="1978"/>
        <item x="2104"/>
        <item x="894"/>
        <item x="2342"/>
        <item x="2463"/>
        <item x="178"/>
        <item x="264"/>
        <item x="2507"/>
        <item x="1276"/>
        <item x="1197"/>
        <item x="1380"/>
        <item x="671"/>
        <item x="1916"/>
        <item x="994"/>
        <item x="758"/>
        <item x="574"/>
        <item x="1812"/>
        <item x="1225"/>
        <item x="710"/>
        <item x="502"/>
        <item x="971"/>
        <item x="2315"/>
        <item x="2649"/>
        <item x="1966"/>
        <item x="1658"/>
        <item x="843"/>
        <item x="2240"/>
        <item x="1423"/>
        <item x="2146"/>
        <item x="2699"/>
        <item x="265"/>
        <item x="1682"/>
        <item x="2526"/>
        <item x="549"/>
        <item x="436"/>
        <item x="1794"/>
        <item x="1352"/>
        <item x="1471"/>
        <item x="145"/>
        <item x="2392"/>
        <item x="343"/>
        <item x="2326"/>
        <item x="1550"/>
        <item x="1029"/>
        <item x="2539"/>
        <item x="1868"/>
        <item x="2283"/>
        <item x="241"/>
        <item x="382"/>
        <item x="822"/>
        <item x="1435"/>
        <item x="1732"/>
        <item x="2115"/>
        <item x="191"/>
        <item x="878"/>
        <item x="104"/>
        <item x="1899"/>
        <item x="1614"/>
        <item x="1752"/>
        <item x="356"/>
        <item x="1198"/>
        <item x="2366"/>
        <item x="1397"/>
        <item x="2384"/>
        <item x="790"/>
        <item x="2193"/>
        <item x="1948"/>
        <item x="1592"/>
        <item x="129"/>
        <item x="2508"/>
        <item x="2046"/>
        <item x="253"/>
        <item x="1186"/>
        <item x="421"/>
        <item x="1416"/>
        <item x="1211"/>
        <item x="711"/>
        <item x="2687"/>
        <item x="2385"/>
        <item x="645"/>
        <item x="1388"/>
        <item x="655"/>
        <item x="390"/>
        <item x="1949"/>
        <item x="606"/>
        <item x="15"/>
        <item x="483"/>
        <item x="2018"/>
        <item x="580"/>
        <item x="1240"/>
        <item x="2035"/>
        <item x="1568"/>
        <item x="1503"/>
        <item x="1147"/>
        <item x="575"/>
        <item x="1496"/>
        <item x="2132"/>
        <item x="2275"/>
        <item x="2105"/>
        <item x="79"/>
        <item x="1087"/>
        <item x="886"/>
        <item x="2058"/>
        <item x="2197"/>
        <item x="2486"/>
        <item x="1638"/>
        <item x="1659"/>
        <item x="1706"/>
        <item x="466"/>
        <item x="1120"/>
        <item x="844"/>
        <item x="1328"/>
        <item x="2008"/>
        <item x="2520"/>
        <item x="1842"/>
        <item x="1869"/>
        <item x="414"/>
        <item x="1985"/>
        <item x="383"/>
        <item x="546"/>
        <item x="99"/>
        <item x="1035"/>
        <item x="726"/>
        <item x="831"/>
        <item x="845"/>
        <item x="336"/>
        <item x="1315"/>
        <item x="688"/>
        <item x="863"/>
        <item x="1683"/>
        <item x="1036"/>
        <item x="1104"/>
        <item x="19"/>
        <item x="1001"/>
        <item x="105"/>
        <item x="391"/>
        <item x="1813"/>
        <item x="1288"/>
        <item x="2441"/>
        <item x="1843"/>
        <item x="2534"/>
        <item x="406"/>
        <item x="1263"/>
        <item x="220"/>
        <item x="1609"/>
        <item x="1164"/>
        <item x="258"/>
        <item x="1250"/>
        <item x="2367"/>
        <item x="1165"/>
        <item x="1596"/>
        <item x="1830"/>
        <item x="2047"/>
        <item x="235"/>
        <item x="1524"/>
        <item x="443"/>
        <item x="69"/>
        <item x="520"/>
        <item x="1593"/>
        <item x="1986"/>
        <item x="1353"/>
        <item x="1597"/>
        <item x="1997"/>
        <item x="596"/>
        <item x="477"/>
        <item x="874"/>
        <item x="182"/>
        <item x="2075"/>
        <item x="2676"/>
        <item x="2607"/>
        <item x="1341"/>
        <item x="1538"/>
        <item x="1639"/>
        <item x="1569"/>
        <item x="1233"/>
        <item x="1009"/>
        <item x="1295"/>
        <item x="1956"/>
        <item x="1660"/>
        <item x="581"/>
        <item x="1810"/>
        <item x="1675"/>
        <item x="920"/>
        <item x="228"/>
        <item x="2316"/>
        <item x="2487"/>
        <item x="2059"/>
        <item x="511"/>
        <item x="582"/>
        <item x="895"/>
        <item x="1212"/>
        <item x="1917"/>
        <item x="455"/>
        <item x="2597"/>
        <item x="1289"/>
        <item x="2442"/>
        <item x="1472"/>
        <item x="2400"/>
        <item x="2068"/>
        <item x="1135"/>
        <item x="1424"/>
        <item x="20"/>
        <item x="2694"/>
        <item x="379"/>
        <item x="512"/>
        <item x="2171"/>
        <item x="2334"/>
        <item x="561"/>
        <item x="2411"/>
        <item x="1277"/>
        <item x="114"/>
        <item x="183"/>
        <item x="832"/>
        <item x="350"/>
        <item x="299"/>
        <item x="1749"/>
        <item x="833"/>
        <item x="733"/>
        <item x="344"/>
        <item x="1425"/>
        <item x="513"/>
        <item x="2036"/>
        <item x="1354"/>
        <item x="1530"/>
        <item x="201"/>
        <item x="1570"/>
        <item x="762"/>
        <item x="369"/>
        <item x="170"/>
        <item x="1894"/>
        <item x="2229"/>
        <item x="1661"/>
        <item x="1551"/>
        <item x="2488"/>
        <item x="429"/>
        <item x="727"/>
        <item x="712"/>
        <item x="1264"/>
        <item x="488"/>
        <item x="1136"/>
        <item x="1504"/>
        <item x="1417"/>
        <item x="484"/>
        <item x="278"/>
        <item x="1445"/>
        <item x="2343"/>
        <item x="1884"/>
        <item x="1741"/>
        <item x="689"/>
        <item x="2031"/>
        <item x="988"/>
        <item x="1753"/>
        <item x="2431"/>
        <item x="345"/>
        <item x="1598"/>
        <item x="809"/>
        <item x="407"/>
        <item x="497"/>
        <item x="2424"/>
        <item x="2650"/>
        <item x="1096"/>
        <item x="672"/>
        <item x="146"/>
        <item x="1517"/>
        <item x="1580"/>
        <item x="834"/>
        <item x="835"/>
        <item x="1844"/>
        <item x="489"/>
        <item x="2368"/>
        <item x="1856"/>
        <item x="1110"/>
        <item x="1691"/>
        <item x="206"/>
        <item x="1426"/>
        <item x="357"/>
        <item x="1622"/>
        <item x="2209"/>
        <item x="330"/>
        <item x="1505"/>
        <item x="331"/>
        <item x="1002"/>
        <item x="1795"/>
        <item x="1427"/>
        <item x="940"/>
        <item x="2276"/>
        <item x="2300"/>
        <item x="2591"/>
        <item x="928"/>
        <item x="159"/>
        <item x="1531"/>
        <item x="2266"/>
        <item x="2634"/>
        <item x="2443"/>
        <item x="1912"/>
        <item x="941"/>
        <item x="1241"/>
        <item x="2688"/>
        <item x="1571"/>
        <item x="319"/>
        <item x="521"/>
        <item x="2133"/>
        <item x="717"/>
        <item x="856"/>
        <item x="147"/>
        <item x="1389"/>
        <item x="1199"/>
        <item x="2301"/>
        <item x="153"/>
        <item x="1121"/>
        <item x="2432"/>
        <item x="456"/>
        <item x="995"/>
        <item x="1088"/>
        <item x="54"/>
        <item x="1488"/>
        <item x="1079"/>
        <item x="171"/>
        <item x="618"/>
        <item x="562"/>
        <item x="1581"/>
        <item x="2592"/>
        <item x="300"/>
        <item x="62"/>
        <item x="864"/>
        <item x="154"/>
        <item x="2293"/>
        <item x="563"/>
        <item x="213"/>
        <item x="1307"/>
        <item x="2425"/>
        <item x="1003"/>
        <item x="1300"/>
        <item x="1265"/>
        <item x="470"/>
        <item x="1733"/>
        <item x="1831"/>
        <item x="1928"/>
        <item x="2393"/>
        <item x="2426"/>
        <item x="2614"/>
        <item x="2124"/>
        <item x="1715"/>
        <item x="2695"/>
        <item x="1355"/>
        <item x="2489"/>
        <item x="1049"/>
        <item x="1632"/>
        <item x="1296"/>
        <item x="214"/>
        <item x="1832"/>
        <item x="1156"/>
        <item x="1446"/>
        <item x="1918"/>
        <item x="408"/>
        <item x="1518"/>
        <item x="471"/>
        <item x="1030"/>
        <item x="1615"/>
        <item x="942"/>
        <item x="865"/>
        <item x="1122"/>
        <item x="2377"/>
        <item x="2394"/>
        <item x="1123"/>
        <item x="1398"/>
        <item x="35"/>
        <item x="106"/>
        <item x="1885"/>
        <item x="1929"/>
        <item x="1967"/>
        <item x="1818"/>
        <item x="1742"/>
        <item x="172"/>
        <item x="1998"/>
        <item x="42"/>
        <item x="2593"/>
        <item x="457"/>
        <item x="1497"/>
        <item x="1987"/>
        <item x="1010"/>
        <item x="2060"/>
        <item x="2594"/>
        <item x="631"/>
        <item x="1097"/>
        <item x="1342"/>
        <item x="2184"/>
        <item x="1361"/>
        <item x="111"/>
        <item x="514"/>
        <item x="2219"/>
        <item x="1845"/>
        <item x="646"/>
        <item x="989"/>
        <item x="1457"/>
        <item x="576"/>
        <item x="1999"/>
        <item x="2540"/>
        <item x="2626"/>
        <item x="48"/>
        <item x="1846"/>
        <item x="896"/>
        <item x="556"/>
        <item x="2241"/>
        <item x="2205"/>
        <item x="2395"/>
        <item x="2096"/>
        <item x="2344"/>
        <item x="836"/>
        <item x="458"/>
        <item x="1788"/>
        <item x="2000"/>
        <item x="1803"/>
        <item x="2134"/>
        <item x="1316"/>
        <item x="1796"/>
        <item x="1213"/>
        <item x="1822"/>
        <item x="2147"/>
        <item x="1362"/>
        <item x="2220"/>
        <item x="1214"/>
        <item x="1329"/>
        <item x="1811"/>
        <item x="467"/>
        <item x="1330"/>
        <item x="1237"/>
        <item x="2603"/>
        <item x="2500"/>
        <item x="358"/>
        <item x="1381"/>
        <item x="311"/>
        <item x="85"/>
        <item x="550"/>
        <item x="2700"/>
        <item x="325"/>
        <item x="2161"/>
        <item x="1968"/>
        <item x="1900"/>
        <item x="184"/>
        <item x="16"/>
        <item x="160"/>
        <item x="887"/>
        <item x="1930"/>
        <item x="503"/>
        <item x="1539"/>
        <item x="6"/>
        <item x="1331"/>
        <item x="155"/>
        <item x="1754"/>
        <item x="522"/>
        <item x="2061"/>
        <item x="1662"/>
        <item x="857"/>
        <item x="359"/>
        <item x="567"/>
        <item x="2194"/>
        <item x="370"/>
        <item x="673"/>
        <item x="2444"/>
        <item x="371"/>
        <item x="1797"/>
        <item x="823"/>
        <item x="1707"/>
        <item x="557"/>
        <item x="444"/>
        <item x="921"/>
        <item x="1064"/>
        <item x="1200"/>
        <item x="1768"/>
        <item x="558"/>
        <item x="312"/>
        <item x="437"/>
        <item x="647"/>
        <item x="1692"/>
        <item x="1390"/>
        <item x="697"/>
        <item x="1215"/>
        <item x="996"/>
        <item x="632"/>
        <item x="2294"/>
        <item x="922"/>
        <item x="221"/>
        <item x="2427"/>
        <item x="852"/>
        <item x="27"/>
        <item x="279"/>
        <item x="1775"/>
        <item x="1962"/>
        <item x="2657"/>
        <item x="1037"/>
        <item x="943"/>
        <item x="1399"/>
        <item x="2635"/>
        <item x="1582"/>
        <item x="2651"/>
        <item x="607"/>
        <item x="2009"/>
        <item x="313"/>
        <item x="1776"/>
        <item x="929"/>
        <item x="1343"/>
        <item x="747"/>
        <item x="337"/>
        <item x="2636"/>
        <item x="49"/>
        <item x="2464"/>
        <item x="915"/>
        <item x="1913"/>
        <item x="1599"/>
        <item x="597"/>
        <item x="1814"/>
        <item x="1647"/>
        <item x="1031"/>
        <item x="2221"/>
        <item x="2490"/>
        <item x="2535"/>
        <item x="50"/>
        <item x="2574"/>
        <item x="1716"/>
        <item x="2335"/>
        <item x="1400"/>
        <item x="1693"/>
        <item x="972"/>
        <item x="690"/>
        <item x="2210"/>
        <item x="1969"/>
        <item x="1525"/>
        <item x="930"/>
        <item x="1777"/>
        <item x="1382"/>
        <item x="2177"/>
        <item x="135"/>
        <item x="2019"/>
        <item x="1201"/>
        <item x="445"/>
        <item x="2616"/>
        <item x="1979"/>
        <item x="1148"/>
        <item x="800"/>
        <item x="51"/>
        <item x="2198"/>
        <item x="2645"/>
        <item x="1778"/>
        <item x="944"/>
        <item x="1901"/>
        <item x="1663"/>
        <item x="2199"/>
        <item x="468"/>
        <item x="2480"/>
        <item x="1401"/>
        <item x="598"/>
        <item x="774"/>
        <item x="1011"/>
        <item x="1308"/>
        <item x="1640"/>
        <item x="1798"/>
        <item x="2336"/>
        <item x="691"/>
        <item x="75"/>
        <item x="2689"/>
        <item x="1648"/>
        <item x="63"/>
        <item x="568"/>
        <item x="2598"/>
        <item x="1004"/>
        <item x="734"/>
        <item x="1833"/>
        <item x="2668"/>
        <item x="535"/>
        <item x="2549"/>
        <item x="2677"/>
        <item x="2514"/>
        <item x="1111"/>
        <item x="2501"/>
        <item x="1641"/>
        <item x="982"/>
        <item x="648"/>
        <item x="2069"/>
        <item x="1124"/>
        <item x="1344"/>
        <item x="1755"/>
        <item x="2097"/>
        <item x="608"/>
        <item x="1980"/>
        <item x="2195"/>
        <item x="70"/>
        <item x="1278"/>
        <item x="704"/>
        <item x="1149"/>
        <item x="280"/>
        <item x="1970"/>
        <item x="222"/>
        <item x="945"/>
        <item x="490"/>
        <item x="973"/>
        <item x="90"/>
        <item x="1694"/>
        <item x="1317"/>
        <item x="705"/>
        <item x="718"/>
        <item x="1309"/>
        <item x="997"/>
        <item x="589"/>
        <item x="664"/>
        <item x="1332"/>
        <item x="2277"/>
        <item x="2231"/>
        <item x="1098"/>
        <item x="1363"/>
        <item x="1150"/>
        <item x="491"/>
        <item x="504"/>
        <item x="2020"/>
        <item x="1886"/>
        <item x="2252"/>
        <item x="1216"/>
        <item x="2211"/>
        <item x="1012"/>
        <item x="364"/>
        <item x="1695"/>
        <item x="998"/>
        <item x="1971"/>
        <item x="1804"/>
        <item x="1368"/>
        <item x="1356"/>
        <item x="763"/>
        <item x="1734"/>
        <item x="569"/>
        <item x="346"/>
        <item x="332"/>
        <item x="1756"/>
        <item x="619"/>
        <item x="1402"/>
        <item x="583"/>
        <item x="1623"/>
        <item x="584"/>
        <item x="585"/>
        <item x="1957"/>
        <item x="1157"/>
        <item x="7"/>
        <item x="136"/>
        <item x="1403"/>
        <item x="80"/>
        <item x="2032"/>
        <item x="2604"/>
        <item x="2135"/>
        <item x="1506"/>
        <item x="1583"/>
        <item x="1137"/>
        <item x="2148"/>
        <item x="1887"/>
        <item x="570"/>
        <item x="1138"/>
        <item x="130"/>
        <item x="1823"/>
        <item x="1050"/>
        <item x="1018"/>
        <item x="372"/>
        <item x="2491"/>
        <item x="1099"/>
        <item x="2599"/>
        <item x="2637"/>
        <item x="1139"/>
        <item x="609"/>
        <item x="2085"/>
        <item x="1902"/>
        <item x="2600"/>
        <item x="292"/>
        <item x="1876"/>
        <item x="735"/>
        <item x="2317"/>
        <item x="2021"/>
        <item x="2372"/>
        <item x="316"/>
        <item x="0"/>
        <item x="2473"/>
        <item x="1540"/>
        <item x="1735"/>
        <item x="1931"/>
        <item x="946"/>
        <item x="242"/>
        <item x="1151"/>
        <item x="2412"/>
        <item x="2690"/>
        <item x="866"/>
        <item x="2562"/>
        <item x="1125"/>
        <item x="974"/>
        <item x="192"/>
        <item x="360"/>
        <item x="2646"/>
        <item x="1805"/>
        <item x="810"/>
        <item x="1038"/>
        <item x="2541"/>
        <item x="2352"/>
        <item x="2454"/>
        <item x="1436"/>
        <item x="665"/>
        <item x="2701"/>
        <item x="2401"/>
        <item x="897"/>
        <item x="656"/>
        <item x="2567"/>
        <item x="93"/>
        <item x="2605"/>
        <item x="1834"/>
        <item x="2492"/>
        <item x="1234"/>
        <item x="1482"/>
        <item x="2242"/>
        <item x="837"/>
        <item x="846"/>
        <item x="1166"/>
        <item x="2253"/>
        <item x="119"/>
        <item x="748"/>
        <item x="1187"/>
        <item x="148"/>
        <item x="2702"/>
        <item x="680"/>
        <item x="2200"/>
        <item x="239"/>
        <item x="2302"/>
        <item x="176"/>
        <item x="791"/>
        <item x="764"/>
        <item x="947"/>
        <item x="1824"/>
        <item x="792"/>
        <item x="2527"/>
        <item x="1642"/>
        <item x="990"/>
        <item x="132"/>
        <item x="2445"/>
        <item x="1835"/>
        <item x="223"/>
        <item x="824"/>
        <item x="1051"/>
        <item x="2691"/>
        <item x="361"/>
        <item x="1519"/>
        <item x="266"/>
        <item x="2267"/>
        <item x="2212"/>
        <item x="1383"/>
        <item x="1863"/>
        <item x="1836"/>
        <item x="1520"/>
        <item x="281"/>
        <item x="1584"/>
        <item x="1013"/>
        <item x="1610"/>
        <item x="1743"/>
        <item x="401"/>
        <item x="384"/>
        <item x="2086"/>
        <item x="1877"/>
        <item x="2082"/>
        <item x="793"/>
        <item x="2353"/>
        <item x="1815"/>
        <item x="2536"/>
        <item x="2373"/>
        <item x="1318"/>
        <item x="459"/>
        <item x="1188"/>
        <item x="385"/>
        <item x="1932"/>
        <item x="2493"/>
        <item x="1266"/>
        <item x="1167"/>
        <item x="838"/>
        <item x="2125"/>
        <item x="1933"/>
        <item x="1498"/>
        <item x="1717"/>
        <item x="719"/>
        <item x="2254"/>
        <item x="1257"/>
        <item x="392"/>
        <item x="2222"/>
        <item x="185"/>
        <item x="1039"/>
        <item x="956"/>
        <item x="2284"/>
        <item x="492"/>
        <item x="22"/>
        <item x="2303"/>
        <item x="2039"/>
        <item x="415"/>
        <item x="1100"/>
        <item x="2568"/>
        <item x="2178"/>
        <item x="2569"/>
        <item x="1052"/>
        <item x="765"/>
        <item x="1499"/>
        <item x="780"/>
        <item x="1437"/>
        <item x="1669"/>
        <item x="2318"/>
        <item x="2575"/>
        <item x="749"/>
        <item x="879"/>
        <item x="1189"/>
        <item x="1040"/>
        <item x="2550"/>
        <item x="259"/>
        <item x="460"/>
        <item x="1345"/>
        <item x="2669"/>
        <item x="1676"/>
        <item x="713"/>
        <item x="1847"/>
        <item x="1310"/>
        <item x="39"/>
        <item x="1226"/>
        <item x="1963"/>
        <item x="1140"/>
        <item x="2319"/>
        <item x="86"/>
        <item x="706"/>
        <item x="1816"/>
        <item x="1014"/>
        <item x="43"/>
        <item x="2213"/>
        <item x="64"/>
        <item x="386"/>
        <item x="1364"/>
        <item x="1473"/>
        <item x="1279"/>
        <item x="1630"/>
        <item x="1474"/>
        <item x="1319"/>
        <item x="416"/>
        <item x="633"/>
        <item x="2678"/>
        <item x="2515"/>
        <item x="1428"/>
        <item x="714"/>
        <item x="2446"/>
        <item x="1458"/>
        <item x="2295"/>
        <item x="65"/>
        <item x="2232"/>
        <item x="1981"/>
        <item x="2647"/>
        <item x="536"/>
        <item x="1101"/>
        <item x="347"/>
        <item x="766"/>
        <item x="1817"/>
        <item x="2542"/>
        <item x="1168"/>
        <item x="1789"/>
        <item x="1065"/>
        <item x="2136"/>
        <item x="2090"/>
        <item x="620"/>
        <item x="243"/>
        <item x="880"/>
        <item x="2116"/>
        <item x="649"/>
        <item x="537"/>
        <item x="2627"/>
        <item x="1982"/>
        <item x="2106"/>
        <item x="472"/>
        <item x="40"/>
        <item x="923"/>
        <item x="2601"/>
        <item x="2304"/>
        <item x="1552"/>
        <item x="781"/>
        <item x="2670"/>
        <item x="1585"/>
        <item x="478"/>
        <item x="1053"/>
        <item x="2022"/>
        <item x="1718"/>
        <item x="2076"/>
        <item x="2023"/>
        <item x="1267"/>
        <item x="107"/>
        <item x="1958"/>
        <item x="137"/>
        <item x="1280"/>
        <item x="2396"/>
        <item x="1848"/>
        <item x="2419"/>
        <item x="2033"/>
        <item x="1041"/>
        <item x="1333"/>
        <item x="1301"/>
        <item x="1429"/>
        <item x="2386"/>
        <item x="1757"/>
        <item x="2652"/>
        <item x="1744"/>
        <item x="867"/>
        <item x="1708"/>
        <item x="1934"/>
        <item x="1126"/>
        <item x="293"/>
        <item x="2664"/>
        <item x="564"/>
        <item x="193"/>
        <item x="161"/>
        <item x="681"/>
        <item x="1251"/>
        <item x="1489"/>
        <item x="100"/>
        <item x="924"/>
        <item x="8"/>
        <item x="1334"/>
        <item x="1696"/>
        <item x="56"/>
        <item x="1521"/>
        <item x="621"/>
        <item x="362"/>
        <item x="1019"/>
        <item x="473"/>
        <item x="825"/>
        <item x="2679"/>
        <item x="2658"/>
        <item x="610"/>
        <item x="149"/>
        <item x="267"/>
        <item x="1475"/>
        <item x="287"/>
        <item x="715"/>
        <item x="1959"/>
        <item x="215"/>
        <item x="28"/>
        <item x="2052"/>
        <item x="1141"/>
        <item x="2091"/>
        <item x="94"/>
        <item x="816"/>
        <item x="268"/>
        <item x="1670"/>
        <item x="903"/>
        <item x="634"/>
        <item x="2509"/>
        <item x="2551"/>
        <item x="469"/>
        <item x="2056"/>
        <item x="351"/>
        <item x="666"/>
        <item x="1258"/>
        <item x="1205"/>
        <item x="1169"/>
        <item x="1664"/>
        <item x="1242"/>
        <item x="1697"/>
        <item x="1320"/>
        <item x="1259"/>
        <item x="2671"/>
        <item x="52"/>
        <item x="1170"/>
        <item x="194"/>
        <item x="393"/>
        <item x="479"/>
        <item x="380"/>
        <item x="2576"/>
        <item x="1825"/>
        <item x="2196"/>
        <item x="999"/>
        <item x="66"/>
        <item x="2406"/>
        <item x="667"/>
        <item x="1677"/>
        <item x="1870"/>
        <item x="2260"/>
        <item x="1719"/>
        <item x="641"/>
        <item x="931"/>
        <item x="1600"/>
        <item x="1779"/>
        <item x="2285"/>
        <item x="1790"/>
        <item x="1020"/>
        <item x="1290"/>
        <item x="957"/>
        <item x="1919"/>
        <item x="2510"/>
        <item x="120"/>
        <item x="1837"/>
        <item x="294"/>
        <item x="2465"/>
        <item x="1206"/>
        <item x="1736"/>
        <item x="1780"/>
        <item x="1346"/>
        <item x="2010"/>
        <item x="1391"/>
        <item x="2552"/>
        <item x="767"/>
        <item x="1447"/>
        <item x="162"/>
        <item x="1572"/>
        <item x="2255"/>
        <item x="2595"/>
        <item x="2077"/>
        <item x="1119"/>
        <item x="1950"/>
        <item x="2638"/>
        <item x="565"/>
        <item x="682"/>
        <item x="1649"/>
        <item x="590"/>
        <item x="1369"/>
        <item x="2407"/>
        <item x="2413"/>
        <item x="2528"/>
        <item x="1678"/>
        <item x="1281"/>
        <item x="402"/>
        <item x="1586"/>
        <item x="1490"/>
        <item x="1737"/>
        <item x="2137"/>
        <item x="1483"/>
        <item x="248"/>
        <item x="208"/>
        <item x="1158"/>
        <item x="881"/>
        <item x="498"/>
        <item x="195"/>
        <item x="1171"/>
        <item x="1235"/>
        <item x="515"/>
        <item x="2149"/>
        <item x="409"/>
        <item x="958"/>
        <item x="910"/>
        <item x="326"/>
        <item x="1888"/>
        <item x="2369"/>
        <item x="591"/>
        <item x="1404"/>
        <item x="226"/>
        <item x="1878"/>
        <item x="1405"/>
        <item x="2126"/>
        <item x="622"/>
        <item x="2011"/>
        <item x="2150"/>
        <item x="1127"/>
        <item x="387"/>
        <item x="1243"/>
        <item x="138"/>
        <item x="1282"/>
        <item x="975"/>
        <item x="1745"/>
        <item x="2040"/>
        <item x="1476"/>
        <item x="1054"/>
        <item x="2041"/>
        <item x="698"/>
        <item x="1532"/>
        <item x="888"/>
        <item x="2433"/>
        <item x="2062"/>
        <item x="1819"/>
        <item x="2162"/>
        <item x="699"/>
        <item x="1066"/>
        <item x="1484"/>
        <item x="1392"/>
        <item x="196"/>
        <item x="282"/>
        <item x="1720"/>
        <item x="2063"/>
        <item x="1260"/>
        <item x="875"/>
        <item x="2529"/>
        <item x="1758"/>
        <item x="2083"/>
        <item x="1721"/>
        <item x="2455"/>
        <item x="1089"/>
        <item x="2337"/>
        <item x="1561"/>
        <item x="1172"/>
        <item x="236"/>
        <item x="668"/>
        <item x="1935"/>
        <item x="1021"/>
        <item x="352"/>
        <item x="2127"/>
        <item x="417"/>
        <item x="1988"/>
        <item x="2516"/>
        <item x="904"/>
        <item x="959"/>
        <item x="2402"/>
        <item x="1889"/>
        <item x="750"/>
        <item x="1857"/>
        <item x="1080"/>
        <item x="1477"/>
        <item x="2185"/>
        <item x="1684"/>
        <item x="2179"/>
        <item x="1128"/>
        <item x="1709"/>
        <item x="2138"/>
        <item x="1384"/>
        <item x="1849"/>
        <item x="751"/>
        <item x="164"/>
        <item x="916"/>
        <item x="1252"/>
        <item x="960"/>
        <item x="683"/>
        <item x="1698"/>
        <item x="642"/>
        <item x="1032"/>
        <item x="1067"/>
        <item x="1463"/>
        <item x="272"/>
        <item x="531"/>
        <item x="752"/>
        <item x="17"/>
        <item x="2012"/>
        <item x="1633"/>
        <item x="394"/>
        <item x="736"/>
        <item x="1671"/>
        <item x="2354"/>
        <item x="2474"/>
        <item x="197"/>
        <item x="430"/>
        <item x="1722"/>
        <item x="2672"/>
        <item x="1152"/>
        <item x="1936"/>
        <item x="674"/>
        <item x="1500"/>
        <item x="1090"/>
        <item x="905"/>
        <item x="2064"/>
        <item x="551"/>
        <item x="76"/>
        <item x="925"/>
        <item x="2070"/>
        <item x="2042"/>
        <item x="1459"/>
        <item x="1943"/>
        <item x="1879"/>
        <item x="198"/>
        <item x="1460"/>
        <item x="133"/>
        <item x="499"/>
        <item x="1055"/>
        <item x="2139"/>
        <item x="2577"/>
        <item x="1190"/>
        <item x="2268"/>
        <item x="431"/>
        <item x="976"/>
        <item x="2530"/>
        <item x="739"/>
        <item x="1723"/>
        <item x="2107"/>
        <item x="675"/>
        <item x="2278"/>
        <item x="858"/>
        <item x="1478"/>
        <item x="2053"/>
        <item x="1448"/>
        <item x="1562"/>
        <item x="1159"/>
        <item x="1781"/>
        <item x="2659"/>
        <item x="1920"/>
        <item x="538"/>
        <item x="1852"/>
        <item x="2279"/>
        <item x="2024"/>
        <item x="1464"/>
        <item x="1015"/>
        <item x="1177"/>
        <item x="1081"/>
        <item x="2269"/>
        <item x="186"/>
        <item x="1526"/>
        <item x="906"/>
        <item x="1335"/>
        <item x="2553"/>
        <item x="782"/>
        <item x="1291"/>
        <item x="2043"/>
        <item x="611"/>
        <item x="2186"/>
        <item x="1573"/>
        <item x="817"/>
        <item x="188"/>
        <item x="2286"/>
        <item x="740"/>
        <item x="2355"/>
        <item x="237"/>
        <item x="1042"/>
        <item x="692"/>
        <item x="32"/>
        <item x="283"/>
        <item x="2615"/>
        <item x="95"/>
        <item x="2327"/>
        <item x="1465"/>
        <item x="2320"/>
        <item x="1022"/>
        <item x="301"/>
        <item x="612"/>
        <item x="480"/>
        <item x="2087"/>
        <item x="2345"/>
        <item x="1370"/>
        <item x="71"/>
        <item x="847"/>
        <item x="2696"/>
        <item x="1921"/>
        <item x="2521"/>
        <item x="302"/>
        <item x="1951"/>
        <item x="2387"/>
        <item x="2475"/>
        <item x="669"/>
        <item x="446"/>
        <item x="1643"/>
        <item x="125"/>
        <item x="2172"/>
        <item x="1759"/>
        <item x="91"/>
        <item x="2296"/>
        <item x="1563"/>
        <item x="438"/>
        <item x="320"/>
        <item x="422"/>
        <item x="1522"/>
        <item x="2660"/>
        <item x="826"/>
        <item x="1679"/>
        <item x="898"/>
        <item x="126"/>
        <item x="1491"/>
        <item x="693"/>
        <item x="229"/>
        <item x="2084"/>
        <item x="2098"/>
        <item x="694"/>
        <item x="423"/>
        <item x="2628"/>
        <item x="948"/>
        <item x="2466"/>
        <item x="410"/>
        <item x="547"/>
        <item x="1005"/>
        <item x="2223"/>
        <item x="2517"/>
        <item x="1905"/>
        <item x="889"/>
        <item x="317"/>
        <item x="2665"/>
        <item x="72"/>
        <item x="775"/>
        <item x="1972"/>
        <item x="516"/>
        <item x="599"/>
        <item x="1989"/>
        <item x="2001"/>
        <item x="2374"/>
        <item x="1601"/>
        <item x="728"/>
        <item x="592"/>
        <item x="2117"/>
        <item x="203"/>
        <item x="2511"/>
        <item x="81"/>
        <item x="2321"/>
        <item x="818"/>
        <item x="1541"/>
        <item x="2013"/>
        <item x="1438"/>
        <item x="1178"/>
        <item x="623"/>
        <item x="1685"/>
        <item x="1439"/>
        <item x="2287"/>
        <item x="2617"/>
        <item x="2099"/>
        <item x="1507"/>
        <item x="321"/>
        <item x="187"/>
        <item x="1858"/>
        <item x="737"/>
        <item x="209"/>
        <item x="1244"/>
        <item x="859"/>
        <item x="139"/>
        <item x="269"/>
        <item x="2629"/>
        <item x="1023"/>
        <item x="1826"/>
        <item x="1624"/>
        <item x="741"/>
        <item x="1890"/>
        <item x="448"/>
        <item x="2434"/>
        <item x="1838"/>
        <item x="1542"/>
        <item x="1440"/>
        <item x="2596"/>
        <item x="2375"/>
        <item x="2288"/>
        <item x="2639"/>
        <item x="1665"/>
        <item x="657"/>
        <item x="1782"/>
        <item x="1602"/>
        <item x="57"/>
        <item x="1587"/>
        <item x="2025"/>
        <item x="77"/>
        <item x="202"/>
        <item x="700"/>
        <item x="768"/>
        <item x="635"/>
        <item x="1105"/>
        <item x="2456"/>
        <item x="932"/>
        <item x="273"/>
        <item x="1634"/>
        <item x="1944"/>
        <item x="2457"/>
        <item x="1112"/>
        <item x="244"/>
        <item x="1738"/>
        <item x="2537"/>
        <item x="2243"/>
        <item x="44"/>
        <item x="1769"/>
        <item x="776"/>
        <item x="411"/>
        <item x="2244"/>
        <item x="23"/>
        <item x="493"/>
        <item x="2608"/>
        <item x="624"/>
        <item x="353"/>
        <item x="2305"/>
        <item x="2078"/>
        <item x="2494"/>
        <item x="500"/>
        <item x="481"/>
        <item x="961"/>
        <item x="2164"/>
        <item x="2214"/>
        <item x="1207"/>
        <item x="58"/>
        <item x="36"/>
        <item x="2054"/>
        <item x="759"/>
        <item x="1418"/>
        <item x="1091"/>
        <item x="2261"/>
        <item x="2653"/>
        <item x="2585"/>
        <item x="2435"/>
        <item x="2502"/>
        <item x="381"/>
        <item x="1311"/>
        <item x="658"/>
        <item x="911"/>
        <item x="403"/>
        <item x="1371"/>
        <item x="1783"/>
        <item x="1574"/>
        <item x="2388"/>
        <item x="1760"/>
        <item x="1179"/>
        <item x="577"/>
        <item x="783"/>
        <item x="2640"/>
        <item x="270"/>
        <item x="912"/>
        <item x="962"/>
        <item x="523"/>
        <item x="254"/>
        <item x="1321"/>
        <item x="643"/>
        <item x="2206"/>
        <item x="2157"/>
        <item x="505"/>
        <item x="1746"/>
        <item x="1635"/>
        <item x="1322"/>
        <item x="1686"/>
        <item x="1603"/>
        <item x="1068"/>
        <item x="2618"/>
        <item x="418"/>
        <item x="1129"/>
        <item x="461"/>
        <item x="45"/>
        <item x="2518"/>
        <item x="784"/>
        <item x="432"/>
        <item x="33"/>
        <item x="794"/>
        <item x="785"/>
        <item x="24"/>
        <item x="1533"/>
        <item x="1208"/>
        <item x="73"/>
        <item x="1960"/>
        <item x="2397"/>
        <item x="2245"/>
        <item x="2014"/>
        <item x="1406"/>
        <item x="2100"/>
        <item x="2495"/>
        <item x="1922"/>
        <item x="1806"/>
        <item x="1784"/>
        <item x="2338"/>
        <item x="2163"/>
        <item x="1636"/>
        <item x="1"/>
        <item x="517"/>
        <item x="659"/>
        <item x="348"/>
        <item x="2048"/>
        <item x="2306"/>
        <item x="2654"/>
        <item x="2165"/>
        <item x="2481"/>
        <item x="2246"/>
        <item x="1650"/>
        <item x="2703"/>
        <item x="899"/>
        <item x="2322"/>
        <item x="1292"/>
        <item x="1466"/>
        <item x="1385"/>
        <item x="1880"/>
        <item x="1142"/>
        <item x="96"/>
        <item x="1903"/>
        <item x="777"/>
        <item x="2034"/>
        <item x="1268"/>
        <item x="1508"/>
        <item x="1245"/>
        <item x="571"/>
        <item x="333"/>
        <item x="2531"/>
        <item x="2554"/>
        <item x="1923"/>
        <item x="1180"/>
        <item x="1983"/>
        <item x="1181"/>
        <item x="769"/>
        <item x="2356"/>
        <item x="2609"/>
        <item x="2307"/>
        <item x="1575"/>
        <item x="1666"/>
        <item x="907"/>
        <item x="701"/>
        <item x="578"/>
        <item x="539"/>
        <item x="308"/>
        <item x="9"/>
        <item x="375"/>
        <item x="2308"/>
        <item x="449"/>
        <item x="2630"/>
        <item x="636"/>
        <item x="252"/>
        <item x="801"/>
        <item x="2610"/>
        <item x="2328"/>
        <item x="2704"/>
        <item x="1750"/>
        <item x="1509"/>
        <item x="848"/>
        <item x="1269"/>
        <item x="2578"/>
        <item x="2339"/>
        <item x="2680"/>
        <item x="284"/>
        <item x="395"/>
        <item x="494"/>
        <item x="2180"/>
        <item x="1393"/>
        <item x="900"/>
        <item x="271"/>
        <item x="2447"/>
        <item x="1510"/>
        <item x="2580"/>
        <item x="189"/>
        <item x="2151"/>
        <item x="540"/>
        <item x="1699"/>
        <item x="1419"/>
        <item x="1724"/>
        <item x="439"/>
        <item x="650"/>
        <item x="1182"/>
        <item x="2049"/>
        <item x="729"/>
        <item x="1016"/>
        <item x="1791"/>
        <item x="1056"/>
        <item x="303"/>
        <item x="1113"/>
        <item x="338"/>
        <item x="2207"/>
        <item x="1543"/>
        <item x="1761"/>
        <item x="2602"/>
        <item x="1511"/>
        <item x="2357"/>
        <item x="676"/>
        <item x="1347"/>
        <item x="396"/>
        <item x="786"/>
        <item x="1082"/>
        <item x="933"/>
        <item x="695"/>
        <item x="2166"/>
        <item x="1323"/>
        <item x="2101"/>
        <item x="1667"/>
        <item x="1827"/>
        <item x="1512"/>
        <item x="2448"/>
        <item x="2705"/>
        <item x="53"/>
        <item x="827"/>
        <item x="1616"/>
        <item x="1217"/>
        <item x="579"/>
        <item x="1420"/>
        <item x="327"/>
        <item x="802"/>
        <item x="2270"/>
        <item x="1407"/>
        <item x="2619"/>
        <item x="901"/>
        <item x="1762"/>
        <item x="1576"/>
        <item x="2065"/>
        <item x="2420"/>
        <item x="1871"/>
        <item x="59"/>
        <item x="720"/>
        <item x="1253"/>
        <item x="2187"/>
        <item x="288"/>
        <item x="660"/>
        <item x="2079"/>
        <item x="552"/>
        <item x="115"/>
        <item x="2309"/>
        <item x="1283"/>
        <item x="1153"/>
        <item x="179"/>
        <item x="2681"/>
        <item x="1672"/>
        <item x="1102"/>
        <item x="963"/>
        <item x="677"/>
        <item x="1906"/>
        <item x="1143"/>
        <item x="2620"/>
        <item x="55"/>
        <item x="2026"/>
        <item x="1588"/>
        <item x="1770"/>
        <item x="934"/>
        <item x="1154"/>
        <item x="908"/>
        <item x="2581"/>
        <item x="2358"/>
        <item x="1144"/>
        <item x="2476"/>
        <item x="1513"/>
        <item x="1461"/>
        <item x="600"/>
        <item x="868"/>
        <item x="2555"/>
        <item x="1449"/>
        <item x="2398"/>
        <item x="1604"/>
        <item x="1191"/>
        <item x="2692"/>
        <item x="2706"/>
        <item x="2477"/>
        <item x="882"/>
        <item x="1924"/>
        <item x="532"/>
        <item x="2421"/>
        <item x="1907"/>
        <item x="707"/>
        <item x="365"/>
        <item x="2323"/>
        <item x="2027"/>
        <item x="255"/>
        <item x="795"/>
        <item x="1238"/>
        <item x="2467"/>
        <item x="644"/>
        <item x="1534"/>
        <item x="1270"/>
        <item x="1092"/>
        <item x="2496"/>
        <item x="1625"/>
        <item x="721"/>
        <item x="1254"/>
        <item x="112"/>
        <item x="2359"/>
        <item x="1785"/>
        <item x="586"/>
        <item x="803"/>
        <item x="1033"/>
        <item x="587"/>
        <item x="10"/>
        <item x="2324"/>
        <item x="742"/>
        <item x="637"/>
        <item x="2224"/>
        <item x="2376"/>
        <item x="753"/>
        <item x="2152"/>
        <item x="2428"/>
        <item x="2002"/>
        <item t="default"/>
      </items>
    </pivotField>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2">
        <item x="0"/>
        <item t="default"/>
      </items>
    </pivotField>
    <pivotField showAll="0">
      <items count="5">
        <item x="0"/>
        <item x="1"/>
        <item x="2"/>
        <item x="3"/>
        <item t="default"/>
      </items>
    </pivotField>
    <pivotField showAll="0">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72B4D9D-D85F-460F-8614-39FF2856E034}" name="Total Revenue" cacheId="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A4" firstHeaderRow="1" firstDataRow="1" firstDataCol="0"/>
  <pivotFields count="25">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2">
        <item x="0"/>
        <item t="default"/>
      </items>
    </pivotField>
    <pivotField showAll="0">
      <items count="5">
        <item x="0"/>
        <item x="1"/>
        <item x="2"/>
        <item x="3"/>
        <item t="default"/>
      </items>
    </pivotField>
    <pivotField showAll="0">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Revenue" fld="15"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42DA752-1A9E-4225-AF1B-BCCC2C810C77}" sourceName="Product Category">
  <pivotTables>
    <pivotTable tabId="2" name="PivotTable3"/>
    <pivotTable tabId="2" name="Gross Profit"/>
    <pivotTable tabId="2" name="monthly_revenue"/>
    <pivotTable tabId="2" name="COGS_sum"/>
    <pivotTable tabId="2" name="total_channels_sales"/>
    <pivotTable tabId="2" name="country_sale"/>
    <pivotTable tabId="2" name="geographic_country_sales"/>
    <pivotTable tabId="2" name="sumID"/>
    <pivotTable tabId="2" name="Total Revenue"/>
    <pivotTable tabId="2" name="unitsold"/>
  </pivotTables>
  <data>
    <tabular pivotCacheId="678705079">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0C4FF5B-16A0-42EF-AEE8-4638D187DB53}" sourceName="Country">
  <pivotTables>
    <pivotTable tabId="2" name="PivotTable3"/>
    <pivotTable tabId="2" name="Gross Profit"/>
    <pivotTable tabId="2" name="monthly_revenue"/>
    <pivotTable tabId="2" name="COGS_sum"/>
    <pivotTable tabId="2" name="total_channels_sales"/>
    <pivotTable tabId="2" name="country_sale"/>
    <pivotTable tabId="2" name="geographic_country_sales"/>
    <pivotTable tabId="2" name="sumID"/>
    <pivotTable tabId="2" name="Total Revenue"/>
    <pivotTable tabId="2" name="unitsold"/>
  </pivotTables>
  <data>
    <tabular pivotCacheId="678705079">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46A17DDD-BFA9-490B-84DF-C376D88A4682}" sourceName="Quarter">
  <pivotTables>
    <pivotTable tabId="2" name="PivotTable3"/>
    <pivotTable tabId="2" name="Gross Profit"/>
    <pivotTable tabId="2" name="monthly_revenue"/>
    <pivotTable tabId="2" name="COGS_sum"/>
    <pivotTable tabId="2" name="total_channels_sales"/>
    <pivotTable tabId="2" name="country_sale"/>
    <pivotTable tabId="2" name="geographic_country_sales"/>
    <pivotTable tabId="2" name="sumID"/>
    <pivotTable tabId="2" name="Total Revenue"/>
    <pivotTable tabId="2" name="unitsold"/>
  </pivotTables>
  <data>
    <tabular pivotCacheId="678705079">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E8AD63CE-6CBD-4F5E-9956-1DD4FB50FBB2}" cache="Slicer_Product_Category" caption="Product Category" rowHeight="247650"/>
  <slicer name="Country" xr10:uid="{BD26BE5F-4086-453C-B031-18DC136E10D8}" cache="Slicer_Country" caption="Country" rowHeight="247650"/>
  <slicer name="Quarter" xr10:uid="{64B6FC08-E1AD-41CD-850D-1969EEBC438E}" cache="Slicer_Quarter" caption="Quart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D0F749-0D5E-4580-8302-23694B158233}" name="Table2" displayName="Table2" ref="A3:W2710" totalsRowShown="0">
  <autoFilter ref="A3:W2710" xr:uid="{FED0F749-0D5E-4580-8302-23694B158233}"/>
  <tableColumns count="23">
    <tableColumn id="1" xr3:uid="{42B3F475-FB7E-42BA-905E-98929F2F147E}" name="ID"/>
    <tableColumn id="2" xr3:uid="{63883A99-7E15-4F6B-A499-1489228C5B53}" name="Order Date" dataDxfId="2"/>
    <tableColumn id="3" xr3:uid="{0D18BA7B-3C48-4FD0-8A9C-EF3A08139C9D}" name="Year"/>
    <tableColumn id="4" xr3:uid="{2783EF97-2793-46E6-A433-75731C71F886}" name="Quarter"/>
    <tableColumn id="5" xr3:uid="{DC0B9534-DEEA-41AF-8EC9-D2622B1ECE9C}" name="Month"/>
    <tableColumn id="6" xr3:uid="{C145C68E-BE2E-4D19-B3F9-5B60CCD2A0CC}" name="Region"/>
    <tableColumn id="7" xr3:uid="{F4E44876-701A-4609-B777-F91158C161A0}" name="Country"/>
    <tableColumn id="8" xr3:uid="{0138F02C-FF91-4EC9-97F6-B4DC03F1A384}" name="Sales Channel"/>
    <tableColumn id="9" xr3:uid="{7670D1B9-E143-41F0-980F-F93662B72FB2}" name="Customer Type"/>
    <tableColumn id="10" xr3:uid="{58EC0549-97DD-4A5F-9B64-57415E1217E0}" name="Product Category"/>
    <tableColumn id="11" xr3:uid="{D1249081-F1AE-453E-8038-B66C54F23C2D}" name="Product"/>
    <tableColumn id="12" xr3:uid="{80E617D7-E02A-48E7-89FA-8BF67B27EC1A}" name="Units Sold"/>
    <tableColumn id="13" xr3:uid="{9DAB5D4C-5E6C-4EC7-9BBC-74A98FF286B0}" name="Unit Price"/>
    <tableColumn id="14" xr3:uid="{83D8F869-74D6-4D73-80B4-CF7E3490C0F5}" name="Discount %"/>
    <tableColumn id="15" xr3:uid="{16B9C2EA-B62F-45B1-A6D1-353860D06A5C}" name="Unit Cost"/>
    <tableColumn id="16" xr3:uid="{2419DE84-FEFC-4615-9C98-488E91C0A78D}" name="Revenue"/>
    <tableColumn id="17" xr3:uid="{36954B3F-4FF2-47B2-B39B-C23A4EE5F1AA}" name="COGS"/>
    <tableColumn id="18" xr3:uid="{BC2F48D8-ACAA-4BFF-A79A-C076F64D7751}" name="Gross Profit"/>
    <tableColumn id="19" xr3:uid="{4EED50D8-7634-47C7-9F97-E63B8D9E6484}" name="Gross Margin %"/>
    <tableColumn id="20" xr3:uid="{AE2A03AD-EB38-4EE6-A54E-66148FB2E0BF}" name="Year2"/>
    <tableColumn id="21" xr3:uid="{BBFDA6D7-E2D1-4006-A05F-B3DF28C58C95}" name="Quarter2"/>
    <tableColumn id="22" xr3:uid="{79945A02-8515-4F7D-96D1-D38162F114C9}" name="MonthNo"/>
    <tableColumn id="23" xr3:uid="{59A94D93-EFAB-473A-A03C-1A14DF568F71}" name="Month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T2708" totalsRowShown="0" headerRowDxfId="24" dataDxfId="23">
  <autoFilter ref="A1:T2708" xr:uid="{00C7785C-B0DC-4149-B41F-A1291B984374}"/>
  <tableColumns count="20">
    <tableColumn id="21" xr3:uid="{6225545C-05B8-4FEB-B4C9-2C84CBF55B01}" name="ID" dataDxfId="22"/>
    <tableColumn id="2" xr3:uid="{99F5FD81-8F5C-4B7A-810D-BB7E4869701E}" name="Order Date" dataDxfId="21"/>
    <tableColumn id="1" xr3:uid="{7A7A88EA-C369-4F6E-9F08-42B11EC6664F}" name="Year" dataDxfId="20">
      <calculatedColumnFormula>YEAR(SalesDataTable[[#This Row],[Order Date]])</calculatedColumnFormula>
    </tableColumn>
    <tableColumn id="23" xr3:uid="{45E65CE0-79F5-46A5-BAB0-AB22B8E046C1}" name="Quarter" dataDxfId="19">
      <calculatedColumnFormula>"Q"&amp;ROUNDUP(MONTH(SalesDataTable[[#This Row],[Order Date]])/3,0)</calculatedColumnFormula>
    </tableColumn>
    <tableColumn id="22" xr3:uid="{980BB29E-1FE5-443C-9A81-954427BFE567}" name="Month" dataDxfId="18">
      <calculatedColumnFormula>TEXT(SalesDataTable[[#This Row],[Order Date]],"MMM")</calculatedColumnFormula>
    </tableColumn>
    <tableColumn id="3" xr3:uid="{BABD2837-4996-49F4-B8FC-F980EA4C9534}" name="Region" dataDxfId="17"/>
    <tableColumn id="4" xr3:uid="{ED840ADB-B6D0-4386-8CC3-66DEA65BED3E}" name="Country" dataDxfId="16"/>
    <tableColumn id="5" xr3:uid="{C21A7B37-6F6C-4361-82C1-4670F9FDBEC2}" name="Sales Channel" dataDxfId="15"/>
    <tableColumn id="6" xr3:uid="{84080584-6B54-4896-A4DE-A87DFF0731C6}" name="Customer Type" dataDxfId="14"/>
    <tableColumn id="7" xr3:uid="{0B005238-5F14-4C46-B503-7F3DFF36170E}" name="Product Category" dataDxfId="13"/>
    <tableColumn id="8" xr3:uid="{B930794A-6484-4BE3-BBD2-E8771691DFAD}" name="Product" dataDxfId="12"/>
    <tableColumn id="9" xr3:uid="{5CA4DF7A-9AF5-4D9D-9D5A-DDED3D0A7E80}" name="Units Sold" dataDxfId="11"/>
    <tableColumn id="10" xr3:uid="{6756035F-A4CB-4AFF-BFF3-3610B142F0EE}" name="Unit Price" dataDxfId="10"/>
    <tableColumn id="11" xr3:uid="{B694F18E-F9BD-40E2-A356-3F67136CB960}" name="Discount %" dataDxfId="9"/>
    <tableColumn id="12" xr3:uid="{15D4CF49-FA19-4C44-A023-7C629B44C0DB}" name="Unit Cost" dataDxfId="8"/>
    <tableColumn id="13" xr3:uid="{3D8A84CF-5674-491F-8F81-BB5FC7A74D30}" name="Revenue" dataDxfId="7">
      <calculatedColumnFormula>L2*M2*(1-N2)</calculatedColumnFormula>
    </tableColumn>
    <tableColumn id="14" xr3:uid="{455060E3-F1BA-493D-AC17-8D56984B9F5C}" name="COGS" dataDxfId="6">
      <calculatedColumnFormula>L2*O2</calculatedColumnFormula>
    </tableColumn>
    <tableColumn id="15" xr3:uid="{89F4A687-84DC-4069-9C8B-9548E670D916}" name="Gross Profit" dataDxfId="5">
      <calculatedColumnFormula>P2-Q2</calculatedColumnFormula>
    </tableColumn>
    <tableColumn id="16" xr3:uid="{F7B6CDDB-7E56-4D6C-91A8-8CE6DC05EA92}" name="Gross Margin %" dataDxfId="4">
      <calculatedColumnFormula>IFERROR(R2/P2,0)</calculatedColumnFormula>
    </tableColumn>
    <tableColumn id="17" xr3:uid="{08206B5F-132F-48A2-8A7D-C8ED29DE854B}" name="Year2" dataDxfId="3">
      <calculatedColumnFormula>YEAR(SalesDataTable[[#This Row],[Order 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F69A9-A2C0-48B5-8D9A-089BB2771CAF}">
  <dimension ref="A1:W2710"/>
  <sheetViews>
    <sheetView workbookViewId="0">
      <selection activeCell="D3" sqref="D3"/>
    </sheetView>
  </sheetViews>
  <sheetFormatPr defaultRowHeight="14.4"/>
  <cols>
    <col min="1" max="1" width="9" bestFit="1" customWidth="1"/>
    <col min="2" max="2" width="12.21875" bestFit="1" customWidth="1"/>
    <col min="3" max="3" width="9" bestFit="1" customWidth="1"/>
    <col min="4" max="4" width="9.5546875" bestFit="1" customWidth="1"/>
    <col min="5" max="5" width="9" bestFit="1" customWidth="1"/>
    <col min="6" max="6" width="14.33203125" bestFit="1" customWidth="1"/>
    <col min="7" max="7" width="13.5546875" bestFit="1" customWidth="1"/>
    <col min="8" max="8" width="14.88671875" bestFit="1" customWidth="1"/>
    <col min="9" max="9" width="15.6640625" bestFit="1" customWidth="1"/>
    <col min="10" max="10" width="17.5546875" bestFit="1" customWidth="1"/>
    <col min="11" max="11" width="19" bestFit="1" customWidth="1"/>
    <col min="12" max="12" width="11.6640625" bestFit="1" customWidth="1"/>
    <col min="13" max="13" width="11.33203125" bestFit="1" customWidth="1"/>
    <col min="14" max="14" width="12.44140625" bestFit="1" customWidth="1"/>
    <col min="15" max="15" width="10.77734375" bestFit="1" customWidth="1"/>
    <col min="16" max="16" width="10.21875" bestFit="1" customWidth="1"/>
    <col min="17" max="17" width="9" bestFit="1" customWidth="1"/>
    <col min="18" max="18" width="12.88671875" bestFit="1" customWidth="1"/>
    <col min="19" max="19" width="15.88671875" bestFit="1" customWidth="1"/>
    <col min="20" max="20" width="9" bestFit="1" customWidth="1"/>
    <col min="21" max="21" width="10.5546875" bestFit="1" customWidth="1"/>
    <col min="22" max="22" width="10.6640625" bestFit="1" customWidth="1"/>
    <col min="23" max="23" width="9.33203125" bestFit="1" customWidth="1"/>
  </cols>
  <sheetData>
    <row r="1" spans="1:23">
      <c r="A1" s="16" t="s">
        <v>93</v>
      </c>
    </row>
    <row r="3" spans="1:23">
      <c r="A3" t="s">
        <v>53</v>
      </c>
      <c r="B3" t="s">
        <v>54</v>
      </c>
      <c r="C3" t="s">
        <v>69</v>
      </c>
      <c r="D3" t="s">
        <v>70</v>
      </c>
      <c r="E3" t="s">
        <v>72</v>
      </c>
      <c r="F3" t="s">
        <v>55</v>
      </c>
      <c r="G3" t="s">
        <v>56</v>
      </c>
      <c r="H3" t="s">
        <v>57</v>
      </c>
      <c r="I3" t="s">
        <v>58</v>
      </c>
      <c r="J3" t="s">
        <v>59</v>
      </c>
      <c r="K3" t="s">
        <v>60</v>
      </c>
      <c r="L3" t="s">
        <v>61</v>
      </c>
      <c r="M3" t="s">
        <v>62</v>
      </c>
      <c r="N3" t="s">
        <v>63</v>
      </c>
      <c r="O3" t="s">
        <v>64</v>
      </c>
      <c r="P3" t="s">
        <v>65</v>
      </c>
      <c r="Q3" t="s">
        <v>66</v>
      </c>
      <c r="R3" t="s">
        <v>67</v>
      </c>
      <c r="S3" t="s">
        <v>68</v>
      </c>
      <c r="T3" t="s">
        <v>73</v>
      </c>
      <c r="U3" t="s">
        <v>75</v>
      </c>
      <c r="V3" t="s">
        <v>71</v>
      </c>
      <c r="W3" t="s">
        <v>74</v>
      </c>
    </row>
    <row r="4" spans="1:23">
      <c r="A4">
        <v>3392</v>
      </c>
      <c r="B4" s="11">
        <v>46023</v>
      </c>
      <c r="C4">
        <v>2026</v>
      </c>
      <c r="D4" t="s">
        <v>89</v>
      </c>
      <c r="E4" t="s">
        <v>76</v>
      </c>
      <c r="F4" t="s">
        <v>0</v>
      </c>
      <c r="G4" t="s">
        <v>1</v>
      </c>
      <c r="H4" t="s">
        <v>2</v>
      </c>
      <c r="I4" t="s">
        <v>3</v>
      </c>
      <c r="J4" t="s">
        <v>4</v>
      </c>
      <c r="K4" t="s">
        <v>5</v>
      </c>
      <c r="L4">
        <v>2</v>
      </c>
      <c r="M4">
        <v>82.06</v>
      </c>
      <c r="N4">
        <v>0</v>
      </c>
      <c r="O4">
        <v>42.94</v>
      </c>
      <c r="P4">
        <v>164.12</v>
      </c>
      <c r="Q4">
        <v>85.88</v>
      </c>
      <c r="R4">
        <v>78.240000000000009</v>
      </c>
      <c r="S4">
        <v>0.476724348038021</v>
      </c>
      <c r="T4">
        <v>2026</v>
      </c>
      <c r="U4" t="s">
        <v>89</v>
      </c>
      <c r="V4">
        <v>1</v>
      </c>
      <c r="W4" t="s">
        <v>76</v>
      </c>
    </row>
    <row r="5" spans="1:23">
      <c r="A5">
        <v>4836</v>
      </c>
      <c r="B5" s="11">
        <v>46024</v>
      </c>
      <c r="C5">
        <v>2026</v>
      </c>
      <c r="D5" t="s">
        <v>89</v>
      </c>
      <c r="E5" t="s">
        <v>76</v>
      </c>
      <c r="F5" t="s">
        <v>6</v>
      </c>
      <c r="G5" t="s">
        <v>7</v>
      </c>
      <c r="H5" t="s">
        <v>8</v>
      </c>
      <c r="I5" t="s">
        <v>3</v>
      </c>
      <c r="J5" t="s">
        <v>9</v>
      </c>
      <c r="K5" t="s">
        <v>10</v>
      </c>
      <c r="L5">
        <v>4</v>
      </c>
      <c r="M5">
        <v>94.18</v>
      </c>
      <c r="N5">
        <v>0.15</v>
      </c>
      <c r="O5">
        <v>45.03</v>
      </c>
      <c r="P5">
        <v>320.21199999999999</v>
      </c>
      <c r="Q5">
        <v>180.12</v>
      </c>
      <c r="R5">
        <v>140.09199999999998</v>
      </c>
      <c r="S5">
        <v>0.43749765780170635</v>
      </c>
      <c r="T5">
        <v>2026</v>
      </c>
      <c r="U5" t="s">
        <v>89</v>
      </c>
      <c r="V5">
        <v>1</v>
      </c>
      <c r="W5" t="s">
        <v>76</v>
      </c>
    </row>
    <row r="6" spans="1:23">
      <c r="A6">
        <v>163</v>
      </c>
      <c r="B6" s="11">
        <v>46025</v>
      </c>
      <c r="C6">
        <v>2026</v>
      </c>
      <c r="D6" t="s">
        <v>89</v>
      </c>
      <c r="E6" t="s">
        <v>76</v>
      </c>
      <c r="F6" t="s">
        <v>11</v>
      </c>
      <c r="G6" t="s">
        <v>12</v>
      </c>
      <c r="H6" t="s">
        <v>2</v>
      </c>
      <c r="I6" t="s">
        <v>13</v>
      </c>
      <c r="J6" t="s">
        <v>14</v>
      </c>
      <c r="K6" t="s">
        <v>15</v>
      </c>
      <c r="L6">
        <v>2</v>
      </c>
      <c r="M6">
        <v>36.72</v>
      </c>
      <c r="N6">
        <v>0.05</v>
      </c>
      <c r="O6">
        <v>13.76</v>
      </c>
      <c r="P6">
        <v>69.768000000000001</v>
      </c>
      <c r="Q6">
        <v>27.52</v>
      </c>
      <c r="R6">
        <v>42.248000000000005</v>
      </c>
      <c r="S6">
        <v>0.60554982226808862</v>
      </c>
      <c r="T6">
        <v>2026</v>
      </c>
      <c r="U6" t="s">
        <v>89</v>
      </c>
      <c r="V6">
        <v>1</v>
      </c>
      <c r="W6" t="s">
        <v>76</v>
      </c>
    </row>
    <row r="7" spans="1:23">
      <c r="A7">
        <v>542</v>
      </c>
      <c r="B7" s="11">
        <v>46025</v>
      </c>
      <c r="C7">
        <v>2026</v>
      </c>
      <c r="D7" t="s">
        <v>89</v>
      </c>
      <c r="E7" t="s">
        <v>76</v>
      </c>
      <c r="F7" t="s">
        <v>0</v>
      </c>
      <c r="G7" t="s">
        <v>1</v>
      </c>
      <c r="H7" t="s">
        <v>8</v>
      </c>
      <c r="I7" t="s">
        <v>16</v>
      </c>
      <c r="J7" t="s">
        <v>9</v>
      </c>
      <c r="K7" t="s">
        <v>17</v>
      </c>
      <c r="L7">
        <v>4</v>
      </c>
      <c r="M7">
        <v>143.66999999999999</v>
      </c>
      <c r="N7">
        <v>0.1</v>
      </c>
      <c r="O7">
        <v>81.22</v>
      </c>
      <c r="P7">
        <v>517.21199999999999</v>
      </c>
      <c r="Q7">
        <v>324.88</v>
      </c>
      <c r="R7">
        <v>192.33199999999999</v>
      </c>
      <c r="S7">
        <v>0.37186298848441257</v>
      </c>
      <c r="T7">
        <v>2026</v>
      </c>
      <c r="U7" t="s">
        <v>89</v>
      </c>
      <c r="V7">
        <v>1</v>
      </c>
      <c r="W7" t="s">
        <v>76</v>
      </c>
    </row>
    <row r="8" spans="1:23">
      <c r="A8">
        <v>2002</v>
      </c>
      <c r="B8" s="11">
        <v>46025</v>
      </c>
      <c r="C8">
        <v>2026</v>
      </c>
      <c r="D8" t="s">
        <v>89</v>
      </c>
      <c r="E8" t="s">
        <v>76</v>
      </c>
      <c r="F8" t="s">
        <v>0</v>
      </c>
      <c r="G8" t="s">
        <v>1</v>
      </c>
      <c r="H8" t="s">
        <v>8</v>
      </c>
      <c r="I8" t="s">
        <v>16</v>
      </c>
      <c r="J8" t="s">
        <v>14</v>
      </c>
      <c r="K8" t="s">
        <v>15</v>
      </c>
      <c r="L8">
        <v>3</v>
      </c>
      <c r="M8">
        <v>36.53</v>
      </c>
      <c r="N8">
        <v>0.15</v>
      </c>
      <c r="O8">
        <v>13.67</v>
      </c>
      <c r="P8">
        <v>93.151499999999999</v>
      </c>
      <c r="Q8">
        <v>41.01</v>
      </c>
      <c r="R8">
        <v>52.141500000000001</v>
      </c>
      <c r="S8">
        <v>0.55974944042769037</v>
      </c>
      <c r="T8">
        <v>2026</v>
      </c>
      <c r="U8" t="s">
        <v>89</v>
      </c>
      <c r="V8">
        <v>1</v>
      </c>
      <c r="W8" t="s">
        <v>76</v>
      </c>
    </row>
    <row r="9" spans="1:23">
      <c r="A9">
        <v>2005</v>
      </c>
      <c r="B9" s="11">
        <v>46025</v>
      </c>
      <c r="C9">
        <v>2026</v>
      </c>
      <c r="D9" t="s">
        <v>89</v>
      </c>
      <c r="E9" t="s">
        <v>76</v>
      </c>
      <c r="F9" t="s">
        <v>11</v>
      </c>
      <c r="G9" t="s">
        <v>18</v>
      </c>
      <c r="H9" t="s">
        <v>19</v>
      </c>
      <c r="I9" t="s">
        <v>13</v>
      </c>
      <c r="J9" t="s">
        <v>14</v>
      </c>
      <c r="K9" t="s">
        <v>15</v>
      </c>
      <c r="L9">
        <v>1</v>
      </c>
      <c r="M9">
        <v>35.340000000000003</v>
      </c>
      <c r="N9">
        <v>0</v>
      </c>
      <c r="O9">
        <v>13.37</v>
      </c>
      <c r="P9">
        <v>35.340000000000003</v>
      </c>
      <c r="Q9">
        <v>13.37</v>
      </c>
      <c r="R9">
        <v>21.970000000000006</v>
      </c>
      <c r="S9">
        <v>0.62167515563101317</v>
      </c>
      <c r="T9">
        <v>2026</v>
      </c>
      <c r="U9" t="s">
        <v>89</v>
      </c>
      <c r="V9">
        <v>1</v>
      </c>
      <c r="W9" t="s">
        <v>76</v>
      </c>
    </row>
    <row r="10" spans="1:23">
      <c r="A10">
        <v>2937</v>
      </c>
      <c r="B10" s="11">
        <v>46025</v>
      </c>
      <c r="C10">
        <v>2026</v>
      </c>
      <c r="D10" t="s">
        <v>89</v>
      </c>
      <c r="E10" t="s">
        <v>76</v>
      </c>
      <c r="F10" t="s">
        <v>20</v>
      </c>
      <c r="G10" t="s">
        <v>21</v>
      </c>
      <c r="H10" t="s">
        <v>8</v>
      </c>
      <c r="I10" t="s">
        <v>3</v>
      </c>
      <c r="J10" t="s">
        <v>4</v>
      </c>
      <c r="K10" t="s">
        <v>22</v>
      </c>
      <c r="L10">
        <v>8</v>
      </c>
      <c r="M10">
        <v>49.6</v>
      </c>
      <c r="N10">
        <v>0.1</v>
      </c>
      <c r="O10">
        <v>23.05</v>
      </c>
      <c r="P10">
        <v>357.12</v>
      </c>
      <c r="Q10">
        <v>184.4</v>
      </c>
      <c r="R10">
        <v>172.72</v>
      </c>
      <c r="S10">
        <v>0.4836469534050179</v>
      </c>
      <c r="T10">
        <v>2026</v>
      </c>
      <c r="U10" t="s">
        <v>89</v>
      </c>
      <c r="V10">
        <v>1</v>
      </c>
      <c r="W10" t="s">
        <v>76</v>
      </c>
    </row>
    <row r="11" spans="1:23">
      <c r="A11">
        <v>3326</v>
      </c>
      <c r="B11" s="11">
        <v>46025</v>
      </c>
      <c r="C11">
        <v>2026</v>
      </c>
      <c r="D11" t="s">
        <v>89</v>
      </c>
      <c r="E11" t="s">
        <v>76</v>
      </c>
      <c r="F11" t="s">
        <v>0</v>
      </c>
      <c r="G11" t="s">
        <v>1</v>
      </c>
      <c r="H11" t="s">
        <v>19</v>
      </c>
      <c r="I11" t="s">
        <v>13</v>
      </c>
      <c r="J11" t="s">
        <v>23</v>
      </c>
      <c r="K11" t="s">
        <v>24</v>
      </c>
      <c r="L11">
        <v>2</v>
      </c>
      <c r="M11">
        <v>347.51</v>
      </c>
      <c r="N11">
        <v>0</v>
      </c>
      <c r="O11">
        <v>190.16</v>
      </c>
      <c r="P11">
        <v>695.02</v>
      </c>
      <c r="Q11">
        <v>380.32</v>
      </c>
      <c r="R11">
        <v>314.7</v>
      </c>
      <c r="S11">
        <v>0.4527927253891974</v>
      </c>
      <c r="T11">
        <v>2026</v>
      </c>
      <c r="U11" t="s">
        <v>89</v>
      </c>
      <c r="V11">
        <v>1</v>
      </c>
      <c r="W11" t="s">
        <v>76</v>
      </c>
    </row>
    <row r="12" spans="1:23">
      <c r="A12">
        <v>3863</v>
      </c>
      <c r="B12" s="11">
        <v>46025</v>
      </c>
      <c r="C12">
        <v>2026</v>
      </c>
      <c r="D12" t="s">
        <v>89</v>
      </c>
      <c r="E12" t="s">
        <v>76</v>
      </c>
      <c r="F12" t="s">
        <v>11</v>
      </c>
      <c r="G12" t="s">
        <v>25</v>
      </c>
      <c r="H12" t="s">
        <v>8</v>
      </c>
      <c r="I12" t="s">
        <v>3</v>
      </c>
      <c r="J12" t="s">
        <v>4</v>
      </c>
      <c r="K12" t="s">
        <v>26</v>
      </c>
      <c r="L12">
        <v>12</v>
      </c>
      <c r="M12">
        <v>41.22</v>
      </c>
      <c r="N12">
        <v>0.1</v>
      </c>
      <c r="O12">
        <v>16.64</v>
      </c>
      <c r="P12">
        <v>445.17599999999999</v>
      </c>
      <c r="Q12">
        <v>199.68</v>
      </c>
      <c r="R12">
        <v>245.49599999999998</v>
      </c>
      <c r="S12">
        <v>0.55145829963879456</v>
      </c>
      <c r="T12">
        <v>2026</v>
      </c>
      <c r="U12" t="s">
        <v>89</v>
      </c>
      <c r="V12">
        <v>1</v>
      </c>
      <c r="W12" t="s">
        <v>76</v>
      </c>
    </row>
    <row r="13" spans="1:23">
      <c r="A13">
        <v>4910</v>
      </c>
      <c r="B13" s="11">
        <v>46025</v>
      </c>
      <c r="C13">
        <v>2026</v>
      </c>
      <c r="D13" t="s">
        <v>89</v>
      </c>
      <c r="E13" t="s">
        <v>76</v>
      </c>
      <c r="F13" t="s">
        <v>11</v>
      </c>
      <c r="G13" t="s">
        <v>18</v>
      </c>
      <c r="H13" t="s">
        <v>19</v>
      </c>
      <c r="I13" t="s">
        <v>16</v>
      </c>
      <c r="J13" t="s">
        <v>23</v>
      </c>
      <c r="K13" t="s">
        <v>24</v>
      </c>
      <c r="L13">
        <v>1</v>
      </c>
      <c r="M13">
        <v>332.18</v>
      </c>
      <c r="N13">
        <v>0</v>
      </c>
      <c r="O13">
        <v>195.33</v>
      </c>
      <c r="P13">
        <v>332.18</v>
      </c>
      <c r="Q13">
        <v>195.33</v>
      </c>
      <c r="R13">
        <v>136.85</v>
      </c>
      <c r="S13">
        <v>0.41197543500511768</v>
      </c>
      <c r="T13">
        <v>2026</v>
      </c>
      <c r="U13" t="s">
        <v>89</v>
      </c>
      <c r="V13">
        <v>1</v>
      </c>
      <c r="W13" t="s">
        <v>76</v>
      </c>
    </row>
    <row r="14" spans="1:23">
      <c r="A14">
        <v>5188</v>
      </c>
      <c r="B14" s="11">
        <v>46025</v>
      </c>
      <c r="C14">
        <v>2026</v>
      </c>
      <c r="D14" t="s">
        <v>89</v>
      </c>
      <c r="E14" t="s">
        <v>76</v>
      </c>
      <c r="F14" t="s">
        <v>6</v>
      </c>
      <c r="G14" t="s">
        <v>27</v>
      </c>
      <c r="H14" t="s">
        <v>28</v>
      </c>
      <c r="I14" t="s">
        <v>3</v>
      </c>
      <c r="J14" t="s">
        <v>4</v>
      </c>
      <c r="K14" t="s">
        <v>22</v>
      </c>
      <c r="L14">
        <v>1</v>
      </c>
      <c r="M14">
        <v>49.71</v>
      </c>
      <c r="N14">
        <v>0</v>
      </c>
      <c r="O14">
        <v>23.15</v>
      </c>
      <c r="P14">
        <v>49.71</v>
      </c>
      <c r="Q14">
        <v>23.15</v>
      </c>
      <c r="R14">
        <v>26.560000000000002</v>
      </c>
      <c r="S14">
        <v>0.53429893381613358</v>
      </c>
      <c r="T14">
        <v>2026</v>
      </c>
      <c r="U14" t="s">
        <v>89</v>
      </c>
      <c r="V14">
        <v>1</v>
      </c>
      <c r="W14" t="s">
        <v>76</v>
      </c>
    </row>
    <row r="15" spans="1:23">
      <c r="A15">
        <v>845</v>
      </c>
      <c r="B15" s="11">
        <v>46026</v>
      </c>
      <c r="C15">
        <v>2026</v>
      </c>
      <c r="D15" t="s">
        <v>89</v>
      </c>
      <c r="E15" t="s">
        <v>76</v>
      </c>
      <c r="F15" t="s">
        <v>11</v>
      </c>
      <c r="G15" t="s">
        <v>18</v>
      </c>
      <c r="H15" t="s">
        <v>2</v>
      </c>
      <c r="I15" t="s">
        <v>13</v>
      </c>
      <c r="J15" t="s">
        <v>23</v>
      </c>
      <c r="K15" t="s">
        <v>29</v>
      </c>
      <c r="L15">
        <v>2</v>
      </c>
      <c r="M15">
        <v>194.35</v>
      </c>
      <c r="N15">
        <v>0</v>
      </c>
      <c r="O15">
        <v>104.22</v>
      </c>
      <c r="P15">
        <v>388.7</v>
      </c>
      <c r="Q15">
        <v>208.44</v>
      </c>
      <c r="R15">
        <v>180.26</v>
      </c>
      <c r="S15">
        <v>0.46375096475430921</v>
      </c>
      <c r="T15">
        <v>2026</v>
      </c>
      <c r="U15" t="s">
        <v>89</v>
      </c>
      <c r="V15">
        <v>1</v>
      </c>
      <c r="W15" t="s">
        <v>76</v>
      </c>
    </row>
    <row r="16" spans="1:23">
      <c r="A16">
        <v>1077</v>
      </c>
      <c r="B16" s="11">
        <v>46026</v>
      </c>
      <c r="C16">
        <v>2026</v>
      </c>
      <c r="D16" t="s">
        <v>89</v>
      </c>
      <c r="E16" t="s">
        <v>76</v>
      </c>
      <c r="F16" t="s">
        <v>6</v>
      </c>
      <c r="G16" t="s">
        <v>27</v>
      </c>
      <c r="H16" t="s">
        <v>2</v>
      </c>
      <c r="I16" t="s">
        <v>13</v>
      </c>
      <c r="J16" t="s">
        <v>4</v>
      </c>
      <c r="K16" t="s">
        <v>30</v>
      </c>
      <c r="L16">
        <v>3</v>
      </c>
      <c r="M16">
        <v>102.12</v>
      </c>
      <c r="N16">
        <v>0.1</v>
      </c>
      <c r="O16">
        <v>51.28</v>
      </c>
      <c r="P16">
        <v>275.72400000000005</v>
      </c>
      <c r="Q16">
        <v>153.84</v>
      </c>
      <c r="R16">
        <v>121.88400000000004</v>
      </c>
      <c r="S16">
        <v>0.44205074639857256</v>
      </c>
      <c r="T16">
        <v>2026</v>
      </c>
      <c r="U16" t="s">
        <v>89</v>
      </c>
      <c r="V16">
        <v>1</v>
      </c>
      <c r="W16" t="s">
        <v>76</v>
      </c>
    </row>
    <row r="17" spans="1:23">
      <c r="A17">
        <v>1237</v>
      </c>
      <c r="B17" s="11">
        <v>46026</v>
      </c>
      <c r="C17">
        <v>2026</v>
      </c>
      <c r="D17" t="s">
        <v>89</v>
      </c>
      <c r="E17" t="s">
        <v>76</v>
      </c>
      <c r="F17" t="s">
        <v>20</v>
      </c>
      <c r="G17" t="s">
        <v>31</v>
      </c>
      <c r="H17" t="s">
        <v>19</v>
      </c>
      <c r="I17" t="s">
        <v>16</v>
      </c>
      <c r="J17" t="s">
        <v>14</v>
      </c>
      <c r="K17" t="s">
        <v>32</v>
      </c>
      <c r="L17">
        <v>1</v>
      </c>
      <c r="M17">
        <v>46.99</v>
      </c>
      <c r="N17">
        <v>0.05</v>
      </c>
      <c r="O17">
        <v>18.11</v>
      </c>
      <c r="P17">
        <v>44.640500000000003</v>
      </c>
      <c r="Q17">
        <v>18.11</v>
      </c>
      <c r="R17">
        <v>26.530500000000004</v>
      </c>
      <c r="S17">
        <v>0.59431457980981395</v>
      </c>
      <c r="T17">
        <v>2026</v>
      </c>
      <c r="U17" t="s">
        <v>89</v>
      </c>
      <c r="V17">
        <v>1</v>
      </c>
      <c r="W17" t="s">
        <v>76</v>
      </c>
    </row>
    <row r="18" spans="1:23">
      <c r="A18">
        <v>1908</v>
      </c>
      <c r="B18" s="11">
        <v>46026</v>
      </c>
      <c r="C18">
        <v>2026</v>
      </c>
      <c r="D18" t="s">
        <v>89</v>
      </c>
      <c r="E18" t="s">
        <v>76</v>
      </c>
      <c r="F18" t="s">
        <v>20</v>
      </c>
      <c r="G18" t="s">
        <v>33</v>
      </c>
      <c r="H18" t="s">
        <v>2</v>
      </c>
      <c r="I18" t="s">
        <v>13</v>
      </c>
      <c r="J18" t="s">
        <v>34</v>
      </c>
      <c r="K18" t="s">
        <v>35</v>
      </c>
      <c r="L18">
        <v>1</v>
      </c>
      <c r="M18">
        <v>40</v>
      </c>
      <c r="N18">
        <v>0</v>
      </c>
      <c r="O18">
        <v>15.04</v>
      </c>
      <c r="P18">
        <v>40</v>
      </c>
      <c r="Q18">
        <v>15.04</v>
      </c>
      <c r="R18">
        <v>24.96</v>
      </c>
      <c r="S18">
        <v>0.624</v>
      </c>
      <c r="T18">
        <v>2026</v>
      </c>
      <c r="U18" t="s">
        <v>89</v>
      </c>
      <c r="V18">
        <v>1</v>
      </c>
      <c r="W18" t="s">
        <v>76</v>
      </c>
    </row>
    <row r="19" spans="1:23">
      <c r="A19">
        <v>2245</v>
      </c>
      <c r="B19" s="11">
        <v>46026</v>
      </c>
      <c r="C19">
        <v>2026</v>
      </c>
      <c r="D19" t="s">
        <v>89</v>
      </c>
      <c r="E19" t="s">
        <v>76</v>
      </c>
      <c r="F19" t="s">
        <v>0</v>
      </c>
      <c r="G19" t="s">
        <v>36</v>
      </c>
      <c r="H19" t="s">
        <v>2</v>
      </c>
      <c r="I19" t="s">
        <v>13</v>
      </c>
      <c r="J19" t="s">
        <v>9</v>
      </c>
      <c r="K19" t="s">
        <v>37</v>
      </c>
      <c r="L19">
        <v>1</v>
      </c>
      <c r="M19">
        <v>153.38999999999999</v>
      </c>
      <c r="N19">
        <v>0</v>
      </c>
      <c r="O19">
        <v>78.59</v>
      </c>
      <c r="P19">
        <v>153.38999999999999</v>
      </c>
      <c r="Q19">
        <v>78.59</v>
      </c>
      <c r="R19">
        <v>74.799999999999983</v>
      </c>
      <c r="S19">
        <v>0.48764587000456344</v>
      </c>
      <c r="T19">
        <v>2026</v>
      </c>
      <c r="U19" t="s">
        <v>89</v>
      </c>
      <c r="V19">
        <v>1</v>
      </c>
      <c r="W19" t="s">
        <v>76</v>
      </c>
    </row>
    <row r="20" spans="1:23">
      <c r="A20">
        <v>2928</v>
      </c>
      <c r="B20" s="11">
        <v>46026</v>
      </c>
      <c r="C20">
        <v>2026</v>
      </c>
      <c r="D20" t="s">
        <v>89</v>
      </c>
      <c r="E20" t="s">
        <v>76</v>
      </c>
      <c r="F20" t="s">
        <v>6</v>
      </c>
      <c r="G20" t="s">
        <v>27</v>
      </c>
      <c r="H20" t="s">
        <v>2</v>
      </c>
      <c r="I20" t="s">
        <v>3</v>
      </c>
      <c r="J20" t="s">
        <v>34</v>
      </c>
      <c r="K20" t="s">
        <v>38</v>
      </c>
      <c r="L20">
        <v>2</v>
      </c>
      <c r="M20">
        <v>124.97</v>
      </c>
      <c r="N20">
        <v>0.1</v>
      </c>
      <c r="O20">
        <v>67.36</v>
      </c>
      <c r="P20">
        <v>224.946</v>
      </c>
      <c r="Q20">
        <v>134.72</v>
      </c>
      <c r="R20">
        <v>90.225999999999999</v>
      </c>
      <c r="S20">
        <v>0.40110070861451191</v>
      </c>
      <c r="T20">
        <v>2026</v>
      </c>
      <c r="U20" t="s">
        <v>89</v>
      </c>
      <c r="V20">
        <v>1</v>
      </c>
      <c r="W20" t="s">
        <v>76</v>
      </c>
    </row>
    <row r="21" spans="1:23">
      <c r="A21">
        <v>4249</v>
      </c>
      <c r="B21" s="11">
        <v>46026</v>
      </c>
      <c r="C21">
        <v>2026</v>
      </c>
      <c r="D21" t="s">
        <v>89</v>
      </c>
      <c r="E21" t="s">
        <v>76</v>
      </c>
      <c r="F21" t="s">
        <v>20</v>
      </c>
      <c r="G21" t="s">
        <v>21</v>
      </c>
      <c r="H21" t="s">
        <v>28</v>
      </c>
      <c r="I21" t="s">
        <v>13</v>
      </c>
      <c r="J21" t="s">
        <v>4</v>
      </c>
      <c r="K21" t="s">
        <v>30</v>
      </c>
      <c r="L21">
        <v>2</v>
      </c>
      <c r="M21">
        <v>100.12</v>
      </c>
      <c r="N21">
        <v>0.1</v>
      </c>
      <c r="O21">
        <v>49.67</v>
      </c>
      <c r="P21">
        <v>180.21600000000001</v>
      </c>
      <c r="Q21">
        <v>99.34</v>
      </c>
      <c r="R21">
        <v>80.876000000000005</v>
      </c>
      <c r="S21">
        <v>0.44877258401029874</v>
      </c>
      <c r="T21">
        <v>2026</v>
      </c>
      <c r="U21" t="s">
        <v>89</v>
      </c>
      <c r="V21">
        <v>1</v>
      </c>
      <c r="W21" t="s">
        <v>76</v>
      </c>
    </row>
    <row r="22" spans="1:23">
      <c r="A22">
        <v>1734</v>
      </c>
      <c r="B22" s="11">
        <v>46027</v>
      </c>
      <c r="C22">
        <v>2026</v>
      </c>
      <c r="D22" t="s">
        <v>89</v>
      </c>
      <c r="E22" t="s">
        <v>76</v>
      </c>
      <c r="F22" t="s">
        <v>20</v>
      </c>
      <c r="G22" t="s">
        <v>33</v>
      </c>
      <c r="H22" t="s">
        <v>28</v>
      </c>
      <c r="I22" t="s">
        <v>3</v>
      </c>
      <c r="J22" t="s">
        <v>34</v>
      </c>
      <c r="K22" t="s">
        <v>35</v>
      </c>
      <c r="L22">
        <v>1</v>
      </c>
      <c r="M22">
        <v>40.6</v>
      </c>
      <c r="N22">
        <v>0.15</v>
      </c>
      <c r="O22">
        <v>14.61</v>
      </c>
      <c r="P22">
        <v>34.51</v>
      </c>
      <c r="Q22">
        <v>14.61</v>
      </c>
      <c r="R22">
        <v>19.899999999999999</v>
      </c>
      <c r="S22">
        <v>0.57664445088380178</v>
      </c>
      <c r="T22">
        <v>2026</v>
      </c>
      <c r="U22" t="s">
        <v>89</v>
      </c>
      <c r="V22">
        <v>1</v>
      </c>
      <c r="W22" t="s">
        <v>76</v>
      </c>
    </row>
    <row r="23" spans="1:23">
      <c r="A23">
        <v>2331</v>
      </c>
      <c r="B23" s="11">
        <v>46027</v>
      </c>
      <c r="C23">
        <v>2026</v>
      </c>
      <c r="D23" t="s">
        <v>89</v>
      </c>
      <c r="E23" t="s">
        <v>76</v>
      </c>
      <c r="F23" t="s">
        <v>20</v>
      </c>
      <c r="G23" t="s">
        <v>33</v>
      </c>
      <c r="H23" t="s">
        <v>2</v>
      </c>
      <c r="I23" t="s">
        <v>13</v>
      </c>
      <c r="J23" t="s">
        <v>4</v>
      </c>
      <c r="K23" t="s">
        <v>30</v>
      </c>
      <c r="L23">
        <v>1</v>
      </c>
      <c r="M23">
        <v>104.23</v>
      </c>
      <c r="N23">
        <v>0.1</v>
      </c>
      <c r="O23">
        <v>51.6</v>
      </c>
      <c r="P23">
        <v>93.807000000000002</v>
      </c>
      <c r="Q23">
        <v>51.6</v>
      </c>
      <c r="R23">
        <v>42.207000000000001</v>
      </c>
      <c r="S23">
        <v>0.44993443986056475</v>
      </c>
      <c r="T23">
        <v>2026</v>
      </c>
      <c r="U23" t="s">
        <v>89</v>
      </c>
      <c r="V23">
        <v>1</v>
      </c>
      <c r="W23" t="s">
        <v>76</v>
      </c>
    </row>
    <row r="24" spans="1:23">
      <c r="A24">
        <v>2475</v>
      </c>
      <c r="B24" s="11">
        <v>46027</v>
      </c>
      <c r="C24">
        <v>2026</v>
      </c>
      <c r="D24" t="s">
        <v>89</v>
      </c>
      <c r="E24" t="s">
        <v>76</v>
      </c>
      <c r="F24" t="s">
        <v>6</v>
      </c>
      <c r="G24" t="s">
        <v>7</v>
      </c>
      <c r="H24" t="s">
        <v>19</v>
      </c>
      <c r="I24" t="s">
        <v>3</v>
      </c>
      <c r="J24" t="s">
        <v>34</v>
      </c>
      <c r="K24" t="s">
        <v>38</v>
      </c>
      <c r="L24">
        <v>5</v>
      </c>
      <c r="M24">
        <v>122.87</v>
      </c>
      <c r="N24">
        <v>0.05</v>
      </c>
      <c r="O24">
        <v>69.67</v>
      </c>
      <c r="P24">
        <v>583.63250000000005</v>
      </c>
      <c r="Q24">
        <v>348.35</v>
      </c>
      <c r="R24">
        <v>235.28250000000003</v>
      </c>
      <c r="S24">
        <v>0.40313467807224584</v>
      </c>
      <c r="T24">
        <v>2026</v>
      </c>
      <c r="U24" t="s">
        <v>89</v>
      </c>
      <c r="V24">
        <v>1</v>
      </c>
      <c r="W24" t="s">
        <v>76</v>
      </c>
    </row>
    <row r="25" spans="1:23">
      <c r="A25">
        <v>1433</v>
      </c>
      <c r="B25" s="11">
        <v>46028</v>
      </c>
      <c r="C25">
        <v>2026</v>
      </c>
      <c r="D25" t="s">
        <v>89</v>
      </c>
      <c r="E25" t="s">
        <v>76</v>
      </c>
      <c r="F25" t="s">
        <v>11</v>
      </c>
      <c r="G25" t="s">
        <v>39</v>
      </c>
      <c r="H25" t="s">
        <v>2</v>
      </c>
      <c r="I25" t="s">
        <v>13</v>
      </c>
      <c r="J25" t="s">
        <v>14</v>
      </c>
      <c r="K25" t="s">
        <v>15</v>
      </c>
      <c r="L25">
        <v>2</v>
      </c>
      <c r="M25">
        <v>36.619999999999997</v>
      </c>
      <c r="N25">
        <v>0.05</v>
      </c>
      <c r="O25">
        <v>13.87</v>
      </c>
      <c r="P25">
        <v>69.577999999999989</v>
      </c>
      <c r="Q25">
        <v>27.74</v>
      </c>
      <c r="R25">
        <v>41.837999999999994</v>
      </c>
      <c r="S25">
        <v>0.60131075914800658</v>
      </c>
      <c r="T25">
        <v>2026</v>
      </c>
      <c r="U25" t="s">
        <v>89</v>
      </c>
      <c r="V25">
        <v>1</v>
      </c>
      <c r="W25" t="s">
        <v>76</v>
      </c>
    </row>
    <row r="26" spans="1:23">
      <c r="A26">
        <v>3624</v>
      </c>
      <c r="B26" s="11">
        <v>46028</v>
      </c>
      <c r="C26">
        <v>2026</v>
      </c>
      <c r="D26" t="s">
        <v>89</v>
      </c>
      <c r="E26" t="s">
        <v>76</v>
      </c>
      <c r="F26" t="s">
        <v>20</v>
      </c>
      <c r="G26" t="s">
        <v>31</v>
      </c>
      <c r="H26" t="s">
        <v>2</v>
      </c>
      <c r="I26" t="s">
        <v>13</v>
      </c>
      <c r="J26" t="s">
        <v>9</v>
      </c>
      <c r="K26" t="s">
        <v>10</v>
      </c>
      <c r="L26">
        <v>1</v>
      </c>
      <c r="M26">
        <v>93.4</v>
      </c>
      <c r="N26">
        <v>0</v>
      </c>
      <c r="O26">
        <v>46.11</v>
      </c>
      <c r="P26">
        <v>93.4</v>
      </c>
      <c r="Q26">
        <v>46.11</v>
      </c>
      <c r="R26">
        <v>47.290000000000006</v>
      </c>
      <c r="S26">
        <v>0.50631691648822275</v>
      </c>
      <c r="T26">
        <v>2026</v>
      </c>
      <c r="U26" t="s">
        <v>89</v>
      </c>
      <c r="V26">
        <v>1</v>
      </c>
      <c r="W26" t="s">
        <v>76</v>
      </c>
    </row>
    <row r="27" spans="1:23">
      <c r="A27">
        <v>4680</v>
      </c>
      <c r="B27" s="11">
        <v>46028</v>
      </c>
      <c r="C27">
        <v>2026</v>
      </c>
      <c r="D27" t="s">
        <v>89</v>
      </c>
      <c r="E27" t="s">
        <v>76</v>
      </c>
      <c r="F27" t="s">
        <v>6</v>
      </c>
      <c r="G27" t="s">
        <v>7</v>
      </c>
      <c r="H27" t="s">
        <v>28</v>
      </c>
      <c r="I27" t="s">
        <v>13</v>
      </c>
      <c r="J27" t="s">
        <v>23</v>
      </c>
      <c r="K27" t="s">
        <v>40</v>
      </c>
      <c r="L27">
        <v>2</v>
      </c>
      <c r="M27">
        <v>81.260000000000005</v>
      </c>
      <c r="N27">
        <v>0</v>
      </c>
      <c r="O27">
        <v>39.119999999999997</v>
      </c>
      <c r="P27">
        <v>162.52000000000001</v>
      </c>
      <c r="Q27">
        <v>78.239999999999995</v>
      </c>
      <c r="R27">
        <v>84.280000000000015</v>
      </c>
      <c r="S27">
        <v>0.51858232832882112</v>
      </c>
      <c r="T27">
        <v>2026</v>
      </c>
      <c r="U27" t="s">
        <v>89</v>
      </c>
      <c r="V27">
        <v>1</v>
      </c>
      <c r="W27" t="s">
        <v>76</v>
      </c>
    </row>
    <row r="28" spans="1:23">
      <c r="A28">
        <v>4803</v>
      </c>
      <c r="B28" s="11">
        <v>46028</v>
      </c>
      <c r="C28">
        <v>2026</v>
      </c>
      <c r="D28" t="s">
        <v>89</v>
      </c>
      <c r="E28" t="s">
        <v>76</v>
      </c>
      <c r="F28" t="s">
        <v>6</v>
      </c>
      <c r="G28" t="s">
        <v>41</v>
      </c>
      <c r="H28" t="s">
        <v>28</v>
      </c>
      <c r="I28" t="s">
        <v>13</v>
      </c>
      <c r="J28" t="s">
        <v>34</v>
      </c>
      <c r="K28" t="s">
        <v>42</v>
      </c>
      <c r="L28">
        <v>2</v>
      </c>
      <c r="M28">
        <v>35.78</v>
      </c>
      <c r="N28">
        <v>0</v>
      </c>
      <c r="O28">
        <v>13.84</v>
      </c>
      <c r="P28">
        <v>71.56</v>
      </c>
      <c r="Q28">
        <v>27.68</v>
      </c>
      <c r="R28">
        <v>43.88</v>
      </c>
      <c r="S28">
        <v>0.61319172722191173</v>
      </c>
      <c r="T28">
        <v>2026</v>
      </c>
      <c r="U28" t="s">
        <v>89</v>
      </c>
      <c r="V28">
        <v>1</v>
      </c>
      <c r="W28" t="s">
        <v>76</v>
      </c>
    </row>
    <row r="29" spans="1:23">
      <c r="A29">
        <v>248</v>
      </c>
      <c r="B29" s="11">
        <v>46029</v>
      </c>
      <c r="C29">
        <v>2026</v>
      </c>
      <c r="D29" t="s">
        <v>89</v>
      </c>
      <c r="E29" t="s">
        <v>76</v>
      </c>
      <c r="F29" t="s">
        <v>6</v>
      </c>
      <c r="G29" t="s">
        <v>43</v>
      </c>
      <c r="H29" t="s">
        <v>28</v>
      </c>
      <c r="I29" t="s">
        <v>13</v>
      </c>
      <c r="J29" t="s">
        <v>4</v>
      </c>
      <c r="K29" t="s">
        <v>5</v>
      </c>
      <c r="L29">
        <v>3</v>
      </c>
      <c r="M29">
        <v>81.64</v>
      </c>
      <c r="N29">
        <v>0</v>
      </c>
      <c r="O29">
        <v>43.84</v>
      </c>
      <c r="P29">
        <v>244.92000000000002</v>
      </c>
      <c r="Q29">
        <v>131.52000000000001</v>
      </c>
      <c r="R29">
        <v>113.4</v>
      </c>
      <c r="S29">
        <v>0.46300832925036745</v>
      </c>
      <c r="T29">
        <v>2026</v>
      </c>
      <c r="U29" t="s">
        <v>89</v>
      </c>
      <c r="V29">
        <v>1</v>
      </c>
      <c r="W29" t="s">
        <v>76</v>
      </c>
    </row>
    <row r="30" spans="1:23">
      <c r="A30">
        <v>1118</v>
      </c>
      <c r="B30" s="11">
        <v>46029</v>
      </c>
      <c r="C30">
        <v>2026</v>
      </c>
      <c r="D30" t="s">
        <v>89</v>
      </c>
      <c r="E30" t="s">
        <v>76</v>
      </c>
      <c r="F30" t="s">
        <v>6</v>
      </c>
      <c r="G30" t="s">
        <v>43</v>
      </c>
      <c r="H30" t="s">
        <v>2</v>
      </c>
      <c r="I30" t="s">
        <v>3</v>
      </c>
      <c r="J30" t="s">
        <v>14</v>
      </c>
      <c r="K30" t="s">
        <v>44</v>
      </c>
      <c r="L30">
        <v>2</v>
      </c>
      <c r="M30">
        <v>131.63999999999999</v>
      </c>
      <c r="N30">
        <v>0.05</v>
      </c>
      <c r="O30">
        <v>69.02</v>
      </c>
      <c r="P30">
        <v>250.11599999999996</v>
      </c>
      <c r="Q30">
        <v>138.04</v>
      </c>
      <c r="R30">
        <v>112.07599999999996</v>
      </c>
      <c r="S30">
        <v>0.44809608341729429</v>
      </c>
      <c r="T30">
        <v>2026</v>
      </c>
      <c r="U30" t="s">
        <v>89</v>
      </c>
      <c r="V30">
        <v>1</v>
      </c>
      <c r="W30" t="s">
        <v>76</v>
      </c>
    </row>
    <row r="31" spans="1:23">
      <c r="A31">
        <v>3023</v>
      </c>
      <c r="B31" s="11">
        <v>46029</v>
      </c>
      <c r="C31">
        <v>2026</v>
      </c>
      <c r="D31" t="s">
        <v>89</v>
      </c>
      <c r="E31" t="s">
        <v>76</v>
      </c>
      <c r="F31" t="s">
        <v>11</v>
      </c>
      <c r="G31" t="s">
        <v>18</v>
      </c>
      <c r="H31" t="s">
        <v>28</v>
      </c>
      <c r="I31" t="s">
        <v>13</v>
      </c>
      <c r="J31" t="s">
        <v>9</v>
      </c>
      <c r="K31" t="s">
        <v>37</v>
      </c>
      <c r="L31">
        <v>2</v>
      </c>
      <c r="M31">
        <v>155.35</v>
      </c>
      <c r="N31">
        <v>0</v>
      </c>
      <c r="O31">
        <v>80.790000000000006</v>
      </c>
      <c r="P31">
        <v>310.7</v>
      </c>
      <c r="Q31">
        <v>161.58000000000001</v>
      </c>
      <c r="R31">
        <v>149.11999999999998</v>
      </c>
      <c r="S31">
        <v>0.47994850337946565</v>
      </c>
      <c r="T31">
        <v>2026</v>
      </c>
      <c r="U31" t="s">
        <v>89</v>
      </c>
      <c r="V31">
        <v>1</v>
      </c>
      <c r="W31" t="s">
        <v>76</v>
      </c>
    </row>
    <row r="32" spans="1:23">
      <c r="A32">
        <v>3903</v>
      </c>
      <c r="B32" s="11">
        <v>46029</v>
      </c>
      <c r="C32">
        <v>2026</v>
      </c>
      <c r="D32" t="s">
        <v>89</v>
      </c>
      <c r="E32" t="s">
        <v>76</v>
      </c>
      <c r="F32" t="s">
        <v>20</v>
      </c>
      <c r="G32" t="s">
        <v>33</v>
      </c>
      <c r="H32" t="s">
        <v>2</v>
      </c>
      <c r="I32" t="s">
        <v>3</v>
      </c>
      <c r="J32" t="s">
        <v>34</v>
      </c>
      <c r="K32" t="s">
        <v>45</v>
      </c>
      <c r="L32">
        <v>2</v>
      </c>
      <c r="M32">
        <v>51.56</v>
      </c>
      <c r="N32">
        <v>0.05</v>
      </c>
      <c r="O32">
        <v>22.26</v>
      </c>
      <c r="P32">
        <v>97.963999999999999</v>
      </c>
      <c r="Q32">
        <v>44.52</v>
      </c>
      <c r="R32">
        <v>53.443999999999996</v>
      </c>
      <c r="S32">
        <v>0.54554734392225712</v>
      </c>
      <c r="T32">
        <v>2026</v>
      </c>
      <c r="U32" t="s">
        <v>89</v>
      </c>
      <c r="V32">
        <v>1</v>
      </c>
      <c r="W32" t="s">
        <v>76</v>
      </c>
    </row>
    <row r="33" spans="1:23">
      <c r="A33">
        <v>62</v>
      </c>
      <c r="B33" s="11">
        <v>46030</v>
      </c>
      <c r="C33">
        <v>2026</v>
      </c>
      <c r="D33" t="s">
        <v>89</v>
      </c>
      <c r="E33" t="s">
        <v>76</v>
      </c>
      <c r="F33" t="s">
        <v>6</v>
      </c>
      <c r="G33" t="s">
        <v>43</v>
      </c>
      <c r="H33" t="s">
        <v>2</v>
      </c>
      <c r="I33" t="s">
        <v>13</v>
      </c>
      <c r="J33" t="s">
        <v>4</v>
      </c>
      <c r="K33" t="s">
        <v>22</v>
      </c>
      <c r="L33">
        <v>2</v>
      </c>
      <c r="M33">
        <v>51.63</v>
      </c>
      <c r="N33">
        <v>0</v>
      </c>
      <c r="O33">
        <v>22.54</v>
      </c>
      <c r="P33">
        <v>103.26</v>
      </c>
      <c r="Q33">
        <v>45.08</v>
      </c>
      <c r="R33">
        <v>58.180000000000007</v>
      </c>
      <c r="S33">
        <v>0.5634321131125315</v>
      </c>
      <c r="T33">
        <v>2026</v>
      </c>
      <c r="U33" t="s">
        <v>89</v>
      </c>
      <c r="V33">
        <v>1</v>
      </c>
      <c r="W33" t="s">
        <v>76</v>
      </c>
    </row>
    <row r="34" spans="1:23">
      <c r="A34">
        <v>142</v>
      </c>
      <c r="B34" s="11">
        <v>46030</v>
      </c>
      <c r="C34">
        <v>2026</v>
      </c>
      <c r="D34" t="s">
        <v>89</v>
      </c>
      <c r="E34" t="s">
        <v>76</v>
      </c>
      <c r="F34" t="s">
        <v>0</v>
      </c>
      <c r="G34" t="s">
        <v>36</v>
      </c>
      <c r="H34" t="s">
        <v>8</v>
      </c>
      <c r="I34" t="s">
        <v>16</v>
      </c>
      <c r="J34" t="s">
        <v>23</v>
      </c>
      <c r="K34" t="s">
        <v>24</v>
      </c>
      <c r="L34">
        <v>5</v>
      </c>
      <c r="M34">
        <v>344.88</v>
      </c>
      <c r="N34">
        <v>0.15</v>
      </c>
      <c r="O34">
        <v>190.66</v>
      </c>
      <c r="P34">
        <v>1465.74</v>
      </c>
      <c r="Q34">
        <v>953.3</v>
      </c>
      <c r="R34">
        <v>512.44000000000005</v>
      </c>
      <c r="S34">
        <v>0.34961180018284282</v>
      </c>
      <c r="T34">
        <v>2026</v>
      </c>
      <c r="U34" t="s">
        <v>89</v>
      </c>
      <c r="V34">
        <v>1</v>
      </c>
      <c r="W34" t="s">
        <v>76</v>
      </c>
    </row>
    <row r="35" spans="1:23">
      <c r="A35">
        <v>450</v>
      </c>
      <c r="B35" s="11">
        <v>46030</v>
      </c>
      <c r="C35">
        <v>2026</v>
      </c>
      <c r="D35" t="s">
        <v>89</v>
      </c>
      <c r="E35" t="s">
        <v>76</v>
      </c>
      <c r="F35" t="s">
        <v>11</v>
      </c>
      <c r="G35" t="s">
        <v>18</v>
      </c>
      <c r="H35" t="s">
        <v>19</v>
      </c>
      <c r="I35" t="s">
        <v>13</v>
      </c>
      <c r="J35" t="s">
        <v>9</v>
      </c>
      <c r="K35" t="s">
        <v>10</v>
      </c>
      <c r="L35">
        <v>2</v>
      </c>
      <c r="M35">
        <v>94.06</v>
      </c>
      <c r="N35">
        <v>0.15</v>
      </c>
      <c r="O35">
        <v>46.33</v>
      </c>
      <c r="P35">
        <v>159.90199999999999</v>
      </c>
      <c r="Q35">
        <v>92.66</v>
      </c>
      <c r="R35">
        <v>67.24199999999999</v>
      </c>
      <c r="S35">
        <v>0.42052006854198193</v>
      </c>
      <c r="T35">
        <v>2026</v>
      </c>
      <c r="U35" t="s">
        <v>89</v>
      </c>
      <c r="V35">
        <v>1</v>
      </c>
      <c r="W35" t="s">
        <v>76</v>
      </c>
    </row>
    <row r="36" spans="1:23">
      <c r="A36">
        <v>4397</v>
      </c>
      <c r="B36" s="11">
        <v>46030</v>
      </c>
      <c r="C36">
        <v>2026</v>
      </c>
      <c r="D36" t="s">
        <v>89</v>
      </c>
      <c r="E36" t="s">
        <v>76</v>
      </c>
      <c r="F36" t="s">
        <v>0</v>
      </c>
      <c r="G36" t="s">
        <v>1</v>
      </c>
      <c r="H36" t="s">
        <v>2</v>
      </c>
      <c r="I36" t="s">
        <v>16</v>
      </c>
      <c r="J36" t="s">
        <v>9</v>
      </c>
      <c r="K36" t="s">
        <v>46</v>
      </c>
      <c r="L36">
        <v>1</v>
      </c>
      <c r="M36">
        <v>72.38</v>
      </c>
      <c r="N36">
        <v>0</v>
      </c>
      <c r="O36">
        <v>31.65</v>
      </c>
      <c r="P36">
        <v>72.38</v>
      </c>
      <c r="Q36">
        <v>31.65</v>
      </c>
      <c r="R36">
        <v>40.729999999999997</v>
      </c>
      <c r="S36">
        <v>0.56272450953302011</v>
      </c>
      <c r="T36">
        <v>2026</v>
      </c>
      <c r="U36" t="s">
        <v>89</v>
      </c>
      <c r="V36">
        <v>1</v>
      </c>
      <c r="W36" t="s">
        <v>76</v>
      </c>
    </row>
    <row r="37" spans="1:23">
      <c r="A37">
        <v>4798</v>
      </c>
      <c r="B37" s="11">
        <v>46030</v>
      </c>
      <c r="C37">
        <v>2026</v>
      </c>
      <c r="D37" t="s">
        <v>89</v>
      </c>
      <c r="E37" t="s">
        <v>76</v>
      </c>
      <c r="F37" t="s">
        <v>6</v>
      </c>
      <c r="G37" t="s">
        <v>27</v>
      </c>
      <c r="H37" t="s">
        <v>2</v>
      </c>
      <c r="I37" t="s">
        <v>13</v>
      </c>
      <c r="J37" t="s">
        <v>9</v>
      </c>
      <c r="K37" t="s">
        <v>37</v>
      </c>
      <c r="L37">
        <v>1</v>
      </c>
      <c r="M37">
        <v>153.69</v>
      </c>
      <c r="N37">
        <v>0</v>
      </c>
      <c r="O37">
        <v>77.47</v>
      </c>
      <c r="P37">
        <v>153.69</v>
      </c>
      <c r="Q37">
        <v>77.47</v>
      </c>
      <c r="R37">
        <v>76.22</v>
      </c>
      <c r="S37">
        <v>0.49593337237295854</v>
      </c>
      <c r="T37">
        <v>2026</v>
      </c>
      <c r="U37" t="s">
        <v>89</v>
      </c>
      <c r="V37">
        <v>1</v>
      </c>
      <c r="W37" t="s">
        <v>76</v>
      </c>
    </row>
    <row r="38" spans="1:23">
      <c r="A38">
        <v>136</v>
      </c>
      <c r="B38" s="11">
        <v>46031</v>
      </c>
      <c r="C38">
        <v>2026</v>
      </c>
      <c r="D38" t="s">
        <v>89</v>
      </c>
      <c r="E38" t="s">
        <v>76</v>
      </c>
      <c r="F38" t="s">
        <v>20</v>
      </c>
      <c r="G38" t="s">
        <v>47</v>
      </c>
      <c r="H38" t="s">
        <v>8</v>
      </c>
      <c r="I38" t="s">
        <v>16</v>
      </c>
      <c r="J38" t="s">
        <v>14</v>
      </c>
      <c r="K38" t="s">
        <v>48</v>
      </c>
      <c r="L38">
        <v>15</v>
      </c>
      <c r="M38">
        <v>168.62</v>
      </c>
      <c r="N38">
        <v>0.05</v>
      </c>
      <c r="O38">
        <v>86.09</v>
      </c>
      <c r="P38">
        <v>2402.835</v>
      </c>
      <c r="Q38">
        <v>1291.3500000000001</v>
      </c>
      <c r="R38">
        <v>1111.4849999999999</v>
      </c>
      <c r="S38">
        <v>0.46257233642759488</v>
      </c>
      <c r="T38">
        <v>2026</v>
      </c>
      <c r="U38" t="s">
        <v>89</v>
      </c>
      <c r="V38">
        <v>1</v>
      </c>
      <c r="W38" t="s">
        <v>76</v>
      </c>
    </row>
    <row r="39" spans="1:23">
      <c r="A39">
        <v>2782</v>
      </c>
      <c r="B39" s="11">
        <v>46031</v>
      </c>
      <c r="C39">
        <v>2026</v>
      </c>
      <c r="D39" t="s">
        <v>89</v>
      </c>
      <c r="E39" t="s">
        <v>76</v>
      </c>
      <c r="F39" t="s">
        <v>20</v>
      </c>
      <c r="G39" t="s">
        <v>21</v>
      </c>
      <c r="H39" t="s">
        <v>2</v>
      </c>
      <c r="I39" t="s">
        <v>13</v>
      </c>
      <c r="J39" t="s">
        <v>9</v>
      </c>
      <c r="K39" t="s">
        <v>37</v>
      </c>
      <c r="L39">
        <v>1</v>
      </c>
      <c r="M39">
        <v>152.75</v>
      </c>
      <c r="N39">
        <v>0.05</v>
      </c>
      <c r="O39">
        <v>79.88</v>
      </c>
      <c r="P39">
        <v>145.11249999999998</v>
      </c>
      <c r="Q39">
        <v>79.88</v>
      </c>
      <c r="R39">
        <v>65.232499999999987</v>
      </c>
      <c r="S39">
        <v>0.44953053665259707</v>
      </c>
      <c r="T39">
        <v>2026</v>
      </c>
      <c r="U39" t="s">
        <v>89</v>
      </c>
      <c r="V39">
        <v>1</v>
      </c>
      <c r="W39" t="s">
        <v>76</v>
      </c>
    </row>
    <row r="40" spans="1:23">
      <c r="A40">
        <v>4704</v>
      </c>
      <c r="B40" s="11">
        <v>46031</v>
      </c>
      <c r="C40">
        <v>2026</v>
      </c>
      <c r="D40" t="s">
        <v>89</v>
      </c>
      <c r="E40" t="s">
        <v>76</v>
      </c>
      <c r="F40" t="s">
        <v>6</v>
      </c>
      <c r="G40" t="s">
        <v>49</v>
      </c>
      <c r="H40" t="s">
        <v>28</v>
      </c>
      <c r="I40" t="s">
        <v>13</v>
      </c>
      <c r="J40" t="s">
        <v>34</v>
      </c>
      <c r="K40" t="s">
        <v>42</v>
      </c>
      <c r="L40">
        <v>2</v>
      </c>
      <c r="M40">
        <v>36.72</v>
      </c>
      <c r="N40">
        <v>0.05</v>
      </c>
      <c r="O40">
        <v>14.15</v>
      </c>
      <c r="P40">
        <v>69.768000000000001</v>
      </c>
      <c r="Q40">
        <v>28.3</v>
      </c>
      <c r="R40">
        <v>41.468000000000004</v>
      </c>
      <c r="S40">
        <v>0.59436991170737308</v>
      </c>
      <c r="T40">
        <v>2026</v>
      </c>
      <c r="U40" t="s">
        <v>89</v>
      </c>
      <c r="V40">
        <v>1</v>
      </c>
      <c r="W40" t="s">
        <v>76</v>
      </c>
    </row>
    <row r="41" spans="1:23">
      <c r="A41">
        <v>69</v>
      </c>
      <c r="B41" s="11">
        <v>46032</v>
      </c>
      <c r="C41">
        <v>2026</v>
      </c>
      <c r="D41" t="s">
        <v>89</v>
      </c>
      <c r="E41" t="s">
        <v>76</v>
      </c>
      <c r="F41" t="s">
        <v>0</v>
      </c>
      <c r="G41" t="s">
        <v>50</v>
      </c>
      <c r="H41" t="s">
        <v>2</v>
      </c>
      <c r="I41" t="s">
        <v>3</v>
      </c>
      <c r="J41" t="s">
        <v>9</v>
      </c>
      <c r="K41" t="s">
        <v>17</v>
      </c>
      <c r="L41">
        <v>6</v>
      </c>
      <c r="M41">
        <v>141.31</v>
      </c>
      <c r="N41">
        <v>0.05</v>
      </c>
      <c r="O41">
        <v>79.349999999999994</v>
      </c>
      <c r="P41">
        <v>805.46699999999998</v>
      </c>
      <c r="Q41">
        <v>476.09999999999997</v>
      </c>
      <c r="R41">
        <v>329.36700000000002</v>
      </c>
      <c r="S41">
        <v>0.4089143316858419</v>
      </c>
      <c r="T41">
        <v>2026</v>
      </c>
      <c r="U41" t="s">
        <v>89</v>
      </c>
      <c r="V41">
        <v>1</v>
      </c>
      <c r="W41" t="s">
        <v>76</v>
      </c>
    </row>
    <row r="42" spans="1:23">
      <c r="A42">
        <v>490</v>
      </c>
      <c r="B42" s="11">
        <v>46032</v>
      </c>
      <c r="C42">
        <v>2026</v>
      </c>
      <c r="D42" t="s">
        <v>89</v>
      </c>
      <c r="E42" t="s">
        <v>76</v>
      </c>
      <c r="F42" t="s">
        <v>11</v>
      </c>
      <c r="G42" t="s">
        <v>39</v>
      </c>
      <c r="H42" t="s">
        <v>2</v>
      </c>
      <c r="I42" t="s">
        <v>16</v>
      </c>
      <c r="J42" t="s">
        <v>23</v>
      </c>
      <c r="K42" t="s">
        <v>51</v>
      </c>
      <c r="L42">
        <v>2</v>
      </c>
      <c r="M42">
        <v>121.23</v>
      </c>
      <c r="N42">
        <v>0</v>
      </c>
      <c r="O42">
        <v>59.66</v>
      </c>
      <c r="P42">
        <v>242.46</v>
      </c>
      <c r="Q42">
        <v>119.32</v>
      </c>
      <c r="R42">
        <v>123.14000000000001</v>
      </c>
      <c r="S42">
        <v>0.50787758805576178</v>
      </c>
      <c r="T42">
        <v>2026</v>
      </c>
      <c r="U42" t="s">
        <v>89</v>
      </c>
      <c r="V42">
        <v>1</v>
      </c>
      <c r="W42" t="s">
        <v>76</v>
      </c>
    </row>
    <row r="43" spans="1:23">
      <c r="A43">
        <v>3685</v>
      </c>
      <c r="B43" s="11">
        <v>46032</v>
      </c>
      <c r="C43">
        <v>2026</v>
      </c>
      <c r="D43" t="s">
        <v>89</v>
      </c>
      <c r="E43" t="s">
        <v>76</v>
      </c>
      <c r="F43" t="s">
        <v>20</v>
      </c>
      <c r="G43" t="s">
        <v>33</v>
      </c>
      <c r="H43" t="s">
        <v>2</v>
      </c>
      <c r="I43" t="s">
        <v>13</v>
      </c>
      <c r="J43" t="s">
        <v>14</v>
      </c>
      <c r="K43" t="s">
        <v>48</v>
      </c>
      <c r="L43">
        <v>3</v>
      </c>
      <c r="M43">
        <v>161.58000000000001</v>
      </c>
      <c r="N43">
        <v>0</v>
      </c>
      <c r="O43">
        <v>85.58</v>
      </c>
      <c r="P43">
        <v>484.74</v>
      </c>
      <c r="Q43">
        <v>256.74</v>
      </c>
      <c r="R43">
        <v>228</v>
      </c>
      <c r="S43">
        <v>0.47035524198539425</v>
      </c>
      <c r="T43">
        <v>2026</v>
      </c>
      <c r="U43" t="s">
        <v>89</v>
      </c>
      <c r="V43">
        <v>1</v>
      </c>
      <c r="W43" t="s">
        <v>76</v>
      </c>
    </row>
    <row r="44" spans="1:23">
      <c r="A44">
        <v>3796</v>
      </c>
      <c r="B44" s="11">
        <v>46032</v>
      </c>
      <c r="C44">
        <v>2026</v>
      </c>
      <c r="D44" t="s">
        <v>89</v>
      </c>
      <c r="E44" t="s">
        <v>76</v>
      </c>
      <c r="F44" t="s">
        <v>20</v>
      </c>
      <c r="G44" t="s">
        <v>33</v>
      </c>
      <c r="H44" t="s">
        <v>19</v>
      </c>
      <c r="I44" t="s">
        <v>3</v>
      </c>
      <c r="J44" t="s">
        <v>14</v>
      </c>
      <c r="K44" t="s">
        <v>48</v>
      </c>
      <c r="L44">
        <v>2</v>
      </c>
      <c r="M44">
        <v>166.84</v>
      </c>
      <c r="N44">
        <v>0</v>
      </c>
      <c r="O44">
        <v>88.67</v>
      </c>
      <c r="P44">
        <v>333.68</v>
      </c>
      <c r="Q44">
        <v>177.34</v>
      </c>
      <c r="R44">
        <v>156.34</v>
      </c>
      <c r="S44">
        <v>0.4685327259649964</v>
      </c>
      <c r="T44">
        <v>2026</v>
      </c>
      <c r="U44" t="s">
        <v>89</v>
      </c>
      <c r="V44">
        <v>1</v>
      </c>
      <c r="W44" t="s">
        <v>76</v>
      </c>
    </row>
    <row r="45" spans="1:23">
      <c r="A45">
        <v>387</v>
      </c>
      <c r="B45" s="11">
        <v>46033</v>
      </c>
      <c r="C45">
        <v>2026</v>
      </c>
      <c r="D45" t="s">
        <v>89</v>
      </c>
      <c r="E45" t="s">
        <v>76</v>
      </c>
      <c r="F45" t="s">
        <v>11</v>
      </c>
      <c r="G45" t="s">
        <v>25</v>
      </c>
      <c r="H45" t="s">
        <v>2</v>
      </c>
      <c r="I45" t="s">
        <v>3</v>
      </c>
      <c r="J45" t="s">
        <v>9</v>
      </c>
      <c r="K45" t="s">
        <v>37</v>
      </c>
      <c r="L45">
        <v>1</v>
      </c>
      <c r="M45">
        <v>150.96</v>
      </c>
      <c r="N45">
        <v>0</v>
      </c>
      <c r="O45">
        <v>77.5</v>
      </c>
      <c r="P45">
        <v>150.96</v>
      </c>
      <c r="Q45">
        <v>77.5</v>
      </c>
      <c r="R45">
        <v>73.460000000000008</v>
      </c>
      <c r="S45">
        <v>0.48661897191308956</v>
      </c>
      <c r="T45">
        <v>2026</v>
      </c>
      <c r="U45" t="s">
        <v>89</v>
      </c>
      <c r="V45">
        <v>1</v>
      </c>
      <c r="W45" t="s">
        <v>76</v>
      </c>
    </row>
    <row r="46" spans="1:23">
      <c r="A46">
        <v>2796</v>
      </c>
      <c r="B46" s="11">
        <v>46033</v>
      </c>
      <c r="C46">
        <v>2026</v>
      </c>
      <c r="D46" t="s">
        <v>89</v>
      </c>
      <c r="E46" t="s">
        <v>76</v>
      </c>
      <c r="F46" t="s">
        <v>20</v>
      </c>
      <c r="G46" t="s">
        <v>31</v>
      </c>
      <c r="H46" t="s">
        <v>19</v>
      </c>
      <c r="I46" t="s">
        <v>3</v>
      </c>
      <c r="J46" t="s">
        <v>14</v>
      </c>
      <c r="K46" t="s">
        <v>15</v>
      </c>
      <c r="L46">
        <v>3</v>
      </c>
      <c r="M46">
        <v>36.33</v>
      </c>
      <c r="N46">
        <v>0.05</v>
      </c>
      <c r="O46">
        <v>13.27</v>
      </c>
      <c r="P46">
        <v>103.54049999999999</v>
      </c>
      <c r="Q46">
        <v>39.81</v>
      </c>
      <c r="R46">
        <v>63.730499999999992</v>
      </c>
      <c r="S46">
        <v>0.61551277036521934</v>
      </c>
      <c r="T46">
        <v>2026</v>
      </c>
      <c r="U46" t="s">
        <v>89</v>
      </c>
      <c r="V46">
        <v>1</v>
      </c>
      <c r="W46" t="s">
        <v>76</v>
      </c>
    </row>
    <row r="47" spans="1:23">
      <c r="A47">
        <v>3703</v>
      </c>
      <c r="B47" s="11">
        <v>46033</v>
      </c>
      <c r="C47">
        <v>2026</v>
      </c>
      <c r="D47" t="s">
        <v>89</v>
      </c>
      <c r="E47" t="s">
        <v>76</v>
      </c>
      <c r="F47" t="s">
        <v>20</v>
      </c>
      <c r="G47" t="s">
        <v>33</v>
      </c>
      <c r="H47" t="s">
        <v>2</v>
      </c>
      <c r="I47" t="s">
        <v>3</v>
      </c>
      <c r="J47" t="s">
        <v>14</v>
      </c>
      <c r="K47" t="s">
        <v>15</v>
      </c>
      <c r="L47">
        <v>1</v>
      </c>
      <c r="M47">
        <v>35.340000000000003</v>
      </c>
      <c r="N47">
        <v>0.1</v>
      </c>
      <c r="O47">
        <v>13.36</v>
      </c>
      <c r="P47">
        <v>31.806000000000004</v>
      </c>
      <c r="Q47">
        <v>13.36</v>
      </c>
      <c r="R47">
        <v>18.446000000000005</v>
      </c>
      <c r="S47">
        <v>0.5799534678991386</v>
      </c>
      <c r="T47">
        <v>2026</v>
      </c>
      <c r="U47" t="s">
        <v>89</v>
      </c>
      <c r="V47">
        <v>1</v>
      </c>
      <c r="W47" t="s">
        <v>76</v>
      </c>
    </row>
    <row r="48" spans="1:23">
      <c r="A48">
        <v>4674</v>
      </c>
      <c r="B48" s="11">
        <v>46033</v>
      </c>
      <c r="C48">
        <v>2026</v>
      </c>
      <c r="D48" t="s">
        <v>89</v>
      </c>
      <c r="E48" t="s">
        <v>76</v>
      </c>
      <c r="F48" t="s">
        <v>20</v>
      </c>
      <c r="G48" t="s">
        <v>33</v>
      </c>
      <c r="H48" t="s">
        <v>2</v>
      </c>
      <c r="I48" t="s">
        <v>3</v>
      </c>
      <c r="J48" t="s">
        <v>14</v>
      </c>
      <c r="K48" t="s">
        <v>32</v>
      </c>
      <c r="L48">
        <v>2</v>
      </c>
      <c r="M48">
        <v>46.27</v>
      </c>
      <c r="N48">
        <v>0</v>
      </c>
      <c r="O48">
        <v>18.23</v>
      </c>
      <c r="P48">
        <v>92.54</v>
      </c>
      <c r="Q48">
        <v>36.46</v>
      </c>
      <c r="R48">
        <v>56.080000000000005</v>
      </c>
      <c r="S48">
        <v>0.60600821266479366</v>
      </c>
      <c r="T48">
        <v>2026</v>
      </c>
      <c r="U48" t="s">
        <v>89</v>
      </c>
      <c r="V48">
        <v>1</v>
      </c>
      <c r="W48" t="s">
        <v>76</v>
      </c>
    </row>
    <row r="49" spans="1:23">
      <c r="A49">
        <v>4789</v>
      </c>
      <c r="B49" s="11">
        <v>46033</v>
      </c>
      <c r="C49">
        <v>2026</v>
      </c>
      <c r="D49" t="s">
        <v>89</v>
      </c>
      <c r="E49" t="s">
        <v>76</v>
      </c>
      <c r="F49" t="s">
        <v>20</v>
      </c>
      <c r="G49" t="s">
        <v>31</v>
      </c>
      <c r="H49" t="s">
        <v>2</v>
      </c>
      <c r="I49" t="s">
        <v>3</v>
      </c>
      <c r="J49" t="s">
        <v>4</v>
      </c>
      <c r="K49" t="s">
        <v>5</v>
      </c>
      <c r="L49">
        <v>1</v>
      </c>
      <c r="M49">
        <v>79.930000000000007</v>
      </c>
      <c r="N49">
        <v>0.05</v>
      </c>
      <c r="O49">
        <v>43.73</v>
      </c>
      <c r="P49">
        <v>75.933500000000009</v>
      </c>
      <c r="Q49">
        <v>43.73</v>
      </c>
      <c r="R49">
        <v>32.203500000000012</v>
      </c>
      <c r="S49">
        <v>0.42410135184075554</v>
      </c>
      <c r="T49">
        <v>2026</v>
      </c>
      <c r="U49" t="s">
        <v>89</v>
      </c>
      <c r="V49">
        <v>1</v>
      </c>
      <c r="W49" t="s">
        <v>76</v>
      </c>
    </row>
    <row r="50" spans="1:23">
      <c r="A50">
        <v>804</v>
      </c>
      <c r="B50" s="11">
        <v>46034</v>
      </c>
      <c r="C50">
        <v>2026</v>
      </c>
      <c r="D50" t="s">
        <v>89</v>
      </c>
      <c r="E50" t="s">
        <v>76</v>
      </c>
      <c r="F50" t="s">
        <v>6</v>
      </c>
      <c r="G50" t="s">
        <v>43</v>
      </c>
      <c r="H50" t="s">
        <v>19</v>
      </c>
      <c r="I50" t="s">
        <v>13</v>
      </c>
      <c r="J50" t="s">
        <v>9</v>
      </c>
      <c r="K50" t="s">
        <v>17</v>
      </c>
      <c r="L50">
        <v>1</v>
      </c>
      <c r="M50">
        <v>141.25</v>
      </c>
      <c r="N50">
        <v>0</v>
      </c>
      <c r="O50">
        <v>78.72</v>
      </c>
      <c r="P50">
        <v>141.25</v>
      </c>
      <c r="Q50">
        <v>78.72</v>
      </c>
      <c r="R50">
        <v>62.53</v>
      </c>
      <c r="S50">
        <v>0.44269026548672569</v>
      </c>
      <c r="T50">
        <v>2026</v>
      </c>
      <c r="U50" t="s">
        <v>89</v>
      </c>
      <c r="V50">
        <v>1</v>
      </c>
      <c r="W50" t="s">
        <v>76</v>
      </c>
    </row>
    <row r="51" spans="1:23">
      <c r="A51">
        <v>1780</v>
      </c>
      <c r="B51" s="11">
        <v>46034</v>
      </c>
      <c r="C51">
        <v>2026</v>
      </c>
      <c r="D51" t="s">
        <v>89</v>
      </c>
      <c r="E51" t="s">
        <v>76</v>
      </c>
      <c r="F51" t="s">
        <v>20</v>
      </c>
      <c r="G51" t="s">
        <v>33</v>
      </c>
      <c r="H51" t="s">
        <v>2</v>
      </c>
      <c r="I51" t="s">
        <v>3</v>
      </c>
      <c r="J51" t="s">
        <v>4</v>
      </c>
      <c r="K51" t="s">
        <v>30</v>
      </c>
      <c r="L51">
        <v>2</v>
      </c>
      <c r="M51">
        <v>103.64</v>
      </c>
      <c r="N51">
        <v>0.1</v>
      </c>
      <c r="O51">
        <v>50.96</v>
      </c>
      <c r="P51">
        <v>186.55199999999999</v>
      </c>
      <c r="Q51">
        <v>101.92</v>
      </c>
      <c r="R51">
        <v>84.631999999999991</v>
      </c>
      <c r="S51">
        <v>0.45366439384193147</v>
      </c>
      <c r="T51">
        <v>2026</v>
      </c>
      <c r="U51" t="s">
        <v>89</v>
      </c>
      <c r="V51">
        <v>1</v>
      </c>
      <c r="W51" t="s">
        <v>76</v>
      </c>
    </row>
    <row r="52" spans="1:23">
      <c r="A52">
        <v>2844</v>
      </c>
      <c r="B52" s="11">
        <v>46034</v>
      </c>
      <c r="C52">
        <v>2026</v>
      </c>
      <c r="D52" t="s">
        <v>89</v>
      </c>
      <c r="E52" t="s">
        <v>76</v>
      </c>
      <c r="F52" t="s">
        <v>0</v>
      </c>
      <c r="G52" t="s">
        <v>1</v>
      </c>
      <c r="H52" t="s">
        <v>2</v>
      </c>
      <c r="I52" t="s">
        <v>13</v>
      </c>
      <c r="J52" t="s">
        <v>14</v>
      </c>
      <c r="K52" t="s">
        <v>44</v>
      </c>
      <c r="L52">
        <v>1</v>
      </c>
      <c r="M52">
        <v>136.18</v>
      </c>
      <c r="N52">
        <v>0</v>
      </c>
      <c r="O52">
        <v>68.34</v>
      </c>
      <c r="P52">
        <v>136.18</v>
      </c>
      <c r="Q52">
        <v>68.34</v>
      </c>
      <c r="R52">
        <v>67.84</v>
      </c>
      <c r="S52">
        <v>0.498164194448524</v>
      </c>
      <c r="T52">
        <v>2026</v>
      </c>
      <c r="U52" t="s">
        <v>89</v>
      </c>
      <c r="V52">
        <v>1</v>
      </c>
      <c r="W52" t="s">
        <v>76</v>
      </c>
    </row>
    <row r="53" spans="1:23">
      <c r="A53">
        <v>3068</v>
      </c>
      <c r="B53" s="11">
        <v>46034</v>
      </c>
      <c r="C53">
        <v>2026</v>
      </c>
      <c r="D53" t="s">
        <v>89</v>
      </c>
      <c r="E53" t="s">
        <v>76</v>
      </c>
      <c r="F53" t="s">
        <v>11</v>
      </c>
      <c r="G53" t="s">
        <v>12</v>
      </c>
      <c r="H53" t="s">
        <v>28</v>
      </c>
      <c r="I53" t="s">
        <v>13</v>
      </c>
      <c r="J53" t="s">
        <v>34</v>
      </c>
      <c r="K53" t="s">
        <v>42</v>
      </c>
      <c r="L53">
        <v>1</v>
      </c>
      <c r="M53">
        <v>36.43</v>
      </c>
      <c r="N53">
        <v>0</v>
      </c>
      <c r="O53">
        <v>14.33</v>
      </c>
      <c r="P53">
        <v>36.43</v>
      </c>
      <c r="Q53">
        <v>14.33</v>
      </c>
      <c r="R53">
        <v>22.1</v>
      </c>
      <c r="S53">
        <v>0.60664287674993145</v>
      </c>
      <c r="T53">
        <v>2026</v>
      </c>
      <c r="U53" t="s">
        <v>89</v>
      </c>
      <c r="V53">
        <v>1</v>
      </c>
      <c r="W53" t="s">
        <v>76</v>
      </c>
    </row>
    <row r="54" spans="1:23">
      <c r="A54">
        <v>3096</v>
      </c>
      <c r="B54" s="11">
        <v>46034</v>
      </c>
      <c r="C54">
        <v>2026</v>
      </c>
      <c r="D54" t="s">
        <v>89</v>
      </c>
      <c r="E54" t="s">
        <v>76</v>
      </c>
      <c r="F54" t="s">
        <v>20</v>
      </c>
      <c r="G54" t="s">
        <v>31</v>
      </c>
      <c r="H54" t="s">
        <v>2</v>
      </c>
      <c r="I54" t="s">
        <v>13</v>
      </c>
      <c r="J54" t="s">
        <v>34</v>
      </c>
      <c r="K54" t="s">
        <v>45</v>
      </c>
      <c r="L54">
        <v>2</v>
      </c>
      <c r="M54">
        <v>50.51</v>
      </c>
      <c r="N54">
        <v>0.1</v>
      </c>
      <c r="O54">
        <v>21.84</v>
      </c>
      <c r="P54">
        <v>90.917999999999992</v>
      </c>
      <c r="Q54">
        <v>43.68</v>
      </c>
      <c r="R54">
        <v>47.237999999999992</v>
      </c>
      <c r="S54">
        <v>0.5195670824259222</v>
      </c>
      <c r="T54">
        <v>2026</v>
      </c>
      <c r="U54" t="s">
        <v>89</v>
      </c>
      <c r="V54">
        <v>1</v>
      </c>
      <c r="W54" t="s">
        <v>76</v>
      </c>
    </row>
    <row r="55" spans="1:23">
      <c r="A55">
        <v>3129</v>
      </c>
      <c r="B55" s="11">
        <v>46034</v>
      </c>
      <c r="C55">
        <v>2026</v>
      </c>
      <c r="D55" t="s">
        <v>89</v>
      </c>
      <c r="E55" t="s">
        <v>76</v>
      </c>
      <c r="F55" t="s">
        <v>20</v>
      </c>
      <c r="G55" t="s">
        <v>47</v>
      </c>
      <c r="H55" t="s">
        <v>19</v>
      </c>
      <c r="I55" t="s">
        <v>3</v>
      </c>
      <c r="J55" t="s">
        <v>34</v>
      </c>
      <c r="K55" t="s">
        <v>38</v>
      </c>
      <c r="L55">
        <v>1</v>
      </c>
      <c r="M55">
        <v>123</v>
      </c>
      <c r="N55">
        <v>0</v>
      </c>
      <c r="O55">
        <v>67.3</v>
      </c>
      <c r="P55">
        <v>123</v>
      </c>
      <c r="Q55">
        <v>67.3</v>
      </c>
      <c r="R55">
        <v>55.7</v>
      </c>
      <c r="S55">
        <v>0.45284552845528458</v>
      </c>
      <c r="T55">
        <v>2026</v>
      </c>
      <c r="U55" t="s">
        <v>89</v>
      </c>
      <c r="V55">
        <v>1</v>
      </c>
      <c r="W55" t="s">
        <v>76</v>
      </c>
    </row>
    <row r="56" spans="1:23">
      <c r="A56">
        <v>3948</v>
      </c>
      <c r="B56" s="11">
        <v>46034</v>
      </c>
      <c r="C56">
        <v>2026</v>
      </c>
      <c r="D56" t="s">
        <v>89</v>
      </c>
      <c r="E56" t="s">
        <v>76</v>
      </c>
      <c r="F56" t="s">
        <v>6</v>
      </c>
      <c r="G56" t="s">
        <v>49</v>
      </c>
      <c r="H56" t="s">
        <v>2</v>
      </c>
      <c r="I56" t="s">
        <v>13</v>
      </c>
      <c r="J56" t="s">
        <v>9</v>
      </c>
      <c r="K56" t="s">
        <v>46</v>
      </c>
      <c r="L56">
        <v>2</v>
      </c>
      <c r="M56">
        <v>72.239999999999995</v>
      </c>
      <c r="N56">
        <v>0</v>
      </c>
      <c r="O56">
        <v>32.94</v>
      </c>
      <c r="P56">
        <v>144.47999999999999</v>
      </c>
      <c r="Q56">
        <v>65.88</v>
      </c>
      <c r="R56">
        <v>78.599999999999994</v>
      </c>
      <c r="S56">
        <v>0.54401993355481726</v>
      </c>
      <c r="T56">
        <v>2026</v>
      </c>
      <c r="U56" t="s">
        <v>89</v>
      </c>
      <c r="V56">
        <v>1</v>
      </c>
      <c r="W56" t="s">
        <v>76</v>
      </c>
    </row>
    <row r="57" spans="1:23">
      <c r="A57">
        <v>5036</v>
      </c>
      <c r="B57" s="11">
        <v>46034</v>
      </c>
      <c r="C57">
        <v>2026</v>
      </c>
      <c r="D57" t="s">
        <v>89</v>
      </c>
      <c r="E57" t="s">
        <v>76</v>
      </c>
      <c r="F57" t="s">
        <v>11</v>
      </c>
      <c r="G57" t="s">
        <v>18</v>
      </c>
      <c r="H57" t="s">
        <v>19</v>
      </c>
      <c r="I57" t="s">
        <v>3</v>
      </c>
      <c r="J57" t="s">
        <v>9</v>
      </c>
      <c r="K57" t="s">
        <v>37</v>
      </c>
      <c r="L57">
        <v>1</v>
      </c>
      <c r="M57">
        <v>151.11000000000001</v>
      </c>
      <c r="N57">
        <v>0.15</v>
      </c>
      <c r="O57">
        <v>79.650000000000006</v>
      </c>
      <c r="P57">
        <v>128.4435</v>
      </c>
      <c r="Q57">
        <v>79.650000000000006</v>
      </c>
      <c r="R57">
        <v>48.793499999999995</v>
      </c>
      <c r="S57">
        <v>0.37988298356865075</v>
      </c>
      <c r="T57">
        <v>2026</v>
      </c>
      <c r="U57" t="s">
        <v>89</v>
      </c>
      <c r="V57">
        <v>1</v>
      </c>
      <c r="W57" t="s">
        <v>76</v>
      </c>
    </row>
    <row r="58" spans="1:23">
      <c r="A58">
        <v>2681</v>
      </c>
      <c r="B58" s="11">
        <v>46035</v>
      </c>
      <c r="C58">
        <v>2026</v>
      </c>
      <c r="D58" t="s">
        <v>89</v>
      </c>
      <c r="E58" t="s">
        <v>76</v>
      </c>
      <c r="F58" t="s">
        <v>20</v>
      </c>
      <c r="G58" t="s">
        <v>21</v>
      </c>
      <c r="H58" t="s">
        <v>2</v>
      </c>
      <c r="I58" t="s">
        <v>13</v>
      </c>
      <c r="J58" t="s">
        <v>9</v>
      </c>
      <c r="K58" t="s">
        <v>10</v>
      </c>
      <c r="L58">
        <v>1</v>
      </c>
      <c r="M58">
        <v>94.32</v>
      </c>
      <c r="N58">
        <v>0</v>
      </c>
      <c r="O58">
        <v>45.93</v>
      </c>
      <c r="P58">
        <v>94.32</v>
      </c>
      <c r="Q58">
        <v>45.93</v>
      </c>
      <c r="R58">
        <v>48.389999999999993</v>
      </c>
      <c r="S58">
        <v>0.51304071246819338</v>
      </c>
      <c r="T58">
        <v>2026</v>
      </c>
      <c r="U58" t="s">
        <v>89</v>
      </c>
      <c r="V58">
        <v>1</v>
      </c>
      <c r="W58" t="s">
        <v>76</v>
      </c>
    </row>
    <row r="59" spans="1:23">
      <c r="A59">
        <v>5101</v>
      </c>
      <c r="B59" s="11">
        <v>46035</v>
      </c>
      <c r="C59">
        <v>2026</v>
      </c>
      <c r="D59" t="s">
        <v>89</v>
      </c>
      <c r="E59" t="s">
        <v>76</v>
      </c>
      <c r="F59" t="s">
        <v>6</v>
      </c>
      <c r="G59" t="s">
        <v>43</v>
      </c>
      <c r="H59" t="s">
        <v>2</v>
      </c>
      <c r="I59" t="s">
        <v>3</v>
      </c>
      <c r="J59" t="s">
        <v>4</v>
      </c>
      <c r="K59" t="s">
        <v>22</v>
      </c>
      <c r="L59">
        <v>3</v>
      </c>
      <c r="M59">
        <v>51.52</v>
      </c>
      <c r="N59">
        <v>0</v>
      </c>
      <c r="O59">
        <v>21.92</v>
      </c>
      <c r="P59">
        <v>154.56</v>
      </c>
      <c r="Q59">
        <v>65.760000000000005</v>
      </c>
      <c r="R59">
        <v>88.8</v>
      </c>
      <c r="S59">
        <v>0.57453416149068315</v>
      </c>
      <c r="T59">
        <v>2026</v>
      </c>
      <c r="U59" t="s">
        <v>89</v>
      </c>
      <c r="V59">
        <v>1</v>
      </c>
      <c r="W59" t="s">
        <v>76</v>
      </c>
    </row>
    <row r="60" spans="1:23">
      <c r="A60">
        <v>3871</v>
      </c>
      <c r="B60" s="11">
        <v>46036</v>
      </c>
      <c r="C60">
        <v>2026</v>
      </c>
      <c r="D60" t="s">
        <v>89</v>
      </c>
      <c r="E60" t="s">
        <v>76</v>
      </c>
      <c r="F60" t="s">
        <v>0</v>
      </c>
      <c r="G60" t="s">
        <v>50</v>
      </c>
      <c r="H60" t="s">
        <v>2</v>
      </c>
      <c r="I60" t="s">
        <v>13</v>
      </c>
      <c r="J60" t="s">
        <v>9</v>
      </c>
      <c r="K60" t="s">
        <v>17</v>
      </c>
      <c r="L60">
        <v>2</v>
      </c>
      <c r="M60">
        <v>146.4</v>
      </c>
      <c r="N60">
        <v>0.05</v>
      </c>
      <c r="O60">
        <v>81.72</v>
      </c>
      <c r="P60">
        <v>278.16000000000003</v>
      </c>
      <c r="Q60">
        <v>163.44</v>
      </c>
      <c r="R60">
        <v>114.72000000000003</v>
      </c>
      <c r="S60">
        <v>0.4124245038826575</v>
      </c>
      <c r="T60">
        <v>2026</v>
      </c>
      <c r="U60" t="s">
        <v>89</v>
      </c>
      <c r="V60">
        <v>1</v>
      </c>
      <c r="W60" t="s">
        <v>76</v>
      </c>
    </row>
    <row r="61" spans="1:23">
      <c r="A61">
        <v>4643</v>
      </c>
      <c r="B61" s="11">
        <v>46036</v>
      </c>
      <c r="C61">
        <v>2026</v>
      </c>
      <c r="D61" t="s">
        <v>89</v>
      </c>
      <c r="E61" t="s">
        <v>76</v>
      </c>
      <c r="F61" t="s">
        <v>0</v>
      </c>
      <c r="G61" t="s">
        <v>1</v>
      </c>
      <c r="H61" t="s">
        <v>8</v>
      </c>
      <c r="I61" t="s">
        <v>16</v>
      </c>
      <c r="J61" t="s">
        <v>14</v>
      </c>
      <c r="K61" t="s">
        <v>32</v>
      </c>
      <c r="L61">
        <v>3</v>
      </c>
      <c r="M61">
        <v>47.32</v>
      </c>
      <c r="N61">
        <v>0.1</v>
      </c>
      <c r="O61">
        <v>18.420000000000002</v>
      </c>
      <c r="P61">
        <v>127.76400000000001</v>
      </c>
      <c r="Q61">
        <v>55.260000000000005</v>
      </c>
      <c r="R61">
        <v>72.504000000000005</v>
      </c>
      <c r="S61">
        <v>0.56748379825302897</v>
      </c>
      <c r="T61">
        <v>2026</v>
      </c>
      <c r="U61" t="s">
        <v>89</v>
      </c>
      <c r="V61">
        <v>1</v>
      </c>
      <c r="W61" t="s">
        <v>76</v>
      </c>
    </row>
    <row r="62" spans="1:23">
      <c r="A62">
        <v>4703</v>
      </c>
      <c r="B62" s="11">
        <v>46036</v>
      </c>
      <c r="C62">
        <v>2026</v>
      </c>
      <c r="D62" t="s">
        <v>89</v>
      </c>
      <c r="E62" t="s">
        <v>76</v>
      </c>
      <c r="F62" t="s">
        <v>20</v>
      </c>
      <c r="G62" t="s">
        <v>47</v>
      </c>
      <c r="H62" t="s">
        <v>19</v>
      </c>
      <c r="I62" t="s">
        <v>16</v>
      </c>
      <c r="J62" t="s">
        <v>34</v>
      </c>
      <c r="K62" t="s">
        <v>35</v>
      </c>
      <c r="L62">
        <v>2</v>
      </c>
      <c r="M62">
        <v>40.450000000000003</v>
      </c>
      <c r="N62">
        <v>0.05</v>
      </c>
      <c r="O62">
        <v>15.14</v>
      </c>
      <c r="P62">
        <v>76.855000000000004</v>
      </c>
      <c r="Q62">
        <v>30.28</v>
      </c>
      <c r="R62">
        <v>46.575000000000003</v>
      </c>
      <c r="S62">
        <v>0.60601132001821612</v>
      </c>
      <c r="T62">
        <v>2026</v>
      </c>
      <c r="U62" t="s">
        <v>89</v>
      </c>
      <c r="V62">
        <v>1</v>
      </c>
      <c r="W62" t="s">
        <v>76</v>
      </c>
    </row>
    <row r="63" spans="1:23">
      <c r="A63">
        <v>5068</v>
      </c>
      <c r="B63" s="11">
        <v>46036</v>
      </c>
      <c r="C63">
        <v>2026</v>
      </c>
      <c r="D63" t="s">
        <v>89</v>
      </c>
      <c r="E63" t="s">
        <v>76</v>
      </c>
      <c r="F63" t="s">
        <v>0</v>
      </c>
      <c r="G63" t="s">
        <v>1</v>
      </c>
      <c r="H63" t="s">
        <v>2</v>
      </c>
      <c r="I63" t="s">
        <v>3</v>
      </c>
      <c r="J63" t="s">
        <v>14</v>
      </c>
      <c r="K63" t="s">
        <v>32</v>
      </c>
      <c r="L63">
        <v>2</v>
      </c>
      <c r="M63">
        <v>47.05</v>
      </c>
      <c r="N63">
        <v>0.1</v>
      </c>
      <c r="O63">
        <v>18.8</v>
      </c>
      <c r="P63">
        <v>84.69</v>
      </c>
      <c r="Q63">
        <v>37.6</v>
      </c>
      <c r="R63">
        <v>47.089999999999996</v>
      </c>
      <c r="S63">
        <v>0.55602786633604906</v>
      </c>
      <c r="T63">
        <v>2026</v>
      </c>
      <c r="U63" t="s">
        <v>89</v>
      </c>
      <c r="V63">
        <v>1</v>
      </c>
      <c r="W63" t="s">
        <v>76</v>
      </c>
    </row>
    <row r="64" spans="1:23">
      <c r="A64">
        <v>1539</v>
      </c>
      <c r="B64" s="11">
        <v>46037</v>
      </c>
      <c r="C64">
        <v>2026</v>
      </c>
      <c r="D64" t="s">
        <v>89</v>
      </c>
      <c r="E64" t="s">
        <v>76</v>
      </c>
      <c r="F64" t="s">
        <v>20</v>
      </c>
      <c r="G64" t="s">
        <v>33</v>
      </c>
      <c r="H64" t="s">
        <v>19</v>
      </c>
      <c r="I64" t="s">
        <v>16</v>
      </c>
      <c r="J64" t="s">
        <v>34</v>
      </c>
      <c r="K64" t="s">
        <v>38</v>
      </c>
      <c r="L64">
        <v>3</v>
      </c>
      <c r="M64">
        <v>123.14</v>
      </c>
      <c r="N64">
        <v>0.05</v>
      </c>
      <c r="O64">
        <v>70.67</v>
      </c>
      <c r="P64">
        <v>350.94900000000001</v>
      </c>
      <c r="Q64">
        <v>212.01</v>
      </c>
      <c r="R64">
        <v>138.93900000000002</v>
      </c>
      <c r="S64">
        <v>0.39589513006163296</v>
      </c>
      <c r="T64">
        <v>2026</v>
      </c>
      <c r="U64" t="s">
        <v>89</v>
      </c>
      <c r="V64">
        <v>1</v>
      </c>
      <c r="W64" t="s">
        <v>76</v>
      </c>
    </row>
    <row r="65" spans="1:23">
      <c r="A65">
        <v>1709</v>
      </c>
      <c r="B65" s="11">
        <v>46037</v>
      </c>
      <c r="C65">
        <v>2026</v>
      </c>
      <c r="D65" t="s">
        <v>89</v>
      </c>
      <c r="E65" t="s">
        <v>76</v>
      </c>
      <c r="F65" t="s">
        <v>20</v>
      </c>
      <c r="G65" t="s">
        <v>47</v>
      </c>
      <c r="H65" t="s">
        <v>2</v>
      </c>
      <c r="I65" t="s">
        <v>3</v>
      </c>
      <c r="J65" t="s">
        <v>9</v>
      </c>
      <c r="K65" t="s">
        <v>37</v>
      </c>
      <c r="L65">
        <v>2</v>
      </c>
      <c r="M65">
        <v>151.33000000000001</v>
      </c>
      <c r="N65">
        <v>0.1</v>
      </c>
      <c r="O65">
        <v>78.44</v>
      </c>
      <c r="P65">
        <v>272.39400000000001</v>
      </c>
      <c r="Q65">
        <v>156.88</v>
      </c>
      <c r="R65">
        <v>115.51400000000001</v>
      </c>
      <c r="S65">
        <v>0.42406954631893512</v>
      </c>
      <c r="T65">
        <v>2026</v>
      </c>
      <c r="U65" t="s">
        <v>89</v>
      </c>
      <c r="V65">
        <v>1</v>
      </c>
      <c r="W65" t="s">
        <v>76</v>
      </c>
    </row>
    <row r="66" spans="1:23">
      <c r="A66">
        <v>2702</v>
      </c>
      <c r="B66" s="11">
        <v>46037</v>
      </c>
      <c r="C66">
        <v>2026</v>
      </c>
      <c r="D66" t="s">
        <v>89</v>
      </c>
      <c r="E66" t="s">
        <v>76</v>
      </c>
      <c r="F66" t="s">
        <v>6</v>
      </c>
      <c r="G66" t="s">
        <v>49</v>
      </c>
      <c r="H66" t="s">
        <v>2</v>
      </c>
      <c r="I66" t="s">
        <v>3</v>
      </c>
      <c r="J66" t="s">
        <v>9</v>
      </c>
      <c r="K66" t="s">
        <v>17</v>
      </c>
      <c r="L66">
        <v>5</v>
      </c>
      <c r="M66">
        <v>144.01</v>
      </c>
      <c r="N66">
        <v>0.05</v>
      </c>
      <c r="O66">
        <v>79.64</v>
      </c>
      <c r="P66">
        <v>684.0474999999999</v>
      </c>
      <c r="Q66">
        <v>398.2</v>
      </c>
      <c r="R66">
        <v>285.84749999999991</v>
      </c>
      <c r="S66">
        <v>0.41787668254032062</v>
      </c>
      <c r="T66">
        <v>2026</v>
      </c>
      <c r="U66" t="s">
        <v>89</v>
      </c>
      <c r="V66">
        <v>1</v>
      </c>
      <c r="W66" t="s">
        <v>76</v>
      </c>
    </row>
    <row r="67" spans="1:23">
      <c r="A67">
        <v>3176</v>
      </c>
      <c r="B67" s="11">
        <v>46037</v>
      </c>
      <c r="C67">
        <v>2026</v>
      </c>
      <c r="D67" t="s">
        <v>89</v>
      </c>
      <c r="E67" t="s">
        <v>76</v>
      </c>
      <c r="F67" t="s">
        <v>20</v>
      </c>
      <c r="G67" t="s">
        <v>33</v>
      </c>
      <c r="H67" t="s">
        <v>2</v>
      </c>
      <c r="I67" t="s">
        <v>3</v>
      </c>
      <c r="J67" t="s">
        <v>9</v>
      </c>
      <c r="K67" t="s">
        <v>10</v>
      </c>
      <c r="L67">
        <v>3</v>
      </c>
      <c r="M67">
        <v>91.19</v>
      </c>
      <c r="N67">
        <v>0</v>
      </c>
      <c r="O67">
        <v>44.47</v>
      </c>
      <c r="P67">
        <v>273.57</v>
      </c>
      <c r="Q67">
        <v>133.41</v>
      </c>
      <c r="R67">
        <v>140.16</v>
      </c>
      <c r="S67">
        <v>0.5123368790437548</v>
      </c>
      <c r="T67">
        <v>2026</v>
      </c>
      <c r="U67" t="s">
        <v>89</v>
      </c>
      <c r="V67">
        <v>1</v>
      </c>
      <c r="W67" t="s">
        <v>76</v>
      </c>
    </row>
    <row r="68" spans="1:23">
      <c r="A68">
        <v>3705</v>
      </c>
      <c r="B68" s="11">
        <v>46037</v>
      </c>
      <c r="C68">
        <v>2026</v>
      </c>
      <c r="D68" t="s">
        <v>89</v>
      </c>
      <c r="E68" t="s">
        <v>76</v>
      </c>
      <c r="F68" t="s">
        <v>20</v>
      </c>
      <c r="G68" t="s">
        <v>31</v>
      </c>
      <c r="H68" t="s">
        <v>19</v>
      </c>
      <c r="I68" t="s">
        <v>13</v>
      </c>
      <c r="J68" t="s">
        <v>14</v>
      </c>
      <c r="K68" t="s">
        <v>32</v>
      </c>
      <c r="L68">
        <v>2</v>
      </c>
      <c r="M68">
        <v>45.45</v>
      </c>
      <c r="N68">
        <v>0</v>
      </c>
      <c r="O68">
        <v>18.190000000000001</v>
      </c>
      <c r="P68">
        <v>90.9</v>
      </c>
      <c r="Q68">
        <v>36.380000000000003</v>
      </c>
      <c r="R68">
        <v>54.52</v>
      </c>
      <c r="S68">
        <v>0.59977997799779981</v>
      </c>
      <c r="T68">
        <v>2026</v>
      </c>
      <c r="U68" t="s">
        <v>89</v>
      </c>
      <c r="V68">
        <v>1</v>
      </c>
      <c r="W68" t="s">
        <v>76</v>
      </c>
    </row>
    <row r="69" spans="1:23">
      <c r="A69">
        <v>3736</v>
      </c>
      <c r="B69" s="11">
        <v>46037</v>
      </c>
      <c r="C69">
        <v>2026</v>
      </c>
      <c r="D69" t="s">
        <v>89</v>
      </c>
      <c r="E69" t="s">
        <v>76</v>
      </c>
      <c r="F69" t="s">
        <v>6</v>
      </c>
      <c r="G69" t="s">
        <v>7</v>
      </c>
      <c r="H69" t="s">
        <v>28</v>
      </c>
      <c r="I69" t="s">
        <v>13</v>
      </c>
      <c r="J69" t="s">
        <v>34</v>
      </c>
      <c r="K69" t="s">
        <v>35</v>
      </c>
      <c r="L69">
        <v>1</v>
      </c>
      <c r="M69">
        <v>40.72</v>
      </c>
      <c r="N69">
        <v>0</v>
      </c>
      <c r="O69">
        <v>14.94</v>
      </c>
      <c r="P69">
        <v>40.72</v>
      </c>
      <c r="Q69">
        <v>14.94</v>
      </c>
      <c r="R69">
        <v>25.78</v>
      </c>
      <c r="S69">
        <v>0.6331041257367388</v>
      </c>
      <c r="T69">
        <v>2026</v>
      </c>
      <c r="U69" t="s">
        <v>89</v>
      </c>
      <c r="V69">
        <v>1</v>
      </c>
      <c r="W69" t="s">
        <v>76</v>
      </c>
    </row>
    <row r="70" spans="1:23">
      <c r="A70">
        <v>3967</v>
      </c>
      <c r="B70" s="11">
        <v>46037</v>
      </c>
      <c r="C70">
        <v>2026</v>
      </c>
      <c r="D70" t="s">
        <v>89</v>
      </c>
      <c r="E70" t="s">
        <v>76</v>
      </c>
      <c r="F70" t="s">
        <v>6</v>
      </c>
      <c r="G70" t="s">
        <v>43</v>
      </c>
      <c r="H70" t="s">
        <v>2</v>
      </c>
      <c r="I70" t="s">
        <v>16</v>
      </c>
      <c r="J70" t="s">
        <v>14</v>
      </c>
      <c r="K70" t="s">
        <v>15</v>
      </c>
      <c r="L70">
        <v>2</v>
      </c>
      <c r="M70">
        <v>37.090000000000003</v>
      </c>
      <c r="N70">
        <v>0</v>
      </c>
      <c r="O70">
        <v>13.29</v>
      </c>
      <c r="P70">
        <v>74.180000000000007</v>
      </c>
      <c r="Q70">
        <v>26.58</v>
      </c>
      <c r="R70">
        <v>47.600000000000009</v>
      </c>
      <c r="S70">
        <v>0.64168239417632789</v>
      </c>
      <c r="T70">
        <v>2026</v>
      </c>
      <c r="U70" t="s">
        <v>89</v>
      </c>
      <c r="V70">
        <v>1</v>
      </c>
      <c r="W70" t="s">
        <v>76</v>
      </c>
    </row>
    <row r="71" spans="1:23">
      <c r="A71">
        <v>170</v>
      </c>
      <c r="B71" s="11">
        <v>46038</v>
      </c>
      <c r="C71">
        <v>2026</v>
      </c>
      <c r="D71" t="s">
        <v>89</v>
      </c>
      <c r="E71" t="s">
        <v>76</v>
      </c>
      <c r="F71" t="s">
        <v>11</v>
      </c>
      <c r="G71" t="s">
        <v>39</v>
      </c>
      <c r="H71" t="s">
        <v>2</v>
      </c>
      <c r="I71" t="s">
        <v>13</v>
      </c>
      <c r="J71" t="s">
        <v>23</v>
      </c>
      <c r="K71" t="s">
        <v>51</v>
      </c>
      <c r="L71">
        <v>1</v>
      </c>
      <c r="M71">
        <v>124.45</v>
      </c>
      <c r="N71">
        <v>0.15</v>
      </c>
      <c r="O71">
        <v>59.77</v>
      </c>
      <c r="P71">
        <v>105.7825</v>
      </c>
      <c r="Q71">
        <v>59.77</v>
      </c>
      <c r="R71">
        <v>46.012499999999996</v>
      </c>
      <c r="S71">
        <v>0.43497270342447941</v>
      </c>
      <c r="T71">
        <v>2026</v>
      </c>
      <c r="U71" t="s">
        <v>89</v>
      </c>
      <c r="V71">
        <v>1</v>
      </c>
      <c r="W71" t="s">
        <v>76</v>
      </c>
    </row>
    <row r="72" spans="1:23">
      <c r="A72">
        <v>1040</v>
      </c>
      <c r="B72" s="11">
        <v>46038</v>
      </c>
      <c r="C72">
        <v>2026</v>
      </c>
      <c r="D72" t="s">
        <v>89</v>
      </c>
      <c r="E72" t="s">
        <v>76</v>
      </c>
      <c r="F72" t="s">
        <v>0</v>
      </c>
      <c r="G72" t="s">
        <v>1</v>
      </c>
      <c r="H72" t="s">
        <v>19</v>
      </c>
      <c r="I72" t="s">
        <v>13</v>
      </c>
      <c r="J72" t="s">
        <v>14</v>
      </c>
      <c r="K72" t="s">
        <v>15</v>
      </c>
      <c r="L72">
        <v>1</v>
      </c>
      <c r="M72">
        <v>35.93</v>
      </c>
      <c r="N72">
        <v>0.05</v>
      </c>
      <c r="O72">
        <v>13.33</v>
      </c>
      <c r="P72">
        <v>34.133499999999998</v>
      </c>
      <c r="Q72">
        <v>13.33</v>
      </c>
      <c r="R72">
        <v>20.8035</v>
      </c>
      <c r="S72">
        <v>0.60947456311248482</v>
      </c>
      <c r="T72">
        <v>2026</v>
      </c>
      <c r="U72" t="s">
        <v>89</v>
      </c>
      <c r="V72">
        <v>1</v>
      </c>
      <c r="W72" t="s">
        <v>76</v>
      </c>
    </row>
    <row r="73" spans="1:23">
      <c r="A73">
        <v>2380</v>
      </c>
      <c r="B73" s="11">
        <v>46038</v>
      </c>
      <c r="C73">
        <v>2026</v>
      </c>
      <c r="D73" t="s">
        <v>89</v>
      </c>
      <c r="E73" t="s">
        <v>76</v>
      </c>
      <c r="F73" t="s">
        <v>20</v>
      </c>
      <c r="G73" t="s">
        <v>47</v>
      </c>
      <c r="H73" t="s">
        <v>2</v>
      </c>
      <c r="I73" t="s">
        <v>3</v>
      </c>
      <c r="J73" t="s">
        <v>23</v>
      </c>
      <c r="K73" t="s">
        <v>51</v>
      </c>
      <c r="L73">
        <v>4</v>
      </c>
      <c r="M73">
        <v>121.8</v>
      </c>
      <c r="N73">
        <v>0.05</v>
      </c>
      <c r="O73">
        <v>59.57</v>
      </c>
      <c r="P73">
        <v>462.84</v>
      </c>
      <c r="Q73">
        <v>238.28</v>
      </c>
      <c r="R73">
        <v>224.55999999999997</v>
      </c>
      <c r="S73">
        <v>0.48517846339987897</v>
      </c>
      <c r="T73">
        <v>2026</v>
      </c>
      <c r="U73" t="s">
        <v>89</v>
      </c>
      <c r="V73">
        <v>1</v>
      </c>
      <c r="W73" t="s">
        <v>76</v>
      </c>
    </row>
    <row r="74" spans="1:23">
      <c r="A74">
        <v>3219</v>
      </c>
      <c r="B74" s="11">
        <v>46038</v>
      </c>
      <c r="C74">
        <v>2026</v>
      </c>
      <c r="D74" t="s">
        <v>89</v>
      </c>
      <c r="E74" t="s">
        <v>76</v>
      </c>
      <c r="F74" t="s">
        <v>6</v>
      </c>
      <c r="G74" t="s">
        <v>41</v>
      </c>
      <c r="H74" t="s">
        <v>19</v>
      </c>
      <c r="I74" t="s">
        <v>3</v>
      </c>
      <c r="J74" t="s">
        <v>9</v>
      </c>
      <c r="K74" t="s">
        <v>10</v>
      </c>
      <c r="L74">
        <v>1</v>
      </c>
      <c r="M74">
        <v>92.6</v>
      </c>
      <c r="N74">
        <v>0.05</v>
      </c>
      <c r="O74">
        <v>44.15</v>
      </c>
      <c r="P74">
        <v>87.969999999999985</v>
      </c>
      <c r="Q74">
        <v>44.15</v>
      </c>
      <c r="R74">
        <v>43.819999999999986</v>
      </c>
      <c r="S74">
        <v>0.4981243605774695</v>
      </c>
      <c r="T74">
        <v>2026</v>
      </c>
      <c r="U74" t="s">
        <v>89</v>
      </c>
      <c r="V74">
        <v>1</v>
      </c>
      <c r="W74" t="s">
        <v>76</v>
      </c>
    </row>
    <row r="75" spans="1:23">
      <c r="A75">
        <v>4425</v>
      </c>
      <c r="B75" s="11">
        <v>46038</v>
      </c>
      <c r="C75">
        <v>2026</v>
      </c>
      <c r="D75" t="s">
        <v>89</v>
      </c>
      <c r="E75" t="s">
        <v>76</v>
      </c>
      <c r="F75" t="s">
        <v>6</v>
      </c>
      <c r="G75" t="s">
        <v>43</v>
      </c>
      <c r="H75" t="s">
        <v>8</v>
      </c>
      <c r="I75" t="s">
        <v>16</v>
      </c>
      <c r="J75" t="s">
        <v>4</v>
      </c>
      <c r="K75" t="s">
        <v>30</v>
      </c>
      <c r="L75">
        <v>10</v>
      </c>
      <c r="M75">
        <v>102.68</v>
      </c>
      <c r="N75">
        <v>0.15</v>
      </c>
      <c r="O75">
        <v>51.07</v>
      </c>
      <c r="P75">
        <v>872.78000000000009</v>
      </c>
      <c r="Q75">
        <v>510.7</v>
      </c>
      <c r="R75">
        <v>362.0800000000001</v>
      </c>
      <c r="S75">
        <v>0.41485826897958256</v>
      </c>
      <c r="T75">
        <v>2026</v>
      </c>
      <c r="U75" t="s">
        <v>89</v>
      </c>
      <c r="V75">
        <v>1</v>
      </c>
      <c r="W75" t="s">
        <v>76</v>
      </c>
    </row>
    <row r="76" spans="1:23">
      <c r="A76">
        <v>4508</v>
      </c>
      <c r="B76" s="11">
        <v>46038</v>
      </c>
      <c r="C76">
        <v>2026</v>
      </c>
      <c r="D76" t="s">
        <v>89</v>
      </c>
      <c r="E76" t="s">
        <v>76</v>
      </c>
      <c r="F76" t="s">
        <v>20</v>
      </c>
      <c r="G76" t="s">
        <v>47</v>
      </c>
      <c r="H76" t="s">
        <v>28</v>
      </c>
      <c r="I76" t="s">
        <v>13</v>
      </c>
      <c r="J76" t="s">
        <v>4</v>
      </c>
      <c r="K76" t="s">
        <v>26</v>
      </c>
      <c r="L76">
        <v>3</v>
      </c>
      <c r="M76">
        <v>40.92</v>
      </c>
      <c r="N76">
        <v>0.15</v>
      </c>
      <c r="O76">
        <v>16.71</v>
      </c>
      <c r="P76">
        <v>104.346</v>
      </c>
      <c r="Q76">
        <v>50.13</v>
      </c>
      <c r="R76">
        <v>54.216000000000001</v>
      </c>
      <c r="S76">
        <v>0.51957909263412105</v>
      </c>
      <c r="T76">
        <v>2026</v>
      </c>
      <c r="U76" t="s">
        <v>89</v>
      </c>
      <c r="V76">
        <v>1</v>
      </c>
      <c r="W76" t="s">
        <v>76</v>
      </c>
    </row>
    <row r="77" spans="1:23">
      <c r="A77">
        <v>4806</v>
      </c>
      <c r="B77" s="11">
        <v>46038</v>
      </c>
      <c r="C77">
        <v>2026</v>
      </c>
      <c r="D77" t="s">
        <v>89</v>
      </c>
      <c r="E77" t="s">
        <v>76</v>
      </c>
      <c r="F77" t="s">
        <v>11</v>
      </c>
      <c r="G77" t="s">
        <v>52</v>
      </c>
      <c r="H77" t="s">
        <v>19</v>
      </c>
      <c r="I77" t="s">
        <v>13</v>
      </c>
      <c r="J77" t="s">
        <v>4</v>
      </c>
      <c r="K77" t="s">
        <v>30</v>
      </c>
      <c r="L77">
        <v>4</v>
      </c>
      <c r="M77">
        <v>102.68</v>
      </c>
      <c r="N77">
        <v>0</v>
      </c>
      <c r="O77">
        <v>50.83</v>
      </c>
      <c r="P77">
        <v>410.72</v>
      </c>
      <c r="Q77">
        <v>203.32</v>
      </c>
      <c r="R77">
        <v>207.40000000000003</v>
      </c>
      <c r="S77">
        <v>0.50496688741721862</v>
      </c>
      <c r="T77">
        <v>2026</v>
      </c>
      <c r="U77" t="s">
        <v>89</v>
      </c>
      <c r="V77">
        <v>1</v>
      </c>
      <c r="W77" t="s">
        <v>76</v>
      </c>
    </row>
    <row r="78" spans="1:23">
      <c r="A78">
        <v>755</v>
      </c>
      <c r="B78" s="11">
        <v>46039</v>
      </c>
      <c r="C78">
        <v>2026</v>
      </c>
      <c r="D78" t="s">
        <v>89</v>
      </c>
      <c r="E78" t="s">
        <v>76</v>
      </c>
      <c r="F78" t="s">
        <v>0</v>
      </c>
      <c r="G78" t="s">
        <v>36</v>
      </c>
      <c r="H78" t="s">
        <v>28</v>
      </c>
      <c r="I78" t="s">
        <v>13</v>
      </c>
      <c r="J78" t="s">
        <v>14</v>
      </c>
      <c r="K78" t="s">
        <v>48</v>
      </c>
      <c r="L78">
        <v>2</v>
      </c>
      <c r="M78">
        <v>164.38</v>
      </c>
      <c r="N78">
        <v>0.05</v>
      </c>
      <c r="O78">
        <v>85.93</v>
      </c>
      <c r="P78">
        <v>312.322</v>
      </c>
      <c r="Q78">
        <v>171.86</v>
      </c>
      <c r="R78">
        <v>140.46199999999999</v>
      </c>
      <c r="S78">
        <v>0.44973456881039436</v>
      </c>
      <c r="T78">
        <v>2026</v>
      </c>
      <c r="U78" t="s">
        <v>89</v>
      </c>
      <c r="V78">
        <v>1</v>
      </c>
      <c r="W78" t="s">
        <v>76</v>
      </c>
    </row>
    <row r="79" spans="1:23">
      <c r="A79">
        <v>3171</v>
      </c>
      <c r="B79" s="11">
        <v>46039</v>
      </c>
      <c r="C79">
        <v>2026</v>
      </c>
      <c r="D79" t="s">
        <v>89</v>
      </c>
      <c r="E79" t="s">
        <v>76</v>
      </c>
      <c r="F79" t="s">
        <v>0</v>
      </c>
      <c r="G79" t="s">
        <v>50</v>
      </c>
      <c r="H79" t="s">
        <v>19</v>
      </c>
      <c r="I79" t="s">
        <v>3</v>
      </c>
      <c r="J79" t="s">
        <v>4</v>
      </c>
      <c r="K79" t="s">
        <v>22</v>
      </c>
      <c r="L79">
        <v>1</v>
      </c>
      <c r="M79">
        <v>51.78</v>
      </c>
      <c r="N79">
        <v>0</v>
      </c>
      <c r="O79">
        <v>22.64</v>
      </c>
      <c r="P79">
        <v>51.78</v>
      </c>
      <c r="Q79">
        <v>22.64</v>
      </c>
      <c r="R79">
        <v>29.14</v>
      </c>
      <c r="S79">
        <v>0.56276554654306687</v>
      </c>
      <c r="T79">
        <v>2026</v>
      </c>
      <c r="U79" t="s">
        <v>89</v>
      </c>
      <c r="V79">
        <v>1</v>
      </c>
      <c r="W79" t="s">
        <v>76</v>
      </c>
    </row>
    <row r="80" spans="1:23">
      <c r="A80">
        <v>4277</v>
      </c>
      <c r="B80" s="11">
        <v>46039</v>
      </c>
      <c r="C80">
        <v>2026</v>
      </c>
      <c r="D80" t="s">
        <v>89</v>
      </c>
      <c r="E80" t="s">
        <v>76</v>
      </c>
      <c r="F80" t="s">
        <v>6</v>
      </c>
      <c r="G80" t="s">
        <v>41</v>
      </c>
      <c r="H80" t="s">
        <v>19</v>
      </c>
      <c r="I80" t="s">
        <v>3</v>
      </c>
      <c r="J80" t="s">
        <v>34</v>
      </c>
      <c r="K80" t="s">
        <v>45</v>
      </c>
      <c r="L80">
        <v>1</v>
      </c>
      <c r="M80">
        <v>50.52</v>
      </c>
      <c r="N80">
        <v>0.05</v>
      </c>
      <c r="O80">
        <v>22.37</v>
      </c>
      <c r="P80">
        <v>47.994</v>
      </c>
      <c r="Q80">
        <v>22.37</v>
      </c>
      <c r="R80">
        <v>25.623999999999999</v>
      </c>
      <c r="S80">
        <v>0.5339000708421886</v>
      </c>
      <c r="T80">
        <v>2026</v>
      </c>
      <c r="U80" t="s">
        <v>89</v>
      </c>
      <c r="V80">
        <v>1</v>
      </c>
      <c r="W80" t="s">
        <v>76</v>
      </c>
    </row>
    <row r="81" spans="1:23">
      <c r="A81">
        <v>4648</v>
      </c>
      <c r="B81" s="11">
        <v>46039</v>
      </c>
      <c r="C81">
        <v>2026</v>
      </c>
      <c r="D81" t="s">
        <v>89</v>
      </c>
      <c r="E81" t="s">
        <v>76</v>
      </c>
      <c r="F81" t="s">
        <v>6</v>
      </c>
      <c r="G81" t="s">
        <v>49</v>
      </c>
      <c r="H81" t="s">
        <v>28</v>
      </c>
      <c r="I81" t="s">
        <v>13</v>
      </c>
      <c r="J81" t="s">
        <v>23</v>
      </c>
      <c r="K81" t="s">
        <v>29</v>
      </c>
      <c r="L81">
        <v>1</v>
      </c>
      <c r="M81">
        <v>199.02</v>
      </c>
      <c r="N81">
        <v>0</v>
      </c>
      <c r="O81">
        <v>106.49</v>
      </c>
      <c r="P81">
        <v>199.02</v>
      </c>
      <c r="Q81">
        <v>106.49</v>
      </c>
      <c r="R81">
        <v>92.530000000000015</v>
      </c>
      <c r="S81">
        <v>0.46492814792483173</v>
      </c>
      <c r="T81">
        <v>2026</v>
      </c>
      <c r="U81" t="s">
        <v>89</v>
      </c>
      <c r="V81">
        <v>1</v>
      </c>
      <c r="W81" t="s">
        <v>76</v>
      </c>
    </row>
    <row r="82" spans="1:23">
      <c r="A82">
        <v>157</v>
      </c>
      <c r="B82" s="11">
        <v>46040</v>
      </c>
      <c r="C82">
        <v>2026</v>
      </c>
      <c r="D82" t="s">
        <v>89</v>
      </c>
      <c r="E82" t="s">
        <v>76</v>
      </c>
      <c r="F82" t="s">
        <v>20</v>
      </c>
      <c r="G82" t="s">
        <v>33</v>
      </c>
      <c r="H82" t="s">
        <v>19</v>
      </c>
      <c r="I82" t="s">
        <v>3</v>
      </c>
      <c r="J82" t="s">
        <v>23</v>
      </c>
      <c r="K82" t="s">
        <v>40</v>
      </c>
      <c r="L82">
        <v>3</v>
      </c>
      <c r="M82">
        <v>80.27</v>
      </c>
      <c r="N82">
        <v>0.1</v>
      </c>
      <c r="O82">
        <v>39.26</v>
      </c>
      <c r="P82">
        <v>216.72900000000001</v>
      </c>
      <c r="Q82">
        <v>117.78</v>
      </c>
      <c r="R82">
        <v>98.949000000000012</v>
      </c>
      <c r="S82">
        <v>0.45655634455933447</v>
      </c>
      <c r="T82">
        <v>2026</v>
      </c>
      <c r="U82" t="s">
        <v>89</v>
      </c>
      <c r="V82">
        <v>1</v>
      </c>
      <c r="W82" t="s">
        <v>76</v>
      </c>
    </row>
    <row r="83" spans="1:23">
      <c r="A83">
        <v>2271</v>
      </c>
      <c r="B83" s="11">
        <v>46040</v>
      </c>
      <c r="C83">
        <v>2026</v>
      </c>
      <c r="D83" t="s">
        <v>89</v>
      </c>
      <c r="E83" t="s">
        <v>76</v>
      </c>
      <c r="F83" t="s">
        <v>6</v>
      </c>
      <c r="G83" t="s">
        <v>7</v>
      </c>
      <c r="H83" t="s">
        <v>19</v>
      </c>
      <c r="I83" t="s">
        <v>13</v>
      </c>
      <c r="J83" t="s">
        <v>23</v>
      </c>
      <c r="K83" t="s">
        <v>24</v>
      </c>
      <c r="L83">
        <v>4</v>
      </c>
      <c r="M83">
        <v>333.28</v>
      </c>
      <c r="N83">
        <v>0</v>
      </c>
      <c r="O83">
        <v>195.76</v>
      </c>
      <c r="P83">
        <v>1333.12</v>
      </c>
      <c r="Q83">
        <v>783.04</v>
      </c>
      <c r="R83">
        <v>550.07999999999993</v>
      </c>
      <c r="S83">
        <v>0.41262602016322608</v>
      </c>
      <c r="T83">
        <v>2026</v>
      </c>
      <c r="U83" t="s">
        <v>89</v>
      </c>
      <c r="V83">
        <v>1</v>
      </c>
      <c r="W83" t="s">
        <v>76</v>
      </c>
    </row>
    <row r="84" spans="1:23">
      <c r="A84">
        <v>3330</v>
      </c>
      <c r="B84" s="11">
        <v>46040</v>
      </c>
      <c r="C84">
        <v>2026</v>
      </c>
      <c r="D84" t="s">
        <v>89</v>
      </c>
      <c r="E84" t="s">
        <v>76</v>
      </c>
      <c r="F84" t="s">
        <v>20</v>
      </c>
      <c r="G84" t="s">
        <v>47</v>
      </c>
      <c r="H84" t="s">
        <v>28</v>
      </c>
      <c r="I84" t="s">
        <v>13</v>
      </c>
      <c r="J84" t="s">
        <v>4</v>
      </c>
      <c r="K84" t="s">
        <v>30</v>
      </c>
      <c r="L84">
        <v>1</v>
      </c>
      <c r="M84">
        <v>104.36</v>
      </c>
      <c r="N84">
        <v>0</v>
      </c>
      <c r="O84">
        <v>51.63</v>
      </c>
      <c r="P84">
        <v>104.36</v>
      </c>
      <c r="Q84">
        <v>51.63</v>
      </c>
      <c r="R84">
        <v>52.73</v>
      </c>
      <c r="S84">
        <v>0.50527021847451126</v>
      </c>
      <c r="T84">
        <v>2026</v>
      </c>
      <c r="U84" t="s">
        <v>89</v>
      </c>
      <c r="V84">
        <v>1</v>
      </c>
      <c r="W84" t="s">
        <v>76</v>
      </c>
    </row>
    <row r="85" spans="1:23">
      <c r="A85">
        <v>4547</v>
      </c>
      <c r="B85" s="11">
        <v>46040</v>
      </c>
      <c r="C85">
        <v>2026</v>
      </c>
      <c r="D85" t="s">
        <v>89</v>
      </c>
      <c r="E85" t="s">
        <v>76</v>
      </c>
      <c r="F85" t="s">
        <v>11</v>
      </c>
      <c r="G85" t="s">
        <v>25</v>
      </c>
      <c r="H85" t="s">
        <v>28</v>
      </c>
      <c r="I85" t="s">
        <v>13</v>
      </c>
      <c r="J85" t="s">
        <v>4</v>
      </c>
      <c r="K85" t="s">
        <v>5</v>
      </c>
      <c r="L85">
        <v>1</v>
      </c>
      <c r="M85">
        <v>83.52</v>
      </c>
      <c r="N85">
        <v>0.05</v>
      </c>
      <c r="O85">
        <v>42.97</v>
      </c>
      <c r="P85">
        <v>79.343999999999994</v>
      </c>
      <c r="Q85">
        <v>42.97</v>
      </c>
      <c r="R85">
        <v>36.373999999999995</v>
      </c>
      <c r="S85">
        <v>0.45843416011292598</v>
      </c>
      <c r="T85">
        <v>2026</v>
      </c>
      <c r="U85" t="s">
        <v>89</v>
      </c>
      <c r="V85">
        <v>1</v>
      </c>
      <c r="W85" t="s">
        <v>76</v>
      </c>
    </row>
    <row r="86" spans="1:23">
      <c r="A86">
        <v>1840</v>
      </c>
      <c r="B86" s="11">
        <v>46041</v>
      </c>
      <c r="C86">
        <v>2026</v>
      </c>
      <c r="D86" t="s">
        <v>89</v>
      </c>
      <c r="E86" t="s">
        <v>76</v>
      </c>
      <c r="F86" t="s">
        <v>11</v>
      </c>
      <c r="G86" t="s">
        <v>39</v>
      </c>
      <c r="H86" t="s">
        <v>2</v>
      </c>
      <c r="I86" t="s">
        <v>13</v>
      </c>
      <c r="J86" t="s">
        <v>34</v>
      </c>
      <c r="K86" t="s">
        <v>38</v>
      </c>
      <c r="L86">
        <v>2</v>
      </c>
      <c r="M86">
        <v>125.93</v>
      </c>
      <c r="N86">
        <v>0</v>
      </c>
      <c r="O86">
        <v>69.150000000000006</v>
      </c>
      <c r="P86">
        <v>251.86</v>
      </c>
      <c r="Q86">
        <v>138.30000000000001</v>
      </c>
      <c r="R86">
        <v>113.56</v>
      </c>
      <c r="S86">
        <v>0.45088541253077102</v>
      </c>
      <c r="T86">
        <v>2026</v>
      </c>
      <c r="U86" t="s">
        <v>89</v>
      </c>
      <c r="V86">
        <v>1</v>
      </c>
      <c r="W86" t="s">
        <v>76</v>
      </c>
    </row>
    <row r="87" spans="1:23">
      <c r="A87">
        <v>1850</v>
      </c>
      <c r="B87" s="11">
        <v>46041</v>
      </c>
      <c r="C87">
        <v>2026</v>
      </c>
      <c r="D87" t="s">
        <v>89</v>
      </c>
      <c r="E87" t="s">
        <v>76</v>
      </c>
      <c r="F87" t="s">
        <v>6</v>
      </c>
      <c r="G87" t="s">
        <v>27</v>
      </c>
      <c r="H87" t="s">
        <v>2</v>
      </c>
      <c r="I87" t="s">
        <v>16</v>
      </c>
      <c r="J87" t="s">
        <v>4</v>
      </c>
      <c r="K87" t="s">
        <v>22</v>
      </c>
      <c r="L87">
        <v>1</v>
      </c>
      <c r="M87">
        <v>49.85</v>
      </c>
      <c r="N87">
        <v>0</v>
      </c>
      <c r="O87">
        <v>23.07</v>
      </c>
      <c r="P87">
        <v>49.85</v>
      </c>
      <c r="Q87">
        <v>23.07</v>
      </c>
      <c r="R87">
        <v>26.78</v>
      </c>
      <c r="S87">
        <v>0.53721163490471413</v>
      </c>
      <c r="T87">
        <v>2026</v>
      </c>
      <c r="U87" t="s">
        <v>89</v>
      </c>
      <c r="V87">
        <v>1</v>
      </c>
      <c r="W87" t="s">
        <v>76</v>
      </c>
    </row>
    <row r="88" spans="1:23">
      <c r="A88">
        <v>1858</v>
      </c>
      <c r="B88" s="11">
        <v>46041</v>
      </c>
      <c r="C88">
        <v>2026</v>
      </c>
      <c r="D88" t="s">
        <v>89</v>
      </c>
      <c r="E88" t="s">
        <v>76</v>
      </c>
      <c r="F88" t="s">
        <v>6</v>
      </c>
      <c r="G88" t="s">
        <v>7</v>
      </c>
      <c r="H88" t="s">
        <v>2</v>
      </c>
      <c r="I88" t="s">
        <v>3</v>
      </c>
      <c r="J88" t="s">
        <v>14</v>
      </c>
      <c r="K88" t="s">
        <v>15</v>
      </c>
      <c r="L88">
        <v>1</v>
      </c>
      <c r="M88">
        <v>36.130000000000003</v>
      </c>
      <c r="N88">
        <v>0</v>
      </c>
      <c r="O88">
        <v>13.39</v>
      </c>
      <c r="P88">
        <v>36.130000000000003</v>
      </c>
      <c r="Q88">
        <v>13.39</v>
      </c>
      <c r="R88">
        <v>22.740000000000002</v>
      </c>
      <c r="S88">
        <v>0.62939385552172711</v>
      </c>
      <c r="T88">
        <v>2026</v>
      </c>
      <c r="U88" t="s">
        <v>89</v>
      </c>
      <c r="V88">
        <v>1</v>
      </c>
      <c r="W88" t="s">
        <v>76</v>
      </c>
    </row>
    <row r="89" spans="1:23">
      <c r="A89">
        <v>2910</v>
      </c>
      <c r="B89" s="11">
        <v>46041</v>
      </c>
      <c r="C89">
        <v>2026</v>
      </c>
      <c r="D89" t="s">
        <v>89</v>
      </c>
      <c r="E89" t="s">
        <v>76</v>
      </c>
      <c r="F89" t="s">
        <v>20</v>
      </c>
      <c r="G89" t="s">
        <v>47</v>
      </c>
      <c r="H89" t="s">
        <v>19</v>
      </c>
      <c r="I89" t="s">
        <v>3</v>
      </c>
      <c r="J89" t="s">
        <v>4</v>
      </c>
      <c r="K89" t="s">
        <v>30</v>
      </c>
      <c r="L89">
        <v>1</v>
      </c>
      <c r="M89">
        <v>104.83</v>
      </c>
      <c r="N89">
        <v>0.05</v>
      </c>
      <c r="O89">
        <v>51.06</v>
      </c>
      <c r="P89">
        <v>99.588499999999996</v>
      </c>
      <c r="Q89">
        <v>51.06</v>
      </c>
      <c r="R89">
        <v>48.528499999999994</v>
      </c>
      <c r="S89">
        <v>0.48729019916958277</v>
      </c>
      <c r="T89">
        <v>2026</v>
      </c>
      <c r="U89" t="s">
        <v>89</v>
      </c>
      <c r="V89">
        <v>1</v>
      </c>
      <c r="W89" t="s">
        <v>76</v>
      </c>
    </row>
    <row r="90" spans="1:23">
      <c r="A90">
        <v>3694</v>
      </c>
      <c r="B90" s="11">
        <v>46041</v>
      </c>
      <c r="C90">
        <v>2026</v>
      </c>
      <c r="D90" t="s">
        <v>89</v>
      </c>
      <c r="E90" t="s">
        <v>76</v>
      </c>
      <c r="F90" t="s">
        <v>0</v>
      </c>
      <c r="G90" t="s">
        <v>1</v>
      </c>
      <c r="H90" t="s">
        <v>19</v>
      </c>
      <c r="I90" t="s">
        <v>3</v>
      </c>
      <c r="J90" t="s">
        <v>14</v>
      </c>
      <c r="K90" t="s">
        <v>15</v>
      </c>
      <c r="L90">
        <v>1</v>
      </c>
      <c r="M90">
        <v>35.46</v>
      </c>
      <c r="N90">
        <v>0.05</v>
      </c>
      <c r="O90">
        <v>13.81</v>
      </c>
      <c r="P90">
        <v>33.686999999999998</v>
      </c>
      <c r="Q90">
        <v>13.81</v>
      </c>
      <c r="R90">
        <v>19.876999999999995</v>
      </c>
      <c r="S90">
        <v>0.59004957401965141</v>
      </c>
      <c r="T90">
        <v>2026</v>
      </c>
      <c r="U90" t="s">
        <v>89</v>
      </c>
      <c r="V90">
        <v>1</v>
      </c>
      <c r="W90" t="s">
        <v>76</v>
      </c>
    </row>
    <row r="91" spans="1:23">
      <c r="A91">
        <v>631</v>
      </c>
      <c r="B91" s="11">
        <v>46042</v>
      </c>
      <c r="C91">
        <v>2026</v>
      </c>
      <c r="D91" t="s">
        <v>89</v>
      </c>
      <c r="E91" t="s">
        <v>76</v>
      </c>
      <c r="F91" t="s">
        <v>20</v>
      </c>
      <c r="G91" t="s">
        <v>33</v>
      </c>
      <c r="H91" t="s">
        <v>28</v>
      </c>
      <c r="I91" t="s">
        <v>3</v>
      </c>
      <c r="J91" t="s">
        <v>14</v>
      </c>
      <c r="K91" t="s">
        <v>48</v>
      </c>
      <c r="L91">
        <v>1</v>
      </c>
      <c r="M91">
        <v>165.42</v>
      </c>
      <c r="N91">
        <v>0</v>
      </c>
      <c r="O91">
        <v>85.69</v>
      </c>
      <c r="P91">
        <v>165.42</v>
      </c>
      <c r="Q91">
        <v>85.69</v>
      </c>
      <c r="R91">
        <v>79.72999999999999</v>
      </c>
      <c r="S91">
        <v>0.48198524966751299</v>
      </c>
      <c r="T91">
        <v>2026</v>
      </c>
      <c r="U91" t="s">
        <v>89</v>
      </c>
      <c r="V91">
        <v>1</v>
      </c>
      <c r="W91" t="s">
        <v>76</v>
      </c>
    </row>
    <row r="92" spans="1:23">
      <c r="A92">
        <v>1113</v>
      </c>
      <c r="B92" s="11">
        <v>46042</v>
      </c>
      <c r="C92">
        <v>2026</v>
      </c>
      <c r="D92" t="s">
        <v>89</v>
      </c>
      <c r="E92" t="s">
        <v>76</v>
      </c>
      <c r="F92" t="s">
        <v>11</v>
      </c>
      <c r="G92" t="s">
        <v>25</v>
      </c>
      <c r="H92" t="s">
        <v>2</v>
      </c>
      <c r="I92" t="s">
        <v>3</v>
      </c>
      <c r="J92" t="s">
        <v>23</v>
      </c>
      <c r="K92" t="s">
        <v>51</v>
      </c>
      <c r="L92">
        <v>1</v>
      </c>
      <c r="M92">
        <v>122.86</v>
      </c>
      <c r="N92">
        <v>0.05</v>
      </c>
      <c r="O92">
        <v>60.36</v>
      </c>
      <c r="P92">
        <v>116.717</v>
      </c>
      <c r="Q92">
        <v>60.36</v>
      </c>
      <c r="R92">
        <v>56.356999999999999</v>
      </c>
      <c r="S92">
        <v>0.48285168398776529</v>
      </c>
      <c r="T92">
        <v>2026</v>
      </c>
      <c r="U92" t="s">
        <v>89</v>
      </c>
      <c r="V92">
        <v>1</v>
      </c>
      <c r="W92" t="s">
        <v>76</v>
      </c>
    </row>
    <row r="93" spans="1:23">
      <c r="A93">
        <v>1525</v>
      </c>
      <c r="B93" s="11">
        <v>46042</v>
      </c>
      <c r="C93">
        <v>2026</v>
      </c>
      <c r="D93" t="s">
        <v>89</v>
      </c>
      <c r="E93" t="s">
        <v>76</v>
      </c>
      <c r="F93" t="s">
        <v>0</v>
      </c>
      <c r="G93" t="s">
        <v>1</v>
      </c>
      <c r="H93" t="s">
        <v>19</v>
      </c>
      <c r="I93" t="s">
        <v>3</v>
      </c>
      <c r="J93" t="s">
        <v>34</v>
      </c>
      <c r="K93" t="s">
        <v>42</v>
      </c>
      <c r="L93">
        <v>2</v>
      </c>
      <c r="M93">
        <v>35.82</v>
      </c>
      <c r="N93">
        <v>0</v>
      </c>
      <c r="O93">
        <v>14.09</v>
      </c>
      <c r="P93">
        <v>71.64</v>
      </c>
      <c r="Q93">
        <v>28.18</v>
      </c>
      <c r="R93">
        <v>43.46</v>
      </c>
      <c r="S93">
        <v>0.60664433277498608</v>
      </c>
      <c r="T93">
        <v>2026</v>
      </c>
      <c r="U93" t="s">
        <v>89</v>
      </c>
      <c r="V93">
        <v>1</v>
      </c>
      <c r="W93" t="s">
        <v>76</v>
      </c>
    </row>
    <row r="94" spans="1:23">
      <c r="A94">
        <v>3233</v>
      </c>
      <c r="B94" s="11">
        <v>46042</v>
      </c>
      <c r="C94">
        <v>2026</v>
      </c>
      <c r="D94" t="s">
        <v>89</v>
      </c>
      <c r="E94" t="s">
        <v>76</v>
      </c>
      <c r="F94" t="s">
        <v>0</v>
      </c>
      <c r="G94" t="s">
        <v>1</v>
      </c>
      <c r="H94" t="s">
        <v>2</v>
      </c>
      <c r="I94" t="s">
        <v>13</v>
      </c>
      <c r="J94" t="s">
        <v>23</v>
      </c>
      <c r="K94" t="s">
        <v>51</v>
      </c>
      <c r="L94">
        <v>3</v>
      </c>
      <c r="M94">
        <v>120.29</v>
      </c>
      <c r="N94">
        <v>0.1</v>
      </c>
      <c r="O94">
        <v>62.41</v>
      </c>
      <c r="P94">
        <v>324.78300000000002</v>
      </c>
      <c r="Q94">
        <v>187.23</v>
      </c>
      <c r="R94">
        <v>137.55300000000003</v>
      </c>
      <c r="S94">
        <v>0.42352278290427769</v>
      </c>
      <c r="T94">
        <v>2026</v>
      </c>
      <c r="U94" t="s">
        <v>89</v>
      </c>
      <c r="V94">
        <v>1</v>
      </c>
      <c r="W94" t="s">
        <v>76</v>
      </c>
    </row>
    <row r="95" spans="1:23">
      <c r="A95">
        <v>4455</v>
      </c>
      <c r="B95" s="11">
        <v>46042</v>
      </c>
      <c r="C95">
        <v>2026</v>
      </c>
      <c r="D95" t="s">
        <v>89</v>
      </c>
      <c r="E95" t="s">
        <v>76</v>
      </c>
      <c r="F95" t="s">
        <v>6</v>
      </c>
      <c r="G95" t="s">
        <v>41</v>
      </c>
      <c r="H95" t="s">
        <v>28</v>
      </c>
      <c r="I95" t="s">
        <v>3</v>
      </c>
      <c r="J95" t="s">
        <v>23</v>
      </c>
      <c r="K95" t="s">
        <v>40</v>
      </c>
      <c r="L95">
        <v>1</v>
      </c>
      <c r="M95">
        <v>80.239999999999995</v>
      </c>
      <c r="N95">
        <v>0.1</v>
      </c>
      <c r="O95">
        <v>39.950000000000003</v>
      </c>
      <c r="P95">
        <v>72.215999999999994</v>
      </c>
      <c r="Q95">
        <v>39.950000000000003</v>
      </c>
      <c r="R95">
        <v>32.265999999999991</v>
      </c>
      <c r="S95">
        <v>0.44679849340866279</v>
      </c>
      <c r="T95">
        <v>2026</v>
      </c>
      <c r="U95" t="s">
        <v>89</v>
      </c>
      <c r="V95">
        <v>1</v>
      </c>
      <c r="W95" t="s">
        <v>76</v>
      </c>
    </row>
    <row r="96" spans="1:23">
      <c r="A96">
        <v>1769</v>
      </c>
      <c r="B96" s="11">
        <v>46043</v>
      </c>
      <c r="C96">
        <v>2026</v>
      </c>
      <c r="D96" t="s">
        <v>89</v>
      </c>
      <c r="E96" t="s">
        <v>76</v>
      </c>
      <c r="F96" t="s">
        <v>0</v>
      </c>
      <c r="G96" t="s">
        <v>50</v>
      </c>
      <c r="H96" t="s">
        <v>19</v>
      </c>
      <c r="I96" t="s">
        <v>13</v>
      </c>
      <c r="J96" t="s">
        <v>34</v>
      </c>
      <c r="K96" t="s">
        <v>42</v>
      </c>
      <c r="L96">
        <v>2</v>
      </c>
      <c r="M96">
        <v>35.97</v>
      </c>
      <c r="N96">
        <v>0</v>
      </c>
      <c r="O96">
        <v>13.55</v>
      </c>
      <c r="P96">
        <v>71.94</v>
      </c>
      <c r="Q96">
        <v>27.1</v>
      </c>
      <c r="R96">
        <v>44.839999999999996</v>
      </c>
      <c r="S96">
        <v>0.62329719210453149</v>
      </c>
      <c r="T96">
        <v>2026</v>
      </c>
      <c r="U96" t="s">
        <v>89</v>
      </c>
      <c r="V96">
        <v>1</v>
      </c>
      <c r="W96" t="s">
        <v>76</v>
      </c>
    </row>
    <row r="97" spans="1:23">
      <c r="A97">
        <v>3467</v>
      </c>
      <c r="B97" s="11">
        <v>46043</v>
      </c>
      <c r="C97">
        <v>2026</v>
      </c>
      <c r="D97" t="s">
        <v>89</v>
      </c>
      <c r="E97" t="s">
        <v>76</v>
      </c>
      <c r="F97" t="s">
        <v>6</v>
      </c>
      <c r="G97" t="s">
        <v>41</v>
      </c>
      <c r="H97" t="s">
        <v>2</v>
      </c>
      <c r="I97" t="s">
        <v>13</v>
      </c>
      <c r="J97" t="s">
        <v>9</v>
      </c>
      <c r="K97" t="s">
        <v>46</v>
      </c>
      <c r="L97">
        <v>1</v>
      </c>
      <c r="M97">
        <v>72.239999999999995</v>
      </c>
      <c r="N97">
        <v>0</v>
      </c>
      <c r="O97">
        <v>33.26</v>
      </c>
      <c r="P97">
        <v>72.239999999999995</v>
      </c>
      <c r="Q97">
        <v>33.26</v>
      </c>
      <c r="R97">
        <v>38.979999999999997</v>
      </c>
      <c r="S97">
        <v>0.53959025470653377</v>
      </c>
      <c r="T97">
        <v>2026</v>
      </c>
      <c r="U97" t="s">
        <v>89</v>
      </c>
      <c r="V97">
        <v>1</v>
      </c>
      <c r="W97" t="s">
        <v>76</v>
      </c>
    </row>
    <row r="98" spans="1:23">
      <c r="A98">
        <v>3911</v>
      </c>
      <c r="B98" s="11">
        <v>46043</v>
      </c>
      <c r="C98">
        <v>2026</v>
      </c>
      <c r="D98" t="s">
        <v>89</v>
      </c>
      <c r="E98" t="s">
        <v>76</v>
      </c>
      <c r="F98" t="s">
        <v>0</v>
      </c>
      <c r="G98" t="s">
        <v>50</v>
      </c>
      <c r="H98" t="s">
        <v>2</v>
      </c>
      <c r="I98" t="s">
        <v>3</v>
      </c>
      <c r="J98" t="s">
        <v>9</v>
      </c>
      <c r="K98" t="s">
        <v>37</v>
      </c>
      <c r="L98">
        <v>5</v>
      </c>
      <c r="M98">
        <v>152.81</v>
      </c>
      <c r="N98">
        <v>0</v>
      </c>
      <c r="O98">
        <v>78.989999999999995</v>
      </c>
      <c r="P98">
        <v>764.05</v>
      </c>
      <c r="Q98">
        <v>394.95</v>
      </c>
      <c r="R98">
        <v>369.09999999999997</v>
      </c>
      <c r="S98">
        <v>0.48308356782933054</v>
      </c>
      <c r="T98">
        <v>2026</v>
      </c>
      <c r="U98" t="s">
        <v>89</v>
      </c>
      <c r="V98">
        <v>1</v>
      </c>
      <c r="W98" t="s">
        <v>76</v>
      </c>
    </row>
    <row r="99" spans="1:23">
      <c r="A99">
        <v>4401</v>
      </c>
      <c r="B99" s="11">
        <v>46043</v>
      </c>
      <c r="C99">
        <v>2026</v>
      </c>
      <c r="D99" t="s">
        <v>89</v>
      </c>
      <c r="E99" t="s">
        <v>76</v>
      </c>
      <c r="F99" t="s">
        <v>0</v>
      </c>
      <c r="G99" t="s">
        <v>50</v>
      </c>
      <c r="H99" t="s">
        <v>2</v>
      </c>
      <c r="I99" t="s">
        <v>13</v>
      </c>
      <c r="J99" t="s">
        <v>4</v>
      </c>
      <c r="K99" t="s">
        <v>5</v>
      </c>
      <c r="L99">
        <v>3</v>
      </c>
      <c r="M99">
        <v>83.34</v>
      </c>
      <c r="N99">
        <v>0</v>
      </c>
      <c r="O99">
        <v>41.44</v>
      </c>
      <c r="P99">
        <v>250.02</v>
      </c>
      <c r="Q99">
        <v>124.32</v>
      </c>
      <c r="R99">
        <v>125.70000000000002</v>
      </c>
      <c r="S99">
        <v>0.50275977921766268</v>
      </c>
      <c r="T99">
        <v>2026</v>
      </c>
      <c r="U99" t="s">
        <v>89</v>
      </c>
      <c r="V99">
        <v>1</v>
      </c>
      <c r="W99" t="s">
        <v>76</v>
      </c>
    </row>
    <row r="100" spans="1:23">
      <c r="A100">
        <v>4864</v>
      </c>
      <c r="B100" s="11">
        <v>46043</v>
      </c>
      <c r="C100">
        <v>2026</v>
      </c>
      <c r="D100" t="s">
        <v>89</v>
      </c>
      <c r="E100" t="s">
        <v>76</v>
      </c>
      <c r="F100" t="s">
        <v>20</v>
      </c>
      <c r="G100" t="s">
        <v>47</v>
      </c>
      <c r="H100" t="s">
        <v>2</v>
      </c>
      <c r="I100" t="s">
        <v>3</v>
      </c>
      <c r="J100" t="s">
        <v>34</v>
      </c>
      <c r="K100" t="s">
        <v>42</v>
      </c>
      <c r="L100">
        <v>1</v>
      </c>
      <c r="M100">
        <v>35.869999999999997</v>
      </c>
      <c r="N100">
        <v>0</v>
      </c>
      <c r="O100">
        <v>13.64</v>
      </c>
      <c r="P100">
        <v>35.869999999999997</v>
      </c>
      <c r="Q100">
        <v>13.64</v>
      </c>
      <c r="R100">
        <v>22.229999999999997</v>
      </c>
      <c r="S100">
        <v>0.61973794257039305</v>
      </c>
      <c r="T100">
        <v>2026</v>
      </c>
      <c r="U100" t="s">
        <v>89</v>
      </c>
      <c r="V100">
        <v>1</v>
      </c>
      <c r="W100" t="s">
        <v>76</v>
      </c>
    </row>
    <row r="101" spans="1:23">
      <c r="A101">
        <v>347</v>
      </c>
      <c r="B101" s="11">
        <v>46044</v>
      </c>
      <c r="C101">
        <v>2026</v>
      </c>
      <c r="D101" t="s">
        <v>89</v>
      </c>
      <c r="E101" t="s">
        <v>76</v>
      </c>
      <c r="F101" t="s">
        <v>20</v>
      </c>
      <c r="G101" t="s">
        <v>21</v>
      </c>
      <c r="H101" t="s">
        <v>28</v>
      </c>
      <c r="I101" t="s">
        <v>13</v>
      </c>
      <c r="J101" t="s">
        <v>23</v>
      </c>
      <c r="K101" t="s">
        <v>29</v>
      </c>
      <c r="L101">
        <v>1</v>
      </c>
      <c r="M101">
        <v>199.42</v>
      </c>
      <c r="N101">
        <v>0.05</v>
      </c>
      <c r="O101">
        <v>101.82</v>
      </c>
      <c r="P101">
        <v>189.44899999999998</v>
      </c>
      <c r="Q101">
        <v>101.82</v>
      </c>
      <c r="R101">
        <v>87.628999999999991</v>
      </c>
      <c r="S101">
        <v>0.46254664843836601</v>
      </c>
      <c r="T101">
        <v>2026</v>
      </c>
      <c r="U101" t="s">
        <v>89</v>
      </c>
      <c r="V101">
        <v>1</v>
      </c>
      <c r="W101" t="s">
        <v>76</v>
      </c>
    </row>
    <row r="102" spans="1:23">
      <c r="A102">
        <v>2051</v>
      </c>
      <c r="B102" s="11">
        <v>46044</v>
      </c>
      <c r="C102">
        <v>2026</v>
      </c>
      <c r="D102" t="s">
        <v>89</v>
      </c>
      <c r="E102" t="s">
        <v>76</v>
      </c>
      <c r="F102" t="s">
        <v>11</v>
      </c>
      <c r="G102" t="s">
        <v>25</v>
      </c>
      <c r="H102" t="s">
        <v>2</v>
      </c>
      <c r="I102" t="s">
        <v>13</v>
      </c>
      <c r="J102" t="s">
        <v>23</v>
      </c>
      <c r="K102" t="s">
        <v>24</v>
      </c>
      <c r="L102">
        <v>3</v>
      </c>
      <c r="M102">
        <v>347.41</v>
      </c>
      <c r="N102">
        <v>0.1</v>
      </c>
      <c r="O102">
        <v>192.13</v>
      </c>
      <c r="P102">
        <v>938.00700000000006</v>
      </c>
      <c r="Q102">
        <v>576.39</v>
      </c>
      <c r="R102">
        <v>361.61700000000008</v>
      </c>
      <c r="S102">
        <v>0.38551631277804971</v>
      </c>
      <c r="T102">
        <v>2026</v>
      </c>
      <c r="U102" t="s">
        <v>89</v>
      </c>
      <c r="V102">
        <v>1</v>
      </c>
      <c r="W102" t="s">
        <v>76</v>
      </c>
    </row>
    <row r="103" spans="1:23">
      <c r="A103">
        <v>2314</v>
      </c>
      <c r="B103" s="11">
        <v>46044</v>
      </c>
      <c r="C103">
        <v>2026</v>
      </c>
      <c r="D103" t="s">
        <v>89</v>
      </c>
      <c r="E103" t="s">
        <v>76</v>
      </c>
      <c r="F103" t="s">
        <v>0</v>
      </c>
      <c r="G103" t="s">
        <v>36</v>
      </c>
      <c r="H103" t="s">
        <v>2</v>
      </c>
      <c r="I103" t="s">
        <v>13</v>
      </c>
      <c r="J103" t="s">
        <v>4</v>
      </c>
      <c r="K103" t="s">
        <v>26</v>
      </c>
      <c r="L103">
        <v>1</v>
      </c>
      <c r="M103">
        <v>40.28</v>
      </c>
      <c r="N103">
        <v>0</v>
      </c>
      <c r="O103">
        <v>16.79</v>
      </c>
      <c r="P103">
        <v>40.28</v>
      </c>
      <c r="Q103">
        <v>16.79</v>
      </c>
      <c r="R103">
        <v>23.490000000000002</v>
      </c>
      <c r="S103">
        <v>0.58316782522343602</v>
      </c>
      <c r="T103">
        <v>2026</v>
      </c>
      <c r="U103" t="s">
        <v>89</v>
      </c>
      <c r="V103">
        <v>1</v>
      </c>
      <c r="W103" t="s">
        <v>76</v>
      </c>
    </row>
    <row r="104" spans="1:23">
      <c r="A104">
        <v>3861</v>
      </c>
      <c r="B104" s="11">
        <v>46044</v>
      </c>
      <c r="C104">
        <v>2026</v>
      </c>
      <c r="D104" t="s">
        <v>89</v>
      </c>
      <c r="E104" t="s">
        <v>76</v>
      </c>
      <c r="F104" t="s">
        <v>20</v>
      </c>
      <c r="G104" t="s">
        <v>47</v>
      </c>
      <c r="H104" t="s">
        <v>2</v>
      </c>
      <c r="I104" t="s">
        <v>3</v>
      </c>
      <c r="J104" t="s">
        <v>23</v>
      </c>
      <c r="K104" t="s">
        <v>29</v>
      </c>
      <c r="L104">
        <v>3</v>
      </c>
      <c r="M104">
        <v>195.49</v>
      </c>
      <c r="N104">
        <v>0.05</v>
      </c>
      <c r="O104">
        <v>106.38</v>
      </c>
      <c r="P104">
        <v>557.14649999999995</v>
      </c>
      <c r="Q104">
        <v>319.14</v>
      </c>
      <c r="R104">
        <v>238.00649999999996</v>
      </c>
      <c r="S104">
        <v>0.42718836069148775</v>
      </c>
      <c r="T104">
        <v>2026</v>
      </c>
      <c r="U104" t="s">
        <v>89</v>
      </c>
      <c r="V104">
        <v>1</v>
      </c>
      <c r="W104" t="s">
        <v>76</v>
      </c>
    </row>
    <row r="105" spans="1:23">
      <c r="A105">
        <v>843</v>
      </c>
      <c r="B105" s="11">
        <v>46045</v>
      </c>
      <c r="C105">
        <v>2026</v>
      </c>
      <c r="D105" t="s">
        <v>89</v>
      </c>
      <c r="E105" t="s">
        <v>76</v>
      </c>
      <c r="F105" t="s">
        <v>6</v>
      </c>
      <c r="G105" t="s">
        <v>41</v>
      </c>
      <c r="H105" t="s">
        <v>2</v>
      </c>
      <c r="I105" t="s">
        <v>3</v>
      </c>
      <c r="J105" t="s">
        <v>34</v>
      </c>
      <c r="K105" t="s">
        <v>42</v>
      </c>
      <c r="L105">
        <v>2</v>
      </c>
      <c r="M105">
        <v>35.75</v>
      </c>
      <c r="N105">
        <v>0</v>
      </c>
      <c r="O105">
        <v>13.94</v>
      </c>
      <c r="P105">
        <v>71.5</v>
      </c>
      <c r="Q105">
        <v>27.88</v>
      </c>
      <c r="R105">
        <v>43.620000000000005</v>
      </c>
      <c r="S105">
        <v>0.61006993006993016</v>
      </c>
      <c r="T105">
        <v>2026</v>
      </c>
      <c r="U105" t="s">
        <v>89</v>
      </c>
      <c r="V105">
        <v>1</v>
      </c>
      <c r="W105" t="s">
        <v>76</v>
      </c>
    </row>
    <row r="106" spans="1:23">
      <c r="A106">
        <v>868</v>
      </c>
      <c r="B106" s="11">
        <v>46045</v>
      </c>
      <c r="C106">
        <v>2026</v>
      </c>
      <c r="D106" t="s">
        <v>89</v>
      </c>
      <c r="E106" t="s">
        <v>76</v>
      </c>
      <c r="F106" t="s">
        <v>0</v>
      </c>
      <c r="G106" t="s">
        <v>50</v>
      </c>
      <c r="H106" t="s">
        <v>2</v>
      </c>
      <c r="I106" t="s">
        <v>3</v>
      </c>
      <c r="J106" t="s">
        <v>4</v>
      </c>
      <c r="K106" t="s">
        <v>30</v>
      </c>
      <c r="L106">
        <v>1</v>
      </c>
      <c r="M106">
        <v>103.39</v>
      </c>
      <c r="N106">
        <v>0</v>
      </c>
      <c r="O106">
        <v>51.32</v>
      </c>
      <c r="P106">
        <v>103.39</v>
      </c>
      <c r="Q106">
        <v>51.32</v>
      </c>
      <c r="R106">
        <v>52.07</v>
      </c>
      <c r="S106">
        <v>0.50362704323435536</v>
      </c>
      <c r="T106">
        <v>2026</v>
      </c>
      <c r="U106" t="s">
        <v>89</v>
      </c>
      <c r="V106">
        <v>1</v>
      </c>
      <c r="W106" t="s">
        <v>76</v>
      </c>
    </row>
    <row r="107" spans="1:23">
      <c r="A107">
        <v>890</v>
      </c>
      <c r="B107" s="11">
        <v>46045</v>
      </c>
      <c r="C107">
        <v>2026</v>
      </c>
      <c r="D107" t="s">
        <v>89</v>
      </c>
      <c r="E107" t="s">
        <v>76</v>
      </c>
      <c r="F107" t="s">
        <v>0</v>
      </c>
      <c r="G107" t="s">
        <v>50</v>
      </c>
      <c r="H107" t="s">
        <v>2</v>
      </c>
      <c r="I107" t="s">
        <v>13</v>
      </c>
      <c r="J107" t="s">
        <v>23</v>
      </c>
      <c r="K107" t="s">
        <v>40</v>
      </c>
      <c r="L107">
        <v>3</v>
      </c>
      <c r="M107">
        <v>81.98</v>
      </c>
      <c r="N107">
        <v>0.1</v>
      </c>
      <c r="O107">
        <v>40.229999999999997</v>
      </c>
      <c r="P107">
        <v>221.346</v>
      </c>
      <c r="Q107">
        <v>120.69</v>
      </c>
      <c r="R107">
        <v>100.65600000000001</v>
      </c>
      <c r="S107">
        <v>0.45474505977067581</v>
      </c>
      <c r="T107">
        <v>2026</v>
      </c>
      <c r="U107" t="s">
        <v>89</v>
      </c>
      <c r="V107">
        <v>1</v>
      </c>
      <c r="W107" t="s">
        <v>76</v>
      </c>
    </row>
    <row r="108" spans="1:23">
      <c r="A108">
        <v>2185</v>
      </c>
      <c r="B108" s="11">
        <v>46045</v>
      </c>
      <c r="C108">
        <v>2026</v>
      </c>
      <c r="D108" t="s">
        <v>89</v>
      </c>
      <c r="E108" t="s">
        <v>76</v>
      </c>
      <c r="F108" t="s">
        <v>11</v>
      </c>
      <c r="G108" t="s">
        <v>12</v>
      </c>
      <c r="H108" t="s">
        <v>8</v>
      </c>
      <c r="I108" t="s">
        <v>16</v>
      </c>
      <c r="J108" t="s">
        <v>23</v>
      </c>
      <c r="K108" t="s">
        <v>24</v>
      </c>
      <c r="L108">
        <v>10</v>
      </c>
      <c r="M108">
        <v>337.69</v>
      </c>
      <c r="N108">
        <v>0.1</v>
      </c>
      <c r="O108">
        <v>200.27</v>
      </c>
      <c r="P108">
        <v>3039.21</v>
      </c>
      <c r="Q108">
        <v>2002.7</v>
      </c>
      <c r="R108">
        <v>1036.51</v>
      </c>
      <c r="S108">
        <v>0.34104586389226149</v>
      </c>
      <c r="T108">
        <v>2026</v>
      </c>
      <c r="U108" t="s">
        <v>89</v>
      </c>
      <c r="V108">
        <v>1</v>
      </c>
      <c r="W108" t="s">
        <v>76</v>
      </c>
    </row>
    <row r="109" spans="1:23">
      <c r="A109">
        <v>2335</v>
      </c>
      <c r="B109" s="11">
        <v>46045</v>
      </c>
      <c r="C109">
        <v>2026</v>
      </c>
      <c r="D109" t="s">
        <v>89</v>
      </c>
      <c r="E109" t="s">
        <v>76</v>
      </c>
      <c r="F109" t="s">
        <v>20</v>
      </c>
      <c r="G109" t="s">
        <v>33</v>
      </c>
      <c r="H109" t="s">
        <v>2</v>
      </c>
      <c r="I109" t="s">
        <v>13</v>
      </c>
      <c r="J109" t="s">
        <v>23</v>
      </c>
      <c r="K109" t="s">
        <v>24</v>
      </c>
      <c r="L109">
        <v>2</v>
      </c>
      <c r="M109">
        <v>333.29</v>
      </c>
      <c r="N109">
        <v>0</v>
      </c>
      <c r="O109">
        <v>197.18</v>
      </c>
      <c r="P109">
        <v>666.58</v>
      </c>
      <c r="Q109">
        <v>394.36</v>
      </c>
      <c r="R109">
        <v>272.22000000000003</v>
      </c>
      <c r="S109">
        <v>0.40838308980167426</v>
      </c>
      <c r="T109">
        <v>2026</v>
      </c>
      <c r="U109" t="s">
        <v>89</v>
      </c>
      <c r="V109">
        <v>1</v>
      </c>
      <c r="W109" t="s">
        <v>76</v>
      </c>
    </row>
    <row r="110" spans="1:23">
      <c r="A110">
        <v>2784</v>
      </c>
      <c r="B110" s="11">
        <v>46045</v>
      </c>
      <c r="C110">
        <v>2026</v>
      </c>
      <c r="D110" t="s">
        <v>89</v>
      </c>
      <c r="E110" t="s">
        <v>76</v>
      </c>
      <c r="F110" t="s">
        <v>0</v>
      </c>
      <c r="G110" t="s">
        <v>50</v>
      </c>
      <c r="H110" t="s">
        <v>19</v>
      </c>
      <c r="I110" t="s">
        <v>13</v>
      </c>
      <c r="J110" t="s">
        <v>4</v>
      </c>
      <c r="K110" t="s">
        <v>5</v>
      </c>
      <c r="L110">
        <v>1</v>
      </c>
      <c r="M110">
        <v>80.11</v>
      </c>
      <c r="N110">
        <v>0.05</v>
      </c>
      <c r="O110">
        <v>43.54</v>
      </c>
      <c r="P110">
        <v>76.104500000000002</v>
      </c>
      <c r="Q110">
        <v>43.54</v>
      </c>
      <c r="R110">
        <v>32.564500000000002</v>
      </c>
      <c r="S110">
        <v>0.42789191177919839</v>
      </c>
      <c r="T110">
        <v>2026</v>
      </c>
      <c r="U110" t="s">
        <v>89</v>
      </c>
      <c r="V110">
        <v>1</v>
      </c>
      <c r="W110" t="s">
        <v>76</v>
      </c>
    </row>
    <row r="111" spans="1:23">
      <c r="A111">
        <v>3820</v>
      </c>
      <c r="B111" s="11">
        <v>46045</v>
      </c>
      <c r="C111">
        <v>2026</v>
      </c>
      <c r="D111" t="s">
        <v>89</v>
      </c>
      <c r="E111" t="s">
        <v>76</v>
      </c>
      <c r="F111" t="s">
        <v>20</v>
      </c>
      <c r="G111" t="s">
        <v>47</v>
      </c>
      <c r="H111" t="s">
        <v>19</v>
      </c>
      <c r="I111" t="s">
        <v>13</v>
      </c>
      <c r="J111" t="s">
        <v>23</v>
      </c>
      <c r="K111" t="s">
        <v>40</v>
      </c>
      <c r="L111">
        <v>1</v>
      </c>
      <c r="M111">
        <v>82.6</v>
      </c>
      <c r="N111">
        <v>0.05</v>
      </c>
      <c r="O111">
        <v>38.299999999999997</v>
      </c>
      <c r="P111">
        <v>78.469999999999985</v>
      </c>
      <c r="Q111">
        <v>38.299999999999997</v>
      </c>
      <c r="R111">
        <v>40.169999999999987</v>
      </c>
      <c r="S111">
        <v>0.51191538167452522</v>
      </c>
      <c r="T111">
        <v>2026</v>
      </c>
      <c r="U111" t="s">
        <v>89</v>
      </c>
      <c r="V111">
        <v>1</v>
      </c>
      <c r="W111" t="s">
        <v>76</v>
      </c>
    </row>
    <row r="112" spans="1:23">
      <c r="A112">
        <v>994</v>
      </c>
      <c r="B112" s="11">
        <v>46046</v>
      </c>
      <c r="C112">
        <v>2026</v>
      </c>
      <c r="D112" t="s">
        <v>89</v>
      </c>
      <c r="E112" t="s">
        <v>76</v>
      </c>
      <c r="F112" t="s">
        <v>0</v>
      </c>
      <c r="G112" t="s">
        <v>50</v>
      </c>
      <c r="H112" t="s">
        <v>2</v>
      </c>
      <c r="I112" t="s">
        <v>3</v>
      </c>
      <c r="J112" t="s">
        <v>9</v>
      </c>
      <c r="K112" t="s">
        <v>10</v>
      </c>
      <c r="L112">
        <v>1</v>
      </c>
      <c r="M112">
        <v>94.07</v>
      </c>
      <c r="N112">
        <v>0</v>
      </c>
      <c r="O112">
        <v>46.28</v>
      </c>
      <c r="P112">
        <v>94.07</v>
      </c>
      <c r="Q112">
        <v>46.28</v>
      </c>
      <c r="R112">
        <v>47.789999999999992</v>
      </c>
      <c r="S112">
        <v>0.50802593813117891</v>
      </c>
      <c r="T112">
        <v>2026</v>
      </c>
      <c r="U112" t="s">
        <v>89</v>
      </c>
      <c r="V112">
        <v>1</v>
      </c>
      <c r="W112" t="s">
        <v>76</v>
      </c>
    </row>
    <row r="113" spans="1:23">
      <c r="A113">
        <v>1643</v>
      </c>
      <c r="B113" s="11">
        <v>46046</v>
      </c>
      <c r="C113">
        <v>2026</v>
      </c>
      <c r="D113" t="s">
        <v>89</v>
      </c>
      <c r="E113" t="s">
        <v>76</v>
      </c>
      <c r="F113" t="s">
        <v>0</v>
      </c>
      <c r="G113" t="s">
        <v>50</v>
      </c>
      <c r="H113" t="s">
        <v>2</v>
      </c>
      <c r="I113" t="s">
        <v>3</v>
      </c>
      <c r="J113" t="s">
        <v>14</v>
      </c>
      <c r="K113" t="s">
        <v>48</v>
      </c>
      <c r="L113">
        <v>1</v>
      </c>
      <c r="M113">
        <v>163.71</v>
      </c>
      <c r="N113">
        <v>0</v>
      </c>
      <c r="O113">
        <v>90.06</v>
      </c>
      <c r="P113">
        <v>163.71</v>
      </c>
      <c r="Q113">
        <v>90.06</v>
      </c>
      <c r="R113">
        <v>73.650000000000006</v>
      </c>
      <c r="S113">
        <v>0.44988088693421296</v>
      </c>
      <c r="T113">
        <v>2026</v>
      </c>
      <c r="U113" t="s">
        <v>89</v>
      </c>
      <c r="V113">
        <v>1</v>
      </c>
      <c r="W113" t="s">
        <v>76</v>
      </c>
    </row>
    <row r="114" spans="1:23">
      <c r="A114">
        <v>1971</v>
      </c>
      <c r="B114" s="11">
        <v>46046</v>
      </c>
      <c r="C114">
        <v>2026</v>
      </c>
      <c r="D114" t="s">
        <v>89</v>
      </c>
      <c r="E114" t="s">
        <v>76</v>
      </c>
      <c r="F114" t="s">
        <v>20</v>
      </c>
      <c r="G114" t="s">
        <v>33</v>
      </c>
      <c r="H114" t="s">
        <v>19</v>
      </c>
      <c r="I114" t="s">
        <v>3</v>
      </c>
      <c r="J114" t="s">
        <v>23</v>
      </c>
      <c r="K114" t="s">
        <v>29</v>
      </c>
      <c r="L114">
        <v>4</v>
      </c>
      <c r="M114">
        <v>191.43</v>
      </c>
      <c r="N114">
        <v>0</v>
      </c>
      <c r="O114">
        <v>106.82</v>
      </c>
      <c r="P114">
        <v>765.72</v>
      </c>
      <c r="Q114">
        <v>427.28</v>
      </c>
      <c r="R114">
        <v>338.44000000000005</v>
      </c>
      <c r="S114">
        <v>0.441989238886277</v>
      </c>
      <c r="T114">
        <v>2026</v>
      </c>
      <c r="U114" t="s">
        <v>89</v>
      </c>
      <c r="V114">
        <v>1</v>
      </c>
      <c r="W114" t="s">
        <v>76</v>
      </c>
    </row>
    <row r="115" spans="1:23">
      <c r="A115">
        <v>2828</v>
      </c>
      <c r="B115" s="11">
        <v>46046</v>
      </c>
      <c r="C115">
        <v>2026</v>
      </c>
      <c r="D115" t="s">
        <v>89</v>
      </c>
      <c r="E115" t="s">
        <v>76</v>
      </c>
      <c r="F115" t="s">
        <v>6</v>
      </c>
      <c r="G115" t="s">
        <v>41</v>
      </c>
      <c r="H115" t="s">
        <v>8</v>
      </c>
      <c r="I115" t="s">
        <v>16</v>
      </c>
      <c r="J115" t="s">
        <v>14</v>
      </c>
      <c r="K115" t="s">
        <v>32</v>
      </c>
      <c r="L115">
        <v>3</v>
      </c>
      <c r="M115">
        <v>46.94</v>
      </c>
      <c r="N115">
        <v>0.05</v>
      </c>
      <c r="O115">
        <v>18.18</v>
      </c>
      <c r="P115">
        <v>133.779</v>
      </c>
      <c r="Q115">
        <v>54.54</v>
      </c>
      <c r="R115">
        <v>79.239000000000004</v>
      </c>
      <c r="S115">
        <v>0.59231269481757232</v>
      </c>
      <c r="T115">
        <v>2026</v>
      </c>
      <c r="U115" t="s">
        <v>89</v>
      </c>
      <c r="V115">
        <v>1</v>
      </c>
      <c r="W115" t="s">
        <v>76</v>
      </c>
    </row>
    <row r="116" spans="1:23">
      <c r="A116">
        <v>5175</v>
      </c>
      <c r="B116" s="11">
        <v>46046</v>
      </c>
      <c r="C116">
        <v>2026</v>
      </c>
      <c r="D116" t="s">
        <v>89</v>
      </c>
      <c r="E116" t="s">
        <v>76</v>
      </c>
      <c r="F116" t="s">
        <v>20</v>
      </c>
      <c r="G116" t="s">
        <v>31</v>
      </c>
      <c r="H116" t="s">
        <v>2</v>
      </c>
      <c r="I116" t="s">
        <v>3</v>
      </c>
      <c r="J116" t="s">
        <v>9</v>
      </c>
      <c r="K116" t="s">
        <v>17</v>
      </c>
      <c r="L116">
        <v>1</v>
      </c>
      <c r="M116">
        <v>147.21</v>
      </c>
      <c r="N116">
        <v>0</v>
      </c>
      <c r="O116">
        <v>79.510000000000005</v>
      </c>
      <c r="P116">
        <v>147.21</v>
      </c>
      <c r="Q116">
        <v>79.510000000000005</v>
      </c>
      <c r="R116">
        <v>67.7</v>
      </c>
      <c r="S116">
        <v>0.45988723592147274</v>
      </c>
      <c r="T116">
        <v>2026</v>
      </c>
      <c r="U116" t="s">
        <v>89</v>
      </c>
      <c r="V116">
        <v>1</v>
      </c>
      <c r="W116" t="s">
        <v>76</v>
      </c>
    </row>
    <row r="117" spans="1:23">
      <c r="A117">
        <v>1874</v>
      </c>
      <c r="B117" s="11">
        <v>46047</v>
      </c>
      <c r="C117">
        <v>2026</v>
      </c>
      <c r="D117" t="s">
        <v>89</v>
      </c>
      <c r="E117" t="s">
        <v>76</v>
      </c>
      <c r="F117" t="s">
        <v>0</v>
      </c>
      <c r="G117" t="s">
        <v>1</v>
      </c>
      <c r="H117" t="s">
        <v>2</v>
      </c>
      <c r="I117" t="s">
        <v>16</v>
      </c>
      <c r="J117" t="s">
        <v>14</v>
      </c>
      <c r="K117" t="s">
        <v>15</v>
      </c>
      <c r="L117">
        <v>1</v>
      </c>
      <c r="M117">
        <v>35.729999999999997</v>
      </c>
      <c r="N117">
        <v>0</v>
      </c>
      <c r="O117">
        <v>13.57</v>
      </c>
      <c r="P117">
        <v>35.729999999999997</v>
      </c>
      <c r="Q117">
        <v>13.57</v>
      </c>
      <c r="R117">
        <v>22.159999999999997</v>
      </c>
      <c r="S117">
        <v>0.62020710887209629</v>
      </c>
      <c r="T117">
        <v>2026</v>
      </c>
      <c r="U117" t="s">
        <v>89</v>
      </c>
      <c r="V117">
        <v>1</v>
      </c>
      <c r="W117" t="s">
        <v>76</v>
      </c>
    </row>
    <row r="118" spans="1:23">
      <c r="A118">
        <v>2490</v>
      </c>
      <c r="B118" s="11">
        <v>46047</v>
      </c>
      <c r="C118">
        <v>2026</v>
      </c>
      <c r="D118" t="s">
        <v>89</v>
      </c>
      <c r="E118" t="s">
        <v>76</v>
      </c>
      <c r="F118" t="s">
        <v>6</v>
      </c>
      <c r="G118" t="s">
        <v>49</v>
      </c>
      <c r="H118" t="s">
        <v>2</v>
      </c>
      <c r="I118" t="s">
        <v>13</v>
      </c>
      <c r="J118" t="s">
        <v>4</v>
      </c>
      <c r="K118" t="s">
        <v>30</v>
      </c>
      <c r="L118">
        <v>2</v>
      </c>
      <c r="M118">
        <v>103.99</v>
      </c>
      <c r="N118">
        <v>0.15</v>
      </c>
      <c r="O118">
        <v>51.94</v>
      </c>
      <c r="P118">
        <v>176.78299999999999</v>
      </c>
      <c r="Q118">
        <v>103.88</v>
      </c>
      <c r="R118">
        <v>72.902999999999992</v>
      </c>
      <c r="S118">
        <v>0.41238693765803269</v>
      </c>
      <c r="T118">
        <v>2026</v>
      </c>
      <c r="U118" t="s">
        <v>89</v>
      </c>
      <c r="V118">
        <v>1</v>
      </c>
      <c r="W118" t="s">
        <v>76</v>
      </c>
    </row>
    <row r="119" spans="1:23">
      <c r="A119">
        <v>5078</v>
      </c>
      <c r="B119" s="11">
        <v>46047</v>
      </c>
      <c r="C119">
        <v>2026</v>
      </c>
      <c r="D119" t="s">
        <v>89</v>
      </c>
      <c r="E119" t="s">
        <v>76</v>
      </c>
      <c r="F119" t="s">
        <v>6</v>
      </c>
      <c r="G119" t="s">
        <v>43</v>
      </c>
      <c r="H119" t="s">
        <v>2</v>
      </c>
      <c r="I119" t="s">
        <v>3</v>
      </c>
      <c r="J119" t="s">
        <v>9</v>
      </c>
      <c r="K119" t="s">
        <v>46</v>
      </c>
      <c r="L119">
        <v>2</v>
      </c>
      <c r="M119">
        <v>72.739999999999995</v>
      </c>
      <c r="N119">
        <v>0</v>
      </c>
      <c r="O119">
        <v>31.96</v>
      </c>
      <c r="P119">
        <v>145.47999999999999</v>
      </c>
      <c r="Q119">
        <v>63.92</v>
      </c>
      <c r="R119">
        <v>81.559999999999988</v>
      </c>
      <c r="S119">
        <v>0.56062689029419843</v>
      </c>
      <c r="T119">
        <v>2026</v>
      </c>
      <c r="U119" t="s">
        <v>89</v>
      </c>
      <c r="V119">
        <v>1</v>
      </c>
      <c r="W119" t="s">
        <v>76</v>
      </c>
    </row>
    <row r="120" spans="1:23">
      <c r="A120">
        <v>230</v>
      </c>
      <c r="B120" s="11">
        <v>46048</v>
      </c>
      <c r="C120">
        <v>2026</v>
      </c>
      <c r="D120" t="s">
        <v>89</v>
      </c>
      <c r="E120" t="s">
        <v>76</v>
      </c>
      <c r="F120" t="s">
        <v>11</v>
      </c>
      <c r="G120" t="s">
        <v>39</v>
      </c>
      <c r="H120" t="s">
        <v>19</v>
      </c>
      <c r="I120" t="s">
        <v>3</v>
      </c>
      <c r="J120" t="s">
        <v>4</v>
      </c>
      <c r="K120" t="s">
        <v>30</v>
      </c>
      <c r="L120">
        <v>1</v>
      </c>
      <c r="M120">
        <v>100.01</v>
      </c>
      <c r="N120">
        <v>0.05</v>
      </c>
      <c r="O120">
        <v>49.41</v>
      </c>
      <c r="P120">
        <v>95.009500000000003</v>
      </c>
      <c r="Q120">
        <v>49.41</v>
      </c>
      <c r="R120">
        <v>45.599500000000006</v>
      </c>
      <c r="S120">
        <v>0.47994674216788852</v>
      </c>
      <c r="T120">
        <v>2026</v>
      </c>
      <c r="U120" t="s">
        <v>89</v>
      </c>
      <c r="V120">
        <v>1</v>
      </c>
      <c r="W120" t="s">
        <v>76</v>
      </c>
    </row>
    <row r="121" spans="1:23">
      <c r="A121">
        <v>1757</v>
      </c>
      <c r="B121" s="11">
        <v>46048</v>
      </c>
      <c r="C121">
        <v>2026</v>
      </c>
      <c r="D121" t="s">
        <v>89</v>
      </c>
      <c r="E121" t="s">
        <v>76</v>
      </c>
      <c r="F121" t="s">
        <v>20</v>
      </c>
      <c r="G121" t="s">
        <v>31</v>
      </c>
      <c r="H121" t="s">
        <v>2</v>
      </c>
      <c r="I121" t="s">
        <v>16</v>
      </c>
      <c r="J121" t="s">
        <v>14</v>
      </c>
      <c r="K121" t="s">
        <v>32</v>
      </c>
      <c r="L121">
        <v>2</v>
      </c>
      <c r="M121">
        <v>45.73</v>
      </c>
      <c r="N121">
        <v>0</v>
      </c>
      <c r="O121">
        <v>18.11</v>
      </c>
      <c r="P121">
        <v>91.46</v>
      </c>
      <c r="Q121">
        <v>36.22</v>
      </c>
      <c r="R121">
        <v>55.239999999999995</v>
      </c>
      <c r="S121">
        <v>0.60397988191559149</v>
      </c>
      <c r="T121">
        <v>2026</v>
      </c>
      <c r="U121" t="s">
        <v>89</v>
      </c>
      <c r="V121">
        <v>1</v>
      </c>
      <c r="W121" t="s">
        <v>76</v>
      </c>
    </row>
    <row r="122" spans="1:23">
      <c r="A122">
        <v>1944</v>
      </c>
      <c r="B122" s="11">
        <v>46048</v>
      </c>
      <c r="C122">
        <v>2026</v>
      </c>
      <c r="D122" t="s">
        <v>89</v>
      </c>
      <c r="E122" t="s">
        <v>76</v>
      </c>
      <c r="F122" t="s">
        <v>11</v>
      </c>
      <c r="G122" t="s">
        <v>52</v>
      </c>
      <c r="H122" t="s">
        <v>2</v>
      </c>
      <c r="I122" t="s">
        <v>3</v>
      </c>
      <c r="J122" t="s">
        <v>9</v>
      </c>
      <c r="K122" t="s">
        <v>17</v>
      </c>
      <c r="L122">
        <v>2</v>
      </c>
      <c r="M122">
        <v>143.66</v>
      </c>
      <c r="N122">
        <v>0.15</v>
      </c>
      <c r="O122">
        <v>78.14</v>
      </c>
      <c r="P122">
        <v>244.22199999999998</v>
      </c>
      <c r="Q122">
        <v>156.28</v>
      </c>
      <c r="R122">
        <v>87.941999999999979</v>
      </c>
      <c r="S122">
        <v>0.36009040954541355</v>
      </c>
      <c r="T122">
        <v>2026</v>
      </c>
      <c r="U122" t="s">
        <v>89</v>
      </c>
      <c r="V122">
        <v>1</v>
      </c>
      <c r="W122" t="s">
        <v>76</v>
      </c>
    </row>
    <row r="123" spans="1:23">
      <c r="A123">
        <v>3485</v>
      </c>
      <c r="B123" s="11">
        <v>46048</v>
      </c>
      <c r="C123">
        <v>2026</v>
      </c>
      <c r="D123" t="s">
        <v>89</v>
      </c>
      <c r="E123" t="s">
        <v>76</v>
      </c>
      <c r="F123" t="s">
        <v>11</v>
      </c>
      <c r="G123" t="s">
        <v>39</v>
      </c>
      <c r="H123" t="s">
        <v>2</v>
      </c>
      <c r="I123" t="s">
        <v>16</v>
      </c>
      <c r="J123" t="s">
        <v>23</v>
      </c>
      <c r="K123" t="s">
        <v>51</v>
      </c>
      <c r="L123">
        <v>2</v>
      </c>
      <c r="M123">
        <v>121.88</v>
      </c>
      <c r="N123">
        <v>0.05</v>
      </c>
      <c r="O123">
        <v>62.17</v>
      </c>
      <c r="P123">
        <v>231.57199999999997</v>
      </c>
      <c r="Q123">
        <v>124.34</v>
      </c>
      <c r="R123">
        <v>107.23199999999997</v>
      </c>
      <c r="S123">
        <v>0.46306116456220953</v>
      </c>
      <c r="T123">
        <v>2026</v>
      </c>
      <c r="U123" t="s">
        <v>89</v>
      </c>
      <c r="V123">
        <v>1</v>
      </c>
      <c r="W123" t="s">
        <v>76</v>
      </c>
    </row>
    <row r="124" spans="1:23">
      <c r="A124">
        <v>4002</v>
      </c>
      <c r="B124" s="11">
        <v>46048</v>
      </c>
      <c r="C124">
        <v>2026</v>
      </c>
      <c r="D124" t="s">
        <v>89</v>
      </c>
      <c r="E124" t="s">
        <v>76</v>
      </c>
      <c r="F124" t="s">
        <v>0</v>
      </c>
      <c r="G124" t="s">
        <v>50</v>
      </c>
      <c r="H124" t="s">
        <v>2</v>
      </c>
      <c r="I124" t="s">
        <v>3</v>
      </c>
      <c r="J124" t="s">
        <v>34</v>
      </c>
      <c r="K124" t="s">
        <v>45</v>
      </c>
      <c r="L124">
        <v>3</v>
      </c>
      <c r="M124">
        <v>50.92</v>
      </c>
      <c r="N124">
        <v>0.05</v>
      </c>
      <c r="O124">
        <v>21.87</v>
      </c>
      <c r="P124">
        <v>145.12199999999999</v>
      </c>
      <c r="Q124">
        <v>65.61</v>
      </c>
      <c r="R124">
        <v>79.511999999999986</v>
      </c>
      <c r="S124">
        <v>0.54789763095877941</v>
      </c>
      <c r="T124">
        <v>2026</v>
      </c>
      <c r="U124" t="s">
        <v>89</v>
      </c>
      <c r="V124">
        <v>1</v>
      </c>
      <c r="W124" t="s">
        <v>76</v>
      </c>
    </row>
    <row r="125" spans="1:23">
      <c r="A125">
        <v>818</v>
      </c>
      <c r="B125" s="11">
        <v>46049</v>
      </c>
      <c r="C125">
        <v>2026</v>
      </c>
      <c r="D125" t="s">
        <v>89</v>
      </c>
      <c r="E125" t="s">
        <v>76</v>
      </c>
      <c r="F125" t="s">
        <v>0</v>
      </c>
      <c r="G125" t="s">
        <v>1</v>
      </c>
      <c r="H125" t="s">
        <v>2</v>
      </c>
      <c r="I125" t="s">
        <v>3</v>
      </c>
      <c r="J125" t="s">
        <v>4</v>
      </c>
      <c r="K125" t="s">
        <v>30</v>
      </c>
      <c r="L125">
        <v>1</v>
      </c>
      <c r="M125">
        <v>103.78</v>
      </c>
      <c r="N125">
        <v>0</v>
      </c>
      <c r="O125">
        <v>49.36</v>
      </c>
      <c r="P125">
        <v>103.78</v>
      </c>
      <c r="Q125">
        <v>49.36</v>
      </c>
      <c r="R125">
        <v>54.42</v>
      </c>
      <c r="S125">
        <v>0.52437849296588934</v>
      </c>
      <c r="T125">
        <v>2026</v>
      </c>
      <c r="U125" t="s">
        <v>89</v>
      </c>
      <c r="V125">
        <v>1</v>
      </c>
      <c r="W125" t="s">
        <v>76</v>
      </c>
    </row>
    <row r="126" spans="1:23">
      <c r="A126">
        <v>1439</v>
      </c>
      <c r="B126" s="11">
        <v>46049</v>
      </c>
      <c r="C126">
        <v>2026</v>
      </c>
      <c r="D126" t="s">
        <v>89</v>
      </c>
      <c r="E126" t="s">
        <v>76</v>
      </c>
      <c r="F126" t="s">
        <v>6</v>
      </c>
      <c r="G126" t="s">
        <v>27</v>
      </c>
      <c r="H126" t="s">
        <v>28</v>
      </c>
      <c r="I126" t="s">
        <v>13</v>
      </c>
      <c r="J126" t="s">
        <v>9</v>
      </c>
      <c r="K126" t="s">
        <v>37</v>
      </c>
      <c r="L126">
        <v>2</v>
      </c>
      <c r="M126">
        <v>157.16999999999999</v>
      </c>
      <c r="N126">
        <v>0</v>
      </c>
      <c r="O126">
        <v>81.260000000000005</v>
      </c>
      <c r="P126">
        <v>314.33999999999997</v>
      </c>
      <c r="Q126">
        <v>162.52000000000001</v>
      </c>
      <c r="R126">
        <v>151.81999999999996</v>
      </c>
      <c r="S126">
        <v>0.4829802125087484</v>
      </c>
      <c r="T126">
        <v>2026</v>
      </c>
      <c r="U126" t="s">
        <v>89</v>
      </c>
      <c r="V126">
        <v>1</v>
      </c>
      <c r="W126" t="s">
        <v>76</v>
      </c>
    </row>
    <row r="127" spans="1:23">
      <c r="A127">
        <v>1616</v>
      </c>
      <c r="B127" s="11">
        <v>46049</v>
      </c>
      <c r="C127">
        <v>2026</v>
      </c>
      <c r="D127" t="s">
        <v>89</v>
      </c>
      <c r="E127" t="s">
        <v>76</v>
      </c>
      <c r="F127" t="s">
        <v>6</v>
      </c>
      <c r="G127" t="s">
        <v>43</v>
      </c>
      <c r="H127" t="s">
        <v>2</v>
      </c>
      <c r="I127" t="s">
        <v>16</v>
      </c>
      <c r="J127" t="s">
        <v>14</v>
      </c>
      <c r="K127" t="s">
        <v>44</v>
      </c>
      <c r="L127">
        <v>2</v>
      </c>
      <c r="M127">
        <v>132.91999999999999</v>
      </c>
      <c r="N127">
        <v>0</v>
      </c>
      <c r="O127">
        <v>69.02</v>
      </c>
      <c r="P127">
        <v>265.83999999999997</v>
      </c>
      <c r="Q127">
        <v>138.04</v>
      </c>
      <c r="R127">
        <v>127.79999999999998</v>
      </c>
      <c r="S127">
        <v>0.48074029491423409</v>
      </c>
      <c r="T127">
        <v>2026</v>
      </c>
      <c r="U127" t="s">
        <v>89</v>
      </c>
      <c r="V127">
        <v>1</v>
      </c>
      <c r="W127" t="s">
        <v>76</v>
      </c>
    </row>
    <row r="128" spans="1:23">
      <c r="A128">
        <v>1798</v>
      </c>
      <c r="B128" s="11">
        <v>46049</v>
      </c>
      <c r="C128">
        <v>2026</v>
      </c>
      <c r="D128" t="s">
        <v>89</v>
      </c>
      <c r="E128" t="s">
        <v>76</v>
      </c>
      <c r="F128" t="s">
        <v>20</v>
      </c>
      <c r="G128" t="s">
        <v>33</v>
      </c>
      <c r="H128" t="s">
        <v>19</v>
      </c>
      <c r="I128" t="s">
        <v>3</v>
      </c>
      <c r="J128" t="s">
        <v>9</v>
      </c>
      <c r="K128" t="s">
        <v>46</v>
      </c>
      <c r="L128">
        <v>1</v>
      </c>
      <c r="M128">
        <v>71.41</v>
      </c>
      <c r="N128">
        <v>0.05</v>
      </c>
      <c r="O128">
        <v>32.28</v>
      </c>
      <c r="P128">
        <v>67.839499999999987</v>
      </c>
      <c r="Q128">
        <v>32.28</v>
      </c>
      <c r="R128">
        <v>35.559499999999986</v>
      </c>
      <c r="S128">
        <v>0.52417102130764515</v>
      </c>
      <c r="T128">
        <v>2026</v>
      </c>
      <c r="U128" t="s">
        <v>89</v>
      </c>
      <c r="V128">
        <v>1</v>
      </c>
      <c r="W128" t="s">
        <v>76</v>
      </c>
    </row>
    <row r="129" spans="1:23">
      <c r="A129">
        <v>4449</v>
      </c>
      <c r="B129" s="11">
        <v>46049</v>
      </c>
      <c r="C129">
        <v>2026</v>
      </c>
      <c r="D129" t="s">
        <v>89</v>
      </c>
      <c r="E129" t="s">
        <v>76</v>
      </c>
      <c r="F129" t="s">
        <v>20</v>
      </c>
      <c r="G129" t="s">
        <v>33</v>
      </c>
      <c r="H129" t="s">
        <v>2</v>
      </c>
      <c r="I129" t="s">
        <v>13</v>
      </c>
      <c r="J129" t="s">
        <v>23</v>
      </c>
      <c r="K129" t="s">
        <v>29</v>
      </c>
      <c r="L129">
        <v>1</v>
      </c>
      <c r="M129">
        <v>199.67</v>
      </c>
      <c r="N129">
        <v>0</v>
      </c>
      <c r="O129">
        <v>103.81</v>
      </c>
      <c r="P129">
        <v>199.67</v>
      </c>
      <c r="Q129">
        <v>103.81</v>
      </c>
      <c r="R129">
        <v>95.859999999999985</v>
      </c>
      <c r="S129">
        <v>0.4800921520508839</v>
      </c>
      <c r="T129">
        <v>2026</v>
      </c>
      <c r="U129" t="s">
        <v>89</v>
      </c>
      <c r="V129">
        <v>1</v>
      </c>
      <c r="W129" t="s">
        <v>76</v>
      </c>
    </row>
    <row r="130" spans="1:23">
      <c r="A130">
        <v>4473</v>
      </c>
      <c r="B130" s="11">
        <v>46049</v>
      </c>
      <c r="C130">
        <v>2026</v>
      </c>
      <c r="D130" t="s">
        <v>89</v>
      </c>
      <c r="E130" t="s">
        <v>76</v>
      </c>
      <c r="F130" t="s">
        <v>0</v>
      </c>
      <c r="G130" t="s">
        <v>1</v>
      </c>
      <c r="H130" t="s">
        <v>19</v>
      </c>
      <c r="I130" t="s">
        <v>3</v>
      </c>
      <c r="J130" t="s">
        <v>23</v>
      </c>
      <c r="K130" t="s">
        <v>29</v>
      </c>
      <c r="L130">
        <v>1</v>
      </c>
      <c r="M130">
        <v>196.88</v>
      </c>
      <c r="N130">
        <v>0</v>
      </c>
      <c r="O130">
        <v>102.76</v>
      </c>
      <c r="P130">
        <v>196.88</v>
      </c>
      <c r="Q130">
        <v>102.76</v>
      </c>
      <c r="R130">
        <v>94.11999999999999</v>
      </c>
      <c r="S130">
        <v>0.47805770012190163</v>
      </c>
      <c r="T130">
        <v>2026</v>
      </c>
      <c r="U130" t="s">
        <v>89</v>
      </c>
      <c r="V130">
        <v>1</v>
      </c>
      <c r="W130" t="s">
        <v>76</v>
      </c>
    </row>
    <row r="131" spans="1:23">
      <c r="A131">
        <v>203</v>
      </c>
      <c r="B131" s="11">
        <v>46050</v>
      </c>
      <c r="C131">
        <v>2026</v>
      </c>
      <c r="D131" t="s">
        <v>89</v>
      </c>
      <c r="E131" t="s">
        <v>76</v>
      </c>
      <c r="F131" t="s">
        <v>20</v>
      </c>
      <c r="G131" t="s">
        <v>31</v>
      </c>
      <c r="H131" t="s">
        <v>2</v>
      </c>
      <c r="I131" t="s">
        <v>3</v>
      </c>
      <c r="J131" t="s">
        <v>4</v>
      </c>
      <c r="K131" t="s">
        <v>22</v>
      </c>
      <c r="L131">
        <v>3</v>
      </c>
      <c r="M131">
        <v>49.95</v>
      </c>
      <c r="N131">
        <v>0</v>
      </c>
      <c r="O131">
        <v>22.55</v>
      </c>
      <c r="P131">
        <v>149.85000000000002</v>
      </c>
      <c r="Q131">
        <v>67.650000000000006</v>
      </c>
      <c r="R131">
        <v>82.200000000000017</v>
      </c>
      <c r="S131">
        <v>0.54854854854854862</v>
      </c>
      <c r="T131">
        <v>2026</v>
      </c>
      <c r="U131" t="s">
        <v>89</v>
      </c>
      <c r="V131">
        <v>1</v>
      </c>
      <c r="W131" t="s">
        <v>76</v>
      </c>
    </row>
    <row r="132" spans="1:23">
      <c r="A132">
        <v>1654</v>
      </c>
      <c r="B132" s="11">
        <v>46050</v>
      </c>
      <c r="C132">
        <v>2026</v>
      </c>
      <c r="D132" t="s">
        <v>89</v>
      </c>
      <c r="E132" t="s">
        <v>76</v>
      </c>
      <c r="F132" t="s">
        <v>6</v>
      </c>
      <c r="G132" t="s">
        <v>27</v>
      </c>
      <c r="H132" t="s">
        <v>28</v>
      </c>
      <c r="I132" t="s">
        <v>16</v>
      </c>
      <c r="J132" t="s">
        <v>9</v>
      </c>
      <c r="K132" t="s">
        <v>46</v>
      </c>
      <c r="L132">
        <v>1</v>
      </c>
      <c r="M132">
        <v>70.41</v>
      </c>
      <c r="N132">
        <v>0</v>
      </c>
      <c r="O132">
        <v>32.74</v>
      </c>
      <c r="P132">
        <v>70.41</v>
      </c>
      <c r="Q132">
        <v>32.74</v>
      </c>
      <c r="R132">
        <v>37.669999999999995</v>
      </c>
      <c r="S132">
        <v>0.53500923164323244</v>
      </c>
      <c r="T132">
        <v>2026</v>
      </c>
      <c r="U132" t="s">
        <v>89</v>
      </c>
      <c r="V132">
        <v>1</v>
      </c>
      <c r="W132" t="s">
        <v>76</v>
      </c>
    </row>
    <row r="133" spans="1:23">
      <c r="A133">
        <v>2203</v>
      </c>
      <c r="B133" s="11">
        <v>46050</v>
      </c>
      <c r="C133">
        <v>2026</v>
      </c>
      <c r="D133" t="s">
        <v>89</v>
      </c>
      <c r="E133" t="s">
        <v>76</v>
      </c>
      <c r="F133" t="s">
        <v>11</v>
      </c>
      <c r="G133" t="s">
        <v>52</v>
      </c>
      <c r="H133" t="s">
        <v>28</v>
      </c>
      <c r="I133" t="s">
        <v>3</v>
      </c>
      <c r="J133" t="s">
        <v>9</v>
      </c>
      <c r="K133" t="s">
        <v>46</v>
      </c>
      <c r="L133">
        <v>2</v>
      </c>
      <c r="M133">
        <v>70.290000000000006</v>
      </c>
      <c r="N133">
        <v>0.15</v>
      </c>
      <c r="O133">
        <v>31.84</v>
      </c>
      <c r="P133">
        <v>119.49300000000001</v>
      </c>
      <c r="Q133">
        <v>63.68</v>
      </c>
      <c r="R133">
        <v>55.813000000000009</v>
      </c>
      <c r="S133">
        <v>0.46708175374289712</v>
      </c>
      <c r="T133">
        <v>2026</v>
      </c>
      <c r="U133" t="s">
        <v>89</v>
      </c>
      <c r="V133">
        <v>1</v>
      </c>
      <c r="W133" t="s">
        <v>76</v>
      </c>
    </row>
    <row r="134" spans="1:23">
      <c r="A134">
        <v>3352</v>
      </c>
      <c r="B134" s="11">
        <v>46050</v>
      </c>
      <c r="C134">
        <v>2026</v>
      </c>
      <c r="D134" t="s">
        <v>89</v>
      </c>
      <c r="E134" t="s">
        <v>76</v>
      </c>
      <c r="F134" t="s">
        <v>11</v>
      </c>
      <c r="G134" t="s">
        <v>52</v>
      </c>
      <c r="H134" t="s">
        <v>2</v>
      </c>
      <c r="I134" t="s">
        <v>16</v>
      </c>
      <c r="J134" t="s">
        <v>9</v>
      </c>
      <c r="K134" t="s">
        <v>10</v>
      </c>
      <c r="L134">
        <v>4</v>
      </c>
      <c r="M134">
        <v>91.46</v>
      </c>
      <c r="N134">
        <v>0</v>
      </c>
      <c r="O134">
        <v>44.04</v>
      </c>
      <c r="P134">
        <v>365.84</v>
      </c>
      <c r="Q134">
        <v>176.16</v>
      </c>
      <c r="R134">
        <v>189.67999999999998</v>
      </c>
      <c r="S134">
        <v>0.51847802317953207</v>
      </c>
      <c r="T134">
        <v>2026</v>
      </c>
      <c r="U134" t="s">
        <v>89</v>
      </c>
      <c r="V134">
        <v>1</v>
      </c>
      <c r="W134" t="s">
        <v>76</v>
      </c>
    </row>
    <row r="135" spans="1:23">
      <c r="A135">
        <v>183</v>
      </c>
      <c r="B135" s="11">
        <v>46051</v>
      </c>
      <c r="C135">
        <v>2026</v>
      </c>
      <c r="D135" t="s">
        <v>89</v>
      </c>
      <c r="E135" t="s">
        <v>76</v>
      </c>
      <c r="F135" t="s">
        <v>6</v>
      </c>
      <c r="G135" t="s">
        <v>43</v>
      </c>
      <c r="H135" t="s">
        <v>2</v>
      </c>
      <c r="I135" t="s">
        <v>13</v>
      </c>
      <c r="J135" t="s">
        <v>23</v>
      </c>
      <c r="K135" t="s">
        <v>51</v>
      </c>
      <c r="L135">
        <v>2</v>
      </c>
      <c r="M135">
        <v>123.27</v>
      </c>
      <c r="N135">
        <v>0</v>
      </c>
      <c r="O135">
        <v>60.26</v>
      </c>
      <c r="P135">
        <v>246.54</v>
      </c>
      <c r="Q135">
        <v>120.52</v>
      </c>
      <c r="R135">
        <v>126.02</v>
      </c>
      <c r="S135">
        <v>0.51115437657175311</v>
      </c>
      <c r="T135">
        <v>2026</v>
      </c>
      <c r="U135" t="s">
        <v>89</v>
      </c>
      <c r="V135">
        <v>1</v>
      </c>
      <c r="W135" t="s">
        <v>76</v>
      </c>
    </row>
    <row r="136" spans="1:23">
      <c r="A136">
        <v>3525</v>
      </c>
      <c r="B136" s="11">
        <v>46051</v>
      </c>
      <c r="C136">
        <v>2026</v>
      </c>
      <c r="D136" t="s">
        <v>89</v>
      </c>
      <c r="E136" t="s">
        <v>76</v>
      </c>
      <c r="F136" t="s">
        <v>11</v>
      </c>
      <c r="G136" t="s">
        <v>25</v>
      </c>
      <c r="H136" t="s">
        <v>8</v>
      </c>
      <c r="I136" t="s">
        <v>16</v>
      </c>
      <c r="J136" t="s">
        <v>34</v>
      </c>
      <c r="K136" t="s">
        <v>45</v>
      </c>
      <c r="L136">
        <v>3</v>
      </c>
      <c r="M136">
        <v>49.63</v>
      </c>
      <c r="N136">
        <v>0.1</v>
      </c>
      <c r="O136">
        <v>22.06</v>
      </c>
      <c r="P136">
        <v>134.001</v>
      </c>
      <c r="Q136">
        <v>66.179999999999993</v>
      </c>
      <c r="R136">
        <v>67.821000000000012</v>
      </c>
      <c r="S136">
        <v>0.50612308863366695</v>
      </c>
      <c r="T136">
        <v>2026</v>
      </c>
      <c r="U136" t="s">
        <v>89</v>
      </c>
      <c r="V136">
        <v>1</v>
      </c>
      <c r="W136" t="s">
        <v>76</v>
      </c>
    </row>
    <row r="137" spans="1:23">
      <c r="A137">
        <v>4299</v>
      </c>
      <c r="B137" s="11">
        <v>46051</v>
      </c>
      <c r="C137">
        <v>2026</v>
      </c>
      <c r="D137" t="s">
        <v>89</v>
      </c>
      <c r="E137" t="s">
        <v>76</v>
      </c>
      <c r="F137" t="s">
        <v>0</v>
      </c>
      <c r="G137" t="s">
        <v>36</v>
      </c>
      <c r="H137" t="s">
        <v>8</v>
      </c>
      <c r="I137" t="s">
        <v>16</v>
      </c>
      <c r="J137" t="s">
        <v>14</v>
      </c>
      <c r="K137" t="s">
        <v>44</v>
      </c>
      <c r="L137">
        <v>12</v>
      </c>
      <c r="M137">
        <v>132.21</v>
      </c>
      <c r="N137">
        <v>0.1</v>
      </c>
      <c r="O137">
        <v>68.95</v>
      </c>
      <c r="P137">
        <v>1427.8679999999999</v>
      </c>
      <c r="Q137">
        <v>827.40000000000009</v>
      </c>
      <c r="R137">
        <v>600.46799999999985</v>
      </c>
      <c r="S137">
        <v>0.42053467127213429</v>
      </c>
      <c r="T137">
        <v>2026</v>
      </c>
      <c r="U137" t="s">
        <v>89</v>
      </c>
      <c r="V137">
        <v>1</v>
      </c>
      <c r="W137" t="s">
        <v>76</v>
      </c>
    </row>
    <row r="138" spans="1:23">
      <c r="A138">
        <v>748</v>
      </c>
      <c r="B138" s="11">
        <v>46052</v>
      </c>
      <c r="C138">
        <v>2026</v>
      </c>
      <c r="D138" t="s">
        <v>89</v>
      </c>
      <c r="E138" t="s">
        <v>76</v>
      </c>
      <c r="F138" t="s">
        <v>6</v>
      </c>
      <c r="G138" t="s">
        <v>7</v>
      </c>
      <c r="H138" t="s">
        <v>19</v>
      </c>
      <c r="I138" t="s">
        <v>16</v>
      </c>
      <c r="J138" t="s">
        <v>4</v>
      </c>
      <c r="K138" t="s">
        <v>26</v>
      </c>
      <c r="L138">
        <v>1</v>
      </c>
      <c r="M138">
        <v>39.549999999999997</v>
      </c>
      <c r="N138">
        <v>0</v>
      </c>
      <c r="O138">
        <v>17.059999999999999</v>
      </c>
      <c r="P138">
        <v>39.549999999999997</v>
      </c>
      <c r="Q138">
        <v>17.059999999999999</v>
      </c>
      <c r="R138">
        <v>22.49</v>
      </c>
      <c r="S138">
        <v>0.56864728192161818</v>
      </c>
      <c r="T138">
        <v>2026</v>
      </c>
      <c r="U138" t="s">
        <v>89</v>
      </c>
      <c r="V138">
        <v>1</v>
      </c>
      <c r="W138" t="s">
        <v>76</v>
      </c>
    </row>
    <row r="139" spans="1:23">
      <c r="A139">
        <v>3117</v>
      </c>
      <c r="B139" s="11">
        <v>46052</v>
      </c>
      <c r="C139">
        <v>2026</v>
      </c>
      <c r="D139" t="s">
        <v>89</v>
      </c>
      <c r="E139" t="s">
        <v>76</v>
      </c>
      <c r="F139" t="s">
        <v>6</v>
      </c>
      <c r="G139" t="s">
        <v>43</v>
      </c>
      <c r="H139" t="s">
        <v>2</v>
      </c>
      <c r="I139" t="s">
        <v>13</v>
      </c>
      <c r="J139" t="s">
        <v>23</v>
      </c>
      <c r="K139" t="s">
        <v>40</v>
      </c>
      <c r="L139">
        <v>3</v>
      </c>
      <c r="M139">
        <v>80.08</v>
      </c>
      <c r="N139">
        <v>0</v>
      </c>
      <c r="O139">
        <v>39.450000000000003</v>
      </c>
      <c r="P139">
        <v>240.24</v>
      </c>
      <c r="Q139">
        <v>118.35000000000001</v>
      </c>
      <c r="R139">
        <v>121.89</v>
      </c>
      <c r="S139">
        <v>0.50736763236763238</v>
      </c>
      <c r="T139">
        <v>2026</v>
      </c>
      <c r="U139" t="s">
        <v>89</v>
      </c>
      <c r="V139">
        <v>1</v>
      </c>
      <c r="W139" t="s">
        <v>76</v>
      </c>
    </row>
    <row r="140" spans="1:23">
      <c r="A140">
        <v>3328</v>
      </c>
      <c r="B140" s="11">
        <v>46052</v>
      </c>
      <c r="C140">
        <v>2026</v>
      </c>
      <c r="D140" t="s">
        <v>89</v>
      </c>
      <c r="E140" t="s">
        <v>76</v>
      </c>
      <c r="F140" t="s">
        <v>11</v>
      </c>
      <c r="G140" t="s">
        <v>25</v>
      </c>
      <c r="H140" t="s">
        <v>19</v>
      </c>
      <c r="I140" t="s">
        <v>3</v>
      </c>
      <c r="J140" t="s">
        <v>34</v>
      </c>
      <c r="K140" t="s">
        <v>38</v>
      </c>
      <c r="L140">
        <v>1</v>
      </c>
      <c r="M140">
        <v>120.48</v>
      </c>
      <c r="N140">
        <v>0</v>
      </c>
      <c r="O140">
        <v>69.55</v>
      </c>
      <c r="P140">
        <v>120.48</v>
      </c>
      <c r="Q140">
        <v>69.55</v>
      </c>
      <c r="R140">
        <v>50.930000000000007</v>
      </c>
      <c r="S140">
        <v>0.42272576361221786</v>
      </c>
      <c r="T140">
        <v>2026</v>
      </c>
      <c r="U140" t="s">
        <v>89</v>
      </c>
      <c r="V140">
        <v>1</v>
      </c>
      <c r="W140" t="s">
        <v>76</v>
      </c>
    </row>
    <row r="141" spans="1:23">
      <c r="A141">
        <v>3822</v>
      </c>
      <c r="B141" s="11">
        <v>46052</v>
      </c>
      <c r="C141">
        <v>2026</v>
      </c>
      <c r="D141" t="s">
        <v>89</v>
      </c>
      <c r="E141" t="s">
        <v>76</v>
      </c>
      <c r="F141" t="s">
        <v>20</v>
      </c>
      <c r="G141" t="s">
        <v>31</v>
      </c>
      <c r="H141" t="s">
        <v>2</v>
      </c>
      <c r="I141" t="s">
        <v>3</v>
      </c>
      <c r="J141" t="s">
        <v>34</v>
      </c>
      <c r="K141" t="s">
        <v>35</v>
      </c>
      <c r="L141">
        <v>1</v>
      </c>
      <c r="M141">
        <v>39.369999999999997</v>
      </c>
      <c r="N141">
        <v>0.05</v>
      </c>
      <c r="O141">
        <v>14.66</v>
      </c>
      <c r="P141">
        <v>37.401499999999999</v>
      </c>
      <c r="Q141">
        <v>14.66</v>
      </c>
      <c r="R141">
        <v>22.741499999999998</v>
      </c>
      <c r="S141">
        <v>0.60803711081106371</v>
      </c>
      <c r="T141">
        <v>2026</v>
      </c>
      <c r="U141" t="s">
        <v>89</v>
      </c>
      <c r="V141">
        <v>1</v>
      </c>
      <c r="W141" t="s">
        <v>76</v>
      </c>
    </row>
    <row r="142" spans="1:23">
      <c r="A142">
        <v>4125</v>
      </c>
      <c r="B142" s="11">
        <v>46052</v>
      </c>
      <c r="C142">
        <v>2026</v>
      </c>
      <c r="D142" t="s">
        <v>89</v>
      </c>
      <c r="E142" t="s">
        <v>76</v>
      </c>
      <c r="F142" t="s">
        <v>6</v>
      </c>
      <c r="G142" t="s">
        <v>43</v>
      </c>
      <c r="H142" t="s">
        <v>8</v>
      </c>
      <c r="I142" t="s">
        <v>16</v>
      </c>
      <c r="J142" t="s">
        <v>23</v>
      </c>
      <c r="K142" t="s">
        <v>40</v>
      </c>
      <c r="L142">
        <v>8</v>
      </c>
      <c r="M142">
        <v>81.06</v>
      </c>
      <c r="N142">
        <v>0.15</v>
      </c>
      <c r="O142">
        <v>39.549999999999997</v>
      </c>
      <c r="P142">
        <v>551.20799999999997</v>
      </c>
      <c r="Q142">
        <v>316.39999999999998</v>
      </c>
      <c r="R142">
        <v>234.80799999999999</v>
      </c>
      <c r="S142">
        <v>0.42598801178502488</v>
      </c>
      <c r="T142">
        <v>2026</v>
      </c>
      <c r="U142" t="s">
        <v>89</v>
      </c>
      <c r="V142">
        <v>1</v>
      </c>
      <c r="W142" t="s">
        <v>76</v>
      </c>
    </row>
    <row r="143" spans="1:23">
      <c r="A143">
        <v>4592</v>
      </c>
      <c r="B143" s="11">
        <v>46052</v>
      </c>
      <c r="C143">
        <v>2026</v>
      </c>
      <c r="D143" t="s">
        <v>89</v>
      </c>
      <c r="E143" t="s">
        <v>76</v>
      </c>
      <c r="F143" t="s">
        <v>6</v>
      </c>
      <c r="G143" t="s">
        <v>43</v>
      </c>
      <c r="H143" t="s">
        <v>28</v>
      </c>
      <c r="I143" t="s">
        <v>3</v>
      </c>
      <c r="J143" t="s">
        <v>34</v>
      </c>
      <c r="K143" t="s">
        <v>38</v>
      </c>
      <c r="L143">
        <v>5</v>
      </c>
      <c r="M143">
        <v>120.4</v>
      </c>
      <c r="N143">
        <v>0</v>
      </c>
      <c r="O143">
        <v>69.510000000000005</v>
      </c>
      <c r="P143">
        <v>602</v>
      </c>
      <c r="Q143">
        <v>347.55</v>
      </c>
      <c r="R143">
        <v>254.45</v>
      </c>
      <c r="S143">
        <v>0.42267441860465116</v>
      </c>
      <c r="T143">
        <v>2026</v>
      </c>
      <c r="U143" t="s">
        <v>89</v>
      </c>
      <c r="V143">
        <v>1</v>
      </c>
      <c r="W143" t="s">
        <v>76</v>
      </c>
    </row>
    <row r="144" spans="1:23">
      <c r="A144">
        <v>373</v>
      </c>
      <c r="B144" s="11">
        <v>46053</v>
      </c>
      <c r="C144">
        <v>2026</v>
      </c>
      <c r="D144" t="s">
        <v>89</v>
      </c>
      <c r="E144" t="s">
        <v>76</v>
      </c>
      <c r="F144" t="s">
        <v>11</v>
      </c>
      <c r="G144" t="s">
        <v>39</v>
      </c>
      <c r="H144" t="s">
        <v>8</v>
      </c>
      <c r="I144" t="s">
        <v>16</v>
      </c>
      <c r="J144" t="s">
        <v>14</v>
      </c>
      <c r="K144" t="s">
        <v>32</v>
      </c>
      <c r="L144">
        <v>10</v>
      </c>
      <c r="M144">
        <v>47.71</v>
      </c>
      <c r="N144">
        <v>0.1</v>
      </c>
      <c r="O144">
        <v>18.649999999999999</v>
      </c>
      <c r="P144">
        <v>429.39000000000004</v>
      </c>
      <c r="Q144">
        <v>186.5</v>
      </c>
      <c r="R144">
        <v>242.89000000000004</v>
      </c>
      <c r="S144">
        <v>0.56566291716155481</v>
      </c>
      <c r="T144">
        <v>2026</v>
      </c>
      <c r="U144" t="s">
        <v>89</v>
      </c>
      <c r="V144">
        <v>1</v>
      </c>
      <c r="W144" t="s">
        <v>76</v>
      </c>
    </row>
    <row r="145" spans="1:23">
      <c r="A145">
        <v>672</v>
      </c>
      <c r="B145" s="11">
        <v>46053</v>
      </c>
      <c r="C145">
        <v>2026</v>
      </c>
      <c r="D145" t="s">
        <v>89</v>
      </c>
      <c r="E145" t="s">
        <v>76</v>
      </c>
      <c r="F145" t="s">
        <v>0</v>
      </c>
      <c r="G145" t="s">
        <v>36</v>
      </c>
      <c r="H145" t="s">
        <v>2</v>
      </c>
      <c r="I145" t="s">
        <v>16</v>
      </c>
      <c r="J145" t="s">
        <v>4</v>
      </c>
      <c r="K145" t="s">
        <v>30</v>
      </c>
      <c r="L145">
        <v>1</v>
      </c>
      <c r="M145">
        <v>102.92</v>
      </c>
      <c r="N145">
        <v>0.05</v>
      </c>
      <c r="O145">
        <v>50.92</v>
      </c>
      <c r="P145">
        <v>97.774000000000001</v>
      </c>
      <c r="Q145">
        <v>50.92</v>
      </c>
      <c r="R145">
        <v>46.853999999999999</v>
      </c>
      <c r="S145">
        <v>0.4792071511853867</v>
      </c>
      <c r="T145">
        <v>2026</v>
      </c>
      <c r="U145" t="s">
        <v>89</v>
      </c>
      <c r="V145">
        <v>1</v>
      </c>
      <c r="W145" t="s">
        <v>76</v>
      </c>
    </row>
    <row r="146" spans="1:23">
      <c r="A146">
        <v>1125</v>
      </c>
      <c r="B146" s="11">
        <v>46053</v>
      </c>
      <c r="C146">
        <v>2026</v>
      </c>
      <c r="D146" t="s">
        <v>89</v>
      </c>
      <c r="E146" t="s">
        <v>76</v>
      </c>
      <c r="F146" t="s">
        <v>6</v>
      </c>
      <c r="G146" t="s">
        <v>7</v>
      </c>
      <c r="H146" t="s">
        <v>2</v>
      </c>
      <c r="I146" t="s">
        <v>3</v>
      </c>
      <c r="J146" t="s">
        <v>9</v>
      </c>
      <c r="K146" t="s">
        <v>46</v>
      </c>
      <c r="L146">
        <v>1</v>
      </c>
      <c r="M146">
        <v>72.69</v>
      </c>
      <c r="N146">
        <v>0.1</v>
      </c>
      <c r="O146">
        <v>32.67</v>
      </c>
      <c r="P146">
        <v>65.421000000000006</v>
      </c>
      <c r="Q146">
        <v>32.67</v>
      </c>
      <c r="R146">
        <v>32.751000000000005</v>
      </c>
      <c r="S146">
        <v>0.50061906727197691</v>
      </c>
      <c r="T146">
        <v>2026</v>
      </c>
      <c r="U146" t="s">
        <v>89</v>
      </c>
      <c r="V146">
        <v>1</v>
      </c>
      <c r="W146" t="s">
        <v>76</v>
      </c>
    </row>
    <row r="147" spans="1:23">
      <c r="A147">
        <v>1164</v>
      </c>
      <c r="B147" s="11">
        <v>46053</v>
      </c>
      <c r="C147">
        <v>2026</v>
      </c>
      <c r="D147" t="s">
        <v>89</v>
      </c>
      <c r="E147" t="s">
        <v>76</v>
      </c>
      <c r="F147" t="s">
        <v>0</v>
      </c>
      <c r="G147" t="s">
        <v>1</v>
      </c>
      <c r="H147" t="s">
        <v>2</v>
      </c>
      <c r="I147" t="s">
        <v>13</v>
      </c>
      <c r="J147" t="s">
        <v>4</v>
      </c>
      <c r="K147" t="s">
        <v>5</v>
      </c>
      <c r="L147">
        <v>1</v>
      </c>
      <c r="M147">
        <v>79.989999999999995</v>
      </c>
      <c r="N147">
        <v>0.05</v>
      </c>
      <c r="O147">
        <v>43.02</v>
      </c>
      <c r="P147">
        <v>75.990499999999997</v>
      </c>
      <c r="Q147">
        <v>43.02</v>
      </c>
      <c r="R147">
        <v>32.970499999999994</v>
      </c>
      <c r="S147">
        <v>0.43387660299642711</v>
      </c>
      <c r="T147">
        <v>2026</v>
      </c>
      <c r="U147" t="s">
        <v>89</v>
      </c>
      <c r="V147">
        <v>1</v>
      </c>
      <c r="W147" t="s">
        <v>76</v>
      </c>
    </row>
    <row r="148" spans="1:23">
      <c r="A148">
        <v>1613</v>
      </c>
      <c r="B148" s="11">
        <v>46053</v>
      </c>
      <c r="C148">
        <v>2026</v>
      </c>
      <c r="D148" t="s">
        <v>89</v>
      </c>
      <c r="E148" t="s">
        <v>76</v>
      </c>
      <c r="F148" t="s">
        <v>6</v>
      </c>
      <c r="G148" t="s">
        <v>27</v>
      </c>
      <c r="H148" t="s">
        <v>8</v>
      </c>
      <c r="I148" t="s">
        <v>16</v>
      </c>
      <c r="J148" t="s">
        <v>34</v>
      </c>
      <c r="K148" t="s">
        <v>45</v>
      </c>
      <c r="L148">
        <v>4</v>
      </c>
      <c r="M148">
        <v>51.11</v>
      </c>
      <c r="N148">
        <v>0.15</v>
      </c>
      <c r="O148">
        <v>22.25</v>
      </c>
      <c r="P148">
        <v>173.774</v>
      </c>
      <c r="Q148">
        <v>89</v>
      </c>
      <c r="R148">
        <v>84.774000000000001</v>
      </c>
      <c r="S148">
        <v>0.48784052850253778</v>
      </c>
      <c r="T148">
        <v>2026</v>
      </c>
      <c r="U148" t="s">
        <v>89</v>
      </c>
      <c r="V148">
        <v>1</v>
      </c>
      <c r="W148" t="s">
        <v>76</v>
      </c>
    </row>
    <row r="149" spans="1:23">
      <c r="A149">
        <v>2149</v>
      </c>
      <c r="B149" s="11">
        <v>46053</v>
      </c>
      <c r="C149">
        <v>2026</v>
      </c>
      <c r="D149" t="s">
        <v>89</v>
      </c>
      <c r="E149" t="s">
        <v>76</v>
      </c>
      <c r="F149" t="s">
        <v>0</v>
      </c>
      <c r="G149" t="s">
        <v>50</v>
      </c>
      <c r="H149" t="s">
        <v>2</v>
      </c>
      <c r="I149" t="s">
        <v>3</v>
      </c>
      <c r="J149" t="s">
        <v>34</v>
      </c>
      <c r="K149" t="s">
        <v>38</v>
      </c>
      <c r="L149">
        <v>2</v>
      </c>
      <c r="M149">
        <v>124.83</v>
      </c>
      <c r="N149">
        <v>0</v>
      </c>
      <c r="O149">
        <v>70.91</v>
      </c>
      <c r="P149">
        <v>249.66</v>
      </c>
      <c r="Q149">
        <v>141.82</v>
      </c>
      <c r="R149">
        <v>107.84</v>
      </c>
      <c r="S149">
        <v>0.43194744853000083</v>
      </c>
      <c r="T149">
        <v>2026</v>
      </c>
      <c r="U149" t="s">
        <v>89</v>
      </c>
      <c r="V149">
        <v>1</v>
      </c>
      <c r="W149" t="s">
        <v>76</v>
      </c>
    </row>
    <row r="150" spans="1:23">
      <c r="A150">
        <v>2593</v>
      </c>
      <c r="B150" s="11">
        <v>46053</v>
      </c>
      <c r="C150">
        <v>2026</v>
      </c>
      <c r="D150" t="s">
        <v>89</v>
      </c>
      <c r="E150" t="s">
        <v>76</v>
      </c>
      <c r="F150" t="s">
        <v>6</v>
      </c>
      <c r="G150" t="s">
        <v>41</v>
      </c>
      <c r="H150" t="s">
        <v>19</v>
      </c>
      <c r="I150" t="s">
        <v>13</v>
      </c>
      <c r="J150" t="s">
        <v>4</v>
      </c>
      <c r="K150" t="s">
        <v>26</v>
      </c>
      <c r="L150">
        <v>6</v>
      </c>
      <c r="M150">
        <v>41.07</v>
      </c>
      <c r="N150">
        <v>0.1</v>
      </c>
      <c r="O150">
        <v>16.29</v>
      </c>
      <c r="P150">
        <v>221.77800000000002</v>
      </c>
      <c r="Q150">
        <v>97.74</v>
      </c>
      <c r="R150">
        <v>124.03800000000003</v>
      </c>
      <c r="S150">
        <v>0.55928901874847825</v>
      </c>
      <c r="T150">
        <v>2026</v>
      </c>
      <c r="U150" t="s">
        <v>89</v>
      </c>
      <c r="V150">
        <v>1</v>
      </c>
      <c r="W150" t="s">
        <v>76</v>
      </c>
    </row>
    <row r="151" spans="1:23">
      <c r="A151">
        <v>2659</v>
      </c>
      <c r="B151" s="11">
        <v>46053</v>
      </c>
      <c r="C151">
        <v>2026</v>
      </c>
      <c r="D151" t="s">
        <v>89</v>
      </c>
      <c r="E151" t="s">
        <v>76</v>
      </c>
      <c r="F151" t="s">
        <v>0</v>
      </c>
      <c r="G151" t="s">
        <v>50</v>
      </c>
      <c r="H151" t="s">
        <v>2</v>
      </c>
      <c r="I151" t="s">
        <v>13</v>
      </c>
      <c r="J151" t="s">
        <v>14</v>
      </c>
      <c r="K151" t="s">
        <v>15</v>
      </c>
      <c r="L151">
        <v>1</v>
      </c>
      <c r="M151">
        <v>36.020000000000003</v>
      </c>
      <c r="N151">
        <v>0</v>
      </c>
      <c r="O151">
        <v>13.34</v>
      </c>
      <c r="P151">
        <v>36.020000000000003</v>
      </c>
      <c r="Q151">
        <v>13.34</v>
      </c>
      <c r="R151">
        <v>22.680000000000003</v>
      </c>
      <c r="S151">
        <v>0.62965019433647973</v>
      </c>
      <c r="T151">
        <v>2026</v>
      </c>
      <c r="U151" t="s">
        <v>89</v>
      </c>
      <c r="V151">
        <v>1</v>
      </c>
      <c r="W151" t="s">
        <v>76</v>
      </c>
    </row>
    <row r="152" spans="1:23">
      <c r="A152">
        <v>3496</v>
      </c>
      <c r="B152" s="11">
        <v>46053</v>
      </c>
      <c r="C152">
        <v>2026</v>
      </c>
      <c r="D152" t="s">
        <v>89</v>
      </c>
      <c r="E152" t="s">
        <v>76</v>
      </c>
      <c r="F152" t="s">
        <v>0</v>
      </c>
      <c r="G152" t="s">
        <v>1</v>
      </c>
      <c r="H152" t="s">
        <v>19</v>
      </c>
      <c r="I152" t="s">
        <v>3</v>
      </c>
      <c r="J152" t="s">
        <v>34</v>
      </c>
      <c r="K152" t="s">
        <v>42</v>
      </c>
      <c r="L152">
        <v>1</v>
      </c>
      <c r="M152">
        <v>35.82</v>
      </c>
      <c r="N152">
        <v>0.05</v>
      </c>
      <c r="O152">
        <v>14.32</v>
      </c>
      <c r="P152">
        <v>34.028999999999996</v>
      </c>
      <c r="Q152">
        <v>14.32</v>
      </c>
      <c r="R152">
        <v>19.708999999999996</v>
      </c>
      <c r="S152">
        <v>0.57918246201769075</v>
      </c>
      <c r="T152">
        <v>2026</v>
      </c>
      <c r="U152" t="s">
        <v>89</v>
      </c>
      <c r="V152">
        <v>1</v>
      </c>
      <c r="W152" t="s">
        <v>76</v>
      </c>
    </row>
    <row r="153" spans="1:23">
      <c r="A153">
        <v>3889</v>
      </c>
      <c r="B153" s="11">
        <v>46053</v>
      </c>
      <c r="C153">
        <v>2026</v>
      </c>
      <c r="D153" t="s">
        <v>89</v>
      </c>
      <c r="E153" t="s">
        <v>76</v>
      </c>
      <c r="F153" t="s">
        <v>11</v>
      </c>
      <c r="G153" t="s">
        <v>18</v>
      </c>
      <c r="H153" t="s">
        <v>19</v>
      </c>
      <c r="I153" t="s">
        <v>3</v>
      </c>
      <c r="J153" t="s">
        <v>4</v>
      </c>
      <c r="K153" t="s">
        <v>30</v>
      </c>
      <c r="L153">
        <v>3</v>
      </c>
      <c r="M153">
        <v>103.94</v>
      </c>
      <c r="N153">
        <v>0.1</v>
      </c>
      <c r="O153">
        <v>50.67</v>
      </c>
      <c r="P153">
        <v>280.63799999999998</v>
      </c>
      <c r="Q153">
        <v>152.01</v>
      </c>
      <c r="R153">
        <v>128.62799999999999</v>
      </c>
      <c r="S153">
        <v>0.45834135077929572</v>
      </c>
      <c r="T153">
        <v>2026</v>
      </c>
      <c r="U153" t="s">
        <v>89</v>
      </c>
      <c r="V153">
        <v>1</v>
      </c>
      <c r="W153" t="s">
        <v>76</v>
      </c>
    </row>
    <row r="154" spans="1:23">
      <c r="A154">
        <v>1432</v>
      </c>
      <c r="B154" s="11">
        <v>46054</v>
      </c>
      <c r="C154">
        <v>2026</v>
      </c>
      <c r="D154" t="s">
        <v>89</v>
      </c>
      <c r="E154" t="s">
        <v>77</v>
      </c>
      <c r="F154" t="s">
        <v>0</v>
      </c>
      <c r="G154" t="s">
        <v>1</v>
      </c>
      <c r="H154" t="s">
        <v>2</v>
      </c>
      <c r="I154" t="s">
        <v>3</v>
      </c>
      <c r="J154" t="s">
        <v>9</v>
      </c>
      <c r="K154" t="s">
        <v>17</v>
      </c>
      <c r="L154">
        <v>1</v>
      </c>
      <c r="M154">
        <v>140.53</v>
      </c>
      <c r="N154">
        <v>0</v>
      </c>
      <c r="O154">
        <v>77.36</v>
      </c>
      <c r="P154">
        <v>140.53</v>
      </c>
      <c r="Q154">
        <v>77.36</v>
      </c>
      <c r="R154">
        <v>63.17</v>
      </c>
      <c r="S154">
        <v>0.44951255959581587</v>
      </c>
      <c r="T154">
        <v>2026</v>
      </c>
      <c r="U154" t="s">
        <v>89</v>
      </c>
      <c r="V154">
        <v>2</v>
      </c>
      <c r="W154" t="s">
        <v>77</v>
      </c>
    </row>
    <row r="155" spans="1:23">
      <c r="A155">
        <v>1778</v>
      </c>
      <c r="B155" s="11">
        <v>46054</v>
      </c>
      <c r="C155">
        <v>2026</v>
      </c>
      <c r="D155" t="s">
        <v>89</v>
      </c>
      <c r="E155" t="s">
        <v>77</v>
      </c>
      <c r="F155" t="s">
        <v>20</v>
      </c>
      <c r="G155" t="s">
        <v>31</v>
      </c>
      <c r="H155" t="s">
        <v>19</v>
      </c>
      <c r="I155" t="s">
        <v>3</v>
      </c>
      <c r="J155" t="s">
        <v>9</v>
      </c>
      <c r="K155" t="s">
        <v>17</v>
      </c>
      <c r="L155">
        <v>1</v>
      </c>
      <c r="M155">
        <v>142.03</v>
      </c>
      <c r="N155">
        <v>0.05</v>
      </c>
      <c r="O155">
        <v>77.069999999999993</v>
      </c>
      <c r="P155">
        <v>134.92849999999999</v>
      </c>
      <c r="Q155">
        <v>77.069999999999993</v>
      </c>
      <c r="R155">
        <v>57.858499999999992</v>
      </c>
      <c r="S155">
        <v>0.42880859121682963</v>
      </c>
      <c r="T155">
        <v>2026</v>
      </c>
      <c r="U155" t="s">
        <v>89</v>
      </c>
      <c r="V155">
        <v>2</v>
      </c>
      <c r="W155" t="s">
        <v>77</v>
      </c>
    </row>
    <row r="156" spans="1:23">
      <c r="A156">
        <v>2047</v>
      </c>
      <c r="B156" s="11">
        <v>46054</v>
      </c>
      <c r="C156">
        <v>2026</v>
      </c>
      <c r="D156" t="s">
        <v>89</v>
      </c>
      <c r="E156" t="s">
        <v>77</v>
      </c>
      <c r="F156" t="s">
        <v>11</v>
      </c>
      <c r="G156" t="s">
        <v>25</v>
      </c>
      <c r="H156" t="s">
        <v>8</v>
      </c>
      <c r="I156" t="s">
        <v>16</v>
      </c>
      <c r="J156" t="s">
        <v>23</v>
      </c>
      <c r="K156" t="s">
        <v>51</v>
      </c>
      <c r="L156">
        <v>12</v>
      </c>
      <c r="M156">
        <v>124.84</v>
      </c>
      <c r="N156">
        <v>0.1</v>
      </c>
      <c r="O156">
        <v>59.47</v>
      </c>
      <c r="P156">
        <v>1348.2719999999999</v>
      </c>
      <c r="Q156">
        <v>713.64</v>
      </c>
      <c r="R156">
        <v>634.63199999999995</v>
      </c>
      <c r="S156">
        <v>0.47070027412866244</v>
      </c>
      <c r="T156">
        <v>2026</v>
      </c>
      <c r="U156" t="s">
        <v>89</v>
      </c>
      <c r="V156">
        <v>2</v>
      </c>
      <c r="W156" t="s">
        <v>77</v>
      </c>
    </row>
    <row r="157" spans="1:23">
      <c r="A157">
        <v>2668</v>
      </c>
      <c r="B157" s="11">
        <v>46054</v>
      </c>
      <c r="C157">
        <v>2026</v>
      </c>
      <c r="D157" t="s">
        <v>89</v>
      </c>
      <c r="E157" t="s">
        <v>77</v>
      </c>
      <c r="F157" t="s">
        <v>6</v>
      </c>
      <c r="G157" t="s">
        <v>43</v>
      </c>
      <c r="H157" t="s">
        <v>2</v>
      </c>
      <c r="I157" t="s">
        <v>3</v>
      </c>
      <c r="J157" t="s">
        <v>34</v>
      </c>
      <c r="K157" t="s">
        <v>42</v>
      </c>
      <c r="L157">
        <v>3</v>
      </c>
      <c r="M157">
        <v>35.36</v>
      </c>
      <c r="N157">
        <v>0</v>
      </c>
      <c r="O157">
        <v>13.7</v>
      </c>
      <c r="P157">
        <v>106.08</v>
      </c>
      <c r="Q157">
        <v>41.099999999999994</v>
      </c>
      <c r="R157">
        <v>64.98</v>
      </c>
      <c r="S157">
        <v>0.61255656108597289</v>
      </c>
      <c r="T157">
        <v>2026</v>
      </c>
      <c r="U157" t="s">
        <v>89</v>
      </c>
      <c r="V157">
        <v>2</v>
      </c>
      <c r="W157" t="s">
        <v>77</v>
      </c>
    </row>
    <row r="158" spans="1:23">
      <c r="A158">
        <v>2706</v>
      </c>
      <c r="B158" s="11">
        <v>46054</v>
      </c>
      <c r="C158">
        <v>2026</v>
      </c>
      <c r="D158" t="s">
        <v>89</v>
      </c>
      <c r="E158" t="s">
        <v>77</v>
      </c>
      <c r="F158" t="s">
        <v>20</v>
      </c>
      <c r="G158" t="s">
        <v>47</v>
      </c>
      <c r="H158" t="s">
        <v>28</v>
      </c>
      <c r="I158" t="s">
        <v>3</v>
      </c>
      <c r="J158" t="s">
        <v>34</v>
      </c>
      <c r="K158" t="s">
        <v>38</v>
      </c>
      <c r="L158">
        <v>2</v>
      </c>
      <c r="M158">
        <v>122.43</v>
      </c>
      <c r="N158">
        <v>0</v>
      </c>
      <c r="O158">
        <v>69.08</v>
      </c>
      <c r="P158">
        <v>244.86</v>
      </c>
      <c r="Q158">
        <v>138.16</v>
      </c>
      <c r="R158">
        <v>106.70000000000002</v>
      </c>
      <c r="S158">
        <v>0.43575920934411505</v>
      </c>
      <c r="T158">
        <v>2026</v>
      </c>
      <c r="U158" t="s">
        <v>89</v>
      </c>
      <c r="V158">
        <v>2</v>
      </c>
      <c r="W158" t="s">
        <v>77</v>
      </c>
    </row>
    <row r="159" spans="1:23">
      <c r="A159">
        <v>2940</v>
      </c>
      <c r="B159" s="11">
        <v>46054</v>
      </c>
      <c r="C159">
        <v>2026</v>
      </c>
      <c r="D159" t="s">
        <v>89</v>
      </c>
      <c r="E159" t="s">
        <v>77</v>
      </c>
      <c r="F159" t="s">
        <v>0</v>
      </c>
      <c r="G159" t="s">
        <v>50</v>
      </c>
      <c r="H159" t="s">
        <v>28</v>
      </c>
      <c r="I159" t="s">
        <v>13</v>
      </c>
      <c r="J159" t="s">
        <v>9</v>
      </c>
      <c r="K159" t="s">
        <v>17</v>
      </c>
      <c r="L159">
        <v>2</v>
      </c>
      <c r="M159">
        <v>140.47</v>
      </c>
      <c r="N159">
        <v>0.05</v>
      </c>
      <c r="O159">
        <v>78.39</v>
      </c>
      <c r="P159">
        <v>266.89299999999997</v>
      </c>
      <c r="Q159">
        <v>156.78</v>
      </c>
      <c r="R159">
        <v>110.11299999999997</v>
      </c>
      <c r="S159">
        <v>0.41257357817552348</v>
      </c>
      <c r="T159">
        <v>2026</v>
      </c>
      <c r="U159" t="s">
        <v>89</v>
      </c>
      <c r="V159">
        <v>2</v>
      </c>
      <c r="W159" t="s">
        <v>77</v>
      </c>
    </row>
    <row r="160" spans="1:23">
      <c r="A160">
        <v>1263</v>
      </c>
      <c r="B160" s="11">
        <v>46055</v>
      </c>
      <c r="C160">
        <v>2026</v>
      </c>
      <c r="D160" t="s">
        <v>89</v>
      </c>
      <c r="E160" t="s">
        <v>77</v>
      </c>
      <c r="F160" t="s">
        <v>6</v>
      </c>
      <c r="G160" t="s">
        <v>49</v>
      </c>
      <c r="H160" t="s">
        <v>2</v>
      </c>
      <c r="I160" t="s">
        <v>3</v>
      </c>
      <c r="J160" t="s">
        <v>14</v>
      </c>
      <c r="K160" t="s">
        <v>32</v>
      </c>
      <c r="L160">
        <v>1</v>
      </c>
      <c r="M160">
        <v>45.43</v>
      </c>
      <c r="N160">
        <v>0.05</v>
      </c>
      <c r="O160">
        <v>18.670000000000002</v>
      </c>
      <c r="P160">
        <v>43.158499999999997</v>
      </c>
      <c r="Q160">
        <v>18.670000000000002</v>
      </c>
      <c r="R160">
        <v>24.488499999999995</v>
      </c>
      <c r="S160">
        <v>0.56740850585632019</v>
      </c>
      <c r="T160">
        <v>2026</v>
      </c>
      <c r="U160" t="s">
        <v>89</v>
      </c>
      <c r="V160">
        <v>2</v>
      </c>
      <c r="W160" t="s">
        <v>77</v>
      </c>
    </row>
    <row r="161" spans="1:23">
      <c r="A161">
        <v>1641</v>
      </c>
      <c r="B161" s="11">
        <v>46055</v>
      </c>
      <c r="C161">
        <v>2026</v>
      </c>
      <c r="D161" t="s">
        <v>89</v>
      </c>
      <c r="E161" t="s">
        <v>77</v>
      </c>
      <c r="F161" t="s">
        <v>20</v>
      </c>
      <c r="G161" t="s">
        <v>47</v>
      </c>
      <c r="H161" t="s">
        <v>8</v>
      </c>
      <c r="I161" t="s">
        <v>16</v>
      </c>
      <c r="J161" t="s">
        <v>4</v>
      </c>
      <c r="K161" t="s">
        <v>30</v>
      </c>
      <c r="L161">
        <v>8</v>
      </c>
      <c r="M161">
        <v>102.78</v>
      </c>
      <c r="N161">
        <v>0.15</v>
      </c>
      <c r="O161">
        <v>50.39</v>
      </c>
      <c r="P161">
        <v>698.904</v>
      </c>
      <c r="Q161">
        <v>403.12</v>
      </c>
      <c r="R161">
        <v>295.78399999999999</v>
      </c>
      <c r="S161">
        <v>0.42321119924911005</v>
      </c>
      <c r="T161">
        <v>2026</v>
      </c>
      <c r="U161" t="s">
        <v>89</v>
      </c>
      <c r="V161">
        <v>2</v>
      </c>
      <c r="W161" t="s">
        <v>77</v>
      </c>
    </row>
    <row r="162" spans="1:23">
      <c r="A162">
        <v>2014</v>
      </c>
      <c r="B162" s="11">
        <v>46055</v>
      </c>
      <c r="C162">
        <v>2026</v>
      </c>
      <c r="D162" t="s">
        <v>89</v>
      </c>
      <c r="E162" t="s">
        <v>77</v>
      </c>
      <c r="F162" t="s">
        <v>6</v>
      </c>
      <c r="G162" t="s">
        <v>41</v>
      </c>
      <c r="H162" t="s">
        <v>28</v>
      </c>
      <c r="I162" t="s">
        <v>13</v>
      </c>
      <c r="J162" t="s">
        <v>23</v>
      </c>
      <c r="K162" t="s">
        <v>51</v>
      </c>
      <c r="L162">
        <v>1</v>
      </c>
      <c r="M162">
        <v>123.95</v>
      </c>
      <c r="N162">
        <v>0</v>
      </c>
      <c r="O162">
        <v>61.32</v>
      </c>
      <c r="P162">
        <v>123.95</v>
      </c>
      <c r="Q162">
        <v>61.32</v>
      </c>
      <c r="R162">
        <v>62.63</v>
      </c>
      <c r="S162">
        <v>0.50528438886647842</v>
      </c>
      <c r="T162">
        <v>2026</v>
      </c>
      <c r="U162" t="s">
        <v>89</v>
      </c>
      <c r="V162">
        <v>2</v>
      </c>
      <c r="W162" t="s">
        <v>77</v>
      </c>
    </row>
    <row r="163" spans="1:23">
      <c r="A163">
        <v>2642</v>
      </c>
      <c r="B163" s="11">
        <v>46055</v>
      </c>
      <c r="C163">
        <v>2026</v>
      </c>
      <c r="D163" t="s">
        <v>89</v>
      </c>
      <c r="E163" t="s">
        <v>77</v>
      </c>
      <c r="F163" t="s">
        <v>6</v>
      </c>
      <c r="G163" t="s">
        <v>41</v>
      </c>
      <c r="H163" t="s">
        <v>28</v>
      </c>
      <c r="I163" t="s">
        <v>3</v>
      </c>
      <c r="J163" t="s">
        <v>23</v>
      </c>
      <c r="K163" t="s">
        <v>29</v>
      </c>
      <c r="L163">
        <v>3</v>
      </c>
      <c r="M163">
        <v>199.9</v>
      </c>
      <c r="N163">
        <v>0</v>
      </c>
      <c r="O163">
        <v>104.18</v>
      </c>
      <c r="P163">
        <v>599.70000000000005</v>
      </c>
      <c r="Q163">
        <v>312.54000000000002</v>
      </c>
      <c r="R163">
        <v>287.16000000000003</v>
      </c>
      <c r="S163">
        <v>0.47883941970985494</v>
      </c>
      <c r="T163">
        <v>2026</v>
      </c>
      <c r="U163" t="s">
        <v>89</v>
      </c>
      <c r="V163">
        <v>2</v>
      </c>
      <c r="W163" t="s">
        <v>77</v>
      </c>
    </row>
    <row r="164" spans="1:23">
      <c r="A164">
        <v>2929</v>
      </c>
      <c r="B164" s="11">
        <v>46055</v>
      </c>
      <c r="C164">
        <v>2026</v>
      </c>
      <c r="D164" t="s">
        <v>89</v>
      </c>
      <c r="E164" t="s">
        <v>77</v>
      </c>
      <c r="F164" t="s">
        <v>6</v>
      </c>
      <c r="G164" t="s">
        <v>43</v>
      </c>
      <c r="H164" t="s">
        <v>28</v>
      </c>
      <c r="I164" t="s">
        <v>3</v>
      </c>
      <c r="J164" t="s">
        <v>9</v>
      </c>
      <c r="K164" t="s">
        <v>10</v>
      </c>
      <c r="L164">
        <v>1</v>
      </c>
      <c r="M164">
        <v>93.78</v>
      </c>
      <c r="N164">
        <v>0</v>
      </c>
      <c r="O164">
        <v>44.21</v>
      </c>
      <c r="P164">
        <v>93.78</v>
      </c>
      <c r="Q164">
        <v>44.21</v>
      </c>
      <c r="R164">
        <v>49.57</v>
      </c>
      <c r="S164">
        <v>0.52857752185967155</v>
      </c>
      <c r="T164">
        <v>2026</v>
      </c>
      <c r="U164" t="s">
        <v>89</v>
      </c>
      <c r="V164">
        <v>2</v>
      </c>
      <c r="W164" t="s">
        <v>77</v>
      </c>
    </row>
    <row r="165" spans="1:23">
      <c r="A165">
        <v>3855</v>
      </c>
      <c r="B165" s="11">
        <v>46055</v>
      </c>
      <c r="C165">
        <v>2026</v>
      </c>
      <c r="D165" t="s">
        <v>89</v>
      </c>
      <c r="E165" t="s">
        <v>77</v>
      </c>
      <c r="F165" t="s">
        <v>0</v>
      </c>
      <c r="G165" t="s">
        <v>1</v>
      </c>
      <c r="H165" t="s">
        <v>2</v>
      </c>
      <c r="I165" t="s">
        <v>16</v>
      </c>
      <c r="J165" t="s">
        <v>34</v>
      </c>
      <c r="K165" t="s">
        <v>35</v>
      </c>
      <c r="L165">
        <v>1</v>
      </c>
      <c r="M165">
        <v>39.39</v>
      </c>
      <c r="N165">
        <v>0.1</v>
      </c>
      <c r="O165">
        <v>15.09</v>
      </c>
      <c r="P165">
        <v>35.451000000000001</v>
      </c>
      <c r="Q165">
        <v>15.09</v>
      </c>
      <c r="R165">
        <v>20.361000000000001</v>
      </c>
      <c r="S165">
        <v>0.57434204958957435</v>
      </c>
      <c r="T165">
        <v>2026</v>
      </c>
      <c r="U165" t="s">
        <v>89</v>
      </c>
      <c r="V165">
        <v>2</v>
      </c>
      <c r="W165" t="s">
        <v>77</v>
      </c>
    </row>
    <row r="166" spans="1:23">
      <c r="A166">
        <v>4031</v>
      </c>
      <c r="B166" s="11">
        <v>46055</v>
      </c>
      <c r="C166">
        <v>2026</v>
      </c>
      <c r="D166" t="s">
        <v>89</v>
      </c>
      <c r="E166" t="s">
        <v>77</v>
      </c>
      <c r="F166" t="s">
        <v>0</v>
      </c>
      <c r="G166" t="s">
        <v>1</v>
      </c>
      <c r="H166" t="s">
        <v>2</v>
      </c>
      <c r="I166" t="s">
        <v>13</v>
      </c>
      <c r="J166" t="s">
        <v>4</v>
      </c>
      <c r="K166" t="s">
        <v>30</v>
      </c>
      <c r="L166">
        <v>6</v>
      </c>
      <c r="M166">
        <v>101.64</v>
      </c>
      <c r="N166">
        <v>0</v>
      </c>
      <c r="O166">
        <v>51.06</v>
      </c>
      <c r="P166">
        <v>609.84</v>
      </c>
      <c r="Q166">
        <v>306.36</v>
      </c>
      <c r="R166">
        <v>303.48</v>
      </c>
      <c r="S166">
        <v>0.49763872491145217</v>
      </c>
      <c r="T166">
        <v>2026</v>
      </c>
      <c r="U166" t="s">
        <v>89</v>
      </c>
      <c r="V166">
        <v>2</v>
      </c>
      <c r="W166" t="s">
        <v>77</v>
      </c>
    </row>
    <row r="167" spans="1:23">
      <c r="A167">
        <v>2</v>
      </c>
      <c r="B167" s="11">
        <v>46056</v>
      </c>
      <c r="C167">
        <v>2026</v>
      </c>
      <c r="D167" t="s">
        <v>89</v>
      </c>
      <c r="E167" t="s">
        <v>77</v>
      </c>
      <c r="F167" t="s">
        <v>0</v>
      </c>
      <c r="G167" t="s">
        <v>1</v>
      </c>
      <c r="H167" t="s">
        <v>8</v>
      </c>
      <c r="I167" t="s">
        <v>16</v>
      </c>
      <c r="J167" t="s">
        <v>34</v>
      </c>
      <c r="K167" t="s">
        <v>42</v>
      </c>
      <c r="L167">
        <v>12</v>
      </c>
      <c r="M167">
        <v>36.74</v>
      </c>
      <c r="N167">
        <v>0.2</v>
      </c>
      <c r="O167">
        <v>13.53</v>
      </c>
      <c r="P167">
        <v>352.70400000000001</v>
      </c>
      <c r="Q167">
        <v>162.35999999999999</v>
      </c>
      <c r="R167">
        <v>190.34400000000002</v>
      </c>
      <c r="S167">
        <v>0.53967065868263475</v>
      </c>
      <c r="T167">
        <v>2026</v>
      </c>
      <c r="U167" t="s">
        <v>89</v>
      </c>
      <c r="V167">
        <v>2</v>
      </c>
      <c r="W167" t="s">
        <v>77</v>
      </c>
    </row>
    <row r="168" spans="1:23">
      <c r="A168">
        <v>4228</v>
      </c>
      <c r="B168" s="11">
        <v>46056</v>
      </c>
      <c r="C168">
        <v>2026</v>
      </c>
      <c r="D168" t="s">
        <v>89</v>
      </c>
      <c r="E168" t="s">
        <v>77</v>
      </c>
      <c r="F168" t="s">
        <v>20</v>
      </c>
      <c r="G168" t="s">
        <v>33</v>
      </c>
      <c r="H168" t="s">
        <v>19</v>
      </c>
      <c r="I168" t="s">
        <v>13</v>
      </c>
      <c r="J168" t="s">
        <v>9</v>
      </c>
      <c r="K168" t="s">
        <v>37</v>
      </c>
      <c r="L168">
        <v>2</v>
      </c>
      <c r="M168">
        <v>154.62</v>
      </c>
      <c r="N168">
        <v>0</v>
      </c>
      <c r="O168">
        <v>78.209999999999994</v>
      </c>
      <c r="P168">
        <v>309.24</v>
      </c>
      <c r="Q168">
        <v>156.41999999999999</v>
      </c>
      <c r="R168">
        <v>152.82000000000002</v>
      </c>
      <c r="S168">
        <v>0.49417927823050062</v>
      </c>
      <c r="T168">
        <v>2026</v>
      </c>
      <c r="U168" t="s">
        <v>89</v>
      </c>
      <c r="V168">
        <v>2</v>
      </c>
      <c r="W168" t="s">
        <v>77</v>
      </c>
    </row>
    <row r="169" spans="1:23">
      <c r="A169">
        <v>928</v>
      </c>
      <c r="B169" s="11">
        <v>46057</v>
      </c>
      <c r="C169">
        <v>2026</v>
      </c>
      <c r="D169" t="s">
        <v>89</v>
      </c>
      <c r="E169" t="s">
        <v>77</v>
      </c>
      <c r="F169" t="s">
        <v>0</v>
      </c>
      <c r="G169" t="s">
        <v>1</v>
      </c>
      <c r="H169" t="s">
        <v>28</v>
      </c>
      <c r="I169" t="s">
        <v>13</v>
      </c>
      <c r="J169" t="s">
        <v>23</v>
      </c>
      <c r="K169" t="s">
        <v>51</v>
      </c>
      <c r="L169">
        <v>1</v>
      </c>
      <c r="M169">
        <v>125.63</v>
      </c>
      <c r="N169">
        <v>0.1</v>
      </c>
      <c r="O169">
        <v>60.38</v>
      </c>
      <c r="P169">
        <v>113.06699999999999</v>
      </c>
      <c r="Q169">
        <v>60.38</v>
      </c>
      <c r="R169">
        <v>52.686999999999991</v>
      </c>
      <c r="S169">
        <v>0.46598034793529497</v>
      </c>
      <c r="T169">
        <v>2026</v>
      </c>
      <c r="U169" t="s">
        <v>89</v>
      </c>
      <c r="V169">
        <v>2</v>
      </c>
      <c r="W169" t="s">
        <v>77</v>
      </c>
    </row>
    <row r="170" spans="1:23">
      <c r="A170">
        <v>933</v>
      </c>
      <c r="B170" s="11">
        <v>46057</v>
      </c>
      <c r="C170">
        <v>2026</v>
      </c>
      <c r="D170" t="s">
        <v>89</v>
      </c>
      <c r="E170" t="s">
        <v>77</v>
      </c>
      <c r="F170" t="s">
        <v>6</v>
      </c>
      <c r="G170" t="s">
        <v>41</v>
      </c>
      <c r="H170" t="s">
        <v>2</v>
      </c>
      <c r="I170" t="s">
        <v>13</v>
      </c>
      <c r="J170" t="s">
        <v>23</v>
      </c>
      <c r="K170" t="s">
        <v>40</v>
      </c>
      <c r="L170">
        <v>2</v>
      </c>
      <c r="M170">
        <v>81.59</v>
      </c>
      <c r="N170">
        <v>0.1</v>
      </c>
      <c r="O170">
        <v>38.64</v>
      </c>
      <c r="P170">
        <v>146.86200000000002</v>
      </c>
      <c r="Q170">
        <v>77.28</v>
      </c>
      <c r="R170">
        <v>69.582000000000022</v>
      </c>
      <c r="S170">
        <v>0.47379172284185161</v>
      </c>
      <c r="T170">
        <v>2026</v>
      </c>
      <c r="U170" t="s">
        <v>89</v>
      </c>
      <c r="V170">
        <v>2</v>
      </c>
      <c r="W170" t="s">
        <v>77</v>
      </c>
    </row>
    <row r="171" spans="1:23">
      <c r="A171">
        <v>1646</v>
      </c>
      <c r="B171" s="11">
        <v>46057</v>
      </c>
      <c r="C171">
        <v>2026</v>
      </c>
      <c r="D171" t="s">
        <v>89</v>
      </c>
      <c r="E171" t="s">
        <v>77</v>
      </c>
      <c r="F171" t="s">
        <v>11</v>
      </c>
      <c r="G171" t="s">
        <v>25</v>
      </c>
      <c r="H171" t="s">
        <v>2</v>
      </c>
      <c r="I171" t="s">
        <v>13</v>
      </c>
      <c r="J171" t="s">
        <v>14</v>
      </c>
      <c r="K171" t="s">
        <v>32</v>
      </c>
      <c r="L171">
        <v>2</v>
      </c>
      <c r="M171">
        <v>45.81</v>
      </c>
      <c r="N171">
        <v>0.1</v>
      </c>
      <c r="O171">
        <v>18.420000000000002</v>
      </c>
      <c r="P171">
        <v>82.458000000000013</v>
      </c>
      <c r="Q171">
        <v>36.840000000000003</v>
      </c>
      <c r="R171">
        <v>45.618000000000009</v>
      </c>
      <c r="S171">
        <v>0.55322709743141962</v>
      </c>
      <c r="T171">
        <v>2026</v>
      </c>
      <c r="U171" t="s">
        <v>89</v>
      </c>
      <c r="V171">
        <v>2</v>
      </c>
      <c r="W171" t="s">
        <v>77</v>
      </c>
    </row>
    <row r="172" spans="1:23">
      <c r="A172">
        <v>380</v>
      </c>
      <c r="B172" s="11">
        <v>46058</v>
      </c>
      <c r="C172">
        <v>2026</v>
      </c>
      <c r="D172" t="s">
        <v>89</v>
      </c>
      <c r="E172" t="s">
        <v>77</v>
      </c>
      <c r="F172" t="s">
        <v>6</v>
      </c>
      <c r="G172" t="s">
        <v>43</v>
      </c>
      <c r="H172" t="s">
        <v>2</v>
      </c>
      <c r="I172" t="s">
        <v>3</v>
      </c>
      <c r="J172" t="s">
        <v>34</v>
      </c>
      <c r="K172" t="s">
        <v>38</v>
      </c>
      <c r="L172">
        <v>3</v>
      </c>
      <c r="M172">
        <v>125.63</v>
      </c>
      <c r="N172">
        <v>0</v>
      </c>
      <c r="O172">
        <v>71.05</v>
      </c>
      <c r="P172">
        <v>376.89</v>
      </c>
      <c r="Q172">
        <v>213.14999999999998</v>
      </c>
      <c r="R172">
        <v>163.74</v>
      </c>
      <c r="S172">
        <v>0.43445037013452203</v>
      </c>
      <c r="T172">
        <v>2026</v>
      </c>
      <c r="U172" t="s">
        <v>89</v>
      </c>
      <c r="V172">
        <v>2</v>
      </c>
      <c r="W172" t="s">
        <v>77</v>
      </c>
    </row>
    <row r="173" spans="1:23">
      <c r="A173">
        <v>1723</v>
      </c>
      <c r="B173" s="11">
        <v>46058</v>
      </c>
      <c r="C173">
        <v>2026</v>
      </c>
      <c r="D173" t="s">
        <v>89</v>
      </c>
      <c r="E173" t="s">
        <v>77</v>
      </c>
      <c r="F173" t="s">
        <v>20</v>
      </c>
      <c r="G173" t="s">
        <v>33</v>
      </c>
      <c r="H173" t="s">
        <v>2</v>
      </c>
      <c r="I173" t="s">
        <v>3</v>
      </c>
      <c r="J173" t="s">
        <v>4</v>
      </c>
      <c r="K173" t="s">
        <v>30</v>
      </c>
      <c r="L173">
        <v>2</v>
      </c>
      <c r="M173">
        <v>101.01</v>
      </c>
      <c r="N173">
        <v>0</v>
      </c>
      <c r="O173">
        <v>50.26</v>
      </c>
      <c r="P173">
        <v>202.02</v>
      </c>
      <c r="Q173">
        <v>100.52</v>
      </c>
      <c r="R173">
        <v>101.50000000000001</v>
      </c>
      <c r="S173">
        <v>0.50242550242550243</v>
      </c>
      <c r="T173">
        <v>2026</v>
      </c>
      <c r="U173" t="s">
        <v>89</v>
      </c>
      <c r="V173">
        <v>2</v>
      </c>
      <c r="W173" t="s">
        <v>77</v>
      </c>
    </row>
    <row r="174" spans="1:23">
      <c r="A174">
        <v>2529</v>
      </c>
      <c r="B174" s="11">
        <v>46058</v>
      </c>
      <c r="C174">
        <v>2026</v>
      </c>
      <c r="D174" t="s">
        <v>89</v>
      </c>
      <c r="E174" t="s">
        <v>77</v>
      </c>
      <c r="F174" t="s">
        <v>20</v>
      </c>
      <c r="G174" t="s">
        <v>47</v>
      </c>
      <c r="H174" t="s">
        <v>2</v>
      </c>
      <c r="I174" t="s">
        <v>3</v>
      </c>
      <c r="J174" t="s">
        <v>9</v>
      </c>
      <c r="K174" t="s">
        <v>37</v>
      </c>
      <c r="L174">
        <v>6</v>
      </c>
      <c r="M174">
        <v>154.22</v>
      </c>
      <c r="N174">
        <v>0</v>
      </c>
      <c r="O174">
        <v>79.599999999999994</v>
      </c>
      <c r="P174">
        <v>925.31999999999994</v>
      </c>
      <c r="Q174">
        <v>477.59999999999997</v>
      </c>
      <c r="R174">
        <v>447.71999999999997</v>
      </c>
      <c r="S174">
        <v>0.4838542342108676</v>
      </c>
      <c r="T174">
        <v>2026</v>
      </c>
      <c r="U174" t="s">
        <v>89</v>
      </c>
      <c r="V174">
        <v>2</v>
      </c>
      <c r="W174" t="s">
        <v>77</v>
      </c>
    </row>
    <row r="175" spans="1:23">
      <c r="A175">
        <v>2685</v>
      </c>
      <c r="B175" s="11">
        <v>46058</v>
      </c>
      <c r="C175">
        <v>2026</v>
      </c>
      <c r="D175" t="s">
        <v>89</v>
      </c>
      <c r="E175" t="s">
        <v>77</v>
      </c>
      <c r="F175" t="s">
        <v>6</v>
      </c>
      <c r="G175" t="s">
        <v>49</v>
      </c>
      <c r="H175" t="s">
        <v>2</v>
      </c>
      <c r="I175" t="s">
        <v>13</v>
      </c>
      <c r="J175" t="s">
        <v>9</v>
      </c>
      <c r="K175" t="s">
        <v>46</v>
      </c>
      <c r="L175">
        <v>1</v>
      </c>
      <c r="M175">
        <v>72.78</v>
      </c>
      <c r="N175">
        <v>0.05</v>
      </c>
      <c r="O175">
        <v>33.26</v>
      </c>
      <c r="P175">
        <v>69.140999999999991</v>
      </c>
      <c r="Q175">
        <v>33.26</v>
      </c>
      <c r="R175">
        <v>35.880999999999993</v>
      </c>
      <c r="S175">
        <v>0.51895402149231273</v>
      </c>
      <c r="T175">
        <v>2026</v>
      </c>
      <c r="U175" t="s">
        <v>89</v>
      </c>
      <c r="V175">
        <v>2</v>
      </c>
      <c r="W175" t="s">
        <v>77</v>
      </c>
    </row>
    <row r="176" spans="1:23">
      <c r="A176">
        <v>2793</v>
      </c>
      <c r="B176" s="11">
        <v>46058</v>
      </c>
      <c r="C176">
        <v>2026</v>
      </c>
      <c r="D176" t="s">
        <v>89</v>
      </c>
      <c r="E176" t="s">
        <v>77</v>
      </c>
      <c r="F176" t="s">
        <v>6</v>
      </c>
      <c r="G176" t="s">
        <v>49</v>
      </c>
      <c r="H176" t="s">
        <v>8</v>
      </c>
      <c r="I176" t="s">
        <v>16</v>
      </c>
      <c r="J176" t="s">
        <v>23</v>
      </c>
      <c r="K176" t="s">
        <v>51</v>
      </c>
      <c r="L176">
        <v>3</v>
      </c>
      <c r="M176">
        <v>122.69</v>
      </c>
      <c r="N176">
        <v>0.05</v>
      </c>
      <c r="O176">
        <v>62.08</v>
      </c>
      <c r="P176">
        <v>349.66649999999998</v>
      </c>
      <c r="Q176">
        <v>186.24</v>
      </c>
      <c r="R176">
        <v>163.42649999999998</v>
      </c>
      <c r="S176">
        <v>0.46737820180085876</v>
      </c>
      <c r="T176">
        <v>2026</v>
      </c>
      <c r="U176" t="s">
        <v>89</v>
      </c>
      <c r="V176">
        <v>2</v>
      </c>
      <c r="W176" t="s">
        <v>77</v>
      </c>
    </row>
    <row r="177" spans="1:23">
      <c r="A177">
        <v>346</v>
      </c>
      <c r="B177" s="11">
        <v>46059</v>
      </c>
      <c r="C177">
        <v>2026</v>
      </c>
      <c r="D177" t="s">
        <v>89</v>
      </c>
      <c r="E177" t="s">
        <v>77</v>
      </c>
      <c r="F177" t="s">
        <v>6</v>
      </c>
      <c r="G177" t="s">
        <v>7</v>
      </c>
      <c r="H177" t="s">
        <v>2</v>
      </c>
      <c r="I177" t="s">
        <v>16</v>
      </c>
      <c r="J177" t="s">
        <v>4</v>
      </c>
      <c r="K177" t="s">
        <v>30</v>
      </c>
      <c r="L177">
        <v>3</v>
      </c>
      <c r="M177">
        <v>103.22</v>
      </c>
      <c r="N177">
        <v>0</v>
      </c>
      <c r="O177">
        <v>50.74</v>
      </c>
      <c r="P177">
        <v>309.65999999999997</v>
      </c>
      <c r="Q177">
        <v>152.22</v>
      </c>
      <c r="R177">
        <v>157.43999999999997</v>
      </c>
      <c r="S177">
        <v>0.50842859910869986</v>
      </c>
      <c r="T177">
        <v>2026</v>
      </c>
      <c r="U177" t="s">
        <v>89</v>
      </c>
      <c r="V177">
        <v>2</v>
      </c>
      <c r="W177" t="s">
        <v>77</v>
      </c>
    </row>
    <row r="178" spans="1:23">
      <c r="A178">
        <v>539</v>
      </c>
      <c r="B178" s="11">
        <v>46059</v>
      </c>
      <c r="C178">
        <v>2026</v>
      </c>
      <c r="D178" t="s">
        <v>89</v>
      </c>
      <c r="E178" t="s">
        <v>77</v>
      </c>
      <c r="F178" t="s">
        <v>0</v>
      </c>
      <c r="G178" t="s">
        <v>50</v>
      </c>
      <c r="H178" t="s">
        <v>28</v>
      </c>
      <c r="I178" t="s">
        <v>13</v>
      </c>
      <c r="J178" t="s">
        <v>9</v>
      </c>
      <c r="K178" t="s">
        <v>10</v>
      </c>
      <c r="L178">
        <v>3</v>
      </c>
      <c r="M178">
        <v>92.96</v>
      </c>
      <c r="N178">
        <v>0.15</v>
      </c>
      <c r="O178">
        <v>44.56</v>
      </c>
      <c r="P178">
        <v>237.048</v>
      </c>
      <c r="Q178">
        <v>133.68</v>
      </c>
      <c r="R178">
        <v>103.36799999999999</v>
      </c>
      <c r="S178">
        <v>0.43606358205932971</v>
      </c>
      <c r="T178">
        <v>2026</v>
      </c>
      <c r="U178" t="s">
        <v>89</v>
      </c>
      <c r="V178">
        <v>2</v>
      </c>
      <c r="W178" t="s">
        <v>77</v>
      </c>
    </row>
    <row r="179" spans="1:23">
      <c r="A179">
        <v>1368</v>
      </c>
      <c r="B179" s="11">
        <v>46059</v>
      </c>
      <c r="C179">
        <v>2026</v>
      </c>
      <c r="D179" t="s">
        <v>89</v>
      </c>
      <c r="E179" t="s">
        <v>77</v>
      </c>
      <c r="F179" t="s">
        <v>6</v>
      </c>
      <c r="G179" t="s">
        <v>43</v>
      </c>
      <c r="H179" t="s">
        <v>19</v>
      </c>
      <c r="I179" t="s">
        <v>13</v>
      </c>
      <c r="J179" t="s">
        <v>14</v>
      </c>
      <c r="K179" t="s">
        <v>15</v>
      </c>
      <c r="L179">
        <v>1</v>
      </c>
      <c r="M179">
        <v>36.520000000000003</v>
      </c>
      <c r="N179">
        <v>0</v>
      </c>
      <c r="O179">
        <v>13.94</v>
      </c>
      <c r="P179">
        <v>36.520000000000003</v>
      </c>
      <c r="Q179">
        <v>13.94</v>
      </c>
      <c r="R179">
        <v>22.580000000000005</v>
      </c>
      <c r="S179">
        <v>0.61829134720700996</v>
      </c>
      <c r="T179">
        <v>2026</v>
      </c>
      <c r="U179" t="s">
        <v>89</v>
      </c>
      <c r="V179">
        <v>2</v>
      </c>
      <c r="W179" t="s">
        <v>77</v>
      </c>
    </row>
    <row r="180" spans="1:23">
      <c r="A180">
        <v>3506</v>
      </c>
      <c r="B180" s="11">
        <v>46059</v>
      </c>
      <c r="C180">
        <v>2026</v>
      </c>
      <c r="D180" t="s">
        <v>89</v>
      </c>
      <c r="E180" t="s">
        <v>77</v>
      </c>
      <c r="F180" t="s">
        <v>0</v>
      </c>
      <c r="G180" t="s">
        <v>1</v>
      </c>
      <c r="H180" t="s">
        <v>19</v>
      </c>
      <c r="I180" t="s">
        <v>3</v>
      </c>
      <c r="J180" t="s">
        <v>34</v>
      </c>
      <c r="K180" t="s">
        <v>45</v>
      </c>
      <c r="L180">
        <v>3</v>
      </c>
      <c r="M180">
        <v>50.65</v>
      </c>
      <c r="N180">
        <v>0</v>
      </c>
      <c r="O180">
        <v>21.49</v>
      </c>
      <c r="P180">
        <v>151.94999999999999</v>
      </c>
      <c r="Q180">
        <v>64.47</v>
      </c>
      <c r="R180">
        <v>87.47999999999999</v>
      </c>
      <c r="S180">
        <v>0.57571569595261596</v>
      </c>
      <c r="T180">
        <v>2026</v>
      </c>
      <c r="U180" t="s">
        <v>89</v>
      </c>
      <c r="V180">
        <v>2</v>
      </c>
      <c r="W180" t="s">
        <v>77</v>
      </c>
    </row>
    <row r="181" spans="1:23">
      <c r="A181">
        <v>1314</v>
      </c>
      <c r="B181" s="11">
        <v>46060</v>
      </c>
      <c r="C181">
        <v>2026</v>
      </c>
      <c r="D181" t="s">
        <v>89</v>
      </c>
      <c r="E181" t="s">
        <v>77</v>
      </c>
      <c r="F181" t="s">
        <v>20</v>
      </c>
      <c r="G181" t="s">
        <v>21</v>
      </c>
      <c r="H181" t="s">
        <v>2</v>
      </c>
      <c r="I181" t="s">
        <v>3</v>
      </c>
      <c r="J181" t="s">
        <v>14</v>
      </c>
      <c r="K181" t="s">
        <v>15</v>
      </c>
      <c r="L181">
        <v>2</v>
      </c>
      <c r="M181">
        <v>37.03</v>
      </c>
      <c r="N181">
        <v>0.15</v>
      </c>
      <c r="O181">
        <v>13.87</v>
      </c>
      <c r="P181">
        <v>62.951000000000001</v>
      </c>
      <c r="Q181">
        <v>27.74</v>
      </c>
      <c r="R181">
        <v>35.210999999999999</v>
      </c>
      <c r="S181">
        <v>0.55933980397451988</v>
      </c>
      <c r="T181">
        <v>2026</v>
      </c>
      <c r="U181" t="s">
        <v>89</v>
      </c>
      <c r="V181">
        <v>2</v>
      </c>
      <c r="W181" t="s">
        <v>77</v>
      </c>
    </row>
    <row r="182" spans="1:23">
      <c r="A182">
        <v>2092</v>
      </c>
      <c r="B182" s="11">
        <v>46060</v>
      </c>
      <c r="C182">
        <v>2026</v>
      </c>
      <c r="D182" t="s">
        <v>89</v>
      </c>
      <c r="E182" t="s">
        <v>77</v>
      </c>
      <c r="F182" t="s">
        <v>11</v>
      </c>
      <c r="G182" t="s">
        <v>12</v>
      </c>
      <c r="H182" t="s">
        <v>2</v>
      </c>
      <c r="I182" t="s">
        <v>13</v>
      </c>
      <c r="J182" t="s">
        <v>34</v>
      </c>
      <c r="K182" t="s">
        <v>42</v>
      </c>
      <c r="L182">
        <v>1</v>
      </c>
      <c r="M182">
        <v>36.619999999999997</v>
      </c>
      <c r="N182">
        <v>0</v>
      </c>
      <c r="O182">
        <v>13.55</v>
      </c>
      <c r="P182">
        <v>36.619999999999997</v>
      </c>
      <c r="Q182">
        <v>13.55</v>
      </c>
      <c r="R182">
        <v>23.069999999999997</v>
      </c>
      <c r="S182">
        <v>0.62998361551064985</v>
      </c>
      <c r="T182">
        <v>2026</v>
      </c>
      <c r="U182" t="s">
        <v>89</v>
      </c>
      <c r="V182">
        <v>2</v>
      </c>
      <c r="W182" t="s">
        <v>77</v>
      </c>
    </row>
    <row r="183" spans="1:23">
      <c r="A183">
        <v>5083</v>
      </c>
      <c r="B183" s="11">
        <v>46060</v>
      </c>
      <c r="C183">
        <v>2026</v>
      </c>
      <c r="D183" t="s">
        <v>89</v>
      </c>
      <c r="E183" t="s">
        <v>77</v>
      </c>
      <c r="F183" t="s">
        <v>11</v>
      </c>
      <c r="G183" t="s">
        <v>52</v>
      </c>
      <c r="H183" t="s">
        <v>19</v>
      </c>
      <c r="I183" t="s">
        <v>3</v>
      </c>
      <c r="J183" t="s">
        <v>23</v>
      </c>
      <c r="K183" t="s">
        <v>40</v>
      </c>
      <c r="L183">
        <v>1</v>
      </c>
      <c r="M183">
        <v>81.47</v>
      </c>
      <c r="N183">
        <v>0</v>
      </c>
      <c r="O183">
        <v>39.18</v>
      </c>
      <c r="P183">
        <v>81.47</v>
      </c>
      <c r="Q183">
        <v>39.18</v>
      </c>
      <c r="R183">
        <v>42.29</v>
      </c>
      <c r="S183">
        <v>0.51908678040996681</v>
      </c>
      <c r="T183">
        <v>2026</v>
      </c>
      <c r="U183" t="s">
        <v>89</v>
      </c>
      <c r="V183">
        <v>2</v>
      </c>
      <c r="W183" t="s">
        <v>77</v>
      </c>
    </row>
    <row r="184" spans="1:23">
      <c r="A184">
        <v>582</v>
      </c>
      <c r="B184" s="11">
        <v>46061</v>
      </c>
      <c r="C184">
        <v>2026</v>
      </c>
      <c r="D184" t="s">
        <v>89</v>
      </c>
      <c r="E184" t="s">
        <v>77</v>
      </c>
      <c r="F184" t="s">
        <v>6</v>
      </c>
      <c r="G184" t="s">
        <v>7</v>
      </c>
      <c r="H184" t="s">
        <v>8</v>
      </c>
      <c r="I184" t="s">
        <v>3</v>
      </c>
      <c r="J184" t="s">
        <v>23</v>
      </c>
      <c r="K184" t="s">
        <v>51</v>
      </c>
      <c r="L184">
        <v>12</v>
      </c>
      <c r="M184">
        <v>122.75</v>
      </c>
      <c r="N184">
        <v>0.15</v>
      </c>
      <c r="O184">
        <v>62.51</v>
      </c>
      <c r="P184">
        <v>1252.05</v>
      </c>
      <c r="Q184">
        <v>750.12</v>
      </c>
      <c r="R184">
        <v>501.92999999999995</v>
      </c>
      <c r="S184">
        <v>0.40088654606445429</v>
      </c>
      <c r="T184">
        <v>2026</v>
      </c>
      <c r="U184" t="s">
        <v>89</v>
      </c>
      <c r="V184">
        <v>2</v>
      </c>
      <c r="W184" t="s">
        <v>77</v>
      </c>
    </row>
    <row r="185" spans="1:23">
      <c r="A185">
        <v>902</v>
      </c>
      <c r="B185" s="11">
        <v>46061</v>
      </c>
      <c r="C185">
        <v>2026</v>
      </c>
      <c r="D185" t="s">
        <v>89</v>
      </c>
      <c r="E185" t="s">
        <v>77</v>
      </c>
      <c r="F185" t="s">
        <v>0</v>
      </c>
      <c r="G185" t="s">
        <v>36</v>
      </c>
      <c r="H185" t="s">
        <v>2</v>
      </c>
      <c r="I185" t="s">
        <v>16</v>
      </c>
      <c r="J185" t="s">
        <v>34</v>
      </c>
      <c r="K185" t="s">
        <v>45</v>
      </c>
      <c r="L185">
        <v>1</v>
      </c>
      <c r="M185">
        <v>50.38</v>
      </c>
      <c r="N185">
        <v>0.05</v>
      </c>
      <c r="O185">
        <v>21.95</v>
      </c>
      <c r="P185">
        <v>47.860999999999997</v>
      </c>
      <c r="Q185">
        <v>21.95</v>
      </c>
      <c r="R185">
        <v>25.910999999999998</v>
      </c>
      <c r="S185">
        <v>0.54138024696516995</v>
      </c>
      <c r="T185">
        <v>2026</v>
      </c>
      <c r="U185" t="s">
        <v>89</v>
      </c>
      <c r="V185">
        <v>2</v>
      </c>
      <c r="W185" t="s">
        <v>77</v>
      </c>
    </row>
    <row r="186" spans="1:23">
      <c r="A186">
        <v>2396</v>
      </c>
      <c r="B186" s="11">
        <v>46061</v>
      </c>
      <c r="C186">
        <v>2026</v>
      </c>
      <c r="D186" t="s">
        <v>89</v>
      </c>
      <c r="E186" t="s">
        <v>77</v>
      </c>
      <c r="F186" t="s">
        <v>20</v>
      </c>
      <c r="G186" t="s">
        <v>31</v>
      </c>
      <c r="H186" t="s">
        <v>2</v>
      </c>
      <c r="I186" t="s">
        <v>16</v>
      </c>
      <c r="J186" t="s">
        <v>34</v>
      </c>
      <c r="K186" t="s">
        <v>45</v>
      </c>
      <c r="L186">
        <v>2</v>
      </c>
      <c r="M186">
        <v>50.4</v>
      </c>
      <c r="N186">
        <v>0</v>
      </c>
      <c r="O186">
        <v>21.43</v>
      </c>
      <c r="P186">
        <v>100.8</v>
      </c>
      <c r="Q186">
        <v>42.86</v>
      </c>
      <c r="R186">
        <v>57.94</v>
      </c>
      <c r="S186">
        <v>0.57480158730158726</v>
      </c>
      <c r="T186">
        <v>2026</v>
      </c>
      <c r="U186" t="s">
        <v>89</v>
      </c>
      <c r="V186">
        <v>2</v>
      </c>
      <c r="W186" t="s">
        <v>77</v>
      </c>
    </row>
    <row r="187" spans="1:23">
      <c r="A187">
        <v>2494</v>
      </c>
      <c r="B187" s="11">
        <v>46061</v>
      </c>
      <c r="C187">
        <v>2026</v>
      </c>
      <c r="D187" t="s">
        <v>89</v>
      </c>
      <c r="E187" t="s">
        <v>77</v>
      </c>
      <c r="F187" t="s">
        <v>11</v>
      </c>
      <c r="G187" t="s">
        <v>25</v>
      </c>
      <c r="H187" t="s">
        <v>2</v>
      </c>
      <c r="I187" t="s">
        <v>13</v>
      </c>
      <c r="J187" t="s">
        <v>9</v>
      </c>
      <c r="K187" t="s">
        <v>46</v>
      </c>
      <c r="L187">
        <v>1</v>
      </c>
      <c r="M187">
        <v>69.98</v>
      </c>
      <c r="N187">
        <v>0</v>
      </c>
      <c r="O187">
        <v>33.21</v>
      </c>
      <c r="P187">
        <v>69.98</v>
      </c>
      <c r="Q187">
        <v>33.21</v>
      </c>
      <c r="R187">
        <v>36.770000000000003</v>
      </c>
      <c r="S187">
        <v>0.52543583881108891</v>
      </c>
      <c r="T187">
        <v>2026</v>
      </c>
      <c r="U187" t="s">
        <v>89</v>
      </c>
      <c r="V187">
        <v>2</v>
      </c>
      <c r="W187" t="s">
        <v>77</v>
      </c>
    </row>
    <row r="188" spans="1:23">
      <c r="A188">
        <v>2925</v>
      </c>
      <c r="B188" s="11">
        <v>46061</v>
      </c>
      <c r="C188">
        <v>2026</v>
      </c>
      <c r="D188" t="s">
        <v>89</v>
      </c>
      <c r="E188" t="s">
        <v>77</v>
      </c>
      <c r="F188" t="s">
        <v>0</v>
      </c>
      <c r="G188" t="s">
        <v>1</v>
      </c>
      <c r="H188" t="s">
        <v>19</v>
      </c>
      <c r="I188" t="s">
        <v>13</v>
      </c>
      <c r="J188" t="s">
        <v>9</v>
      </c>
      <c r="K188" t="s">
        <v>10</v>
      </c>
      <c r="L188">
        <v>3</v>
      </c>
      <c r="M188">
        <v>90.04</v>
      </c>
      <c r="N188">
        <v>0.05</v>
      </c>
      <c r="O188">
        <v>45.25</v>
      </c>
      <c r="P188">
        <v>256.61399999999998</v>
      </c>
      <c r="Q188">
        <v>135.75</v>
      </c>
      <c r="R188">
        <v>120.86399999999998</v>
      </c>
      <c r="S188">
        <v>0.47099534709719654</v>
      </c>
      <c r="T188">
        <v>2026</v>
      </c>
      <c r="U188" t="s">
        <v>89</v>
      </c>
      <c r="V188">
        <v>2</v>
      </c>
      <c r="W188" t="s">
        <v>77</v>
      </c>
    </row>
    <row r="189" spans="1:23">
      <c r="A189">
        <v>3614</v>
      </c>
      <c r="B189" s="11">
        <v>46061</v>
      </c>
      <c r="C189">
        <v>2026</v>
      </c>
      <c r="D189" t="s">
        <v>89</v>
      </c>
      <c r="E189" t="s">
        <v>77</v>
      </c>
      <c r="F189" t="s">
        <v>6</v>
      </c>
      <c r="G189" t="s">
        <v>49</v>
      </c>
      <c r="H189" t="s">
        <v>2</v>
      </c>
      <c r="I189" t="s">
        <v>13</v>
      </c>
      <c r="J189" t="s">
        <v>34</v>
      </c>
      <c r="K189" t="s">
        <v>45</v>
      </c>
      <c r="L189">
        <v>3</v>
      </c>
      <c r="M189">
        <v>51.18</v>
      </c>
      <c r="N189">
        <v>0</v>
      </c>
      <c r="O189">
        <v>21.95</v>
      </c>
      <c r="P189">
        <v>153.54</v>
      </c>
      <c r="Q189">
        <v>65.849999999999994</v>
      </c>
      <c r="R189">
        <v>87.69</v>
      </c>
      <c r="S189">
        <v>0.57112153184837833</v>
      </c>
      <c r="T189">
        <v>2026</v>
      </c>
      <c r="U189" t="s">
        <v>89</v>
      </c>
      <c r="V189">
        <v>2</v>
      </c>
      <c r="W189" t="s">
        <v>77</v>
      </c>
    </row>
    <row r="190" spans="1:23">
      <c r="A190">
        <v>4360</v>
      </c>
      <c r="B190" s="11">
        <v>46061</v>
      </c>
      <c r="C190">
        <v>2026</v>
      </c>
      <c r="D190" t="s">
        <v>89</v>
      </c>
      <c r="E190" t="s">
        <v>77</v>
      </c>
      <c r="F190" t="s">
        <v>0</v>
      </c>
      <c r="G190" t="s">
        <v>50</v>
      </c>
      <c r="H190" t="s">
        <v>2</v>
      </c>
      <c r="I190" t="s">
        <v>13</v>
      </c>
      <c r="J190" t="s">
        <v>14</v>
      </c>
      <c r="K190" t="s">
        <v>15</v>
      </c>
      <c r="L190">
        <v>1</v>
      </c>
      <c r="M190">
        <v>35.69</v>
      </c>
      <c r="N190">
        <v>0</v>
      </c>
      <c r="O190">
        <v>13.38</v>
      </c>
      <c r="P190">
        <v>35.69</v>
      </c>
      <c r="Q190">
        <v>13.38</v>
      </c>
      <c r="R190">
        <v>22.309999999999995</v>
      </c>
      <c r="S190">
        <v>0.62510507144858496</v>
      </c>
      <c r="T190">
        <v>2026</v>
      </c>
      <c r="U190" t="s">
        <v>89</v>
      </c>
      <c r="V190">
        <v>2</v>
      </c>
      <c r="W190" t="s">
        <v>77</v>
      </c>
    </row>
    <row r="191" spans="1:23">
      <c r="A191">
        <v>4582</v>
      </c>
      <c r="B191" s="11">
        <v>46061</v>
      </c>
      <c r="C191">
        <v>2026</v>
      </c>
      <c r="D191" t="s">
        <v>89</v>
      </c>
      <c r="E191" t="s">
        <v>77</v>
      </c>
      <c r="F191" t="s">
        <v>20</v>
      </c>
      <c r="G191" t="s">
        <v>31</v>
      </c>
      <c r="H191" t="s">
        <v>2</v>
      </c>
      <c r="I191" t="s">
        <v>13</v>
      </c>
      <c r="J191" t="s">
        <v>4</v>
      </c>
      <c r="K191" t="s">
        <v>22</v>
      </c>
      <c r="L191">
        <v>3</v>
      </c>
      <c r="M191">
        <v>50.29</v>
      </c>
      <c r="N191">
        <v>0.05</v>
      </c>
      <c r="O191">
        <v>22.87</v>
      </c>
      <c r="P191">
        <v>143.32650000000001</v>
      </c>
      <c r="Q191">
        <v>68.61</v>
      </c>
      <c r="R191">
        <v>74.716500000000011</v>
      </c>
      <c r="S191">
        <v>0.52130275978273388</v>
      </c>
      <c r="T191">
        <v>2026</v>
      </c>
      <c r="U191" t="s">
        <v>89</v>
      </c>
      <c r="V191">
        <v>2</v>
      </c>
      <c r="W191" t="s">
        <v>77</v>
      </c>
    </row>
    <row r="192" spans="1:23">
      <c r="A192">
        <v>4381</v>
      </c>
      <c r="B192" s="11">
        <v>46062</v>
      </c>
      <c r="C192">
        <v>2026</v>
      </c>
      <c r="D192" t="s">
        <v>89</v>
      </c>
      <c r="E192" t="s">
        <v>77</v>
      </c>
      <c r="F192" t="s">
        <v>6</v>
      </c>
      <c r="G192" t="s">
        <v>43</v>
      </c>
      <c r="H192" t="s">
        <v>28</v>
      </c>
      <c r="I192" t="s">
        <v>3</v>
      </c>
      <c r="J192" t="s">
        <v>23</v>
      </c>
      <c r="K192" t="s">
        <v>29</v>
      </c>
      <c r="L192">
        <v>1</v>
      </c>
      <c r="M192">
        <v>194.32</v>
      </c>
      <c r="N192">
        <v>0.05</v>
      </c>
      <c r="O192">
        <v>102.52</v>
      </c>
      <c r="P192">
        <v>184.60399999999998</v>
      </c>
      <c r="Q192">
        <v>102.52</v>
      </c>
      <c r="R192">
        <v>82.083999999999989</v>
      </c>
      <c r="S192">
        <v>0.44464908669367942</v>
      </c>
      <c r="T192">
        <v>2026</v>
      </c>
      <c r="U192" t="s">
        <v>89</v>
      </c>
      <c r="V192">
        <v>2</v>
      </c>
      <c r="W192" t="s">
        <v>77</v>
      </c>
    </row>
    <row r="193" spans="1:23">
      <c r="A193">
        <v>4964</v>
      </c>
      <c r="B193" s="11">
        <v>46062</v>
      </c>
      <c r="C193">
        <v>2026</v>
      </c>
      <c r="D193" t="s">
        <v>89</v>
      </c>
      <c r="E193" t="s">
        <v>77</v>
      </c>
      <c r="F193" t="s">
        <v>20</v>
      </c>
      <c r="G193" t="s">
        <v>47</v>
      </c>
      <c r="H193" t="s">
        <v>19</v>
      </c>
      <c r="I193" t="s">
        <v>13</v>
      </c>
      <c r="J193" t="s">
        <v>34</v>
      </c>
      <c r="K193" t="s">
        <v>35</v>
      </c>
      <c r="L193">
        <v>4</v>
      </c>
      <c r="M193">
        <v>40.44</v>
      </c>
      <c r="N193">
        <v>0</v>
      </c>
      <c r="O193">
        <v>14.75</v>
      </c>
      <c r="P193">
        <v>161.76</v>
      </c>
      <c r="Q193">
        <v>59</v>
      </c>
      <c r="R193">
        <v>102.75999999999999</v>
      </c>
      <c r="S193">
        <v>0.63526211671612265</v>
      </c>
      <c r="T193">
        <v>2026</v>
      </c>
      <c r="U193" t="s">
        <v>89</v>
      </c>
      <c r="V193">
        <v>2</v>
      </c>
      <c r="W193" t="s">
        <v>77</v>
      </c>
    </row>
    <row r="194" spans="1:23">
      <c r="A194">
        <v>255</v>
      </c>
      <c r="B194" s="11">
        <v>46063</v>
      </c>
      <c r="C194">
        <v>2026</v>
      </c>
      <c r="D194" t="s">
        <v>89</v>
      </c>
      <c r="E194" t="s">
        <v>77</v>
      </c>
      <c r="F194" t="s">
        <v>20</v>
      </c>
      <c r="G194" t="s">
        <v>31</v>
      </c>
      <c r="H194" t="s">
        <v>2</v>
      </c>
      <c r="I194" t="s">
        <v>13</v>
      </c>
      <c r="J194" t="s">
        <v>14</v>
      </c>
      <c r="K194" t="s">
        <v>44</v>
      </c>
      <c r="L194">
        <v>3</v>
      </c>
      <c r="M194">
        <v>134.53</v>
      </c>
      <c r="N194">
        <v>0.1</v>
      </c>
      <c r="O194">
        <v>69.12</v>
      </c>
      <c r="P194">
        <v>363.23100000000005</v>
      </c>
      <c r="Q194">
        <v>207.36</v>
      </c>
      <c r="R194">
        <v>155.87100000000004</v>
      </c>
      <c r="S194">
        <v>0.42912361555043488</v>
      </c>
      <c r="T194">
        <v>2026</v>
      </c>
      <c r="U194" t="s">
        <v>89</v>
      </c>
      <c r="V194">
        <v>2</v>
      </c>
      <c r="W194" t="s">
        <v>77</v>
      </c>
    </row>
    <row r="195" spans="1:23">
      <c r="A195">
        <v>2178</v>
      </c>
      <c r="B195" s="11">
        <v>46063</v>
      </c>
      <c r="C195">
        <v>2026</v>
      </c>
      <c r="D195" t="s">
        <v>89</v>
      </c>
      <c r="E195" t="s">
        <v>77</v>
      </c>
      <c r="F195" t="s">
        <v>11</v>
      </c>
      <c r="G195" t="s">
        <v>12</v>
      </c>
      <c r="H195" t="s">
        <v>28</v>
      </c>
      <c r="I195" t="s">
        <v>13</v>
      </c>
      <c r="J195" t="s">
        <v>9</v>
      </c>
      <c r="K195" t="s">
        <v>37</v>
      </c>
      <c r="L195">
        <v>6</v>
      </c>
      <c r="M195">
        <v>154.05000000000001</v>
      </c>
      <c r="N195">
        <v>0</v>
      </c>
      <c r="O195">
        <v>79.25</v>
      </c>
      <c r="P195">
        <v>924.30000000000007</v>
      </c>
      <c r="Q195">
        <v>475.5</v>
      </c>
      <c r="R195">
        <v>448.80000000000007</v>
      </c>
      <c r="S195">
        <v>0.4855566374553717</v>
      </c>
      <c r="T195">
        <v>2026</v>
      </c>
      <c r="U195" t="s">
        <v>89</v>
      </c>
      <c r="V195">
        <v>2</v>
      </c>
      <c r="W195" t="s">
        <v>77</v>
      </c>
    </row>
    <row r="196" spans="1:23">
      <c r="A196">
        <v>3416</v>
      </c>
      <c r="B196" s="11">
        <v>46063</v>
      </c>
      <c r="C196">
        <v>2026</v>
      </c>
      <c r="D196" t="s">
        <v>89</v>
      </c>
      <c r="E196" t="s">
        <v>77</v>
      </c>
      <c r="F196" t="s">
        <v>11</v>
      </c>
      <c r="G196" t="s">
        <v>12</v>
      </c>
      <c r="H196" t="s">
        <v>2</v>
      </c>
      <c r="I196" t="s">
        <v>13</v>
      </c>
      <c r="J196" t="s">
        <v>14</v>
      </c>
      <c r="K196" t="s">
        <v>44</v>
      </c>
      <c r="L196">
        <v>1</v>
      </c>
      <c r="M196">
        <v>135.4</v>
      </c>
      <c r="N196">
        <v>0</v>
      </c>
      <c r="O196">
        <v>67.56</v>
      </c>
      <c r="P196">
        <v>135.4</v>
      </c>
      <c r="Q196">
        <v>67.56</v>
      </c>
      <c r="R196">
        <v>67.84</v>
      </c>
      <c r="S196">
        <v>0.50103397341211231</v>
      </c>
      <c r="T196">
        <v>2026</v>
      </c>
      <c r="U196" t="s">
        <v>89</v>
      </c>
      <c r="V196">
        <v>2</v>
      </c>
      <c r="W196" t="s">
        <v>77</v>
      </c>
    </row>
    <row r="197" spans="1:23">
      <c r="A197">
        <v>3854</v>
      </c>
      <c r="B197" s="11">
        <v>46063</v>
      </c>
      <c r="C197">
        <v>2026</v>
      </c>
      <c r="D197" t="s">
        <v>89</v>
      </c>
      <c r="E197" t="s">
        <v>77</v>
      </c>
      <c r="F197" t="s">
        <v>0</v>
      </c>
      <c r="G197" t="s">
        <v>1</v>
      </c>
      <c r="H197" t="s">
        <v>2</v>
      </c>
      <c r="I197" t="s">
        <v>13</v>
      </c>
      <c r="J197" t="s">
        <v>4</v>
      </c>
      <c r="K197" t="s">
        <v>26</v>
      </c>
      <c r="L197">
        <v>2</v>
      </c>
      <c r="M197">
        <v>41.03</v>
      </c>
      <c r="N197">
        <v>0</v>
      </c>
      <c r="O197">
        <v>16.260000000000002</v>
      </c>
      <c r="P197">
        <v>82.06</v>
      </c>
      <c r="Q197">
        <v>32.520000000000003</v>
      </c>
      <c r="R197">
        <v>49.54</v>
      </c>
      <c r="S197">
        <v>0.60370460638557155</v>
      </c>
      <c r="T197">
        <v>2026</v>
      </c>
      <c r="U197" t="s">
        <v>89</v>
      </c>
      <c r="V197">
        <v>2</v>
      </c>
      <c r="W197" t="s">
        <v>77</v>
      </c>
    </row>
    <row r="198" spans="1:23">
      <c r="A198">
        <v>3952</v>
      </c>
      <c r="B198" s="11">
        <v>46063</v>
      </c>
      <c r="C198">
        <v>2026</v>
      </c>
      <c r="D198" t="s">
        <v>89</v>
      </c>
      <c r="E198" t="s">
        <v>77</v>
      </c>
      <c r="F198" t="s">
        <v>20</v>
      </c>
      <c r="G198" t="s">
        <v>33</v>
      </c>
      <c r="H198" t="s">
        <v>28</v>
      </c>
      <c r="I198" t="s">
        <v>13</v>
      </c>
      <c r="J198" t="s">
        <v>4</v>
      </c>
      <c r="K198" t="s">
        <v>5</v>
      </c>
      <c r="L198">
        <v>1</v>
      </c>
      <c r="M198">
        <v>81.44</v>
      </c>
      <c r="N198">
        <v>0.05</v>
      </c>
      <c r="O198">
        <v>43.9</v>
      </c>
      <c r="P198">
        <v>77.367999999999995</v>
      </c>
      <c r="Q198">
        <v>43.9</v>
      </c>
      <c r="R198">
        <v>33.467999999999996</v>
      </c>
      <c r="S198">
        <v>0.43258194602419603</v>
      </c>
      <c r="T198">
        <v>2026</v>
      </c>
      <c r="U198" t="s">
        <v>89</v>
      </c>
      <c r="V198">
        <v>2</v>
      </c>
      <c r="W198" t="s">
        <v>77</v>
      </c>
    </row>
    <row r="199" spans="1:23">
      <c r="A199">
        <v>4076</v>
      </c>
      <c r="B199" s="11">
        <v>46063</v>
      </c>
      <c r="C199">
        <v>2026</v>
      </c>
      <c r="D199" t="s">
        <v>89</v>
      </c>
      <c r="E199" t="s">
        <v>77</v>
      </c>
      <c r="F199" t="s">
        <v>0</v>
      </c>
      <c r="G199" t="s">
        <v>1</v>
      </c>
      <c r="H199" t="s">
        <v>8</v>
      </c>
      <c r="I199" t="s">
        <v>16</v>
      </c>
      <c r="J199" t="s">
        <v>23</v>
      </c>
      <c r="K199" t="s">
        <v>51</v>
      </c>
      <c r="L199">
        <v>8</v>
      </c>
      <c r="M199">
        <v>122.19</v>
      </c>
      <c r="N199">
        <v>0.1</v>
      </c>
      <c r="O199">
        <v>60</v>
      </c>
      <c r="P199">
        <v>879.76800000000003</v>
      </c>
      <c r="Q199">
        <v>480</v>
      </c>
      <c r="R199">
        <v>399.76800000000003</v>
      </c>
      <c r="S199">
        <v>0.45440161497121973</v>
      </c>
      <c r="T199">
        <v>2026</v>
      </c>
      <c r="U199" t="s">
        <v>89</v>
      </c>
      <c r="V199">
        <v>2</v>
      </c>
      <c r="W199" t="s">
        <v>77</v>
      </c>
    </row>
    <row r="200" spans="1:23">
      <c r="A200">
        <v>4156</v>
      </c>
      <c r="B200" s="11">
        <v>46063</v>
      </c>
      <c r="C200">
        <v>2026</v>
      </c>
      <c r="D200" t="s">
        <v>89</v>
      </c>
      <c r="E200" t="s">
        <v>77</v>
      </c>
      <c r="F200" t="s">
        <v>11</v>
      </c>
      <c r="G200" t="s">
        <v>52</v>
      </c>
      <c r="H200" t="s">
        <v>19</v>
      </c>
      <c r="I200" t="s">
        <v>3</v>
      </c>
      <c r="J200" t="s">
        <v>9</v>
      </c>
      <c r="K200" t="s">
        <v>17</v>
      </c>
      <c r="L200">
        <v>2</v>
      </c>
      <c r="M200">
        <v>146.33000000000001</v>
      </c>
      <c r="N200">
        <v>0.1</v>
      </c>
      <c r="O200">
        <v>81.34</v>
      </c>
      <c r="P200">
        <v>263.39400000000001</v>
      </c>
      <c r="Q200">
        <v>162.68</v>
      </c>
      <c r="R200">
        <v>100.714</v>
      </c>
      <c r="S200">
        <v>0.38237013751262366</v>
      </c>
      <c r="T200">
        <v>2026</v>
      </c>
      <c r="U200" t="s">
        <v>89</v>
      </c>
      <c r="V200">
        <v>2</v>
      </c>
      <c r="W200" t="s">
        <v>77</v>
      </c>
    </row>
    <row r="201" spans="1:23">
      <c r="A201">
        <v>4260</v>
      </c>
      <c r="B201" s="11">
        <v>46063</v>
      </c>
      <c r="C201">
        <v>2026</v>
      </c>
      <c r="D201" t="s">
        <v>89</v>
      </c>
      <c r="E201" t="s">
        <v>77</v>
      </c>
      <c r="F201" t="s">
        <v>11</v>
      </c>
      <c r="G201" t="s">
        <v>52</v>
      </c>
      <c r="H201" t="s">
        <v>28</v>
      </c>
      <c r="I201" t="s">
        <v>3</v>
      </c>
      <c r="J201" t="s">
        <v>14</v>
      </c>
      <c r="K201" t="s">
        <v>44</v>
      </c>
      <c r="L201">
        <v>1</v>
      </c>
      <c r="M201">
        <v>131.24</v>
      </c>
      <c r="N201">
        <v>0.05</v>
      </c>
      <c r="O201">
        <v>66.14</v>
      </c>
      <c r="P201">
        <v>124.678</v>
      </c>
      <c r="Q201">
        <v>66.14</v>
      </c>
      <c r="R201">
        <v>58.537999999999997</v>
      </c>
      <c r="S201">
        <v>0.46951346669019395</v>
      </c>
      <c r="T201">
        <v>2026</v>
      </c>
      <c r="U201" t="s">
        <v>89</v>
      </c>
      <c r="V201">
        <v>2</v>
      </c>
      <c r="W201" t="s">
        <v>77</v>
      </c>
    </row>
    <row r="202" spans="1:23">
      <c r="A202">
        <v>4294</v>
      </c>
      <c r="B202" s="11">
        <v>46063</v>
      </c>
      <c r="C202">
        <v>2026</v>
      </c>
      <c r="D202" t="s">
        <v>89</v>
      </c>
      <c r="E202" t="s">
        <v>77</v>
      </c>
      <c r="F202" t="s">
        <v>6</v>
      </c>
      <c r="G202" t="s">
        <v>7</v>
      </c>
      <c r="H202" t="s">
        <v>8</v>
      </c>
      <c r="I202" t="s">
        <v>13</v>
      </c>
      <c r="J202" t="s">
        <v>34</v>
      </c>
      <c r="K202" t="s">
        <v>45</v>
      </c>
      <c r="L202">
        <v>5</v>
      </c>
      <c r="M202">
        <v>51.37</v>
      </c>
      <c r="N202">
        <v>0.05</v>
      </c>
      <c r="O202">
        <v>21.81</v>
      </c>
      <c r="P202">
        <v>244.00749999999996</v>
      </c>
      <c r="Q202">
        <v>109.05</v>
      </c>
      <c r="R202">
        <v>134.95749999999998</v>
      </c>
      <c r="S202">
        <v>0.55308750755612024</v>
      </c>
      <c r="T202">
        <v>2026</v>
      </c>
      <c r="U202" t="s">
        <v>89</v>
      </c>
      <c r="V202">
        <v>2</v>
      </c>
      <c r="W202" t="s">
        <v>77</v>
      </c>
    </row>
    <row r="203" spans="1:23">
      <c r="A203">
        <v>1019</v>
      </c>
      <c r="B203" s="11">
        <v>46064</v>
      </c>
      <c r="C203">
        <v>2026</v>
      </c>
      <c r="D203" t="s">
        <v>89</v>
      </c>
      <c r="E203" t="s">
        <v>77</v>
      </c>
      <c r="F203" t="s">
        <v>6</v>
      </c>
      <c r="G203" t="s">
        <v>43</v>
      </c>
      <c r="H203" t="s">
        <v>19</v>
      </c>
      <c r="I203" t="s">
        <v>13</v>
      </c>
      <c r="J203" t="s">
        <v>23</v>
      </c>
      <c r="K203" t="s">
        <v>51</v>
      </c>
      <c r="L203">
        <v>5</v>
      </c>
      <c r="M203">
        <v>121.94</v>
      </c>
      <c r="N203">
        <v>0</v>
      </c>
      <c r="O203">
        <v>62.3</v>
      </c>
      <c r="P203">
        <v>609.70000000000005</v>
      </c>
      <c r="Q203">
        <v>311.5</v>
      </c>
      <c r="R203">
        <v>298.20000000000005</v>
      </c>
      <c r="S203">
        <v>0.48909299655568317</v>
      </c>
      <c r="T203">
        <v>2026</v>
      </c>
      <c r="U203" t="s">
        <v>89</v>
      </c>
      <c r="V203">
        <v>2</v>
      </c>
      <c r="W203" t="s">
        <v>77</v>
      </c>
    </row>
    <row r="204" spans="1:23">
      <c r="A204">
        <v>1471</v>
      </c>
      <c r="B204" s="11">
        <v>46064</v>
      </c>
      <c r="C204">
        <v>2026</v>
      </c>
      <c r="D204" t="s">
        <v>89</v>
      </c>
      <c r="E204" t="s">
        <v>77</v>
      </c>
      <c r="F204" t="s">
        <v>0</v>
      </c>
      <c r="G204" t="s">
        <v>1</v>
      </c>
      <c r="H204" t="s">
        <v>2</v>
      </c>
      <c r="I204" t="s">
        <v>3</v>
      </c>
      <c r="J204" t="s">
        <v>23</v>
      </c>
      <c r="K204" t="s">
        <v>51</v>
      </c>
      <c r="L204">
        <v>4</v>
      </c>
      <c r="M204">
        <v>124.55</v>
      </c>
      <c r="N204">
        <v>0</v>
      </c>
      <c r="O204">
        <v>60.41</v>
      </c>
      <c r="P204">
        <v>498.2</v>
      </c>
      <c r="Q204">
        <v>241.64</v>
      </c>
      <c r="R204">
        <v>256.56</v>
      </c>
      <c r="S204">
        <v>0.51497390606182258</v>
      </c>
      <c r="T204">
        <v>2026</v>
      </c>
      <c r="U204" t="s">
        <v>89</v>
      </c>
      <c r="V204">
        <v>2</v>
      </c>
      <c r="W204" t="s">
        <v>77</v>
      </c>
    </row>
    <row r="205" spans="1:23">
      <c r="A205">
        <v>2520</v>
      </c>
      <c r="B205" s="11">
        <v>46064</v>
      </c>
      <c r="C205">
        <v>2026</v>
      </c>
      <c r="D205" t="s">
        <v>89</v>
      </c>
      <c r="E205" t="s">
        <v>77</v>
      </c>
      <c r="F205" t="s">
        <v>6</v>
      </c>
      <c r="G205" t="s">
        <v>49</v>
      </c>
      <c r="H205" t="s">
        <v>8</v>
      </c>
      <c r="I205" t="s">
        <v>16</v>
      </c>
      <c r="J205" t="s">
        <v>23</v>
      </c>
      <c r="K205" t="s">
        <v>24</v>
      </c>
      <c r="L205">
        <v>10</v>
      </c>
      <c r="M205">
        <v>343.77</v>
      </c>
      <c r="N205">
        <v>0.15</v>
      </c>
      <c r="O205">
        <v>195.29</v>
      </c>
      <c r="P205">
        <v>2922.0449999999996</v>
      </c>
      <c r="Q205">
        <v>1952.8999999999999</v>
      </c>
      <c r="R205">
        <v>969.14499999999975</v>
      </c>
      <c r="S205">
        <v>0.33166669233362245</v>
      </c>
      <c r="T205">
        <v>2026</v>
      </c>
      <c r="U205" t="s">
        <v>89</v>
      </c>
      <c r="V205">
        <v>2</v>
      </c>
      <c r="W205" t="s">
        <v>77</v>
      </c>
    </row>
    <row r="206" spans="1:23">
      <c r="A206">
        <v>4649</v>
      </c>
      <c r="B206" s="11">
        <v>46064</v>
      </c>
      <c r="C206">
        <v>2026</v>
      </c>
      <c r="D206" t="s">
        <v>89</v>
      </c>
      <c r="E206" t="s">
        <v>77</v>
      </c>
      <c r="F206" t="s">
        <v>6</v>
      </c>
      <c r="G206" t="s">
        <v>7</v>
      </c>
      <c r="H206" t="s">
        <v>28</v>
      </c>
      <c r="I206" t="s">
        <v>3</v>
      </c>
      <c r="J206" t="s">
        <v>4</v>
      </c>
      <c r="K206" t="s">
        <v>5</v>
      </c>
      <c r="L206">
        <v>1</v>
      </c>
      <c r="M206">
        <v>81.819999999999993</v>
      </c>
      <c r="N206">
        <v>0.05</v>
      </c>
      <c r="O206">
        <v>43.83</v>
      </c>
      <c r="P206">
        <v>77.728999999999985</v>
      </c>
      <c r="Q206">
        <v>43.83</v>
      </c>
      <c r="R206">
        <v>33.898999999999987</v>
      </c>
      <c r="S206">
        <v>0.43611779387358635</v>
      </c>
      <c r="T206">
        <v>2026</v>
      </c>
      <c r="U206" t="s">
        <v>89</v>
      </c>
      <c r="V206">
        <v>2</v>
      </c>
      <c r="W206" t="s">
        <v>77</v>
      </c>
    </row>
    <row r="207" spans="1:23">
      <c r="A207">
        <v>4545</v>
      </c>
      <c r="B207" s="11">
        <v>46065</v>
      </c>
      <c r="C207">
        <v>2026</v>
      </c>
      <c r="D207" t="s">
        <v>89</v>
      </c>
      <c r="E207" t="s">
        <v>77</v>
      </c>
      <c r="F207" t="s">
        <v>0</v>
      </c>
      <c r="G207" t="s">
        <v>36</v>
      </c>
      <c r="H207" t="s">
        <v>19</v>
      </c>
      <c r="I207" t="s">
        <v>13</v>
      </c>
      <c r="J207" t="s">
        <v>14</v>
      </c>
      <c r="K207" t="s">
        <v>15</v>
      </c>
      <c r="L207">
        <v>1</v>
      </c>
      <c r="M207">
        <v>36.58</v>
      </c>
      <c r="N207">
        <v>0.1</v>
      </c>
      <c r="O207">
        <v>13.76</v>
      </c>
      <c r="P207">
        <v>32.921999999999997</v>
      </c>
      <c r="Q207">
        <v>13.76</v>
      </c>
      <c r="R207">
        <v>19.161999999999999</v>
      </c>
      <c r="S207">
        <v>0.58204240325618128</v>
      </c>
      <c r="T207">
        <v>2026</v>
      </c>
      <c r="U207" t="s">
        <v>89</v>
      </c>
      <c r="V207">
        <v>2</v>
      </c>
      <c r="W207" t="s">
        <v>77</v>
      </c>
    </row>
    <row r="208" spans="1:23">
      <c r="A208">
        <v>285</v>
      </c>
      <c r="B208" s="11">
        <v>46066</v>
      </c>
      <c r="C208">
        <v>2026</v>
      </c>
      <c r="D208" t="s">
        <v>89</v>
      </c>
      <c r="E208" t="s">
        <v>77</v>
      </c>
      <c r="F208" t="s">
        <v>20</v>
      </c>
      <c r="G208" t="s">
        <v>33</v>
      </c>
      <c r="H208" t="s">
        <v>19</v>
      </c>
      <c r="I208" t="s">
        <v>13</v>
      </c>
      <c r="J208" t="s">
        <v>9</v>
      </c>
      <c r="K208" t="s">
        <v>10</v>
      </c>
      <c r="L208">
        <v>4</v>
      </c>
      <c r="M208">
        <v>92.87</v>
      </c>
      <c r="N208">
        <v>0</v>
      </c>
      <c r="O208">
        <v>44.95</v>
      </c>
      <c r="P208">
        <v>371.48</v>
      </c>
      <c r="Q208">
        <v>179.8</v>
      </c>
      <c r="R208">
        <v>191.68</v>
      </c>
      <c r="S208">
        <v>0.51599009367933668</v>
      </c>
      <c r="T208">
        <v>2026</v>
      </c>
      <c r="U208" t="s">
        <v>89</v>
      </c>
      <c r="V208">
        <v>2</v>
      </c>
      <c r="W208" t="s">
        <v>77</v>
      </c>
    </row>
    <row r="209" spans="1:23">
      <c r="A209">
        <v>1499</v>
      </c>
      <c r="B209" s="11">
        <v>46066</v>
      </c>
      <c r="C209">
        <v>2026</v>
      </c>
      <c r="D209" t="s">
        <v>89</v>
      </c>
      <c r="E209" t="s">
        <v>77</v>
      </c>
      <c r="F209" t="s">
        <v>20</v>
      </c>
      <c r="G209" t="s">
        <v>33</v>
      </c>
      <c r="H209" t="s">
        <v>2</v>
      </c>
      <c r="I209" t="s">
        <v>13</v>
      </c>
      <c r="J209" t="s">
        <v>4</v>
      </c>
      <c r="K209" t="s">
        <v>26</v>
      </c>
      <c r="L209">
        <v>2</v>
      </c>
      <c r="M209">
        <v>41.21</v>
      </c>
      <c r="N209">
        <v>0</v>
      </c>
      <c r="O209">
        <v>16.64</v>
      </c>
      <c r="P209">
        <v>82.42</v>
      </c>
      <c r="Q209">
        <v>33.28</v>
      </c>
      <c r="R209">
        <v>49.14</v>
      </c>
      <c r="S209">
        <v>0.59621451104100942</v>
      </c>
      <c r="T209">
        <v>2026</v>
      </c>
      <c r="U209" t="s">
        <v>89</v>
      </c>
      <c r="V209">
        <v>2</v>
      </c>
      <c r="W209" t="s">
        <v>77</v>
      </c>
    </row>
    <row r="210" spans="1:23">
      <c r="A210">
        <v>2615</v>
      </c>
      <c r="B210" s="11">
        <v>46066</v>
      </c>
      <c r="C210">
        <v>2026</v>
      </c>
      <c r="D210" t="s">
        <v>89</v>
      </c>
      <c r="E210" t="s">
        <v>77</v>
      </c>
      <c r="F210" t="s">
        <v>0</v>
      </c>
      <c r="G210" t="s">
        <v>50</v>
      </c>
      <c r="H210" t="s">
        <v>2</v>
      </c>
      <c r="I210" t="s">
        <v>3</v>
      </c>
      <c r="J210" t="s">
        <v>9</v>
      </c>
      <c r="K210" t="s">
        <v>37</v>
      </c>
      <c r="L210">
        <v>6</v>
      </c>
      <c r="M210">
        <v>155.79</v>
      </c>
      <c r="N210">
        <v>0</v>
      </c>
      <c r="O210">
        <v>77.48</v>
      </c>
      <c r="P210">
        <v>934.74</v>
      </c>
      <c r="Q210">
        <v>464.88</v>
      </c>
      <c r="R210">
        <v>469.86</v>
      </c>
      <c r="S210">
        <v>0.50266384235188399</v>
      </c>
      <c r="T210">
        <v>2026</v>
      </c>
      <c r="U210" t="s">
        <v>89</v>
      </c>
      <c r="V210">
        <v>2</v>
      </c>
      <c r="W210" t="s">
        <v>77</v>
      </c>
    </row>
    <row r="211" spans="1:23">
      <c r="A211">
        <v>479</v>
      </c>
      <c r="B211" s="11">
        <v>46067</v>
      </c>
      <c r="C211">
        <v>2026</v>
      </c>
      <c r="D211" t="s">
        <v>89</v>
      </c>
      <c r="E211" t="s">
        <v>77</v>
      </c>
      <c r="F211" t="s">
        <v>0</v>
      </c>
      <c r="G211" t="s">
        <v>1</v>
      </c>
      <c r="H211" t="s">
        <v>2</v>
      </c>
      <c r="I211" t="s">
        <v>3</v>
      </c>
      <c r="J211" t="s">
        <v>34</v>
      </c>
      <c r="K211" t="s">
        <v>45</v>
      </c>
      <c r="L211">
        <v>2</v>
      </c>
      <c r="M211">
        <v>50.16</v>
      </c>
      <c r="N211">
        <v>0.1</v>
      </c>
      <c r="O211">
        <v>21.48</v>
      </c>
      <c r="P211">
        <v>90.287999999999997</v>
      </c>
      <c r="Q211">
        <v>42.96</v>
      </c>
      <c r="R211">
        <v>47.327999999999996</v>
      </c>
      <c r="S211">
        <v>0.52418926103136632</v>
      </c>
      <c r="T211">
        <v>2026</v>
      </c>
      <c r="U211" t="s">
        <v>89</v>
      </c>
      <c r="V211">
        <v>2</v>
      </c>
      <c r="W211" t="s">
        <v>77</v>
      </c>
    </row>
    <row r="212" spans="1:23">
      <c r="A212">
        <v>4069</v>
      </c>
      <c r="B212" s="11">
        <v>46067</v>
      </c>
      <c r="C212">
        <v>2026</v>
      </c>
      <c r="D212" t="s">
        <v>89</v>
      </c>
      <c r="E212" t="s">
        <v>77</v>
      </c>
      <c r="F212" t="s">
        <v>20</v>
      </c>
      <c r="G212" t="s">
        <v>33</v>
      </c>
      <c r="H212" t="s">
        <v>2</v>
      </c>
      <c r="I212" t="s">
        <v>13</v>
      </c>
      <c r="J212" t="s">
        <v>9</v>
      </c>
      <c r="K212" t="s">
        <v>17</v>
      </c>
      <c r="L212">
        <v>4</v>
      </c>
      <c r="M212">
        <v>140.63999999999999</v>
      </c>
      <c r="N212">
        <v>0</v>
      </c>
      <c r="O212">
        <v>77.510000000000005</v>
      </c>
      <c r="P212">
        <v>562.55999999999995</v>
      </c>
      <c r="Q212">
        <v>310.04000000000002</v>
      </c>
      <c r="R212">
        <v>252.51999999999992</v>
      </c>
      <c r="S212">
        <v>0.4488765642775881</v>
      </c>
      <c r="T212">
        <v>2026</v>
      </c>
      <c r="U212" t="s">
        <v>89</v>
      </c>
      <c r="V212">
        <v>2</v>
      </c>
      <c r="W212" t="s">
        <v>77</v>
      </c>
    </row>
    <row r="213" spans="1:23">
      <c r="A213">
        <v>4588</v>
      </c>
      <c r="B213" s="11">
        <v>46067</v>
      </c>
      <c r="C213">
        <v>2026</v>
      </c>
      <c r="D213" t="s">
        <v>89</v>
      </c>
      <c r="E213" t="s">
        <v>77</v>
      </c>
      <c r="F213" t="s">
        <v>0</v>
      </c>
      <c r="G213" t="s">
        <v>1</v>
      </c>
      <c r="H213" t="s">
        <v>28</v>
      </c>
      <c r="I213" t="s">
        <v>13</v>
      </c>
      <c r="J213" t="s">
        <v>23</v>
      </c>
      <c r="K213" t="s">
        <v>40</v>
      </c>
      <c r="L213">
        <v>1</v>
      </c>
      <c r="M213">
        <v>80.680000000000007</v>
      </c>
      <c r="N213">
        <v>0</v>
      </c>
      <c r="O213">
        <v>39.630000000000003</v>
      </c>
      <c r="P213">
        <v>80.680000000000007</v>
      </c>
      <c r="Q213">
        <v>39.630000000000003</v>
      </c>
      <c r="R213">
        <v>41.050000000000004</v>
      </c>
      <c r="S213">
        <v>0.50880019831432821</v>
      </c>
      <c r="T213">
        <v>2026</v>
      </c>
      <c r="U213" t="s">
        <v>89</v>
      </c>
      <c r="V213">
        <v>2</v>
      </c>
      <c r="W213" t="s">
        <v>77</v>
      </c>
    </row>
    <row r="214" spans="1:23">
      <c r="A214">
        <v>14</v>
      </c>
      <c r="B214" s="11">
        <v>46068</v>
      </c>
      <c r="C214">
        <v>2026</v>
      </c>
      <c r="D214" t="s">
        <v>89</v>
      </c>
      <c r="E214" t="s">
        <v>77</v>
      </c>
      <c r="F214" t="s">
        <v>0</v>
      </c>
      <c r="G214" t="s">
        <v>1</v>
      </c>
      <c r="H214" t="s">
        <v>8</v>
      </c>
      <c r="I214" t="s">
        <v>16</v>
      </c>
      <c r="J214" t="s">
        <v>14</v>
      </c>
      <c r="K214" t="s">
        <v>48</v>
      </c>
      <c r="L214">
        <v>3</v>
      </c>
      <c r="M214">
        <v>162.44999999999999</v>
      </c>
      <c r="N214">
        <v>0.05</v>
      </c>
      <c r="O214">
        <v>86.43</v>
      </c>
      <c r="P214">
        <v>462.98249999999996</v>
      </c>
      <c r="Q214">
        <v>259.29000000000002</v>
      </c>
      <c r="R214">
        <v>203.69249999999994</v>
      </c>
      <c r="S214">
        <v>0.43995723380473334</v>
      </c>
      <c r="T214">
        <v>2026</v>
      </c>
      <c r="U214" t="s">
        <v>89</v>
      </c>
      <c r="V214">
        <v>2</v>
      </c>
      <c r="W214" t="s">
        <v>77</v>
      </c>
    </row>
    <row r="215" spans="1:23">
      <c r="A215">
        <v>303</v>
      </c>
      <c r="B215" s="11">
        <v>46068</v>
      </c>
      <c r="C215">
        <v>2026</v>
      </c>
      <c r="D215" t="s">
        <v>89</v>
      </c>
      <c r="E215" t="s">
        <v>77</v>
      </c>
      <c r="F215" t="s">
        <v>6</v>
      </c>
      <c r="G215" t="s">
        <v>27</v>
      </c>
      <c r="H215" t="s">
        <v>28</v>
      </c>
      <c r="I215" t="s">
        <v>3</v>
      </c>
      <c r="J215" t="s">
        <v>4</v>
      </c>
      <c r="K215" t="s">
        <v>30</v>
      </c>
      <c r="L215">
        <v>2</v>
      </c>
      <c r="M215">
        <v>102.12</v>
      </c>
      <c r="N215">
        <v>0.15</v>
      </c>
      <c r="O215">
        <v>51.03</v>
      </c>
      <c r="P215">
        <v>173.60400000000001</v>
      </c>
      <c r="Q215">
        <v>102.06</v>
      </c>
      <c r="R215">
        <v>71.544000000000011</v>
      </c>
      <c r="S215">
        <v>0.41211032003870884</v>
      </c>
      <c r="T215">
        <v>2026</v>
      </c>
      <c r="U215" t="s">
        <v>89</v>
      </c>
      <c r="V215">
        <v>2</v>
      </c>
      <c r="W215" t="s">
        <v>77</v>
      </c>
    </row>
    <row r="216" spans="1:23">
      <c r="A216">
        <v>1197</v>
      </c>
      <c r="B216" s="11">
        <v>46069</v>
      </c>
      <c r="C216">
        <v>2026</v>
      </c>
      <c r="D216" t="s">
        <v>89</v>
      </c>
      <c r="E216" t="s">
        <v>77</v>
      </c>
      <c r="F216" t="s">
        <v>11</v>
      </c>
      <c r="G216" t="s">
        <v>18</v>
      </c>
      <c r="H216" t="s">
        <v>2</v>
      </c>
      <c r="I216" t="s">
        <v>13</v>
      </c>
      <c r="J216" t="s">
        <v>4</v>
      </c>
      <c r="K216" t="s">
        <v>30</v>
      </c>
      <c r="L216">
        <v>2</v>
      </c>
      <c r="M216">
        <v>101.77</v>
      </c>
      <c r="N216">
        <v>0</v>
      </c>
      <c r="O216">
        <v>51.34</v>
      </c>
      <c r="P216">
        <v>203.54</v>
      </c>
      <c r="Q216">
        <v>102.68</v>
      </c>
      <c r="R216">
        <v>100.85999999999999</v>
      </c>
      <c r="S216">
        <v>0.49552913432249185</v>
      </c>
      <c r="T216">
        <v>2026</v>
      </c>
      <c r="U216" t="s">
        <v>89</v>
      </c>
      <c r="V216">
        <v>2</v>
      </c>
      <c r="W216" t="s">
        <v>77</v>
      </c>
    </row>
    <row r="217" spans="1:23">
      <c r="A217">
        <v>2714</v>
      </c>
      <c r="B217" s="11">
        <v>46069</v>
      </c>
      <c r="C217">
        <v>2026</v>
      </c>
      <c r="D217" t="s">
        <v>89</v>
      </c>
      <c r="E217" t="s">
        <v>77</v>
      </c>
      <c r="F217" t="s">
        <v>0</v>
      </c>
      <c r="G217" t="s">
        <v>50</v>
      </c>
      <c r="H217" t="s">
        <v>2</v>
      </c>
      <c r="I217" t="s">
        <v>16</v>
      </c>
      <c r="J217" t="s">
        <v>9</v>
      </c>
      <c r="K217" t="s">
        <v>37</v>
      </c>
      <c r="L217">
        <v>3</v>
      </c>
      <c r="M217">
        <v>153.24</v>
      </c>
      <c r="N217">
        <v>0.15</v>
      </c>
      <c r="O217">
        <v>77.61</v>
      </c>
      <c r="P217">
        <v>390.762</v>
      </c>
      <c r="Q217">
        <v>232.82999999999998</v>
      </c>
      <c r="R217">
        <v>157.93200000000002</v>
      </c>
      <c r="S217">
        <v>0.40416417154175693</v>
      </c>
      <c r="T217">
        <v>2026</v>
      </c>
      <c r="U217" t="s">
        <v>89</v>
      </c>
      <c r="V217">
        <v>2</v>
      </c>
      <c r="W217" t="s">
        <v>77</v>
      </c>
    </row>
    <row r="218" spans="1:23">
      <c r="A218">
        <v>2753</v>
      </c>
      <c r="B218" s="11">
        <v>46069</v>
      </c>
      <c r="C218">
        <v>2026</v>
      </c>
      <c r="D218" t="s">
        <v>89</v>
      </c>
      <c r="E218" t="s">
        <v>77</v>
      </c>
      <c r="F218" t="s">
        <v>20</v>
      </c>
      <c r="G218" t="s">
        <v>21</v>
      </c>
      <c r="H218" t="s">
        <v>28</v>
      </c>
      <c r="I218" t="s">
        <v>3</v>
      </c>
      <c r="J218" t="s">
        <v>9</v>
      </c>
      <c r="K218" t="s">
        <v>17</v>
      </c>
      <c r="L218">
        <v>1</v>
      </c>
      <c r="M218">
        <v>140.47</v>
      </c>
      <c r="N218">
        <v>0</v>
      </c>
      <c r="O218">
        <v>79.66</v>
      </c>
      <c r="P218">
        <v>140.47</v>
      </c>
      <c r="Q218">
        <v>79.66</v>
      </c>
      <c r="R218">
        <v>60.81</v>
      </c>
      <c r="S218">
        <v>0.43290382288033036</v>
      </c>
      <c r="T218">
        <v>2026</v>
      </c>
      <c r="U218" t="s">
        <v>89</v>
      </c>
      <c r="V218">
        <v>2</v>
      </c>
      <c r="W218" t="s">
        <v>77</v>
      </c>
    </row>
    <row r="219" spans="1:23">
      <c r="A219">
        <v>3901</v>
      </c>
      <c r="B219" s="11">
        <v>46069</v>
      </c>
      <c r="C219">
        <v>2026</v>
      </c>
      <c r="D219" t="s">
        <v>89</v>
      </c>
      <c r="E219" t="s">
        <v>77</v>
      </c>
      <c r="F219" t="s">
        <v>20</v>
      </c>
      <c r="G219" t="s">
        <v>31</v>
      </c>
      <c r="H219" t="s">
        <v>19</v>
      </c>
      <c r="I219" t="s">
        <v>13</v>
      </c>
      <c r="J219" t="s">
        <v>9</v>
      </c>
      <c r="K219" t="s">
        <v>46</v>
      </c>
      <c r="L219">
        <v>4</v>
      </c>
      <c r="M219">
        <v>70.67</v>
      </c>
      <c r="N219">
        <v>0.05</v>
      </c>
      <c r="O219">
        <v>32.96</v>
      </c>
      <c r="P219">
        <v>268.54599999999999</v>
      </c>
      <c r="Q219">
        <v>131.84</v>
      </c>
      <c r="R219">
        <v>136.70599999999999</v>
      </c>
      <c r="S219">
        <v>0.50905990035226734</v>
      </c>
      <c r="T219">
        <v>2026</v>
      </c>
      <c r="U219" t="s">
        <v>89</v>
      </c>
      <c r="V219">
        <v>2</v>
      </c>
      <c r="W219" t="s">
        <v>77</v>
      </c>
    </row>
    <row r="220" spans="1:23">
      <c r="A220">
        <v>594</v>
      </c>
      <c r="B220" s="11">
        <v>46070</v>
      </c>
      <c r="C220">
        <v>2026</v>
      </c>
      <c r="D220" t="s">
        <v>89</v>
      </c>
      <c r="E220" t="s">
        <v>77</v>
      </c>
      <c r="F220" t="s">
        <v>0</v>
      </c>
      <c r="G220" t="s">
        <v>50</v>
      </c>
      <c r="H220" t="s">
        <v>19</v>
      </c>
      <c r="I220" t="s">
        <v>16</v>
      </c>
      <c r="J220" t="s">
        <v>14</v>
      </c>
      <c r="K220" t="s">
        <v>44</v>
      </c>
      <c r="L220">
        <v>3</v>
      </c>
      <c r="M220">
        <v>134.91</v>
      </c>
      <c r="N220">
        <v>0</v>
      </c>
      <c r="O220">
        <v>67.69</v>
      </c>
      <c r="P220">
        <v>404.73</v>
      </c>
      <c r="Q220">
        <v>203.07</v>
      </c>
      <c r="R220">
        <v>201.66000000000003</v>
      </c>
      <c r="S220">
        <v>0.49825809799125348</v>
      </c>
      <c r="T220">
        <v>2026</v>
      </c>
      <c r="U220" t="s">
        <v>89</v>
      </c>
      <c r="V220">
        <v>2</v>
      </c>
      <c r="W220" t="s">
        <v>77</v>
      </c>
    </row>
    <row r="221" spans="1:23">
      <c r="A221">
        <v>624</v>
      </c>
      <c r="B221" s="11">
        <v>46070</v>
      </c>
      <c r="C221">
        <v>2026</v>
      </c>
      <c r="D221" t="s">
        <v>89</v>
      </c>
      <c r="E221" t="s">
        <v>77</v>
      </c>
      <c r="F221" t="s">
        <v>11</v>
      </c>
      <c r="G221" t="s">
        <v>12</v>
      </c>
      <c r="H221" t="s">
        <v>2</v>
      </c>
      <c r="I221" t="s">
        <v>16</v>
      </c>
      <c r="J221" t="s">
        <v>9</v>
      </c>
      <c r="K221" t="s">
        <v>46</v>
      </c>
      <c r="L221">
        <v>1</v>
      </c>
      <c r="M221">
        <v>70.86</v>
      </c>
      <c r="N221">
        <v>0.1</v>
      </c>
      <c r="O221">
        <v>33.299999999999997</v>
      </c>
      <c r="P221">
        <v>63.774000000000001</v>
      </c>
      <c r="Q221">
        <v>33.299999999999997</v>
      </c>
      <c r="R221">
        <v>30.474000000000004</v>
      </c>
      <c r="S221">
        <v>0.47784363533728486</v>
      </c>
      <c r="T221">
        <v>2026</v>
      </c>
      <c r="U221" t="s">
        <v>89</v>
      </c>
      <c r="V221">
        <v>2</v>
      </c>
      <c r="W221" t="s">
        <v>77</v>
      </c>
    </row>
    <row r="222" spans="1:23">
      <c r="A222">
        <v>1013</v>
      </c>
      <c r="B222" s="11">
        <v>46070</v>
      </c>
      <c r="C222">
        <v>2026</v>
      </c>
      <c r="D222" t="s">
        <v>89</v>
      </c>
      <c r="E222" t="s">
        <v>77</v>
      </c>
      <c r="F222" t="s">
        <v>6</v>
      </c>
      <c r="G222" t="s">
        <v>43</v>
      </c>
      <c r="H222" t="s">
        <v>19</v>
      </c>
      <c r="I222" t="s">
        <v>13</v>
      </c>
      <c r="J222" t="s">
        <v>4</v>
      </c>
      <c r="K222" t="s">
        <v>30</v>
      </c>
      <c r="L222">
        <v>1</v>
      </c>
      <c r="M222">
        <v>104.35</v>
      </c>
      <c r="N222">
        <v>0</v>
      </c>
      <c r="O222">
        <v>51.49</v>
      </c>
      <c r="P222">
        <v>104.35</v>
      </c>
      <c r="Q222">
        <v>51.49</v>
      </c>
      <c r="R222">
        <v>52.859999999999992</v>
      </c>
      <c r="S222">
        <v>0.50656444657402966</v>
      </c>
      <c r="T222">
        <v>2026</v>
      </c>
      <c r="U222" t="s">
        <v>89</v>
      </c>
      <c r="V222">
        <v>2</v>
      </c>
      <c r="W222" t="s">
        <v>77</v>
      </c>
    </row>
    <row r="223" spans="1:23">
      <c r="A223">
        <v>1100</v>
      </c>
      <c r="B223" s="11">
        <v>46070</v>
      </c>
      <c r="C223">
        <v>2026</v>
      </c>
      <c r="D223" t="s">
        <v>89</v>
      </c>
      <c r="E223" t="s">
        <v>77</v>
      </c>
      <c r="F223" t="s">
        <v>20</v>
      </c>
      <c r="G223" t="s">
        <v>33</v>
      </c>
      <c r="H223" t="s">
        <v>2</v>
      </c>
      <c r="I223" t="s">
        <v>3</v>
      </c>
      <c r="J223" t="s">
        <v>34</v>
      </c>
      <c r="K223" t="s">
        <v>38</v>
      </c>
      <c r="L223">
        <v>2</v>
      </c>
      <c r="M223">
        <v>120.48</v>
      </c>
      <c r="N223">
        <v>0</v>
      </c>
      <c r="O223">
        <v>70.680000000000007</v>
      </c>
      <c r="P223">
        <v>240.96</v>
      </c>
      <c r="Q223">
        <v>141.36000000000001</v>
      </c>
      <c r="R223">
        <v>99.6</v>
      </c>
      <c r="S223">
        <v>0.4133466135458167</v>
      </c>
      <c r="T223">
        <v>2026</v>
      </c>
      <c r="U223" t="s">
        <v>89</v>
      </c>
      <c r="V223">
        <v>2</v>
      </c>
      <c r="W223" t="s">
        <v>77</v>
      </c>
    </row>
    <row r="224" spans="1:23">
      <c r="A224">
        <v>2353</v>
      </c>
      <c r="B224" s="11">
        <v>46070</v>
      </c>
      <c r="C224">
        <v>2026</v>
      </c>
      <c r="D224" t="s">
        <v>89</v>
      </c>
      <c r="E224" t="s">
        <v>77</v>
      </c>
      <c r="F224" t="s">
        <v>6</v>
      </c>
      <c r="G224" t="s">
        <v>43</v>
      </c>
      <c r="H224" t="s">
        <v>2</v>
      </c>
      <c r="I224" t="s">
        <v>3</v>
      </c>
      <c r="J224" t="s">
        <v>23</v>
      </c>
      <c r="K224" t="s">
        <v>24</v>
      </c>
      <c r="L224">
        <v>1</v>
      </c>
      <c r="M224">
        <v>339.52</v>
      </c>
      <c r="N224">
        <v>0.1</v>
      </c>
      <c r="O224">
        <v>191.19</v>
      </c>
      <c r="P224">
        <v>305.56799999999998</v>
      </c>
      <c r="Q224">
        <v>191.19</v>
      </c>
      <c r="R224">
        <v>114.37799999999999</v>
      </c>
      <c r="S224">
        <v>0.3743127552623311</v>
      </c>
      <c r="T224">
        <v>2026</v>
      </c>
      <c r="U224" t="s">
        <v>89</v>
      </c>
      <c r="V224">
        <v>2</v>
      </c>
      <c r="W224" t="s">
        <v>77</v>
      </c>
    </row>
    <row r="225" spans="1:23">
      <c r="A225">
        <v>3020</v>
      </c>
      <c r="B225" s="11">
        <v>46070</v>
      </c>
      <c r="C225">
        <v>2026</v>
      </c>
      <c r="D225" t="s">
        <v>89</v>
      </c>
      <c r="E225" t="s">
        <v>77</v>
      </c>
      <c r="F225" t="s">
        <v>6</v>
      </c>
      <c r="G225" t="s">
        <v>49</v>
      </c>
      <c r="H225" t="s">
        <v>8</v>
      </c>
      <c r="I225" t="s">
        <v>16</v>
      </c>
      <c r="J225" t="s">
        <v>9</v>
      </c>
      <c r="K225" t="s">
        <v>37</v>
      </c>
      <c r="L225">
        <v>5</v>
      </c>
      <c r="M225">
        <v>154.72999999999999</v>
      </c>
      <c r="N225">
        <v>0.1</v>
      </c>
      <c r="O225">
        <v>77.42</v>
      </c>
      <c r="P225">
        <v>696.28499999999997</v>
      </c>
      <c r="Q225">
        <v>387.1</v>
      </c>
      <c r="R225">
        <v>309.18499999999995</v>
      </c>
      <c r="S225">
        <v>0.44404949122844806</v>
      </c>
      <c r="T225">
        <v>2026</v>
      </c>
      <c r="U225" t="s">
        <v>89</v>
      </c>
      <c r="V225">
        <v>2</v>
      </c>
      <c r="W225" t="s">
        <v>77</v>
      </c>
    </row>
    <row r="226" spans="1:23">
      <c r="A226">
        <v>3227</v>
      </c>
      <c r="B226" s="11">
        <v>46070</v>
      </c>
      <c r="C226">
        <v>2026</v>
      </c>
      <c r="D226" t="s">
        <v>89</v>
      </c>
      <c r="E226" t="s">
        <v>77</v>
      </c>
      <c r="F226" t="s">
        <v>11</v>
      </c>
      <c r="G226" t="s">
        <v>25</v>
      </c>
      <c r="H226" t="s">
        <v>19</v>
      </c>
      <c r="I226" t="s">
        <v>16</v>
      </c>
      <c r="J226" t="s">
        <v>9</v>
      </c>
      <c r="K226" t="s">
        <v>10</v>
      </c>
      <c r="L226">
        <v>4</v>
      </c>
      <c r="M226">
        <v>93.98</v>
      </c>
      <c r="N226">
        <v>0.05</v>
      </c>
      <c r="O226">
        <v>44.6</v>
      </c>
      <c r="P226">
        <v>357.12400000000002</v>
      </c>
      <c r="Q226">
        <v>178.4</v>
      </c>
      <c r="R226">
        <v>178.72400000000002</v>
      </c>
      <c r="S226">
        <v>0.50045362395134463</v>
      </c>
      <c r="T226">
        <v>2026</v>
      </c>
      <c r="U226" t="s">
        <v>89</v>
      </c>
      <c r="V226">
        <v>2</v>
      </c>
      <c r="W226" t="s">
        <v>77</v>
      </c>
    </row>
    <row r="227" spans="1:23">
      <c r="A227">
        <v>3530</v>
      </c>
      <c r="B227" s="11">
        <v>46070</v>
      </c>
      <c r="C227">
        <v>2026</v>
      </c>
      <c r="D227" t="s">
        <v>89</v>
      </c>
      <c r="E227" t="s">
        <v>77</v>
      </c>
      <c r="F227" t="s">
        <v>0</v>
      </c>
      <c r="G227" t="s">
        <v>1</v>
      </c>
      <c r="H227" t="s">
        <v>2</v>
      </c>
      <c r="I227" t="s">
        <v>13</v>
      </c>
      <c r="J227" t="s">
        <v>23</v>
      </c>
      <c r="K227" t="s">
        <v>24</v>
      </c>
      <c r="L227">
        <v>2</v>
      </c>
      <c r="M227">
        <v>336.83</v>
      </c>
      <c r="N227">
        <v>0</v>
      </c>
      <c r="O227">
        <v>194.42</v>
      </c>
      <c r="P227">
        <v>673.66</v>
      </c>
      <c r="Q227">
        <v>388.84</v>
      </c>
      <c r="R227">
        <v>284.82</v>
      </c>
      <c r="S227">
        <v>0.42279488169106078</v>
      </c>
      <c r="T227">
        <v>2026</v>
      </c>
      <c r="U227" t="s">
        <v>89</v>
      </c>
      <c r="V227">
        <v>2</v>
      </c>
      <c r="W227" t="s">
        <v>77</v>
      </c>
    </row>
    <row r="228" spans="1:23">
      <c r="A228">
        <v>6</v>
      </c>
      <c r="B228" s="11">
        <v>46071</v>
      </c>
      <c r="C228">
        <v>2026</v>
      </c>
      <c r="D228" t="s">
        <v>89</v>
      </c>
      <c r="E228" t="s">
        <v>77</v>
      </c>
      <c r="F228" t="s">
        <v>20</v>
      </c>
      <c r="G228" t="s">
        <v>33</v>
      </c>
      <c r="H228" t="s">
        <v>19</v>
      </c>
      <c r="I228" t="s">
        <v>3</v>
      </c>
      <c r="J228" t="s">
        <v>23</v>
      </c>
      <c r="K228" t="s">
        <v>24</v>
      </c>
      <c r="L228">
        <v>1</v>
      </c>
      <c r="M228">
        <v>338.93</v>
      </c>
      <c r="N228">
        <v>0</v>
      </c>
      <c r="O228">
        <v>197.92</v>
      </c>
      <c r="P228">
        <v>338.93</v>
      </c>
      <c r="Q228">
        <v>197.92</v>
      </c>
      <c r="R228">
        <v>141.01000000000002</v>
      </c>
      <c r="S228">
        <v>0.41604461098161866</v>
      </c>
      <c r="T228">
        <v>2026</v>
      </c>
      <c r="U228" t="s">
        <v>89</v>
      </c>
      <c r="V228">
        <v>2</v>
      </c>
      <c r="W228" t="s">
        <v>77</v>
      </c>
    </row>
    <row r="229" spans="1:23">
      <c r="A229">
        <v>2038</v>
      </c>
      <c r="B229" s="11">
        <v>46071</v>
      </c>
      <c r="C229">
        <v>2026</v>
      </c>
      <c r="D229" t="s">
        <v>89</v>
      </c>
      <c r="E229" t="s">
        <v>77</v>
      </c>
      <c r="F229" t="s">
        <v>0</v>
      </c>
      <c r="G229" t="s">
        <v>36</v>
      </c>
      <c r="H229" t="s">
        <v>2</v>
      </c>
      <c r="I229" t="s">
        <v>13</v>
      </c>
      <c r="J229" t="s">
        <v>23</v>
      </c>
      <c r="K229" t="s">
        <v>51</v>
      </c>
      <c r="L229">
        <v>5</v>
      </c>
      <c r="M229">
        <v>122.72</v>
      </c>
      <c r="N229">
        <v>0</v>
      </c>
      <c r="O229">
        <v>62.41</v>
      </c>
      <c r="P229">
        <v>613.6</v>
      </c>
      <c r="Q229">
        <v>312.04999999999995</v>
      </c>
      <c r="R229">
        <v>301.55000000000007</v>
      </c>
      <c r="S229">
        <v>0.49144393741851378</v>
      </c>
      <c r="T229">
        <v>2026</v>
      </c>
      <c r="U229" t="s">
        <v>89</v>
      </c>
      <c r="V229">
        <v>2</v>
      </c>
      <c r="W229" t="s">
        <v>77</v>
      </c>
    </row>
    <row r="230" spans="1:23">
      <c r="A230">
        <v>4104</v>
      </c>
      <c r="B230" s="11">
        <v>46071</v>
      </c>
      <c r="C230">
        <v>2026</v>
      </c>
      <c r="D230" t="s">
        <v>89</v>
      </c>
      <c r="E230" t="s">
        <v>77</v>
      </c>
      <c r="F230" t="s">
        <v>20</v>
      </c>
      <c r="G230" t="s">
        <v>21</v>
      </c>
      <c r="H230" t="s">
        <v>2</v>
      </c>
      <c r="I230" t="s">
        <v>13</v>
      </c>
      <c r="J230" t="s">
        <v>14</v>
      </c>
      <c r="K230" t="s">
        <v>44</v>
      </c>
      <c r="L230">
        <v>4</v>
      </c>
      <c r="M230">
        <v>135.63</v>
      </c>
      <c r="N230">
        <v>0.05</v>
      </c>
      <c r="O230">
        <v>65.900000000000006</v>
      </c>
      <c r="P230">
        <v>515.39400000000001</v>
      </c>
      <c r="Q230">
        <v>263.60000000000002</v>
      </c>
      <c r="R230">
        <v>251.79399999999998</v>
      </c>
      <c r="S230">
        <v>0.4885466264644136</v>
      </c>
      <c r="T230">
        <v>2026</v>
      </c>
      <c r="U230" t="s">
        <v>89</v>
      </c>
      <c r="V230">
        <v>2</v>
      </c>
      <c r="W230" t="s">
        <v>77</v>
      </c>
    </row>
    <row r="231" spans="1:23">
      <c r="A231">
        <v>1072</v>
      </c>
      <c r="B231" s="11">
        <v>46072</v>
      </c>
      <c r="C231">
        <v>2026</v>
      </c>
      <c r="D231" t="s">
        <v>89</v>
      </c>
      <c r="E231" t="s">
        <v>77</v>
      </c>
      <c r="F231" t="s">
        <v>11</v>
      </c>
      <c r="G231" t="s">
        <v>52</v>
      </c>
      <c r="H231" t="s">
        <v>2</v>
      </c>
      <c r="I231" t="s">
        <v>3</v>
      </c>
      <c r="J231" t="s">
        <v>23</v>
      </c>
      <c r="K231" t="s">
        <v>40</v>
      </c>
      <c r="L231">
        <v>2</v>
      </c>
      <c r="M231">
        <v>81.34</v>
      </c>
      <c r="N231">
        <v>0.05</v>
      </c>
      <c r="O231">
        <v>40.64</v>
      </c>
      <c r="P231">
        <v>154.54599999999999</v>
      </c>
      <c r="Q231">
        <v>81.28</v>
      </c>
      <c r="R231">
        <v>73.265999999999991</v>
      </c>
      <c r="S231">
        <v>0.47407244445019603</v>
      </c>
      <c r="T231">
        <v>2026</v>
      </c>
      <c r="U231" t="s">
        <v>89</v>
      </c>
      <c r="V231">
        <v>2</v>
      </c>
      <c r="W231" t="s">
        <v>77</v>
      </c>
    </row>
    <row r="232" spans="1:23">
      <c r="A232">
        <v>2435</v>
      </c>
      <c r="B232" s="11">
        <v>46072</v>
      </c>
      <c r="C232">
        <v>2026</v>
      </c>
      <c r="D232" t="s">
        <v>89</v>
      </c>
      <c r="E232" t="s">
        <v>77</v>
      </c>
      <c r="F232" t="s">
        <v>11</v>
      </c>
      <c r="G232" t="s">
        <v>18</v>
      </c>
      <c r="H232" t="s">
        <v>2</v>
      </c>
      <c r="I232" t="s">
        <v>13</v>
      </c>
      <c r="J232" t="s">
        <v>4</v>
      </c>
      <c r="K232" t="s">
        <v>26</v>
      </c>
      <c r="L232">
        <v>1</v>
      </c>
      <c r="M232">
        <v>41.01</v>
      </c>
      <c r="N232">
        <v>0.05</v>
      </c>
      <c r="O232">
        <v>16.489999999999998</v>
      </c>
      <c r="P232">
        <v>38.959499999999998</v>
      </c>
      <c r="Q232">
        <v>16.489999999999998</v>
      </c>
      <c r="R232">
        <v>22.4695</v>
      </c>
      <c r="S232">
        <v>0.57673994789460847</v>
      </c>
      <c r="T232">
        <v>2026</v>
      </c>
      <c r="U232" t="s">
        <v>89</v>
      </c>
      <c r="V232">
        <v>2</v>
      </c>
      <c r="W232" t="s">
        <v>77</v>
      </c>
    </row>
    <row r="233" spans="1:23">
      <c r="A233">
        <v>4476</v>
      </c>
      <c r="B233" s="11">
        <v>46072</v>
      </c>
      <c r="C233">
        <v>2026</v>
      </c>
      <c r="D233" t="s">
        <v>89</v>
      </c>
      <c r="E233" t="s">
        <v>77</v>
      </c>
      <c r="F233" t="s">
        <v>6</v>
      </c>
      <c r="G233" t="s">
        <v>41</v>
      </c>
      <c r="H233" t="s">
        <v>28</v>
      </c>
      <c r="I233" t="s">
        <v>16</v>
      </c>
      <c r="J233" t="s">
        <v>9</v>
      </c>
      <c r="K233" t="s">
        <v>37</v>
      </c>
      <c r="L233">
        <v>2</v>
      </c>
      <c r="M233">
        <v>153.03</v>
      </c>
      <c r="N233">
        <v>0</v>
      </c>
      <c r="O233">
        <v>81.02</v>
      </c>
      <c r="P233">
        <v>306.06</v>
      </c>
      <c r="Q233">
        <v>162.04</v>
      </c>
      <c r="R233">
        <v>144.02000000000001</v>
      </c>
      <c r="S233">
        <v>0.47056132784421356</v>
      </c>
      <c r="T233">
        <v>2026</v>
      </c>
      <c r="U233" t="s">
        <v>89</v>
      </c>
      <c r="V233">
        <v>2</v>
      </c>
      <c r="W233" t="s">
        <v>77</v>
      </c>
    </row>
    <row r="234" spans="1:23">
      <c r="A234">
        <v>174</v>
      </c>
      <c r="B234" s="11">
        <v>46073</v>
      </c>
      <c r="C234">
        <v>2026</v>
      </c>
      <c r="D234" t="s">
        <v>89</v>
      </c>
      <c r="E234" t="s">
        <v>77</v>
      </c>
      <c r="F234" t="s">
        <v>6</v>
      </c>
      <c r="G234" t="s">
        <v>41</v>
      </c>
      <c r="H234" t="s">
        <v>2</v>
      </c>
      <c r="I234" t="s">
        <v>13</v>
      </c>
      <c r="J234" t="s">
        <v>34</v>
      </c>
      <c r="K234" t="s">
        <v>38</v>
      </c>
      <c r="L234">
        <v>2</v>
      </c>
      <c r="M234">
        <v>124.92</v>
      </c>
      <c r="N234">
        <v>0</v>
      </c>
      <c r="O234">
        <v>69.98</v>
      </c>
      <c r="P234">
        <v>249.84</v>
      </c>
      <c r="Q234">
        <v>139.96</v>
      </c>
      <c r="R234">
        <v>109.88</v>
      </c>
      <c r="S234">
        <v>0.43980147294268329</v>
      </c>
      <c r="T234">
        <v>2026</v>
      </c>
      <c r="U234" t="s">
        <v>89</v>
      </c>
      <c r="V234">
        <v>2</v>
      </c>
      <c r="W234" t="s">
        <v>77</v>
      </c>
    </row>
    <row r="235" spans="1:23">
      <c r="A235">
        <v>304</v>
      </c>
      <c r="B235" s="11">
        <v>46073</v>
      </c>
      <c r="C235">
        <v>2026</v>
      </c>
      <c r="D235" t="s">
        <v>89</v>
      </c>
      <c r="E235" t="s">
        <v>77</v>
      </c>
      <c r="F235" t="s">
        <v>6</v>
      </c>
      <c r="G235" t="s">
        <v>43</v>
      </c>
      <c r="H235" t="s">
        <v>2</v>
      </c>
      <c r="I235" t="s">
        <v>16</v>
      </c>
      <c r="J235" t="s">
        <v>14</v>
      </c>
      <c r="K235" t="s">
        <v>44</v>
      </c>
      <c r="L235">
        <v>2</v>
      </c>
      <c r="M235">
        <v>136.55000000000001</v>
      </c>
      <c r="N235">
        <v>0</v>
      </c>
      <c r="O235">
        <v>68.84</v>
      </c>
      <c r="P235">
        <v>273.10000000000002</v>
      </c>
      <c r="Q235">
        <v>137.68</v>
      </c>
      <c r="R235">
        <v>135.42000000000002</v>
      </c>
      <c r="S235">
        <v>0.49586232149395826</v>
      </c>
      <c r="T235">
        <v>2026</v>
      </c>
      <c r="U235" t="s">
        <v>89</v>
      </c>
      <c r="V235">
        <v>2</v>
      </c>
      <c r="W235" t="s">
        <v>77</v>
      </c>
    </row>
    <row r="236" spans="1:23">
      <c r="A236">
        <v>404</v>
      </c>
      <c r="B236" s="11">
        <v>46073</v>
      </c>
      <c r="C236">
        <v>2026</v>
      </c>
      <c r="D236" t="s">
        <v>89</v>
      </c>
      <c r="E236" t="s">
        <v>77</v>
      </c>
      <c r="F236" t="s">
        <v>11</v>
      </c>
      <c r="G236" t="s">
        <v>25</v>
      </c>
      <c r="H236" t="s">
        <v>8</v>
      </c>
      <c r="I236" t="s">
        <v>16</v>
      </c>
      <c r="J236" t="s">
        <v>23</v>
      </c>
      <c r="K236" t="s">
        <v>51</v>
      </c>
      <c r="L236">
        <v>15</v>
      </c>
      <c r="M236">
        <v>121.98</v>
      </c>
      <c r="N236">
        <v>0.1</v>
      </c>
      <c r="O236">
        <v>59.86</v>
      </c>
      <c r="P236">
        <v>1646.73</v>
      </c>
      <c r="Q236">
        <v>897.9</v>
      </c>
      <c r="R236">
        <v>748.83</v>
      </c>
      <c r="S236">
        <v>0.45473757082217486</v>
      </c>
      <c r="T236">
        <v>2026</v>
      </c>
      <c r="U236" t="s">
        <v>89</v>
      </c>
      <c r="V236">
        <v>2</v>
      </c>
      <c r="W236" t="s">
        <v>77</v>
      </c>
    </row>
    <row r="237" spans="1:23">
      <c r="A237">
        <v>675</v>
      </c>
      <c r="B237" s="11">
        <v>46073</v>
      </c>
      <c r="C237">
        <v>2026</v>
      </c>
      <c r="D237" t="s">
        <v>89</v>
      </c>
      <c r="E237" t="s">
        <v>77</v>
      </c>
      <c r="F237" t="s">
        <v>6</v>
      </c>
      <c r="G237" t="s">
        <v>43</v>
      </c>
      <c r="H237" t="s">
        <v>2</v>
      </c>
      <c r="I237" t="s">
        <v>13</v>
      </c>
      <c r="J237" t="s">
        <v>14</v>
      </c>
      <c r="K237" t="s">
        <v>32</v>
      </c>
      <c r="L237">
        <v>1</v>
      </c>
      <c r="M237">
        <v>45.54</v>
      </c>
      <c r="N237">
        <v>0</v>
      </c>
      <c r="O237">
        <v>18.29</v>
      </c>
      <c r="P237">
        <v>45.54</v>
      </c>
      <c r="Q237">
        <v>18.29</v>
      </c>
      <c r="R237">
        <v>27.25</v>
      </c>
      <c r="S237">
        <v>0.59837505489679399</v>
      </c>
      <c r="T237">
        <v>2026</v>
      </c>
      <c r="U237" t="s">
        <v>89</v>
      </c>
      <c r="V237">
        <v>2</v>
      </c>
      <c r="W237" t="s">
        <v>77</v>
      </c>
    </row>
    <row r="238" spans="1:23">
      <c r="A238">
        <v>940</v>
      </c>
      <c r="B238" s="11">
        <v>46073</v>
      </c>
      <c r="C238">
        <v>2026</v>
      </c>
      <c r="D238" t="s">
        <v>89</v>
      </c>
      <c r="E238" t="s">
        <v>77</v>
      </c>
      <c r="F238" t="s">
        <v>11</v>
      </c>
      <c r="G238" t="s">
        <v>18</v>
      </c>
      <c r="H238" t="s">
        <v>28</v>
      </c>
      <c r="I238" t="s">
        <v>3</v>
      </c>
      <c r="J238" t="s">
        <v>34</v>
      </c>
      <c r="K238" t="s">
        <v>45</v>
      </c>
      <c r="L238">
        <v>1</v>
      </c>
      <c r="M238">
        <v>51.73</v>
      </c>
      <c r="N238">
        <v>0</v>
      </c>
      <c r="O238">
        <v>21.83</v>
      </c>
      <c r="P238">
        <v>51.73</v>
      </c>
      <c r="Q238">
        <v>21.83</v>
      </c>
      <c r="R238">
        <v>29.9</v>
      </c>
      <c r="S238">
        <v>0.57800115986854828</v>
      </c>
      <c r="T238">
        <v>2026</v>
      </c>
      <c r="U238" t="s">
        <v>89</v>
      </c>
      <c r="V238">
        <v>2</v>
      </c>
      <c r="W238" t="s">
        <v>77</v>
      </c>
    </row>
    <row r="239" spans="1:23">
      <c r="A239">
        <v>2375</v>
      </c>
      <c r="B239" s="11">
        <v>46073</v>
      </c>
      <c r="C239">
        <v>2026</v>
      </c>
      <c r="D239" t="s">
        <v>89</v>
      </c>
      <c r="E239" t="s">
        <v>77</v>
      </c>
      <c r="F239" t="s">
        <v>6</v>
      </c>
      <c r="G239" t="s">
        <v>43</v>
      </c>
      <c r="H239" t="s">
        <v>28</v>
      </c>
      <c r="I239" t="s">
        <v>3</v>
      </c>
      <c r="J239" t="s">
        <v>23</v>
      </c>
      <c r="K239" t="s">
        <v>40</v>
      </c>
      <c r="L239">
        <v>2</v>
      </c>
      <c r="M239">
        <v>80.510000000000005</v>
      </c>
      <c r="N239">
        <v>0.05</v>
      </c>
      <c r="O239">
        <v>38.630000000000003</v>
      </c>
      <c r="P239">
        <v>152.96899999999999</v>
      </c>
      <c r="Q239">
        <v>77.260000000000005</v>
      </c>
      <c r="R239">
        <v>75.708999999999989</v>
      </c>
      <c r="S239">
        <v>0.4949303453640933</v>
      </c>
      <c r="T239">
        <v>2026</v>
      </c>
      <c r="U239" t="s">
        <v>89</v>
      </c>
      <c r="V239">
        <v>2</v>
      </c>
      <c r="W239" t="s">
        <v>77</v>
      </c>
    </row>
    <row r="240" spans="1:23">
      <c r="A240">
        <v>4184</v>
      </c>
      <c r="B240" s="11">
        <v>46073</v>
      </c>
      <c r="C240">
        <v>2026</v>
      </c>
      <c r="D240" t="s">
        <v>89</v>
      </c>
      <c r="E240" t="s">
        <v>77</v>
      </c>
      <c r="F240" t="s">
        <v>20</v>
      </c>
      <c r="G240" t="s">
        <v>31</v>
      </c>
      <c r="H240" t="s">
        <v>2</v>
      </c>
      <c r="I240" t="s">
        <v>13</v>
      </c>
      <c r="J240" t="s">
        <v>34</v>
      </c>
      <c r="K240" t="s">
        <v>42</v>
      </c>
      <c r="L240">
        <v>1</v>
      </c>
      <c r="M240">
        <v>36.31</v>
      </c>
      <c r="N240">
        <v>0</v>
      </c>
      <c r="O240">
        <v>14</v>
      </c>
      <c r="P240">
        <v>36.31</v>
      </c>
      <c r="Q240">
        <v>14</v>
      </c>
      <c r="R240">
        <v>22.310000000000002</v>
      </c>
      <c r="S240">
        <v>0.61443128614706699</v>
      </c>
      <c r="T240">
        <v>2026</v>
      </c>
      <c r="U240" t="s">
        <v>89</v>
      </c>
      <c r="V240">
        <v>2</v>
      </c>
      <c r="W240" t="s">
        <v>77</v>
      </c>
    </row>
    <row r="241" spans="1:23">
      <c r="A241">
        <v>4390</v>
      </c>
      <c r="B241" s="11">
        <v>46073</v>
      </c>
      <c r="C241">
        <v>2026</v>
      </c>
      <c r="D241" t="s">
        <v>89</v>
      </c>
      <c r="E241" t="s">
        <v>77</v>
      </c>
      <c r="F241" t="s">
        <v>11</v>
      </c>
      <c r="G241" t="s">
        <v>52</v>
      </c>
      <c r="H241" t="s">
        <v>2</v>
      </c>
      <c r="I241" t="s">
        <v>3</v>
      </c>
      <c r="J241" t="s">
        <v>4</v>
      </c>
      <c r="K241" t="s">
        <v>5</v>
      </c>
      <c r="L241">
        <v>1</v>
      </c>
      <c r="M241">
        <v>82.86</v>
      </c>
      <c r="N241">
        <v>0.05</v>
      </c>
      <c r="O241">
        <v>42.3</v>
      </c>
      <c r="P241">
        <v>78.716999999999999</v>
      </c>
      <c r="Q241">
        <v>42.3</v>
      </c>
      <c r="R241">
        <v>36.417000000000002</v>
      </c>
      <c r="S241">
        <v>0.46263196005945351</v>
      </c>
      <c r="T241">
        <v>2026</v>
      </c>
      <c r="U241" t="s">
        <v>89</v>
      </c>
      <c r="V241">
        <v>2</v>
      </c>
      <c r="W241" t="s">
        <v>77</v>
      </c>
    </row>
    <row r="242" spans="1:23">
      <c r="A242">
        <v>1475</v>
      </c>
      <c r="B242" s="11">
        <v>46074</v>
      </c>
      <c r="C242">
        <v>2026</v>
      </c>
      <c r="D242" t="s">
        <v>89</v>
      </c>
      <c r="E242" t="s">
        <v>77</v>
      </c>
      <c r="F242" t="s">
        <v>0</v>
      </c>
      <c r="G242" t="s">
        <v>1</v>
      </c>
      <c r="H242" t="s">
        <v>19</v>
      </c>
      <c r="I242" t="s">
        <v>13</v>
      </c>
      <c r="J242" t="s">
        <v>4</v>
      </c>
      <c r="K242" t="s">
        <v>30</v>
      </c>
      <c r="L242">
        <v>2</v>
      </c>
      <c r="M242">
        <v>103.03</v>
      </c>
      <c r="N242">
        <v>0.05</v>
      </c>
      <c r="O242">
        <v>50.73</v>
      </c>
      <c r="P242">
        <v>195.75700000000001</v>
      </c>
      <c r="Q242">
        <v>101.46</v>
      </c>
      <c r="R242">
        <v>94.297000000000011</v>
      </c>
      <c r="S242">
        <v>0.48170435795399402</v>
      </c>
      <c r="T242">
        <v>2026</v>
      </c>
      <c r="U242" t="s">
        <v>89</v>
      </c>
      <c r="V242">
        <v>2</v>
      </c>
      <c r="W242" t="s">
        <v>77</v>
      </c>
    </row>
    <row r="243" spans="1:23">
      <c r="A243">
        <v>3504</v>
      </c>
      <c r="B243" s="11">
        <v>46074</v>
      </c>
      <c r="C243">
        <v>2026</v>
      </c>
      <c r="D243" t="s">
        <v>89</v>
      </c>
      <c r="E243" t="s">
        <v>77</v>
      </c>
      <c r="F243" t="s">
        <v>6</v>
      </c>
      <c r="G243" t="s">
        <v>49</v>
      </c>
      <c r="H243" t="s">
        <v>2</v>
      </c>
      <c r="I243" t="s">
        <v>16</v>
      </c>
      <c r="J243" t="s">
        <v>14</v>
      </c>
      <c r="K243" t="s">
        <v>15</v>
      </c>
      <c r="L243">
        <v>1</v>
      </c>
      <c r="M243">
        <v>36.39</v>
      </c>
      <c r="N243">
        <v>0</v>
      </c>
      <c r="O243">
        <v>13.49</v>
      </c>
      <c r="P243">
        <v>36.39</v>
      </c>
      <c r="Q243">
        <v>13.49</v>
      </c>
      <c r="R243">
        <v>22.9</v>
      </c>
      <c r="S243">
        <v>0.62929376202253362</v>
      </c>
      <c r="T243">
        <v>2026</v>
      </c>
      <c r="U243" t="s">
        <v>89</v>
      </c>
      <c r="V243">
        <v>2</v>
      </c>
      <c r="W243" t="s">
        <v>77</v>
      </c>
    </row>
    <row r="244" spans="1:23">
      <c r="A244">
        <v>1649</v>
      </c>
      <c r="B244" s="11">
        <v>46075</v>
      </c>
      <c r="C244">
        <v>2026</v>
      </c>
      <c r="D244" t="s">
        <v>89</v>
      </c>
      <c r="E244" t="s">
        <v>77</v>
      </c>
      <c r="F244" t="s">
        <v>11</v>
      </c>
      <c r="G244" t="s">
        <v>25</v>
      </c>
      <c r="H244" t="s">
        <v>2</v>
      </c>
      <c r="I244" t="s">
        <v>3</v>
      </c>
      <c r="J244" t="s">
        <v>23</v>
      </c>
      <c r="K244" t="s">
        <v>51</v>
      </c>
      <c r="L244">
        <v>1</v>
      </c>
      <c r="M244">
        <v>124.93</v>
      </c>
      <c r="N244">
        <v>0.1</v>
      </c>
      <c r="O244">
        <v>59.74</v>
      </c>
      <c r="P244">
        <v>112.43700000000001</v>
      </c>
      <c r="Q244">
        <v>59.74</v>
      </c>
      <c r="R244">
        <v>52.69700000000001</v>
      </c>
      <c r="S244">
        <v>0.46868023871145625</v>
      </c>
      <c r="T244">
        <v>2026</v>
      </c>
      <c r="U244" t="s">
        <v>89</v>
      </c>
      <c r="V244">
        <v>2</v>
      </c>
      <c r="W244" t="s">
        <v>77</v>
      </c>
    </row>
    <row r="245" spans="1:23">
      <c r="A245">
        <v>2170</v>
      </c>
      <c r="B245" s="11">
        <v>46075</v>
      </c>
      <c r="C245">
        <v>2026</v>
      </c>
      <c r="D245" t="s">
        <v>89</v>
      </c>
      <c r="E245" t="s">
        <v>77</v>
      </c>
      <c r="F245" t="s">
        <v>6</v>
      </c>
      <c r="G245" t="s">
        <v>41</v>
      </c>
      <c r="H245" t="s">
        <v>28</v>
      </c>
      <c r="I245" t="s">
        <v>3</v>
      </c>
      <c r="J245" t="s">
        <v>4</v>
      </c>
      <c r="K245" t="s">
        <v>30</v>
      </c>
      <c r="L245">
        <v>1</v>
      </c>
      <c r="M245">
        <v>101.19</v>
      </c>
      <c r="N245">
        <v>0.05</v>
      </c>
      <c r="O245">
        <v>49.14</v>
      </c>
      <c r="P245">
        <v>96.130499999999998</v>
      </c>
      <c r="Q245">
        <v>49.14</v>
      </c>
      <c r="R245">
        <v>46.990499999999997</v>
      </c>
      <c r="S245">
        <v>0.48881988546819166</v>
      </c>
      <c r="T245">
        <v>2026</v>
      </c>
      <c r="U245" t="s">
        <v>89</v>
      </c>
      <c r="V245">
        <v>2</v>
      </c>
      <c r="W245" t="s">
        <v>77</v>
      </c>
    </row>
    <row r="246" spans="1:23">
      <c r="A246">
        <v>3402</v>
      </c>
      <c r="B246" s="11">
        <v>46075</v>
      </c>
      <c r="C246">
        <v>2026</v>
      </c>
      <c r="D246" t="s">
        <v>89</v>
      </c>
      <c r="E246" t="s">
        <v>77</v>
      </c>
      <c r="F246" t="s">
        <v>20</v>
      </c>
      <c r="G246" t="s">
        <v>33</v>
      </c>
      <c r="H246" t="s">
        <v>2</v>
      </c>
      <c r="I246" t="s">
        <v>3</v>
      </c>
      <c r="J246" t="s">
        <v>34</v>
      </c>
      <c r="K246" t="s">
        <v>45</v>
      </c>
      <c r="L246">
        <v>2</v>
      </c>
      <c r="M246">
        <v>51.2</v>
      </c>
      <c r="N246">
        <v>0</v>
      </c>
      <c r="O246">
        <v>21.38</v>
      </c>
      <c r="P246">
        <v>102.4</v>
      </c>
      <c r="Q246">
        <v>42.76</v>
      </c>
      <c r="R246">
        <v>59.640000000000008</v>
      </c>
      <c r="S246">
        <v>0.58242187500000009</v>
      </c>
      <c r="T246">
        <v>2026</v>
      </c>
      <c r="U246" t="s">
        <v>89</v>
      </c>
      <c r="V246">
        <v>2</v>
      </c>
      <c r="W246" t="s">
        <v>77</v>
      </c>
    </row>
    <row r="247" spans="1:23">
      <c r="A247">
        <v>3773</v>
      </c>
      <c r="B247" s="11">
        <v>46075</v>
      </c>
      <c r="C247">
        <v>2026</v>
      </c>
      <c r="D247" t="s">
        <v>89</v>
      </c>
      <c r="E247" t="s">
        <v>77</v>
      </c>
      <c r="F247" t="s">
        <v>20</v>
      </c>
      <c r="G247" t="s">
        <v>21</v>
      </c>
      <c r="H247" t="s">
        <v>2</v>
      </c>
      <c r="I247" t="s">
        <v>3</v>
      </c>
      <c r="J247" t="s">
        <v>23</v>
      </c>
      <c r="K247" t="s">
        <v>40</v>
      </c>
      <c r="L247">
        <v>1</v>
      </c>
      <c r="M247">
        <v>81.81</v>
      </c>
      <c r="N247">
        <v>0</v>
      </c>
      <c r="O247">
        <v>40.32</v>
      </c>
      <c r="P247">
        <v>81.81</v>
      </c>
      <c r="Q247">
        <v>40.32</v>
      </c>
      <c r="R247">
        <v>41.49</v>
      </c>
      <c r="S247">
        <v>0.50715071507150711</v>
      </c>
      <c r="T247">
        <v>2026</v>
      </c>
      <c r="U247" t="s">
        <v>89</v>
      </c>
      <c r="V247">
        <v>2</v>
      </c>
      <c r="W247" t="s">
        <v>77</v>
      </c>
    </row>
    <row r="248" spans="1:23">
      <c r="A248">
        <v>4670</v>
      </c>
      <c r="B248" s="11">
        <v>46075</v>
      </c>
      <c r="C248">
        <v>2026</v>
      </c>
      <c r="D248" t="s">
        <v>89</v>
      </c>
      <c r="E248" t="s">
        <v>77</v>
      </c>
      <c r="F248" t="s">
        <v>0</v>
      </c>
      <c r="G248" t="s">
        <v>50</v>
      </c>
      <c r="H248" t="s">
        <v>19</v>
      </c>
      <c r="I248" t="s">
        <v>16</v>
      </c>
      <c r="J248" t="s">
        <v>9</v>
      </c>
      <c r="K248" t="s">
        <v>37</v>
      </c>
      <c r="L248">
        <v>1</v>
      </c>
      <c r="M248">
        <v>152.96</v>
      </c>
      <c r="N248">
        <v>0</v>
      </c>
      <c r="O248">
        <v>79.510000000000005</v>
      </c>
      <c r="P248">
        <v>152.96</v>
      </c>
      <c r="Q248">
        <v>79.510000000000005</v>
      </c>
      <c r="R248">
        <v>73.45</v>
      </c>
      <c r="S248">
        <v>0.48019089958158995</v>
      </c>
      <c r="T248">
        <v>2026</v>
      </c>
      <c r="U248" t="s">
        <v>89</v>
      </c>
      <c r="V248">
        <v>2</v>
      </c>
      <c r="W248" t="s">
        <v>77</v>
      </c>
    </row>
    <row r="249" spans="1:23">
      <c r="A249">
        <v>587</v>
      </c>
      <c r="B249" s="11">
        <v>46076</v>
      </c>
      <c r="C249">
        <v>2026</v>
      </c>
      <c r="D249" t="s">
        <v>89</v>
      </c>
      <c r="E249" t="s">
        <v>77</v>
      </c>
      <c r="F249" t="s">
        <v>20</v>
      </c>
      <c r="G249" t="s">
        <v>31</v>
      </c>
      <c r="H249" t="s">
        <v>28</v>
      </c>
      <c r="I249" t="s">
        <v>16</v>
      </c>
      <c r="J249" t="s">
        <v>14</v>
      </c>
      <c r="K249" t="s">
        <v>48</v>
      </c>
      <c r="L249">
        <v>1</v>
      </c>
      <c r="M249">
        <v>166.13</v>
      </c>
      <c r="N249">
        <v>0.05</v>
      </c>
      <c r="O249">
        <v>85.7</v>
      </c>
      <c r="P249">
        <v>157.8235</v>
      </c>
      <c r="Q249">
        <v>85.7</v>
      </c>
      <c r="R249">
        <v>72.123499999999993</v>
      </c>
      <c r="S249">
        <v>0.45698834457479398</v>
      </c>
      <c r="T249">
        <v>2026</v>
      </c>
      <c r="U249" t="s">
        <v>89</v>
      </c>
      <c r="V249">
        <v>2</v>
      </c>
      <c r="W249" t="s">
        <v>77</v>
      </c>
    </row>
    <row r="250" spans="1:23">
      <c r="A250">
        <v>1085</v>
      </c>
      <c r="B250" s="11">
        <v>46076</v>
      </c>
      <c r="C250">
        <v>2026</v>
      </c>
      <c r="D250" t="s">
        <v>89</v>
      </c>
      <c r="E250" t="s">
        <v>77</v>
      </c>
      <c r="F250" t="s">
        <v>0</v>
      </c>
      <c r="G250" t="s">
        <v>50</v>
      </c>
      <c r="H250" t="s">
        <v>2</v>
      </c>
      <c r="I250" t="s">
        <v>13</v>
      </c>
      <c r="J250" t="s">
        <v>23</v>
      </c>
      <c r="K250" t="s">
        <v>29</v>
      </c>
      <c r="L250">
        <v>3</v>
      </c>
      <c r="M250">
        <v>193.18</v>
      </c>
      <c r="N250">
        <v>0.05</v>
      </c>
      <c r="O250">
        <v>106.19</v>
      </c>
      <c r="P250">
        <v>550.56299999999999</v>
      </c>
      <c r="Q250">
        <v>318.57</v>
      </c>
      <c r="R250">
        <v>231.99299999999999</v>
      </c>
      <c r="S250">
        <v>0.42137412067283853</v>
      </c>
      <c r="T250">
        <v>2026</v>
      </c>
      <c r="U250" t="s">
        <v>89</v>
      </c>
      <c r="V250">
        <v>2</v>
      </c>
      <c r="W250" t="s">
        <v>77</v>
      </c>
    </row>
    <row r="251" spans="1:23">
      <c r="A251">
        <v>1635</v>
      </c>
      <c r="B251" s="11">
        <v>46076</v>
      </c>
      <c r="C251">
        <v>2026</v>
      </c>
      <c r="D251" t="s">
        <v>89</v>
      </c>
      <c r="E251" t="s">
        <v>77</v>
      </c>
      <c r="F251" t="s">
        <v>11</v>
      </c>
      <c r="G251" t="s">
        <v>39</v>
      </c>
      <c r="H251" t="s">
        <v>2</v>
      </c>
      <c r="I251" t="s">
        <v>3</v>
      </c>
      <c r="J251" t="s">
        <v>4</v>
      </c>
      <c r="K251" t="s">
        <v>5</v>
      </c>
      <c r="L251">
        <v>1</v>
      </c>
      <c r="M251">
        <v>80.42</v>
      </c>
      <c r="N251">
        <v>0</v>
      </c>
      <c r="O251">
        <v>41.72</v>
      </c>
      <c r="P251">
        <v>80.42</v>
      </c>
      <c r="Q251">
        <v>41.72</v>
      </c>
      <c r="R251">
        <v>38.700000000000003</v>
      </c>
      <c r="S251">
        <v>0.4812235762248197</v>
      </c>
      <c r="T251">
        <v>2026</v>
      </c>
      <c r="U251" t="s">
        <v>89</v>
      </c>
      <c r="V251">
        <v>2</v>
      </c>
      <c r="W251" t="s">
        <v>77</v>
      </c>
    </row>
    <row r="252" spans="1:23">
      <c r="A252">
        <v>4067</v>
      </c>
      <c r="B252" s="11">
        <v>46076</v>
      </c>
      <c r="C252">
        <v>2026</v>
      </c>
      <c r="D252" t="s">
        <v>89</v>
      </c>
      <c r="E252" t="s">
        <v>77</v>
      </c>
      <c r="F252" t="s">
        <v>20</v>
      </c>
      <c r="G252" t="s">
        <v>47</v>
      </c>
      <c r="H252" t="s">
        <v>2</v>
      </c>
      <c r="I252" t="s">
        <v>3</v>
      </c>
      <c r="J252" t="s">
        <v>23</v>
      </c>
      <c r="K252" t="s">
        <v>51</v>
      </c>
      <c r="L252">
        <v>2</v>
      </c>
      <c r="M252">
        <v>122.17</v>
      </c>
      <c r="N252">
        <v>0</v>
      </c>
      <c r="O252">
        <v>60.62</v>
      </c>
      <c r="P252">
        <v>244.34</v>
      </c>
      <c r="Q252">
        <v>121.24</v>
      </c>
      <c r="R252">
        <v>123.10000000000001</v>
      </c>
      <c r="S252">
        <v>0.50380617172792019</v>
      </c>
      <c r="T252">
        <v>2026</v>
      </c>
      <c r="U252" t="s">
        <v>89</v>
      </c>
      <c r="V252">
        <v>2</v>
      </c>
      <c r="W252" t="s">
        <v>77</v>
      </c>
    </row>
    <row r="253" spans="1:23">
      <c r="A253">
        <v>287</v>
      </c>
      <c r="B253" s="11">
        <v>46077</v>
      </c>
      <c r="C253">
        <v>2026</v>
      </c>
      <c r="D253" t="s">
        <v>89</v>
      </c>
      <c r="E253" t="s">
        <v>77</v>
      </c>
      <c r="F253" t="s">
        <v>6</v>
      </c>
      <c r="G253" t="s">
        <v>27</v>
      </c>
      <c r="H253" t="s">
        <v>28</v>
      </c>
      <c r="I253" t="s">
        <v>13</v>
      </c>
      <c r="J253" t="s">
        <v>14</v>
      </c>
      <c r="K253" t="s">
        <v>48</v>
      </c>
      <c r="L253">
        <v>1</v>
      </c>
      <c r="M253">
        <v>164.6</v>
      </c>
      <c r="N253">
        <v>0</v>
      </c>
      <c r="O253">
        <v>85.07</v>
      </c>
      <c r="P253">
        <v>164.6</v>
      </c>
      <c r="Q253">
        <v>85.07</v>
      </c>
      <c r="R253">
        <v>79.53</v>
      </c>
      <c r="S253">
        <v>0.48317132442284327</v>
      </c>
      <c r="T253">
        <v>2026</v>
      </c>
      <c r="U253" t="s">
        <v>89</v>
      </c>
      <c r="V253">
        <v>2</v>
      </c>
      <c r="W253" t="s">
        <v>77</v>
      </c>
    </row>
    <row r="254" spans="1:23">
      <c r="A254">
        <v>794</v>
      </c>
      <c r="B254" s="11">
        <v>46077</v>
      </c>
      <c r="C254">
        <v>2026</v>
      </c>
      <c r="D254" t="s">
        <v>89</v>
      </c>
      <c r="E254" t="s">
        <v>77</v>
      </c>
      <c r="F254" t="s">
        <v>6</v>
      </c>
      <c r="G254" t="s">
        <v>49</v>
      </c>
      <c r="H254" t="s">
        <v>2</v>
      </c>
      <c r="I254" t="s">
        <v>13</v>
      </c>
      <c r="J254" t="s">
        <v>14</v>
      </c>
      <c r="K254" t="s">
        <v>44</v>
      </c>
      <c r="L254">
        <v>1</v>
      </c>
      <c r="M254">
        <v>132.19999999999999</v>
      </c>
      <c r="N254">
        <v>0</v>
      </c>
      <c r="O254">
        <v>67.180000000000007</v>
      </c>
      <c r="P254">
        <v>132.19999999999999</v>
      </c>
      <c r="Q254">
        <v>67.180000000000007</v>
      </c>
      <c r="R254">
        <v>65.019999999999982</v>
      </c>
      <c r="S254">
        <v>0.49183055975794243</v>
      </c>
      <c r="T254">
        <v>2026</v>
      </c>
      <c r="U254" t="s">
        <v>89</v>
      </c>
      <c r="V254">
        <v>2</v>
      </c>
      <c r="W254" t="s">
        <v>77</v>
      </c>
    </row>
    <row r="255" spans="1:23">
      <c r="A255">
        <v>1609</v>
      </c>
      <c r="B255" s="11">
        <v>46077</v>
      </c>
      <c r="C255">
        <v>2026</v>
      </c>
      <c r="D255" t="s">
        <v>89</v>
      </c>
      <c r="E255" t="s">
        <v>77</v>
      </c>
      <c r="F255" t="s">
        <v>20</v>
      </c>
      <c r="G255" t="s">
        <v>21</v>
      </c>
      <c r="H255" t="s">
        <v>2</v>
      </c>
      <c r="I255" t="s">
        <v>3</v>
      </c>
      <c r="J255" t="s">
        <v>4</v>
      </c>
      <c r="K255" t="s">
        <v>26</v>
      </c>
      <c r="L255">
        <v>2</v>
      </c>
      <c r="M255">
        <v>40.700000000000003</v>
      </c>
      <c r="N255">
        <v>0</v>
      </c>
      <c r="O255">
        <v>16.63</v>
      </c>
      <c r="P255">
        <v>81.400000000000006</v>
      </c>
      <c r="Q255">
        <v>33.26</v>
      </c>
      <c r="R255">
        <v>48.140000000000008</v>
      </c>
      <c r="S255">
        <v>0.59140049140049145</v>
      </c>
      <c r="T255">
        <v>2026</v>
      </c>
      <c r="U255" t="s">
        <v>89</v>
      </c>
      <c r="V255">
        <v>2</v>
      </c>
      <c r="W255" t="s">
        <v>77</v>
      </c>
    </row>
    <row r="256" spans="1:23">
      <c r="A256">
        <v>4921</v>
      </c>
      <c r="B256" s="11">
        <v>46077</v>
      </c>
      <c r="C256">
        <v>2026</v>
      </c>
      <c r="D256" t="s">
        <v>89</v>
      </c>
      <c r="E256" t="s">
        <v>77</v>
      </c>
      <c r="F256" t="s">
        <v>6</v>
      </c>
      <c r="G256" t="s">
        <v>43</v>
      </c>
      <c r="H256" t="s">
        <v>2</v>
      </c>
      <c r="I256" t="s">
        <v>3</v>
      </c>
      <c r="J256" t="s">
        <v>14</v>
      </c>
      <c r="K256" t="s">
        <v>15</v>
      </c>
      <c r="L256">
        <v>1</v>
      </c>
      <c r="M256">
        <v>35.39</v>
      </c>
      <c r="N256">
        <v>0</v>
      </c>
      <c r="O256">
        <v>13.93</v>
      </c>
      <c r="P256">
        <v>35.39</v>
      </c>
      <c r="Q256">
        <v>13.93</v>
      </c>
      <c r="R256">
        <v>21.46</v>
      </c>
      <c r="S256">
        <v>0.60638598474145244</v>
      </c>
      <c r="T256">
        <v>2026</v>
      </c>
      <c r="U256" t="s">
        <v>89</v>
      </c>
      <c r="V256">
        <v>2</v>
      </c>
      <c r="W256" t="s">
        <v>77</v>
      </c>
    </row>
    <row r="257" spans="1:23">
      <c r="A257">
        <v>2209</v>
      </c>
      <c r="B257" s="11">
        <v>46078</v>
      </c>
      <c r="C257">
        <v>2026</v>
      </c>
      <c r="D257" t="s">
        <v>89</v>
      </c>
      <c r="E257" t="s">
        <v>77</v>
      </c>
      <c r="F257" t="s">
        <v>0</v>
      </c>
      <c r="G257" t="s">
        <v>1</v>
      </c>
      <c r="H257" t="s">
        <v>2</v>
      </c>
      <c r="I257" t="s">
        <v>16</v>
      </c>
      <c r="J257" t="s">
        <v>4</v>
      </c>
      <c r="K257" t="s">
        <v>22</v>
      </c>
      <c r="L257">
        <v>5</v>
      </c>
      <c r="M257">
        <v>50.58</v>
      </c>
      <c r="N257">
        <v>0.1</v>
      </c>
      <c r="O257">
        <v>22.42</v>
      </c>
      <c r="P257">
        <v>227.60999999999999</v>
      </c>
      <c r="Q257">
        <v>112.10000000000001</v>
      </c>
      <c r="R257">
        <v>115.50999999999998</v>
      </c>
      <c r="S257">
        <v>0.50749088352884308</v>
      </c>
      <c r="T257">
        <v>2026</v>
      </c>
      <c r="U257" t="s">
        <v>89</v>
      </c>
      <c r="V257">
        <v>2</v>
      </c>
      <c r="W257" t="s">
        <v>77</v>
      </c>
    </row>
    <row r="258" spans="1:23">
      <c r="A258">
        <v>4757</v>
      </c>
      <c r="B258" s="11">
        <v>46078</v>
      </c>
      <c r="C258">
        <v>2026</v>
      </c>
      <c r="D258" t="s">
        <v>89</v>
      </c>
      <c r="E258" t="s">
        <v>77</v>
      </c>
      <c r="F258" t="s">
        <v>6</v>
      </c>
      <c r="G258" t="s">
        <v>41</v>
      </c>
      <c r="H258" t="s">
        <v>28</v>
      </c>
      <c r="I258" t="s">
        <v>16</v>
      </c>
      <c r="J258" t="s">
        <v>34</v>
      </c>
      <c r="K258" t="s">
        <v>45</v>
      </c>
      <c r="L258">
        <v>2</v>
      </c>
      <c r="M258">
        <v>49.48</v>
      </c>
      <c r="N258">
        <v>0</v>
      </c>
      <c r="O258">
        <v>21.37</v>
      </c>
      <c r="P258">
        <v>98.96</v>
      </c>
      <c r="Q258">
        <v>42.74</v>
      </c>
      <c r="R258">
        <v>56.219999999999992</v>
      </c>
      <c r="S258">
        <v>0.5681083265966046</v>
      </c>
      <c r="T258">
        <v>2026</v>
      </c>
      <c r="U258" t="s">
        <v>89</v>
      </c>
      <c r="V258">
        <v>2</v>
      </c>
      <c r="W258" t="s">
        <v>77</v>
      </c>
    </row>
    <row r="259" spans="1:23">
      <c r="A259">
        <v>5155</v>
      </c>
      <c r="B259" s="11">
        <v>46078</v>
      </c>
      <c r="C259">
        <v>2026</v>
      </c>
      <c r="D259" t="s">
        <v>89</v>
      </c>
      <c r="E259" t="s">
        <v>77</v>
      </c>
      <c r="F259" t="s">
        <v>20</v>
      </c>
      <c r="G259" t="s">
        <v>47</v>
      </c>
      <c r="H259" t="s">
        <v>19</v>
      </c>
      <c r="I259" t="s">
        <v>13</v>
      </c>
      <c r="J259" t="s">
        <v>34</v>
      </c>
      <c r="K259" t="s">
        <v>45</v>
      </c>
      <c r="L259">
        <v>1</v>
      </c>
      <c r="M259">
        <v>50.51</v>
      </c>
      <c r="N259">
        <v>0</v>
      </c>
      <c r="O259">
        <v>21.4</v>
      </c>
      <c r="P259">
        <v>50.51</v>
      </c>
      <c r="Q259">
        <v>21.4</v>
      </c>
      <c r="R259">
        <v>29.11</v>
      </c>
      <c r="S259">
        <v>0.57632152049099195</v>
      </c>
      <c r="T259">
        <v>2026</v>
      </c>
      <c r="U259" t="s">
        <v>89</v>
      </c>
      <c r="V259">
        <v>2</v>
      </c>
      <c r="W259" t="s">
        <v>77</v>
      </c>
    </row>
    <row r="260" spans="1:23">
      <c r="A260">
        <v>1737</v>
      </c>
      <c r="B260" s="11">
        <v>46079</v>
      </c>
      <c r="C260">
        <v>2026</v>
      </c>
      <c r="D260" t="s">
        <v>89</v>
      </c>
      <c r="E260" t="s">
        <v>77</v>
      </c>
      <c r="F260" t="s">
        <v>0</v>
      </c>
      <c r="G260" t="s">
        <v>50</v>
      </c>
      <c r="H260" t="s">
        <v>2</v>
      </c>
      <c r="I260" t="s">
        <v>13</v>
      </c>
      <c r="J260" t="s">
        <v>23</v>
      </c>
      <c r="K260" t="s">
        <v>51</v>
      </c>
      <c r="L260">
        <v>2</v>
      </c>
      <c r="M260">
        <v>122.16</v>
      </c>
      <c r="N260">
        <v>0</v>
      </c>
      <c r="O260">
        <v>61.31</v>
      </c>
      <c r="P260">
        <v>244.32</v>
      </c>
      <c r="Q260">
        <v>122.62</v>
      </c>
      <c r="R260">
        <v>121.69999999999999</v>
      </c>
      <c r="S260">
        <v>0.49811722331368691</v>
      </c>
      <c r="T260">
        <v>2026</v>
      </c>
      <c r="U260" t="s">
        <v>89</v>
      </c>
      <c r="V260">
        <v>2</v>
      </c>
      <c r="W260" t="s">
        <v>77</v>
      </c>
    </row>
    <row r="261" spans="1:23">
      <c r="A261">
        <v>1905</v>
      </c>
      <c r="B261" s="11">
        <v>46079</v>
      </c>
      <c r="C261">
        <v>2026</v>
      </c>
      <c r="D261" t="s">
        <v>89</v>
      </c>
      <c r="E261" t="s">
        <v>77</v>
      </c>
      <c r="F261" t="s">
        <v>20</v>
      </c>
      <c r="G261" t="s">
        <v>31</v>
      </c>
      <c r="H261" t="s">
        <v>19</v>
      </c>
      <c r="I261" t="s">
        <v>3</v>
      </c>
      <c r="J261" t="s">
        <v>4</v>
      </c>
      <c r="K261" t="s">
        <v>22</v>
      </c>
      <c r="L261">
        <v>3</v>
      </c>
      <c r="M261">
        <v>51.32</v>
      </c>
      <c r="N261">
        <v>0.1</v>
      </c>
      <c r="O261">
        <v>22.62</v>
      </c>
      <c r="P261">
        <v>138.56400000000002</v>
      </c>
      <c r="Q261">
        <v>67.86</v>
      </c>
      <c r="R261">
        <v>70.704000000000022</v>
      </c>
      <c r="S261">
        <v>0.51026240581969351</v>
      </c>
      <c r="T261">
        <v>2026</v>
      </c>
      <c r="U261" t="s">
        <v>89</v>
      </c>
      <c r="V261">
        <v>2</v>
      </c>
      <c r="W261" t="s">
        <v>77</v>
      </c>
    </row>
    <row r="262" spans="1:23">
      <c r="A262">
        <v>2359</v>
      </c>
      <c r="B262" s="11">
        <v>46079</v>
      </c>
      <c r="C262">
        <v>2026</v>
      </c>
      <c r="D262" t="s">
        <v>89</v>
      </c>
      <c r="E262" t="s">
        <v>77</v>
      </c>
      <c r="F262" t="s">
        <v>11</v>
      </c>
      <c r="G262" t="s">
        <v>39</v>
      </c>
      <c r="H262" t="s">
        <v>2</v>
      </c>
      <c r="I262" t="s">
        <v>3</v>
      </c>
      <c r="J262" t="s">
        <v>23</v>
      </c>
      <c r="K262" t="s">
        <v>29</v>
      </c>
      <c r="L262">
        <v>2</v>
      </c>
      <c r="M262">
        <v>195.92</v>
      </c>
      <c r="N262">
        <v>0.05</v>
      </c>
      <c r="O262">
        <v>104.13</v>
      </c>
      <c r="P262">
        <v>372.24799999999993</v>
      </c>
      <c r="Q262">
        <v>208.26</v>
      </c>
      <c r="R262">
        <v>163.98799999999994</v>
      </c>
      <c r="S262">
        <v>0.4405342674775955</v>
      </c>
      <c r="T262">
        <v>2026</v>
      </c>
      <c r="U262" t="s">
        <v>89</v>
      </c>
      <c r="V262">
        <v>2</v>
      </c>
      <c r="W262" t="s">
        <v>77</v>
      </c>
    </row>
    <row r="263" spans="1:23">
      <c r="A263">
        <v>3666</v>
      </c>
      <c r="B263" s="11">
        <v>46079</v>
      </c>
      <c r="C263">
        <v>2026</v>
      </c>
      <c r="D263" t="s">
        <v>89</v>
      </c>
      <c r="E263" t="s">
        <v>77</v>
      </c>
      <c r="F263" t="s">
        <v>0</v>
      </c>
      <c r="G263" t="s">
        <v>50</v>
      </c>
      <c r="H263" t="s">
        <v>2</v>
      </c>
      <c r="I263" t="s">
        <v>3</v>
      </c>
      <c r="J263" t="s">
        <v>14</v>
      </c>
      <c r="K263" t="s">
        <v>15</v>
      </c>
      <c r="L263">
        <v>1</v>
      </c>
      <c r="M263">
        <v>36.19</v>
      </c>
      <c r="N263">
        <v>0.1</v>
      </c>
      <c r="O263">
        <v>13.62</v>
      </c>
      <c r="P263">
        <v>32.570999999999998</v>
      </c>
      <c r="Q263">
        <v>13.62</v>
      </c>
      <c r="R263">
        <v>18.951000000000001</v>
      </c>
      <c r="S263">
        <v>0.58183660311319896</v>
      </c>
      <c r="T263">
        <v>2026</v>
      </c>
      <c r="U263" t="s">
        <v>89</v>
      </c>
      <c r="V263">
        <v>2</v>
      </c>
      <c r="W263" t="s">
        <v>77</v>
      </c>
    </row>
    <row r="264" spans="1:23">
      <c r="A264">
        <v>518</v>
      </c>
      <c r="B264" s="11">
        <v>46080</v>
      </c>
      <c r="C264">
        <v>2026</v>
      </c>
      <c r="D264" t="s">
        <v>89</v>
      </c>
      <c r="E264" t="s">
        <v>77</v>
      </c>
      <c r="F264" t="s">
        <v>11</v>
      </c>
      <c r="G264" t="s">
        <v>12</v>
      </c>
      <c r="H264" t="s">
        <v>2</v>
      </c>
      <c r="I264" t="s">
        <v>13</v>
      </c>
      <c r="J264" t="s">
        <v>9</v>
      </c>
      <c r="K264" t="s">
        <v>46</v>
      </c>
      <c r="L264">
        <v>1</v>
      </c>
      <c r="M264">
        <v>72.97</v>
      </c>
      <c r="N264">
        <v>0</v>
      </c>
      <c r="O264">
        <v>32.43</v>
      </c>
      <c r="P264">
        <v>72.97</v>
      </c>
      <c r="Q264">
        <v>32.43</v>
      </c>
      <c r="R264">
        <v>40.54</v>
      </c>
      <c r="S264">
        <v>0.55557078251336167</v>
      </c>
      <c r="T264">
        <v>2026</v>
      </c>
      <c r="U264" t="s">
        <v>89</v>
      </c>
      <c r="V264">
        <v>2</v>
      </c>
      <c r="W264" t="s">
        <v>77</v>
      </c>
    </row>
    <row r="265" spans="1:23">
      <c r="A265">
        <v>892</v>
      </c>
      <c r="B265" s="11">
        <v>46080</v>
      </c>
      <c r="C265">
        <v>2026</v>
      </c>
      <c r="D265" t="s">
        <v>89</v>
      </c>
      <c r="E265" t="s">
        <v>77</v>
      </c>
      <c r="F265" t="s">
        <v>20</v>
      </c>
      <c r="G265" t="s">
        <v>31</v>
      </c>
      <c r="H265" t="s">
        <v>8</v>
      </c>
      <c r="I265" t="s">
        <v>16</v>
      </c>
      <c r="J265" t="s">
        <v>14</v>
      </c>
      <c r="K265" t="s">
        <v>32</v>
      </c>
      <c r="L265">
        <v>12</v>
      </c>
      <c r="M265">
        <v>47.15</v>
      </c>
      <c r="N265">
        <v>0.1</v>
      </c>
      <c r="O265">
        <v>17.829999999999998</v>
      </c>
      <c r="P265">
        <v>509.21999999999997</v>
      </c>
      <c r="Q265">
        <v>213.95999999999998</v>
      </c>
      <c r="R265">
        <v>295.26</v>
      </c>
      <c r="S265">
        <v>0.57982797219276538</v>
      </c>
      <c r="T265">
        <v>2026</v>
      </c>
      <c r="U265" t="s">
        <v>89</v>
      </c>
      <c r="V265">
        <v>2</v>
      </c>
      <c r="W265" t="s">
        <v>77</v>
      </c>
    </row>
    <row r="266" spans="1:23">
      <c r="A266">
        <v>1115</v>
      </c>
      <c r="B266" s="11">
        <v>46080</v>
      </c>
      <c r="C266">
        <v>2026</v>
      </c>
      <c r="D266" t="s">
        <v>89</v>
      </c>
      <c r="E266" t="s">
        <v>77</v>
      </c>
      <c r="F266" t="s">
        <v>0</v>
      </c>
      <c r="G266" t="s">
        <v>1</v>
      </c>
      <c r="H266" t="s">
        <v>19</v>
      </c>
      <c r="I266" t="s">
        <v>16</v>
      </c>
      <c r="J266" t="s">
        <v>14</v>
      </c>
      <c r="K266" t="s">
        <v>48</v>
      </c>
      <c r="L266">
        <v>3</v>
      </c>
      <c r="M266">
        <v>161.19999999999999</v>
      </c>
      <c r="N266">
        <v>0.1</v>
      </c>
      <c r="O266">
        <v>87.37</v>
      </c>
      <c r="P266">
        <v>435.23999999999995</v>
      </c>
      <c r="Q266">
        <v>262.11</v>
      </c>
      <c r="R266">
        <v>173.12999999999994</v>
      </c>
      <c r="S266">
        <v>0.39778053487730897</v>
      </c>
      <c r="T266">
        <v>2026</v>
      </c>
      <c r="U266" t="s">
        <v>89</v>
      </c>
      <c r="V266">
        <v>2</v>
      </c>
      <c r="W266" t="s">
        <v>77</v>
      </c>
    </row>
    <row r="267" spans="1:23">
      <c r="A267">
        <v>1186</v>
      </c>
      <c r="B267" s="11">
        <v>46080</v>
      </c>
      <c r="C267">
        <v>2026</v>
      </c>
      <c r="D267" t="s">
        <v>89</v>
      </c>
      <c r="E267" t="s">
        <v>77</v>
      </c>
      <c r="F267" t="s">
        <v>0</v>
      </c>
      <c r="G267" t="s">
        <v>36</v>
      </c>
      <c r="H267" t="s">
        <v>19</v>
      </c>
      <c r="I267" t="s">
        <v>16</v>
      </c>
      <c r="J267" t="s">
        <v>4</v>
      </c>
      <c r="K267" t="s">
        <v>22</v>
      </c>
      <c r="L267">
        <v>1</v>
      </c>
      <c r="M267">
        <v>49.73</v>
      </c>
      <c r="N267">
        <v>0</v>
      </c>
      <c r="O267">
        <v>22</v>
      </c>
      <c r="P267">
        <v>49.73</v>
      </c>
      <c r="Q267">
        <v>22</v>
      </c>
      <c r="R267">
        <v>27.729999999999997</v>
      </c>
      <c r="S267">
        <v>0.55761109993967417</v>
      </c>
      <c r="T267">
        <v>2026</v>
      </c>
      <c r="U267" t="s">
        <v>89</v>
      </c>
      <c r="V267">
        <v>2</v>
      </c>
      <c r="W267" t="s">
        <v>77</v>
      </c>
    </row>
    <row r="268" spans="1:23">
      <c r="A268">
        <v>2093</v>
      </c>
      <c r="B268" s="11">
        <v>46080</v>
      </c>
      <c r="C268">
        <v>2026</v>
      </c>
      <c r="D268" t="s">
        <v>89</v>
      </c>
      <c r="E268" t="s">
        <v>77</v>
      </c>
      <c r="F268" t="s">
        <v>11</v>
      </c>
      <c r="G268" t="s">
        <v>52</v>
      </c>
      <c r="H268" t="s">
        <v>2</v>
      </c>
      <c r="I268" t="s">
        <v>3</v>
      </c>
      <c r="J268" t="s">
        <v>23</v>
      </c>
      <c r="K268" t="s">
        <v>51</v>
      </c>
      <c r="L268">
        <v>2</v>
      </c>
      <c r="M268">
        <v>126.19</v>
      </c>
      <c r="N268">
        <v>0</v>
      </c>
      <c r="O268">
        <v>58.99</v>
      </c>
      <c r="P268">
        <v>252.38</v>
      </c>
      <c r="Q268">
        <v>117.98</v>
      </c>
      <c r="R268">
        <v>134.39999999999998</v>
      </c>
      <c r="S268">
        <v>0.5325303114351374</v>
      </c>
      <c r="T268">
        <v>2026</v>
      </c>
      <c r="U268" t="s">
        <v>89</v>
      </c>
      <c r="V268">
        <v>2</v>
      </c>
      <c r="W268" t="s">
        <v>77</v>
      </c>
    </row>
    <row r="269" spans="1:23">
      <c r="A269">
        <v>2136</v>
      </c>
      <c r="B269" s="11">
        <v>46080</v>
      </c>
      <c r="C269">
        <v>2026</v>
      </c>
      <c r="D269" t="s">
        <v>89</v>
      </c>
      <c r="E269" t="s">
        <v>77</v>
      </c>
      <c r="F269" t="s">
        <v>6</v>
      </c>
      <c r="G269" t="s">
        <v>43</v>
      </c>
      <c r="H269" t="s">
        <v>2</v>
      </c>
      <c r="I269" t="s">
        <v>3</v>
      </c>
      <c r="J269" t="s">
        <v>14</v>
      </c>
      <c r="K269" t="s">
        <v>44</v>
      </c>
      <c r="L269">
        <v>2</v>
      </c>
      <c r="M269">
        <v>135.38999999999999</v>
      </c>
      <c r="N269">
        <v>0.05</v>
      </c>
      <c r="O269">
        <v>65.69</v>
      </c>
      <c r="P269">
        <v>257.24099999999999</v>
      </c>
      <c r="Q269">
        <v>131.38</v>
      </c>
      <c r="R269">
        <v>125.86099999999999</v>
      </c>
      <c r="S269">
        <v>0.48927270536189799</v>
      </c>
      <c r="T269">
        <v>2026</v>
      </c>
      <c r="U269" t="s">
        <v>89</v>
      </c>
      <c r="V269">
        <v>2</v>
      </c>
      <c r="W269" t="s">
        <v>77</v>
      </c>
    </row>
    <row r="270" spans="1:23">
      <c r="A270">
        <v>3538</v>
      </c>
      <c r="B270" s="11">
        <v>46080</v>
      </c>
      <c r="C270">
        <v>2026</v>
      </c>
      <c r="D270" t="s">
        <v>89</v>
      </c>
      <c r="E270" t="s">
        <v>77</v>
      </c>
      <c r="F270" t="s">
        <v>6</v>
      </c>
      <c r="G270" t="s">
        <v>49</v>
      </c>
      <c r="H270" t="s">
        <v>8</v>
      </c>
      <c r="I270" t="s">
        <v>16</v>
      </c>
      <c r="J270" t="s">
        <v>34</v>
      </c>
      <c r="K270" t="s">
        <v>35</v>
      </c>
      <c r="L270">
        <v>12</v>
      </c>
      <c r="M270">
        <v>41.27</v>
      </c>
      <c r="N270">
        <v>0.1</v>
      </c>
      <c r="O270">
        <v>14.71</v>
      </c>
      <c r="P270">
        <v>445.71600000000001</v>
      </c>
      <c r="Q270">
        <v>176.52</v>
      </c>
      <c r="R270">
        <v>269.19600000000003</v>
      </c>
      <c r="S270">
        <v>0.60396306168053204</v>
      </c>
      <c r="T270">
        <v>2026</v>
      </c>
      <c r="U270" t="s">
        <v>89</v>
      </c>
      <c r="V270">
        <v>2</v>
      </c>
      <c r="W270" t="s">
        <v>77</v>
      </c>
    </row>
    <row r="271" spans="1:23">
      <c r="A271">
        <v>3891</v>
      </c>
      <c r="B271" s="11">
        <v>46080</v>
      </c>
      <c r="C271">
        <v>2026</v>
      </c>
      <c r="D271" t="s">
        <v>89</v>
      </c>
      <c r="E271" t="s">
        <v>77</v>
      </c>
      <c r="F271" t="s">
        <v>0</v>
      </c>
      <c r="G271" t="s">
        <v>1</v>
      </c>
      <c r="H271" t="s">
        <v>19</v>
      </c>
      <c r="I271" t="s">
        <v>3</v>
      </c>
      <c r="J271" t="s">
        <v>4</v>
      </c>
      <c r="K271" t="s">
        <v>5</v>
      </c>
      <c r="L271">
        <v>1</v>
      </c>
      <c r="M271">
        <v>82.04</v>
      </c>
      <c r="N271">
        <v>0.1</v>
      </c>
      <c r="O271">
        <v>41.46</v>
      </c>
      <c r="P271">
        <v>73.836000000000013</v>
      </c>
      <c r="Q271">
        <v>41.46</v>
      </c>
      <c r="R271">
        <v>32.376000000000012</v>
      </c>
      <c r="S271">
        <v>0.43848529172761264</v>
      </c>
      <c r="T271">
        <v>2026</v>
      </c>
      <c r="U271" t="s">
        <v>89</v>
      </c>
      <c r="V271">
        <v>2</v>
      </c>
      <c r="W271" t="s">
        <v>77</v>
      </c>
    </row>
    <row r="272" spans="1:23">
      <c r="A272">
        <v>3917</v>
      </c>
      <c r="B272" s="11">
        <v>46080</v>
      </c>
      <c r="C272">
        <v>2026</v>
      </c>
      <c r="D272" t="s">
        <v>89</v>
      </c>
      <c r="E272" t="s">
        <v>77</v>
      </c>
      <c r="F272" t="s">
        <v>20</v>
      </c>
      <c r="G272" t="s">
        <v>21</v>
      </c>
      <c r="H272" t="s">
        <v>2</v>
      </c>
      <c r="I272" t="s">
        <v>3</v>
      </c>
      <c r="J272" t="s">
        <v>14</v>
      </c>
      <c r="K272" t="s">
        <v>15</v>
      </c>
      <c r="L272">
        <v>3</v>
      </c>
      <c r="M272">
        <v>36.630000000000003</v>
      </c>
      <c r="N272">
        <v>0</v>
      </c>
      <c r="O272">
        <v>13.26</v>
      </c>
      <c r="P272">
        <v>109.89000000000001</v>
      </c>
      <c r="Q272">
        <v>39.78</v>
      </c>
      <c r="R272">
        <v>70.110000000000014</v>
      </c>
      <c r="S272">
        <v>0.63800163800163801</v>
      </c>
      <c r="T272">
        <v>2026</v>
      </c>
      <c r="U272" t="s">
        <v>89</v>
      </c>
      <c r="V272">
        <v>2</v>
      </c>
      <c r="W272" t="s">
        <v>77</v>
      </c>
    </row>
    <row r="273" spans="1:23">
      <c r="A273">
        <v>4594</v>
      </c>
      <c r="B273" s="11">
        <v>46080</v>
      </c>
      <c r="C273">
        <v>2026</v>
      </c>
      <c r="D273" t="s">
        <v>89</v>
      </c>
      <c r="E273" t="s">
        <v>77</v>
      </c>
      <c r="F273" t="s">
        <v>20</v>
      </c>
      <c r="G273" t="s">
        <v>31</v>
      </c>
      <c r="H273" t="s">
        <v>19</v>
      </c>
      <c r="I273" t="s">
        <v>3</v>
      </c>
      <c r="J273" t="s">
        <v>9</v>
      </c>
      <c r="K273" t="s">
        <v>10</v>
      </c>
      <c r="L273">
        <v>5</v>
      </c>
      <c r="M273">
        <v>92.94</v>
      </c>
      <c r="N273">
        <v>0.05</v>
      </c>
      <c r="O273">
        <v>46.47</v>
      </c>
      <c r="P273">
        <v>441.46499999999997</v>
      </c>
      <c r="Q273">
        <v>232.35</v>
      </c>
      <c r="R273">
        <v>209.11499999999998</v>
      </c>
      <c r="S273">
        <v>0.47368421052631576</v>
      </c>
      <c r="T273">
        <v>2026</v>
      </c>
      <c r="U273" t="s">
        <v>89</v>
      </c>
      <c r="V273">
        <v>2</v>
      </c>
      <c r="W273" t="s">
        <v>77</v>
      </c>
    </row>
    <row r="274" spans="1:23">
      <c r="A274">
        <v>4750</v>
      </c>
      <c r="B274" s="11">
        <v>46080</v>
      </c>
      <c r="C274">
        <v>2026</v>
      </c>
      <c r="D274" t="s">
        <v>89</v>
      </c>
      <c r="E274" t="s">
        <v>77</v>
      </c>
      <c r="F274" t="s">
        <v>6</v>
      </c>
      <c r="G274" t="s">
        <v>43</v>
      </c>
      <c r="H274" t="s">
        <v>19</v>
      </c>
      <c r="I274" t="s">
        <v>3</v>
      </c>
      <c r="J274" t="s">
        <v>34</v>
      </c>
      <c r="K274" t="s">
        <v>38</v>
      </c>
      <c r="L274">
        <v>2</v>
      </c>
      <c r="M274">
        <v>120.44</v>
      </c>
      <c r="N274">
        <v>0.05</v>
      </c>
      <c r="O274">
        <v>68.98</v>
      </c>
      <c r="P274">
        <v>228.83599999999998</v>
      </c>
      <c r="Q274">
        <v>137.96</v>
      </c>
      <c r="R274">
        <v>90.875999999999976</v>
      </c>
      <c r="S274">
        <v>0.3971228303239</v>
      </c>
      <c r="T274">
        <v>2026</v>
      </c>
      <c r="U274" t="s">
        <v>89</v>
      </c>
      <c r="V274">
        <v>2</v>
      </c>
      <c r="W274" t="s">
        <v>77</v>
      </c>
    </row>
    <row r="275" spans="1:23">
      <c r="A275">
        <v>4960</v>
      </c>
      <c r="B275" s="11">
        <v>46080</v>
      </c>
      <c r="C275">
        <v>2026</v>
      </c>
      <c r="D275" t="s">
        <v>89</v>
      </c>
      <c r="E275" t="s">
        <v>77</v>
      </c>
      <c r="F275" t="s">
        <v>6</v>
      </c>
      <c r="G275" t="s">
        <v>27</v>
      </c>
      <c r="H275" t="s">
        <v>28</v>
      </c>
      <c r="I275" t="s">
        <v>13</v>
      </c>
      <c r="J275" t="s">
        <v>14</v>
      </c>
      <c r="K275" t="s">
        <v>15</v>
      </c>
      <c r="L275">
        <v>2</v>
      </c>
      <c r="M275">
        <v>36.130000000000003</v>
      </c>
      <c r="N275">
        <v>0</v>
      </c>
      <c r="O275">
        <v>13.72</v>
      </c>
      <c r="P275">
        <v>72.260000000000005</v>
      </c>
      <c r="Q275">
        <v>27.44</v>
      </c>
      <c r="R275">
        <v>44.820000000000007</v>
      </c>
      <c r="S275">
        <v>0.62026017160254643</v>
      </c>
      <c r="T275">
        <v>2026</v>
      </c>
      <c r="U275" t="s">
        <v>89</v>
      </c>
      <c r="V275">
        <v>2</v>
      </c>
      <c r="W275" t="s">
        <v>77</v>
      </c>
    </row>
    <row r="276" spans="1:23">
      <c r="A276">
        <v>4245</v>
      </c>
      <c r="B276" s="11">
        <v>46081</v>
      </c>
      <c r="C276">
        <v>2026</v>
      </c>
      <c r="D276" t="s">
        <v>89</v>
      </c>
      <c r="E276" t="s">
        <v>77</v>
      </c>
      <c r="F276" t="s">
        <v>6</v>
      </c>
      <c r="G276" t="s">
        <v>7</v>
      </c>
      <c r="H276" t="s">
        <v>19</v>
      </c>
      <c r="I276" t="s">
        <v>3</v>
      </c>
      <c r="J276" t="s">
        <v>34</v>
      </c>
      <c r="K276" t="s">
        <v>38</v>
      </c>
      <c r="L276">
        <v>1</v>
      </c>
      <c r="M276">
        <v>124.97</v>
      </c>
      <c r="N276">
        <v>0.1</v>
      </c>
      <c r="O276">
        <v>69.790000000000006</v>
      </c>
      <c r="P276">
        <v>112.473</v>
      </c>
      <c r="Q276">
        <v>69.790000000000006</v>
      </c>
      <c r="R276">
        <v>42.682999999999993</v>
      </c>
      <c r="S276">
        <v>0.37949552337005321</v>
      </c>
      <c r="T276">
        <v>2026</v>
      </c>
      <c r="U276" t="s">
        <v>89</v>
      </c>
      <c r="V276">
        <v>2</v>
      </c>
      <c r="W276" t="s">
        <v>77</v>
      </c>
    </row>
    <row r="277" spans="1:23">
      <c r="A277">
        <v>4664</v>
      </c>
      <c r="B277" s="11">
        <v>46081</v>
      </c>
      <c r="C277">
        <v>2026</v>
      </c>
      <c r="D277" t="s">
        <v>89</v>
      </c>
      <c r="E277" t="s">
        <v>77</v>
      </c>
      <c r="F277" t="s">
        <v>20</v>
      </c>
      <c r="G277" t="s">
        <v>47</v>
      </c>
      <c r="H277" t="s">
        <v>2</v>
      </c>
      <c r="I277" t="s">
        <v>3</v>
      </c>
      <c r="J277" t="s">
        <v>14</v>
      </c>
      <c r="K277" t="s">
        <v>48</v>
      </c>
      <c r="L277">
        <v>1</v>
      </c>
      <c r="M277">
        <v>163.31</v>
      </c>
      <c r="N277">
        <v>0.05</v>
      </c>
      <c r="O277">
        <v>87.22</v>
      </c>
      <c r="P277">
        <v>155.14449999999999</v>
      </c>
      <c r="Q277">
        <v>87.22</v>
      </c>
      <c r="R277">
        <v>67.924499999999995</v>
      </c>
      <c r="S277">
        <v>0.43781442461705056</v>
      </c>
      <c r="T277">
        <v>2026</v>
      </c>
      <c r="U277" t="s">
        <v>89</v>
      </c>
      <c r="V277">
        <v>2</v>
      </c>
      <c r="W277" t="s">
        <v>77</v>
      </c>
    </row>
    <row r="278" spans="1:23">
      <c r="A278">
        <v>383</v>
      </c>
      <c r="B278" s="11">
        <v>46082</v>
      </c>
      <c r="C278">
        <v>2026</v>
      </c>
      <c r="D278" t="s">
        <v>89</v>
      </c>
      <c r="E278" t="s">
        <v>78</v>
      </c>
      <c r="F278" t="s">
        <v>11</v>
      </c>
      <c r="G278" t="s">
        <v>12</v>
      </c>
      <c r="H278" t="s">
        <v>19</v>
      </c>
      <c r="I278" t="s">
        <v>3</v>
      </c>
      <c r="J278" t="s">
        <v>9</v>
      </c>
      <c r="K278" t="s">
        <v>10</v>
      </c>
      <c r="L278">
        <v>3</v>
      </c>
      <c r="M278">
        <v>92.76</v>
      </c>
      <c r="N278">
        <v>0</v>
      </c>
      <c r="O278">
        <v>45.84</v>
      </c>
      <c r="P278">
        <v>278.28000000000003</v>
      </c>
      <c r="Q278">
        <v>137.52000000000001</v>
      </c>
      <c r="R278">
        <v>140.76000000000002</v>
      </c>
      <c r="S278">
        <v>0.50582147477360928</v>
      </c>
      <c r="T278">
        <v>2026</v>
      </c>
      <c r="U278" t="s">
        <v>89</v>
      </c>
      <c r="V278">
        <v>3</v>
      </c>
      <c r="W278" t="s">
        <v>78</v>
      </c>
    </row>
    <row r="279" spans="1:23">
      <c r="A279">
        <v>730</v>
      </c>
      <c r="B279" s="11">
        <v>46082</v>
      </c>
      <c r="C279">
        <v>2026</v>
      </c>
      <c r="D279" t="s">
        <v>89</v>
      </c>
      <c r="E279" t="s">
        <v>78</v>
      </c>
      <c r="F279" t="s">
        <v>0</v>
      </c>
      <c r="G279" t="s">
        <v>50</v>
      </c>
      <c r="H279" t="s">
        <v>8</v>
      </c>
      <c r="I279" t="s">
        <v>16</v>
      </c>
      <c r="J279" t="s">
        <v>34</v>
      </c>
      <c r="K279" t="s">
        <v>35</v>
      </c>
      <c r="L279">
        <v>5</v>
      </c>
      <c r="M279">
        <v>41.31</v>
      </c>
      <c r="N279">
        <v>0.1</v>
      </c>
      <c r="O279">
        <v>15.14</v>
      </c>
      <c r="P279">
        <v>185.89500000000001</v>
      </c>
      <c r="Q279">
        <v>75.7</v>
      </c>
      <c r="R279">
        <v>110.19500000000001</v>
      </c>
      <c r="S279">
        <v>0.59278087092175691</v>
      </c>
      <c r="T279">
        <v>2026</v>
      </c>
      <c r="U279" t="s">
        <v>89</v>
      </c>
      <c r="V279">
        <v>3</v>
      </c>
      <c r="W279" t="s">
        <v>78</v>
      </c>
    </row>
    <row r="280" spans="1:23">
      <c r="A280">
        <v>985</v>
      </c>
      <c r="B280" s="11">
        <v>46082</v>
      </c>
      <c r="C280">
        <v>2026</v>
      </c>
      <c r="D280" t="s">
        <v>89</v>
      </c>
      <c r="E280" t="s">
        <v>78</v>
      </c>
      <c r="F280" t="s">
        <v>6</v>
      </c>
      <c r="G280" t="s">
        <v>49</v>
      </c>
      <c r="H280" t="s">
        <v>28</v>
      </c>
      <c r="I280" t="s">
        <v>13</v>
      </c>
      <c r="J280" t="s">
        <v>34</v>
      </c>
      <c r="K280" t="s">
        <v>35</v>
      </c>
      <c r="L280">
        <v>2</v>
      </c>
      <c r="M280">
        <v>41.23</v>
      </c>
      <c r="N280">
        <v>0</v>
      </c>
      <c r="O280">
        <v>14.28</v>
      </c>
      <c r="P280">
        <v>82.46</v>
      </c>
      <c r="Q280">
        <v>28.56</v>
      </c>
      <c r="R280">
        <v>53.899999999999991</v>
      </c>
      <c r="S280">
        <v>0.65365025466893034</v>
      </c>
      <c r="T280">
        <v>2026</v>
      </c>
      <c r="U280" t="s">
        <v>89</v>
      </c>
      <c r="V280">
        <v>3</v>
      </c>
      <c r="W280" t="s">
        <v>78</v>
      </c>
    </row>
    <row r="281" spans="1:23">
      <c r="A281">
        <v>1457</v>
      </c>
      <c r="B281" s="11">
        <v>46082</v>
      </c>
      <c r="C281">
        <v>2026</v>
      </c>
      <c r="D281" t="s">
        <v>89</v>
      </c>
      <c r="E281" t="s">
        <v>78</v>
      </c>
      <c r="F281" t="s">
        <v>6</v>
      </c>
      <c r="G281" t="s">
        <v>7</v>
      </c>
      <c r="H281" t="s">
        <v>2</v>
      </c>
      <c r="I281" t="s">
        <v>13</v>
      </c>
      <c r="J281" t="s">
        <v>14</v>
      </c>
      <c r="K281" t="s">
        <v>15</v>
      </c>
      <c r="L281">
        <v>1</v>
      </c>
      <c r="M281">
        <v>36.47</v>
      </c>
      <c r="N281">
        <v>0.05</v>
      </c>
      <c r="O281">
        <v>13.21</v>
      </c>
      <c r="P281">
        <v>34.646499999999996</v>
      </c>
      <c r="Q281">
        <v>13.21</v>
      </c>
      <c r="R281">
        <v>21.436499999999995</v>
      </c>
      <c r="S281">
        <v>0.61872050567878423</v>
      </c>
      <c r="T281">
        <v>2026</v>
      </c>
      <c r="U281" t="s">
        <v>89</v>
      </c>
      <c r="V281">
        <v>3</v>
      </c>
      <c r="W281" t="s">
        <v>78</v>
      </c>
    </row>
    <row r="282" spans="1:23">
      <c r="A282">
        <v>2558</v>
      </c>
      <c r="B282" s="11">
        <v>46082</v>
      </c>
      <c r="C282">
        <v>2026</v>
      </c>
      <c r="D282" t="s">
        <v>89</v>
      </c>
      <c r="E282" t="s">
        <v>78</v>
      </c>
      <c r="F282" t="s">
        <v>0</v>
      </c>
      <c r="G282" t="s">
        <v>50</v>
      </c>
      <c r="H282" t="s">
        <v>28</v>
      </c>
      <c r="I282" t="s">
        <v>13</v>
      </c>
      <c r="J282" t="s">
        <v>34</v>
      </c>
      <c r="K282" t="s">
        <v>42</v>
      </c>
      <c r="L282">
        <v>1</v>
      </c>
      <c r="M282">
        <v>36.67</v>
      </c>
      <c r="N282">
        <v>0</v>
      </c>
      <c r="O282">
        <v>13.97</v>
      </c>
      <c r="P282">
        <v>36.67</v>
      </c>
      <c r="Q282">
        <v>13.97</v>
      </c>
      <c r="R282">
        <v>22.700000000000003</v>
      </c>
      <c r="S282">
        <v>0.61903463321516228</v>
      </c>
      <c r="T282">
        <v>2026</v>
      </c>
      <c r="U282" t="s">
        <v>89</v>
      </c>
      <c r="V282">
        <v>3</v>
      </c>
      <c r="W282" t="s">
        <v>78</v>
      </c>
    </row>
    <row r="283" spans="1:23">
      <c r="A283">
        <v>3024</v>
      </c>
      <c r="B283" s="11">
        <v>46082</v>
      </c>
      <c r="C283">
        <v>2026</v>
      </c>
      <c r="D283" t="s">
        <v>89</v>
      </c>
      <c r="E283" t="s">
        <v>78</v>
      </c>
      <c r="F283" t="s">
        <v>6</v>
      </c>
      <c r="G283" t="s">
        <v>41</v>
      </c>
      <c r="H283" t="s">
        <v>2</v>
      </c>
      <c r="I283" t="s">
        <v>16</v>
      </c>
      <c r="J283" t="s">
        <v>4</v>
      </c>
      <c r="K283" t="s">
        <v>22</v>
      </c>
      <c r="L283">
        <v>2</v>
      </c>
      <c r="M283">
        <v>51.87</v>
      </c>
      <c r="N283">
        <v>0.1</v>
      </c>
      <c r="O283">
        <v>22.95</v>
      </c>
      <c r="P283">
        <v>93.366</v>
      </c>
      <c r="Q283">
        <v>45.9</v>
      </c>
      <c r="R283">
        <v>47.466000000000001</v>
      </c>
      <c r="S283">
        <v>0.50838635049161363</v>
      </c>
      <c r="T283">
        <v>2026</v>
      </c>
      <c r="U283" t="s">
        <v>89</v>
      </c>
      <c r="V283">
        <v>3</v>
      </c>
      <c r="W283" t="s">
        <v>78</v>
      </c>
    </row>
    <row r="284" spans="1:23">
      <c r="A284">
        <v>3225</v>
      </c>
      <c r="B284" s="11">
        <v>46082</v>
      </c>
      <c r="C284">
        <v>2026</v>
      </c>
      <c r="D284" t="s">
        <v>89</v>
      </c>
      <c r="E284" t="s">
        <v>78</v>
      </c>
      <c r="F284" t="s">
        <v>11</v>
      </c>
      <c r="G284" t="s">
        <v>12</v>
      </c>
      <c r="H284" t="s">
        <v>19</v>
      </c>
      <c r="I284" t="s">
        <v>16</v>
      </c>
      <c r="J284" t="s">
        <v>23</v>
      </c>
      <c r="K284" t="s">
        <v>29</v>
      </c>
      <c r="L284">
        <v>1</v>
      </c>
      <c r="M284">
        <v>195.06</v>
      </c>
      <c r="N284">
        <v>0.1</v>
      </c>
      <c r="O284">
        <v>106.68</v>
      </c>
      <c r="P284">
        <v>175.554</v>
      </c>
      <c r="Q284">
        <v>106.68</v>
      </c>
      <c r="R284">
        <v>68.873999999999995</v>
      </c>
      <c r="S284">
        <v>0.39232372945076727</v>
      </c>
      <c r="T284">
        <v>2026</v>
      </c>
      <c r="U284" t="s">
        <v>89</v>
      </c>
      <c r="V284">
        <v>3</v>
      </c>
      <c r="W284" t="s">
        <v>78</v>
      </c>
    </row>
    <row r="285" spans="1:23">
      <c r="A285">
        <v>3551</v>
      </c>
      <c r="B285" s="11">
        <v>46082</v>
      </c>
      <c r="C285">
        <v>2026</v>
      </c>
      <c r="D285" t="s">
        <v>89</v>
      </c>
      <c r="E285" t="s">
        <v>78</v>
      </c>
      <c r="F285" t="s">
        <v>6</v>
      </c>
      <c r="G285" t="s">
        <v>41</v>
      </c>
      <c r="H285" t="s">
        <v>28</v>
      </c>
      <c r="I285" t="s">
        <v>3</v>
      </c>
      <c r="J285" t="s">
        <v>4</v>
      </c>
      <c r="K285" t="s">
        <v>30</v>
      </c>
      <c r="L285">
        <v>2</v>
      </c>
      <c r="M285">
        <v>100.79</v>
      </c>
      <c r="N285">
        <v>0.05</v>
      </c>
      <c r="O285">
        <v>49</v>
      </c>
      <c r="P285">
        <v>191.501</v>
      </c>
      <c r="Q285">
        <v>98</v>
      </c>
      <c r="R285">
        <v>93.501000000000005</v>
      </c>
      <c r="S285">
        <v>0.48825332504791097</v>
      </c>
      <c r="T285">
        <v>2026</v>
      </c>
      <c r="U285" t="s">
        <v>89</v>
      </c>
      <c r="V285">
        <v>3</v>
      </c>
      <c r="W285" t="s">
        <v>78</v>
      </c>
    </row>
    <row r="286" spans="1:23">
      <c r="A286">
        <v>4157</v>
      </c>
      <c r="B286" s="11">
        <v>46082</v>
      </c>
      <c r="C286">
        <v>2026</v>
      </c>
      <c r="D286" t="s">
        <v>89</v>
      </c>
      <c r="E286" t="s">
        <v>78</v>
      </c>
      <c r="F286" t="s">
        <v>20</v>
      </c>
      <c r="G286" t="s">
        <v>33</v>
      </c>
      <c r="H286" t="s">
        <v>2</v>
      </c>
      <c r="I286" t="s">
        <v>13</v>
      </c>
      <c r="J286" t="s">
        <v>4</v>
      </c>
      <c r="K286" t="s">
        <v>22</v>
      </c>
      <c r="L286">
        <v>5</v>
      </c>
      <c r="M286">
        <v>51.92</v>
      </c>
      <c r="N286">
        <v>0.15</v>
      </c>
      <c r="O286">
        <v>22.24</v>
      </c>
      <c r="P286">
        <v>220.66000000000003</v>
      </c>
      <c r="Q286">
        <v>111.19999999999999</v>
      </c>
      <c r="R286">
        <v>109.46000000000004</v>
      </c>
      <c r="S286">
        <v>0.49605728269736254</v>
      </c>
      <c r="T286">
        <v>2026</v>
      </c>
      <c r="U286" t="s">
        <v>89</v>
      </c>
      <c r="V286">
        <v>3</v>
      </c>
      <c r="W286" t="s">
        <v>78</v>
      </c>
    </row>
    <row r="287" spans="1:23">
      <c r="A287">
        <v>4398</v>
      </c>
      <c r="B287" s="11">
        <v>46082</v>
      </c>
      <c r="C287">
        <v>2026</v>
      </c>
      <c r="D287" t="s">
        <v>89</v>
      </c>
      <c r="E287" t="s">
        <v>78</v>
      </c>
      <c r="F287" t="s">
        <v>20</v>
      </c>
      <c r="G287" t="s">
        <v>31</v>
      </c>
      <c r="H287" t="s">
        <v>2</v>
      </c>
      <c r="I287" t="s">
        <v>13</v>
      </c>
      <c r="J287" t="s">
        <v>23</v>
      </c>
      <c r="K287" t="s">
        <v>51</v>
      </c>
      <c r="L287">
        <v>1</v>
      </c>
      <c r="M287">
        <v>123.99</v>
      </c>
      <c r="N287">
        <v>0.05</v>
      </c>
      <c r="O287">
        <v>61.67</v>
      </c>
      <c r="P287">
        <v>117.79049999999999</v>
      </c>
      <c r="Q287">
        <v>61.67</v>
      </c>
      <c r="R287">
        <v>56.120499999999993</v>
      </c>
      <c r="S287">
        <v>0.47644334644984099</v>
      </c>
      <c r="T287">
        <v>2026</v>
      </c>
      <c r="U287" t="s">
        <v>89</v>
      </c>
      <c r="V287">
        <v>3</v>
      </c>
      <c r="W287" t="s">
        <v>78</v>
      </c>
    </row>
    <row r="288" spans="1:23">
      <c r="A288">
        <v>4951</v>
      </c>
      <c r="B288" s="11">
        <v>46082</v>
      </c>
      <c r="C288">
        <v>2026</v>
      </c>
      <c r="D288" t="s">
        <v>89</v>
      </c>
      <c r="E288" t="s">
        <v>78</v>
      </c>
      <c r="F288" t="s">
        <v>6</v>
      </c>
      <c r="G288" t="s">
        <v>49</v>
      </c>
      <c r="H288" t="s">
        <v>2</v>
      </c>
      <c r="I288" t="s">
        <v>13</v>
      </c>
      <c r="J288" t="s">
        <v>23</v>
      </c>
      <c r="K288" t="s">
        <v>24</v>
      </c>
      <c r="L288">
        <v>1</v>
      </c>
      <c r="M288">
        <v>344.8</v>
      </c>
      <c r="N288">
        <v>0.05</v>
      </c>
      <c r="O288">
        <v>196.14</v>
      </c>
      <c r="P288">
        <v>327.56</v>
      </c>
      <c r="Q288">
        <v>196.14</v>
      </c>
      <c r="R288">
        <v>131.42000000000002</v>
      </c>
      <c r="S288">
        <v>0.40120893882036884</v>
      </c>
      <c r="T288">
        <v>2026</v>
      </c>
      <c r="U288" t="s">
        <v>89</v>
      </c>
      <c r="V288">
        <v>3</v>
      </c>
      <c r="W288" t="s">
        <v>78</v>
      </c>
    </row>
    <row r="289" spans="1:23">
      <c r="A289">
        <v>1354</v>
      </c>
      <c r="B289" s="11">
        <v>46083</v>
      </c>
      <c r="C289">
        <v>2026</v>
      </c>
      <c r="D289" t="s">
        <v>89</v>
      </c>
      <c r="E289" t="s">
        <v>78</v>
      </c>
      <c r="F289" t="s">
        <v>20</v>
      </c>
      <c r="G289" t="s">
        <v>33</v>
      </c>
      <c r="H289" t="s">
        <v>28</v>
      </c>
      <c r="I289" t="s">
        <v>3</v>
      </c>
      <c r="J289" t="s">
        <v>14</v>
      </c>
      <c r="K289" t="s">
        <v>44</v>
      </c>
      <c r="L289">
        <v>3</v>
      </c>
      <c r="M289">
        <v>131.91999999999999</v>
      </c>
      <c r="N289">
        <v>0.05</v>
      </c>
      <c r="O289">
        <v>67.47</v>
      </c>
      <c r="P289">
        <v>375.97199999999998</v>
      </c>
      <c r="Q289">
        <v>202.41</v>
      </c>
      <c r="R289">
        <v>173.56199999999998</v>
      </c>
      <c r="S289">
        <v>0.46163544093709102</v>
      </c>
      <c r="T289">
        <v>2026</v>
      </c>
      <c r="U289" t="s">
        <v>89</v>
      </c>
      <c r="V289">
        <v>3</v>
      </c>
      <c r="W289" t="s">
        <v>78</v>
      </c>
    </row>
    <row r="290" spans="1:23">
      <c r="A290">
        <v>2042</v>
      </c>
      <c r="B290" s="11">
        <v>46083</v>
      </c>
      <c r="C290">
        <v>2026</v>
      </c>
      <c r="D290" t="s">
        <v>89</v>
      </c>
      <c r="E290" t="s">
        <v>78</v>
      </c>
      <c r="F290" t="s">
        <v>11</v>
      </c>
      <c r="G290" t="s">
        <v>52</v>
      </c>
      <c r="H290" t="s">
        <v>2</v>
      </c>
      <c r="I290" t="s">
        <v>16</v>
      </c>
      <c r="J290" t="s">
        <v>9</v>
      </c>
      <c r="K290" t="s">
        <v>17</v>
      </c>
      <c r="L290">
        <v>3</v>
      </c>
      <c r="M290">
        <v>146.99</v>
      </c>
      <c r="N290">
        <v>0</v>
      </c>
      <c r="O290">
        <v>80.069999999999993</v>
      </c>
      <c r="P290">
        <v>440.97</v>
      </c>
      <c r="Q290">
        <v>240.20999999999998</v>
      </c>
      <c r="R290">
        <v>200.76000000000005</v>
      </c>
      <c r="S290">
        <v>0.45526906592285199</v>
      </c>
      <c r="T290">
        <v>2026</v>
      </c>
      <c r="U290" t="s">
        <v>89</v>
      </c>
      <c r="V290">
        <v>3</v>
      </c>
      <c r="W290" t="s">
        <v>78</v>
      </c>
    </row>
    <row r="291" spans="1:23">
      <c r="A291">
        <v>3895</v>
      </c>
      <c r="B291" s="11">
        <v>46083</v>
      </c>
      <c r="C291">
        <v>2026</v>
      </c>
      <c r="D291" t="s">
        <v>89</v>
      </c>
      <c r="E291" t="s">
        <v>78</v>
      </c>
      <c r="F291" t="s">
        <v>20</v>
      </c>
      <c r="G291" t="s">
        <v>31</v>
      </c>
      <c r="H291" t="s">
        <v>2</v>
      </c>
      <c r="I291" t="s">
        <v>16</v>
      </c>
      <c r="J291" t="s">
        <v>14</v>
      </c>
      <c r="K291" t="s">
        <v>48</v>
      </c>
      <c r="L291">
        <v>2</v>
      </c>
      <c r="M291">
        <v>164.74</v>
      </c>
      <c r="N291">
        <v>0.05</v>
      </c>
      <c r="O291">
        <v>89.9</v>
      </c>
      <c r="P291">
        <v>313.00600000000003</v>
      </c>
      <c r="Q291">
        <v>179.8</v>
      </c>
      <c r="R291">
        <v>133.20600000000002</v>
      </c>
      <c r="S291">
        <v>0.42557011686676932</v>
      </c>
      <c r="T291">
        <v>2026</v>
      </c>
      <c r="U291" t="s">
        <v>89</v>
      </c>
      <c r="V291">
        <v>3</v>
      </c>
      <c r="W291" t="s">
        <v>78</v>
      </c>
    </row>
    <row r="292" spans="1:23">
      <c r="A292">
        <v>5074</v>
      </c>
      <c r="B292" s="11">
        <v>46083</v>
      </c>
      <c r="C292">
        <v>2026</v>
      </c>
      <c r="D292" t="s">
        <v>89</v>
      </c>
      <c r="E292" t="s">
        <v>78</v>
      </c>
      <c r="F292" t="s">
        <v>20</v>
      </c>
      <c r="G292" t="s">
        <v>31</v>
      </c>
      <c r="H292" t="s">
        <v>2</v>
      </c>
      <c r="I292" t="s">
        <v>3</v>
      </c>
      <c r="J292" t="s">
        <v>9</v>
      </c>
      <c r="K292" t="s">
        <v>10</v>
      </c>
      <c r="L292">
        <v>2</v>
      </c>
      <c r="M292">
        <v>89.81</v>
      </c>
      <c r="N292">
        <v>0</v>
      </c>
      <c r="O292">
        <v>46.44</v>
      </c>
      <c r="P292">
        <v>179.62</v>
      </c>
      <c r="Q292">
        <v>92.88</v>
      </c>
      <c r="R292">
        <v>86.740000000000009</v>
      </c>
      <c r="S292">
        <v>0.482908362097762</v>
      </c>
      <c r="T292">
        <v>2026</v>
      </c>
      <c r="U292" t="s">
        <v>89</v>
      </c>
      <c r="V292">
        <v>3</v>
      </c>
      <c r="W292" t="s">
        <v>78</v>
      </c>
    </row>
    <row r="293" spans="1:23">
      <c r="A293">
        <v>179</v>
      </c>
      <c r="B293" s="11">
        <v>46084</v>
      </c>
      <c r="C293">
        <v>2026</v>
      </c>
      <c r="D293" t="s">
        <v>89</v>
      </c>
      <c r="E293" t="s">
        <v>78</v>
      </c>
      <c r="F293" t="s">
        <v>11</v>
      </c>
      <c r="G293" t="s">
        <v>52</v>
      </c>
      <c r="H293" t="s">
        <v>19</v>
      </c>
      <c r="I293" t="s">
        <v>3</v>
      </c>
      <c r="J293" t="s">
        <v>34</v>
      </c>
      <c r="K293" t="s">
        <v>42</v>
      </c>
      <c r="L293">
        <v>1</v>
      </c>
      <c r="M293">
        <v>35.369999999999997</v>
      </c>
      <c r="N293">
        <v>0</v>
      </c>
      <c r="O293">
        <v>13.88</v>
      </c>
      <c r="P293">
        <v>35.369999999999997</v>
      </c>
      <c r="Q293">
        <v>13.88</v>
      </c>
      <c r="R293">
        <v>21.489999999999995</v>
      </c>
      <c r="S293">
        <v>0.60757704269154644</v>
      </c>
      <c r="T293">
        <v>2026</v>
      </c>
      <c r="U293" t="s">
        <v>89</v>
      </c>
      <c r="V293">
        <v>3</v>
      </c>
      <c r="W293" t="s">
        <v>78</v>
      </c>
    </row>
    <row r="294" spans="1:23">
      <c r="A294">
        <v>459</v>
      </c>
      <c r="B294" s="11">
        <v>46084</v>
      </c>
      <c r="C294">
        <v>2026</v>
      </c>
      <c r="D294" t="s">
        <v>89</v>
      </c>
      <c r="E294" t="s">
        <v>78</v>
      </c>
      <c r="F294" t="s">
        <v>6</v>
      </c>
      <c r="G294" t="s">
        <v>43</v>
      </c>
      <c r="H294" t="s">
        <v>28</v>
      </c>
      <c r="I294" t="s">
        <v>13</v>
      </c>
      <c r="J294" t="s">
        <v>4</v>
      </c>
      <c r="K294" t="s">
        <v>22</v>
      </c>
      <c r="L294">
        <v>4</v>
      </c>
      <c r="M294">
        <v>50.64</v>
      </c>
      <c r="N294">
        <v>0</v>
      </c>
      <c r="O294">
        <v>23.09</v>
      </c>
      <c r="P294">
        <v>202.56</v>
      </c>
      <c r="Q294">
        <v>92.36</v>
      </c>
      <c r="R294">
        <v>110.2</v>
      </c>
      <c r="S294">
        <v>0.54403633491311221</v>
      </c>
      <c r="T294">
        <v>2026</v>
      </c>
      <c r="U294" t="s">
        <v>89</v>
      </c>
      <c r="V294">
        <v>3</v>
      </c>
      <c r="W294" t="s">
        <v>78</v>
      </c>
    </row>
    <row r="295" spans="1:23">
      <c r="A295">
        <v>525</v>
      </c>
      <c r="B295" s="11">
        <v>46084</v>
      </c>
      <c r="C295">
        <v>2026</v>
      </c>
      <c r="D295" t="s">
        <v>89</v>
      </c>
      <c r="E295" t="s">
        <v>78</v>
      </c>
      <c r="F295" t="s">
        <v>20</v>
      </c>
      <c r="G295" t="s">
        <v>31</v>
      </c>
      <c r="H295" t="s">
        <v>19</v>
      </c>
      <c r="I295" t="s">
        <v>3</v>
      </c>
      <c r="J295" t="s">
        <v>9</v>
      </c>
      <c r="K295" t="s">
        <v>17</v>
      </c>
      <c r="L295">
        <v>1</v>
      </c>
      <c r="M295">
        <v>146.37</v>
      </c>
      <c r="N295">
        <v>0</v>
      </c>
      <c r="O295">
        <v>78.3</v>
      </c>
      <c r="P295">
        <v>146.37</v>
      </c>
      <c r="Q295">
        <v>78.3</v>
      </c>
      <c r="R295">
        <v>68.070000000000007</v>
      </c>
      <c r="S295">
        <v>0.46505431440869033</v>
      </c>
      <c r="T295">
        <v>2026</v>
      </c>
      <c r="U295" t="s">
        <v>89</v>
      </c>
      <c r="V295">
        <v>3</v>
      </c>
      <c r="W295" t="s">
        <v>78</v>
      </c>
    </row>
    <row r="296" spans="1:23">
      <c r="A296">
        <v>3374</v>
      </c>
      <c r="B296" s="11">
        <v>46084</v>
      </c>
      <c r="C296">
        <v>2026</v>
      </c>
      <c r="D296" t="s">
        <v>89</v>
      </c>
      <c r="E296" t="s">
        <v>78</v>
      </c>
      <c r="F296" t="s">
        <v>11</v>
      </c>
      <c r="G296" t="s">
        <v>12</v>
      </c>
      <c r="H296" t="s">
        <v>2</v>
      </c>
      <c r="I296" t="s">
        <v>3</v>
      </c>
      <c r="J296" t="s">
        <v>9</v>
      </c>
      <c r="K296" t="s">
        <v>17</v>
      </c>
      <c r="L296">
        <v>3</v>
      </c>
      <c r="M296">
        <v>143.74</v>
      </c>
      <c r="N296">
        <v>0</v>
      </c>
      <c r="O296">
        <v>81.58</v>
      </c>
      <c r="P296">
        <v>431.22</v>
      </c>
      <c r="Q296">
        <v>244.74</v>
      </c>
      <c r="R296">
        <v>186.48000000000002</v>
      </c>
      <c r="S296">
        <v>0.43244747460692917</v>
      </c>
      <c r="T296">
        <v>2026</v>
      </c>
      <c r="U296" t="s">
        <v>89</v>
      </c>
      <c r="V296">
        <v>3</v>
      </c>
      <c r="W296" t="s">
        <v>78</v>
      </c>
    </row>
    <row r="297" spans="1:23">
      <c r="A297">
        <v>3850</v>
      </c>
      <c r="B297" s="11">
        <v>46084</v>
      </c>
      <c r="C297">
        <v>2026</v>
      </c>
      <c r="D297" t="s">
        <v>89</v>
      </c>
      <c r="E297" t="s">
        <v>78</v>
      </c>
      <c r="F297" t="s">
        <v>20</v>
      </c>
      <c r="G297" t="s">
        <v>31</v>
      </c>
      <c r="H297" t="s">
        <v>28</v>
      </c>
      <c r="I297" t="s">
        <v>13</v>
      </c>
      <c r="J297" t="s">
        <v>23</v>
      </c>
      <c r="K297" t="s">
        <v>40</v>
      </c>
      <c r="L297">
        <v>2</v>
      </c>
      <c r="M297">
        <v>81.94</v>
      </c>
      <c r="N297">
        <v>0.1</v>
      </c>
      <c r="O297">
        <v>39.9</v>
      </c>
      <c r="P297">
        <v>147.49199999999999</v>
      </c>
      <c r="Q297">
        <v>79.8</v>
      </c>
      <c r="R297">
        <v>67.691999999999993</v>
      </c>
      <c r="S297">
        <v>0.45895370596371327</v>
      </c>
      <c r="T297">
        <v>2026</v>
      </c>
      <c r="U297" t="s">
        <v>89</v>
      </c>
      <c r="V297">
        <v>3</v>
      </c>
      <c r="W297" t="s">
        <v>78</v>
      </c>
    </row>
    <row r="298" spans="1:23">
      <c r="A298">
        <v>4004</v>
      </c>
      <c r="B298" s="11">
        <v>46084</v>
      </c>
      <c r="C298">
        <v>2026</v>
      </c>
      <c r="D298" t="s">
        <v>89</v>
      </c>
      <c r="E298" t="s">
        <v>78</v>
      </c>
      <c r="F298" t="s">
        <v>11</v>
      </c>
      <c r="G298" t="s">
        <v>25</v>
      </c>
      <c r="H298" t="s">
        <v>2</v>
      </c>
      <c r="I298" t="s">
        <v>13</v>
      </c>
      <c r="J298" t="s">
        <v>14</v>
      </c>
      <c r="K298" t="s">
        <v>32</v>
      </c>
      <c r="L298">
        <v>1</v>
      </c>
      <c r="M298">
        <v>46.46</v>
      </c>
      <c r="N298">
        <v>0.1</v>
      </c>
      <c r="O298">
        <v>17.989999999999998</v>
      </c>
      <c r="P298">
        <v>41.814</v>
      </c>
      <c r="Q298">
        <v>17.989999999999998</v>
      </c>
      <c r="R298">
        <v>23.824000000000002</v>
      </c>
      <c r="S298">
        <v>0.56976132395848289</v>
      </c>
      <c r="T298">
        <v>2026</v>
      </c>
      <c r="U298" t="s">
        <v>89</v>
      </c>
      <c r="V298">
        <v>3</v>
      </c>
      <c r="W298" t="s">
        <v>78</v>
      </c>
    </row>
    <row r="299" spans="1:23">
      <c r="A299">
        <v>788</v>
      </c>
      <c r="B299" s="11">
        <v>46085</v>
      </c>
      <c r="C299">
        <v>2026</v>
      </c>
      <c r="D299" t="s">
        <v>89</v>
      </c>
      <c r="E299" t="s">
        <v>78</v>
      </c>
      <c r="F299" t="s">
        <v>6</v>
      </c>
      <c r="G299" t="s">
        <v>41</v>
      </c>
      <c r="H299" t="s">
        <v>2</v>
      </c>
      <c r="I299" t="s">
        <v>13</v>
      </c>
      <c r="J299" t="s">
        <v>4</v>
      </c>
      <c r="K299" t="s">
        <v>26</v>
      </c>
      <c r="L299">
        <v>3</v>
      </c>
      <c r="M299">
        <v>39.49</v>
      </c>
      <c r="N299">
        <v>0</v>
      </c>
      <c r="O299">
        <v>16.420000000000002</v>
      </c>
      <c r="P299">
        <v>118.47</v>
      </c>
      <c r="Q299">
        <v>49.260000000000005</v>
      </c>
      <c r="R299">
        <v>69.209999999999994</v>
      </c>
      <c r="S299">
        <v>0.58419853127374011</v>
      </c>
      <c r="T299">
        <v>2026</v>
      </c>
      <c r="U299" t="s">
        <v>89</v>
      </c>
      <c r="V299">
        <v>3</v>
      </c>
      <c r="W299" t="s">
        <v>78</v>
      </c>
    </row>
    <row r="300" spans="1:23">
      <c r="A300">
        <v>1717</v>
      </c>
      <c r="B300" s="11">
        <v>46085</v>
      </c>
      <c r="C300">
        <v>2026</v>
      </c>
      <c r="D300" t="s">
        <v>89</v>
      </c>
      <c r="E300" t="s">
        <v>78</v>
      </c>
      <c r="F300" t="s">
        <v>20</v>
      </c>
      <c r="G300" t="s">
        <v>47</v>
      </c>
      <c r="H300" t="s">
        <v>2</v>
      </c>
      <c r="I300" t="s">
        <v>3</v>
      </c>
      <c r="J300" t="s">
        <v>34</v>
      </c>
      <c r="K300" t="s">
        <v>35</v>
      </c>
      <c r="L300">
        <v>1</v>
      </c>
      <c r="M300">
        <v>40.909999999999997</v>
      </c>
      <c r="N300">
        <v>0</v>
      </c>
      <c r="O300">
        <v>14.89</v>
      </c>
      <c r="P300">
        <v>40.909999999999997</v>
      </c>
      <c r="Q300">
        <v>14.89</v>
      </c>
      <c r="R300">
        <v>26.019999999999996</v>
      </c>
      <c r="S300">
        <v>0.63603031043754577</v>
      </c>
      <c r="T300">
        <v>2026</v>
      </c>
      <c r="U300" t="s">
        <v>89</v>
      </c>
      <c r="V300">
        <v>3</v>
      </c>
      <c r="W300" t="s">
        <v>78</v>
      </c>
    </row>
    <row r="301" spans="1:23">
      <c r="A301">
        <v>1819</v>
      </c>
      <c r="B301" s="11">
        <v>46085</v>
      </c>
      <c r="C301">
        <v>2026</v>
      </c>
      <c r="D301" t="s">
        <v>89</v>
      </c>
      <c r="E301" t="s">
        <v>78</v>
      </c>
      <c r="F301" t="s">
        <v>20</v>
      </c>
      <c r="G301" t="s">
        <v>33</v>
      </c>
      <c r="H301" t="s">
        <v>28</v>
      </c>
      <c r="I301" t="s">
        <v>13</v>
      </c>
      <c r="J301" t="s">
        <v>4</v>
      </c>
      <c r="K301" t="s">
        <v>22</v>
      </c>
      <c r="L301">
        <v>1</v>
      </c>
      <c r="M301">
        <v>49.94</v>
      </c>
      <c r="N301">
        <v>0.1</v>
      </c>
      <c r="O301">
        <v>21.84</v>
      </c>
      <c r="P301">
        <v>44.945999999999998</v>
      </c>
      <c r="Q301">
        <v>21.84</v>
      </c>
      <c r="R301">
        <v>23.105999999999998</v>
      </c>
      <c r="S301">
        <v>0.51408356694700308</v>
      </c>
      <c r="T301">
        <v>2026</v>
      </c>
      <c r="U301" t="s">
        <v>89</v>
      </c>
      <c r="V301">
        <v>3</v>
      </c>
      <c r="W301" t="s">
        <v>78</v>
      </c>
    </row>
    <row r="302" spans="1:23">
      <c r="A302">
        <v>1992</v>
      </c>
      <c r="B302" s="11">
        <v>46085</v>
      </c>
      <c r="C302">
        <v>2026</v>
      </c>
      <c r="D302" t="s">
        <v>89</v>
      </c>
      <c r="E302" t="s">
        <v>78</v>
      </c>
      <c r="F302" t="s">
        <v>11</v>
      </c>
      <c r="G302" t="s">
        <v>25</v>
      </c>
      <c r="H302" t="s">
        <v>2</v>
      </c>
      <c r="I302" t="s">
        <v>16</v>
      </c>
      <c r="J302" t="s">
        <v>14</v>
      </c>
      <c r="K302" t="s">
        <v>15</v>
      </c>
      <c r="L302">
        <v>1</v>
      </c>
      <c r="M302">
        <v>35.520000000000003</v>
      </c>
      <c r="N302">
        <v>0</v>
      </c>
      <c r="O302">
        <v>13.21</v>
      </c>
      <c r="P302">
        <v>35.520000000000003</v>
      </c>
      <c r="Q302">
        <v>13.21</v>
      </c>
      <c r="R302">
        <v>22.310000000000002</v>
      </c>
      <c r="S302">
        <v>0.62809684684684686</v>
      </c>
      <c r="T302">
        <v>2026</v>
      </c>
      <c r="U302" t="s">
        <v>89</v>
      </c>
      <c r="V302">
        <v>3</v>
      </c>
      <c r="W302" t="s">
        <v>78</v>
      </c>
    </row>
    <row r="303" spans="1:23">
      <c r="A303">
        <v>2499</v>
      </c>
      <c r="B303" s="11">
        <v>46085</v>
      </c>
      <c r="C303">
        <v>2026</v>
      </c>
      <c r="D303" t="s">
        <v>89</v>
      </c>
      <c r="E303" t="s">
        <v>78</v>
      </c>
      <c r="F303" t="s">
        <v>20</v>
      </c>
      <c r="G303" t="s">
        <v>31</v>
      </c>
      <c r="H303" t="s">
        <v>19</v>
      </c>
      <c r="I303" t="s">
        <v>13</v>
      </c>
      <c r="J303" t="s">
        <v>23</v>
      </c>
      <c r="K303" t="s">
        <v>24</v>
      </c>
      <c r="L303">
        <v>2</v>
      </c>
      <c r="M303">
        <v>341.1</v>
      </c>
      <c r="N303">
        <v>0</v>
      </c>
      <c r="O303">
        <v>200.19</v>
      </c>
      <c r="P303">
        <v>682.2</v>
      </c>
      <c r="Q303">
        <v>400.38</v>
      </c>
      <c r="R303">
        <v>281.82000000000005</v>
      </c>
      <c r="S303">
        <v>0.41310466138962187</v>
      </c>
      <c r="T303">
        <v>2026</v>
      </c>
      <c r="U303" t="s">
        <v>89</v>
      </c>
      <c r="V303">
        <v>3</v>
      </c>
      <c r="W303" t="s">
        <v>78</v>
      </c>
    </row>
    <row r="304" spans="1:23">
      <c r="A304">
        <v>2698</v>
      </c>
      <c r="B304" s="11">
        <v>46085</v>
      </c>
      <c r="C304">
        <v>2026</v>
      </c>
      <c r="D304" t="s">
        <v>89</v>
      </c>
      <c r="E304" t="s">
        <v>78</v>
      </c>
      <c r="F304" t="s">
        <v>11</v>
      </c>
      <c r="G304" t="s">
        <v>52</v>
      </c>
      <c r="H304" t="s">
        <v>28</v>
      </c>
      <c r="I304" t="s">
        <v>13</v>
      </c>
      <c r="J304" t="s">
        <v>34</v>
      </c>
      <c r="K304" t="s">
        <v>42</v>
      </c>
      <c r="L304">
        <v>4</v>
      </c>
      <c r="M304">
        <v>36.08</v>
      </c>
      <c r="N304">
        <v>0</v>
      </c>
      <c r="O304">
        <v>13.89</v>
      </c>
      <c r="P304">
        <v>144.32</v>
      </c>
      <c r="Q304">
        <v>55.56</v>
      </c>
      <c r="R304">
        <v>88.759999999999991</v>
      </c>
      <c r="S304">
        <v>0.61502217294900219</v>
      </c>
      <c r="T304">
        <v>2026</v>
      </c>
      <c r="U304" t="s">
        <v>89</v>
      </c>
      <c r="V304">
        <v>3</v>
      </c>
      <c r="W304" t="s">
        <v>78</v>
      </c>
    </row>
    <row r="305" spans="1:23">
      <c r="A305">
        <v>4416</v>
      </c>
      <c r="B305" s="11">
        <v>46085</v>
      </c>
      <c r="C305">
        <v>2026</v>
      </c>
      <c r="D305" t="s">
        <v>89</v>
      </c>
      <c r="E305" t="s">
        <v>78</v>
      </c>
      <c r="F305" t="s">
        <v>20</v>
      </c>
      <c r="G305" t="s">
        <v>21</v>
      </c>
      <c r="H305" t="s">
        <v>2</v>
      </c>
      <c r="I305" t="s">
        <v>16</v>
      </c>
      <c r="J305" t="s">
        <v>9</v>
      </c>
      <c r="K305" t="s">
        <v>37</v>
      </c>
      <c r="L305">
        <v>2</v>
      </c>
      <c r="M305">
        <v>151.69999999999999</v>
      </c>
      <c r="N305">
        <v>0</v>
      </c>
      <c r="O305">
        <v>80.44</v>
      </c>
      <c r="P305">
        <v>303.39999999999998</v>
      </c>
      <c r="Q305">
        <v>160.88</v>
      </c>
      <c r="R305">
        <v>142.51999999999998</v>
      </c>
      <c r="S305">
        <v>0.46974291364535264</v>
      </c>
      <c r="T305">
        <v>2026</v>
      </c>
      <c r="U305" t="s">
        <v>89</v>
      </c>
      <c r="V305">
        <v>3</v>
      </c>
      <c r="W305" t="s">
        <v>78</v>
      </c>
    </row>
    <row r="306" spans="1:23">
      <c r="A306">
        <v>4434</v>
      </c>
      <c r="B306" s="11">
        <v>46085</v>
      </c>
      <c r="C306">
        <v>2026</v>
      </c>
      <c r="D306" t="s">
        <v>89</v>
      </c>
      <c r="E306" t="s">
        <v>78</v>
      </c>
      <c r="F306" t="s">
        <v>6</v>
      </c>
      <c r="G306" t="s">
        <v>27</v>
      </c>
      <c r="H306" t="s">
        <v>28</v>
      </c>
      <c r="I306" t="s">
        <v>13</v>
      </c>
      <c r="J306" t="s">
        <v>9</v>
      </c>
      <c r="K306" t="s">
        <v>37</v>
      </c>
      <c r="L306">
        <v>2</v>
      </c>
      <c r="M306">
        <v>151.55000000000001</v>
      </c>
      <c r="N306">
        <v>0.1</v>
      </c>
      <c r="O306">
        <v>80.680000000000007</v>
      </c>
      <c r="P306">
        <v>272.79000000000002</v>
      </c>
      <c r="Q306">
        <v>161.36000000000001</v>
      </c>
      <c r="R306">
        <v>111.43</v>
      </c>
      <c r="S306">
        <v>0.40848271564206901</v>
      </c>
      <c r="T306">
        <v>2026</v>
      </c>
      <c r="U306" t="s">
        <v>89</v>
      </c>
      <c r="V306">
        <v>3</v>
      </c>
      <c r="W306" t="s">
        <v>78</v>
      </c>
    </row>
    <row r="307" spans="1:23">
      <c r="A307">
        <v>4992</v>
      </c>
      <c r="B307" s="11">
        <v>46085</v>
      </c>
      <c r="C307">
        <v>2026</v>
      </c>
      <c r="D307" t="s">
        <v>89</v>
      </c>
      <c r="E307" t="s">
        <v>78</v>
      </c>
      <c r="F307" t="s">
        <v>11</v>
      </c>
      <c r="G307" t="s">
        <v>12</v>
      </c>
      <c r="H307" t="s">
        <v>8</v>
      </c>
      <c r="I307" t="s">
        <v>16</v>
      </c>
      <c r="J307" t="s">
        <v>4</v>
      </c>
      <c r="K307" t="s">
        <v>5</v>
      </c>
      <c r="L307">
        <v>5</v>
      </c>
      <c r="M307">
        <v>82.44</v>
      </c>
      <c r="N307">
        <v>0.1</v>
      </c>
      <c r="O307">
        <v>41.57</v>
      </c>
      <c r="P307">
        <v>370.98</v>
      </c>
      <c r="Q307">
        <v>207.85</v>
      </c>
      <c r="R307">
        <v>163.13000000000002</v>
      </c>
      <c r="S307">
        <v>0.43972720901396306</v>
      </c>
      <c r="T307">
        <v>2026</v>
      </c>
      <c r="U307" t="s">
        <v>89</v>
      </c>
      <c r="V307">
        <v>3</v>
      </c>
      <c r="W307" t="s">
        <v>78</v>
      </c>
    </row>
    <row r="308" spans="1:23">
      <c r="A308">
        <v>388</v>
      </c>
      <c r="B308" s="11">
        <v>46086</v>
      </c>
      <c r="C308">
        <v>2026</v>
      </c>
      <c r="D308" t="s">
        <v>89</v>
      </c>
      <c r="E308" t="s">
        <v>78</v>
      </c>
      <c r="F308" t="s">
        <v>20</v>
      </c>
      <c r="G308" t="s">
        <v>33</v>
      </c>
      <c r="H308" t="s">
        <v>2</v>
      </c>
      <c r="I308" t="s">
        <v>3</v>
      </c>
      <c r="J308" t="s">
        <v>34</v>
      </c>
      <c r="K308" t="s">
        <v>42</v>
      </c>
      <c r="L308">
        <v>1</v>
      </c>
      <c r="M308">
        <v>35.61</v>
      </c>
      <c r="N308">
        <v>0.05</v>
      </c>
      <c r="O308">
        <v>13.8</v>
      </c>
      <c r="P308">
        <v>33.829499999999996</v>
      </c>
      <c r="Q308">
        <v>13.8</v>
      </c>
      <c r="R308">
        <v>20.029499999999995</v>
      </c>
      <c r="S308">
        <v>0.59207200815855976</v>
      </c>
      <c r="T308">
        <v>2026</v>
      </c>
      <c r="U308" t="s">
        <v>89</v>
      </c>
      <c r="V308">
        <v>3</v>
      </c>
      <c r="W308" t="s">
        <v>78</v>
      </c>
    </row>
    <row r="309" spans="1:23">
      <c r="A309">
        <v>977</v>
      </c>
      <c r="B309" s="11">
        <v>46086</v>
      </c>
      <c r="C309">
        <v>2026</v>
      </c>
      <c r="D309" t="s">
        <v>89</v>
      </c>
      <c r="E309" t="s">
        <v>78</v>
      </c>
      <c r="F309" t="s">
        <v>0</v>
      </c>
      <c r="G309" t="s">
        <v>1</v>
      </c>
      <c r="H309" t="s">
        <v>28</v>
      </c>
      <c r="I309" t="s">
        <v>13</v>
      </c>
      <c r="J309" t="s">
        <v>9</v>
      </c>
      <c r="K309" t="s">
        <v>37</v>
      </c>
      <c r="L309">
        <v>5</v>
      </c>
      <c r="M309">
        <v>156.13</v>
      </c>
      <c r="N309">
        <v>0</v>
      </c>
      <c r="O309">
        <v>77.03</v>
      </c>
      <c r="P309">
        <v>780.65</v>
      </c>
      <c r="Q309">
        <v>385.15</v>
      </c>
      <c r="R309">
        <v>395.5</v>
      </c>
      <c r="S309">
        <v>0.50662909114199706</v>
      </c>
      <c r="T309">
        <v>2026</v>
      </c>
      <c r="U309" t="s">
        <v>89</v>
      </c>
      <c r="V309">
        <v>3</v>
      </c>
      <c r="W309" t="s">
        <v>78</v>
      </c>
    </row>
    <row r="310" spans="1:23">
      <c r="A310">
        <v>996</v>
      </c>
      <c r="B310" s="11">
        <v>46086</v>
      </c>
      <c r="C310">
        <v>2026</v>
      </c>
      <c r="D310" t="s">
        <v>89</v>
      </c>
      <c r="E310" t="s">
        <v>78</v>
      </c>
      <c r="F310" t="s">
        <v>0</v>
      </c>
      <c r="G310" t="s">
        <v>50</v>
      </c>
      <c r="H310" t="s">
        <v>2</v>
      </c>
      <c r="I310" t="s">
        <v>3</v>
      </c>
      <c r="J310" t="s">
        <v>23</v>
      </c>
      <c r="K310" t="s">
        <v>51</v>
      </c>
      <c r="L310">
        <v>1</v>
      </c>
      <c r="M310">
        <v>124.31</v>
      </c>
      <c r="N310">
        <v>0</v>
      </c>
      <c r="O310">
        <v>61.16</v>
      </c>
      <c r="P310">
        <v>124.31</v>
      </c>
      <c r="Q310">
        <v>61.16</v>
      </c>
      <c r="R310">
        <v>63.150000000000006</v>
      </c>
      <c r="S310">
        <v>0.50800418309066053</v>
      </c>
      <c r="T310">
        <v>2026</v>
      </c>
      <c r="U310" t="s">
        <v>89</v>
      </c>
      <c r="V310">
        <v>3</v>
      </c>
      <c r="W310" t="s">
        <v>78</v>
      </c>
    </row>
    <row r="311" spans="1:23">
      <c r="A311">
        <v>1923</v>
      </c>
      <c r="B311" s="11">
        <v>46086</v>
      </c>
      <c r="C311">
        <v>2026</v>
      </c>
      <c r="D311" t="s">
        <v>89</v>
      </c>
      <c r="E311" t="s">
        <v>78</v>
      </c>
      <c r="F311" t="s">
        <v>6</v>
      </c>
      <c r="G311" t="s">
        <v>49</v>
      </c>
      <c r="H311" t="s">
        <v>19</v>
      </c>
      <c r="I311" t="s">
        <v>16</v>
      </c>
      <c r="J311" t="s">
        <v>23</v>
      </c>
      <c r="K311" t="s">
        <v>40</v>
      </c>
      <c r="L311">
        <v>3</v>
      </c>
      <c r="M311">
        <v>82.9</v>
      </c>
      <c r="N311">
        <v>0.1</v>
      </c>
      <c r="O311">
        <v>38.31</v>
      </c>
      <c r="P311">
        <v>223.83</v>
      </c>
      <c r="Q311">
        <v>114.93</v>
      </c>
      <c r="R311">
        <v>108.9</v>
      </c>
      <c r="S311">
        <v>0.48652995577000402</v>
      </c>
      <c r="T311">
        <v>2026</v>
      </c>
      <c r="U311" t="s">
        <v>89</v>
      </c>
      <c r="V311">
        <v>3</v>
      </c>
      <c r="W311" t="s">
        <v>78</v>
      </c>
    </row>
    <row r="312" spans="1:23">
      <c r="A312">
        <v>4904</v>
      </c>
      <c r="B312" s="11">
        <v>46086</v>
      </c>
      <c r="C312">
        <v>2026</v>
      </c>
      <c r="D312" t="s">
        <v>89</v>
      </c>
      <c r="E312" t="s">
        <v>78</v>
      </c>
      <c r="F312" t="s">
        <v>6</v>
      </c>
      <c r="G312" t="s">
        <v>41</v>
      </c>
      <c r="H312" t="s">
        <v>19</v>
      </c>
      <c r="I312" t="s">
        <v>16</v>
      </c>
      <c r="J312" t="s">
        <v>4</v>
      </c>
      <c r="K312" t="s">
        <v>26</v>
      </c>
      <c r="L312">
        <v>1</v>
      </c>
      <c r="M312">
        <v>41.1</v>
      </c>
      <c r="N312">
        <v>0</v>
      </c>
      <c r="O312">
        <v>16.34</v>
      </c>
      <c r="P312">
        <v>41.1</v>
      </c>
      <c r="Q312">
        <v>16.34</v>
      </c>
      <c r="R312">
        <v>24.76</v>
      </c>
      <c r="S312">
        <v>0.60243309002433088</v>
      </c>
      <c r="T312">
        <v>2026</v>
      </c>
      <c r="U312" t="s">
        <v>89</v>
      </c>
      <c r="V312">
        <v>3</v>
      </c>
      <c r="W312" t="s">
        <v>78</v>
      </c>
    </row>
    <row r="313" spans="1:23">
      <c r="A313">
        <v>1036</v>
      </c>
      <c r="B313" s="11">
        <v>46087</v>
      </c>
      <c r="C313">
        <v>2026</v>
      </c>
      <c r="D313" t="s">
        <v>89</v>
      </c>
      <c r="E313" t="s">
        <v>78</v>
      </c>
      <c r="F313" t="s">
        <v>0</v>
      </c>
      <c r="G313" t="s">
        <v>1</v>
      </c>
      <c r="H313" t="s">
        <v>2</v>
      </c>
      <c r="I313" t="s">
        <v>16</v>
      </c>
      <c r="J313" t="s">
        <v>4</v>
      </c>
      <c r="K313" t="s">
        <v>26</v>
      </c>
      <c r="L313">
        <v>1</v>
      </c>
      <c r="M313">
        <v>40.380000000000003</v>
      </c>
      <c r="N313">
        <v>0</v>
      </c>
      <c r="O313">
        <v>16.41</v>
      </c>
      <c r="P313">
        <v>40.380000000000003</v>
      </c>
      <c r="Q313">
        <v>16.41</v>
      </c>
      <c r="R313">
        <v>23.970000000000002</v>
      </c>
      <c r="S313">
        <v>0.59361069836552749</v>
      </c>
      <c r="T313">
        <v>2026</v>
      </c>
      <c r="U313" t="s">
        <v>89</v>
      </c>
      <c r="V313">
        <v>3</v>
      </c>
      <c r="W313" t="s">
        <v>78</v>
      </c>
    </row>
    <row r="314" spans="1:23">
      <c r="A314">
        <v>1470</v>
      </c>
      <c r="B314" s="11">
        <v>46087</v>
      </c>
      <c r="C314">
        <v>2026</v>
      </c>
      <c r="D314" t="s">
        <v>89</v>
      </c>
      <c r="E314" t="s">
        <v>78</v>
      </c>
      <c r="F314" t="s">
        <v>11</v>
      </c>
      <c r="G314" t="s">
        <v>12</v>
      </c>
      <c r="H314" t="s">
        <v>2</v>
      </c>
      <c r="I314" t="s">
        <v>3</v>
      </c>
      <c r="J314" t="s">
        <v>4</v>
      </c>
      <c r="K314" t="s">
        <v>5</v>
      </c>
      <c r="L314">
        <v>1</v>
      </c>
      <c r="M314">
        <v>80.349999999999994</v>
      </c>
      <c r="N314">
        <v>0.1</v>
      </c>
      <c r="O314">
        <v>42.43</v>
      </c>
      <c r="P314">
        <v>72.314999999999998</v>
      </c>
      <c r="Q314">
        <v>42.43</v>
      </c>
      <c r="R314">
        <v>29.884999999999998</v>
      </c>
      <c r="S314">
        <v>0.41326142570697638</v>
      </c>
      <c r="T314">
        <v>2026</v>
      </c>
      <c r="U314" t="s">
        <v>89</v>
      </c>
      <c r="V314">
        <v>3</v>
      </c>
      <c r="W314" t="s">
        <v>78</v>
      </c>
    </row>
    <row r="315" spans="1:23">
      <c r="A315">
        <v>2907</v>
      </c>
      <c r="B315" s="11">
        <v>46087</v>
      </c>
      <c r="C315">
        <v>2026</v>
      </c>
      <c r="D315" t="s">
        <v>89</v>
      </c>
      <c r="E315" t="s">
        <v>78</v>
      </c>
      <c r="F315" t="s">
        <v>20</v>
      </c>
      <c r="G315" t="s">
        <v>47</v>
      </c>
      <c r="H315" t="s">
        <v>2</v>
      </c>
      <c r="I315" t="s">
        <v>3</v>
      </c>
      <c r="J315" t="s">
        <v>4</v>
      </c>
      <c r="K315" t="s">
        <v>26</v>
      </c>
      <c r="L315">
        <v>1</v>
      </c>
      <c r="M315">
        <v>40.44</v>
      </c>
      <c r="N315">
        <v>0.05</v>
      </c>
      <c r="O315">
        <v>16.829999999999998</v>
      </c>
      <c r="P315">
        <v>38.417999999999999</v>
      </c>
      <c r="Q315">
        <v>16.829999999999998</v>
      </c>
      <c r="R315">
        <v>21.588000000000001</v>
      </c>
      <c r="S315">
        <v>0.56192409807902555</v>
      </c>
      <c r="T315">
        <v>2026</v>
      </c>
      <c r="U315" t="s">
        <v>89</v>
      </c>
      <c r="V315">
        <v>3</v>
      </c>
      <c r="W315" t="s">
        <v>78</v>
      </c>
    </row>
    <row r="316" spans="1:23">
      <c r="A316">
        <v>2997</v>
      </c>
      <c r="B316" s="11">
        <v>46087</v>
      </c>
      <c r="C316">
        <v>2026</v>
      </c>
      <c r="D316" t="s">
        <v>89</v>
      </c>
      <c r="E316" t="s">
        <v>78</v>
      </c>
      <c r="F316" t="s">
        <v>11</v>
      </c>
      <c r="G316" t="s">
        <v>52</v>
      </c>
      <c r="H316" t="s">
        <v>2</v>
      </c>
      <c r="I316" t="s">
        <v>3</v>
      </c>
      <c r="J316" t="s">
        <v>14</v>
      </c>
      <c r="K316" t="s">
        <v>15</v>
      </c>
      <c r="L316">
        <v>3</v>
      </c>
      <c r="M316">
        <v>35.89</v>
      </c>
      <c r="N316">
        <v>0</v>
      </c>
      <c r="O316">
        <v>13.25</v>
      </c>
      <c r="P316">
        <v>107.67</v>
      </c>
      <c r="Q316">
        <v>39.75</v>
      </c>
      <c r="R316">
        <v>67.92</v>
      </c>
      <c r="S316">
        <v>0.63081638339370294</v>
      </c>
      <c r="T316">
        <v>2026</v>
      </c>
      <c r="U316" t="s">
        <v>89</v>
      </c>
      <c r="V316">
        <v>3</v>
      </c>
      <c r="W316" t="s">
        <v>78</v>
      </c>
    </row>
    <row r="317" spans="1:23">
      <c r="A317">
        <v>3056</v>
      </c>
      <c r="B317" s="11">
        <v>46087</v>
      </c>
      <c r="C317">
        <v>2026</v>
      </c>
      <c r="D317" t="s">
        <v>89</v>
      </c>
      <c r="E317" t="s">
        <v>78</v>
      </c>
      <c r="F317" t="s">
        <v>6</v>
      </c>
      <c r="G317" t="s">
        <v>43</v>
      </c>
      <c r="H317" t="s">
        <v>28</v>
      </c>
      <c r="I317" t="s">
        <v>3</v>
      </c>
      <c r="J317" t="s">
        <v>14</v>
      </c>
      <c r="K317" t="s">
        <v>48</v>
      </c>
      <c r="L317">
        <v>3</v>
      </c>
      <c r="M317">
        <v>163.44999999999999</v>
      </c>
      <c r="N317">
        <v>0</v>
      </c>
      <c r="O317">
        <v>86.88</v>
      </c>
      <c r="P317">
        <v>490.34999999999997</v>
      </c>
      <c r="Q317">
        <v>260.64</v>
      </c>
      <c r="R317">
        <v>229.70999999999998</v>
      </c>
      <c r="S317">
        <v>0.46846130315081064</v>
      </c>
      <c r="T317">
        <v>2026</v>
      </c>
      <c r="U317" t="s">
        <v>89</v>
      </c>
      <c r="V317">
        <v>3</v>
      </c>
      <c r="W317" t="s">
        <v>78</v>
      </c>
    </row>
    <row r="318" spans="1:23">
      <c r="A318">
        <v>471</v>
      </c>
      <c r="B318" s="11">
        <v>46088</v>
      </c>
      <c r="C318">
        <v>2026</v>
      </c>
      <c r="D318" t="s">
        <v>89</v>
      </c>
      <c r="E318" t="s">
        <v>78</v>
      </c>
      <c r="F318" t="s">
        <v>6</v>
      </c>
      <c r="G318" t="s">
        <v>7</v>
      </c>
      <c r="H318" t="s">
        <v>19</v>
      </c>
      <c r="I318" t="s">
        <v>3</v>
      </c>
      <c r="J318" t="s">
        <v>34</v>
      </c>
      <c r="K318" t="s">
        <v>35</v>
      </c>
      <c r="L318">
        <v>2</v>
      </c>
      <c r="M318">
        <v>40.020000000000003</v>
      </c>
      <c r="N318">
        <v>0</v>
      </c>
      <c r="O318">
        <v>14.38</v>
      </c>
      <c r="P318">
        <v>80.040000000000006</v>
      </c>
      <c r="Q318">
        <v>28.76</v>
      </c>
      <c r="R318">
        <v>51.28</v>
      </c>
      <c r="S318">
        <v>0.64067966016991496</v>
      </c>
      <c r="T318">
        <v>2026</v>
      </c>
      <c r="U318" t="s">
        <v>89</v>
      </c>
      <c r="V318">
        <v>3</v>
      </c>
      <c r="W318" t="s">
        <v>78</v>
      </c>
    </row>
    <row r="319" spans="1:23">
      <c r="A319">
        <v>842</v>
      </c>
      <c r="B319" s="11">
        <v>46088</v>
      </c>
      <c r="C319">
        <v>2026</v>
      </c>
      <c r="D319" t="s">
        <v>89</v>
      </c>
      <c r="E319" t="s">
        <v>78</v>
      </c>
      <c r="F319" t="s">
        <v>0</v>
      </c>
      <c r="G319" t="s">
        <v>50</v>
      </c>
      <c r="H319" t="s">
        <v>2</v>
      </c>
      <c r="I319" t="s">
        <v>13</v>
      </c>
      <c r="J319" t="s">
        <v>34</v>
      </c>
      <c r="K319" t="s">
        <v>35</v>
      </c>
      <c r="L319">
        <v>1</v>
      </c>
      <c r="M319">
        <v>40.01</v>
      </c>
      <c r="N319">
        <v>0.05</v>
      </c>
      <c r="O319">
        <v>14.35</v>
      </c>
      <c r="P319">
        <v>38.009499999999996</v>
      </c>
      <c r="Q319">
        <v>14.35</v>
      </c>
      <c r="R319">
        <v>23.659499999999994</v>
      </c>
      <c r="S319">
        <v>0.62246280535129372</v>
      </c>
      <c r="T319">
        <v>2026</v>
      </c>
      <c r="U319" t="s">
        <v>89</v>
      </c>
      <c r="V319">
        <v>3</v>
      </c>
      <c r="W319" t="s">
        <v>78</v>
      </c>
    </row>
    <row r="320" spans="1:23">
      <c r="A320">
        <v>3386</v>
      </c>
      <c r="B320" s="11">
        <v>46088</v>
      </c>
      <c r="C320">
        <v>2026</v>
      </c>
      <c r="D320" t="s">
        <v>89</v>
      </c>
      <c r="E320" t="s">
        <v>78</v>
      </c>
      <c r="F320" t="s">
        <v>6</v>
      </c>
      <c r="G320" t="s">
        <v>43</v>
      </c>
      <c r="H320" t="s">
        <v>2</v>
      </c>
      <c r="I320" t="s">
        <v>3</v>
      </c>
      <c r="J320" t="s">
        <v>9</v>
      </c>
      <c r="K320" t="s">
        <v>37</v>
      </c>
      <c r="L320">
        <v>3</v>
      </c>
      <c r="M320">
        <v>155.16</v>
      </c>
      <c r="N320">
        <v>0</v>
      </c>
      <c r="O320">
        <v>76.849999999999994</v>
      </c>
      <c r="P320">
        <v>465.48</v>
      </c>
      <c r="Q320">
        <v>230.54999999999998</v>
      </c>
      <c r="R320">
        <v>234.93000000000004</v>
      </c>
      <c r="S320">
        <v>0.50470482083011092</v>
      </c>
      <c r="T320">
        <v>2026</v>
      </c>
      <c r="U320" t="s">
        <v>89</v>
      </c>
      <c r="V320">
        <v>3</v>
      </c>
      <c r="W320" t="s">
        <v>78</v>
      </c>
    </row>
    <row r="321" spans="1:23">
      <c r="A321">
        <v>4505</v>
      </c>
      <c r="B321" s="11">
        <v>46088</v>
      </c>
      <c r="C321">
        <v>2026</v>
      </c>
      <c r="D321" t="s">
        <v>89</v>
      </c>
      <c r="E321" t="s">
        <v>78</v>
      </c>
      <c r="F321" t="s">
        <v>6</v>
      </c>
      <c r="G321" t="s">
        <v>49</v>
      </c>
      <c r="H321" t="s">
        <v>28</v>
      </c>
      <c r="I321" t="s">
        <v>13</v>
      </c>
      <c r="J321" t="s">
        <v>34</v>
      </c>
      <c r="K321" t="s">
        <v>35</v>
      </c>
      <c r="L321">
        <v>1</v>
      </c>
      <c r="M321">
        <v>39.96</v>
      </c>
      <c r="N321">
        <v>0</v>
      </c>
      <c r="O321">
        <v>14.5</v>
      </c>
      <c r="P321">
        <v>39.96</v>
      </c>
      <c r="Q321">
        <v>14.5</v>
      </c>
      <c r="R321">
        <v>25.46</v>
      </c>
      <c r="S321">
        <v>0.63713713713713716</v>
      </c>
      <c r="T321">
        <v>2026</v>
      </c>
      <c r="U321" t="s">
        <v>89</v>
      </c>
      <c r="V321">
        <v>3</v>
      </c>
      <c r="W321" t="s">
        <v>78</v>
      </c>
    </row>
    <row r="322" spans="1:23">
      <c r="A322">
        <v>1286</v>
      </c>
      <c r="B322" s="11">
        <v>46089</v>
      </c>
      <c r="C322">
        <v>2026</v>
      </c>
      <c r="D322" t="s">
        <v>89</v>
      </c>
      <c r="E322" t="s">
        <v>78</v>
      </c>
      <c r="F322" t="s">
        <v>6</v>
      </c>
      <c r="G322" t="s">
        <v>7</v>
      </c>
      <c r="H322" t="s">
        <v>2</v>
      </c>
      <c r="I322" t="s">
        <v>13</v>
      </c>
      <c r="J322" t="s">
        <v>9</v>
      </c>
      <c r="K322" t="s">
        <v>17</v>
      </c>
      <c r="L322">
        <v>1</v>
      </c>
      <c r="M322">
        <v>146.6</v>
      </c>
      <c r="N322">
        <v>0</v>
      </c>
      <c r="O322">
        <v>78.92</v>
      </c>
      <c r="P322">
        <v>146.6</v>
      </c>
      <c r="Q322">
        <v>78.92</v>
      </c>
      <c r="R322">
        <v>67.679999999999993</v>
      </c>
      <c r="S322">
        <v>0.46166439290586625</v>
      </c>
      <c r="T322">
        <v>2026</v>
      </c>
      <c r="U322" t="s">
        <v>89</v>
      </c>
      <c r="V322">
        <v>3</v>
      </c>
      <c r="W322" t="s">
        <v>78</v>
      </c>
    </row>
    <row r="323" spans="1:23">
      <c r="A323">
        <v>2653</v>
      </c>
      <c r="B323" s="11">
        <v>46089</v>
      </c>
      <c r="C323">
        <v>2026</v>
      </c>
      <c r="D323" t="s">
        <v>89</v>
      </c>
      <c r="E323" t="s">
        <v>78</v>
      </c>
      <c r="F323" t="s">
        <v>6</v>
      </c>
      <c r="G323" t="s">
        <v>49</v>
      </c>
      <c r="H323" t="s">
        <v>19</v>
      </c>
      <c r="I323" t="s">
        <v>3</v>
      </c>
      <c r="J323" t="s">
        <v>9</v>
      </c>
      <c r="K323" t="s">
        <v>10</v>
      </c>
      <c r="L323">
        <v>1</v>
      </c>
      <c r="M323">
        <v>94.38</v>
      </c>
      <c r="N323">
        <v>0</v>
      </c>
      <c r="O323">
        <v>44.78</v>
      </c>
      <c r="P323">
        <v>94.38</v>
      </c>
      <c r="Q323">
        <v>44.78</v>
      </c>
      <c r="R323">
        <v>49.599999999999994</v>
      </c>
      <c r="S323">
        <v>0.52553507098961638</v>
      </c>
      <c r="T323">
        <v>2026</v>
      </c>
      <c r="U323" t="s">
        <v>89</v>
      </c>
      <c r="V323">
        <v>3</v>
      </c>
      <c r="W323" t="s">
        <v>78</v>
      </c>
    </row>
    <row r="324" spans="1:23">
      <c r="A324">
        <v>4465</v>
      </c>
      <c r="B324" s="11">
        <v>46089</v>
      </c>
      <c r="C324">
        <v>2026</v>
      </c>
      <c r="D324" t="s">
        <v>89</v>
      </c>
      <c r="E324" t="s">
        <v>78</v>
      </c>
      <c r="F324" t="s">
        <v>6</v>
      </c>
      <c r="G324" t="s">
        <v>43</v>
      </c>
      <c r="H324" t="s">
        <v>19</v>
      </c>
      <c r="I324" t="s">
        <v>3</v>
      </c>
      <c r="J324" t="s">
        <v>34</v>
      </c>
      <c r="K324" t="s">
        <v>38</v>
      </c>
      <c r="L324">
        <v>1</v>
      </c>
      <c r="M324">
        <v>121.77</v>
      </c>
      <c r="N324">
        <v>0</v>
      </c>
      <c r="O324">
        <v>67.52</v>
      </c>
      <c r="P324">
        <v>121.77</v>
      </c>
      <c r="Q324">
        <v>67.52</v>
      </c>
      <c r="R324">
        <v>54.25</v>
      </c>
      <c r="S324">
        <v>0.44551203087788455</v>
      </c>
      <c r="T324">
        <v>2026</v>
      </c>
      <c r="U324" t="s">
        <v>89</v>
      </c>
      <c r="V324">
        <v>3</v>
      </c>
      <c r="W324" t="s">
        <v>78</v>
      </c>
    </row>
    <row r="325" spans="1:23">
      <c r="A325">
        <v>4576</v>
      </c>
      <c r="B325" s="11">
        <v>46089</v>
      </c>
      <c r="C325">
        <v>2026</v>
      </c>
      <c r="D325" t="s">
        <v>89</v>
      </c>
      <c r="E325" t="s">
        <v>78</v>
      </c>
      <c r="F325" t="s">
        <v>20</v>
      </c>
      <c r="G325" t="s">
        <v>33</v>
      </c>
      <c r="H325" t="s">
        <v>28</v>
      </c>
      <c r="I325" t="s">
        <v>3</v>
      </c>
      <c r="J325" t="s">
        <v>23</v>
      </c>
      <c r="K325" t="s">
        <v>51</v>
      </c>
      <c r="L325">
        <v>5</v>
      </c>
      <c r="M325">
        <v>123.29</v>
      </c>
      <c r="N325">
        <v>0</v>
      </c>
      <c r="O325">
        <v>61.34</v>
      </c>
      <c r="P325">
        <v>616.45000000000005</v>
      </c>
      <c r="Q325">
        <v>306.70000000000005</v>
      </c>
      <c r="R325">
        <v>309.75</v>
      </c>
      <c r="S325">
        <v>0.50247384216075919</v>
      </c>
      <c r="T325">
        <v>2026</v>
      </c>
      <c r="U325" t="s">
        <v>89</v>
      </c>
      <c r="V325">
        <v>3</v>
      </c>
      <c r="W325" t="s">
        <v>78</v>
      </c>
    </row>
    <row r="326" spans="1:23">
      <c r="A326">
        <v>718</v>
      </c>
      <c r="B326" s="11">
        <v>46090</v>
      </c>
      <c r="C326">
        <v>2026</v>
      </c>
      <c r="D326" t="s">
        <v>89</v>
      </c>
      <c r="E326" t="s">
        <v>78</v>
      </c>
      <c r="F326" t="s">
        <v>6</v>
      </c>
      <c r="G326" t="s">
        <v>43</v>
      </c>
      <c r="H326" t="s">
        <v>2</v>
      </c>
      <c r="I326" t="s">
        <v>13</v>
      </c>
      <c r="J326" t="s">
        <v>34</v>
      </c>
      <c r="K326" t="s">
        <v>35</v>
      </c>
      <c r="L326">
        <v>1</v>
      </c>
      <c r="M326">
        <v>41.15</v>
      </c>
      <c r="N326">
        <v>0.05</v>
      </c>
      <c r="O326">
        <v>14.4</v>
      </c>
      <c r="P326">
        <v>39.092499999999994</v>
      </c>
      <c r="Q326">
        <v>14.4</v>
      </c>
      <c r="R326">
        <v>24.692499999999995</v>
      </c>
      <c r="S326">
        <v>0.63164289825414077</v>
      </c>
      <c r="T326">
        <v>2026</v>
      </c>
      <c r="U326" t="s">
        <v>89</v>
      </c>
      <c r="V326">
        <v>3</v>
      </c>
      <c r="W326" t="s">
        <v>78</v>
      </c>
    </row>
    <row r="327" spans="1:23">
      <c r="A327">
        <v>1527</v>
      </c>
      <c r="B327" s="11">
        <v>46090</v>
      </c>
      <c r="C327">
        <v>2026</v>
      </c>
      <c r="D327" t="s">
        <v>89</v>
      </c>
      <c r="E327" t="s">
        <v>78</v>
      </c>
      <c r="F327" t="s">
        <v>20</v>
      </c>
      <c r="G327" t="s">
        <v>21</v>
      </c>
      <c r="H327" t="s">
        <v>28</v>
      </c>
      <c r="I327" t="s">
        <v>13</v>
      </c>
      <c r="J327" t="s">
        <v>14</v>
      </c>
      <c r="K327" t="s">
        <v>15</v>
      </c>
      <c r="L327">
        <v>4</v>
      </c>
      <c r="M327">
        <v>35.42</v>
      </c>
      <c r="N327">
        <v>0</v>
      </c>
      <c r="O327">
        <v>13.31</v>
      </c>
      <c r="P327">
        <v>141.68</v>
      </c>
      <c r="Q327">
        <v>53.24</v>
      </c>
      <c r="R327">
        <v>88.44</v>
      </c>
      <c r="S327">
        <v>0.62422360248447195</v>
      </c>
      <c r="T327">
        <v>2026</v>
      </c>
      <c r="U327" t="s">
        <v>89</v>
      </c>
      <c r="V327">
        <v>3</v>
      </c>
      <c r="W327" t="s">
        <v>78</v>
      </c>
    </row>
    <row r="328" spans="1:23">
      <c r="A328">
        <v>1797</v>
      </c>
      <c r="B328" s="11">
        <v>46090</v>
      </c>
      <c r="C328">
        <v>2026</v>
      </c>
      <c r="D328" t="s">
        <v>89</v>
      </c>
      <c r="E328" t="s">
        <v>78</v>
      </c>
      <c r="F328" t="s">
        <v>6</v>
      </c>
      <c r="G328" t="s">
        <v>43</v>
      </c>
      <c r="H328" t="s">
        <v>2</v>
      </c>
      <c r="I328" t="s">
        <v>16</v>
      </c>
      <c r="J328" t="s">
        <v>4</v>
      </c>
      <c r="K328" t="s">
        <v>30</v>
      </c>
      <c r="L328">
        <v>1</v>
      </c>
      <c r="M328">
        <v>103.74</v>
      </c>
      <c r="N328">
        <v>0.1</v>
      </c>
      <c r="O328">
        <v>51.32</v>
      </c>
      <c r="P328">
        <v>93.366</v>
      </c>
      <c r="Q328">
        <v>51.32</v>
      </c>
      <c r="R328">
        <v>42.045999999999999</v>
      </c>
      <c r="S328">
        <v>0.45033523980892404</v>
      </c>
      <c r="T328">
        <v>2026</v>
      </c>
      <c r="U328" t="s">
        <v>89</v>
      </c>
      <c r="V328">
        <v>3</v>
      </c>
      <c r="W328" t="s">
        <v>78</v>
      </c>
    </row>
    <row r="329" spans="1:23">
      <c r="A329">
        <v>2917</v>
      </c>
      <c r="B329" s="11">
        <v>46090</v>
      </c>
      <c r="C329">
        <v>2026</v>
      </c>
      <c r="D329" t="s">
        <v>89</v>
      </c>
      <c r="E329" t="s">
        <v>78</v>
      </c>
      <c r="F329" t="s">
        <v>11</v>
      </c>
      <c r="G329" t="s">
        <v>52</v>
      </c>
      <c r="H329" t="s">
        <v>28</v>
      </c>
      <c r="I329" t="s">
        <v>16</v>
      </c>
      <c r="J329" t="s">
        <v>14</v>
      </c>
      <c r="K329" t="s">
        <v>48</v>
      </c>
      <c r="L329">
        <v>2</v>
      </c>
      <c r="M329">
        <v>165.49</v>
      </c>
      <c r="N329">
        <v>0.05</v>
      </c>
      <c r="O329">
        <v>89.82</v>
      </c>
      <c r="P329">
        <v>314.43099999999998</v>
      </c>
      <c r="Q329">
        <v>179.64</v>
      </c>
      <c r="R329">
        <v>134.791</v>
      </c>
      <c r="S329">
        <v>0.4286822864157796</v>
      </c>
      <c r="T329">
        <v>2026</v>
      </c>
      <c r="U329" t="s">
        <v>89</v>
      </c>
      <c r="V329">
        <v>3</v>
      </c>
      <c r="W329" t="s">
        <v>78</v>
      </c>
    </row>
    <row r="330" spans="1:23">
      <c r="A330">
        <v>4095</v>
      </c>
      <c r="B330" s="11">
        <v>46090</v>
      </c>
      <c r="C330">
        <v>2026</v>
      </c>
      <c r="D330" t="s">
        <v>89</v>
      </c>
      <c r="E330" t="s">
        <v>78</v>
      </c>
      <c r="F330" t="s">
        <v>6</v>
      </c>
      <c r="G330" t="s">
        <v>27</v>
      </c>
      <c r="H330" t="s">
        <v>28</v>
      </c>
      <c r="I330" t="s">
        <v>13</v>
      </c>
      <c r="J330" t="s">
        <v>9</v>
      </c>
      <c r="K330" t="s">
        <v>46</v>
      </c>
      <c r="L330">
        <v>1</v>
      </c>
      <c r="M330">
        <v>72.87</v>
      </c>
      <c r="N330">
        <v>0.05</v>
      </c>
      <c r="O330">
        <v>32</v>
      </c>
      <c r="P330">
        <v>69.226500000000001</v>
      </c>
      <c r="Q330">
        <v>32</v>
      </c>
      <c r="R330">
        <v>37.226500000000001</v>
      </c>
      <c r="S330">
        <v>0.53774927231623726</v>
      </c>
      <c r="T330">
        <v>2026</v>
      </c>
      <c r="U330" t="s">
        <v>89</v>
      </c>
      <c r="V330">
        <v>3</v>
      </c>
      <c r="W330" t="s">
        <v>78</v>
      </c>
    </row>
    <row r="331" spans="1:23">
      <c r="A331">
        <v>5050</v>
      </c>
      <c r="B331" s="11">
        <v>46090</v>
      </c>
      <c r="C331">
        <v>2026</v>
      </c>
      <c r="D331" t="s">
        <v>89</v>
      </c>
      <c r="E331" t="s">
        <v>78</v>
      </c>
      <c r="F331" t="s">
        <v>20</v>
      </c>
      <c r="G331" t="s">
        <v>47</v>
      </c>
      <c r="H331" t="s">
        <v>19</v>
      </c>
      <c r="I331" t="s">
        <v>3</v>
      </c>
      <c r="J331" t="s">
        <v>14</v>
      </c>
      <c r="K331" t="s">
        <v>48</v>
      </c>
      <c r="L331">
        <v>1</v>
      </c>
      <c r="M331">
        <v>161.04</v>
      </c>
      <c r="N331">
        <v>0</v>
      </c>
      <c r="O331">
        <v>85.83</v>
      </c>
      <c r="P331">
        <v>161.04</v>
      </c>
      <c r="Q331">
        <v>85.83</v>
      </c>
      <c r="R331">
        <v>75.209999999999994</v>
      </c>
      <c r="S331">
        <v>0.46702682563338299</v>
      </c>
      <c r="T331">
        <v>2026</v>
      </c>
      <c r="U331" t="s">
        <v>89</v>
      </c>
      <c r="V331">
        <v>3</v>
      </c>
      <c r="W331" t="s">
        <v>78</v>
      </c>
    </row>
    <row r="332" spans="1:23">
      <c r="A332">
        <v>709</v>
      </c>
      <c r="B332" s="11">
        <v>46091</v>
      </c>
      <c r="C332">
        <v>2026</v>
      </c>
      <c r="D332" t="s">
        <v>89</v>
      </c>
      <c r="E332" t="s">
        <v>78</v>
      </c>
      <c r="F332" t="s">
        <v>0</v>
      </c>
      <c r="G332" t="s">
        <v>1</v>
      </c>
      <c r="H332" t="s">
        <v>2</v>
      </c>
      <c r="I332" t="s">
        <v>13</v>
      </c>
      <c r="J332" t="s">
        <v>14</v>
      </c>
      <c r="K332" t="s">
        <v>44</v>
      </c>
      <c r="L332">
        <v>3</v>
      </c>
      <c r="M332">
        <v>130.6</v>
      </c>
      <c r="N332">
        <v>0.05</v>
      </c>
      <c r="O332">
        <v>65.62</v>
      </c>
      <c r="P332">
        <v>372.20999999999992</v>
      </c>
      <c r="Q332">
        <v>196.86</v>
      </c>
      <c r="R332">
        <v>175.34999999999991</v>
      </c>
      <c r="S332">
        <v>0.47110502135891014</v>
      </c>
      <c r="T332">
        <v>2026</v>
      </c>
      <c r="U332" t="s">
        <v>89</v>
      </c>
      <c r="V332">
        <v>3</v>
      </c>
      <c r="W332" t="s">
        <v>78</v>
      </c>
    </row>
    <row r="333" spans="1:23">
      <c r="A333">
        <v>1073</v>
      </c>
      <c r="B333" s="11">
        <v>46091</v>
      </c>
      <c r="C333">
        <v>2026</v>
      </c>
      <c r="D333" t="s">
        <v>89</v>
      </c>
      <c r="E333" t="s">
        <v>78</v>
      </c>
      <c r="F333" t="s">
        <v>11</v>
      </c>
      <c r="G333" t="s">
        <v>39</v>
      </c>
      <c r="H333" t="s">
        <v>28</v>
      </c>
      <c r="I333" t="s">
        <v>3</v>
      </c>
      <c r="J333" t="s">
        <v>4</v>
      </c>
      <c r="K333" t="s">
        <v>5</v>
      </c>
      <c r="L333">
        <v>2</v>
      </c>
      <c r="M333">
        <v>81.290000000000006</v>
      </c>
      <c r="N333">
        <v>0</v>
      </c>
      <c r="O333">
        <v>43.9</v>
      </c>
      <c r="P333">
        <v>162.58000000000001</v>
      </c>
      <c r="Q333">
        <v>87.8</v>
      </c>
      <c r="R333">
        <v>74.780000000000015</v>
      </c>
      <c r="S333">
        <v>0.45995817443720022</v>
      </c>
      <c r="T333">
        <v>2026</v>
      </c>
      <c r="U333" t="s">
        <v>89</v>
      </c>
      <c r="V333">
        <v>3</v>
      </c>
      <c r="W333" t="s">
        <v>78</v>
      </c>
    </row>
    <row r="334" spans="1:23">
      <c r="A334">
        <v>2623</v>
      </c>
      <c r="B334" s="11">
        <v>46091</v>
      </c>
      <c r="C334">
        <v>2026</v>
      </c>
      <c r="D334" t="s">
        <v>89</v>
      </c>
      <c r="E334" t="s">
        <v>78</v>
      </c>
      <c r="F334" t="s">
        <v>6</v>
      </c>
      <c r="G334" t="s">
        <v>43</v>
      </c>
      <c r="H334" t="s">
        <v>28</v>
      </c>
      <c r="I334" t="s">
        <v>13</v>
      </c>
      <c r="J334" t="s">
        <v>4</v>
      </c>
      <c r="K334" t="s">
        <v>30</v>
      </c>
      <c r="L334">
        <v>2</v>
      </c>
      <c r="M334">
        <v>103.33</v>
      </c>
      <c r="N334">
        <v>0.05</v>
      </c>
      <c r="O334">
        <v>51.58</v>
      </c>
      <c r="P334">
        <v>196.327</v>
      </c>
      <c r="Q334">
        <v>103.16</v>
      </c>
      <c r="R334">
        <v>93.167000000000002</v>
      </c>
      <c r="S334">
        <v>0.47455011282197557</v>
      </c>
      <c r="T334">
        <v>2026</v>
      </c>
      <c r="U334" t="s">
        <v>89</v>
      </c>
      <c r="V334">
        <v>3</v>
      </c>
      <c r="W334" t="s">
        <v>78</v>
      </c>
    </row>
    <row r="335" spans="1:23">
      <c r="A335">
        <v>2625</v>
      </c>
      <c r="B335" s="11">
        <v>46091</v>
      </c>
      <c r="C335">
        <v>2026</v>
      </c>
      <c r="D335" t="s">
        <v>89</v>
      </c>
      <c r="E335" t="s">
        <v>78</v>
      </c>
      <c r="F335" t="s">
        <v>20</v>
      </c>
      <c r="G335" t="s">
        <v>31</v>
      </c>
      <c r="H335" t="s">
        <v>19</v>
      </c>
      <c r="I335" t="s">
        <v>16</v>
      </c>
      <c r="J335" t="s">
        <v>34</v>
      </c>
      <c r="K335" t="s">
        <v>45</v>
      </c>
      <c r="L335">
        <v>2</v>
      </c>
      <c r="M335">
        <v>51.14</v>
      </c>
      <c r="N335">
        <v>0</v>
      </c>
      <c r="O335">
        <v>21.58</v>
      </c>
      <c r="P335">
        <v>102.28</v>
      </c>
      <c r="Q335">
        <v>43.16</v>
      </c>
      <c r="R335">
        <v>59.120000000000005</v>
      </c>
      <c r="S335">
        <v>0.57802111849824012</v>
      </c>
      <c r="T335">
        <v>2026</v>
      </c>
      <c r="U335" t="s">
        <v>89</v>
      </c>
      <c r="V335">
        <v>3</v>
      </c>
      <c r="W335" t="s">
        <v>78</v>
      </c>
    </row>
    <row r="336" spans="1:23">
      <c r="A336">
        <v>3304</v>
      </c>
      <c r="B336" s="11">
        <v>46091</v>
      </c>
      <c r="C336">
        <v>2026</v>
      </c>
      <c r="D336" t="s">
        <v>89</v>
      </c>
      <c r="E336" t="s">
        <v>78</v>
      </c>
      <c r="F336" t="s">
        <v>6</v>
      </c>
      <c r="G336" t="s">
        <v>43</v>
      </c>
      <c r="H336" t="s">
        <v>28</v>
      </c>
      <c r="I336" t="s">
        <v>3</v>
      </c>
      <c r="J336" t="s">
        <v>4</v>
      </c>
      <c r="K336" t="s">
        <v>22</v>
      </c>
      <c r="L336">
        <v>2</v>
      </c>
      <c r="M336">
        <v>49.7</v>
      </c>
      <c r="N336">
        <v>0</v>
      </c>
      <c r="O336">
        <v>23.14</v>
      </c>
      <c r="P336">
        <v>99.4</v>
      </c>
      <c r="Q336">
        <v>46.28</v>
      </c>
      <c r="R336">
        <v>53.120000000000005</v>
      </c>
      <c r="S336">
        <v>0.53440643863179071</v>
      </c>
      <c r="T336">
        <v>2026</v>
      </c>
      <c r="U336" t="s">
        <v>89</v>
      </c>
      <c r="V336">
        <v>3</v>
      </c>
      <c r="W336" t="s">
        <v>78</v>
      </c>
    </row>
    <row r="337" spans="1:23">
      <c r="A337">
        <v>4876</v>
      </c>
      <c r="B337" s="11">
        <v>46091</v>
      </c>
      <c r="C337">
        <v>2026</v>
      </c>
      <c r="D337" t="s">
        <v>89</v>
      </c>
      <c r="E337" t="s">
        <v>78</v>
      </c>
      <c r="F337" t="s">
        <v>20</v>
      </c>
      <c r="G337" t="s">
        <v>21</v>
      </c>
      <c r="H337" t="s">
        <v>2</v>
      </c>
      <c r="I337" t="s">
        <v>3</v>
      </c>
      <c r="J337" t="s">
        <v>4</v>
      </c>
      <c r="K337" t="s">
        <v>26</v>
      </c>
      <c r="L337">
        <v>1</v>
      </c>
      <c r="M337">
        <v>39.659999999999997</v>
      </c>
      <c r="N337">
        <v>0.05</v>
      </c>
      <c r="O337">
        <v>16.93</v>
      </c>
      <c r="P337">
        <v>37.676999999999992</v>
      </c>
      <c r="Q337">
        <v>16.93</v>
      </c>
      <c r="R337">
        <v>20.746999999999993</v>
      </c>
      <c r="S337">
        <v>0.5506542452955383</v>
      </c>
      <c r="T337">
        <v>2026</v>
      </c>
      <c r="U337" t="s">
        <v>89</v>
      </c>
      <c r="V337">
        <v>3</v>
      </c>
      <c r="W337" t="s">
        <v>78</v>
      </c>
    </row>
    <row r="338" spans="1:23">
      <c r="A338">
        <v>83</v>
      </c>
      <c r="B338" s="11">
        <v>46092</v>
      </c>
      <c r="C338">
        <v>2026</v>
      </c>
      <c r="D338" t="s">
        <v>89</v>
      </c>
      <c r="E338" t="s">
        <v>78</v>
      </c>
      <c r="F338" t="s">
        <v>6</v>
      </c>
      <c r="G338" t="s">
        <v>43</v>
      </c>
      <c r="H338" t="s">
        <v>8</v>
      </c>
      <c r="I338" t="s">
        <v>16</v>
      </c>
      <c r="J338" t="s">
        <v>34</v>
      </c>
      <c r="K338" t="s">
        <v>45</v>
      </c>
      <c r="L338">
        <v>4</v>
      </c>
      <c r="M338">
        <v>50.65</v>
      </c>
      <c r="N338">
        <v>0.15</v>
      </c>
      <c r="O338">
        <v>22</v>
      </c>
      <c r="P338">
        <v>172.20999999999998</v>
      </c>
      <c r="Q338">
        <v>88</v>
      </c>
      <c r="R338">
        <v>84.20999999999998</v>
      </c>
      <c r="S338">
        <v>0.48899599326403803</v>
      </c>
      <c r="T338">
        <v>2026</v>
      </c>
      <c r="U338" t="s">
        <v>89</v>
      </c>
      <c r="V338">
        <v>3</v>
      </c>
      <c r="W338" t="s">
        <v>78</v>
      </c>
    </row>
    <row r="339" spans="1:23">
      <c r="A339">
        <v>863</v>
      </c>
      <c r="B339" s="11">
        <v>46092</v>
      </c>
      <c r="C339">
        <v>2026</v>
      </c>
      <c r="D339" t="s">
        <v>89</v>
      </c>
      <c r="E339" t="s">
        <v>78</v>
      </c>
      <c r="F339" t="s">
        <v>11</v>
      </c>
      <c r="G339" t="s">
        <v>12</v>
      </c>
      <c r="H339" t="s">
        <v>28</v>
      </c>
      <c r="I339" t="s">
        <v>3</v>
      </c>
      <c r="J339" t="s">
        <v>34</v>
      </c>
      <c r="K339" t="s">
        <v>45</v>
      </c>
      <c r="L339">
        <v>2</v>
      </c>
      <c r="M339">
        <v>50.72</v>
      </c>
      <c r="N339">
        <v>0</v>
      </c>
      <c r="O339">
        <v>21.88</v>
      </c>
      <c r="P339">
        <v>101.44</v>
      </c>
      <c r="Q339">
        <v>43.76</v>
      </c>
      <c r="R339">
        <v>57.68</v>
      </c>
      <c r="S339">
        <v>0.56861198738170349</v>
      </c>
      <c r="T339">
        <v>2026</v>
      </c>
      <c r="U339" t="s">
        <v>89</v>
      </c>
      <c r="V339">
        <v>3</v>
      </c>
      <c r="W339" t="s">
        <v>78</v>
      </c>
    </row>
    <row r="340" spans="1:23">
      <c r="A340">
        <v>2323</v>
      </c>
      <c r="B340" s="11">
        <v>46092</v>
      </c>
      <c r="C340">
        <v>2026</v>
      </c>
      <c r="D340" t="s">
        <v>89</v>
      </c>
      <c r="E340" t="s">
        <v>78</v>
      </c>
      <c r="F340" t="s">
        <v>6</v>
      </c>
      <c r="G340" t="s">
        <v>43</v>
      </c>
      <c r="H340" t="s">
        <v>19</v>
      </c>
      <c r="I340" t="s">
        <v>13</v>
      </c>
      <c r="J340" t="s">
        <v>14</v>
      </c>
      <c r="K340" t="s">
        <v>15</v>
      </c>
      <c r="L340">
        <v>2</v>
      </c>
      <c r="M340">
        <v>36.08</v>
      </c>
      <c r="N340">
        <v>0.05</v>
      </c>
      <c r="O340">
        <v>13.19</v>
      </c>
      <c r="P340">
        <v>68.551999999999992</v>
      </c>
      <c r="Q340">
        <v>26.38</v>
      </c>
      <c r="R340">
        <v>42.171999999999997</v>
      </c>
      <c r="S340">
        <v>0.61518263507993931</v>
      </c>
      <c r="T340">
        <v>2026</v>
      </c>
      <c r="U340" t="s">
        <v>89</v>
      </c>
      <c r="V340">
        <v>3</v>
      </c>
      <c r="W340" t="s">
        <v>78</v>
      </c>
    </row>
    <row r="341" spans="1:23">
      <c r="A341">
        <v>3064</v>
      </c>
      <c r="B341" s="11">
        <v>46092</v>
      </c>
      <c r="C341">
        <v>2026</v>
      </c>
      <c r="D341" t="s">
        <v>89</v>
      </c>
      <c r="E341" t="s">
        <v>78</v>
      </c>
      <c r="F341" t="s">
        <v>20</v>
      </c>
      <c r="G341" t="s">
        <v>33</v>
      </c>
      <c r="H341" t="s">
        <v>2</v>
      </c>
      <c r="I341" t="s">
        <v>3</v>
      </c>
      <c r="J341" t="s">
        <v>23</v>
      </c>
      <c r="K341" t="s">
        <v>51</v>
      </c>
      <c r="L341">
        <v>6</v>
      </c>
      <c r="M341">
        <v>124.04</v>
      </c>
      <c r="N341">
        <v>0.05</v>
      </c>
      <c r="O341">
        <v>61.17</v>
      </c>
      <c r="P341">
        <v>707.02800000000002</v>
      </c>
      <c r="Q341">
        <v>367.02</v>
      </c>
      <c r="R341">
        <v>340.00800000000004</v>
      </c>
      <c r="S341">
        <v>0.48089750335205966</v>
      </c>
      <c r="T341">
        <v>2026</v>
      </c>
      <c r="U341" t="s">
        <v>89</v>
      </c>
      <c r="V341">
        <v>3</v>
      </c>
      <c r="W341" t="s">
        <v>78</v>
      </c>
    </row>
    <row r="342" spans="1:23">
      <c r="A342">
        <v>4995</v>
      </c>
      <c r="B342" s="11">
        <v>46092</v>
      </c>
      <c r="C342">
        <v>2026</v>
      </c>
      <c r="D342" t="s">
        <v>89</v>
      </c>
      <c r="E342" t="s">
        <v>78</v>
      </c>
      <c r="F342" t="s">
        <v>6</v>
      </c>
      <c r="G342" t="s">
        <v>43</v>
      </c>
      <c r="H342" t="s">
        <v>28</v>
      </c>
      <c r="I342" t="s">
        <v>13</v>
      </c>
      <c r="J342" t="s">
        <v>9</v>
      </c>
      <c r="K342" t="s">
        <v>10</v>
      </c>
      <c r="L342">
        <v>3</v>
      </c>
      <c r="M342">
        <v>90.31</v>
      </c>
      <c r="N342">
        <v>0</v>
      </c>
      <c r="O342">
        <v>44.58</v>
      </c>
      <c r="P342">
        <v>270.93</v>
      </c>
      <c r="Q342">
        <v>133.74</v>
      </c>
      <c r="R342">
        <v>137.19</v>
      </c>
      <c r="S342">
        <v>0.50636695825489975</v>
      </c>
      <c r="T342">
        <v>2026</v>
      </c>
      <c r="U342" t="s">
        <v>89</v>
      </c>
      <c r="V342">
        <v>3</v>
      </c>
      <c r="W342" t="s">
        <v>78</v>
      </c>
    </row>
    <row r="343" spans="1:23">
      <c r="A343">
        <v>46</v>
      </c>
      <c r="B343" s="11">
        <v>46093</v>
      </c>
      <c r="C343">
        <v>2026</v>
      </c>
      <c r="D343" t="s">
        <v>89</v>
      </c>
      <c r="E343" t="s">
        <v>78</v>
      </c>
      <c r="F343" t="s">
        <v>20</v>
      </c>
      <c r="G343" t="s">
        <v>31</v>
      </c>
      <c r="H343" t="s">
        <v>2</v>
      </c>
      <c r="I343" t="s">
        <v>3</v>
      </c>
      <c r="J343" t="s">
        <v>9</v>
      </c>
      <c r="K343" t="s">
        <v>46</v>
      </c>
      <c r="L343">
        <v>4</v>
      </c>
      <c r="M343">
        <v>72.63</v>
      </c>
      <c r="N343">
        <v>0.1</v>
      </c>
      <c r="O343">
        <v>31.45</v>
      </c>
      <c r="P343">
        <v>261.46800000000002</v>
      </c>
      <c r="Q343">
        <v>125.8</v>
      </c>
      <c r="R343">
        <v>135.66800000000001</v>
      </c>
      <c r="S343">
        <v>0.51887037801948999</v>
      </c>
      <c r="T343">
        <v>2026</v>
      </c>
      <c r="U343" t="s">
        <v>89</v>
      </c>
      <c r="V343">
        <v>3</v>
      </c>
      <c r="W343" t="s">
        <v>78</v>
      </c>
    </row>
    <row r="344" spans="1:23">
      <c r="A344">
        <v>443</v>
      </c>
      <c r="B344" s="11">
        <v>46093</v>
      </c>
      <c r="C344">
        <v>2026</v>
      </c>
      <c r="D344" t="s">
        <v>89</v>
      </c>
      <c r="E344" t="s">
        <v>78</v>
      </c>
      <c r="F344" t="s">
        <v>6</v>
      </c>
      <c r="G344" t="s">
        <v>49</v>
      </c>
      <c r="H344" t="s">
        <v>2</v>
      </c>
      <c r="I344" t="s">
        <v>3</v>
      </c>
      <c r="J344" t="s">
        <v>34</v>
      </c>
      <c r="K344" t="s">
        <v>35</v>
      </c>
      <c r="L344">
        <v>3</v>
      </c>
      <c r="M344">
        <v>39.9</v>
      </c>
      <c r="N344">
        <v>0</v>
      </c>
      <c r="O344">
        <v>14.49</v>
      </c>
      <c r="P344">
        <v>119.69999999999999</v>
      </c>
      <c r="Q344">
        <v>43.47</v>
      </c>
      <c r="R344">
        <v>76.22999999999999</v>
      </c>
      <c r="S344">
        <v>0.63684210526315788</v>
      </c>
      <c r="T344">
        <v>2026</v>
      </c>
      <c r="U344" t="s">
        <v>89</v>
      </c>
      <c r="V344">
        <v>3</v>
      </c>
      <c r="W344" t="s">
        <v>78</v>
      </c>
    </row>
    <row r="345" spans="1:23">
      <c r="A345">
        <v>759</v>
      </c>
      <c r="B345" s="11">
        <v>46093</v>
      </c>
      <c r="C345">
        <v>2026</v>
      </c>
      <c r="D345" t="s">
        <v>89</v>
      </c>
      <c r="E345" t="s">
        <v>78</v>
      </c>
      <c r="F345" t="s">
        <v>6</v>
      </c>
      <c r="G345" t="s">
        <v>43</v>
      </c>
      <c r="H345" t="s">
        <v>2</v>
      </c>
      <c r="I345" t="s">
        <v>13</v>
      </c>
      <c r="J345" t="s">
        <v>34</v>
      </c>
      <c r="K345" t="s">
        <v>45</v>
      </c>
      <c r="L345">
        <v>1</v>
      </c>
      <c r="M345">
        <v>49.79</v>
      </c>
      <c r="N345">
        <v>0.1</v>
      </c>
      <c r="O345">
        <v>22.29</v>
      </c>
      <c r="P345">
        <v>44.811</v>
      </c>
      <c r="Q345">
        <v>22.29</v>
      </c>
      <c r="R345">
        <v>22.521000000000001</v>
      </c>
      <c r="S345">
        <v>0.5025774921336279</v>
      </c>
      <c r="T345">
        <v>2026</v>
      </c>
      <c r="U345" t="s">
        <v>89</v>
      </c>
      <c r="V345">
        <v>3</v>
      </c>
      <c r="W345" t="s">
        <v>78</v>
      </c>
    </row>
    <row r="346" spans="1:23">
      <c r="A346">
        <v>1097</v>
      </c>
      <c r="B346" s="11">
        <v>46093</v>
      </c>
      <c r="C346">
        <v>2026</v>
      </c>
      <c r="D346" t="s">
        <v>89</v>
      </c>
      <c r="E346" t="s">
        <v>78</v>
      </c>
      <c r="F346" t="s">
        <v>11</v>
      </c>
      <c r="G346" t="s">
        <v>12</v>
      </c>
      <c r="H346" t="s">
        <v>28</v>
      </c>
      <c r="I346" t="s">
        <v>13</v>
      </c>
      <c r="J346" t="s">
        <v>4</v>
      </c>
      <c r="K346" t="s">
        <v>26</v>
      </c>
      <c r="L346">
        <v>1</v>
      </c>
      <c r="M346">
        <v>41.24</v>
      </c>
      <c r="N346">
        <v>0.05</v>
      </c>
      <c r="O346">
        <v>16.64</v>
      </c>
      <c r="P346">
        <v>39.177999999999997</v>
      </c>
      <c r="Q346">
        <v>16.64</v>
      </c>
      <c r="R346">
        <v>22.537999999999997</v>
      </c>
      <c r="S346">
        <v>0.57527183623462141</v>
      </c>
      <c r="T346">
        <v>2026</v>
      </c>
      <c r="U346" t="s">
        <v>89</v>
      </c>
      <c r="V346">
        <v>3</v>
      </c>
      <c r="W346" t="s">
        <v>78</v>
      </c>
    </row>
    <row r="347" spans="1:23">
      <c r="A347">
        <v>2152</v>
      </c>
      <c r="B347" s="11">
        <v>46093</v>
      </c>
      <c r="C347">
        <v>2026</v>
      </c>
      <c r="D347" t="s">
        <v>89</v>
      </c>
      <c r="E347" t="s">
        <v>78</v>
      </c>
      <c r="F347" t="s">
        <v>0</v>
      </c>
      <c r="G347" t="s">
        <v>36</v>
      </c>
      <c r="H347" t="s">
        <v>2</v>
      </c>
      <c r="I347" t="s">
        <v>13</v>
      </c>
      <c r="J347" t="s">
        <v>9</v>
      </c>
      <c r="K347" t="s">
        <v>17</v>
      </c>
      <c r="L347">
        <v>1</v>
      </c>
      <c r="M347">
        <v>142.88999999999999</v>
      </c>
      <c r="N347">
        <v>0</v>
      </c>
      <c r="O347">
        <v>81.099999999999994</v>
      </c>
      <c r="P347">
        <v>142.88999999999999</v>
      </c>
      <c r="Q347">
        <v>81.099999999999994</v>
      </c>
      <c r="R347">
        <v>61.789999999999992</v>
      </c>
      <c r="S347">
        <v>0.43243054097557559</v>
      </c>
      <c r="T347">
        <v>2026</v>
      </c>
      <c r="U347" t="s">
        <v>89</v>
      </c>
      <c r="V347">
        <v>3</v>
      </c>
      <c r="W347" t="s">
        <v>78</v>
      </c>
    </row>
    <row r="348" spans="1:23">
      <c r="A348">
        <v>2512</v>
      </c>
      <c r="B348" s="11">
        <v>46093</v>
      </c>
      <c r="C348">
        <v>2026</v>
      </c>
      <c r="D348" t="s">
        <v>89</v>
      </c>
      <c r="E348" t="s">
        <v>78</v>
      </c>
      <c r="F348" t="s">
        <v>6</v>
      </c>
      <c r="G348" t="s">
        <v>7</v>
      </c>
      <c r="H348" t="s">
        <v>2</v>
      </c>
      <c r="I348" t="s">
        <v>13</v>
      </c>
      <c r="J348" t="s">
        <v>23</v>
      </c>
      <c r="K348" t="s">
        <v>29</v>
      </c>
      <c r="L348">
        <v>2</v>
      </c>
      <c r="M348">
        <v>192.76</v>
      </c>
      <c r="N348">
        <v>0</v>
      </c>
      <c r="O348">
        <v>103.08</v>
      </c>
      <c r="P348">
        <v>385.52</v>
      </c>
      <c r="Q348">
        <v>206.16</v>
      </c>
      <c r="R348">
        <v>179.35999999999999</v>
      </c>
      <c r="S348">
        <v>0.46524175140070551</v>
      </c>
      <c r="T348">
        <v>2026</v>
      </c>
      <c r="U348" t="s">
        <v>89</v>
      </c>
      <c r="V348">
        <v>3</v>
      </c>
      <c r="W348" t="s">
        <v>78</v>
      </c>
    </row>
    <row r="349" spans="1:23">
      <c r="A349">
        <v>2578</v>
      </c>
      <c r="B349" s="11">
        <v>46093</v>
      </c>
      <c r="C349">
        <v>2026</v>
      </c>
      <c r="D349" t="s">
        <v>89</v>
      </c>
      <c r="E349" t="s">
        <v>78</v>
      </c>
      <c r="F349" t="s">
        <v>11</v>
      </c>
      <c r="G349" t="s">
        <v>25</v>
      </c>
      <c r="H349" t="s">
        <v>2</v>
      </c>
      <c r="I349" t="s">
        <v>13</v>
      </c>
      <c r="J349" t="s">
        <v>14</v>
      </c>
      <c r="K349" t="s">
        <v>48</v>
      </c>
      <c r="L349">
        <v>1</v>
      </c>
      <c r="M349">
        <v>165.72</v>
      </c>
      <c r="N349">
        <v>0</v>
      </c>
      <c r="O349">
        <v>89.31</v>
      </c>
      <c r="P349">
        <v>165.72</v>
      </c>
      <c r="Q349">
        <v>89.31</v>
      </c>
      <c r="R349">
        <v>76.41</v>
      </c>
      <c r="S349">
        <v>0.46107892831281677</v>
      </c>
      <c r="T349">
        <v>2026</v>
      </c>
      <c r="U349" t="s">
        <v>89</v>
      </c>
      <c r="V349">
        <v>3</v>
      </c>
      <c r="W349" t="s">
        <v>78</v>
      </c>
    </row>
    <row r="350" spans="1:23">
      <c r="A350">
        <v>3302</v>
      </c>
      <c r="B350" s="11">
        <v>46093</v>
      </c>
      <c r="C350">
        <v>2026</v>
      </c>
      <c r="D350" t="s">
        <v>89</v>
      </c>
      <c r="E350" t="s">
        <v>78</v>
      </c>
      <c r="F350" t="s">
        <v>20</v>
      </c>
      <c r="G350" t="s">
        <v>31</v>
      </c>
      <c r="H350" t="s">
        <v>19</v>
      </c>
      <c r="I350" t="s">
        <v>16</v>
      </c>
      <c r="J350" t="s">
        <v>14</v>
      </c>
      <c r="K350" t="s">
        <v>48</v>
      </c>
      <c r="L350">
        <v>2</v>
      </c>
      <c r="M350">
        <v>164.33</v>
      </c>
      <c r="N350">
        <v>0</v>
      </c>
      <c r="O350">
        <v>86.07</v>
      </c>
      <c r="P350">
        <v>328.66</v>
      </c>
      <c r="Q350">
        <v>172.14</v>
      </c>
      <c r="R350">
        <v>156.52000000000004</v>
      </c>
      <c r="S350">
        <v>0.47623684050386428</v>
      </c>
      <c r="T350">
        <v>2026</v>
      </c>
      <c r="U350" t="s">
        <v>89</v>
      </c>
      <c r="V350">
        <v>3</v>
      </c>
      <c r="W350" t="s">
        <v>78</v>
      </c>
    </row>
    <row r="351" spans="1:23">
      <c r="A351">
        <v>3752</v>
      </c>
      <c r="B351" s="11">
        <v>46093</v>
      </c>
      <c r="C351">
        <v>2026</v>
      </c>
      <c r="D351" t="s">
        <v>89</v>
      </c>
      <c r="E351" t="s">
        <v>78</v>
      </c>
      <c r="F351" t="s">
        <v>20</v>
      </c>
      <c r="G351" t="s">
        <v>33</v>
      </c>
      <c r="H351" t="s">
        <v>8</v>
      </c>
      <c r="I351" t="s">
        <v>16</v>
      </c>
      <c r="J351" t="s">
        <v>14</v>
      </c>
      <c r="K351" t="s">
        <v>32</v>
      </c>
      <c r="L351">
        <v>3</v>
      </c>
      <c r="M351">
        <v>45.8</v>
      </c>
      <c r="N351">
        <v>0.15</v>
      </c>
      <c r="O351">
        <v>18.47</v>
      </c>
      <c r="P351">
        <v>116.78999999999998</v>
      </c>
      <c r="Q351">
        <v>55.41</v>
      </c>
      <c r="R351">
        <v>61.379999999999981</v>
      </c>
      <c r="S351">
        <v>0.52555869509375797</v>
      </c>
      <c r="T351">
        <v>2026</v>
      </c>
      <c r="U351" t="s">
        <v>89</v>
      </c>
      <c r="V351">
        <v>3</v>
      </c>
      <c r="W351" t="s">
        <v>78</v>
      </c>
    </row>
    <row r="352" spans="1:23">
      <c r="A352">
        <v>4839</v>
      </c>
      <c r="B352" s="11">
        <v>46093</v>
      </c>
      <c r="C352">
        <v>2026</v>
      </c>
      <c r="D352" t="s">
        <v>89</v>
      </c>
      <c r="E352" t="s">
        <v>78</v>
      </c>
      <c r="F352" t="s">
        <v>6</v>
      </c>
      <c r="G352" t="s">
        <v>7</v>
      </c>
      <c r="H352" t="s">
        <v>2</v>
      </c>
      <c r="I352" t="s">
        <v>13</v>
      </c>
      <c r="J352" t="s">
        <v>4</v>
      </c>
      <c r="K352" t="s">
        <v>30</v>
      </c>
      <c r="L352">
        <v>2</v>
      </c>
      <c r="M352">
        <v>103.08</v>
      </c>
      <c r="N352">
        <v>0.05</v>
      </c>
      <c r="O352">
        <v>49.27</v>
      </c>
      <c r="P352">
        <v>195.85199999999998</v>
      </c>
      <c r="Q352">
        <v>98.54</v>
      </c>
      <c r="R352">
        <v>97.311999999999969</v>
      </c>
      <c r="S352">
        <v>0.49686497967853266</v>
      </c>
      <c r="T352">
        <v>2026</v>
      </c>
      <c r="U352" t="s">
        <v>89</v>
      </c>
      <c r="V352">
        <v>3</v>
      </c>
      <c r="W352" t="s">
        <v>78</v>
      </c>
    </row>
    <row r="353" spans="1:23">
      <c r="A353">
        <v>264</v>
      </c>
      <c r="B353" s="11">
        <v>46094</v>
      </c>
      <c r="C353">
        <v>2026</v>
      </c>
      <c r="D353" t="s">
        <v>89</v>
      </c>
      <c r="E353" t="s">
        <v>78</v>
      </c>
      <c r="F353" t="s">
        <v>0</v>
      </c>
      <c r="G353" t="s">
        <v>1</v>
      </c>
      <c r="H353" t="s">
        <v>2</v>
      </c>
      <c r="I353" t="s">
        <v>16</v>
      </c>
      <c r="J353" t="s">
        <v>14</v>
      </c>
      <c r="K353" t="s">
        <v>32</v>
      </c>
      <c r="L353">
        <v>4</v>
      </c>
      <c r="M353">
        <v>47.33</v>
      </c>
      <c r="N353">
        <v>0</v>
      </c>
      <c r="O353">
        <v>18.739999999999998</v>
      </c>
      <c r="P353">
        <v>189.32</v>
      </c>
      <c r="Q353">
        <v>74.959999999999994</v>
      </c>
      <c r="R353">
        <v>114.36</v>
      </c>
      <c r="S353">
        <v>0.60405662370589475</v>
      </c>
      <c r="T353">
        <v>2026</v>
      </c>
      <c r="U353" t="s">
        <v>89</v>
      </c>
      <c r="V353">
        <v>3</v>
      </c>
      <c r="W353" t="s">
        <v>78</v>
      </c>
    </row>
    <row r="354" spans="1:23">
      <c r="A354">
        <v>2498</v>
      </c>
      <c r="B354" s="11">
        <v>46094</v>
      </c>
      <c r="C354">
        <v>2026</v>
      </c>
      <c r="D354" t="s">
        <v>89</v>
      </c>
      <c r="E354" t="s">
        <v>78</v>
      </c>
      <c r="F354" t="s">
        <v>11</v>
      </c>
      <c r="G354" t="s">
        <v>18</v>
      </c>
      <c r="H354" t="s">
        <v>19</v>
      </c>
      <c r="I354" t="s">
        <v>13</v>
      </c>
      <c r="J354" t="s">
        <v>4</v>
      </c>
      <c r="K354" t="s">
        <v>22</v>
      </c>
      <c r="L354">
        <v>1</v>
      </c>
      <c r="M354">
        <v>50.04</v>
      </c>
      <c r="N354">
        <v>0</v>
      </c>
      <c r="O354">
        <v>22.64</v>
      </c>
      <c r="P354">
        <v>50.04</v>
      </c>
      <c r="Q354">
        <v>22.64</v>
      </c>
      <c r="R354">
        <v>27.4</v>
      </c>
      <c r="S354">
        <v>0.54756195043964828</v>
      </c>
      <c r="T354">
        <v>2026</v>
      </c>
      <c r="U354" t="s">
        <v>89</v>
      </c>
      <c r="V354">
        <v>3</v>
      </c>
      <c r="W354" t="s">
        <v>78</v>
      </c>
    </row>
    <row r="355" spans="1:23">
      <c r="A355">
        <v>3929</v>
      </c>
      <c r="B355" s="11">
        <v>46094</v>
      </c>
      <c r="C355">
        <v>2026</v>
      </c>
      <c r="D355" t="s">
        <v>89</v>
      </c>
      <c r="E355" t="s">
        <v>78</v>
      </c>
      <c r="F355" t="s">
        <v>20</v>
      </c>
      <c r="G355" t="s">
        <v>47</v>
      </c>
      <c r="H355" t="s">
        <v>2</v>
      </c>
      <c r="I355" t="s">
        <v>13</v>
      </c>
      <c r="J355" t="s">
        <v>34</v>
      </c>
      <c r="K355" t="s">
        <v>38</v>
      </c>
      <c r="L355">
        <v>1</v>
      </c>
      <c r="M355">
        <v>125.69</v>
      </c>
      <c r="N355">
        <v>0</v>
      </c>
      <c r="O355">
        <v>67.150000000000006</v>
      </c>
      <c r="P355">
        <v>125.69</v>
      </c>
      <c r="Q355">
        <v>67.150000000000006</v>
      </c>
      <c r="R355">
        <v>58.539999999999992</v>
      </c>
      <c r="S355">
        <v>0.465749065160315</v>
      </c>
      <c r="T355">
        <v>2026</v>
      </c>
      <c r="U355" t="s">
        <v>89</v>
      </c>
      <c r="V355">
        <v>3</v>
      </c>
      <c r="W355" t="s">
        <v>78</v>
      </c>
    </row>
    <row r="356" spans="1:23">
      <c r="A356">
        <v>4195</v>
      </c>
      <c r="B356" s="11">
        <v>46094</v>
      </c>
      <c r="C356">
        <v>2026</v>
      </c>
      <c r="D356" t="s">
        <v>89</v>
      </c>
      <c r="E356" t="s">
        <v>78</v>
      </c>
      <c r="F356" t="s">
        <v>20</v>
      </c>
      <c r="G356" t="s">
        <v>47</v>
      </c>
      <c r="H356" t="s">
        <v>28</v>
      </c>
      <c r="I356" t="s">
        <v>13</v>
      </c>
      <c r="J356" t="s">
        <v>9</v>
      </c>
      <c r="K356" t="s">
        <v>17</v>
      </c>
      <c r="L356">
        <v>2</v>
      </c>
      <c r="M356">
        <v>142.72999999999999</v>
      </c>
      <c r="N356">
        <v>0.1</v>
      </c>
      <c r="O356">
        <v>77.28</v>
      </c>
      <c r="P356">
        <v>256.91399999999999</v>
      </c>
      <c r="Q356">
        <v>154.56</v>
      </c>
      <c r="R356">
        <v>102.35399999999998</v>
      </c>
      <c r="S356">
        <v>0.39839790747098247</v>
      </c>
      <c r="T356">
        <v>2026</v>
      </c>
      <c r="U356" t="s">
        <v>89</v>
      </c>
      <c r="V356">
        <v>3</v>
      </c>
      <c r="W356" t="s">
        <v>78</v>
      </c>
    </row>
    <row r="357" spans="1:23">
      <c r="A357">
        <v>4684</v>
      </c>
      <c r="B357" s="11">
        <v>46094</v>
      </c>
      <c r="C357">
        <v>2026</v>
      </c>
      <c r="D357" t="s">
        <v>89</v>
      </c>
      <c r="E357" t="s">
        <v>78</v>
      </c>
      <c r="F357" t="s">
        <v>6</v>
      </c>
      <c r="G357" t="s">
        <v>43</v>
      </c>
      <c r="H357" t="s">
        <v>2</v>
      </c>
      <c r="I357" t="s">
        <v>3</v>
      </c>
      <c r="J357" t="s">
        <v>34</v>
      </c>
      <c r="K357" t="s">
        <v>38</v>
      </c>
      <c r="L357">
        <v>4</v>
      </c>
      <c r="M357">
        <v>124.36</v>
      </c>
      <c r="N357">
        <v>0</v>
      </c>
      <c r="O357">
        <v>68.790000000000006</v>
      </c>
      <c r="P357">
        <v>497.44</v>
      </c>
      <c r="Q357">
        <v>275.16000000000003</v>
      </c>
      <c r="R357">
        <v>222.27999999999997</v>
      </c>
      <c r="S357">
        <v>0.44684786104856861</v>
      </c>
      <c r="T357">
        <v>2026</v>
      </c>
      <c r="U357" t="s">
        <v>89</v>
      </c>
      <c r="V357">
        <v>3</v>
      </c>
      <c r="W357" t="s">
        <v>78</v>
      </c>
    </row>
    <row r="358" spans="1:23">
      <c r="A358">
        <v>313</v>
      </c>
      <c r="B358" s="11">
        <v>46095</v>
      </c>
      <c r="C358">
        <v>2026</v>
      </c>
      <c r="D358" t="s">
        <v>89</v>
      </c>
      <c r="E358" t="s">
        <v>78</v>
      </c>
      <c r="F358" t="s">
        <v>20</v>
      </c>
      <c r="G358" t="s">
        <v>33</v>
      </c>
      <c r="H358" t="s">
        <v>2</v>
      </c>
      <c r="I358" t="s">
        <v>13</v>
      </c>
      <c r="J358" t="s">
        <v>4</v>
      </c>
      <c r="K358" t="s">
        <v>26</v>
      </c>
      <c r="L358">
        <v>4</v>
      </c>
      <c r="M358">
        <v>40.42</v>
      </c>
      <c r="N358">
        <v>0.1</v>
      </c>
      <c r="O358">
        <v>16.25</v>
      </c>
      <c r="P358">
        <v>145.512</v>
      </c>
      <c r="Q358">
        <v>65</v>
      </c>
      <c r="R358">
        <v>80.512</v>
      </c>
      <c r="S358">
        <v>0.5533014459288581</v>
      </c>
      <c r="T358">
        <v>2026</v>
      </c>
      <c r="U358" t="s">
        <v>89</v>
      </c>
      <c r="V358">
        <v>3</v>
      </c>
      <c r="W358" t="s">
        <v>78</v>
      </c>
    </row>
    <row r="359" spans="1:23">
      <c r="A359">
        <v>1056</v>
      </c>
      <c r="B359" s="11">
        <v>46095</v>
      </c>
      <c r="C359">
        <v>2026</v>
      </c>
      <c r="D359" t="s">
        <v>89</v>
      </c>
      <c r="E359" t="s">
        <v>78</v>
      </c>
      <c r="F359" t="s">
        <v>0</v>
      </c>
      <c r="G359" t="s">
        <v>50</v>
      </c>
      <c r="H359" t="s">
        <v>2</v>
      </c>
      <c r="I359" t="s">
        <v>3</v>
      </c>
      <c r="J359" t="s">
        <v>23</v>
      </c>
      <c r="K359" t="s">
        <v>29</v>
      </c>
      <c r="L359">
        <v>1</v>
      </c>
      <c r="M359">
        <v>192.86</v>
      </c>
      <c r="N359">
        <v>0</v>
      </c>
      <c r="O359">
        <v>101.13</v>
      </c>
      <c r="P359">
        <v>192.86</v>
      </c>
      <c r="Q359">
        <v>101.13</v>
      </c>
      <c r="R359">
        <v>91.730000000000018</v>
      </c>
      <c r="S359">
        <v>0.475629990666805</v>
      </c>
      <c r="T359">
        <v>2026</v>
      </c>
      <c r="U359" t="s">
        <v>89</v>
      </c>
      <c r="V359">
        <v>3</v>
      </c>
      <c r="W359" t="s">
        <v>78</v>
      </c>
    </row>
    <row r="360" spans="1:23">
      <c r="A360">
        <v>2189</v>
      </c>
      <c r="B360" s="11">
        <v>46095</v>
      </c>
      <c r="C360">
        <v>2026</v>
      </c>
      <c r="D360" t="s">
        <v>89</v>
      </c>
      <c r="E360" t="s">
        <v>78</v>
      </c>
      <c r="F360" t="s">
        <v>20</v>
      </c>
      <c r="G360" t="s">
        <v>21</v>
      </c>
      <c r="H360" t="s">
        <v>28</v>
      </c>
      <c r="I360" t="s">
        <v>13</v>
      </c>
      <c r="J360" t="s">
        <v>9</v>
      </c>
      <c r="K360" t="s">
        <v>46</v>
      </c>
      <c r="L360">
        <v>2</v>
      </c>
      <c r="M360">
        <v>72.34</v>
      </c>
      <c r="N360">
        <v>0</v>
      </c>
      <c r="O360">
        <v>33.29</v>
      </c>
      <c r="P360">
        <v>144.68</v>
      </c>
      <c r="Q360">
        <v>66.58</v>
      </c>
      <c r="R360">
        <v>78.100000000000009</v>
      </c>
      <c r="S360">
        <v>0.53981199889411113</v>
      </c>
      <c r="T360">
        <v>2026</v>
      </c>
      <c r="U360" t="s">
        <v>89</v>
      </c>
      <c r="V360">
        <v>3</v>
      </c>
      <c r="W360" t="s">
        <v>78</v>
      </c>
    </row>
    <row r="361" spans="1:23">
      <c r="A361">
        <v>2617</v>
      </c>
      <c r="B361" s="11">
        <v>46095</v>
      </c>
      <c r="C361">
        <v>2026</v>
      </c>
      <c r="D361" t="s">
        <v>89</v>
      </c>
      <c r="E361" t="s">
        <v>78</v>
      </c>
      <c r="F361" t="s">
        <v>20</v>
      </c>
      <c r="G361" t="s">
        <v>47</v>
      </c>
      <c r="H361" t="s">
        <v>2</v>
      </c>
      <c r="I361" t="s">
        <v>13</v>
      </c>
      <c r="J361" t="s">
        <v>14</v>
      </c>
      <c r="K361" t="s">
        <v>15</v>
      </c>
      <c r="L361">
        <v>2</v>
      </c>
      <c r="M361">
        <v>35.409999999999997</v>
      </c>
      <c r="N361">
        <v>0</v>
      </c>
      <c r="O361">
        <v>13.89</v>
      </c>
      <c r="P361">
        <v>70.819999999999993</v>
      </c>
      <c r="Q361">
        <v>27.78</v>
      </c>
      <c r="R361">
        <v>43.039999999999992</v>
      </c>
      <c r="S361">
        <v>0.60773792713922614</v>
      </c>
      <c r="T361">
        <v>2026</v>
      </c>
      <c r="U361" t="s">
        <v>89</v>
      </c>
      <c r="V361">
        <v>3</v>
      </c>
      <c r="W361" t="s">
        <v>78</v>
      </c>
    </row>
    <row r="362" spans="1:23">
      <c r="A362">
        <v>2901</v>
      </c>
      <c r="B362" s="11">
        <v>46095</v>
      </c>
      <c r="C362">
        <v>2026</v>
      </c>
      <c r="D362" t="s">
        <v>89</v>
      </c>
      <c r="E362" t="s">
        <v>78</v>
      </c>
      <c r="F362" t="s">
        <v>20</v>
      </c>
      <c r="G362" t="s">
        <v>33</v>
      </c>
      <c r="H362" t="s">
        <v>8</v>
      </c>
      <c r="I362" t="s">
        <v>16</v>
      </c>
      <c r="J362" t="s">
        <v>4</v>
      </c>
      <c r="K362" t="s">
        <v>30</v>
      </c>
      <c r="L362">
        <v>12</v>
      </c>
      <c r="M362">
        <v>102.25</v>
      </c>
      <c r="N362">
        <v>0.1</v>
      </c>
      <c r="O362">
        <v>51.07</v>
      </c>
      <c r="P362">
        <v>1104.3</v>
      </c>
      <c r="Q362">
        <v>612.84</v>
      </c>
      <c r="R362">
        <v>491.45999999999992</v>
      </c>
      <c r="S362">
        <v>0.44504210812279266</v>
      </c>
      <c r="T362">
        <v>2026</v>
      </c>
      <c r="U362" t="s">
        <v>89</v>
      </c>
      <c r="V362">
        <v>3</v>
      </c>
      <c r="W362" t="s">
        <v>78</v>
      </c>
    </row>
    <row r="363" spans="1:23">
      <c r="A363">
        <v>2952</v>
      </c>
      <c r="B363" s="11">
        <v>46095</v>
      </c>
      <c r="C363">
        <v>2026</v>
      </c>
      <c r="D363" t="s">
        <v>89</v>
      </c>
      <c r="E363" t="s">
        <v>78</v>
      </c>
      <c r="F363" t="s">
        <v>6</v>
      </c>
      <c r="G363" t="s">
        <v>7</v>
      </c>
      <c r="H363" t="s">
        <v>2</v>
      </c>
      <c r="I363" t="s">
        <v>13</v>
      </c>
      <c r="J363" t="s">
        <v>4</v>
      </c>
      <c r="K363" t="s">
        <v>22</v>
      </c>
      <c r="L363">
        <v>1</v>
      </c>
      <c r="M363">
        <v>51.86</v>
      </c>
      <c r="N363">
        <v>0.1</v>
      </c>
      <c r="O363">
        <v>22.34</v>
      </c>
      <c r="P363">
        <v>46.673999999999999</v>
      </c>
      <c r="Q363">
        <v>22.34</v>
      </c>
      <c r="R363">
        <v>24.334</v>
      </c>
      <c r="S363">
        <v>0.52136092899687192</v>
      </c>
      <c r="T363">
        <v>2026</v>
      </c>
      <c r="U363" t="s">
        <v>89</v>
      </c>
      <c r="V363">
        <v>3</v>
      </c>
      <c r="W363" t="s">
        <v>78</v>
      </c>
    </row>
    <row r="364" spans="1:23">
      <c r="A364">
        <v>3421</v>
      </c>
      <c r="B364" s="11">
        <v>46095</v>
      </c>
      <c r="C364">
        <v>2026</v>
      </c>
      <c r="D364" t="s">
        <v>89</v>
      </c>
      <c r="E364" t="s">
        <v>78</v>
      </c>
      <c r="F364" t="s">
        <v>20</v>
      </c>
      <c r="G364" t="s">
        <v>33</v>
      </c>
      <c r="H364" t="s">
        <v>2</v>
      </c>
      <c r="I364" t="s">
        <v>3</v>
      </c>
      <c r="J364" t="s">
        <v>14</v>
      </c>
      <c r="K364" t="s">
        <v>15</v>
      </c>
      <c r="L364">
        <v>1</v>
      </c>
      <c r="M364">
        <v>36.520000000000003</v>
      </c>
      <c r="N364">
        <v>0.05</v>
      </c>
      <c r="O364">
        <v>13.23</v>
      </c>
      <c r="P364">
        <v>34.694000000000003</v>
      </c>
      <c r="Q364">
        <v>13.23</v>
      </c>
      <c r="R364">
        <v>21.464000000000002</v>
      </c>
      <c r="S364">
        <v>0.61866605176687617</v>
      </c>
      <c r="T364">
        <v>2026</v>
      </c>
      <c r="U364" t="s">
        <v>89</v>
      </c>
      <c r="V364">
        <v>3</v>
      </c>
      <c r="W364" t="s">
        <v>78</v>
      </c>
    </row>
    <row r="365" spans="1:23">
      <c r="A365">
        <v>3536</v>
      </c>
      <c r="B365" s="11">
        <v>46095</v>
      </c>
      <c r="C365">
        <v>2026</v>
      </c>
      <c r="D365" t="s">
        <v>89</v>
      </c>
      <c r="E365" t="s">
        <v>78</v>
      </c>
      <c r="F365" t="s">
        <v>11</v>
      </c>
      <c r="G365" t="s">
        <v>39</v>
      </c>
      <c r="H365" t="s">
        <v>2</v>
      </c>
      <c r="I365" t="s">
        <v>13</v>
      </c>
      <c r="J365" t="s">
        <v>9</v>
      </c>
      <c r="K365" t="s">
        <v>37</v>
      </c>
      <c r="L365">
        <v>2</v>
      </c>
      <c r="M365">
        <v>153.66</v>
      </c>
      <c r="N365">
        <v>0.1</v>
      </c>
      <c r="O365">
        <v>78.430000000000007</v>
      </c>
      <c r="P365">
        <v>276.58800000000002</v>
      </c>
      <c r="Q365">
        <v>156.86000000000001</v>
      </c>
      <c r="R365">
        <v>119.72800000000001</v>
      </c>
      <c r="S365">
        <v>0.43287488972768162</v>
      </c>
      <c r="T365">
        <v>2026</v>
      </c>
      <c r="U365" t="s">
        <v>89</v>
      </c>
      <c r="V365">
        <v>3</v>
      </c>
      <c r="W365" t="s">
        <v>78</v>
      </c>
    </row>
    <row r="366" spans="1:23">
      <c r="A366">
        <v>3878</v>
      </c>
      <c r="B366" s="11">
        <v>46095</v>
      </c>
      <c r="C366">
        <v>2026</v>
      </c>
      <c r="D366" t="s">
        <v>89</v>
      </c>
      <c r="E366" t="s">
        <v>78</v>
      </c>
      <c r="F366" t="s">
        <v>6</v>
      </c>
      <c r="G366" t="s">
        <v>49</v>
      </c>
      <c r="H366" t="s">
        <v>28</v>
      </c>
      <c r="I366" t="s">
        <v>3</v>
      </c>
      <c r="J366" t="s">
        <v>34</v>
      </c>
      <c r="K366" t="s">
        <v>35</v>
      </c>
      <c r="L366">
        <v>1</v>
      </c>
      <c r="M366">
        <v>41.05</v>
      </c>
      <c r="N366">
        <v>0.1</v>
      </c>
      <c r="O366">
        <v>14.94</v>
      </c>
      <c r="P366">
        <v>36.945</v>
      </c>
      <c r="Q366">
        <v>14.94</v>
      </c>
      <c r="R366">
        <v>22.005000000000003</v>
      </c>
      <c r="S366">
        <v>0.59561510353227776</v>
      </c>
      <c r="T366">
        <v>2026</v>
      </c>
      <c r="U366" t="s">
        <v>89</v>
      </c>
      <c r="V366">
        <v>3</v>
      </c>
      <c r="W366" t="s">
        <v>78</v>
      </c>
    </row>
    <row r="367" spans="1:23">
      <c r="A367">
        <v>2027</v>
      </c>
      <c r="B367" s="11">
        <v>46096</v>
      </c>
      <c r="C367">
        <v>2026</v>
      </c>
      <c r="D367" t="s">
        <v>89</v>
      </c>
      <c r="E367" t="s">
        <v>78</v>
      </c>
      <c r="F367" t="s">
        <v>11</v>
      </c>
      <c r="G367" t="s">
        <v>12</v>
      </c>
      <c r="H367" t="s">
        <v>2</v>
      </c>
      <c r="I367" t="s">
        <v>3</v>
      </c>
      <c r="J367" t="s">
        <v>14</v>
      </c>
      <c r="K367" t="s">
        <v>44</v>
      </c>
      <c r="L367">
        <v>4</v>
      </c>
      <c r="M367">
        <v>136.21</v>
      </c>
      <c r="N367">
        <v>0.05</v>
      </c>
      <c r="O367">
        <v>68.55</v>
      </c>
      <c r="P367">
        <v>517.59799999999996</v>
      </c>
      <c r="Q367">
        <v>274.2</v>
      </c>
      <c r="R367">
        <v>243.39799999999997</v>
      </c>
      <c r="S367">
        <v>0.4702452482428448</v>
      </c>
      <c r="T367">
        <v>2026</v>
      </c>
      <c r="U367" t="s">
        <v>89</v>
      </c>
      <c r="V367">
        <v>3</v>
      </c>
      <c r="W367" t="s">
        <v>78</v>
      </c>
    </row>
    <row r="368" spans="1:23">
      <c r="A368">
        <v>3280</v>
      </c>
      <c r="B368" s="11">
        <v>46096</v>
      </c>
      <c r="C368">
        <v>2026</v>
      </c>
      <c r="D368" t="s">
        <v>89</v>
      </c>
      <c r="E368" t="s">
        <v>78</v>
      </c>
      <c r="F368" t="s">
        <v>20</v>
      </c>
      <c r="G368" t="s">
        <v>21</v>
      </c>
      <c r="H368" t="s">
        <v>2</v>
      </c>
      <c r="I368" t="s">
        <v>3</v>
      </c>
      <c r="J368" t="s">
        <v>14</v>
      </c>
      <c r="K368" t="s">
        <v>32</v>
      </c>
      <c r="L368">
        <v>3</v>
      </c>
      <c r="M368">
        <v>46.68</v>
      </c>
      <c r="N368">
        <v>0</v>
      </c>
      <c r="O368">
        <v>18.760000000000002</v>
      </c>
      <c r="P368">
        <v>140.04</v>
      </c>
      <c r="Q368">
        <v>56.28</v>
      </c>
      <c r="R368">
        <v>83.759999999999991</v>
      </c>
      <c r="S368">
        <v>0.59811482433590402</v>
      </c>
      <c r="T368">
        <v>2026</v>
      </c>
      <c r="U368" t="s">
        <v>89</v>
      </c>
      <c r="V368">
        <v>3</v>
      </c>
      <c r="W368" t="s">
        <v>78</v>
      </c>
    </row>
    <row r="369" spans="1:23">
      <c r="A369">
        <v>5149</v>
      </c>
      <c r="B369" s="11">
        <v>46096</v>
      </c>
      <c r="C369">
        <v>2026</v>
      </c>
      <c r="D369" t="s">
        <v>89</v>
      </c>
      <c r="E369" t="s">
        <v>78</v>
      </c>
      <c r="F369" t="s">
        <v>6</v>
      </c>
      <c r="G369" t="s">
        <v>43</v>
      </c>
      <c r="H369" t="s">
        <v>19</v>
      </c>
      <c r="I369" t="s">
        <v>13</v>
      </c>
      <c r="J369" t="s">
        <v>14</v>
      </c>
      <c r="K369" t="s">
        <v>15</v>
      </c>
      <c r="L369">
        <v>1</v>
      </c>
      <c r="M369">
        <v>35.340000000000003</v>
      </c>
      <c r="N369">
        <v>0.05</v>
      </c>
      <c r="O369">
        <v>13.37</v>
      </c>
      <c r="P369">
        <v>33.573</v>
      </c>
      <c r="Q369">
        <v>13.37</v>
      </c>
      <c r="R369">
        <v>20.203000000000003</v>
      </c>
      <c r="S369">
        <v>0.60176332171685587</v>
      </c>
      <c r="T369">
        <v>2026</v>
      </c>
      <c r="U369" t="s">
        <v>89</v>
      </c>
      <c r="V369">
        <v>3</v>
      </c>
      <c r="W369" t="s">
        <v>78</v>
      </c>
    </row>
    <row r="370" spans="1:23">
      <c r="A370">
        <v>412</v>
      </c>
      <c r="B370" s="11">
        <v>46097</v>
      </c>
      <c r="C370">
        <v>2026</v>
      </c>
      <c r="D370" t="s">
        <v>89</v>
      </c>
      <c r="E370" t="s">
        <v>78</v>
      </c>
      <c r="F370" t="s">
        <v>20</v>
      </c>
      <c r="G370" t="s">
        <v>31</v>
      </c>
      <c r="H370" t="s">
        <v>19</v>
      </c>
      <c r="I370" t="s">
        <v>3</v>
      </c>
      <c r="J370" t="s">
        <v>34</v>
      </c>
      <c r="K370" t="s">
        <v>35</v>
      </c>
      <c r="L370">
        <v>2</v>
      </c>
      <c r="M370">
        <v>40.19</v>
      </c>
      <c r="N370">
        <v>0</v>
      </c>
      <c r="O370">
        <v>14.92</v>
      </c>
      <c r="P370">
        <v>80.38</v>
      </c>
      <c r="Q370">
        <v>29.84</v>
      </c>
      <c r="R370">
        <v>50.539999999999992</v>
      </c>
      <c r="S370">
        <v>0.62876337397362525</v>
      </c>
      <c r="T370">
        <v>2026</v>
      </c>
      <c r="U370" t="s">
        <v>89</v>
      </c>
      <c r="V370">
        <v>3</v>
      </c>
      <c r="W370" t="s">
        <v>78</v>
      </c>
    </row>
    <row r="371" spans="1:23">
      <c r="A371">
        <v>1161</v>
      </c>
      <c r="B371" s="11">
        <v>46097</v>
      </c>
      <c r="C371">
        <v>2026</v>
      </c>
      <c r="D371" t="s">
        <v>89</v>
      </c>
      <c r="E371" t="s">
        <v>78</v>
      </c>
      <c r="F371" t="s">
        <v>6</v>
      </c>
      <c r="G371" t="s">
        <v>43</v>
      </c>
      <c r="H371" t="s">
        <v>2</v>
      </c>
      <c r="I371" t="s">
        <v>13</v>
      </c>
      <c r="J371" t="s">
        <v>4</v>
      </c>
      <c r="K371" t="s">
        <v>30</v>
      </c>
      <c r="L371">
        <v>2</v>
      </c>
      <c r="M371">
        <v>101.73</v>
      </c>
      <c r="N371">
        <v>0.05</v>
      </c>
      <c r="O371">
        <v>51.56</v>
      </c>
      <c r="P371">
        <v>193.28700000000001</v>
      </c>
      <c r="Q371">
        <v>103.12</v>
      </c>
      <c r="R371">
        <v>90.167000000000002</v>
      </c>
      <c r="S371">
        <v>0.46649283190281809</v>
      </c>
      <c r="T371">
        <v>2026</v>
      </c>
      <c r="U371" t="s">
        <v>89</v>
      </c>
      <c r="V371">
        <v>3</v>
      </c>
      <c r="W371" t="s">
        <v>78</v>
      </c>
    </row>
    <row r="372" spans="1:23">
      <c r="A372">
        <v>1320</v>
      </c>
      <c r="B372" s="11">
        <v>46097</v>
      </c>
      <c r="C372">
        <v>2026</v>
      </c>
      <c r="D372" t="s">
        <v>89</v>
      </c>
      <c r="E372" t="s">
        <v>78</v>
      </c>
      <c r="F372" t="s">
        <v>11</v>
      </c>
      <c r="G372" t="s">
        <v>18</v>
      </c>
      <c r="H372" t="s">
        <v>19</v>
      </c>
      <c r="I372" t="s">
        <v>16</v>
      </c>
      <c r="J372" t="s">
        <v>23</v>
      </c>
      <c r="K372" t="s">
        <v>29</v>
      </c>
      <c r="L372">
        <v>1</v>
      </c>
      <c r="M372">
        <v>200.05</v>
      </c>
      <c r="N372">
        <v>0</v>
      </c>
      <c r="O372">
        <v>102.69</v>
      </c>
      <c r="P372">
        <v>200.05</v>
      </c>
      <c r="Q372">
        <v>102.69</v>
      </c>
      <c r="R372">
        <v>97.360000000000014</v>
      </c>
      <c r="S372">
        <v>0.48667833041739567</v>
      </c>
      <c r="T372">
        <v>2026</v>
      </c>
      <c r="U372" t="s">
        <v>89</v>
      </c>
      <c r="V372">
        <v>3</v>
      </c>
      <c r="W372" t="s">
        <v>78</v>
      </c>
    </row>
    <row r="373" spans="1:23">
      <c r="A373">
        <v>2528</v>
      </c>
      <c r="B373" s="11">
        <v>46097</v>
      </c>
      <c r="C373">
        <v>2026</v>
      </c>
      <c r="D373" t="s">
        <v>89</v>
      </c>
      <c r="E373" t="s">
        <v>78</v>
      </c>
      <c r="F373" t="s">
        <v>20</v>
      </c>
      <c r="G373" t="s">
        <v>31</v>
      </c>
      <c r="H373" t="s">
        <v>2</v>
      </c>
      <c r="I373" t="s">
        <v>13</v>
      </c>
      <c r="J373" t="s">
        <v>9</v>
      </c>
      <c r="K373" t="s">
        <v>10</v>
      </c>
      <c r="L373">
        <v>1</v>
      </c>
      <c r="M373">
        <v>90.06</v>
      </c>
      <c r="N373">
        <v>0</v>
      </c>
      <c r="O373">
        <v>44.49</v>
      </c>
      <c r="P373">
        <v>90.06</v>
      </c>
      <c r="Q373">
        <v>44.49</v>
      </c>
      <c r="R373">
        <v>45.57</v>
      </c>
      <c r="S373">
        <v>0.50599600266489009</v>
      </c>
      <c r="T373">
        <v>2026</v>
      </c>
      <c r="U373" t="s">
        <v>89</v>
      </c>
      <c r="V373">
        <v>3</v>
      </c>
      <c r="W373" t="s">
        <v>78</v>
      </c>
    </row>
    <row r="374" spans="1:23">
      <c r="A374">
        <v>2956</v>
      </c>
      <c r="B374" s="11">
        <v>46097</v>
      </c>
      <c r="C374">
        <v>2026</v>
      </c>
      <c r="D374" t="s">
        <v>89</v>
      </c>
      <c r="E374" t="s">
        <v>78</v>
      </c>
      <c r="F374" t="s">
        <v>6</v>
      </c>
      <c r="G374" t="s">
        <v>41</v>
      </c>
      <c r="H374" t="s">
        <v>2</v>
      </c>
      <c r="I374" t="s">
        <v>13</v>
      </c>
      <c r="J374" t="s">
        <v>14</v>
      </c>
      <c r="K374" t="s">
        <v>15</v>
      </c>
      <c r="L374">
        <v>1</v>
      </c>
      <c r="M374">
        <v>37.119999999999997</v>
      </c>
      <c r="N374">
        <v>0.1</v>
      </c>
      <c r="O374">
        <v>13.39</v>
      </c>
      <c r="P374">
        <v>33.408000000000001</v>
      </c>
      <c r="Q374">
        <v>13.39</v>
      </c>
      <c r="R374">
        <v>20.018000000000001</v>
      </c>
      <c r="S374">
        <v>0.59919779693486586</v>
      </c>
      <c r="T374">
        <v>2026</v>
      </c>
      <c r="U374" t="s">
        <v>89</v>
      </c>
      <c r="V374">
        <v>3</v>
      </c>
      <c r="W374" t="s">
        <v>78</v>
      </c>
    </row>
    <row r="375" spans="1:23">
      <c r="A375">
        <v>2973</v>
      </c>
      <c r="B375" s="11">
        <v>46097</v>
      </c>
      <c r="C375">
        <v>2026</v>
      </c>
      <c r="D375" t="s">
        <v>89</v>
      </c>
      <c r="E375" t="s">
        <v>78</v>
      </c>
      <c r="F375" t="s">
        <v>0</v>
      </c>
      <c r="G375" t="s">
        <v>1</v>
      </c>
      <c r="H375" t="s">
        <v>19</v>
      </c>
      <c r="I375" t="s">
        <v>3</v>
      </c>
      <c r="J375" t="s">
        <v>9</v>
      </c>
      <c r="K375" t="s">
        <v>37</v>
      </c>
      <c r="L375">
        <v>2</v>
      </c>
      <c r="M375">
        <v>156.09</v>
      </c>
      <c r="N375">
        <v>0.1</v>
      </c>
      <c r="O375">
        <v>79.72</v>
      </c>
      <c r="P375">
        <v>280.96199999999999</v>
      </c>
      <c r="Q375">
        <v>159.44</v>
      </c>
      <c r="R375">
        <v>121.52199999999999</v>
      </c>
      <c r="S375">
        <v>0.43252112385304775</v>
      </c>
      <c r="T375">
        <v>2026</v>
      </c>
      <c r="U375" t="s">
        <v>89</v>
      </c>
      <c r="V375">
        <v>3</v>
      </c>
      <c r="W375" t="s">
        <v>78</v>
      </c>
    </row>
    <row r="376" spans="1:23">
      <c r="A376">
        <v>3358</v>
      </c>
      <c r="B376" s="11">
        <v>46097</v>
      </c>
      <c r="C376">
        <v>2026</v>
      </c>
      <c r="D376" t="s">
        <v>89</v>
      </c>
      <c r="E376" t="s">
        <v>78</v>
      </c>
      <c r="F376" t="s">
        <v>0</v>
      </c>
      <c r="G376" t="s">
        <v>1</v>
      </c>
      <c r="H376" t="s">
        <v>8</v>
      </c>
      <c r="I376" t="s">
        <v>16</v>
      </c>
      <c r="J376" t="s">
        <v>34</v>
      </c>
      <c r="K376" t="s">
        <v>42</v>
      </c>
      <c r="L376">
        <v>12</v>
      </c>
      <c r="M376">
        <v>36.44</v>
      </c>
      <c r="N376">
        <v>0.05</v>
      </c>
      <c r="O376">
        <v>13.65</v>
      </c>
      <c r="P376">
        <v>415.41599999999994</v>
      </c>
      <c r="Q376">
        <v>163.80000000000001</v>
      </c>
      <c r="R376">
        <v>251.61599999999993</v>
      </c>
      <c r="S376">
        <v>0.60569645848980291</v>
      </c>
      <c r="T376">
        <v>2026</v>
      </c>
      <c r="U376" t="s">
        <v>89</v>
      </c>
      <c r="V376">
        <v>3</v>
      </c>
      <c r="W376" t="s">
        <v>78</v>
      </c>
    </row>
    <row r="377" spans="1:23">
      <c r="A377">
        <v>164</v>
      </c>
      <c r="B377" s="11">
        <v>46098</v>
      </c>
      <c r="C377">
        <v>2026</v>
      </c>
      <c r="D377" t="s">
        <v>89</v>
      </c>
      <c r="E377" t="s">
        <v>78</v>
      </c>
      <c r="F377" t="s">
        <v>0</v>
      </c>
      <c r="G377" t="s">
        <v>50</v>
      </c>
      <c r="H377" t="s">
        <v>28</v>
      </c>
      <c r="I377" t="s">
        <v>16</v>
      </c>
      <c r="J377" t="s">
        <v>23</v>
      </c>
      <c r="K377" t="s">
        <v>51</v>
      </c>
      <c r="L377">
        <v>5</v>
      </c>
      <c r="M377">
        <v>123.95</v>
      </c>
      <c r="N377">
        <v>0.05</v>
      </c>
      <c r="O377">
        <v>59.23</v>
      </c>
      <c r="P377">
        <v>588.76249999999993</v>
      </c>
      <c r="Q377">
        <v>296.14999999999998</v>
      </c>
      <c r="R377">
        <v>292.61249999999995</v>
      </c>
      <c r="S377">
        <v>0.49699581749856692</v>
      </c>
      <c r="T377">
        <v>2026</v>
      </c>
      <c r="U377" t="s">
        <v>89</v>
      </c>
      <c r="V377">
        <v>3</v>
      </c>
      <c r="W377" t="s">
        <v>78</v>
      </c>
    </row>
    <row r="378" spans="1:23">
      <c r="A378">
        <v>995</v>
      </c>
      <c r="B378" s="11">
        <v>46098</v>
      </c>
      <c r="C378">
        <v>2026</v>
      </c>
      <c r="D378" t="s">
        <v>89</v>
      </c>
      <c r="E378" t="s">
        <v>78</v>
      </c>
      <c r="F378" t="s">
        <v>11</v>
      </c>
      <c r="G378" t="s">
        <v>52</v>
      </c>
      <c r="H378" t="s">
        <v>28</v>
      </c>
      <c r="I378" t="s">
        <v>16</v>
      </c>
      <c r="J378" t="s">
        <v>23</v>
      </c>
      <c r="K378" t="s">
        <v>29</v>
      </c>
      <c r="L378">
        <v>1</v>
      </c>
      <c r="M378">
        <v>192.84</v>
      </c>
      <c r="N378">
        <v>0.15</v>
      </c>
      <c r="O378">
        <v>101.42</v>
      </c>
      <c r="P378">
        <v>163.91399999999999</v>
      </c>
      <c r="Q378">
        <v>101.42</v>
      </c>
      <c r="R378">
        <v>62.493999999999986</v>
      </c>
      <c r="S378">
        <v>0.38126090510877647</v>
      </c>
      <c r="T378">
        <v>2026</v>
      </c>
      <c r="U378" t="s">
        <v>89</v>
      </c>
      <c r="V378">
        <v>3</v>
      </c>
      <c r="W378" t="s">
        <v>78</v>
      </c>
    </row>
    <row r="379" spans="1:23">
      <c r="A379">
        <v>4912</v>
      </c>
      <c r="B379" s="11">
        <v>46098</v>
      </c>
      <c r="C379">
        <v>2026</v>
      </c>
      <c r="D379" t="s">
        <v>89</v>
      </c>
      <c r="E379" t="s">
        <v>78</v>
      </c>
      <c r="F379" t="s">
        <v>6</v>
      </c>
      <c r="G379" t="s">
        <v>41</v>
      </c>
      <c r="H379" t="s">
        <v>2</v>
      </c>
      <c r="I379" t="s">
        <v>13</v>
      </c>
      <c r="J379" t="s">
        <v>9</v>
      </c>
      <c r="K379" t="s">
        <v>37</v>
      </c>
      <c r="L379">
        <v>1</v>
      </c>
      <c r="M379">
        <v>152.57</v>
      </c>
      <c r="N379">
        <v>0.1</v>
      </c>
      <c r="O379">
        <v>80.319999999999993</v>
      </c>
      <c r="P379">
        <v>137.31299999999999</v>
      </c>
      <c r="Q379">
        <v>80.319999999999993</v>
      </c>
      <c r="R379">
        <v>56.992999999999995</v>
      </c>
      <c r="S379">
        <v>0.41505902572953762</v>
      </c>
      <c r="T379">
        <v>2026</v>
      </c>
      <c r="U379" t="s">
        <v>89</v>
      </c>
      <c r="V379">
        <v>3</v>
      </c>
      <c r="W379" t="s">
        <v>78</v>
      </c>
    </row>
    <row r="380" spans="1:23">
      <c r="A380">
        <v>29</v>
      </c>
      <c r="B380" s="11">
        <v>46099</v>
      </c>
      <c r="C380">
        <v>2026</v>
      </c>
      <c r="D380" t="s">
        <v>89</v>
      </c>
      <c r="E380" t="s">
        <v>78</v>
      </c>
      <c r="F380" t="s">
        <v>20</v>
      </c>
      <c r="G380" t="s">
        <v>21</v>
      </c>
      <c r="H380" t="s">
        <v>2</v>
      </c>
      <c r="I380" t="s">
        <v>16</v>
      </c>
      <c r="J380" t="s">
        <v>14</v>
      </c>
      <c r="K380" t="s">
        <v>44</v>
      </c>
      <c r="L380">
        <v>2</v>
      </c>
      <c r="M380">
        <v>130.4</v>
      </c>
      <c r="N380">
        <v>0</v>
      </c>
      <c r="O380">
        <v>67.599999999999994</v>
      </c>
      <c r="P380">
        <v>260.8</v>
      </c>
      <c r="Q380">
        <v>135.19999999999999</v>
      </c>
      <c r="R380">
        <v>125.60000000000002</v>
      </c>
      <c r="S380">
        <v>0.48159509202453993</v>
      </c>
      <c r="T380">
        <v>2026</v>
      </c>
      <c r="U380" t="s">
        <v>89</v>
      </c>
      <c r="V380">
        <v>3</v>
      </c>
      <c r="W380" t="s">
        <v>78</v>
      </c>
    </row>
    <row r="381" spans="1:23">
      <c r="A381">
        <v>891</v>
      </c>
      <c r="B381" s="11">
        <v>46099</v>
      </c>
      <c r="C381">
        <v>2026</v>
      </c>
      <c r="D381" t="s">
        <v>89</v>
      </c>
      <c r="E381" t="s">
        <v>78</v>
      </c>
      <c r="F381" t="s">
        <v>11</v>
      </c>
      <c r="G381" t="s">
        <v>18</v>
      </c>
      <c r="H381" t="s">
        <v>2</v>
      </c>
      <c r="I381" t="s">
        <v>13</v>
      </c>
      <c r="J381" t="s">
        <v>9</v>
      </c>
      <c r="K381" t="s">
        <v>10</v>
      </c>
      <c r="L381">
        <v>2</v>
      </c>
      <c r="M381">
        <v>94.25</v>
      </c>
      <c r="N381">
        <v>0.1</v>
      </c>
      <c r="O381">
        <v>44.99</v>
      </c>
      <c r="P381">
        <v>169.65</v>
      </c>
      <c r="Q381">
        <v>89.98</v>
      </c>
      <c r="R381">
        <v>79.67</v>
      </c>
      <c r="S381">
        <v>0.46961391099322131</v>
      </c>
      <c r="T381">
        <v>2026</v>
      </c>
      <c r="U381" t="s">
        <v>89</v>
      </c>
      <c r="V381">
        <v>3</v>
      </c>
      <c r="W381" t="s">
        <v>78</v>
      </c>
    </row>
    <row r="382" spans="1:23">
      <c r="A382">
        <v>1143</v>
      </c>
      <c r="B382" s="11">
        <v>46099</v>
      </c>
      <c r="C382">
        <v>2026</v>
      </c>
      <c r="D382" t="s">
        <v>89</v>
      </c>
      <c r="E382" t="s">
        <v>78</v>
      </c>
      <c r="F382" t="s">
        <v>6</v>
      </c>
      <c r="G382" t="s">
        <v>43</v>
      </c>
      <c r="H382" t="s">
        <v>2</v>
      </c>
      <c r="I382" t="s">
        <v>16</v>
      </c>
      <c r="J382" t="s">
        <v>23</v>
      </c>
      <c r="K382" t="s">
        <v>51</v>
      </c>
      <c r="L382">
        <v>5</v>
      </c>
      <c r="M382">
        <v>125.91</v>
      </c>
      <c r="N382">
        <v>0</v>
      </c>
      <c r="O382">
        <v>59.36</v>
      </c>
      <c r="P382">
        <v>629.54999999999995</v>
      </c>
      <c r="Q382">
        <v>296.8</v>
      </c>
      <c r="R382">
        <v>332.74999999999994</v>
      </c>
      <c r="S382">
        <v>0.52855214041775866</v>
      </c>
      <c r="T382">
        <v>2026</v>
      </c>
      <c r="U382" t="s">
        <v>89</v>
      </c>
      <c r="V382">
        <v>3</v>
      </c>
      <c r="W382" t="s">
        <v>78</v>
      </c>
    </row>
    <row r="383" spans="1:23">
      <c r="A383">
        <v>2478</v>
      </c>
      <c r="B383" s="11">
        <v>46099</v>
      </c>
      <c r="C383">
        <v>2026</v>
      </c>
      <c r="D383" t="s">
        <v>89</v>
      </c>
      <c r="E383" t="s">
        <v>78</v>
      </c>
      <c r="F383" t="s">
        <v>20</v>
      </c>
      <c r="G383" t="s">
        <v>31</v>
      </c>
      <c r="H383" t="s">
        <v>19</v>
      </c>
      <c r="I383" t="s">
        <v>3</v>
      </c>
      <c r="J383" t="s">
        <v>34</v>
      </c>
      <c r="K383" t="s">
        <v>35</v>
      </c>
      <c r="L383">
        <v>2</v>
      </c>
      <c r="M383">
        <v>39.619999999999997</v>
      </c>
      <c r="N383">
        <v>0</v>
      </c>
      <c r="O383">
        <v>14.78</v>
      </c>
      <c r="P383">
        <v>79.239999999999995</v>
      </c>
      <c r="Q383">
        <v>29.56</v>
      </c>
      <c r="R383">
        <v>49.679999999999993</v>
      </c>
      <c r="S383">
        <v>0.62695608278647141</v>
      </c>
      <c r="T383">
        <v>2026</v>
      </c>
      <c r="U383" t="s">
        <v>89</v>
      </c>
      <c r="V383">
        <v>3</v>
      </c>
      <c r="W383" t="s">
        <v>78</v>
      </c>
    </row>
    <row r="384" spans="1:23">
      <c r="A384">
        <v>3961</v>
      </c>
      <c r="B384" s="11">
        <v>46099</v>
      </c>
      <c r="C384">
        <v>2026</v>
      </c>
      <c r="D384" t="s">
        <v>89</v>
      </c>
      <c r="E384" t="s">
        <v>78</v>
      </c>
      <c r="F384" t="s">
        <v>0</v>
      </c>
      <c r="G384" t="s">
        <v>36</v>
      </c>
      <c r="H384" t="s">
        <v>2</v>
      </c>
      <c r="I384" t="s">
        <v>16</v>
      </c>
      <c r="J384" t="s">
        <v>34</v>
      </c>
      <c r="K384" t="s">
        <v>42</v>
      </c>
      <c r="L384">
        <v>3</v>
      </c>
      <c r="M384">
        <v>36.32</v>
      </c>
      <c r="N384">
        <v>0</v>
      </c>
      <c r="O384">
        <v>14.18</v>
      </c>
      <c r="P384">
        <v>108.96000000000001</v>
      </c>
      <c r="Q384">
        <v>42.54</v>
      </c>
      <c r="R384">
        <v>66.420000000000016</v>
      </c>
      <c r="S384">
        <v>0.60958149779735693</v>
      </c>
      <c r="T384">
        <v>2026</v>
      </c>
      <c r="U384" t="s">
        <v>89</v>
      </c>
      <c r="V384">
        <v>3</v>
      </c>
      <c r="W384" t="s">
        <v>78</v>
      </c>
    </row>
    <row r="385" spans="1:23">
      <c r="A385">
        <v>4724</v>
      </c>
      <c r="B385" s="11">
        <v>46099</v>
      </c>
      <c r="C385">
        <v>2026</v>
      </c>
      <c r="D385" t="s">
        <v>89</v>
      </c>
      <c r="E385" t="s">
        <v>78</v>
      </c>
      <c r="F385" t="s">
        <v>0</v>
      </c>
      <c r="G385" t="s">
        <v>50</v>
      </c>
      <c r="H385" t="s">
        <v>19</v>
      </c>
      <c r="I385" t="s">
        <v>13</v>
      </c>
      <c r="J385" t="s">
        <v>34</v>
      </c>
      <c r="K385" t="s">
        <v>45</v>
      </c>
      <c r="L385">
        <v>1</v>
      </c>
      <c r="M385">
        <v>51.16</v>
      </c>
      <c r="N385">
        <v>0</v>
      </c>
      <c r="O385">
        <v>22.39</v>
      </c>
      <c r="P385">
        <v>51.16</v>
      </c>
      <c r="Q385">
        <v>22.39</v>
      </c>
      <c r="R385">
        <v>28.769999999999996</v>
      </c>
      <c r="S385">
        <v>0.56235340109460508</v>
      </c>
      <c r="T385">
        <v>2026</v>
      </c>
      <c r="U385" t="s">
        <v>89</v>
      </c>
      <c r="V385">
        <v>3</v>
      </c>
      <c r="W385" t="s">
        <v>78</v>
      </c>
    </row>
    <row r="386" spans="1:23">
      <c r="A386">
        <v>2171</v>
      </c>
      <c r="B386" s="11">
        <v>46100</v>
      </c>
      <c r="C386">
        <v>2026</v>
      </c>
      <c r="D386" t="s">
        <v>89</v>
      </c>
      <c r="E386" t="s">
        <v>78</v>
      </c>
      <c r="F386" t="s">
        <v>20</v>
      </c>
      <c r="G386" t="s">
        <v>47</v>
      </c>
      <c r="H386" t="s">
        <v>8</v>
      </c>
      <c r="I386" t="s">
        <v>16</v>
      </c>
      <c r="J386" t="s">
        <v>34</v>
      </c>
      <c r="K386" t="s">
        <v>42</v>
      </c>
      <c r="L386">
        <v>5</v>
      </c>
      <c r="M386">
        <v>35.65</v>
      </c>
      <c r="N386">
        <v>0.1</v>
      </c>
      <c r="O386">
        <v>13.64</v>
      </c>
      <c r="P386">
        <v>160.42500000000001</v>
      </c>
      <c r="Q386">
        <v>68.2</v>
      </c>
      <c r="R386">
        <v>92.225000000000009</v>
      </c>
      <c r="S386">
        <v>0.5748792270531401</v>
      </c>
      <c r="T386">
        <v>2026</v>
      </c>
      <c r="U386" t="s">
        <v>89</v>
      </c>
      <c r="V386">
        <v>3</v>
      </c>
      <c r="W386" t="s">
        <v>78</v>
      </c>
    </row>
    <row r="387" spans="1:23">
      <c r="A387">
        <v>2311</v>
      </c>
      <c r="B387" s="11">
        <v>46100</v>
      </c>
      <c r="C387">
        <v>2026</v>
      </c>
      <c r="D387" t="s">
        <v>89</v>
      </c>
      <c r="E387" t="s">
        <v>78</v>
      </c>
      <c r="F387" t="s">
        <v>20</v>
      </c>
      <c r="G387" t="s">
        <v>33</v>
      </c>
      <c r="H387" t="s">
        <v>2</v>
      </c>
      <c r="I387" t="s">
        <v>13</v>
      </c>
      <c r="J387" t="s">
        <v>9</v>
      </c>
      <c r="K387" t="s">
        <v>17</v>
      </c>
      <c r="L387">
        <v>1</v>
      </c>
      <c r="M387">
        <v>145.19</v>
      </c>
      <c r="N387">
        <v>0</v>
      </c>
      <c r="O387">
        <v>80.67</v>
      </c>
      <c r="P387">
        <v>145.19</v>
      </c>
      <c r="Q387">
        <v>80.67</v>
      </c>
      <c r="R387">
        <v>64.52</v>
      </c>
      <c r="S387">
        <v>0.44438322198498514</v>
      </c>
      <c r="T387">
        <v>2026</v>
      </c>
      <c r="U387" t="s">
        <v>89</v>
      </c>
      <c r="V387">
        <v>3</v>
      </c>
      <c r="W387" t="s">
        <v>78</v>
      </c>
    </row>
    <row r="388" spans="1:23">
      <c r="A388">
        <v>3563</v>
      </c>
      <c r="B388" s="11">
        <v>46100</v>
      </c>
      <c r="C388">
        <v>2026</v>
      </c>
      <c r="D388" t="s">
        <v>89</v>
      </c>
      <c r="E388" t="s">
        <v>78</v>
      </c>
      <c r="F388" t="s">
        <v>20</v>
      </c>
      <c r="G388" t="s">
        <v>33</v>
      </c>
      <c r="H388" t="s">
        <v>2</v>
      </c>
      <c r="I388" t="s">
        <v>3</v>
      </c>
      <c r="J388" t="s">
        <v>4</v>
      </c>
      <c r="K388" t="s">
        <v>26</v>
      </c>
      <c r="L388">
        <v>2</v>
      </c>
      <c r="M388">
        <v>40.090000000000003</v>
      </c>
      <c r="N388">
        <v>0</v>
      </c>
      <c r="O388">
        <v>17.2</v>
      </c>
      <c r="P388">
        <v>80.180000000000007</v>
      </c>
      <c r="Q388">
        <v>34.4</v>
      </c>
      <c r="R388">
        <v>45.780000000000008</v>
      </c>
      <c r="S388">
        <v>0.57096532801197308</v>
      </c>
      <c r="T388">
        <v>2026</v>
      </c>
      <c r="U388" t="s">
        <v>89</v>
      </c>
      <c r="V388">
        <v>3</v>
      </c>
      <c r="W388" t="s">
        <v>78</v>
      </c>
    </row>
    <row r="389" spans="1:23">
      <c r="A389">
        <v>3587</v>
      </c>
      <c r="B389" s="11">
        <v>46100</v>
      </c>
      <c r="C389">
        <v>2026</v>
      </c>
      <c r="D389" t="s">
        <v>89</v>
      </c>
      <c r="E389" t="s">
        <v>78</v>
      </c>
      <c r="F389" t="s">
        <v>20</v>
      </c>
      <c r="G389" t="s">
        <v>31</v>
      </c>
      <c r="H389" t="s">
        <v>2</v>
      </c>
      <c r="I389" t="s">
        <v>3</v>
      </c>
      <c r="J389" t="s">
        <v>34</v>
      </c>
      <c r="K389" t="s">
        <v>35</v>
      </c>
      <c r="L389">
        <v>1</v>
      </c>
      <c r="M389">
        <v>39.47</v>
      </c>
      <c r="N389">
        <v>0</v>
      </c>
      <c r="O389">
        <v>15.02</v>
      </c>
      <c r="P389">
        <v>39.47</v>
      </c>
      <c r="Q389">
        <v>15.02</v>
      </c>
      <c r="R389">
        <v>24.45</v>
      </c>
      <c r="S389">
        <v>0.61945781606283257</v>
      </c>
      <c r="T389">
        <v>2026</v>
      </c>
      <c r="U389" t="s">
        <v>89</v>
      </c>
      <c r="V389">
        <v>3</v>
      </c>
      <c r="W389" t="s">
        <v>78</v>
      </c>
    </row>
    <row r="390" spans="1:23">
      <c r="A390">
        <v>3706</v>
      </c>
      <c r="B390" s="11">
        <v>46100</v>
      </c>
      <c r="C390">
        <v>2026</v>
      </c>
      <c r="D390" t="s">
        <v>89</v>
      </c>
      <c r="E390" t="s">
        <v>78</v>
      </c>
      <c r="F390" t="s">
        <v>0</v>
      </c>
      <c r="G390" t="s">
        <v>1</v>
      </c>
      <c r="H390" t="s">
        <v>2</v>
      </c>
      <c r="I390" t="s">
        <v>3</v>
      </c>
      <c r="J390" t="s">
        <v>4</v>
      </c>
      <c r="K390" t="s">
        <v>30</v>
      </c>
      <c r="L390">
        <v>2</v>
      </c>
      <c r="M390">
        <v>103.42</v>
      </c>
      <c r="N390">
        <v>0</v>
      </c>
      <c r="O390">
        <v>49.51</v>
      </c>
      <c r="P390">
        <v>206.84</v>
      </c>
      <c r="Q390">
        <v>99.02</v>
      </c>
      <c r="R390">
        <v>107.82000000000001</v>
      </c>
      <c r="S390">
        <v>0.52127248114484626</v>
      </c>
      <c r="T390">
        <v>2026</v>
      </c>
      <c r="U390" t="s">
        <v>89</v>
      </c>
      <c r="V390">
        <v>3</v>
      </c>
      <c r="W390" t="s">
        <v>78</v>
      </c>
    </row>
    <row r="391" spans="1:23">
      <c r="A391">
        <v>4121</v>
      </c>
      <c r="B391" s="11">
        <v>46100</v>
      </c>
      <c r="C391">
        <v>2026</v>
      </c>
      <c r="D391" t="s">
        <v>89</v>
      </c>
      <c r="E391" t="s">
        <v>78</v>
      </c>
      <c r="F391" t="s">
        <v>0</v>
      </c>
      <c r="G391" t="s">
        <v>1</v>
      </c>
      <c r="H391" t="s">
        <v>2</v>
      </c>
      <c r="I391" t="s">
        <v>3</v>
      </c>
      <c r="J391" t="s">
        <v>14</v>
      </c>
      <c r="K391" t="s">
        <v>48</v>
      </c>
      <c r="L391">
        <v>4</v>
      </c>
      <c r="M391">
        <v>161.93</v>
      </c>
      <c r="N391">
        <v>0.15</v>
      </c>
      <c r="O391">
        <v>88</v>
      </c>
      <c r="P391">
        <v>550.56200000000001</v>
      </c>
      <c r="Q391">
        <v>352</v>
      </c>
      <c r="R391">
        <v>198.56200000000001</v>
      </c>
      <c r="S391">
        <v>0.36065329608654428</v>
      </c>
      <c r="T391">
        <v>2026</v>
      </c>
      <c r="U391" t="s">
        <v>89</v>
      </c>
      <c r="V391">
        <v>3</v>
      </c>
      <c r="W391" t="s">
        <v>78</v>
      </c>
    </row>
    <row r="392" spans="1:23">
      <c r="A392">
        <v>1047</v>
      </c>
      <c r="B392" s="11">
        <v>46101</v>
      </c>
      <c r="C392">
        <v>2026</v>
      </c>
      <c r="D392" t="s">
        <v>89</v>
      </c>
      <c r="E392" t="s">
        <v>78</v>
      </c>
      <c r="F392" t="s">
        <v>0</v>
      </c>
      <c r="G392" t="s">
        <v>1</v>
      </c>
      <c r="H392" t="s">
        <v>2</v>
      </c>
      <c r="I392" t="s">
        <v>3</v>
      </c>
      <c r="J392" t="s">
        <v>14</v>
      </c>
      <c r="K392" t="s">
        <v>32</v>
      </c>
      <c r="L392">
        <v>2</v>
      </c>
      <c r="M392">
        <v>46.21</v>
      </c>
      <c r="N392">
        <v>0.05</v>
      </c>
      <c r="O392">
        <v>18.37</v>
      </c>
      <c r="P392">
        <v>87.798999999999992</v>
      </c>
      <c r="Q392">
        <v>36.74</v>
      </c>
      <c r="R392">
        <v>51.05899999999999</v>
      </c>
      <c r="S392">
        <v>0.58154420893176451</v>
      </c>
      <c r="T392">
        <v>2026</v>
      </c>
      <c r="U392" t="s">
        <v>89</v>
      </c>
      <c r="V392">
        <v>3</v>
      </c>
      <c r="W392" t="s">
        <v>78</v>
      </c>
    </row>
    <row r="393" spans="1:23">
      <c r="A393">
        <v>1142</v>
      </c>
      <c r="B393" s="11">
        <v>46101</v>
      </c>
      <c r="C393">
        <v>2026</v>
      </c>
      <c r="D393" t="s">
        <v>89</v>
      </c>
      <c r="E393" t="s">
        <v>78</v>
      </c>
      <c r="F393" t="s">
        <v>6</v>
      </c>
      <c r="G393" t="s">
        <v>41</v>
      </c>
      <c r="H393" t="s">
        <v>2</v>
      </c>
      <c r="I393" t="s">
        <v>13</v>
      </c>
      <c r="J393" t="s">
        <v>23</v>
      </c>
      <c r="K393" t="s">
        <v>51</v>
      </c>
      <c r="L393">
        <v>3</v>
      </c>
      <c r="M393">
        <v>125.85</v>
      </c>
      <c r="N393">
        <v>0</v>
      </c>
      <c r="O393">
        <v>59.19</v>
      </c>
      <c r="P393">
        <v>377.54999999999995</v>
      </c>
      <c r="Q393">
        <v>177.57</v>
      </c>
      <c r="R393">
        <v>199.97999999999996</v>
      </c>
      <c r="S393">
        <v>0.52967818831942781</v>
      </c>
      <c r="T393">
        <v>2026</v>
      </c>
      <c r="U393" t="s">
        <v>89</v>
      </c>
      <c r="V393">
        <v>3</v>
      </c>
      <c r="W393" t="s">
        <v>78</v>
      </c>
    </row>
    <row r="394" spans="1:23">
      <c r="A394">
        <v>2232</v>
      </c>
      <c r="B394" s="11">
        <v>46101</v>
      </c>
      <c r="C394">
        <v>2026</v>
      </c>
      <c r="D394" t="s">
        <v>89</v>
      </c>
      <c r="E394" t="s">
        <v>78</v>
      </c>
      <c r="F394" t="s">
        <v>20</v>
      </c>
      <c r="G394" t="s">
        <v>47</v>
      </c>
      <c r="H394" t="s">
        <v>19</v>
      </c>
      <c r="I394" t="s">
        <v>13</v>
      </c>
      <c r="J394" t="s">
        <v>14</v>
      </c>
      <c r="K394" t="s">
        <v>15</v>
      </c>
      <c r="L394">
        <v>2</v>
      </c>
      <c r="M394">
        <v>36.340000000000003</v>
      </c>
      <c r="N394">
        <v>0</v>
      </c>
      <c r="O394">
        <v>13.8</v>
      </c>
      <c r="P394">
        <v>72.680000000000007</v>
      </c>
      <c r="Q394">
        <v>27.6</v>
      </c>
      <c r="R394">
        <v>45.080000000000005</v>
      </c>
      <c r="S394">
        <v>0.620253164556962</v>
      </c>
      <c r="T394">
        <v>2026</v>
      </c>
      <c r="U394" t="s">
        <v>89</v>
      </c>
      <c r="V394">
        <v>3</v>
      </c>
      <c r="W394" t="s">
        <v>78</v>
      </c>
    </row>
    <row r="395" spans="1:23">
      <c r="A395">
        <v>2339</v>
      </c>
      <c r="B395" s="11">
        <v>46101</v>
      </c>
      <c r="C395">
        <v>2026</v>
      </c>
      <c r="D395" t="s">
        <v>89</v>
      </c>
      <c r="E395" t="s">
        <v>78</v>
      </c>
      <c r="F395" t="s">
        <v>6</v>
      </c>
      <c r="G395" t="s">
        <v>43</v>
      </c>
      <c r="H395" t="s">
        <v>28</v>
      </c>
      <c r="I395" t="s">
        <v>13</v>
      </c>
      <c r="J395" t="s">
        <v>4</v>
      </c>
      <c r="K395" t="s">
        <v>22</v>
      </c>
      <c r="L395">
        <v>2</v>
      </c>
      <c r="M395">
        <v>51.29</v>
      </c>
      <c r="N395">
        <v>0</v>
      </c>
      <c r="O395">
        <v>23.15</v>
      </c>
      <c r="P395">
        <v>102.58</v>
      </c>
      <c r="Q395">
        <v>46.3</v>
      </c>
      <c r="R395">
        <v>56.28</v>
      </c>
      <c r="S395">
        <v>0.54864496003119523</v>
      </c>
      <c r="T395">
        <v>2026</v>
      </c>
      <c r="U395" t="s">
        <v>89</v>
      </c>
      <c r="V395">
        <v>3</v>
      </c>
      <c r="W395" t="s">
        <v>78</v>
      </c>
    </row>
    <row r="396" spans="1:23">
      <c r="A396">
        <v>3611</v>
      </c>
      <c r="B396" s="11">
        <v>46101</v>
      </c>
      <c r="C396">
        <v>2026</v>
      </c>
      <c r="D396" t="s">
        <v>89</v>
      </c>
      <c r="E396" t="s">
        <v>78</v>
      </c>
      <c r="F396" t="s">
        <v>6</v>
      </c>
      <c r="G396" t="s">
        <v>7</v>
      </c>
      <c r="H396" t="s">
        <v>8</v>
      </c>
      <c r="I396" t="s">
        <v>16</v>
      </c>
      <c r="J396" t="s">
        <v>4</v>
      </c>
      <c r="K396" t="s">
        <v>26</v>
      </c>
      <c r="L396">
        <v>6</v>
      </c>
      <c r="M396">
        <v>40.89</v>
      </c>
      <c r="N396">
        <v>0.1</v>
      </c>
      <c r="O396">
        <v>16.84</v>
      </c>
      <c r="P396">
        <v>220.80600000000001</v>
      </c>
      <c r="Q396">
        <v>101.03999999999999</v>
      </c>
      <c r="R396">
        <v>119.76600000000002</v>
      </c>
      <c r="S396">
        <v>0.54240373902883077</v>
      </c>
      <c r="T396">
        <v>2026</v>
      </c>
      <c r="U396" t="s">
        <v>89</v>
      </c>
      <c r="V396">
        <v>3</v>
      </c>
      <c r="W396" t="s">
        <v>78</v>
      </c>
    </row>
    <row r="397" spans="1:23">
      <c r="A397">
        <v>3953</v>
      </c>
      <c r="B397" s="11">
        <v>46101</v>
      </c>
      <c r="C397">
        <v>2026</v>
      </c>
      <c r="D397" t="s">
        <v>89</v>
      </c>
      <c r="E397" t="s">
        <v>78</v>
      </c>
      <c r="F397" t="s">
        <v>6</v>
      </c>
      <c r="G397" t="s">
        <v>49</v>
      </c>
      <c r="H397" t="s">
        <v>2</v>
      </c>
      <c r="I397" t="s">
        <v>13</v>
      </c>
      <c r="J397" t="s">
        <v>34</v>
      </c>
      <c r="K397" t="s">
        <v>38</v>
      </c>
      <c r="L397">
        <v>1</v>
      </c>
      <c r="M397">
        <v>120.63</v>
      </c>
      <c r="N397">
        <v>0</v>
      </c>
      <c r="O397">
        <v>70.28</v>
      </c>
      <c r="P397">
        <v>120.63</v>
      </c>
      <c r="Q397">
        <v>70.28</v>
      </c>
      <c r="R397">
        <v>50.349999999999994</v>
      </c>
      <c r="S397">
        <v>0.41739202520102792</v>
      </c>
      <c r="T397">
        <v>2026</v>
      </c>
      <c r="U397" t="s">
        <v>89</v>
      </c>
      <c r="V397">
        <v>3</v>
      </c>
      <c r="W397" t="s">
        <v>78</v>
      </c>
    </row>
    <row r="398" spans="1:23">
      <c r="A398">
        <v>4253</v>
      </c>
      <c r="B398" s="11">
        <v>46101</v>
      </c>
      <c r="C398">
        <v>2026</v>
      </c>
      <c r="D398" t="s">
        <v>89</v>
      </c>
      <c r="E398" t="s">
        <v>78</v>
      </c>
      <c r="F398" t="s">
        <v>20</v>
      </c>
      <c r="G398" t="s">
        <v>47</v>
      </c>
      <c r="H398" t="s">
        <v>8</v>
      </c>
      <c r="I398" t="s">
        <v>13</v>
      </c>
      <c r="J398" t="s">
        <v>4</v>
      </c>
      <c r="K398" t="s">
        <v>5</v>
      </c>
      <c r="L398">
        <v>5</v>
      </c>
      <c r="M398">
        <v>82.64</v>
      </c>
      <c r="N398">
        <v>0.1</v>
      </c>
      <c r="O398">
        <v>43.52</v>
      </c>
      <c r="P398">
        <v>371.88</v>
      </c>
      <c r="Q398">
        <v>217.60000000000002</v>
      </c>
      <c r="R398">
        <v>154.27999999999997</v>
      </c>
      <c r="S398">
        <v>0.41486501021834993</v>
      </c>
      <c r="T398">
        <v>2026</v>
      </c>
      <c r="U398" t="s">
        <v>89</v>
      </c>
      <c r="V398">
        <v>3</v>
      </c>
      <c r="W398" t="s">
        <v>78</v>
      </c>
    </row>
    <row r="399" spans="1:23">
      <c r="A399">
        <v>4952</v>
      </c>
      <c r="B399" s="11">
        <v>46101</v>
      </c>
      <c r="C399">
        <v>2026</v>
      </c>
      <c r="D399" t="s">
        <v>89</v>
      </c>
      <c r="E399" t="s">
        <v>78</v>
      </c>
      <c r="F399" t="s">
        <v>6</v>
      </c>
      <c r="G399" t="s">
        <v>27</v>
      </c>
      <c r="H399" t="s">
        <v>2</v>
      </c>
      <c r="I399" t="s">
        <v>16</v>
      </c>
      <c r="J399" t="s">
        <v>9</v>
      </c>
      <c r="K399" t="s">
        <v>46</v>
      </c>
      <c r="L399">
        <v>2</v>
      </c>
      <c r="M399">
        <v>72.459999999999994</v>
      </c>
      <c r="N399">
        <v>0</v>
      </c>
      <c r="O399">
        <v>33.31</v>
      </c>
      <c r="P399">
        <v>144.91999999999999</v>
      </c>
      <c r="Q399">
        <v>66.62</v>
      </c>
      <c r="R399">
        <v>78.299999999999983</v>
      </c>
      <c r="S399">
        <v>0.54029809550096597</v>
      </c>
      <c r="T399">
        <v>2026</v>
      </c>
      <c r="U399" t="s">
        <v>89</v>
      </c>
      <c r="V399">
        <v>3</v>
      </c>
      <c r="W399" t="s">
        <v>78</v>
      </c>
    </row>
    <row r="400" spans="1:23">
      <c r="A400">
        <v>5016</v>
      </c>
      <c r="B400" s="11">
        <v>46101</v>
      </c>
      <c r="C400">
        <v>2026</v>
      </c>
      <c r="D400" t="s">
        <v>89</v>
      </c>
      <c r="E400" t="s">
        <v>78</v>
      </c>
      <c r="F400" t="s">
        <v>6</v>
      </c>
      <c r="G400" t="s">
        <v>43</v>
      </c>
      <c r="H400" t="s">
        <v>28</v>
      </c>
      <c r="I400" t="s">
        <v>13</v>
      </c>
      <c r="J400" t="s">
        <v>34</v>
      </c>
      <c r="K400" t="s">
        <v>35</v>
      </c>
      <c r="L400">
        <v>2</v>
      </c>
      <c r="M400">
        <v>40.659999999999997</v>
      </c>
      <c r="N400">
        <v>0.1</v>
      </c>
      <c r="O400">
        <v>14.63</v>
      </c>
      <c r="P400">
        <v>73.188000000000002</v>
      </c>
      <c r="Q400">
        <v>29.26</v>
      </c>
      <c r="R400">
        <v>43.927999999999997</v>
      </c>
      <c r="S400">
        <v>0.60020768431983385</v>
      </c>
      <c r="T400">
        <v>2026</v>
      </c>
      <c r="U400" t="s">
        <v>89</v>
      </c>
      <c r="V400">
        <v>3</v>
      </c>
      <c r="W400" t="s">
        <v>78</v>
      </c>
    </row>
    <row r="401" spans="1:23">
      <c r="A401">
        <v>839</v>
      </c>
      <c r="B401" s="11">
        <v>46102</v>
      </c>
      <c r="C401">
        <v>2026</v>
      </c>
      <c r="D401" t="s">
        <v>89</v>
      </c>
      <c r="E401" t="s">
        <v>78</v>
      </c>
      <c r="F401" t="s">
        <v>6</v>
      </c>
      <c r="G401" t="s">
        <v>43</v>
      </c>
      <c r="H401" t="s">
        <v>28</v>
      </c>
      <c r="I401" t="s">
        <v>13</v>
      </c>
      <c r="J401" t="s">
        <v>4</v>
      </c>
      <c r="K401" t="s">
        <v>26</v>
      </c>
      <c r="L401">
        <v>1</v>
      </c>
      <c r="M401">
        <v>40.5</v>
      </c>
      <c r="N401">
        <v>0.05</v>
      </c>
      <c r="O401">
        <v>17.16</v>
      </c>
      <c r="P401">
        <v>38.475000000000001</v>
      </c>
      <c r="Q401">
        <v>17.16</v>
      </c>
      <c r="R401">
        <v>21.315000000000001</v>
      </c>
      <c r="S401">
        <v>0.55399610136452238</v>
      </c>
      <c r="T401">
        <v>2026</v>
      </c>
      <c r="U401" t="s">
        <v>89</v>
      </c>
      <c r="V401">
        <v>3</v>
      </c>
      <c r="W401" t="s">
        <v>78</v>
      </c>
    </row>
    <row r="402" spans="1:23">
      <c r="A402">
        <v>1382</v>
      </c>
      <c r="B402" s="11">
        <v>46102</v>
      </c>
      <c r="C402">
        <v>2026</v>
      </c>
      <c r="D402" t="s">
        <v>89</v>
      </c>
      <c r="E402" t="s">
        <v>78</v>
      </c>
      <c r="F402" t="s">
        <v>11</v>
      </c>
      <c r="G402" t="s">
        <v>12</v>
      </c>
      <c r="H402" t="s">
        <v>2</v>
      </c>
      <c r="I402" t="s">
        <v>16</v>
      </c>
      <c r="J402" t="s">
        <v>9</v>
      </c>
      <c r="K402" t="s">
        <v>46</v>
      </c>
      <c r="L402">
        <v>1</v>
      </c>
      <c r="M402">
        <v>72.16</v>
      </c>
      <c r="N402">
        <v>0</v>
      </c>
      <c r="O402">
        <v>33.11</v>
      </c>
      <c r="P402">
        <v>72.16</v>
      </c>
      <c r="Q402">
        <v>33.11</v>
      </c>
      <c r="R402">
        <v>39.049999999999997</v>
      </c>
      <c r="S402">
        <v>0.54115853658536583</v>
      </c>
      <c r="T402">
        <v>2026</v>
      </c>
      <c r="U402" t="s">
        <v>89</v>
      </c>
      <c r="V402">
        <v>3</v>
      </c>
      <c r="W402" t="s">
        <v>78</v>
      </c>
    </row>
    <row r="403" spans="1:23">
      <c r="A403">
        <v>1452</v>
      </c>
      <c r="B403" s="11">
        <v>46102</v>
      </c>
      <c r="C403">
        <v>2026</v>
      </c>
      <c r="D403" t="s">
        <v>89</v>
      </c>
      <c r="E403" t="s">
        <v>78</v>
      </c>
      <c r="F403" t="s">
        <v>11</v>
      </c>
      <c r="G403" t="s">
        <v>25</v>
      </c>
      <c r="H403" t="s">
        <v>28</v>
      </c>
      <c r="I403" t="s">
        <v>16</v>
      </c>
      <c r="J403" t="s">
        <v>14</v>
      </c>
      <c r="K403" t="s">
        <v>48</v>
      </c>
      <c r="L403">
        <v>1</v>
      </c>
      <c r="M403">
        <v>161.93</v>
      </c>
      <c r="N403">
        <v>0.15</v>
      </c>
      <c r="O403">
        <v>87.5</v>
      </c>
      <c r="P403">
        <v>137.6405</v>
      </c>
      <c r="Q403">
        <v>87.5</v>
      </c>
      <c r="R403">
        <v>50.140500000000003</v>
      </c>
      <c r="S403">
        <v>0.36428594781332529</v>
      </c>
      <c r="T403">
        <v>2026</v>
      </c>
      <c r="U403" t="s">
        <v>89</v>
      </c>
      <c r="V403">
        <v>3</v>
      </c>
      <c r="W403" t="s">
        <v>78</v>
      </c>
    </row>
    <row r="404" spans="1:23">
      <c r="A404">
        <v>1845</v>
      </c>
      <c r="B404" s="11">
        <v>46102</v>
      </c>
      <c r="C404">
        <v>2026</v>
      </c>
      <c r="D404" t="s">
        <v>89</v>
      </c>
      <c r="E404" t="s">
        <v>78</v>
      </c>
      <c r="F404" t="s">
        <v>0</v>
      </c>
      <c r="G404" t="s">
        <v>36</v>
      </c>
      <c r="H404" t="s">
        <v>2</v>
      </c>
      <c r="I404" t="s">
        <v>3</v>
      </c>
      <c r="J404" t="s">
        <v>23</v>
      </c>
      <c r="K404" t="s">
        <v>24</v>
      </c>
      <c r="L404">
        <v>3</v>
      </c>
      <c r="M404">
        <v>348.54</v>
      </c>
      <c r="N404">
        <v>0.1</v>
      </c>
      <c r="O404">
        <v>200.3</v>
      </c>
      <c r="P404">
        <v>941.05800000000011</v>
      </c>
      <c r="Q404">
        <v>600.90000000000009</v>
      </c>
      <c r="R404">
        <v>340.15800000000002</v>
      </c>
      <c r="S404">
        <v>0.36146337420222768</v>
      </c>
      <c r="T404">
        <v>2026</v>
      </c>
      <c r="U404" t="s">
        <v>89</v>
      </c>
      <c r="V404">
        <v>3</v>
      </c>
      <c r="W404" t="s">
        <v>78</v>
      </c>
    </row>
    <row r="405" spans="1:23">
      <c r="A405">
        <v>3560</v>
      </c>
      <c r="B405" s="11">
        <v>46102</v>
      </c>
      <c r="C405">
        <v>2026</v>
      </c>
      <c r="D405" t="s">
        <v>89</v>
      </c>
      <c r="E405" t="s">
        <v>78</v>
      </c>
      <c r="F405" t="s">
        <v>11</v>
      </c>
      <c r="G405" t="s">
        <v>52</v>
      </c>
      <c r="H405" t="s">
        <v>2</v>
      </c>
      <c r="I405" t="s">
        <v>3</v>
      </c>
      <c r="J405" t="s">
        <v>34</v>
      </c>
      <c r="K405" t="s">
        <v>45</v>
      </c>
      <c r="L405">
        <v>3</v>
      </c>
      <c r="M405">
        <v>50.46</v>
      </c>
      <c r="N405">
        <v>0.1</v>
      </c>
      <c r="O405">
        <v>21.9</v>
      </c>
      <c r="P405">
        <v>136.24199999999999</v>
      </c>
      <c r="Q405">
        <v>65.699999999999989</v>
      </c>
      <c r="R405">
        <v>70.542000000000002</v>
      </c>
      <c r="S405">
        <v>0.51776985070683057</v>
      </c>
      <c r="T405">
        <v>2026</v>
      </c>
      <c r="U405" t="s">
        <v>89</v>
      </c>
      <c r="V405">
        <v>3</v>
      </c>
      <c r="W405" t="s">
        <v>78</v>
      </c>
    </row>
    <row r="406" spans="1:23">
      <c r="A406">
        <v>4059</v>
      </c>
      <c r="B406" s="11">
        <v>46102</v>
      </c>
      <c r="C406">
        <v>2026</v>
      </c>
      <c r="D406" t="s">
        <v>89</v>
      </c>
      <c r="E406" t="s">
        <v>78</v>
      </c>
      <c r="F406" t="s">
        <v>20</v>
      </c>
      <c r="G406" t="s">
        <v>47</v>
      </c>
      <c r="H406" t="s">
        <v>28</v>
      </c>
      <c r="I406" t="s">
        <v>13</v>
      </c>
      <c r="J406" t="s">
        <v>23</v>
      </c>
      <c r="K406" t="s">
        <v>40</v>
      </c>
      <c r="L406">
        <v>1</v>
      </c>
      <c r="M406">
        <v>83.62</v>
      </c>
      <c r="N406">
        <v>0</v>
      </c>
      <c r="O406">
        <v>39.15</v>
      </c>
      <c r="P406">
        <v>83.62</v>
      </c>
      <c r="Q406">
        <v>39.15</v>
      </c>
      <c r="R406">
        <v>44.470000000000006</v>
      </c>
      <c r="S406">
        <v>0.53181057163358048</v>
      </c>
      <c r="T406">
        <v>2026</v>
      </c>
      <c r="U406" t="s">
        <v>89</v>
      </c>
      <c r="V406">
        <v>3</v>
      </c>
      <c r="W406" t="s">
        <v>78</v>
      </c>
    </row>
    <row r="407" spans="1:23">
      <c r="A407">
        <v>4731</v>
      </c>
      <c r="B407" s="11">
        <v>46102</v>
      </c>
      <c r="C407">
        <v>2026</v>
      </c>
      <c r="D407" t="s">
        <v>89</v>
      </c>
      <c r="E407" t="s">
        <v>78</v>
      </c>
      <c r="F407" t="s">
        <v>6</v>
      </c>
      <c r="G407" t="s">
        <v>43</v>
      </c>
      <c r="H407" t="s">
        <v>8</v>
      </c>
      <c r="I407" t="s">
        <v>16</v>
      </c>
      <c r="J407" t="s">
        <v>4</v>
      </c>
      <c r="K407" t="s">
        <v>22</v>
      </c>
      <c r="L407">
        <v>6</v>
      </c>
      <c r="M407">
        <v>51.07</v>
      </c>
      <c r="N407">
        <v>0.1</v>
      </c>
      <c r="O407">
        <v>22.68</v>
      </c>
      <c r="P407">
        <v>275.77800000000002</v>
      </c>
      <c r="Q407">
        <v>136.07999999999998</v>
      </c>
      <c r="R407">
        <v>139.69800000000004</v>
      </c>
      <c r="S407">
        <v>0.50655962404542798</v>
      </c>
      <c r="T407">
        <v>2026</v>
      </c>
      <c r="U407" t="s">
        <v>89</v>
      </c>
      <c r="V407">
        <v>3</v>
      </c>
      <c r="W407" t="s">
        <v>78</v>
      </c>
    </row>
    <row r="408" spans="1:23">
      <c r="A408">
        <v>693</v>
      </c>
      <c r="B408" s="11">
        <v>46103</v>
      </c>
      <c r="C408">
        <v>2026</v>
      </c>
      <c r="D408" t="s">
        <v>89</v>
      </c>
      <c r="E408" t="s">
        <v>78</v>
      </c>
      <c r="F408" t="s">
        <v>6</v>
      </c>
      <c r="G408" t="s">
        <v>41</v>
      </c>
      <c r="H408" t="s">
        <v>2</v>
      </c>
      <c r="I408" t="s">
        <v>13</v>
      </c>
      <c r="J408" t="s">
        <v>14</v>
      </c>
      <c r="K408" t="s">
        <v>32</v>
      </c>
      <c r="L408">
        <v>3</v>
      </c>
      <c r="M408">
        <v>47.02</v>
      </c>
      <c r="N408">
        <v>0.1</v>
      </c>
      <c r="O408">
        <v>17.989999999999998</v>
      </c>
      <c r="P408">
        <v>126.95400000000001</v>
      </c>
      <c r="Q408">
        <v>53.97</v>
      </c>
      <c r="R408">
        <v>72.984000000000009</v>
      </c>
      <c r="S408">
        <v>0.57488539155914742</v>
      </c>
      <c r="T408">
        <v>2026</v>
      </c>
      <c r="U408" t="s">
        <v>89</v>
      </c>
      <c r="V408">
        <v>3</v>
      </c>
      <c r="W408" t="s">
        <v>78</v>
      </c>
    </row>
    <row r="409" spans="1:23">
      <c r="A409">
        <v>1672</v>
      </c>
      <c r="B409" s="11">
        <v>46103</v>
      </c>
      <c r="C409">
        <v>2026</v>
      </c>
      <c r="D409" t="s">
        <v>89</v>
      </c>
      <c r="E409" t="s">
        <v>78</v>
      </c>
      <c r="F409" t="s">
        <v>11</v>
      </c>
      <c r="G409" t="s">
        <v>25</v>
      </c>
      <c r="H409" t="s">
        <v>28</v>
      </c>
      <c r="I409" t="s">
        <v>3</v>
      </c>
      <c r="J409" t="s">
        <v>14</v>
      </c>
      <c r="K409" t="s">
        <v>32</v>
      </c>
      <c r="L409">
        <v>1</v>
      </c>
      <c r="M409">
        <v>47.1</v>
      </c>
      <c r="N409">
        <v>0.05</v>
      </c>
      <c r="O409">
        <v>18.48</v>
      </c>
      <c r="P409">
        <v>44.744999999999997</v>
      </c>
      <c r="Q409">
        <v>18.48</v>
      </c>
      <c r="R409">
        <v>26.264999999999997</v>
      </c>
      <c r="S409">
        <v>0.58699296010727453</v>
      </c>
      <c r="T409">
        <v>2026</v>
      </c>
      <c r="U409" t="s">
        <v>89</v>
      </c>
      <c r="V409">
        <v>3</v>
      </c>
      <c r="W409" t="s">
        <v>78</v>
      </c>
    </row>
    <row r="410" spans="1:23">
      <c r="A410">
        <v>2347</v>
      </c>
      <c r="B410" s="11">
        <v>46103</v>
      </c>
      <c r="C410">
        <v>2026</v>
      </c>
      <c r="D410" t="s">
        <v>89</v>
      </c>
      <c r="E410" t="s">
        <v>78</v>
      </c>
      <c r="F410" t="s">
        <v>20</v>
      </c>
      <c r="G410" t="s">
        <v>47</v>
      </c>
      <c r="H410" t="s">
        <v>2</v>
      </c>
      <c r="I410" t="s">
        <v>3</v>
      </c>
      <c r="J410" t="s">
        <v>14</v>
      </c>
      <c r="K410" t="s">
        <v>44</v>
      </c>
      <c r="L410">
        <v>2</v>
      </c>
      <c r="M410">
        <v>131.38999999999999</v>
      </c>
      <c r="N410">
        <v>0</v>
      </c>
      <c r="O410">
        <v>66.91</v>
      </c>
      <c r="P410">
        <v>262.77999999999997</v>
      </c>
      <c r="Q410">
        <v>133.82</v>
      </c>
      <c r="R410">
        <v>128.95999999999998</v>
      </c>
      <c r="S410">
        <v>0.49075272090722277</v>
      </c>
      <c r="T410">
        <v>2026</v>
      </c>
      <c r="U410" t="s">
        <v>89</v>
      </c>
      <c r="V410">
        <v>3</v>
      </c>
      <c r="W410" t="s">
        <v>78</v>
      </c>
    </row>
    <row r="411" spans="1:23">
      <c r="A411">
        <v>2582</v>
      </c>
      <c r="B411" s="11">
        <v>46103</v>
      </c>
      <c r="C411">
        <v>2026</v>
      </c>
      <c r="D411" t="s">
        <v>89</v>
      </c>
      <c r="E411" t="s">
        <v>78</v>
      </c>
      <c r="F411" t="s">
        <v>6</v>
      </c>
      <c r="G411" t="s">
        <v>7</v>
      </c>
      <c r="H411" t="s">
        <v>28</v>
      </c>
      <c r="I411" t="s">
        <v>13</v>
      </c>
      <c r="J411" t="s">
        <v>34</v>
      </c>
      <c r="K411" t="s">
        <v>38</v>
      </c>
      <c r="L411">
        <v>1</v>
      </c>
      <c r="M411">
        <v>120.16</v>
      </c>
      <c r="N411">
        <v>0.15</v>
      </c>
      <c r="O411">
        <v>68.33</v>
      </c>
      <c r="P411">
        <v>102.136</v>
      </c>
      <c r="Q411">
        <v>68.33</v>
      </c>
      <c r="R411">
        <v>33.805999999999997</v>
      </c>
      <c r="S411">
        <v>0.33099005247904756</v>
      </c>
      <c r="T411">
        <v>2026</v>
      </c>
      <c r="U411" t="s">
        <v>89</v>
      </c>
      <c r="V411">
        <v>3</v>
      </c>
      <c r="W411" t="s">
        <v>78</v>
      </c>
    </row>
    <row r="412" spans="1:23">
      <c r="A412">
        <v>2762</v>
      </c>
      <c r="B412" s="11">
        <v>46103</v>
      </c>
      <c r="C412">
        <v>2026</v>
      </c>
      <c r="D412" t="s">
        <v>89</v>
      </c>
      <c r="E412" t="s">
        <v>78</v>
      </c>
      <c r="F412" t="s">
        <v>20</v>
      </c>
      <c r="G412" t="s">
        <v>33</v>
      </c>
      <c r="H412" t="s">
        <v>19</v>
      </c>
      <c r="I412" t="s">
        <v>3</v>
      </c>
      <c r="J412" t="s">
        <v>23</v>
      </c>
      <c r="K412" t="s">
        <v>29</v>
      </c>
      <c r="L412">
        <v>1</v>
      </c>
      <c r="M412">
        <v>196.48</v>
      </c>
      <c r="N412">
        <v>0</v>
      </c>
      <c r="O412">
        <v>101.29</v>
      </c>
      <c r="P412">
        <v>196.48</v>
      </c>
      <c r="Q412">
        <v>101.29</v>
      </c>
      <c r="R412">
        <v>95.189999999999984</v>
      </c>
      <c r="S412">
        <v>0.48447679153094458</v>
      </c>
      <c r="T412">
        <v>2026</v>
      </c>
      <c r="U412" t="s">
        <v>89</v>
      </c>
      <c r="V412">
        <v>3</v>
      </c>
      <c r="W412" t="s">
        <v>78</v>
      </c>
    </row>
    <row r="413" spans="1:23">
      <c r="A413">
        <v>4090</v>
      </c>
      <c r="B413" s="11">
        <v>46103</v>
      </c>
      <c r="C413">
        <v>2026</v>
      </c>
      <c r="D413" t="s">
        <v>89</v>
      </c>
      <c r="E413" t="s">
        <v>78</v>
      </c>
      <c r="F413" t="s">
        <v>6</v>
      </c>
      <c r="G413" t="s">
        <v>41</v>
      </c>
      <c r="H413" t="s">
        <v>28</v>
      </c>
      <c r="I413" t="s">
        <v>16</v>
      </c>
      <c r="J413" t="s">
        <v>14</v>
      </c>
      <c r="K413" t="s">
        <v>15</v>
      </c>
      <c r="L413">
        <v>1</v>
      </c>
      <c r="M413">
        <v>36.520000000000003</v>
      </c>
      <c r="N413">
        <v>0</v>
      </c>
      <c r="O413">
        <v>13.96</v>
      </c>
      <c r="P413">
        <v>36.520000000000003</v>
      </c>
      <c r="Q413">
        <v>13.96</v>
      </c>
      <c r="R413">
        <v>22.560000000000002</v>
      </c>
      <c r="S413">
        <v>0.61774370208105145</v>
      </c>
      <c r="T413">
        <v>2026</v>
      </c>
      <c r="U413" t="s">
        <v>89</v>
      </c>
      <c r="V413">
        <v>3</v>
      </c>
      <c r="W413" t="s">
        <v>78</v>
      </c>
    </row>
    <row r="414" spans="1:23">
      <c r="A414">
        <v>4491</v>
      </c>
      <c r="B414" s="11">
        <v>46103</v>
      </c>
      <c r="C414">
        <v>2026</v>
      </c>
      <c r="D414" t="s">
        <v>89</v>
      </c>
      <c r="E414" t="s">
        <v>78</v>
      </c>
      <c r="F414" t="s">
        <v>6</v>
      </c>
      <c r="G414" t="s">
        <v>43</v>
      </c>
      <c r="H414" t="s">
        <v>19</v>
      </c>
      <c r="I414" t="s">
        <v>16</v>
      </c>
      <c r="J414" t="s">
        <v>34</v>
      </c>
      <c r="K414" t="s">
        <v>45</v>
      </c>
      <c r="L414">
        <v>4</v>
      </c>
      <c r="M414">
        <v>49.71</v>
      </c>
      <c r="N414">
        <v>0.1</v>
      </c>
      <c r="O414">
        <v>22.46</v>
      </c>
      <c r="P414">
        <v>178.95600000000002</v>
      </c>
      <c r="Q414">
        <v>89.84</v>
      </c>
      <c r="R414">
        <v>89.116000000000014</v>
      </c>
      <c r="S414">
        <v>0.49797715639598561</v>
      </c>
      <c r="T414">
        <v>2026</v>
      </c>
      <c r="U414" t="s">
        <v>89</v>
      </c>
      <c r="V414">
        <v>3</v>
      </c>
      <c r="W414" t="s">
        <v>78</v>
      </c>
    </row>
    <row r="415" spans="1:23">
      <c r="A415">
        <v>4678</v>
      </c>
      <c r="B415" s="11">
        <v>46103</v>
      </c>
      <c r="C415">
        <v>2026</v>
      </c>
      <c r="D415" t="s">
        <v>89</v>
      </c>
      <c r="E415" t="s">
        <v>78</v>
      </c>
      <c r="F415" t="s">
        <v>0</v>
      </c>
      <c r="G415" t="s">
        <v>1</v>
      </c>
      <c r="H415" t="s">
        <v>2</v>
      </c>
      <c r="I415" t="s">
        <v>3</v>
      </c>
      <c r="J415" t="s">
        <v>23</v>
      </c>
      <c r="K415" t="s">
        <v>40</v>
      </c>
      <c r="L415">
        <v>1</v>
      </c>
      <c r="M415">
        <v>81.209999999999994</v>
      </c>
      <c r="N415">
        <v>0.05</v>
      </c>
      <c r="O415">
        <v>40.44</v>
      </c>
      <c r="P415">
        <v>77.149499999999989</v>
      </c>
      <c r="Q415">
        <v>40.44</v>
      </c>
      <c r="R415">
        <v>36.709499999999991</v>
      </c>
      <c r="S415">
        <v>0.47582291524896464</v>
      </c>
      <c r="T415">
        <v>2026</v>
      </c>
      <c r="U415" t="s">
        <v>89</v>
      </c>
      <c r="V415">
        <v>3</v>
      </c>
      <c r="W415" t="s">
        <v>78</v>
      </c>
    </row>
    <row r="416" spans="1:23">
      <c r="A416">
        <v>1189</v>
      </c>
      <c r="B416" s="11">
        <v>46104</v>
      </c>
      <c r="C416">
        <v>2026</v>
      </c>
      <c r="D416" t="s">
        <v>89</v>
      </c>
      <c r="E416" t="s">
        <v>78</v>
      </c>
      <c r="F416" t="s">
        <v>20</v>
      </c>
      <c r="G416" t="s">
        <v>47</v>
      </c>
      <c r="H416" t="s">
        <v>2</v>
      </c>
      <c r="I416" t="s">
        <v>13</v>
      </c>
      <c r="J416" t="s">
        <v>4</v>
      </c>
      <c r="K416" t="s">
        <v>30</v>
      </c>
      <c r="L416">
        <v>2</v>
      </c>
      <c r="M416">
        <v>103.22</v>
      </c>
      <c r="N416">
        <v>0</v>
      </c>
      <c r="O416">
        <v>51.33</v>
      </c>
      <c r="P416">
        <v>206.44</v>
      </c>
      <c r="Q416">
        <v>102.66</v>
      </c>
      <c r="R416">
        <v>103.78</v>
      </c>
      <c r="S416">
        <v>0.50271265258670805</v>
      </c>
      <c r="T416">
        <v>2026</v>
      </c>
      <c r="U416" t="s">
        <v>89</v>
      </c>
      <c r="V416">
        <v>3</v>
      </c>
      <c r="W416" t="s">
        <v>78</v>
      </c>
    </row>
    <row r="417" spans="1:23">
      <c r="A417">
        <v>1590</v>
      </c>
      <c r="B417" s="11">
        <v>46104</v>
      </c>
      <c r="C417">
        <v>2026</v>
      </c>
      <c r="D417" t="s">
        <v>89</v>
      </c>
      <c r="E417" t="s">
        <v>78</v>
      </c>
      <c r="F417" t="s">
        <v>0</v>
      </c>
      <c r="G417" t="s">
        <v>50</v>
      </c>
      <c r="H417" t="s">
        <v>28</v>
      </c>
      <c r="I417" t="s">
        <v>13</v>
      </c>
      <c r="J417" t="s">
        <v>9</v>
      </c>
      <c r="K417" t="s">
        <v>37</v>
      </c>
      <c r="L417">
        <v>1</v>
      </c>
      <c r="M417">
        <v>153.47</v>
      </c>
      <c r="N417">
        <v>0</v>
      </c>
      <c r="O417">
        <v>78.19</v>
      </c>
      <c r="P417">
        <v>153.47</v>
      </c>
      <c r="Q417">
        <v>78.19</v>
      </c>
      <c r="R417">
        <v>75.28</v>
      </c>
      <c r="S417">
        <v>0.49051931973675639</v>
      </c>
      <c r="T417">
        <v>2026</v>
      </c>
      <c r="U417" t="s">
        <v>89</v>
      </c>
      <c r="V417">
        <v>3</v>
      </c>
      <c r="W417" t="s">
        <v>78</v>
      </c>
    </row>
    <row r="418" spans="1:23">
      <c r="A418">
        <v>2309</v>
      </c>
      <c r="B418" s="11">
        <v>46104</v>
      </c>
      <c r="C418">
        <v>2026</v>
      </c>
      <c r="D418" t="s">
        <v>89</v>
      </c>
      <c r="E418" t="s">
        <v>78</v>
      </c>
      <c r="F418" t="s">
        <v>20</v>
      </c>
      <c r="G418" t="s">
        <v>31</v>
      </c>
      <c r="H418" t="s">
        <v>2</v>
      </c>
      <c r="I418" t="s">
        <v>3</v>
      </c>
      <c r="J418" t="s">
        <v>23</v>
      </c>
      <c r="K418" t="s">
        <v>29</v>
      </c>
      <c r="L418">
        <v>6</v>
      </c>
      <c r="M418">
        <v>199.75</v>
      </c>
      <c r="N418">
        <v>0</v>
      </c>
      <c r="O418">
        <v>105.84</v>
      </c>
      <c r="P418">
        <v>1198.5</v>
      </c>
      <c r="Q418">
        <v>635.04</v>
      </c>
      <c r="R418">
        <v>563.46</v>
      </c>
      <c r="S418">
        <v>0.47013767209011265</v>
      </c>
      <c r="T418">
        <v>2026</v>
      </c>
      <c r="U418" t="s">
        <v>89</v>
      </c>
      <c r="V418">
        <v>3</v>
      </c>
      <c r="W418" t="s">
        <v>78</v>
      </c>
    </row>
    <row r="419" spans="1:23">
      <c r="A419">
        <v>3628</v>
      </c>
      <c r="B419" s="11">
        <v>46104</v>
      </c>
      <c r="C419">
        <v>2026</v>
      </c>
      <c r="D419" t="s">
        <v>89</v>
      </c>
      <c r="E419" t="s">
        <v>78</v>
      </c>
      <c r="F419" t="s">
        <v>6</v>
      </c>
      <c r="G419" t="s">
        <v>43</v>
      </c>
      <c r="H419" t="s">
        <v>28</v>
      </c>
      <c r="I419" t="s">
        <v>13</v>
      </c>
      <c r="J419" t="s">
        <v>14</v>
      </c>
      <c r="K419" t="s">
        <v>32</v>
      </c>
      <c r="L419">
        <v>1</v>
      </c>
      <c r="M419">
        <v>45.84</v>
      </c>
      <c r="N419">
        <v>0</v>
      </c>
      <c r="O419">
        <v>18.079999999999998</v>
      </c>
      <c r="P419">
        <v>45.84</v>
      </c>
      <c r="Q419">
        <v>18.079999999999998</v>
      </c>
      <c r="R419">
        <v>27.760000000000005</v>
      </c>
      <c r="S419">
        <v>0.605584642233857</v>
      </c>
      <c r="T419">
        <v>2026</v>
      </c>
      <c r="U419" t="s">
        <v>89</v>
      </c>
      <c r="V419">
        <v>3</v>
      </c>
      <c r="W419" t="s">
        <v>78</v>
      </c>
    </row>
    <row r="420" spans="1:23">
      <c r="A420">
        <v>3718</v>
      </c>
      <c r="B420" s="11">
        <v>46104</v>
      </c>
      <c r="C420">
        <v>2026</v>
      </c>
      <c r="D420" t="s">
        <v>89</v>
      </c>
      <c r="E420" t="s">
        <v>78</v>
      </c>
      <c r="F420" t="s">
        <v>6</v>
      </c>
      <c r="G420" t="s">
        <v>43</v>
      </c>
      <c r="H420" t="s">
        <v>28</v>
      </c>
      <c r="I420" t="s">
        <v>13</v>
      </c>
      <c r="J420" t="s">
        <v>23</v>
      </c>
      <c r="K420" t="s">
        <v>51</v>
      </c>
      <c r="L420">
        <v>2</v>
      </c>
      <c r="M420">
        <v>122.07</v>
      </c>
      <c r="N420">
        <v>0.05</v>
      </c>
      <c r="O420">
        <v>59.16</v>
      </c>
      <c r="P420">
        <v>231.93299999999996</v>
      </c>
      <c r="Q420">
        <v>118.32</v>
      </c>
      <c r="R420">
        <v>113.61299999999997</v>
      </c>
      <c r="S420">
        <v>0.48985267297021118</v>
      </c>
      <c r="T420">
        <v>2026</v>
      </c>
      <c r="U420" t="s">
        <v>89</v>
      </c>
      <c r="V420">
        <v>3</v>
      </c>
      <c r="W420" t="s">
        <v>78</v>
      </c>
    </row>
    <row r="421" spans="1:23">
      <c r="A421">
        <v>4198</v>
      </c>
      <c r="B421" s="11">
        <v>46104</v>
      </c>
      <c r="C421">
        <v>2026</v>
      </c>
      <c r="D421" t="s">
        <v>89</v>
      </c>
      <c r="E421" t="s">
        <v>78</v>
      </c>
      <c r="F421" t="s">
        <v>6</v>
      </c>
      <c r="G421" t="s">
        <v>49</v>
      </c>
      <c r="H421" t="s">
        <v>28</v>
      </c>
      <c r="I421" t="s">
        <v>13</v>
      </c>
      <c r="J421" t="s">
        <v>34</v>
      </c>
      <c r="K421" t="s">
        <v>38</v>
      </c>
      <c r="L421">
        <v>3</v>
      </c>
      <c r="M421">
        <v>122.4</v>
      </c>
      <c r="N421">
        <v>0.15</v>
      </c>
      <c r="O421">
        <v>71.150000000000006</v>
      </c>
      <c r="P421">
        <v>312.12</v>
      </c>
      <c r="Q421">
        <v>213.45000000000002</v>
      </c>
      <c r="R421">
        <v>98.669999999999987</v>
      </c>
      <c r="S421">
        <v>0.31612841214917337</v>
      </c>
      <c r="T421">
        <v>2026</v>
      </c>
      <c r="U421" t="s">
        <v>89</v>
      </c>
      <c r="V421">
        <v>3</v>
      </c>
      <c r="W421" t="s">
        <v>78</v>
      </c>
    </row>
    <row r="422" spans="1:23">
      <c r="A422">
        <v>4784</v>
      </c>
      <c r="B422" s="11">
        <v>46104</v>
      </c>
      <c r="C422">
        <v>2026</v>
      </c>
      <c r="D422" t="s">
        <v>89</v>
      </c>
      <c r="E422" t="s">
        <v>78</v>
      </c>
      <c r="F422" t="s">
        <v>0</v>
      </c>
      <c r="G422" t="s">
        <v>50</v>
      </c>
      <c r="H422" t="s">
        <v>2</v>
      </c>
      <c r="I422" t="s">
        <v>13</v>
      </c>
      <c r="J422" t="s">
        <v>4</v>
      </c>
      <c r="K422" t="s">
        <v>30</v>
      </c>
      <c r="L422">
        <v>1</v>
      </c>
      <c r="M422">
        <v>101.43</v>
      </c>
      <c r="N422">
        <v>0</v>
      </c>
      <c r="O422">
        <v>51.78</v>
      </c>
      <c r="P422">
        <v>101.43</v>
      </c>
      <c r="Q422">
        <v>51.78</v>
      </c>
      <c r="R422">
        <v>49.650000000000006</v>
      </c>
      <c r="S422">
        <v>0.4895001478852411</v>
      </c>
      <c r="T422">
        <v>2026</v>
      </c>
      <c r="U422" t="s">
        <v>89</v>
      </c>
      <c r="V422">
        <v>3</v>
      </c>
      <c r="W422" t="s">
        <v>78</v>
      </c>
    </row>
    <row r="423" spans="1:23">
      <c r="A423">
        <v>86</v>
      </c>
      <c r="B423" s="11">
        <v>46105</v>
      </c>
      <c r="C423">
        <v>2026</v>
      </c>
      <c r="D423" t="s">
        <v>89</v>
      </c>
      <c r="E423" t="s">
        <v>78</v>
      </c>
      <c r="F423" t="s">
        <v>6</v>
      </c>
      <c r="G423" t="s">
        <v>43</v>
      </c>
      <c r="H423" t="s">
        <v>8</v>
      </c>
      <c r="I423" t="s">
        <v>16</v>
      </c>
      <c r="J423" t="s">
        <v>4</v>
      </c>
      <c r="K423" t="s">
        <v>30</v>
      </c>
      <c r="L423">
        <v>8</v>
      </c>
      <c r="M423">
        <v>104.7</v>
      </c>
      <c r="N423">
        <v>0.05</v>
      </c>
      <c r="O423">
        <v>49.91</v>
      </c>
      <c r="P423">
        <v>795.72</v>
      </c>
      <c r="Q423">
        <v>399.28</v>
      </c>
      <c r="R423">
        <v>396.44000000000005</v>
      </c>
      <c r="S423">
        <v>0.49821545267179412</v>
      </c>
      <c r="T423">
        <v>2026</v>
      </c>
      <c r="U423" t="s">
        <v>89</v>
      </c>
      <c r="V423">
        <v>3</v>
      </c>
      <c r="W423" t="s">
        <v>78</v>
      </c>
    </row>
    <row r="424" spans="1:23">
      <c r="A424">
        <v>1813</v>
      </c>
      <c r="B424" s="11">
        <v>46105</v>
      </c>
      <c r="C424">
        <v>2026</v>
      </c>
      <c r="D424" t="s">
        <v>89</v>
      </c>
      <c r="E424" t="s">
        <v>78</v>
      </c>
      <c r="F424" t="s">
        <v>0</v>
      </c>
      <c r="G424" t="s">
        <v>1</v>
      </c>
      <c r="H424" t="s">
        <v>19</v>
      </c>
      <c r="I424" t="s">
        <v>3</v>
      </c>
      <c r="J424" t="s">
        <v>9</v>
      </c>
      <c r="K424" t="s">
        <v>17</v>
      </c>
      <c r="L424">
        <v>4</v>
      </c>
      <c r="M424">
        <v>146.34</v>
      </c>
      <c r="N424">
        <v>0</v>
      </c>
      <c r="O424">
        <v>79.37</v>
      </c>
      <c r="P424">
        <v>585.36</v>
      </c>
      <c r="Q424">
        <v>317.48</v>
      </c>
      <c r="R424">
        <v>267.88</v>
      </c>
      <c r="S424">
        <v>0.45763290966242992</v>
      </c>
      <c r="T424">
        <v>2026</v>
      </c>
      <c r="U424" t="s">
        <v>89</v>
      </c>
      <c r="V424">
        <v>3</v>
      </c>
      <c r="W424" t="s">
        <v>78</v>
      </c>
    </row>
    <row r="425" spans="1:23">
      <c r="A425">
        <v>2212</v>
      </c>
      <c r="B425" s="11">
        <v>46105</v>
      </c>
      <c r="C425">
        <v>2026</v>
      </c>
      <c r="D425" t="s">
        <v>89</v>
      </c>
      <c r="E425" t="s">
        <v>78</v>
      </c>
      <c r="F425" t="s">
        <v>6</v>
      </c>
      <c r="G425" t="s">
        <v>27</v>
      </c>
      <c r="H425" t="s">
        <v>2</v>
      </c>
      <c r="I425" t="s">
        <v>3</v>
      </c>
      <c r="J425" t="s">
        <v>34</v>
      </c>
      <c r="K425" t="s">
        <v>38</v>
      </c>
      <c r="L425">
        <v>2</v>
      </c>
      <c r="M425">
        <v>122.92</v>
      </c>
      <c r="N425">
        <v>0.05</v>
      </c>
      <c r="O425">
        <v>70.31</v>
      </c>
      <c r="P425">
        <v>233.548</v>
      </c>
      <c r="Q425">
        <v>140.62</v>
      </c>
      <c r="R425">
        <v>92.927999999999997</v>
      </c>
      <c r="S425">
        <v>0.39789679209413054</v>
      </c>
      <c r="T425">
        <v>2026</v>
      </c>
      <c r="U425" t="s">
        <v>89</v>
      </c>
      <c r="V425">
        <v>3</v>
      </c>
      <c r="W425" t="s">
        <v>78</v>
      </c>
    </row>
    <row r="426" spans="1:23">
      <c r="A426">
        <v>4466</v>
      </c>
      <c r="B426" s="11">
        <v>46105</v>
      </c>
      <c r="C426">
        <v>2026</v>
      </c>
      <c r="D426" t="s">
        <v>89</v>
      </c>
      <c r="E426" t="s">
        <v>78</v>
      </c>
      <c r="F426" t="s">
        <v>11</v>
      </c>
      <c r="G426" t="s">
        <v>12</v>
      </c>
      <c r="H426" t="s">
        <v>2</v>
      </c>
      <c r="I426" t="s">
        <v>13</v>
      </c>
      <c r="J426" t="s">
        <v>9</v>
      </c>
      <c r="K426" t="s">
        <v>10</v>
      </c>
      <c r="L426">
        <v>1</v>
      </c>
      <c r="M426">
        <v>91.35</v>
      </c>
      <c r="N426">
        <v>0.05</v>
      </c>
      <c r="O426">
        <v>45.24</v>
      </c>
      <c r="P426">
        <v>86.782499999999985</v>
      </c>
      <c r="Q426">
        <v>45.24</v>
      </c>
      <c r="R426">
        <v>41.542499999999983</v>
      </c>
      <c r="S426">
        <v>0.47869674185463645</v>
      </c>
      <c r="T426">
        <v>2026</v>
      </c>
      <c r="U426" t="s">
        <v>89</v>
      </c>
      <c r="V426">
        <v>3</v>
      </c>
      <c r="W426" t="s">
        <v>78</v>
      </c>
    </row>
    <row r="427" spans="1:23">
      <c r="A427">
        <v>4483</v>
      </c>
      <c r="B427" s="11">
        <v>46105</v>
      </c>
      <c r="C427">
        <v>2026</v>
      </c>
      <c r="D427" t="s">
        <v>89</v>
      </c>
      <c r="E427" t="s">
        <v>78</v>
      </c>
      <c r="F427" t="s">
        <v>6</v>
      </c>
      <c r="G427" t="s">
        <v>43</v>
      </c>
      <c r="H427" t="s">
        <v>2</v>
      </c>
      <c r="I427" t="s">
        <v>13</v>
      </c>
      <c r="J427" t="s">
        <v>4</v>
      </c>
      <c r="K427" t="s">
        <v>22</v>
      </c>
      <c r="L427">
        <v>3</v>
      </c>
      <c r="M427">
        <v>51.01</v>
      </c>
      <c r="N427">
        <v>0.15</v>
      </c>
      <c r="O427">
        <v>22.84</v>
      </c>
      <c r="P427">
        <v>130.07550000000001</v>
      </c>
      <c r="Q427">
        <v>68.52</v>
      </c>
      <c r="R427">
        <v>61.555500000000009</v>
      </c>
      <c r="S427">
        <v>0.47322900930613382</v>
      </c>
      <c r="T427">
        <v>2026</v>
      </c>
      <c r="U427" t="s">
        <v>89</v>
      </c>
      <c r="V427">
        <v>3</v>
      </c>
      <c r="W427" t="s">
        <v>78</v>
      </c>
    </row>
    <row r="428" spans="1:23">
      <c r="A428">
        <v>273</v>
      </c>
      <c r="B428" s="11">
        <v>46106</v>
      </c>
      <c r="C428">
        <v>2026</v>
      </c>
      <c r="D428" t="s">
        <v>89</v>
      </c>
      <c r="E428" t="s">
        <v>78</v>
      </c>
      <c r="F428" t="s">
        <v>20</v>
      </c>
      <c r="G428" t="s">
        <v>33</v>
      </c>
      <c r="H428" t="s">
        <v>2</v>
      </c>
      <c r="I428" t="s">
        <v>13</v>
      </c>
      <c r="J428" t="s">
        <v>34</v>
      </c>
      <c r="K428" t="s">
        <v>38</v>
      </c>
      <c r="L428">
        <v>2</v>
      </c>
      <c r="M428">
        <v>125.04</v>
      </c>
      <c r="N428">
        <v>0.05</v>
      </c>
      <c r="O428">
        <v>67.680000000000007</v>
      </c>
      <c r="P428">
        <v>237.57599999999999</v>
      </c>
      <c r="Q428">
        <v>135.36000000000001</v>
      </c>
      <c r="R428">
        <v>102.21599999999998</v>
      </c>
      <c r="S428">
        <v>0.43024547934134755</v>
      </c>
      <c r="T428">
        <v>2026</v>
      </c>
      <c r="U428" t="s">
        <v>89</v>
      </c>
      <c r="V428">
        <v>3</v>
      </c>
      <c r="W428" t="s">
        <v>78</v>
      </c>
    </row>
    <row r="429" spans="1:23">
      <c r="A429">
        <v>578</v>
      </c>
      <c r="B429" s="11">
        <v>46106</v>
      </c>
      <c r="C429">
        <v>2026</v>
      </c>
      <c r="D429" t="s">
        <v>89</v>
      </c>
      <c r="E429" t="s">
        <v>78</v>
      </c>
      <c r="F429" t="s">
        <v>11</v>
      </c>
      <c r="G429" t="s">
        <v>25</v>
      </c>
      <c r="H429" t="s">
        <v>28</v>
      </c>
      <c r="I429" t="s">
        <v>3</v>
      </c>
      <c r="J429" t="s">
        <v>4</v>
      </c>
      <c r="K429" t="s">
        <v>22</v>
      </c>
      <c r="L429">
        <v>2</v>
      </c>
      <c r="M429">
        <v>50.22</v>
      </c>
      <c r="N429">
        <v>0.05</v>
      </c>
      <c r="O429">
        <v>23.16</v>
      </c>
      <c r="P429">
        <v>95.417999999999992</v>
      </c>
      <c r="Q429">
        <v>46.32</v>
      </c>
      <c r="R429">
        <v>49.097999999999992</v>
      </c>
      <c r="S429">
        <v>0.51455700182355524</v>
      </c>
      <c r="T429">
        <v>2026</v>
      </c>
      <c r="U429" t="s">
        <v>89</v>
      </c>
      <c r="V429">
        <v>3</v>
      </c>
      <c r="W429" t="s">
        <v>78</v>
      </c>
    </row>
    <row r="430" spans="1:23">
      <c r="A430">
        <v>1290</v>
      </c>
      <c r="B430" s="11">
        <v>46106</v>
      </c>
      <c r="C430">
        <v>2026</v>
      </c>
      <c r="D430" t="s">
        <v>89</v>
      </c>
      <c r="E430" t="s">
        <v>78</v>
      </c>
      <c r="F430" t="s">
        <v>6</v>
      </c>
      <c r="G430" t="s">
        <v>7</v>
      </c>
      <c r="H430" t="s">
        <v>2</v>
      </c>
      <c r="I430" t="s">
        <v>16</v>
      </c>
      <c r="J430" t="s">
        <v>34</v>
      </c>
      <c r="K430" t="s">
        <v>42</v>
      </c>
      <c r="L430">
        <v>5</v>
      </c>
      <c r="M430">
        <v>36.369999999999997</v>
      </c>
      <c r="N430">
        <v>0.05</v>
      </c>
      <c r="O430">
        <v>13.81</v>
      </c>
      <c r="P430">
        <v>172.75749999999999</v>
      </c>
      <c r="Q430">
        <v>69.05</v>
      </c>
      <c r="R430">
        <v>103.7075</v>
      </c>
      <c r="S430">
        <v>0.60030678841729013</v>
      </c>
      <c r="T430">
        <v>2026</v>
      </c>
      <c r="U430" t="s">
        <v>89</v>
      </c>
      <c r="V430">
        <v>3</v>
      </c>
      <c r="W430" t="s">
        <v>78</v>
      </c>
    </row>
    <row r="431" spans="1:23">
      <c r="A431">
        <v>1501</v>
      </c>
      <c r="B431" s="11">
        <v>46106</v>
      </c>
      <c r="C431">
        <v>2026</v>
      </c>
      <c r="D431" t="s">
        <v>89</v>
      </c>
      <c r="E431" t="s">
        <v>78</v>
      </c>
      <c r="F431" t="s">
        <v>20</v>
      </c>
      <c r="G431" t="s">
        <v>31</v>
      </c>
      <c r="H431" t="s">
        <v>8</v>
      </c>
      <c r="I431" t="s">
        <v>13</v>
      </c>
      <c r="J431" t="s">
        <v>14</v>
      </c>
      <c r="K431" t="s">
        <v>15</v>
      </c>
      <c r="L431">
        <v>3</v>
      </c>
      <c r="M431">
        <v>36.43</v>
      </c>
      <c r="N431">
        <v>0.1</v>
      </c>
      <c r="O431">
        <v>13.23</v>
      </c>
      <c r="P431">
        <v>98.36099999999999</v>
      </c>
      <c r="Q431">
        <v>39.69</v>
      </c>
      <c r="R431">
        <v>58.670999999999992</v>
      </c>
      <c r="S431">
        <v>0.59648641229755694</v>
      </c>
      <c r="T431">
        <v>2026</v>
      </c>
      <c r="U431" t="s">
        <v>89</v>
      </c>
      <c r="V431">
        <v>3</v>
      </c>
      <c r="W431" t="s">
        <v>78</v>
      </c>
    </row>
    <row r="432" spans="1:23">
      <c r="A432">
        <v>1540</v>
      </c>
      <c r="B432" s="11">
        <v>46106</v>
      </c>
      <c r="C432">
        <v>2026</v>
      </c>
      <c r="D432" t="s">
        <v>89</v>
      </c>
      <c r="E432" t="s">
        <v>78</v>
      </c>
      <c r="F432" t="s">
        <v>6</v>
      </c>
      <c r="G432" t="s">
        <v>43</v>
      </c>
      <c r="H432" t="s">
        <v>8</v>
      </c>
      <c r="I432" t="s">
        <v>16</v>
      </c>
      <c r="J432" t="s">
        <v>4</v>
      </c>
      <c r="K432" t="s">
        <v>22</v>
      </c>
      <c r="L432">
        <v>10</v>
      </c>
      <c r="M432">
        <v>49.7</v>
      </c>
      <c r="N432">
        <v>0.1</v>
      </c>
      <c r="O432">
        <v>21.96</v>
      </c>
      <c r="P432">
        <v>447.3</v>
      </c>
      <c r="Q432">
        <v>219.60000000000002</v>
      </c>
      <c r="R432">
        <v>227.7</v>
      </c>
      <c r="S432">
        <v>0.50905432595573441</v>
      </c>
      <c r="T432">
        <v>2026</v>
      </c>
      <c r="U432" t="s">
        <v>89</v>
      </c>
      <c r="V432">
        <v>3</v>
      </c>
      <c r="W432" t="s">
        <v>78</v>
      </c>
    </row>
    <row r="433" spans="1:23">
      <c r="A433">
        <v>2541</v>
      </c>
      <c r="B433" s="11">
        <v>46106</v>
      </c>
      <c r="C433">
        <v>2026</v>
      </c>
      <c r="D433" t="s">
        <v>89</v>
      </c>
      <c r="E433" t="s">
        <v>78</v>
      </c>
      <c r="F433" t="s">
        <v>6</v>
      </c>
      <c r="G433" t="s">
        <v>43</v>
      </c>
      <c r="H433" t="s">
        <v>2</v>
      </c>
      <c r="I433" t="s">
        <v>3</v>
      </c>
      <c r="J433" t="s">
        <v>14</v>
      </c>
      <c r="K433" t="s">
        <v>32</v>
      </c>
      <c r="L433">
        <v>2</v>
      </c>
      <c r="M433">
        <v>46.61</v>
      </c>
      <c r="N433">
        <v>0</v>
      </c>
      <c r="O433">
        <v>17.97</v>
      </c>
      <c r="P433">
        <v>93.22</v>
      </c>
      <c r="Q433">
        <v>35.94</v>
      </c>
      <c r="R433">
        <v>57.28</v>
      </c>
      <c r="S433">
        <v>0.61446041621969538</v>
      </c>
      <c r="T433">
        <v>2026</v>
      </c>
      <c r="U433" t="s">
        <v>89</v>
      </c>
      <c r="V433">
        <v>3</v>
      </c>
      <c r="W433" t="s">
        <v>78</v>
      </c>
    </row>
    <row r="434" spans="1:23">
      <c r="A434">
        <v>4264</v>
      </c>
      <c r="B434" s="11">
        <v>46106</v>
      </c>
      <c r="C434">
        <v>2026</v>
      </c>
      <c r="D434" t="s">
        <v>89</v>
      </c>
      <c r="E434" t="s">
        <v>78</v>
      </c>
      <c r="F434" t="s">
        <v>11</v>
      </c>
      <c r="G434" t="s">
        <v>25</v>
      </c>
      <c r="H434" t="s">
        <v>2</v>
      </c>
      <c r="I434" t="s">
        <v>13</v>
      </c>
      <c r="J434" t="s">
        <v>14</v>
      </c>
      <c r="K434" t="s">
        <v>32</v>
      </c>
      <c r="L434">
        <v>1</v>
      </c>
      <c r="M434">
        <v>47.61</v>
      </c>
      <c r="N434">
        <v>0</v>
      </c>
      <c r="O434">
        <v>18.89</v>
      </c>
      <c r="P434">
        <v>47.61</v>
      </c>
      <c r="Q434">
        <v>18.89</v>
      </c>
      <c r="R434">
        <v>28.72</v>
      </c>
      <c r="S434">
        <v>0.60323461457676952</v>
      </c>
      <c r="T434">
        <v>2026</v>
      </c>
      <c r="U434" t="s">
        <v>89</v>
      </c>
      <c r="V434">
        <v>3</v>
      </c>
      <c r="W434" t="s">
        <v>78</v>
      </c>
    </row>
    <row r="435" spans="1:23">
      <c r="A435">
        <v>4311</v>
      </c>
      <c r="B435" s="11">
        <v>46106</v>
      </c>
      <c r="C435">
        <v>2026</v>
      </c>
      <c r="D435" t="s">
        <v>89</v>
      </c>
      <c r="E435" t="s">
        <v>78</v>
      </c>
      <c r="F435" t="s">
        <v>11</v>
      </c>
      <c r="G435" t="s">
        <v>12</v>
      </c>
      <c r="H435" t="s">
        <v>2</v>
      </c>
      <c r="I435" t="s">
        <v>13</v>
      </c>
      <c r="J435" t="s">
        <v>4</v>
      </c>
      <c r="K435" t="s">
        <v>26</v>
      </c>
      <c r="L435">
        <v>2</v>
      </c>
      <c r="M435">
        <v>40.880000000000003</v>
      </c>
      <c r="N435">
        <v>0.05</v>
      </c>
      <c r="O435">
        <v>16.39</v>
      </c>
      <c r="P435">
        <v>77.671999999999997</v>
      </c>
      <c r="Q435">
        <v>32.78</v>
      </c>
      <c r="R435">
        <v>44.891999999999996</v>
      </c>
      <c r="S435">
        <v>0.57796889483983926</v>
      </c>
      <c r="T435">
        <v>2026</v>
      </c>
      <c r="U435" t="s">
        <v>89</v>
      </c>
      <c r="V435">
        <v>3</v>
      </c>
      <c r="W435" t="s">
        <v>78</v>
      </c>
    </row>
    <row r="436" spans="1:23">
      <c r="A436">
        <v>4796</v>
      </c>
      <c r="B436" s="11">
        <v>46106</v>
      </c>
      <c r="C436">
        <v>2026</v>
      </c>
      <c r="D436" t="s">
        <v>89</v>
      </c>
      <c r="E436" t="s">
        <v>78</v>
      </c>
      <c r="F436" t="s">
        <v>6</v>
      </c>
      <c r="G436" t="s">
        <v>43</v>
      </c>
      <c r="H436" t="s">
        <v>2</v>
      </c>
      <c r="I436" t="s">
        <v>13</v>
      </c>
      <c r="J436" t="s">
        <v>34</v>
      </c>
      <c r="K436" t="s">
        <v>35</v>
      </c>
      <c r="L436">
        <v>2</v>
      </c>
      <c r="M436">
        <v>39.409999999999997</v>
      </c>
      <c r="N436">
        <v>0.15</v>
      </c>
      <c r="O436">
        <v>14.91</v>
      </c>
      <c r="P436">
        <v>66.996999999999986</v>
      </c>
      <c r="Q436">
        <v>29.82</v>
      </c>
      <c r="R436">
        <v>37.176999999999985</v>
      </c>
      <c r="S436">
        <v>0.55490544352732207</v>
      </c>
      <c r="T436">
        <v>2026</v>
      </c>
      <c r="U436" t="s">
        <v>89</v>
      </c>
      <c r="V436">
        <v>3</v>
      </c>
      <c r="W436" t="s">
        <v>78</v>
      </c>
    </row>
    <row r="437" spans="1:23">
      <c r="A437">
        <v>89</v>
      </c>
      <c r="B437" s="11">
        <v>46107</v>
      </c>
      <c r="C437">
        <v>2026</v>
      </c>
      <c r="D437" t="s">
        <v>89</v>
      </c>
      <c r="E437" t="s">
        <v>78</v>
      </c>
      <c r="F437" t="s">
        <v>11</v>
      </c>
      <c r="G437" t="s">
        <v>39</v>
      </c>
      <c r="H437" t="s">
        <v>2</v>
      </c>
      <c r="I437" t="s">
        <v>3</v>
      </c>
      <c r="J437" t="s">
        <v>4</v>
      </c>
      <c r="K437" t="s">
        <v>26</v>
      </c>
      <c r="L437">
        <v>1</v>
      </c>
      <c r="M437">
        <v>40.82</v>
      </c>
      <c r="N437">
        <v>0.05</v>
      </c>
      <c r="O437">
        <v>16.940000000000001</v>
      </c>
      <c r="P437">
        <v>38.778999999999996</v>
      </c>
      <c r="Q437">
        <v>16.940000000000001</v>
      </c>
      <c r="R437">
        <v>21.838999999999995</v>
      </c>
      <c r="S437">
        <v>0.56316563088269411</v>
      </c>
      <c r="T437">
        <v>2026</v>
      </c>
      <c r="U437" t="s">
        <v>89</v>
      </c>
      <c r="V437">
        <v>3</v>
      </c>
      <c r="W437" t="s">
        <v>78</v>
      </c>
    </row>
    <row r="438" spans="1:23">
      <c r="A438">
        <v>487</v>
      </c>
      <c r="B438" s="11">
        <v>46107</v>
      </c>
      <c r="C438">
        <v>2026</v>
      </c>
      <c r="D438" t="s">
        <v>89</v>
      </c>
      <c r="E438" t="s">
        <v>78</v>
      </c>
      <c r="F438" t="s">
        <v>20</v>
      </c>
      <c r="G438" t="s">
        <v>33</v>
      </c>
      <c r="H438" t="s">
        <v>19</v>
      </c>
      <c r="I438" t="s">
        <v>16</v>
      </c>
      <c r="J438" t="s">
        <v>14</v>
      </c>
      <c r="K438" t="s">
        <v>15</v>
      </c>
      <c r="L438">
        <v>3</v>
      </c>
      <c r="M438">
        <v>36.979999999999997</v>
      </c>
      <c r="N438">
        <v>0.1</v>
      </c>
      <c r="O438">
        <v>13.65</v>
      </c>
      <c r="P438">
        <v>99.846000000000004</v>
      </c>
      <c r="Q438">
        <v>40.950000000000003</v>
      </c>
      <c r="R438">
        <v>58.896000000000001</v>
      </c>
      <c r="S438">
        <v>0.58986839733189111</v>
      </c>
      <c r="T438">
        <v>2026</v>
      </c>
      <c r="U438" t="s">
        <v>89</v>
      </c>
      <c r="V438">
        <v>3</v>
      </c>
      <c r="W438" t="s">
        <v>78</v>
      </c>
    </row>
    <row r="439" spans="1:23">
      <c r="A439">
        <v>1476</v>
      </c>
      <c r="B439" s="11">
        <v>46107</v>
      </c>
      <c r="C439">
        <v>2026</v>
      </c>
      <c r="D439" t="s">
        <v>89</v>
      </c>
      <c r="E439" t="s">
        <v>78</v>
      </c>
      <c r="F439" t="s">
        <v>6</v>
      </c>
      <c r="G439" t="s">
        <v>43</v>
      </c>
      <c r="H439" t="s">
        <v>28</v>
      </c>
      <c r="I439" t="s">
        <v>13</v>
      </c>
      <c r="J439" t="s">
        <v>14</v>
      </c>
      <c r="K439" t="s">
        <v>15</v>
      </c>
      <c r="L439">
        <v>1</v>
      </c>
      <c r="M439">
        <v>35.700000000000003</v>
      </c>
      <c r="N439">
        <v>0.05</v>
      </c>
      <c r="O439">
        <v>13.91</v>
      </c>
      <c r="P439">
        <v>33.914999999999999</v>
      </c>
      <c r="Q439">
        <v>13.91</v>
      </c>
      <c r="R439">
        <v>20.004999999999999</v>
      </c>
      <c r="S439">
        <v>0.58985699542975079</v>
      </c>
      <c r="T439">
        <v>2026</v>
      </c>
      <c r="U439" t="s">
        <v>89</v>
      </c>
      <c r="V439">
        <v>3</v>
      </c>
      <c r="W439" t="s">
        <v>78</v>
      </c>
    </row>
    <row r="440" spans="1:23">
      <c r="A440">
        <v>2145</v>
      </c>
      <c r="B440" s="11">
        <v>46107</v>
      </c>
      <c r="C440">
        <v>2026</v>
      </c>
      <c r="D440" t="s">
        <v>89</v>
      </c>
      <c r="E440" t="s">
        <v>78</v>
      </c>
      <c r="F440" t="s">
        <v>20</v>
      </c>
      <c r="G440" t="s">
        <v>33</v>
      </c>
      <c r="H440" t="s">
        <v>19</v>
      </c>
      <c r="I440" t="s">
        <v>3</v>
      </c>
      <c r="J440" t="s">
        <v>4</v>
      </c>
      <c r="K440" t="s">
        <v>26</v>
      </c>
      <c r="L440">
        <v>1</v>
      </c>
      <c r="M440">
        <v>39.53</v>
      </c>
      <c r="N440">
        <v>0.05</v>
      </c>
      <c r="O440">
        <v>17.170000000000002</v>
      </c>
      <c r="P440">
        <v>37.5535</v>
      </c>
      <c r="Q440">
        <v>17.170000000000002</v>
      </c>
      <c r="R440">
        <v>20.383499999999998</v>
      </c>
      <c r="S440">
        <v>0.54278562584046752</v>
      </c>
      <c r="T440">
        <v>2026</v>
      </c>
      <c r="U440" t="s">
        <v>89</v>
      </c>
      <c r="V440">
        <v>3</v>
      </c>
      <c r="W440" t="s">
        <v>78</v>
      </c>
    </row>
    <row r="441" spans="1:23">
      <c r="A441">
        <v>2999</v>
      </c>
      <c r="B441" s="11">
        <v>46107</v>
      </c>
      <c r="C441">
        <v>2026</v>
      </c>
      <c r="D441" t="s">
        <v>89</v>
      </c>
      <c r="E441" t="s">
        <v>78</v>
      </c>
      <c r="F441" t="s">
        <v>11</v>
      </c>
      <c r="G441" t="s">
        <v>18</v>
      </c>
      <c r="H441" t="s">
        <v>19</v>
      </c>
      <c r="I441" t="s">
        <v>3</v>
      </c>
      <c r="J441" t="s">
        <v>14</v>
      </c>
      <c r="K441" t="s">
        <v>15</v>
      </c>
      <c r="L441">
        <v>2</v>
      </c>
      <c r="M441">
        <v>35.75</v>
      </c>
      <c r="N441">
        <v>0</v>
      </c>
      <c r="O441">
        <v>13.28</v>
      </c>
      <c r="P441">
        <v>71.5</v>
      </c>
      <c r="Q441">
        <v>26.56</v>
      </c>
      <c r="R441">
        <v>44.94</v>
      </c>
      <c r="S441">
        <v>0.62853146853146846</v>
      </c>
      <c r="T441">
        <v>2026</v>
      </c>
      <c r="U441" t="s">
        <v>89</v>
      </c>
      <c r="V441">
        <v>3</v>
      </c>
      <c r="W441" t="s">
        <v>78</v>
      </c>
    </row>
    <row r="442" spans="1:23">
      <c r="A442">
        <v>4464</v>
      </c>
      <c r="B442" s="11">
        <v>46107</v>
      </c>
      <c r="C442">
        <v>2026</v>
      </c>
      <c r="D442" t="s">
        <v>89</v>
      </c>
      <c r="E442" t="s">
        <v>78</v>
      </c>
      <c r="F442" t="s">
        <v>11</v>
      </c>
      <c r="G442" t="s">
        <v>12</v>
      </c>
      <c r="H442" t="s">
        <v>2</v>
      </c>
      <c r="I442" t="s">
        <v>16</v>
      </c>
      <c r="J442" t="s">
        <v>34</v>
      </c>
      <c r="K442" t="s">
        <v>45</v>
      </c>
      <c r="L442">
        <v>2</v>
      </c>
      <c r="M442">
        <v>50.17</v>
      </c>
      <c r="N442">
        <v>0</v>
      </c>
      <c r="O442">
        <v>22.37</v>
      </c>
      <c r="P442">
        <v>100.34</v>
      </c>
      <c r="Q442">
        <v>44.74</v>
      </c>
      <c r="R442">
        <v>55.6</v>
      </c>
      <c r="S442">
        <v>0.55411600558102447</v>
      </c>
      <c r="T442">
        <v>2026</v>
      </c>
      <c r="U442" t="s">
        <v>89</v>
      </c>
      <c r="V442">
        <v>3</v>
      </c>
      <c r="W442" t="s">
        <v>78</v>
      </c>
    </row>
    <row r="443" spans="1:23">
      <c r="A443">
        <v>4978</v>
      </c>
      <c r="B443" s="11">
        <v>46107</v>
      </c>
      <c r="C443">
        <v>2026</v>
      </c>
      <c r="D443" t="s">
        <v>89</v>
      </c>
      <c r="E443" t="s">
        <v>78</v>
      </c>
      <c r="F443" t="s">
        <v>0</v>
      </c>
      <c r="G443" t="s">
        <v>36</v>
      </c>
      <c r="H443" t="s">
        <v>2</v>
      </c>
      <c r="I443" t="s">
        <v>13</v>
      </c>
      <c r="J443" t="s">
        <v>34</v>
      </c>
      <c r="K443" t="s">
        <v>35</v>
      </c>
      <c r="L443">
        <v>5</v>
      </c>
      <c r="M443">
        <v>41.32</v>
      </c>
      <c r="N443">
        <v>0</v>
      </c>
      <c r="O443">
        <v>15.09</v>
      </c>
      <c r="P443">
        <v>206.6</v>
      </c>
      <c r="Q443">
        <v>75.45</v>
      </c>
      <c r="R443">
        <v>131.14999999999998</v>
      </c>
      <c r="S443">
        <v>0.63480154888673757</v>
      </c>
      <c r="T443">
        <v>2026</v>
      </c>
      <c r="U443" t="s">
        <v>89</v>
      </c>
      <c r="V443">
        <v>3</v>
      </c>
      <c r="W443" t="s">
        <v>78</v>
      </c>
    </row>
    <row r="444" spans="1:23">
      <c r="A444">
        <v>130</v>
      </c>
      <c r="B444" s="11">
        <v>46108</v>
      </c>
      <c r="C444">
        <v>2026</v>
      </c>
      <c r="D444" t="s">
        <v>89</v>
      </c>
      <c r="E444" t="s">
        <v>78</v>
      </c>
      <c r="F444" t="s">
        <v>20</v>
      </c>
      <c r="G444" t="s">
        <v>31</v>
      </c>
      <c r="H444" t="s">
        <v>28</v>
      </c>
      <c r="I444" t="s">
        <v>13</v>
      </c>
      <c r="J444" t="s">
        <v>9</v>
      </c>
      <c r="K444" t="s">
        <v>37</v>
      </c>
      <c r="L444">
        <v>3</v>
      </c>
      <c r="M444">
        <v>152.4</v>
      </c>
      <c r="N444">
        <v>0.05</v>
      </c>
      <c r="O444">
        <v>79.97</v>
      </c>
      <c r="P444">
        <v>434.34000000000003</v>
      </c>
      <c r="Q444">
        <v>239.91</v>
      </c>
      <c r="R444">
        <v>194.43000000000004</v>
      </c>
      <c r="S444">
        <v>0.44764470230694853</v>
      </c>
      <c r="T444">
        <v>2026</v>
      </c>
      <c r="U444" t="s">
        <v>89</v>
      </c>
      <c r="V444">
        <v>3</v>
      </c>
      <c r="W444" t="s">
        <v>78</v>
      </c>
    </row>
    <row r="445" spans="1:23">
      <c r="A445">
        <v>848</v>
      </c>
      <c r="B445" s="11">
        <v>46108</v>
      </c>
      <c r="C445">
        <v>2026</v>
      </c>
      <c r="D445" t="s">
        <v>89</v>
      </c>
      <c r="E445" t="s">
        <v>78</v>
      </c>
      <c r="F445" t="s">
        <v>0</v>
      </c>
      <c r="G445" t="s">
        <v>1</v>
      </c>
      <c r="H445" t="s">
        <v>2</v>
      </c>
      <c r="I445" t="s">
        <v>13</v>
      </c>
      <c r="J445" t="s">
        <v>34</v>
      </c>
      <c r="K445" t="s">
        <v>42</v>
      </c>
      <c r="L445">
        <v>1</v>
      </c>
      <c r="M445">
        <v>36.299999999999997</v>
      </c>
      <c r="N445">
        <v>0</v>
      </c>
      <c r="O445">
        <v>14.1</v>
      </c>
      <c r="P445">
        <v>36.299999999999997</v>
      </c>
      <c r="Q445">
        <v>14.1</v>
      </c>
      <c r="R445">
        <v>22.199999999999996</v>
      </c>
      <c r="S445">
        <v>0.61157024793388426</v>
      </c>
      <c r="T445">
        <v>2026</v>
      </c>
      <c r="U445" t="s">
        <v>89</v>
      </c>
      <c r="V445">
        <v>3</v>
      </c>
      <c r="W445" t="s">
        <v>78</v>
      </c>
    </row>
    <row r="446" spans="1:23">
      <c r="A446">
        <v>1359</v>
      </c>
      <c r="B446" s="11">
        <v>46108</v>
      </c>
      <c r="C446">
        <v>2026</v>
      </c>
      <c r="D446" t="s">
        <v>89</v>
      </c>
      <c r="E446" t="s">
        <v>78</v>
      </c>
      <c r="F446" t="s">
        <v>11</v>
      </c>
      <c r="G446" t="s">
        <v>25</v>
      </c>
      <c r="H446" t="s">
        <v>2</v>
      </c>
      <c r="I446" t="s">
        <v>3</v>
      </c>
      <c r="J446" t="s">
        <v>14</v>
      </c>
      <c r="K446" t="s">
        <v>32</v>
      </c>
      <c r="L446">
        <v>3</v>
      </c>
      <c r="M446">
        <v>46.24</v>
      </c>
      <c r="N446">
        <v>0.1</v>
      </c>
      <c r="O446">
        <v>18.2</v>
      </c>
      <c r="P446">
        <v>124.848</v>
      </c>
      <c r="Q446">
        <v>54.599999999999994</v>
      </c>
      <c r="R446">
        <v>70.248000000000005</v>
      </c>
      <c r="S446">
        <v>0.56266820453671673</v>
      </c>
      <c r="T446">
        <v>2026</v>
      </c>
      <c r="U446" t="s">
        <v>89</v>
      </c>
      <c r="V446">
        <v>3</v>
      </c>
      <c r="W446" t="s">
        <v>78</v>
      </c>
    </row>
    <row r="447" spans="1:23">
      <c r="A447">
        <v>2379</v>
      </c>
      <c r="B447" s="11">
        <v>46108</v>
      </c>
      <c r="C447">
        <v>2026</v>
      </c>
      <c r="D447" t="s">
        <v>89</v>
      </c>
      <c r="E447" t="s">
        <v>78</v>
      </c>
      <c r="F447" t="s">
        <v>0</v>
      </c>
      <c r="G447" t="s">
        <v>1</v>
      </c>
      <c r="H447" t="s">
        <v>19</v>
      </c>
      <c r="I447" t="s">
        <v>3</v>
      </c>
      <c r="J447" t="s">
        <v>14</v>
      </c>
      <c r="K447" t="s">
        <v>48</v>
      </c>
      <c r="L447">
        <v>2</v>
      </c>
      <c r="M447">
        <v>165.58</v>
      </c>
      <c r="N447">
        <v>0</v>
      </c>
      <c r="O447">
        <v>86.16</v>
      </c>
      <c r="P447">
        <v>331.16</v>
      </c>
      <c r="Q447">
        <v>172.32</v>
      </c>
      <c r="R447">
        <v>158.84000000000003</v>
      </c>
      <c r="S447">
        <v>0.47964730039859893</v>
      </c>
      <c r="T447">
        <v>2026</v>
      </c>
      <c r="U447" t="s">
        <v>89</v>
      </c>
      <c r="V447">
        <v>3</v>
      </c>
      <c r="W447" t="s">
        <v>78</v>
      </c>
    </row>
    <row r="448" spans="1:23">
      <c r="A448">
        <v>2987</v>
      </c>
      <c r="B448" s="11">
        <v>46108</v>
      </c>
      <c r="C448">
        <v>2026</v>
      </c>
      <c r="D448" t="s">
        <v>89</v>
      </c>
      <c r="E448" t="s">
        <v>78</v>
      </c>
      <c r="F448" t="s">
        <v>0</v>
      </c>
      <c r="G448" t="s">
        <v>36</v>
      </c>
      <c r="H448" t="s">
        <v>2</v>
      </c>
      <c r="I448" t="s">
        <v>3</v>
      </c>
      <c r="J448" t="s">
        <v>23</v>
      </c>
      <c r="K448" t="s">
        <v>51</v>
      </c>
      <c r="L448">
        <v>4</v>
      </c>
      <c r="M448">
        <v>121.49</v>
      </c>
      <c r="N448">
        <v>0</v>
      </c>
      <c r="O448">
        <v>62.01</v>
      </c>
      <c r="P448">
        <v>485.96</v>
      </c>
      <c r="Q448">
        <v>248.04</v>
      </c>
      <c r="R448">
        <v>237.92</v>
      </c>
      <c r="S448">
        <v>0.4895876203802782</v>
      </c>
      <c r="T448">
        <v>2026</v>
      </c>
      <c r="U448" t="s">
        <v>89</v>
      </c>
      <c r="V448">
        <v>3</v>
      </c>
      <c r="W448" t="s">
        <v>78</v>
      </c>
    </row>
    <row r="449" spans="1:23">
      <c r="A449">
        <v>3121</v>
      </c>
      <c r="B449" s="11">
        <v>46108</v>
      </c>
      <c r="C449">
        <v>2026</v>
      </c>
      <c r="D449" t="s">
        <v>89</v>
      </c>
      <c r="E449" t="s">
        <v>78</v>
      </c>
      <c r="F449" t="s">
        <v>6</v>
      </c>
      <c r="G449" t="s">
        <v>43</v>
      </c>
      <c r="H449" t="s">
        <v>19</v>
      </c>
      <c r="I449" t="s">
        <v>13</v>
      </c>
      <c r="J449" t="s">
        <v>4</v>
      </c>
      <c r="K449" t="s">
        <v>5</v>
      </c>
      <c r="L449">
        <v>5</v>
      </c>
      <c r="M449">
        <v>81.84</v>
      </c>
      <c r="N449">
        <v>0.1</v>
      </c>
      <c r="O449">
        <v>42.7</v>
      </c>
      <c r="P449">
        <v>368.28000000000003</v>
      </c>
      <c r="Q449">
        <v>213.5</v>
      </c>
      <c r="R449">
        <v>154.78000000000003</v>
      </c>
      <c r="S449">
        <v>0.42027804931030743</v>
      </c>
      <c r="T449">
        <v>2026</v>
      </c>
      <c r="U449" t="s">
        <v>89</v>
      </c>
      <c r="V449">
        <v>3</v>
      </c>
      <c r="W449" t="s">
        <v>78</v>
      </c>
    </row>
    <row r="450" spans="1:23">
      <c r="A450">
        <v>4445</v>
      </c>
      <c r="B450" s="11">
        <v>46108</v>
      </c>
      <c r="C450">
        <v>2026</v>
      </c>
      <c r="D450" t="s">
        <v>89</v>
      </c>
      <c r="E450" t="s">
        <v>78</v>
      </c>
      <c r="F450" t="s">
        <v>6</v>
      </c>
      <c r="G450" t="s">
        <v>41</v>
      </c>
      <c r="H450" t="s">
        <v>2</v>
      </c>
      <c r="I450" t="s">
        <v>13</v>
      </c>
      <c r="J450" t="s">
        <v>9</v>
      </c>
      <c r="K450" t="s">
        <v>37</v>
      </c>
      <c r="L450">
        <v>1</v>
      </c>
      <c r="M450">
        <v>151.47999999999999</v>
      </c>
      <c r="N450">
        <v>0</v>
      </c>
      <c r="O450">
        <v>79.41</v>
      </c>
      <c r="P450">
        <v>151.47999999999999</v>
      </c>
      <c r="Q450">
        <v>79.41</v>
      </c>
      <c r="R450">
        <v>72.069999999999993</v>
      </c>
      <c r="S450">
        <v>0.47577237919197252</v>
      </c>
      <c r="T450">
        <v>2026</v>
      </c>
      <c r="U450" t="s">
        <v>89</v>
      </c>
      <c r="V450">
        <v>3</v>
      </c>
      <c r="W450" t="s">
        <v>78</v>
      </c>
    </row>
    <row r="451" spans="1:23">
      <c r="A451">
        <v>441</v>
      </c>
      <c r="B451" s="11">
        <v>46109</v>
      </c>
      <c r="C451">
        <v>2026</v>
      </c>
      <c r="D451" t="s">
        <v>89</v>
      </c>
      <c r="E451" t="s">
        <v>78</v>
      </c>
      <c r="F451" t="s">
        <v>0</v>
      </c>
      <c r="G451" t="s">
        <v>50</v>
      </c>
      <c r="H451" t="s">
        <v>19</v>
      </c>
      <c r="I451" t="s">
        <v>13</v>
      </c>
      <c r="J451" t="s">
        <v>34</v>
      </c>
      <c r="K451" t="s">
        <v>45</v>
      </c>
      <c r="L451">
        <v>1</v>
      </c>
      <c r="M451">
        <v>51.02</v>
      </c>
      <c r="N451">
        <v>0.05</v>
      </c>
      <c r="O451">
        <v>21.94</v>
      </c>
      <c r="P451">
        <v>48.469000000000001</v>
      </c>
      <c r="Q451">
        <v>21.94</v>
      </c>
      <c r="R451">
        <v>26.529</v>
      </c>
      <c r="S451">
        <v>0.54733953661102974</v>
      </c>
      <c r="T451">
        <v>2026</v>
      </c>
      <c r="U451" t="s">
        <v>89</v>
      </c>
      <c r="V451">
        <v>3</v>
      </c>
      <c r="W451" t="s">
        <v>78</v>
      </c>
    </row>
    <row r="452" spans="1:23">
      <c r="A452">
        <v>4608</v>
      </c>
      <c r="B452" s="11">
        <v>46109</v>
      </c>
      <c r="C452">
        <v>2026</v>
      </c>
      <c r="D452" t="s">
        <v>89</v>
      </c>
      <c r="E452" t="s">
        <v>78</v>
      </c>
      <c r="F452" t="s">
        <v>11</v>
      </c>
      <c r="G452" t="s">
        <v>12</v>
      </c>
      <c r="H452" t="s">
        <v>8</v>
      </c>
      <c r="I452" t="s">
        <v>16</v>
      </c>
      <c r="J452" t="s">
        <v>4</v>
      </c>
      <c r="K452" t="s">
        <v>26</v>
      </c>
      <c r="L452">
        <v>8</v>
      </c>
      <c r="M452">
        <v>40.86</v>
      </c>
      <c r="N452">
        <v>0.1</v>
      </c>
      <c r="O452">
        <v>16.34</v>
      </c>
      <c r="P452">
        <v>294.19200000000001</v>
      </c>
      <c r="Q452">
        <v>130.72</v>
      </c>
      <c r="R452">
        <v>163.47200000000001</v>
      </c>
      <c r="S452">
        <v>0.55566432805786703</v>
      </c>
      <c r="T452">
        <v>2026</v>
      </c>
      <c r="U452" t="s">
        <v>89</v>
      </c>
      <c r="V452">
        <v>3</v>
      </c>
      <c r="W452" t="s">
        <v>78</v>
      </c>
    </row>
    <row r="453" spans="1:23">
      <c r="A453">
        <v>4914</v>
      </c>
      <c r="B453" s="11">
        <v>46109</v>
      </c>
      <c r="C453">
        <v>2026</v>
      </c>
      <c r="D453" t="s">
        <v>89</v>
      </c>
      <c r="E453" t="s">
        <v>78</v>
      </c>
      <c r="F453" t="s">
        <v>0</v>
      </c>
      <c r="G453" t="s">
        <v>36</v>
      </c>
      <c r="H453" t="s">
        <v>2</v>
      </c>
      <c r="I453" t="s">
        <v>13</v>
      </c>
      <c r="J453" t="s">
        <v>14</v>
      </c>
      <c r="K453" t="s">
        <v>48</v>
      </c>
      <c r="L453">
        <v>5</v>
      </c>
      <c r="M453">
        <v>163.33000000000001</v>
      </c>
      <c r="N453">
        <v>0</v>
      </c>
      <c r="O453">
        <v>87.05</v>
      </c>
      <c r="P453">
        <v>816.65000000000009</v>
      </c>
      <c r="Q453">
        <v>435.25</v>
      </c>
      <c r="R453">
        <v>381.40000000000009</v>
      </c>
      <c r="S453">
        <v>0.46702993938651816</v>
      </c>
      <c r="T453">
        <v>2026</v>
      </c>
      <c r="U453" t="s">
        <v>89</v>
      </c>
      <c r="V453">
        <v>3</v>
      </c>
      <c r="W453" t="s">
        <v>78</v>
      </c>
    </row>
    <row r="454" spans="1:23">
      <c r="A454">
        <v>860</v>
      </c>
      <c r="B454" s="11">
        <v>46110</v>
      </c>
      <c r="C454">
        <v>2026</v>
      </c>
      <c r="D454" t="s">
        <v>89</v>
      </c>
      <c r="E454" t="s">
        <v>78</v>
      </c>
      <c r="F454" t="s">
        <v>6</v>
      </c>
      <c r="G454" t="s">
        <v>49</v>
      </c>
      <c r="H454" t="s">
        <v>28</v>
      </c>
      <c r="I454" t="s">
        <v>13</v>
      </c>
      <c r="J454" t="s">
        <v>9</v>
      </c>
      <c r="K454" t="s">
        <v>10</v>
      </c>
      <c r="L454">
        <v>1</v>
      </c>
      <c r="M454">
        <v>90.27</v>
      </c>
      <c r="N454">
        <v>0</v>
      </c>
      <c r="O454">
        <v>46.38</v>
      </c>
      <c r="P454">
        <v>90.27</v>
      </c>
      <c r="Q454">
        <v>46.38</v>
      </c>
      <c r="R454">
        <v>43.889999999999993</v>
      </c>
      <c r="S454">
        <v>0.48620804253904948</v>
      </c>
      <c r="T454">
        <v>2026</v>
      </c>
      <c r="U454" t="s">
        <v>89</v>
      </c>
      <c r="V454">
        <v>3</v>
      </c>
      <c r="W454" t="s">
        <v>78</v>
      </c>
    </row>
    <row r="455" spans="1:23">
      <c r="A455">
        <v>920</v>
      </c>
      <c r="B455" s="11">
        <v>46110</v>
      </c>
      <c r="C455">
        <v>2026</v>
      </c>
      <c r="D455" t="s">
        <v>89</v>
      </c>
      <c r="E455" t="s">
        <v>78</v>
      </c>
      <c r="F455" t="s">
        <v>0</v>
      </c>
      <c r="G455" t="s">
        <v>36</v>
      </c>
      <c r="H455" t="s">
        <v>8</v>
      </c>
      <c r="I455" t="s">
        <v>16</v>
      </c>
      <c r="J455" t="s">
        <v>14</v>
      </c>
      <c r="K455" t="s">
        <v>44</v>
      </c>
      <c r="L455">
        <v>12</v>
      </c>
      <c r="M455">
        <v>131.31</v>
      </c>
      <c r="N455">
        <v>0.05</v>
      </c>
      <c r="O455">
        <v>68.459999999999994</v>
      </c>
      <c r="P455">
        <v>1496.934</v>
      </c>
      <c r="Q455">
        <v>821.52</v>
      </c>
      <c r="R455">
        <v>675.41399999999999</v>
      </c>
      <c r="S455">
        <v>0.45119824922140855</v>
      </c>
      <c r="T455">
        <v>2026</v>
      </c>
      <c r="U455" t="s">
        <v>89</v>
      </c>
      <c r="V455">
        <v>3</v>
      </c>
      <c r="W455" t="s">
        <v>78</v>
      </c>
    </row>
    <row r="456" spans="1:23">
      <c r="A456">
        <v>1700</v>
      </c>
      <c r="B456" s="11">
        <v>46110</v>
      </c>
      <c r="C456">
        <v>2026</v>
      </c>
      <c r="D456" t="s">
        <v>89</v>
      </c>
      <c r="E456" t="s">
        <v>78</v>
      </c>
      <c r="F456" t="s">
        <v>6</v>
      </c>
      <c r="G456" t="s">
        <v>43</v>
      </c>
      <c r="H456" t="s">
        <v>28</v>
      </c>
      <c r="I456" t="s">
        <v>13</v>
      </c>
      <c r="J456" t="s">
        <v>14</v>
      </c>
      <c r="K456" t="s">
        <v>48</v>
      </c>
      <c r="L456">
        <v>1</v>
      </c>
      <c r="M456">
        <v>167.27</v>
      </c>
      <c r="N456">
        <v>0.05</v>
      </c>
      <c r="O456">
        <v>88.19</v>
      </c>
      <c r="P456">
        <v>158.90649999999999</v>
      </c>
      <c r="Q456">
        <v>88.19</v>
      </c>
      <c r="R456">
        <v>70.716499999999996</v>
      </c>
      <c r="S456">
        <v>0.44501955552478972</v>
      </c>
      <c r="T456">
        <v>2026</v>
      </c>
      <c r="U456" t="s">
        <v>89</v>
      </c>
      <c r="V456">
        <v>3</v>
      </c>
      <c r="W456" t="s">
        <v>78</v>
      </c>
    </row>
    <row r="457" spans="1:23">
      <c r="A457">
        <v>1768</v>
      </c>
      <c r="B457" s="11">
        <v>46110</v>
      </c>
      <c r="C457">
        <v>2026</v>
      </c>
      <c r="D457" t="s">
        <v>89</v>
      </c>
      <c r="E457" t="s">
        <v>78</v>
      </c>
      <c r="F457" t="s">
        <v>6</v>
      </c>
      <c r="G457" t="s">
        <v>43</v>
      </c>
      <c r="H457" t="s">
        <v>28</v>
      </c>
      <c r="I457" t="s">
        <v>3</v>
      </c>
      <c r="J457" t="s">
        <v>9</v>
      </c>
      <c r="K457" t="s">
        <v>46</v>
      </c>
      <c r="L457">
        <v>4</v>
      </c>
      <c r="M457">
        <v>70.510000000000005</v>
      </c>
      <c r="N457">
        <v>0</v>
      </c>
      <c r="O457">
        <v>31.93</v>
      </c>
      <c r="P457">
        <v>282.04000000000002</v>
      </c>
      <c r="Q457">
        <v>127.72</v>
      </c>
      <c r="R457">
        <v>154.32000000000002</v>
      </c>
      <c r="S457">
        <v>0.54715643171181394</v>
      </c>
      <c r="T457">
        <v>2026</v>
      </c>
      <c r="U457" t="s">
        <v>89</v>
      </c>
      <c r="V457">
        <v>3</v>
      </c>
      <c r="W457" t="s">
        <v>78</v>
      </c>
    </row>
    <row r="458" spans="1:23">
      <c r="A458">
        <v>1876</v>
      </c>
      <c r="B458" s="11">
        <v>46110</v>
      </c>
      <c r="C458">
        <v>2026</v>
      </c>
      <c r="D458" t="s">
        <v>89</v>
      </c>
      <c r="E458" t="s">
        <v>78</v>
      </c>
      <c r="F458" t="s">
        <v>6</v>
      </c>
      <c r="G458" t="s">
        <v>27</v>
      </c>
      <c r="H458" t="s">
        <v>8</v>
      </c>
      <c r="I458" t="s">
        <v>13</v>
      </c>
      <c r="J458" t="s">
        <v>4</v>
      </c>
      <c r="K458" t="s">
        <v>30</v>
      </c>
      <c r="L458">
        <v>12</v>
      </c>
      <c r="M458">
        <v>101.06</v>
      </c>
      <c r="N458">
        <v>0.1</v>
      </c>
      <c r="O458">
        <v>50.59</v>
      </c>
      <c r="P458">
        <v>1091.4480000000001</v>
      </c>
      <c r="Q458">
        <v>607.08000000000004</v>
      </c>
      <c r="R458">
        <v>484.36800000000005</v>
      </c>
      <c r="S458">
        <v>0.4437847703234602</v>
      </c>
      <c r="T458">
        <v>2026</v>
      </c>
      <c r="U458" t="s">
        <v>89</v>
      </c>
      <c r="V458">
        <v>3</v>
      </c>
      <c r="W458" t="s">
        <v>78</v>
      </c>
    </row>
    <row r="459" spans="1:23">
      <c r="A459">
        <v>2453</v>
      </c>
      <c r="B459" s="11">
        <v>46110</v>
      </c>
      <c r="C459">
        <v>2026</v>
      </c>
      <c r="D459" t="s">
        <v>89</v>
      </c>
      <c r="E459" t="s">
        <v>78</v>
      </c>
      <c r="F459" t="s">
        <v>20</v>
      </c>
      <c r="G459" t="s">
        <v>33</v>
      </c>
      <c r="H459" t="s">
        <v>2</v>
      </c>
      <c r="I459" t="s">
        <v>16</v>
      </c>
      <c r="J459" t="s">
        <v>4</v>
      </c>
      <c r="K459" t="s">
        <v>5</v>
      </c>
      <c r="L459">
        <v>2</v>
      </c>
      <c r="M459">
        <v>79.849999999999994</v>
      </c>
      <c r="N459">
        <v>0.05</v>
      </c>
      <c r="O459">
        <v>43.78</v>
      </c>
      <c r="P459">
        <v>151.71499999999997</v>
      </c>
      <c r="Q459">
        <v>87.56</v>
      </c>
      <c r="R459">
        <v>64.154999999999973</v>
      </c>
      <c r="S459">
        <v>0.42286524074745402</v>
      </c>
      <c r="T459">
        <v>2026</v>
      </c>
      <c r="U459" t="s">
        <v>89</v>
      </c>
      <c r="V459">
        <v>3</v>
      </c>
      <c r="W459" t="s">
        <v>78</v>
      </c>
    </row>
    <row r="460" spans="1:23">
      <c r="A460">
        <v>2676</v>
      </c>
      <c r="B460" s="11">
        <v>46110</v>
      </c>
      <c r="C460">
        <v>2026</v>
      </c>
      <c r="D460" t="s">
        <v>89</v>
      </c>
      <c r="E460" t="s">
        <v>78</v>
      </c>
      <c r="F460" t="s">
        <v>11</v>
      </c>
      <c r="G460" t="s">
        <v>25</v>
      </c>
      <c r="H460" t="s">
        <v>19</v>
      </c>
      <c r="I460" t="s">
        <v>13</v>
      </c>
      <c r="J460" t="s">
        <v>23</v>
      </c>
      <c r="K460" t="s">
        <v>29</v>
      </c>
      <c r="L460">
        <v>4</v>
      </c>
      <c r="M460">
        <v>191.99</v>
      </c>
      <c r="N460">
        <v>0</v>
      </c>
      <c r="O460">
        <v>104.44</v>
      </c>
      <c r="P460">
        <v>767.96</v>
      </c>
      <c r="Q460">
        <v>417.76</v>
      </c>
      <c r="R460">
        <v>350.20000000000005</v>
      </c>
      <c r="S460">
        <v>0.45601333402781397</v>
      </c>
      <c r="T460">
        <v>2026</v>
      </c>
      <c r="U460" t="s">
        <v>89</v>
      </c>
      <c r="V460">
        <v>3</v>
      </c>
      <c r="W460" t="s">
        <v>78</v>
      </c>
    </row>
    <row r="461" spans="1:23">
      <c r="A461">
        <v>2800</v>
      </c>
      <c r="B461" s="11">
        <v>46110</v>
      </c>
      <c r="C461">
        <v>2026</v>
      </c>
      <c r="D461" t="s">
        <v>89</v>
      </c>
      <c r="E461" t="s">
        <v>78</v>
      </c>
      <c r="F461" t="s">
        <v>6</v>
      </c>
      <c r="G461" t="s">
        <v>41</v>
      </c>
      <c r="H461" t="s">
        <v>2</v>
      </c>
      <c r="I461" t="s">
        <v>13</v>
      </c>
      <c r="J461" t="s">
        <v>4</v>
      </c>
      <c r="K461" t="s">
        <v>22</v>
      </c>
      <c r="L461">
        <v>1</v>
      </c>
      <c r="M461">
        <v>49.81</v>
      </c>
      <c r="N461">
        <v>0.05</v>
      </c>
      <c r="O461">
        <v>23.12</v>
      </c>
      <c r="P461">
        <v>47.319499999999998</v>
      </c>
      <c r="Q461">
        <v>23.12</v>
      </c>
      <c r="R461">
        <v>24.199499999999997</v>
      </c>
      <c r="S461">
        <v>0.51140650260463438</v>
      </c>
      <c r="T461">
        <v>2026</v>
      </c>
      <c r="U461" t="s">
        <v>89</v>
      </c>
      <c r="V461">
        <v>3</v>
      </c>
      <c r="W461" t="s">
        <v>78</v>
      </c>
    </row>
    <row r="462" spans="1:23">
      <c r="A462">
        <v>2857</v>
      </c>
      <c r="B462" s="11">
        <v>46110</v>
      </c>
      <c r="C462">
        <v>2026</v>
      </c>
      <c r="D462" t="s">
        <v>89</v>
      </c>
      <c r="E462" t="s">
        <v>78</v>
      </c>
      <c r="F462" t="s">
        <v>0</v>
      </c>
      <c r="G462" t="s">
        <v>50</v>
      </c>
      <c r="H462" t="s">
        <v>19</v>
      </c>
      <c r="I462" t="s">
        <v>13</v>
      </c>
      <c r="J462" t="s">
        <v>34</v>
      </c>
      <c r="K462" t="s">
        <v>35</v>
      </c>
      <c r="L462">
        <v>1</v>
      </c>
      <c r="M462">
        <v>40.39</v>
      </c>
      <c r="N462">
        <v>0.1</v>
      </c>
      <c r="O462">
        <v>14.97</v>
      </c>
      <c r="P462">
        <v>36.350999999999999</v>
      </c>
      <c r="Q462">
        <v>14.97</v>
      </c>
      <c r="R462">
        <v>21.381</v>
      </c>
      <c r="S462">
        <v>0.58818189320788972</v>
      </c>
      <c r="T462">
        <v>2026</v>
      </c>
      <c r="U462" t="s">
        <v>89</v>
      </c>
      <c r="V462">
        <v>3</v>
      </c>
      <c r="W462" t="s">
        <v>78</v>
      </c>
    </row>
    <row r="463" spans="1:23">
      <c r="A463">
        <v>3584</v>
      </c>
      <c r="B463" s="11">
        <v>46110</v>
      </c>
      <c r="C463">
        <v>2026</v>
      </c>
      <c r="D463" t="s">
        <v>89</v>
      </c>
      <c r="E463" t="s">
        <v>78</v>
      </c>
      <c r="F463" t="s">
        <v>0</v>
      </c>
      <c r="G463" t="s">
        <v>1</v>
      </c>
      <c r="H463" t="s">
        <v>2</v>
      </c>
      <c r="I463" t="s">
        <v>3</v>
      </c>
      <c r="J463" t="s">
        <v>14</v>
      </c>
      <c r="K463" t="s">
        <v>15</v>
      </c>
      <c r="L463">
        <v>1</v>
      </c>
      <c r="M463">
        <v>35.700000000000003</v>
      </c>
      <c r="N463">
        <v>0.05</v>
      </c>
      <c r="O463">
        <v>13.85</v>
      </c>
      <c r="P463">
        <v>33.914999999999999</v>
      </c>
      <c r="Q463">
        <v>13.85</v>
      </c>
      <c r="R463">
        <v>20.064999999999998</v>
      </c>
      <c r="S463">
        <v>0.59162612413386406</v>
      </c>
      <c r="T463">
        <v>2026</v>
      </c>
      <c r="U463" t="s">
        <v>89</v>
      </c>
      <c r="V463">
        <v>3</v>
      </c>
      <c r="W463" t="s">
        <v>78</v>
      </c>
    </row>
    <row r="464" spans="1:23">
      <c r="A464">
        <v>3669</v>
      </c>
      <c r="B464" s="11">
        <v>46110</v>
      </c>
      <c r="C464">
        <v>2026</v>
      </c>
      <c r="D464" t="s">
        <v>89</v>
      </c>
      <c r="E464" t="s">
        <v>78</v>
      </c>
      <c r="F464" t="s">
        <v>11</v>
      </c>
      <c r="G464" t="s">
        <v>39</v>
      </c>
      <c r="H464" t="s">
        <v>28</v>
      </c>
      <c r="I464" t="s">
        <v>3</v>
      </c>
      <c r="J464" t="s">
        <v>23</v>
      </c>
      <c r="K464" t="s">
        <v>40</v>
      </c>
      <c r="L464">
        <v>1</v>
      </c>
      <c r="M464">
        <v>80.09</v>
      </c>
      <c r="N464">
        <v>0</v>
      </c>
      <c r="O464">
        <v>40.61</v>
      </c>
      <c r="P464">
        <v>80.09</v>
      </c>
      <c r="Q464">
        <v>40.61</v>
      </c>
      <c r="R464">
        <v>39.480000000000004</v>
      </c>
      <c r="S464">
        <v>0.49294543638406796</v>
      </c>
      <c r="T464">
        <v>2026</v>
      </c>
      <c r="U464" t="s">
        <v>89</v>
      </c>
      <c r="V464">
        <v>3</v>
      </c>
      <c r="W464" t="s">
        <v>78</v>
      </c>
    </row>
    <row r="465" spans="1:23">
      <c r="A465">
        <v>4787</v>
      </c>
      <c r="B465" s="11">
        <v>46110</v>
      </c>
      <c r="C465">
        <v>2026</v>
      </c>
      <c r="D465" t="s">
        <v>89</v>
      </c>
      <c r="E465" t="s">
        <v>78</v>
      </c>
      <c r="F465" t="s">
        <v>20</v>
      </c>
      <c r="G465" t="s">
        <v>47</v>
      </c>
      <c r="H465" t="s">
        <v>28</v>
      </c>
      <c r="I465" t="s">
        <v>13</v>
      </c>
      <c r="J465" t="s">
        <v>9</v>
      </c>
      <c r="K465" t="s">
        <v>17</v>
      </c>
      <c r="L465">
        <v>1</v>
      </c>
      <c r="M465">
        <v>142.87</v>
      </c>
      <c r="N465">
        <v>0.1</v>
      </c>
      <c r="O465">
        <v>77.33</v>
      </c>
      <c r="P465">
        <v>128.583</v>
      </c>
      <c r="Q465">
        <v>77.33</v>
      </c>
      <c r="R465">
        <v>51.253</v>
      </c>
      <c r="S465">
        <v>0.39859857057309289</v>
      </c>
      <c r="T465">
        <v>2026</v>
      </c>
      <c r="U465" t="s">
        <v>89</v>
      </c>
      <c r="V465">
        <v>3</v>
      </c>
      <c r="W465" t="s">
        <v>78</v>
      </c>
    </row>
    <row r="466" spans="1:23">
      <c r="A466">
        <v>769</v>
      </c>
      <c r="B466" s="11">
        <v>46111</v>
      </c>
      <c r="C466">
        <v>2026</v>
      </c>
      <c r="D466" t="s">
        <v>89</v>
      </c>
      <c r="E466" t="s">
        <v>78</v>
      </c>
      <c r="F466" t="s">
        <v>20</v>
      </c>
      <c r="G466" t="s">
        <v>33</v>
      </c>
      <c r="H466" t="s">
        <v>2</v>
      </c>
      <c r="I466" t="s">
        <v>3</v>
      </c>
      <c r="J466" t="s">
        <v>34</v>
      </c>
      <c r="K466" t="s">
        <v>35</v>
      </c>
      <c r="L466">
        <v>1</v>
      </c>
      <c r="M466">
        <v>40.53</v>
      </c>
      <c r="N466">
        <v>0</v>
      </c>
      <c r="O466">
        <v>14.32</v>
      </c>
      <c r="P466">
        <v>40.53</v>
      </c>
      <c r="Q466">
        <v>14.32</v>
      </c>
      <c r="R466">
        <v>26.21</v>
      </c>
      <c r="S466">
        <v>0.64668147051566738</v>
      </c>
      <c r="T466">
        <v>2026</v>
      </c>
      <c r="U466" t="s">
        <v>89</v>
      </c>
      <c r="V466">
        <v>3</v>
      </c>
      <c r="W466" t="s">
        <v>78</v>
      </c>
    </row>
    <row r="467" spans="1:23">
      <c r="A467">
        <v>1184</v>
      </c>
      <c r="B467" s="11">
        <v>46111</v>
      </c>
      <c r="C467">
        <v>2026</v>
      </c>
      <c r="D467" t="s">
        <v>89</v>
      </c>
      <c r="E467" t="s">
        <v>78</v>
      </c>
      <c r="F467" t="s">
        <v>20</v>
      </c>
      <c r="G467" t="s">
        <v>33</v>
      </c>
      <c r="H467" t="s">
        <v>2</v>
      </c>
      <c r="I467" t="s">
        <v>3</v>
      </c>
      <c r="J467" t="s">
        <v>4</v>
      </c>
      <c r="K467" t="s">
        <v>22</v>
      </c>
      <c r="L467">
        <v>1</v>
      </c>
      <c r="M467">
        <v>49.46</v>
      </c>
      <c r="N467">
        <v>0</v>
      </c>
      <c r="O467">
        <v>23.04</v>
      </c>
      <c r="P467">
        <v>49.46</v>
      </c>
      <c r="Q467">
        <v>23.04</v>
      </c>
      <c r="R467">
        <v>26.42</v>
      </c>
      <c r="S467">
        <v>0.53416902547513145</v>
      </c>
      <c r="T467">
        <v>2026</v>
      </c>
      <c r="U467" t="s">
        <v>89</v>
      </c>
      <c r="V467">
        <v>3</v>
      </c>
      <c r="W467" t="s">
        <v>78</v>
      </c>
    </row>
    <row r="468" spans="1:23">
      <c r="A468">
        <v>1498</v>
      </c>
      <c r="B468" s="11">
        <v>46111</v>
      </c>
      <c r="C468">
        <v>2026</v>
      </c>
      <c r="D468" t="s">
        <v>89</v>
      </c>
      <c r="E468" t="s">
        <v>78</v>
      </c>
      <c r="F468" t="s">
        <v>6</v>
      </c>
      <c r="G468" t="s">
        <v>49</v>
      </c>
      <c r="H468" t="s">
        <v>28</v>
      </c>
      <c r="I468" t="s">
        <v>16</v>
      </c>
      <c r="J468" t="s">
        <v>9</v>
      </c>
      <c r="K468" t="s">
        <v>17</v>
      </c>
      <c r="L468">
        <v>3</v>
      </c>
      <c r="M468">
        <v>142.46</v>
      </c>
      <c r="N468">
        <v>0</v>
      </c>
      <c r="O468">
        <v>79.650000000000006</v>
      </c>
      <c r="P468">
        <v>427.38</v>
      </c>
      <c r="Q468">
        <v>238.95000000000002</v>
      </c>
      <c r="R468">
        <v>188.42999999999998</v>
      </c>
      <c r="S468">
        <v>0.44089569001825069</v>
      </c>
      <c r="T468">
        <v>2026</v>
      </c>
      <c r="U468" t="s">
        <v>89</v>
      </c>
      <c r="V468">
        <v>3</v>
      </c>
      <c r="W468" t="s">
        <v>78</v>
      </c>
    </row>
    <row r="469" spans="1:23">
      <c r="A469">
        <v>2054</v>
      </c>
      <c r="B469" s="11">
        <v>46111</v>
      </c>
      <c r="C469">
        <v>2026</v>
      </c>
      <c r="D469" t="s">
        <v>89</v>
      </c>
      <c r="E469" t="s">
        <v>78</v>
      </c>
      <c r="F469" t="s">
        <v>20</v>
      </c>
      <c r="G469" t="s">
        <v>47</v>
      </c>
      <c r="H469" t="s">
        <v>8</v>
      </c>
      <c r="I469" t="s">
        <v>16</v>
      </c>
      <c r="J469" t="s">
        <v>9</v>
      </c>
      <c r="K469" t="s">
        <v>17</v>
      </c>
      <c r="L469">
        <v>6</v>
      </c>
      <c r="M469">
        <v>142.18</v>
      </c>
      <c r="N469">
        <v>0.05</v>
      </c>
      <c r="O469">
        <v>80.94</v>
      </c>
      <c r="P469">
        <v>810.42600000000004</v>
      </c>
      <c r="Q469">
        <v>485.64</v>
      </c>
      <c r="R469">
        <v>324.78600000000006</v>
      </c>
      <c r="S469">
        <v>0.40075960050640036</v>
      </c>
      <c r="T469">
        <v>2026</v>
      </c>
      <c r="U469" t="s">
        <v>89</v>
      </c>
      <c r="V469">
        <v>3</v>
      </c>
      <c r="W469" t="s">
        <v>78</v>
      </c>
    </row>
    <row r="470" spans="1:23">
      <c r="A470">
        <v>2294</v>
      </c>
      <c r="B470" s="11">
        <v>46111</v>
      </c>
      <c r="C470">
        <v>2026</v>
      </c>
      <c r="D470" t="s">
        <v>89</v>
      </c>
      <c r="E470" t="s">
        <v>78</v>
      </c>
      <c r="F470" t="s">
        <v>6</v>
      </c>
      <c r="G470" t="s">
        <v>49</v>
      </c>
      <c r="H470" t="s">
        <v>2</v>
      </c>
      <c r="I470" t="s">
        <v>13</v>
      </c>
      <c r="J470" t="s">
        <v>34</v>
      </c>
      <c r="K470" t="s">
        <v>35</v>
      </c>
      <c r="L470">
        <v>2</v>
      </c>
      <c r="M470">
        <v>41.04</v>
      </c>
      <c r="N470">
        <v>0</v>
      </c>
      <c r="O470">
        <v>15.03</v>
      </c>
      <c r="P470">
        <v>82.08</v>
      </c>
      <c r="Q470">
        <v>30.06</v>
      </c>
      <c r="R470">
        <v>52.019999999999996</v>
      </c>
      <c r="S470">
        <v>0.63377192982456132</v>
      </c>
      <c r="T470">
        <v>2026</v>
      </c>
      <c r="U470" t="s">
        <v>89</v>
      </c>
      <c r="V470">
        <v>3</v>
      </c>
      <c r="W470" t="s">
        <v>78</v>
      </c>
    </row>
    <row r="471" spans="1:23">
      <c r="A471">
        <v>2892</v>
      </c>
      <c r="B471" s="11">
        <v>46111</v>
      </c>
      <c r="C471">
        <v>2026</v>
      </c>
      <c r="D471" t="s">
        <v>89</v>
      </c>
      <c r="E471" t="s">
        <v>78</v>
      </c>
      <c r="F471" t="s">
        <v>6</v>
      </c>
      <c r="G471" t="s">
        <v>43</v>
      </c>
      <c r="H471" t="s">
        <v>2</v>
      </c>
      <c r="I471" t="s">
        <v>3</v>
      </c>
      <c r="J471" t="s">
        <v>9</v>
      </c>
      <c r="K471" t="s">
        <v>17</v>
      </c>
      <c r="L471">
        <v>2</v>
      </c>
      <c r="M471">
        <v>145.06</v>
      </c>
      <c r="N471">
        <v>0.15</v>
      </c>
      <c r="O471">
        <v>77.08</v>
      </c>
      <c r="P471">
        <v>246.602</v>
      </c>
      <c r="Q471">
        <v>154.16</v>
      </c>
      <c r="R471">
        <v>92.442000000000007</v>
      </c>
      <c r="S471">
        <v>0.37486313979610875</v>
      </c>
      <c r="T471">
        <v>2026</v>
      </c>
      <c r="U471" t="s">
        <v>89</v>
      </c>
      <c r="V471">
        <v>3</v>
      </c>
      <c r="W471" t="s">
        <v>78</v>
      </c>
    </row>
    <row r="472" spans="1:23">
      <c r="A472">
        <v>3145</v>
      </c>
      <c r="B472" s="11">
        <v>46111</v>
      </c>
      <c r="C472">
        <v>2026</v>
      </c>
      <c r="D472" t="s">
        <v>89</v>
      </c>
      <c r="E472" t="s">
        <v>78</v>
      </c>
      <c r="F472" t="s">
        <v>6</v>
      </c>
      <c r="G472" t="s">
        <v>41</v>
      </c>
      <c r="H472" t="s">
        <v>2</v>
      </c>
      <c r="I472" t="s">
        <v>3</v>
      </c>
      <c r="J472" t="s">
        <v>14</v>
      </c>
      <c r="K472" t="s">
        <v>44</v>
      </c>
      <c r="L472">
        <v>1</v>
      </c>
      <c r="M472">
        <v>130.72999999999999</v>
      </c>
      <c r="N472">
        <v>0</v>
      </c>
      <c r="O472">
        <v>66.17</v>
      </c>
      <c r="P472">
        <v>130.72999999999999</v>
      </c>
      <c r="Q472">
        <v>66.17</v>
      </c>
      <c r="R472">
        <v>64.559999999999988</v>
      </c>
      <c r="S472">
        <v>0.4938422703281572</v>
      </c>
      <c r="T472">
        <v>2026</v>
      </c>
      <c r="U472" t="s">
        <v>89</v>
      </c>
      <c r="V472">
        <v>3</v>
      </c>
      <c r="W472" t="s">
        <v>78</v>
      </c>
    </row>
    <row r="473" spans="1:23">
      <c r="A473">
        <v>3925</v>
      </c>
      <c r="B473" s="11">
        <v>46111</v>
      </c>
      <c r="C473">
        <v>2026</v>
      </c>
      <c r="D473" t="s">
        <v>89</v>
      </c>
      <c r="E473" t="s">
        <v>78</v>
      </c>
      <c r="F473" t="s">
        <v>20</v>
      </c>
      <c r="G473" t="s">
        <v>47</v>
      </c>
      <c r="H473" t="s">
        <v>2</v>
      </c>
      <c r="I473" t="s">
        <v>16</v>
      </c>
      <c r="J473" t="s">
        <v>34</v>
      </c>
      <c r="K473" t="s">
        <v>42</v>
      </c>
      <c r="L473">
        <v>2</v>
      </c>
      <c r="M473">
        <v>36.630000000000003</v>
      </c>
      <c r="N473">
        <v>0</v>
      </c>
      <c r="O473">
        <v>14.31</v>
      </c>
      <c r="P473">
        <v>73.260000000000005</v>
      </c>
      <c r="Q473">
        <v>28.62</v>
      </c>
      <c r="R473">
        <v>44.64</v>
      </c>
      <c r="S473">
        <v>0.60933660933660927</v>
      </c>
      <c r="T473">
        <v>2026</v>
      </c>
      <c r="U473" t="s">
        <v>89</v>
      </c>
      <c r="V473">
        <v>3</v>
      </c>
      <c r="W473" t="s">
        <v>78</v>
      </c>
    </row>
    <row r="474" spans="1:23">
      <c r="A474">
        <v>2722</v>
      </c>
      <c r="B474" s="11">
        <v>46112</v>
      </c>
      <c r="C474">
        <v>2026</v>
      </c>
      <c r="D474" t="s">
        <v>89</v>
      </c>
      <c r="E474" t="s">
        <v>78</v>
      </c>
      <c r="F474" t="s">
        <v>20</v>
      </c>
      <c r="G474" t="s">
        <v>47</v>
      </c>
      <c r="H474" t="s">
        <v>28</v>
      </c>
      <c r="I474" t="s">
        <v>13</v>
      </c>
      <c r="J474" t="s">
        <v>4</v>
      </c>
      <c r="K474" t="s">
        <v>22</v>
      </c>
      <c r="L474">
        <v>1</v>
      </c>
      <c r="M474">
        <v>50.99</v>
      </c>
      <c r="N474">
        <v>0.1</v>
      </c>
      <c r="O474">
        <v>21.86</v>
      </c>
      <c r="P474">
        <v>45.891000000000005</v>
      </c>
      <c r="Q474">
        <v>21.86</v>
      </c>
      <c r="R474">
        <v>24.031000000000006</v>
      </c>
      <c r="S474">
        <v>0.52365387548756848</v>
      </c>
      <c r="T474">
        <v>2026</v>
      </c>
      <c r="U474" t="s">
        <v>89</v>
      </c>
      <c r="V474">
        <v>3</v>
      </c>
      <c r="W474" t="s">
        <v>78</v>
      </c>
    </row>
    <row r="475" spans="1:23">
      <c r="A475">
        <v>2767</v>
      </c>
      <c r="B475" s="11">
        <v>46112</v>
      </c>
      <c r="C475">
        <v>2026</v>
      </c>
      <c r="D475" t="s">
        <v>89</v>
      </c>
      <c r="E475" t="s">
        <v>78</v>
      </c>
      <c r="F475" t="s">
        <v>6</v>
      </c>
      <c r="G475" t="s">
        <v>27</v>
      </c>
      <c r="H475" t="s">
        <v>2</v>
      </c>
      <c r="I475" t="s">
        <v>3</v>
      </c>
      <c r="J475" t="s">
        <v>14</v>
      </c>
      <c r="K475" t="s">
        <v>44</v>
      </c>
      <c r="L475">
        <v>4</v>
      </c>
      <c r="M475">
        <v>134.18</v>
      </c>
      <c r="N475">
        <v>0</v>
      </c>
      <c r="O475">
        <v>66.430000000000007</v>
      </c>
      <c r="P475">
        <v>536.72</v>
      </c>
      <c r="Q475">
        <v>265.72000000000003</v>
      </c>
      <c r="R475">
        <v>271</v>
      </c>
      <c r="S475">
        <v>0.5049187658369354</v>
      </c>
      <c r="T475">
        <v>2026</v>
      </c>
      <c r="U475" t="s">
        <v>89</v>
      </c>
      <c r="V475">
        <v>3</v>
      </c>
      <c r="W475" t="s">
        <v>78</v>
      </c>
    </row>
    <row r="476" spans="1:23">
      <c r="A476">
        <v>3794</v>
      </c>
      <c r="B476" s="11">
        <v>46112</v>
      </c>
      <c r="C476">
        <v>2026</v>
      </c>
      <c r="D476" t="s">
        <v>89</v>
      </c>
      <c r="E476" t="s">
        <v>78</v>
      </c>
      <c r="F476" t="s">
        <v>6</v>
      </c>
      <c r="G476" t="s">
        <v>43</v>
      </c>
      <c r="H476" t="s">
        <v>19</v>
      </c>
      <c r="I476" t="s">
        <v>16</v>
      </c>
      <c r="J476" t="s">
        <v>34</v>
      </c>
      <c r="K476" t="s">
        <v>45</v>
      </c>
      <c r="L476">
        <v>2</v>
      </c>
      <c r="M476">
        <v>50.86</v>
      </c>
      <c r="N476">
        <v>0.1</v>
      </c>
      <c r="O476">
        <v>21.76</v>
      </c>
      <c r="P476">
        <v>91.548000000000002</v>
      </c>
      <c r="Q476">
        <v>43.52</v>
      </c>
      <c r="R476">
        <v>48.027999999999999</v>
      </c>
      <c r="S476">
        <v>0.52462096386595003</v>
      </c>
      <c r="T476">
        <v>2026</v>
      </c>
      <c r="U476" t="s">
        <v>89</v>
      </c>
      <c r="V476">
        <v>3</v>
      </c>
      <c r="W476" t="s">
        <v>78</v>
      </c>
    </row>
    <row r="477" spans="1:23">
      <c r="A477">
        <v>3880</v>
      </c>
      <c r="B477" s="11">
        <v>46112</v>
      </c>
      <c r="C477">
        <v>2026</v>
      </c>
      <c r="D477" t="s">
        <v>89</v>
      </c>
      <c r="E477" t="s">
        <v>78</v>
      </c>
      <c r="F477" t="s">
        <v>6</v>
      </c>
      <c r="G477" t="s">
        <v>43</v>
      </c>
      <c r="H477" t="s">
        <v>8</v>
      </c>
      <c r="I477" t="s">
        <v>16</v>
      </c>
      <c r="J477" t="s">
        <v>23</v>
      </c>
      <c r="K477" t="s">
        <v>51</v>
      </c>
      <c r="L477">
        <v>12</v>
      </c>
      <c r="M477">
        <v>124.86</v>
      </c>
      <c r="N477">
        <v>0.1</v>
      </c>
      <c r="O477">
        <v>60.82</v>
      </c>
      <c r="P477">
        <v>1348.4880000000001</v>
      </c>
      <c r="Q477">
        <v>729.84</v>
      </c>
      <c r="R477">
        <v>618.64800000000002</v>
      </c>
      <c r="S477">
        <v>0.45877160197198641</v>
      </c>
      <c r="T477">
        <v>2026</v>
      </c>
      <c r="U477" t="s">
        <v>89</v>
      </c>
      <c r="V477">
        <v>3</v>
      </c>
      <c r="W477" t="s">
        <v>78</v>
      </c>
    </row>
    <row r="478" spans="1:23">
      <c r="A478">
        <v>422</v>
      </c>
      <c r="B478" s="11">
        <v>46113</v>
      </c>
      <c r="C478">
        <v>2026</v>
      </c>
      <c r="D478" t="s">
        <v>90</v>
      </c>
      <c r="E478" t="s">
        <v>79</v>
      </c>
      <c r="F478" t="s">
        <v>20</v>
      </c>
      <c r="G478" t="s">
        <v>21</v>
      </c>
      <c r="H478" t="s">
        <v>2</v>
      </c>
      <c r="I478" t="s">
        <v>16</v>
      </c>
      <c r="J478" t="s">
        <v>4</v>
      </c>
      <c r="K478" t="s">
        <v>5</v>
      </c>
      <c r="L478">
        <v>1</v>
      </c>
      <c r="M478">
        <v>81.760000000000005</v>
      </c>
      <c r="N478">
        <v>0.1</v>
      </c>
      <c r="O478">
        <v>42.78</v>
      </c>
      <c r="P478">
        <v>73.584000000000003</v>
      </c>
      <c r="Q478">
        <v>42.78</v>
      </c>
      <c r="R478">
        <v>30.804000000000002</v>
      </c>
      <c r="S478">
        <v>0.4186236138290933</v>
      </c>
      <c r="T478">
        <v>2026</v>
      </c>
      <c r="U478" t="s">
        <v>90</v>
      </c>
      <c r="V478">
        <v>4</v>
      </c>
      <c r="W478" t="s">
        <v>79</v>
      </c>
    </row>
    <row r="479" spans="1:23">
      <c r="A479">
        <v>495</v>
      </c>
      <c r="B479" s="11">
        <v>46113</v>
      </c>
      <c r="C479">
        <v>2026</v>
      </c>
      <c r="D479" t="s">
        <v>90</v>
      </c>
      <c r="E479" t="s">
        <v>79</v>
      </c>
      <c r="F479" t="s">
        <v>6</v>
      </c>
      <c r="G479" t="s">
        <v>49</v>
      </c>
      <c r="H479" t="s">
        <v>19</v>
      </c>
      <c r="I479" t="s">
        <v>16</v>
      </c>
      <c r="J479" t="s">
        <v>14</v>
      </c>
      <c r="K479" t="s">
        <v>44</v>
      </c>
      <c r="L479">
        <v>1</v>
      </c>
      <c r="M479">
        <v>134.65</v>
      </c>
      <c r="N479">
        <v>0</v>
      </c>
      <c r="O479">
        <v>68.19</v>
      </c>
      <c r="P479">
        <v>134.65</v>
      </c>
      <c r="Q479">
        <v>68.19</v>
      </c>
      <c r="R479">
        <v>66.460000000000008</v>
      </c>
      <c r="S479">
        <v>0.49357593761604163</v>
      </c>
      <c r="T479">
        <v>2026</v>
      </c>
      <c r="U479" t="s">
        <v>90</v>
      </c>
      <c r="V479">
        <v>4</v>
      </c>
      <c r="W479" t="s">
        <v>79</v>
      </c>
    </row>
    <row r="480" spans="1:23">
      <c r="A480">
        <v>1517</v>
      </c>
      <c r="B480" s="11">
        <v>46113</v>
      </c>
      <c r="C480">
        <v>2026</v>
      </c>
      <c r="D480" t="s">
        <v>90</v>
      </c>
      <c r="E480" t="s">
        <v>79</v>
      </c>
      <c r="F480" t="s">
        <v>11</v>
      </c>
      <c r="G480" t="s">
        <v>52</v>
      </c>
      <c r="H480" t="s">
        <v>2</v>
      </c>
      <c r="I480" t="s">
        <v>16</v>
      </c>
      <c r="J480" t="s">
        <v>4</v>
      </c>
      <c r="K480" t="s">
        <v>26</v>
      </c>
      <c r="L480">
        <v>1</v>
      </c>
      <c r="M480">
        <v>41.21</v>
      </c>
      <c r="N480">
        <v>0</v>
      </c>
      <c r="O480">
        <v>16.34</v>
      </c>
      <c r="P480">
        <v>41.21</v>
      </c>
      <c r="Q480">
        <v>16.34</v>
      </c>
      <c r="R480">
        <v>24.87</v>
      </c>
      <c r="S480">
        <v>0.60349429750060668</v>
      </c>
      <c r="T480">
        <v>2026</v>
      </c>
      <c r="U480" t="s">
        <v>90</v>
      </c>
      <c r="V480">
        <v>4</v>
      </c>
      <c r="W480" t="s">
        <v>79</v>
      </c>
    </row>
    <row r="481" spans="1:23">
      <c r="A481">
        <v>2391</v>
      </c>
      <c r="B481" s="11">
        <v>46113</v>
      </c>
      <c r="C481">
        <v>2026</v>
      </c>
      <c r="D481" t="s">
        <v>90</v>
      </c>
      <c r="E481" t="s">
        <v>79</v>
      </c>
      <c r="F481" t="s">
        <v>6</v>
      </c>
      <c r="G481" t="s">
        <v>43</v>
      </c>
      <c r="H481" t="s">
        <v>2</v>
      </c>
      <c r="I481" t="s">
        <v>3</v>
      </c>
      <c r="J481" t="s">
        <v>34</v>
      </c>
      <c r="K481" t="s">
        <v>35</v>
      </c>
      <c r="L481">
        <v>2</v>
      </c>
      <c r="M481">
        <v>40.590000000000003</v>
      </c>
      <c r="N481">
        <v>0</v>
      </c>
      <c r="O481">
        <v>15.01</v>
      </c>
      <c r="P481">
        <v>81.180000000000007</v>
      </c>
      <c r="Q481">
        <v>30.02</v>
      </c>
      <c r="R481">
        <v>51.160000000000011</v>
      </c>
      <c r="S481">
        <v>0.63020448386302053</v>
      </c>
      <c r="T481">
        <v>2026</v>
      </c>
      <c r="U481" t="s">
        <v>90</v>
      </c>
      <c r="V481">
        <v>4</v>
      </c>
      <c r="W481" t="s">
        <v>79</v>
      </c>
    </row>
    <row r="482" spans="1:23">
      <c r="A482">
        <v>3809</v>
      </c>
      <c r="B482" s="11">
        <v>46113</v>
      </c>
      <c r="C482">
        <v>2026</v>
      </c>
      <c r="D482" t="s">
        <v>90</v>
      </c>
      <c r="E482" t="s">
        <v>79</v>
      </c>
      <c r="F482" t="s">
        <v>0</v>
      </c>
      <c r="G482" t="s">
        <v>50</v>
      </c>
      <c r="H482" t="s">
        <v>2</v>
      </c>
      <c r="I482" t="s">
        <v>13</v>
      </c>
      <c r="J482" t="s">
        <v>23</v>
      </c>
      <c r="K482" t="s">
        <v>51</v>
      </c>
      <c r="L482">
        <v>3</v>
      </c>
      <c r="M482">
        <v>124.08</v>
      </c>
      <c r="N482">
        <v>0.05</v>
      </c>
      <c r="O482">
        <v>62.41</v>
      </c>
      <c r="P482">
        <v>353.62799999999999</v>
      </c>
      <c r="Q482">
        <v>187.23</v>
      </c>
      <c r="R482">
        <v>166.398</v>
      </c>
      <c r="S482">
        <v>0.47054531880959655</v>
      </c>
      <c r="T482">
        <v>2026</v>
      </c>
      <c r="U482" t="s">
        <v>90</v>
      </c>
      <c r="V482">
        <v>4</v>
      </c>
      <c r="W482" t="s">
        <v>79</v>
      </c>
    </row>
    <row r="483" spans="1:23">
      <c r="A483">
        <v>3958</v>
      </c>
      <c r="B483" s="11">
        <v>46113</v>
      </c>
      <c r="C483">
        <v>2026</v>
      </c>
      <c r="D483" t="s">
        <v>90</v>
      </c>
      <c r="E483" t="s">
        <v>79</v>
      </c>
      <c r="F483" t="s">
        <v>6</v>
      </c>
      <c r="G483" t="s">
        <v>7</v>
      </c>
      <c r="H483" t="s">
        <v>2</v>
      </c>
      <c r="I483" t="s">
        <v>3</v>
      </c>
      <c r="J483" t="s">
        <v>23</v>
      </c>
      <c r="K483" t="s">
        <v>51</v>
      </c>
      <c r="L483">
        <v>2</v>
      </c>
      <c r="M483">
        <v>125.35</v>
      </c>
      <c r="N483">
        <v>0.15</v>
      </c>
      <c r="O483">
        <v>60.73</v>
      </c>
      <c r="P483">
        <v>213.095</v>
      </c>
      <c r="Q483">
        <v>121.46</v>
      </c>
      <c r="R483">
        <v>91.635000000000005</v>
      </c>
      <c r="S483">
        <v>0.43001947488209485</v>
      </c>
      <c r="T483">
        <v>2026</v>
      </c>
      <c r="U483" t="s">
        <v>90</v>
      </c>
      <c r="V483">
        <v>4</v>
      </c>
      <c r="W483" t="s">
        <v>79</v>
      </c>
    </row>
    <row r="484" spans="1:23">
      <c r="A484">
        <v>4418</v>
      </c>
      <c r="B484" s="11">
        <v>46113</v>
      </c>
      <c r="C484">
        <v>2026</v>
      </c>
      <c r="D484" t="s">
        <v>90</v>
      </c>
      <c r="E484" t="s">
        <v>79</v>
      </c>
      <c r="F484" t="s">
        <v>6</v>
      </c>
      <c r="G484" t="s">
        <v>49</v>
      </c>
      <c r="H484" t="s">
        <v>28</v>
      </c>
      <c r="I484" t="s">
        <v>13</v>
      </c>
      <c r="J484" t="s">
        <v>34</v>
      </c>
      <c r="K484" t="s">
        <v>42</v>
      </c>
      <c r="L484">
        <v>3</v>
      </c>
      <c r="M484">
        <v>36.090000000000003</v>
      </c>
      <c r="N484">
        <v>0</v>
      </c>
      <c r="O484">
        <v>14.03</v>
      </c>
      <c r="P484">
        <v>108.27000000000001</v>
      </c>
      <c r="Q484">
        <v>42.089999999999996</v>
      </c>
      <c r="R484">
        <v>66.180000000000007</v>
      </c>
      <c r="S484">
        <v>0.61124965364366857</v>
      </c>
      <c r="T484">
        <v>2026</v>
      </c>
      <c r="U484" t="s">
        <v>90</v>
      </c>
      <c r="V484">
        <v>4</v>
      </c>
      <c r="W484" t="s">
        <v>79</v>
      </c>
    </row>
    <row r="485" spans="1:23">
      <c r="A485">
        <v>4693</v>
      </c>
      <c r="B485" s="11">
        <v>46113</v>
      </c>
      <c r="C485">
        <v>2026</v>
      </c>
      <c r="D485" t="s">
        <v>90</v>
      </c>
      <c r="E485" t="s">
        <v>79</v>
      </c>
      <c r="F485" t="s">
        <v>6</v>
      </c>
      <c r="G485" t="s">
        <v>43</v>
      </c>
      <c r="H485" t="s">
        <v>8</v>
      </c>
      <c r="I485" t="s">
        <v>16</v>
      </c>
      <c r="J485" t="s">
        <v>9</v>
      </c>
      <c r="K485" t="s">
        <v>10</v>
      </c>
      <c r="L485">
        <v>15</v>
      </c>
      <c r="M485">
        <v>94.33</v>
      </c>
      <c r="N485">
        <v>0.1</v>
      </c>
      <c r="O485">
        <v>44.38</v>
      </c>
      <c r="P485">
        <v>1273.4550000000002</v>
      </c>
      <c r="Q485">
        <v>665.7</v>
      </c>
      <c r="R485">
        <v>607.75500000000011</v>
      </c>
      <c r="S485">
        <v>0.47724890161018652</v>
      </c>
      <c r="T485">
        <v>2026</v>
      </c>
      <c r="U485" t="s">
        <v>90</v>
      </c>
      <c r="V485">
        <v>4</v>
      </c>
      <c r="W485" t="s">
        <v>79</v>
      </c>
    </row>
    <row r="486" spans="1:23">
      <c r="A486">
        <v>193</v>
      </c>
      <c r="B486" s="11">
        <v>46114</v>
      </c>
      <c r="C486">
        <v>2026</v>
      </c>
      <c r="D486" t="s">
        <v>90</v>
      </c>
      <c r="E486" t="s">
        <v>79</v>
      </c>
      <c r="F486" t="s">
        <v>20</v>
      </c>
      <c r="G486" t="s">
        <v>21</v>
      </c>
      <c r="H486" t="s">
        <v>19</v>
      </c>
      <c r="I486" t="s">
        <v>3</v>
      </c>
      <c r="J486" t="s">
        <v>14</v>
      </c>
      <c r="K486" t="s">
        <v>15</v>
      </c>
      <c r="L486">
        <v>1</v>
      </c>
      <c r="M486">
        <v>35.6</v>
      </c>
      <c r="N486">
        <v>0.1</v>
      </c>
      <c r="O486">
        <v>13.39</v>
      </c>
      <c r="P486">
        <v>32.04</v>
      </c>
      <c r="Q486">
        <v>13.39</v>
      </c>
      <c r="R486">
        <v>18.649999999999999</v>
      </c>
      <c r="S486">
        <v>0.58208489388264661</v>
      </c>
      <c r="T486">
        <v>2026</v>
      </c>
      <c r="U486" t="s">
        <v>90</v>
      </c>
      <c r="V486">
        <v>4</v>
      </c>
      <c r="W486" t="s">
        <v>79</v>
      </c>
    </row>
    <row r="487" spans="1:23">
      <c r="A487">
        <v>2246</v>
      </c>
      <c r="B487" s="11">
        <v>46114</v>
      </c>
      <c r="C487">
        <v>2026</v>
      </c>
      <c r="D487" t="s">
        <v>90</v>
      </c>
      <c r="E487" t="s">
        <v>79</v>
      </c>
      <c r="F487" t="s">
        <v>6</v>
      </c>
      <c r="G487" t="s">
        <v>43</v>
      </c>
      <c r="H487" t="s">
        <v>28</v>
      </c>
      <c r="I487" t="s">
        <v>3</v>
      </c>
      <c r="J487" t="s">
        <v>4</v>
      </c>
      <c r="K487" t="s">
        <v>22</v>
      </c>
      <c r="L487">
        <v>1</v>
      </c>
      <c r="M487">
        <v>50.17</v>
      </c>
      <c r="N487">
        <v>0</v>
      </c>
      <c r="O487">
        <v>21.95</v>
      </c>
      <c r="P487">
        <v>50.17</v>
      </c>
      <c r="Q487">
        <v>21.95</v>
      </c>
      <c r="R487">
        <v>28.220000000000002</v>
      </c>
      <c r="S487">
        <v>0.56248754235598963</v>
      </c>
      <c r="T487">
        <v>2026</v>
      </c>
      <c r="U487" t="s">
        <v>90</v>
      </c>
      <c r="V487">
        <v>4</v>
      </c>
      <c r="W487" t="s">
        <v>79</v>
      </c>
    </row>
    <row r="488" spans="1:23">
      <c r="A488">
        <v>2556</v>
      </c>
      <c r="B488" s="11">
        <v>46114</v>
      </c>
      <c r="C488">
        <v>2026</v>
      </c>
      <c r="D488" t="s">
        <v>90</v>
      </c>
      <c r="E488" t="s">
        <v>79</v>
      </c>
      <c r="F488" t="s">
        <v>20</v>
      </c>
      <c r="G488" t="s">
        <v>33</v>
      </c>
      <c r="H488" t="s">
        <v>2</v>
      </c>
      <c r="I488" t="s">
        <v>3</v>
      </c>
      <c r="J488" t="s">
        <v>9</v>
      </c>
      <c r="K488" t="s">
        <v>46</v>
      </c>
      <c r="L488">
        <v>2</v>
      </c>
      <c r="M488">
        <v>72.900000000000006</v>
      </c>
      <c r="N488">
        <v>0</v>
      </c>
      <c r="O488">
        <v>31.52</v>
      </c>
      <c r="P488">
        <v>145.80000000000001</v>
      </c>
      <c r="Q488">
        <v>63.04</v>
      </c>
      <c r="R488">
        <v>82.760000000000019</v>
      </c>
      <c r="S488">
        <v>0.5676268861454048</v>
      </c>
      <c r="T488">
        <v>2026</v>
      </c>
      <c r="U488" t="s">
        <v>90</v>
      </c>
      <c r="V488">
        <v>4</v>
      </c>
      <c r="W488" t="s">
        <v>79</v>
      </c>
    </row>
    <row r="489" spans="1:23">
      <c r="A489">
        <v>169</v>
      </c>
      <c r="B489" s="11">
        <v>46115</v>
      </c>
      <c r="C489">
        <v>2026</v>
      </c>
      <c r="D489" t="s">
        <v>90</v>
      </c>
      <c r="E489" t="s">
        <v>79</v>
      </c>
      <c r="F489" t="s">
        <v>11</v>
      </c>
      <c r="G489" t="s">
        <v>52</v>
      </c>
      <c r="H489" t="s">
        <v>2</v>
      </c>
      <c r="I489" t="s">
        <v>13</v>
      </c>
      <c r="J489" t="s">
        <v>9</v>
      </c>
      <c r="K489" t="s">
        <v>10</v>
      </c>
      <c r="L489">
        <v>2</v>
      </c>
      <c r="M489">
        <v>93.48</v>
      </c>
      <c r="N489">
        <v>0</v>
      </c>
      <c r="O489">
        <v>45.15</v>
      </c>
      <c r="P489">
        <v>186.96</v>
      </c>
      <c r="Q489">
        <v>90.3</v>
      </c>
      <c r="R489">
        <v>96.660000000000011</v>
      </c>
      <c r="S489">
        <v>0.51700898587933253</v>
      </c>
      <c r="T489">
        <v>2026</v>
      </c>
      <c r="U489" t="s">
        <v>90</v>
      </c>
      <c r="V489">
        <v>4</v>
      </c>
      <c r="W489" t="s">
        <v>79</v>
      </c>
    </row>
    <row r="490" spans="1:23">
      <c r="A490">
        <v>877</v>
      </c>
      <c r="B490" s="11">
        <v>46115</v>
      </c>
      <c r="C490">
        <v>2026</v>
      </c>
      <c r="D490" t="s">
        <v>90</v>
      </c>
      <c r="E490" t="s">
        <v>79</v>
      </c>
      <c r="F490" t="s">
        <v>6</v>
      </c>
      <c r="G490" t="s">
        <v>43</v>
      </c>
      <c r="H490" t="s">
        <v>2</v>
      </c>
      <c r="I490" t="s">
        <v>13</v>
      </c>
      <c r="J490" t="s">
        <v>23</v>
      </c>
      <c r="K490" t="s">
        <v>51</v>
      </c>
      <c r="L490">
        <v>1</v>
      </c>
      <c r="M490">
        <v>123.63</v>
      </c>
      <c r="N490">
        <v>0</v>
      </c>
      <c r="O490">
        <v>58.88</v>
      </c>
      <c r="P490">
        <v>123.63</v>
      </c>
      <c r="Q490">
        <v>58.88</v>
      </c>
      <c r="R490">
        <v>64.75</v>
      </c>
      <c r="S490">
        <v>0.52374019250990866</v>
      </c>
      <c r="T490">
        <v>2026</v>
      </c>
      <c r="U490" t="s">
        <v>90</v>
      </c>
      <c r="V490">
        <v>4</v>
      </c>
      <c r="W490" t="s">
        <v>79</v>
      </c>
    </row>
    <row r="491" spans="1:23">
      <c r="A491">
        <v>2023</v>
      </c>
      <c r="B491" s="11">
        <v>46115</v>
      </c>
      <c r="C491">
        <v>2026</v>
      </c>
      <c r="D491" t="s">
        <v>90</v>
      </c>
      <c r="E491" t="s">
        <v>79</v>
      </c>
      <c r="F491" t="s">
        <v>6</v>
      </c>
      <c r="G491" t="s">
        <v>43</v>
      </c>
      <c r="H491" t="s">
        <v>2</v>
      </c>
      <c r="I491" t="s">
        <v>13</v>
      </c>
      <c r="J491" t="s">
        <v>14</v>
      </c>
      <c r="K491" t="s">
        <v>48</v>
      </c>
      <c r="L491">
        <v>3</v>
      </c>
      <c r="M491">
        <v>168.37</v>
      </c>
      <c r="N491">
        <v>0</v>
      </c>
      <c r="O491">
        <v>87.15</v>
      </c>
      <c r="P491">
        <v>505.11</v>
      </c>
      <c r="Q491">
        <v>261.45000000000005</v>
      </c>
      <c r="R491">
        <v>243.65999999999997</v>
      </c>
      <c r="S491">
        <v>0.4823899744610084</v>
      </c>
      <c r="T491">
        <v>2026</v>
      </c>
      <c r="U491" t="s">
        <v>90</v>
      </c>
      <c r="V491">
        <v>4</v>
      </c>
      <c r="W491" t="s">
        <v>79</v>
      </c>
    </row>
    <row r="492" spans="1:23">
      <c r="A492">
        <v>2548</v>
      </c>
      <c r="B492" s="11">
        <v>46115</v>
      </c>
      <c r="C492">
        <v>2026</v>
      </c>
      <c r="D492" t="s">
        <v>90</v>
      </c>
      <c r="E492" t="s">
        <v>79</v>
      </c>
      <c r="F492" t="s">
        <v>0</v>
      </c>
      <c r="G492" t="s">
        <v>36</v>
      </c>
      <c r="H492" t="s">
        <v>28</v>
      </c>
      <c r="I492" t="s">
        <v>13</v>
      </c>
      <c r="J492" t="s">
        <v>4</v>
      </c>
      <c r="K492" t="s">
        <v>22</v>
      </c>
      <c r="L492">
        <v>4</v>
      </c>
      <c r="M492">
        <v>51.68</v>
      </c>
      <c r="N492">
        <v>0.05</v>
      </c>
      <c r="O492">
        <v>23.09</v>
      </c>
      <c r="P492">
        <v>196.38399999999999</v>
      </c>
      <c r="Q492">
        <v>92.36</v>
      </c>
      <c r="R492">
        <v>104.02399999999999</v>
      </c>
      <c r="S492">
        <v>0.52969692031937421</v>
      </c>
      <c r="T492">
        <v>2026</v>
      </c>
      <c r="U492" t="s">
        <v>90</v>
      </c>
      <c r="V492">
        <v>4</v>
      </c>
      <c r="W492" t="s">
        <v>79</v>
      </c>
    </row>
    <row r="493" spans="1:23">
      <c r="A493">
        <v>2602</v>
      </c>
      <c r="B493" s="11">
        <v>46115</v>
      </c>
      <c r="C493">
        <v>2026</v>
      </c>
      <c r="D493" t="s">
        <v>90</v>
      </c>
      <c r="E493" t="s">
        <v>79</v>
      </c>
      <c r="F493" t="s">
        <v>6</v>
      </c>
      <c r="G493" t="s">
        <v>43</v>
      </c>
      <c r="H493" t="s">
        <v>28</v>
      </c>
      <c r="I493" t="s">
        <v>13</v>
      </c>
      <c r="J493" t="s">
        <v>4</v>
      </c>
      <c r="K493" t="s">
        <v>26</v>
      </c>
      <c r="L493">
        <v>1</v>
      </c>
      <c r="M493">
        <v>40.159999999999997</v>
      </c>
      <c r="N493">
        <v>0</v>
      </c>
      <c r="O493">
        <v>16.77</v>
      </c>
      <c r="P493">
        <v>40.159999999999997</v>
      </c>
      <c r="Q493">
        <v>16.77</v>
      </c>
      <c r="R493">
        <v>23.389999999999997</v>
      </c>
      <c r="S493">
        <v>0.58242031872509958</v>
      </c>
      <c r="T493">
        <v>2026</v>
      </c>
      <c r="U493" t="s">
        <v>90</v>
      </c>
      <c r="V493">
        <v>4</v>
      </c>
      <c r="W493" t="s">
        <v>79</v>
      </c>
    </row>
    <row r="494" spans="1:23">
      <c r="A494">
        <v>3229</v>
      </c>
      <c r="B494" s="11">
        <v>46115</v>
      </c>
      <c r="C494">
        <v>2026</v>
      </c>
      <c r="D494" t="s">
        <v>90</v>
      </c>
      <c r="E494" t="s">
        <v>79</v>
      </c>
      <c r="F494" t="s">
        <v>20</v>
      </c>
      <c r="G494" t="s">
        <v>47</v>
      </c>
      <c r="H494" t="s">
        <v>19</v>
      </c>
      <c r="I494" t="s">
        <v>3</v>
      </c>
      <c r="J494" t="s">
        <v>14</v>
      </c>
      <c r="K494" t="s">
        <v>15</v>
      </c>
      <c r="L494">
        <v>3</v>
      </c>
      <c r="M494">
        <v>36.17</v>
      </c>
      <c r="N494">
        <v>0.1</v>
      </c>
      <c r="O494">
        <v>13.65</v>
      </c>
      <c r="P494">
        <v>97.659000000000006</v>
      </c>
      <c r="Q494">
        <v>40.950000000000003</v>
      </c>
      <c r="R494">
        <v>56.709000000000003</v>
      </c>
      <c r="S494">
        <v>0.58068380794396834</v>
      </c>
      <c r="T494">
        <v>2026</v>
      </c>
      <c r="U494" t="s">
        <v>90</v>
      </c>
      <c r="V494">
        <v>4</v>
      </c>
      <c r="W494" t="s">
        <v>79</v>
      </c>
    </row>
    <row r="495" spans="1:23">
      <c r="A495">
        <v>3261</v>
      </c>
      <c r="B495" s="11">
        <v>46115</v>
      </c>
      <c r="C495">
        <v>2026</v>
      </c>
      <c r="D495" t="s">
        <v>90</v>
      </c>
      <c r="E495" t="s">
        <v>79</v>
      </c>
      <c r="F495" t="s">
        <v>11</v>
      </c>
      <c r="G495" t="s">
        <v>39</v>
      </c>
      <c r="H495" t="s">
        <v>2</v>
      </c>
      <c r="I495" t="s">
        <v>13</v>
      </c>
      <c r="J495" t="s">
        <v>14</v>
      </c>
      <c r="K495" t="s">
        <v>44</v>
      </c>
      <c r="L495">
        <v>4</v>
      </c>
      <c r="M495">
        <v>130.55000000000001</v>
      </c>
      <c r="N495">
        <v>0</v>
      </c>
      <c r="O495">
        <v>67.66</v>
      </c>
      <c r="P495">
        <v>522.20000000000005</v>
      </c>
      <c r="Q495">
        <v>270.64</v>
      </c>
      <c r="R495">
        <v>251.56000000000006</v>
      </c>
      <c r="S495">
        <v>0.48173113749521262</v>
      </c>
      <c r="T495">
        <v>2026</v>
      </c>
      <c r="U495" t="s">
        <v>90</v>
      </c>
      <c r="V495">
        <v>4</v>
      </c>
      <c r="W495" t="s">
        <v>79</v>
      </c>
    </row>
    <row r="496" spans="1:23">
      <c r="A496">
        <v>3621</v>
      </c>
      <c r="B496" s="11">
        <v>46115</v>
      </c>
      <c r="C496">
        <v>2026</v>
      </c>
      <c r="D496" t="s">
        <v>90</v>
      </c>
      <c r="E496" t="s">
        <v>79</v>
      </c>
      <c r="F496" t="s">
        <v>20</v>
      </c>
      <c r="G496" t="s">
        <v>33</v>
      </c>
      <c r="H496" t="s">
        <v>2</v>
      </c>
      <c r="I496" t="s">
        <v>13</v>
      </c>
      <c r="J496" t="s">
        <v>4</v>
      </c>
      <c r="K496" t="s">
        <v>30</v>
      </c>
      <c r="L496">
        <v>2</v>
      </c>
      <c r="M496">
        <v>102.63</v>
      </c>
      <c r="N496">
        <v>0</v>
      </c>
      <c r="O496">
        <v>50.19</v>
      </c>
      <c r="P496">
        <v>205.26</v>
      </c>
      <c r="Q496">
        <v>100.38</v>
      </c>
      <c r="R496">
        <v>104.88</v>
      </c>
      <c r="S496">
        <v>0.51096170710318622</v>
      </c>
      <c r="T496">
        <v>2026</v>
      </c>
      <c r="U496" t="s">
        <v>90</v>
      </c>
      <c r="V496">
        <v>4</v>
      </c>
      <c r="W496" t="s">
        <v>79</v>
      </c>
    </row>
    <row r="497" spans="1:23">
      <c r="A497">
        <v>4681</v>
      </c>
      <c r="B497" s="11">
        <v>46115</v>
      </c>
      <c r="C497">
        <v>2026</v>
      </c>
      <c r="D497" t="s">
        <v>90</v>
      </c>
      <c r="E497" t="s">
        <v>79</v>
      </c>
      <c r="F497" t="s">
        <v>20</v>
      </c>
      <c r="G497" t="s">
        <v>47</v>
      </c>
      <c r="H497" t="s">
        <v>28</v>
      </c>
      <c r="I497" t="s">
        <v>3</v>
      </c>
      <c r="J497" t="s">
        <v>4</v>
      </c>
      <c r="K497" t="s">
        <v>5</v>
      </c>
      <c r="L497">
        <v>6</v>
      </c>
      <c r="M497">
        <v>81.239999999999995</v>
      </c>
      <c r="N497">
        <v>0</v>
      </c>
      <c r="O497">
        <v>43.28</v>
      </c>
      <c r="P497">
        <v>487.43999999999994</v>
      </c>
      <c r="Q497">
        <v>259.68</v>
      </c>
      <c r="R497">
        <v>227.75999999999993</v>
      </c>
      <c r="S497">
        <v>0.46725750861644505</v>
      </c>
      <c r="T497">
        <v>2026</v>
      </c>
      <c r="U497" t="s">
        <v>90</v>
      </c>
      <c r="V497">
        <v>4</v>
      </c>
      <c r="W497" t="s">
        <v>79</v>
      </c>
    </row>
    <row r="498" spans="1:23">
      <c r="A498">
        <v>4954</v>
      </c>
      <c r="B498" s="11">
        <v>46115</v>
      </c>
      <c r="C498">
        <v>2026</v>
      </c>
      <c r="D498" t="s">
        <v>90</v>
      </c>
      <c r="E498" t="s">
        <v>79</v>
      </c>
      <c r="F498" t="s">
        <v>20</v>
      </c>
      <c r="G498" t="s">
        <v>33</v>
      </c>
      <c r="H498" t="s">
        <v>2</v>
      </c>
      <c r="I498" t="s">
        <v>13</v>
      </c>
      <c r="J498" t="s">
        <v>9</v>
      </c>
      <c r="K498" t="s">
        <v>46</v>
      </c>
      <c r="L498">
        <v>3</v>
      </c>
      <c r="M498">
        <v>72.11</v>
      </c>
      <c r="N498">
        <v>0.05</v>
      </c>
      <c r="O498">
        <v>31.63</v>
      </c>
      <c r="P498">
        <v>205.51349999999996</v>
      </c>
      <c r="Q498">
        <v>94.89</v>
      </c>
      <c r="R498">
        <v>110.62349999999996</v>
      </c>
      <c r="S498">
        <v>0.5382785072513484</v>
      </c>
      <c r="T498">
        <v>2026</v>
      </c>
      <c r="U498" t="s">
        <v>90</v>
      </c>
      <c r="V498">
        <v>4</v>
      </c>
      <c r="W498" t="s">
        <v>79</v>
      </c>
    </row>
    <row r="499" spans="1:23">
      <c r="A499">
        <v>1153</v>
      </c>
      <c r="B499" s="11">
        <v>46116</v>
      </c>
      <c r="C499">
        <v>2026</v>
      </c>
      <c r="D499" t="s">
        <v>90</v>
      </c>
      <c r="E499" t="s">
        <v>79</v>
      </c>
      <c r="F499" t="s">
        <v>11</v>
      </c>
      <c r="G499" t="s">
        <v>52</v>
      </c>
      <c r="H499" t="s">
        <v>19</v>
      </c>
      <c r="I499" t="s">
        <v>13</v>
      </c>
      <c r="J499" t="s">
        <v>9</v>
      </c>
      <c r="K499" t="s">
        <v>10</v>
      </c>
      <c r="L499">
        <v>4</v>
      </c>
      <c r="M499">
        <v>90.15</v>
      </c>
      <c r="N499">
        <v>0</v>
      </c>
      <c r="O499">
        <v>44.9</v>
      </c>
      <c r="P499">
        <v>360.6</v>
      </c>
      <c r="Q499">
        <v>179.6</v>
      </c>
      <c r="R499">
        <v>181.00000000000003</v>
      </c>
      <c r="S499">
        <v>0.50194120909595119</v>
      </c>
      <c r="T499">
        <v>2026</v>
      </c>
      <c r="U499" t="s">
        <v>90</v>
      </c>
      <c r="V499">
        <v>4</v>
      </c>
      <c r="W499" t="s">
        <v>79</v>
      </c>
    </row>
    <row r="500" spans="1:23">
      <c r="A500">
        <v>1383</v>
      </c>
      <c r="B500" s="11">
        <v>46116</v>
      </c>
      <c r="C500">
        <v>2026</v>
      </c>
      <c r="D500" t="s">
        <v>90</v>
      </c>
      <c r="E500" t="s">
        <v>79</v>
      </c>
      <c r="F500" t="s">
        <v>20</v>
      </c>
      <c r="G500" t="s">
        <v>21</v>
      </c>
      <c r="H500" t="s">
        <v>19</v>
      </c>
      <c r="I500" t="s">
        <v>3</v>
      </c>
      <c r="J500" t="s">
        <v>4</v>
      </c>
      <c r="K500" t="s">
        <v>22</v>
      </c>
      <c r="L500">
        <v>1</v>
      </c>
      <c r="M500">
        <v>50.7</v>
      </c>
      <c r="N500">
        <v>0.05</v>
      </c>
      <c r="O500">
        <v>21.85</v>
      </c>
      <c r="P500">
        <v>48.164999999999999</v>
      </c>
      <c r="Q500">
        <v>21.85</v>
      </c>
      <c r="R500">
        <v>26.314999999999998</v>
      </c>
      <c r="S500">
        <v>0.54635108481262329</v>
      </c>
      <c r="T500">
        <v>2026</v>
      </c>
      <c r="U500" t="s">
        <v>90</v>
      </c>
      <c r="V500">
        <v>4</v>
      </c>
      <c r="W500" t="s">
        <v>79</v>
      </c>
    </row>
    <row r="501" spans="1:23">
      <c r="A501">
        <v>2583</v>
      </c>
      <c r="B501" s="11">
        <v>46116</v>
      </c>
      <c r="C501">
        <v>2026</v>
      </c>
      <c r="D501" t="s">
        <v>90</v>
      </c>
      <c r="E501" t="s">
        <v>79</v>
      </c>
      <c r="F501" t="s">
        <v>0</v>
      </c>
      <c r="G501" t="s">
        <v>1</v>
      </c>
      <c r="H501" t="s">
        <v>2</v>
      </c>
      <c r="I501" t="s">
        <v>3</v>
      </c>
      <c r="J501" t="s">
        <v>34</v>
      </c>
      <c r="K501" t="s">
        <v>35</v>
      </c>
      <c r="L501">
        <v>1</v>
      </c>
      <c r="M501">
        <v>41.13</v>
      </c>
      <c r="N501">
        <v>0</v>
      </c>
      <c r="O501">
        <v>15.04</v>
      </c>
      <c r="P501">
        <v>41.13</v>
      </c>
      <c r="Q501">
        <v>15.04</v>
      </c>
      <c r="R501">
        <v>26.090000000000003</v>
      </c>
      <c r="S501">
        <v>0.63433017262338931</v>
      </c>
      <c r="T501">
        <v>2026</v>
      </c>
      <c r="U501" t="s">
        <v>90</v>
      </c>
      <c r="V501">
        <v>4</v>
      </c>
      <c r="W501" t="s">
        <v>79</v>
      </c>
    </row>
    <row r="502" spans="1:23">
      <c r="A502">
        <v>4074</v>
      </c>
      <c r="B502" s="11">
        <v>46116</v>
      </c>
      <c r="C502">
        <v>2026</v>
      </c>
      <c r="D502" t="s">
        <v>90</v>
      </c>
      <c r="E502" t="s">
        <v>79</v>
      </c>
      <c r="F502" t="s">
        <v>6</v>
      </c>
      <c r="G502" t="s">
        <v>7</v>
      </c>
      <c r="H502" t="s">
        <v>19</v>
      </c>
      <c r="I502" t="s">
        <v>3</v>
      </c>
      <c r="J502" t="s">
        <v>23</v>
      </c>
      <c r="K502" t="s">
        <v>51</v>
      </c>
      <c r="L502">
        <v>1</v>
      </c>
      <c r="M502">
        <v>121.66</v>
      </c>
      <c r="N502">
        <v>0</v>
      </c>
      <c r="O502">
        <v>61.37</v>
      </c>
      <c r="P502">
        <v>121.66</v>
      </c>
      <c r="Q502">
        <v>61.37</v>
      </c>
      <c r="R502">
        <v>60.29</v>
      </c>
      <c r="S502">
        <v>0.49556140062469178</v>
      </c>
      <c r="T502">
        <v>2026</v>
      </c>
      <c r="U502" t="s">
        <v>90</v>
      </c>
      <c r="V502">
        <v>4</v>
      </c>
      <c r="W502" t="s">
        <v>79</v>
      </c>
    </row>
    <row r="503" spans="1:23">
      <c r="A503">
        <v>4301</v>
      </c>
      <c r="B503" s="11">
        <v>46116</v>
      </c>
      <c r="C503">
        <v>2026</v>
      </c>
      <c r="D503" t="s">
        <v>90</v>
      </c>
      <c r="E503" t="s">
        <v>79</v>
      </c>
      <c r="F503" t="s">
        <v>11</v>
      </c>
      <c r="G503" t="s">
        <v>52</v>
      </c>
      <c r="H503" t="s">
        <v>19</v>
      </c>
      <c r="I503" t="s">
        <v>13</v>
      </c>
      <c r="J503" t="s">
        <v>34</v>
      </c>
      <c r="K503" t="s">
        <v>38</v>
      </c>
      <c r="L503">
        <v>1</v>
      </c>
      <c r="M503">
        <v>122.77</v>
      </c>
      <c r="N503">
        <v>0.1</v>
      </c>
      <c r="O503">
        <v>70.59</v>
      </c>
      <c r="P503">
        <v>110.49299999999999</v>
      </c>
      <c r="Q503">
        <v>70.59</v>
      </c>
      <c r="R503">
        <v>39.902999999999992</v>
      </c>
      <c r="S503">
        <v>0.36113599956558329</v>
      </c>
      <c r="T503">
        <v>2026</v>
      </c>
      <c r="U503" t="s">
        <v>90</v>
      </c>
      <c r="V503">
        <v>4</v>
      </c>
      <c r="W503" t="s">
        <v>79</v>
      </c>
    </row>
    <row r="504" spans="1:23">
      <c r="A504">
        <v>4692</v>
      </c>
      <c r="B504" s="11">
        <v>46116</v>
      </c>
      <c r="C504">
        <v>2026</v>
      </c>
      <c r="D504" t="s">
        <v>90</v>
      </c>
      <c r="E504" t="s">
        <v>79</v>
      </c>
      <c r="F504" t="s">
        <v>20</v>
      </c>
      <c r="G504" t="s">
        <v>47</v>
      </c>
      <c r="H504" t="s">
        <v>2</v>
      </c>
      <c r="I504" t="s">
        <v>3</v>
      </c>
      <c r="J504" t="s">
        <v>4</v>
      </c>
      <c r="K504" t="s">
        <v>22</v>
      </c>
      <c r="L504">
        <v>1</v>
      </c>
      <c r="M504">
        <v>49.96</v>
      </c>
      <c r="N504">
        <v>0</v>
      </c>
      <c r="O504">
        <v>22.13</v>
      </c>
      <c r="P504">
        <v>49.96</v>
      </c>
      <c r="Q504">
        <v>22.13</v>
      </c>
      <c r="R504">
        <v>27.830000000000002</v>
      </c>
      <c r="S504">
        <v>0.55704563650920735</v>
      </c>
      <c r="T504">
        <v>2026</v>
      </c>
      <c r="U504" t="s">
        <v>90</v>
      </c>
      <c r="V504">
        <v>4</v>
      </c>
      <c r="W504" t="s">
        <v>79</v>
      </c>
    </row>
    <row r="505" spans="1:23">
      <c r="A505">
        <v>1951</v>
      </c>
      <c r="B505" s="11">
        <v>46117</v>
      </c>
      <c r="C505">
        <v>2026</v>
      </c>
      <c r="D505" t="s">
        <v>90</v>
      </c>
      <c r="E505" t="s">
        <v>79</v>
      </c>
      <c r="F505" t="s">
        <v>20</v>
      </c>
      <c r="G505" t="s">
        <v>33</v>
      </c>
      <c r="H505" t="s">
        <v>28</v>
      </c>
      <c r="I505" t="s">
        <v>3</v>
      </c>
      <c r="J505" t="s">
        <v>9</v>
      </c>
      <c r="K505" t="s">
        <v>37</v>
      </c>
      <c r="L505">
        <v>2</v>
      </c>
      <c r="M505">
        <v>155.13</v>
      </c>
      <c r="N505">
        <v>0.15</v>
      </c>
      <c r="O505">
        <v>80.959999999999994</v>
      </c>
      <c r="P505">
        <v>263.721</v>
      </c>
      <c r="Q505">
        <v>161.91999999999999</v>
      </c>
      <c r="R505">
        <v>101.80100000000002</v>
      </c>
      <c r="S505">
        <v>0.38601779911345707</v>
      </c>
      <c r="T505">
        <v>2026</v>
      </c>
      <c r="U505" t="s">
        <v>90</v>
      </c>
      <c r="V505">
        <v>4</v>
      </c>
      <c r="W505" t="s">
        <v>79</v>
      </c>
    </row>
    <row r="506" spans="1:23">
      <c r="A506">
        <v>2111</v>
      </c>
      <c r="B506" s="11">
        <v>46117</v>
      </c>
      <c r="C506">
        <v>2026</v>
      </c>
      <c r="D506" t="s">
        <v>90</v>
      </c>
      <c r="E506" t="s">
        <v>79</v>
      </c>
      <c r="F506" t="s">
        <v>20</v>
      </c>
      <c r="G506" t="s">
        <v>47</v>
      </c>
      <c r="H506" t="s">
        <v>2</v>
      </c>
      <c r="I506" t="s">
        <v>13</v>
      </c>
      <c r="J506" t="s">
        <v>9</v>
      </c>
      <c r="K506" t="s">
        <v>46</v>
      </c>
      <c r="L506">
        <v>3</v>
      </c>
      <c r="M506">
        <v>69.83</v>
      </c>
      <c r="N506">
        <v>0.05</v>
      </c>
      <c r="O506">
        <v>31.53</v>
      </c>
      <c r="P506">
        <v>199.0155</v>
      </c>
      <c r="Q506">
        <v>94.59</v>
      </c>
      <c r="R506">
        <v>104.4255</v>
      </c>
      <c r="S506">
        <v>0.52471038687941396</v>
      </c>
      <c r="T506">
        <v>2026</v>
      </c>
      <c r="U506" t="s">
        <v>90</v>
      </c>
      <c r="V506">
        <v>4</v>
      </c>
      <c r="W506" t="s">
        <v>79</v>
      </c>
    </row>
    <row r="507" spans="1:23">
      <c r="A507">
        <v>2933</v>
      </c>
      <c r="B507" s="11">
        <v>46117</v>
      </c>
      <c r="C507">
        <v>2026</v>
      </c>
      <c r="D507" t="s">
        <v>90</v>
      </c>
      <c r="E507" t="s">
        <v>79</v>
      </c>
      <c r="F507" t="s">
        <v>6</v>
      </c>
      <c r="G507" t="s">
        <v>27</v>
      </c>
      <c r="H507" t="s">
        <v>19</v>
      </c>
      <c r="I507" t="s">
        <v>3</v>
      </c>
      <c r="J507" t="s">
        <v>14</v>
      </c>
      <c r="K507" t="s">
        <v>15</v>
      </c>
      <c r="L507">
        <v>1</v>
      </c>
      <c r="M507">
        <v>35.4</v>
      </c>
      <c r="N507">
        <v>0</v>
      </c>
      <c r="O507">
        <v>13.37</v>
      </c>
      <c r="P507">
        <v>35.4</v>
      </c>
      <c r="Q507">
        <v>13.37</v>
      </c>
      <c r="R507">
        <v>22.03</v>
      </c>
      <c r="S507">
        <v>0.62231638418079105</v>
      </c>
      <c r="T507">
        <v>2026</v>
      </c>
      <c r="U507" t="s">
        <v>90</v>
      </c>
      <c r="V507">
        <v>4</v>
      </c>
      <c r="W507" t="s">
        <v>79</v>
      </c>
    </row>
    <row r="508" spans="1:23">
      <c r="A508">
        <v>3263</v>
      </c>
      <c r="B508" s="11">
        <v>46117</v>
      </c>
      <c r="C508">
        <v>2026</v>
      </c>
      <c r="D508" t="s">
        <v>90</v>
      </c>
      <c r="E508" t="s">
        <v>79</v>
      </c>
      <c r="F508" t="s">
        <v>20</v>
      </c>
      <c r="G508" t="s">
        <v>31</v>
      </c>
      <c r="H508" t="s">
        <v>2</v>
      </c>
      <c r="I508" t="s">
        <v>13</v>
      </c>
      <c r="J508" t="s">
        <v>34</v>
      </c>
      <c r="K508" t="s">
        <v>45</v>
      </c>
      <c r="L508">
        <v>1</v>
      </c>
      <c r="M508">
        <v>51.75</v>
      </c>
      <c r="N508">
        <v>0.1</v>
      </c>
      <c r="O508">
        <v>22.1</v>
      </c>
      <c r="P508">
        <v>46.575000000000003</v>
      </c>
      <c r="Q508">
        <v>22.1</v>
      </c>
      <c r="R508">
        <v>24.475000000000001</v>
      </c>
      <c r="S508">
        <v>0.52549651100375738</v>
      </c>
      <c r="T508">
        <v>2026</v>
      </c>
      <c r="U508" t="s">
        <v>90</v>
      </c>
      <c r="V508">
        <v>4</v>
      </c>
      <c r="W508" t="s">
        <v>79</v>
      </c>
    </row>
    <row r="509" spans="1:23">
      <c r="A509">
        <v>4764</v>
      </c>
      <c r="B509" s="11">
        <v>46117</v>
      </c>
      <c r="C509">
        <v>2026</v>
      </c>
      <c r="D509" t="s">
        <v>90</v>
      </c>
      <c r="E509" t="s">
        <v>79</v>
      </c>
      <c r="F509" t="s">
        <v>20</v>
      </c>
      <c r="G509" t="s">
        <v>47</v>
      </c>
      <c r="H509" t="s">
        <v>28</v>
      </c>
      <c r="I509" t="s">
        <v>13</v>
      </c>
      <c r="J509" t="s">
        <v>4</v>
      </c>
      <c r="K509" t="s">
        <v>26</v>
      </c>
      <c r="L509">
        <v>6</v>
      </c>
      <c r="M509">
        <v>39.6</v>
      </c>
      <c r="N509">
        <v>0.15</v>
      </c>
      <c r="O509">
        <v>17.010000000000002</v>
      </c>
      <c r="P509">
        <v>201.96</v>
      </c>
      <c r="Q509">
        <v>102.06</v>
      </c>
      <c r="R509">
        <v>99.9</v>
      </c>
      <c r="S509">
        <v>0.49465240641711233</v>
      </c>
      <c r="T509">
        <v>2026</v>
      </c>
      <c r="U509" t="s">
        <v>90</v>
      </c>
      <c r="V509">
        <v>4</v>
      </c>
      <c r="W509" t="s">
        <v>79</v>
      </c>
    </row>
    <row r="510" spans="1:23">
      <c r="A510">
        <v>28</v>
      </c>
      <c r="B510" s="11">
        <v>46118</v>
      </c>
      <c r="C510">
        <v>2026</v>
      </c>
      <c r="D510" t="s">
        <v>90</v>
      </c>
      <c r="E510" t="s">
        <v>79</v>
      </c>
      <c r="F510" t="s">
        <v>6</v>
      </c>
      <c r="G510" t="s">
        <v>27</v>
      </c>
      <c r="H510" t="s">
        <v>19</v>
      </c>
      <c r="I510" t="s">
        <v>13</v>
      </c>
      <c r="J510" t="s">
        <v>34</v>
      </c>
      <c r="K510" t="s">
        <v>38</v>
      </c>
      <c r="L510">
        <v>2</v>
      </c>
      <c r="M510">
        <v>125.94</v>
      </c>
      <c r="N510">
        <v>0.05</v>
      </c>
      <c r="O510">
        <v>70.94</v>
      </c>
      <c r="P510">
        <v>239.28599999999997</v>
      </c>
      <c r="Q510">
        <v>141.88</v>
      </c>
      <c r="R510">
        <v>97.405999999999977</v>
      </c>
      <c r="S510">
        <v>0.40706936469329585</v>
      </c>
      <c r="T510">
        <v>2026</v>
      </c>
      <c r="U510" t="s">
        <v>90</v>
      </c>
      <c r="V510">
        <v>4</v>
      </c>
      <c r="W510" t="s">
        <v>79</v>
      </c>
    </row>
    <row r="511" spans="1:23">
      <c r="A511">
        <v>581</v>
      </c>
      <c r="B511" s="11">
        <v>46118</v>
      </c>
      <c r="C511">
        <v>2026</v>
      </c>
      <c r="D511" t="s">
        <v>90</v>
      </c>
      <c r="E511" t="s">
        <v>79</v>
      </c>
      <c r="F511" t="s">
        <v>6</v>
      </c>
      <c r="G511" t="s">
        <v>7</v>
      </c>
      <c r="H511" t="s">
        <v>2</v>
      </c>
      <c r="I511" t="s">
        <v>3</v>
      </c>
      <c r="J511" t="s">
        <v>23</v>
      </c>
      <c r="K511" t="s">
        <v>51</v>
      </c>
      <c r="L511">
        <v>3</v>
      </c>
      <c r="M511">
        <v>124.67</v>
      </c>
      <c r="N511">
        <v>0</v>
      </c>
      <c r="O511">
        <v>61.46</v>
      </c>
      <c r="P511">
        <v>374.01</v>
      </c>
      <c r="Q511">
        <v>184.38</v>
      </c>
      <c r="R511">
        <v>189.63</v>
      </c>
      <c r="S511">
        <v>0.50701852891633914</v>
      </c>
      <c r="T511">
        <v>2026</v>
      </c>
      <c r="U511" t="s">
        <v>90</v>
      </c>
      <c r="V511">
        <v>4</v>
      </c>
      <c r="W511" t="s">
        <v>79</v>
      </c>
    </row>
    <row r="512" spans="1:23">
      <c r="A512">
        <v>643</v>
      </c>
      <c r="B512" s="11">
        <v>46118</v>
      </c>
      <c r="C512">
        <v>2026</v>
      </c>
      <c r="D512" t="s">
        <v>90</v>
      </c>
      <c r="E512" t="s">
        <v>79</v>
      </c>
      <c r="F512" t="s">
        <v>20</v>
      </c>
      <c r="G512" t="s">
        <v>33</v>
      </c>
      <c r="H512" t="s">
        <v>2</v>
      </c>
      <c r="I512" t="s">
        <v>3</v>
      </c>
      <c r="J512" t="s">
        <v>9</v>
      </c>
      <c r="K512" t="s">
        <v>46</v>
      </c>
      <c r="L512">
        <v>2</v>
      </c>
      <c r="M512">
        <v>72.260000000000005</v>
      </c>
      <c r="N512">
        <v>0</v>
      </c>
      <c r="O512">
        <v>33.21</v>
      </c>
      <c r="P512">
        <v>144.52000000000001</v>
      </c>
      <c r="Q512">
        <v>66.42</v>
      </c>
      <c r="R512">
        <v>78.100000000000009</v>
      </c>
      <c r="S512">
        <v>0.54040963188486024</v>
      </c>
      <c r="T512">
        <v>2026</v>
      </c>
      <c r="U512" t="s">
        <v>90</v>
      </c>
      <c r="V512">
        <v>4</v>
      </c>
      <c r="W512" t="s">
        <v>79</v>
      </c>
    </row>
    <row r="513" spans="1:23">
      <c r="A513">
        <v>1907</v>
      </c>
      <c r="B513" s="11">
        <v>46118</v>
      </c>
      <c r="C513">
        <v>2026</v>
      </c>
      <c r="D513" t="s">
        <v>90</v>
      </c>
      <c r="E513" t="s">
        <v>79</v>
      </c>
      <c r="F513" t="s">
        <v>6</v>
      </c>
      <c r="G513" t="s">
        <v>43</v>
      </c>
      <c r="H513" t="s">
        <v>8</v>
      </c>
      <c r="I513" t="s">
        <v>16</v>
      </c>
      <c r="J513" t="s">
        <v>4</v>
      </c>
      <c r="K513" t="s">
        <v>22</v>
      </c>
      <c r="L513">
        <v>10</v>
      </c>
      <c r="M513">
        <v>50.64</v>
      </c>
      <c r="N513">
        <v>0.2</v>
      </c>
      <c r="O513">
        <v>22.99</v>
      </c>
      <c r="P513">
        <v>405.12</v>
      </c>
      <c r="Q513">
        <v>229.89999999999998</v>
      </c>
      <c r="R513">
        <v>175.22000000000003</v>
      </c>
      <c r="S513">
        <v>0.43251382306477099</v>
      </c>
      <c r="T513">
        <v>2026</v>
      </c>
      <c r="U513" t="s">
        <v>90</v>
      </c>
      <c r="V513">
        <v>4</v>
      </c>
      <c r="W513" t="s">
        <v>79</v>
      </c>
    </row>
    <row r="514" spans="1:23">
      <c r="A514">
        <v>1950</v>
      </c>
      <c r="B514" s="11">
        <v>46118</v>
      </c>
      <c r="C514">
        <v>2026</v>
      </c>
      <c r="D514" t="s">
        <v>90</v>
      </c>
      <c r="E514" t="s">
        <v>79</v>
      </c>
      <c r="F514" t="s">
        <v>0</v>
      </c>
      <c r="G514" t="s">
        <v>36</v>
      </c>
      <c r="H514" t="s">
        <v>2</v>
      </c>
      <c r="I514" t="s">
        <v>13</v>
      </c>
      <c r="J514" t="s">
        <v>9</v>
      </c>
      <c r="K514" t="s">
        <v>46</v>
      </c>
      <c r="L514">
        <v>1</v>
      </c>
      <c r="M514">
        <v>73</v>
      </c>
      <c r="N514">
        <v>0</v>
      </c>
      <c r="O514">
        <v>32.4</v>
      </c>
      <c r="P514">
        <v>73</v>
      </c>
      <c r="Q514">
        <v>32.4</v>
      </c>
      <c r="R514">
        <v>40.6</v>
      </c>
      <c r="S514">
        <v>0.55616438356164388</v>
      </c>
      <c r="T514">
        <v>2026</v>
      </c>
      <c r="U514" t="s">
        <v>90</v>
      </c>
      <c r="V514">
        <v>4</v>
      </c>
      <c r="W514" t="s">
        <v>79</v>
      </c>
    </row>
    <row r="515" spans="1:23">
      <c r="A515">
        <v>2443</v>
      </c>
      <c r="B515" s="11">
        <v>46118</v>
      </c>
      <c r="C515">
        <v>2026</v>
      </c>
      <c r="D515" t="s">
        <v>90</v>
      </c>
      <c r="E515" t="s">
        <v>79</v>
      </c>
      <c r="F515" t="s">
        <v>0</v>
      </c>
      <c r="G515" t="s">
        <v>50</v>
      </c>
      <c r="H515" t="s">
        <v>2</v>
      </c>
      <c r="I515" t="s">
        <v>3</v>
      </c>
      <c r="J515" t="s">
        <v>14</v>
      </c>
      <c r="K515" t="s">
        <v>15</v>
      </c>
      <c r="L515">
        <v>1</v>
      </c>
      <c r="M515">
        <v>35.700000000000003</v>
      </c>
      <c r="N515">
        <v>0</v>
      </c>
      <c r="O515">
        <v>13.8</v>
      </c>
      <c r="P515">
        <v>35.700000000000003</v>
      </c>
      <c r="Q515">
        <v>13.8</v>
      </c>
      <c r="R515">
        <v>21.900000000000002</v>
      </c>
      <c r="S515">
        <v>0.61344537815126055</v>
      </c>
      <c r="T515">
        <v>2026</v>
      </c>
      <c r="U515" t="s">
        <v>90</v>
      </c>
      <c r="V515">
        <v>4</v>
      </c>
      <c r="W515" t="s">
        <v>79</v>
      </c>
    </row>
    <row r="516" spans="1:23">
      <c r="A516">
        <v>2480</v>
      </c>
      <c r="B516" s="11">
        <v>46118</v>
      </c>
      <c r="C516">
        <v>2026</v>
      </c>
      <c r="D516" t="s">
        <v>90</v>
      </c>
      <c r="E516" t="s">
        <v>79</v>
      </c>
      <c r="F516" t="s">
        <v>11</v>
      </c>
      <c r="G516" t="s">
        <v>52</v>
      </c>
      <c r="H516" t="s">
        <v>8</v>
      </c>
      <c r="I516" t="s">
        <v>13</v>
      </c>
      <c r="J516" t="s">
        <v>9</v>
      </c>
      <c r="K516" t="s">
        <v>37</v>
      </c>
      <c r="L516">
        <v>8</v>
      </c>
      <c r="M516">
        <v>152.41999999999999</v>
      </c>
      <c r="N516">
        <v>0.05</v>
      </c>
      <c r="O516">
        <v>80.11</v>
      </c>
      <c r="P516">
        <v>1158.3919999999998</v>
      </c>
      <c r="Q516">
        <v>640.88</v>
      </c>
      <c r="R516">
        <v>517.51199999999983</v>
      </c>
      <c r="S516">
        <v>0.44675032286134564</v>
      </c>
      <c r="T516">
        <v>2026</v>
      </c>
      <c r="U516" t="s">
        <v>90</v>
      </c>
      <c r="V516">
        <v>4</v>
      </c>
      <c r="W516" t="s">
        <v>79</v>
      </c>
    </row>
    <row r="517" spans="1:23">
      <c r="A517">
        <v>2515</v>
      </c>
      <c r="B517" s="11">
        <v>46118</v>
      </c>
      <c r="C517">
        <v>2026</v>
      </c>
      <c r="D517" t="s">
        <v>90</v>
      </c>
      <c r="E517" t="s">
        <v>79</v>
      </c>
      <c r="F517" t="s">
        <v>20</v>
      </c>
      <c r="G517" t="s">
        <v>33</v>
      </c>
      <c r="H517" t="s">
        <v>2</v>
      </c>
      <c r="I517" t="s">
        <v>3</v>
      </c>
      <c r="J517" t="s">
        <v>4</v>
      </c>
      <c r="K517" t="s">
        <v>5</v>
      </c>
      <c r="L517">
        <v>1</v>
      </c>
      <c r="M517">
        <v>81.78</v>
      </c>
      <c r="N517">
        <v>0</v>
      </c>
      <c r="O517">
        <v>42.82</v>
      </c>
      <c r="P517">
        <v>81.78</v>
      </c>
      <c r="Q517">
        <v>42.82</v>
      </c>
      <c r="R517">
        <v>38.96</v>
      </c>
      <c r="S517">
        <v>0.47640009782342874</v>
      </c>
      <c r="T517">
        <v>2026</v>
      </c>
      <c r="U517" t="s">
        <v>90</v>
      </c>
      <c r="V517">
        <v>4</v>
      </c>
      <c r="W517" t="s">
        <v>79</v>
      </c>
    </row>
    <row r="518" spans="1:23">
      <c r="A518">
        <v>2829</v>
      </c>
      <c r="B518" s="11">
        <v>46118</v>
      </c>
      <c r="C518">
        <v>2026</v>
      </c>
      <c r="D518" t="s">
        <v>90</v>
      </c>
      <c r="E518" t="s">
        <v>79</v>
      </c>
      <c r="F518" t="s">
        <v>6</v>
      </c>
      <c r="G518" t="s">
        <v>27</v>
      </c>
      <c r="H518" t="s">
        <v>2</v>
      </c>
      <c r="I518" t="s">
        <v>16</v>
      </c>
      <c r="J518" t="s">
        <v>4</v>
      </c>
      <c r="K518" t="s">
        <v>30</v>
      </c>
      <c r="L518">
        <v>6</v>
      </c>
      <c r="M518">
        <v>102.59</v>
      </c>
      <c r="N518">
        <v>0.1</v>
      </c>
      <c r="O518">
        <v>49.6</v>
      </c>
      <c r="P518">
        <v>553.98599999999999</v>
      </c>
      <c r="Q518">
        <v>297.60000000000002</v>
      </c>
      <c r="R518">
        <v>256.38599999999997</v>
      </c>
      <c r="S518">
        <v>0.46280230908362302</v>
      </c>
      <c r="T518">
        <v>2026</v>
      </c>
      <c r="U518" t="s">
        <v>90</v>
      </c>
      <c r="V518">
        <v>4</v>
      </c>
      <c r="W518" t="s">
        <v>79</v>
      </c>
    </row>
    <row r="519" spans="1:23">
      <c r="A519">
        <v>4086</v>
      </c>
      <c r="B519" s="11">
        <v>46118</v>
      </c>
      <c r="C519">
        <v>2026</v>
      </c>
      <c r="D519" t="s">
        <v>90</v>
      </c>
      <c r="E519" t="s">
        <v>79</v>
      </c>
      <c r="F519" t="s">
        <v>20</v>
      </c>
      <c r="G519" t="s">
        <v>33</v>
      </c>
      <c r="H519" t="s">
        <v>19</v>
      </c>
      <c r="I519" t="s">
        <v>3</v>
      </c>
      <c r="J519" t="s">
        <v>9</v>
      </c>
      <c r="K519" t="s">
        <v>37</v>
      </c>
      <c r="L519">
        <v>2</v>
      </c>
      <c r="M519">
        <v>152.44</v>
      </c>
      <c r="N519">
        <v>0.15</v>
      </c>
      <c r="O519">
        <v>76.680000000000007</v>
      </c>
      <c r="P519">
        <v>259.14799999999997</v>
      </c>
      <c r="Q519">
        <v>153.36000000000001</v>
      </c>
      <c r="R519">
        <v>105.78799999999995</v>
      </c>
      <c r="S519">
        <v>0.4082146109559015</v>
      </c>
      <c r="T519">
        <v>2026</v>
      </c>
      <c r="U519" t="s">
        <v>90</v>
      </c>
      <c r="V519">
        <v>4</v>
      </c>
      <c r="W519" t="s">
        <v>79</v>
      </c>
    </row>
    <row r="520" spans="1:23">
      <c r="A520">
        <v>4512</v>
      </c>
      <c r="B520" s="11">
        <v>46118</v>
      </c>
      <c r="C520">
        <v>2026</v>
      </c>
      <c r="D520" t="s">
        <v>90</v>
      </c>
      <c r="E520" t="s">
        <v>79</v>
      </c>
      <c r="F520" t="s">
        <v>6</v>
      </c>
      <c r="G520" t="s">
        <v>7</v>
      </c>
      <c r="H520" t="s">
        <v>2</v>
      </c>
      <c r="I520" t="s">
        <v>13</v>
      </c>
      <c r="J520" t="s">
        <v>14</v>
      </c>
      <c r="K520" t="s">
        <v>44</v>
      </c>
      <c r="L520">
        <v>6</v>
      </c>
      <c r="M520">
        <v>136.29</v>
      </c>
      <c r="N520">
        <v>0</v>
      </c>
      <c r="O520">
        <v>68.209999999999994</v>
      </c>
      <c r="P520">
        <v>817.74</v>
      </c>
      <c r="Q520">
        <v>409.26</v>
      </c>
      <c r="R520">
        <v>408.48</v>
      </c>
      <c r="S520">
        <v>0.49952307579426225</v>
      </c>
      <c r="T520">
        <v>2026</v>
      </c>
      <c r="U520" t="s">
        <v>90</v>
      </c>
      <c r="V520">
        <v>4</v>
      </c>
      <c r="W520" t="s">
        <v>79</v>
      </c>
    </row>
    <row r="521" spans="1:23">
      <c r="A521">
        <v>4837</v>
      </c>
      <c r="B521" s="11">
        <v>46118</v>
      </c>
      <c r="C521">
        <v>2026</v>
      </c>
      <c r="D521" t="s">
        <v>90</v>
      </c>
      <c r="E521" t="s">
        <v>79</v>
      </c>
      <c r="F521" t="s">
        <v>0</v>
      </c>
      <c r="G521" t="s">
        <v>36</v>
      </c>
      <c r="H521" t="s">
        <v>8</v>
      </c>
      <c r="I521" t="s">
        <v>16</v>
      </c>
      <c r="J521" t="s">
        <v>9</v>
      </c>
      <c r="K521" t="s">
        <v>37</v>
      </c>
      <c r="L521">
        <v>4</v>
      </c>
      <c r="M521">
        <v>157.51</v>
      </c>
      <c r="N521">
        <v>0.2</v>
      </c>
      <c r="O521">
        <v>79.209999999999994</v>
      </c>
      <c r="P521">
        <v>504.03199999999998</v>
      </c>
      <c r="Q521">
        <v>316.83999999999997</v>
      </c>
      <c r="R521">
        <v>187.19200000000001</v>
      </c>
      <c r="S521">
        <v>0.37138911815122855</v>
      </c>
      <c r="T521">
        <v>2026</v>
      </c>
      <c r="U521" t="s">
        <v>90</v>
      </c>
      <c r="V521">
        <v>4</v>
      </c>
      <c r="W521" t="s">
        <v>79</v>
      </c>
    </row>
    <row r="522" spans="1:23">
      <c r="A522">
        <v>1580</v>
      </c>
      <c r="B522" s="11">
        <v>46119</v>
      </c>
      <c r="C522">
        <v>2026</v>
      </c>
      <c r="D522" t="s">
        <v>90</v>
      </c>
      <c r="E522" t="s">
        <v>79</v>
      </c>
      <c r="F522" t="s">
        <v>11</v>
      </c>
      <c r="G522" t="s">
        <v>18</v>
      </c>
      <c r="H522" t="s">
        <v>2</v>
      </c>
      <c r="I522" t="s">
        <v>13</v>
      </c>
      <c r="J522" t="s">
        <v>23</v>
      </c>
      <c r="K522" t="s">
        <v>51</v>
      </c>
      <c r="L522">
        <v>2</v>
      </c>
      <c r="M522">
        <v>120.5</v>
      </c>
      <c r="N522">
        <v>0</v>
      </c>
      <c r="O522">
        <v>61.42</v>
      </c>
      <c r="P522">
        <v>241</v>
      </c>
      <c r="Q522">
        <v>122.84</v>
      </c>
      <c r="R522">
        <v>118.16</v>
      </c>
      <c r="S522">
        <v>0.49029045643153524</v>
      </c>
      <c r="T522">
        <v>2026</v>
      </c>
      <c r="U522" t="s">
        <v>90</v>
      </c>
      <c r="V522">
        <v>4</v>
      </c>
      <c r="W522" t="s">
        <v>79</v>
      </c>
    </row>
    <row r="523" spans="1:23">
      <c r="A523">
        <v>1962</v>
      </c>
      <c r="B523" s="11">
        <v>46119</v>
      </c>
      <c r="C523">
        <v>2026</v>
      </c>
      <c r="D523" t="s">
        <v>90</v>
      </c>
      <c r="E523" t="s">
        <v>79</v>
      </c>
      <c r="F523" t="s">
        <v>0</v>
      </c>
      <c r="G523" t="s">
        <v>1</v>
      </c>
      <c r="H523" t="s">
        <v>2</v>
      </c>
      <c r="I523" t="s">
        <v>3</v>
      </c>
      <c r="J523" t="s">
        <v>9</v>
      </c>
      <c r="K523" t="s">
        <v>37</v>
      </c>
      <c r="L523">
        <v>3</v>
      </c>
      <c r="M523">
        <v>152.62</v>
      </c>
      <c r="N523">
        <v>0.05</v>
      </c>
      <c r="O523">
        <v>77.75</v>
      </c>
      <c r="P523">
        <v>434.96699999999998</v>
      </c>
      <c r="Q523">
        <v>233.25</v>
      </c>
      <c r="R523">
        <v>201.71699999999998</v>
      </c>
      <c r="S523">
        <v>0.46375242259757637</v>
      </c>
      <c r="T523">
        <v>2026</v>
      </c>
      <c r="U523" t="s">
        <v>90</v>
      </c>
      <c r="V523">
        <v>4</v>
      </c>
      <c r="W523" t="s">
        <v>79</v>
      </c>
    </row>
    <row r="524" spans="1:23">
      <c r="A524">
        <v>2381</v>
      </c>
      <c r="B524" s="11">
        <v>46119</v>
      </c>
      <c r="C524">
        <v>2026</v>
      </c>
      <c r="D524" t="s">
        <v>90</v>
      </c>
      <c r="E524" t="s">
        <v>79</v>
      </c>
      <c r="F524" t="s">
        <v>6</v>
      </c>
      <c r="G524" t="s">
        <v>41</v>
      </c>
      <c r="H524" t="s">
        <v>2</v>
      </c>
      <c r="I524" t="s">
        <v>3</v>
      </c>
      <c r="J524" t="s">
        <v>14</v>
      </c>
      <c r="K524" t="s">
        <v>44</v>
      </c>
      <c r="L524">
        <v>2</v>
      </c>
      <c r="M524">
        <v>134.16</v>
      </c>
      <c r="N524">
        <v>0.05</v>
      </c>
      <c r="O524">
        <v>67.08</v>
      </c>
      <c r="P524">
        <v>254.90399999999997</v>
      </c>
      <c r="Q524">
        <v>134.16</v>
      </c>
      <c r="R524">
        <v>120.74399999999997</v>
      </c>
      <c r="S524">
        <v>0.47368421052631576</v>
      </c>
      <c r="T524">
        <v>2026</v>
      </c>
      <c r="U524" t="s">
        <v>90</v>
      </c>
      <c r="V524">
        <v>4</v>
      </c>
      <c r="W524" t="s">
        <v>79</v>
      </c>
    </row>
    <row r="525" spans="1:23">
      <c r="A525">
        <v>2655</v>
      </c>
      <c r="B525" s="11">
        <v>46119</v>
      </c>
      <c r="C525">
        <v>2026</v>
      </c>
      <c r="D525" t="s">
        <v>90</v>
      </c>
      <c r="E525" t="s">
        <v>79</v>
      </c>
      <c r="F525" t="s">
        <v>20</v>
      </c>
      <c r="G525" t="s">
        <v>47</v>
      </c>
      <c r="H525" t="s">
        <v>19</v>
      </c>
      <c r="I525" t="s">
        <v>16</v>
      </c>
      <c r="J525" t="s">
        <v>4</v>
      </c>
      <c r="K525" t="s">
        <v>30</v>
      </c>
      <c r="L525">
        <v>1</v>
      </c>
      <c r="M525">
        <v>101.13</v>
      </c>
      <c r="N525">
        <v>0</v>
      </c>
      <c r="O525">
        <v>50.8</v>
      </c>
      <c r="P525">
        <v>101.13</v>
      </c>
      <c r="Q525">
        <v>50.8</v>
      </c>
      <c r="R525">
        <v>50.33</v>
      </c>
      <c r="S525">
        <v>0.49767625828141998</v>
      </c>
      <c r="T525">
        <v>2026</v>
      </c>
      <c r="U525" t="s">
        <v>90</v>
      </c>
      <c r="V525">
        <v>4</v>
      </c>
      <c r="W525" t="s">
        <v>79</v>
      </c>
    </row>
    <row r="526" spans="1:23">
      <c r="A526">
        <v>2944</v>
      </c>
      <c r="B526" s="11">
        <v>46119</v>
      </c>
      <c r="C526">
        <v>2026</v>
      </c>
      <c r="D526" t="s">
        <v>90</v>
      </c>
      <c r="E526" t="s">
        <v>79</v>
      </c>
      <c r="F526" t="s">
        <v>6</v>
      </c>
      <c r="G526" t="s">
        <v>49</v>
      </c>
      <c r="H526" t="s">
        <v>19</v>
      </c>
      <c r="I526" t="s">
        <v>13</v>
      </c>
      <c r="J526" t="s">
        <v>34</v>
      </c>
      <c r="K526" t="s">
        <v>45</v>
      </c>
      <c r="L526">
        <v>1</v>
      </c>
      <c r="M526">
        <v>51.36</v>
      </c>
      <c r="N526">
        <v>0</v>
      </c>
      <c r="O526">
        <v>22.21</v>
      </c>
      <c r="P526">
        <v>51.36</v>
      </c>
      <c r="Q526">
        <v>22.21</v>
      </c>
      <c r="R526">
        <v>29.15</v>
      </c>
      <c r="S526">
        <v>0.56756230529595009</v>
      </c>
      <c r="T526">
        <v>2026</v>
      </c>
      <c r="U526" t="s">
        <v>90</v>
      </c>
      <c r="V526">
        <v>4</v>
      </c>
      <c r="W526" t="s">
        <v>79</v>
      </c>
    </row>
    <row r="527" spans="1:23">
      <c r="A527">
        <v>4756</v>
      </c>
      <c r="B527" s="11">
        <v>46119</v>
      </c>
      <c r="C527">
        <v>2026</v>
      </c>
      <c r="D527" t="s">
        <v>90</v>
      </c>
      <c r="E527" t="s">
        <v>79</v>
      </c>
      <c r="F527" t="s">
        <v>11</v>
      </c>
      <c r="G527" t="s">
        <v>52</v>
      </c>
      <c r="H527" t="s">
        <v>2</v>
      </c>
      <c r="I527" t="s">
        <v>16</v>
      </c>
      <c r="J527" t="s">
        <v>9</v>
      </c>
      <c r="K527" t="s">
        <v>37</v>
      </c>
      <c r="L527">
        <v>5</v>
      </c>
      <c r="M527">
        <v>151.88</v>
      </c>
      <c r="N527">
        <v>0</v>
      </c>
      <c r="O527">
        <v>80.56</v>
      </c>
      <c r="P527">
        <v>759.4</v>
      </c>
      <c r="Q527">
        <v>402.8</v>
      </c>
      <c r="R527">
        <v>356.59999999999997</v>
      </c>
      <c r="S527">
        <v>0.46958124835396364</v>
      </c>
      <c r="T527">
        <v>2026</v>
      </c>
      <c r="U527" t="s">
        <v>90</v>
      </c>
      <c r="V527">
        <v>4</v>
      </c>
      <c r="W527" t="s">
        <v>79</v>
      </c>
    </row>
    <row r="528" spans="1:23">
      <c r="A528">
        <v>52</v>
      </c>
      <c r="B528" s="11">
        <v>46120</v>
      </c>
      <c r="C528">
        <v>2026</v>
      </c>
      <c r="D528" t="s">
        <v>90</v>
      </c>
      <c r="E528" t="s">
        <v>79</v>
      </c>
      <c r="F528" t="s">
        <v>6</v>
      </c>
      <c r="G528" t="s">
        <v>43</v>
      </c>
      <c r="H528" t="s">
        <v>2</v>
      </c>
      <c r="I528" t="s">
        <v>13</v>
      </c>
      <c r="J528" t="s">
        <v>14</v>
      </c>
      <c r="K528" t="s">
        <v>44</v>
      </c>
      <c r="L528">
        <v>2</v>
      </c>
      <c r="M528">
        <v>133.59</v>
      </c>
      <c r="N528">
        <v>0</v>
      </c>
      <c r="O528">
        <v>66.83</v>
      </c>
      <c r="P528">
        <v>267.18</v>
      </c>
      <c r="Q528">
        <v>133.66</v>
      </c>
      <c r="R528">
        <v>133.52000000000001</v>
      </c>
      <c r="S528">
        <v>0.49973800434164234</v>
      </c>
      <c r="T528">
        <v>2026</v>
      </c>
      <c r="U528" t="s">
        <v>90</v>
      </c>
      <c r="V528">
        <v>4</v>
      </c>
      <c r="W528" t="s">
        <v>79</v>
      </c>
    </row>
    <row r="529" spans="1:23">
      <c r="A529">
        <v>556</v>
      </c>
      <c r="B529" s="11">
        <v>46120</v>
      </c>
      <c r="C529">
        <v>2026</v>
      </c>
      <c r="D529" t="s">
        <v>90</v>
      </c>
      <c r="E529" t="s">
        <v>79</v>
      </c>
      <c r="F529" t="s">
        <v>20</v>
      </c>
      <c r="G529" t="s">
        <v>33</v>
      </c>
      <c r="H529" t="s">
        <v>2</v>
      </c>
      <c r="I529" t="s">
        <v>13</v>
      </c>
      <c r="J529" t="s">
        <v>23</v>
      </c>
      <c r="K529" t="s">
        <v>51</v>
      </c>
      <c r="L529">
        <v>2</v>
      </c>
      <c r="M529">
        <v>124.39</v>
      </c>
      <c r="N529">
        <v>0</v>
      </c>
      <c r="O529">
        <v>61.27</v>
      </c>
      <c r="P529">
        <v>248.78</v>
      </c>
      <c r="Q529">
        <v>122.54</v>
      </c>
      <c r="R529">
        <v>126.24</v>
      </c>
      <c r="S529">
        <v>0.50743628909076288</v>
      </c>
      <c r="T529">
        <v>2026</v>
      </c>
      <c r="U529" t="s">
        <v>90</v>
      </c>
      <c r="V529">
        <v>4</v>
      </c>
      <c r="W529" t="s">
        <v>79</v>
      </c>
    </row>
    <row r="530" spans="1:23">
      <c r="A530">
        <v>1233</v>
      </c>
      <c r="B530" s="11">
        <v>46120</v>
      </c>
      <c r="C530">
        <v>2026</v>
      </c>
      <c r="D530" t="s">
        <v>90</v>
      </c>
      <c r="E530" t="s">
        <v>79</v>
      </c>
      <c r="F530" t="s">
        <v>0</v>
      </c>
      <c r="G530" t="s">
        <v>50</v>
      </c>
      <c r="H530" t="s">
        <v>2</v>
      </c>
      <c r="I530" t="s">
        <v>13</v>
      </c>
      <c r="J530" t="s">
        <v>4</v>
      </c>
      <c r="K530" t="s">
        <v>22</v>
      </c>
      <c r="L530">
        <v>5</v>
      </c>
      <c r="M530">
        <v>50.22</v>
      </c>
      <c r="N530">
        <v>0.1</v>
      </c>
      <c r="O530">
        <v>22.31</v>
      </c>
      <c r="P530">
        <v>225.99</v>
      </c>
      <c r="Q530">
        <v>111.55</v>
      </c>
      <c r="R530">
        <v>114.44000000000001</v>
      </c>
      <c r="S530">
        <v>0.50639408823399268</v>
      </c>
      <c r="T530">
        <v>2026</v>
      </c>
      <c r="U530" t="s">
        <v>90</v>
      </c>
      <c r="V530">
        <v>4</v>
      </c>
      <c r="W530" t="s">
        <v>79</v>
      </c>
    </row>
    <row r="531" spans="1:23">
      <c r="A531">
        <v>1492</v>
      </c>
      <c r="B531" s="11">
        <v>46120</v>
      </c>
      <c r="C531">
        <v>2026</v>
      </c>
      <c r="D531" t="s">
        <v>90</v>
      </c>
      <c r="E531" t="s">
        <v>79</v>
      </c>
      <c r="F531" t="s">
        <v>6</v>
      </c>
      <c r="G531" t="s">
        <v>49</v>
      </c>
      <c r="H531" t="s">
        <v>2</v>
      </c>
      <c r="I531" t="s">
        <v>3</v>
      </c>
      <c r="J531" t="s">
        <v>4</v>
      </c>
      <c r="K531" t="s">
        <v>26</v>
      </c>
      <c r="L531">
        <v>2</v>
      </c>
      <c r="M531">
        <v>41.08</v>
      </c>
      <c r="N531">
        <v>0</v>
      </c>
      <c r="O531">
        <v>16.79</v>
      </c>
      <c r="P531">
        <v>82.16</v>
      </c>
      <c r="Q531">
        <v>33.58</v>
      </c>
      <c r="R531">
        <v>48.58</v>
      </c>
      <c r="S531">
        <v>0.59128529698149956</v>
      </c>
      <c r="T531">
        <v>2026</v>
      </c>
      <c r="U531" t="s">
        <v>90</v>
      </c>
      <c r="V531">
        <v>4</v>
      </c>
      <c r="W531" t="s">
        <v>79</v>
      </c>
    </row>
    <row r="532" spans="1:23">
      <c r="A532">
        <v>1619</v>
      </c>
      <c r="B532" s="11">
        <v>46120</v>
      </c>
      <c r="C532">
        <v>2026</v>
      </c>
      <c r="D532" t="s">
        <v>90</v>
      </c>
      <c r="E532" t="s">
        <v>79</v>
      </c>
      <c r="F532" t="s">
        <v>20</v>
      </c>
      <c r="G532" t="s">
        <v>33</v>
      </c>
      <c r="H532" t="s">
        <v>19</v>
      </c>
      <c r="I532" t="s">
        <v>13</v>
      </c>
      <c r="J532" t="s">
        <v>14</v>
      </c>
      <c r="K532" t="s">
        <v>32</v>
      </c>
      <c r="L532">
        <v>5</v>
      </c>
      <c r="M532">
        <v>46.11</v>
      </c>
      <c r="N532">
        <v>0</v>
      </c>
      <c r="O532">
        <v>18.88</v>
      </c>
      <c r="P532">
        <v>230.55</v>
      </c>
      <c r="Q532">
        <v>94.399999999999991</v>
      </c>
      <c r="R532">
        <v>136.15000000000003</v>
      </c>
      <c r="S532">
        <v>0.5905443504662764</v>
      </c>
      <c r="T532">
        <v>2026</v>
      </c>
      <c r="U532" t="s">
        <v>90</v>
      </c>
      <c r="V532">
        <v>4</v>
      </c>
      <c r="W532" t="s">
        <v>79</v>
      </c>
    </row>
    <row r="533" spans="1:23">
      <c r="A533">
        <v>1631</v>
      </c>
      <c r="B533" s="11">
        <v>46120</v>
      </c>
      <c r="C533">
        <v>2026</v>
      </c>
      <c r="D533" t="s">
        <v>90</v>
      </c>
      <c r="E533" t="s">
        <v>79</v>
      </c>
      <c r="F533" t="s">
        <v>20</v>
      </c>
      <c r="G533" t="s">
        <v>33</v>
      </c>
      <c r="H533" t="s">
        <v>2</v>
      </c>
      <c r="I533" t="s">
        <v>3</v>
      </c>
      <c r="J533" t="s">
        <v>14</v>
      </c>
      <c r="K533" t="s">
        <v>32</v>
      </c>
      <c r="L533">
        <v>1</v>
      </c>
      <c r="M533">
        <v>45.54</v>
      </c>
      <c r="N533">
        <v>0</v>
      </c>
      <c r="O533">
        <v>18.36</v>
      </c>
      <c r="P533">
        <v>45.54</v>
      </c>
      <c r="Q533">
        <v>18.36</v>
      </c>
      <c r="R533">
        <v>27.18</v>
      </c>
      <c r="S533">
        <v>0.59683794466403162</v>
      </c>
      <c r="T533">
        <v>2026</v>
      </c>
      <c r="U533" t="s">
        <v>90</v>
      </c>
      <c r="V533">
        <v>4</v>
      </c>
      <c r="W533" t="s">
        <v>79</v>
      </c>
    </row>
    <row r="534" spans="1:23">
      <c r="A534">
        <v>1844</v>
      </c>
      <c r="B534" s="11">
        <v>46120</v>
      </c>
      <c r="C534">
        <v>2026</v>
      </c>
      <c r="D534" t="s">
        <v>90</v>
      </c>
      <c r="E534" t="s">
        <v>79</v>
      </c>
      <c r="F534" t="s">
        <v>6</v>
      </c>
      <c r="G534" t="s">
        <v>49</v>
      </c>
      <c r="H534" t="s">
        <v>19</v>
      </c>
      <c r="I534" t="s">
        <v>13</v>
      </c>
      <c r="J534" t="s">
        <v>34</v>
      </c>
      <c r="K534" t="s">
        <v>42</v>
      </c>
      <c r="L534">
        <v>2</v>
      </c>
      <c r="M534">
        <v>37.1</v>
      </c>
      <c r="N534">
        <v>0.1</v>
      </c>
      <c r="O534">
        <v>14.17</v>
      </c>
      <c r="P534">
        <v>66.78</v>
      </c>
      <c r="Q534">
        <v>28.34</v>
      </c>
      <c r="R534">
        <v>38.44</v>
      </c>
      <c r="S534">
        <v>0.57562144354597178</v>
      </c>
      <c r="T534">
        <v>2026</v>
      </c>
      <c r="U534" t="s">
        <v>90</v>
      </c>
      <c r="V534">
        <v>4</v>
      </c>
      <c r="W534" t="s">
        <v>79</v>
      </c>
    </row>
    <row r="535" spans="1:23">
      <c r="A535">
        <v>4246</v>
      </c>
      <c r="B535" s="11">
        <v>46120</v>
      </c>
      <c r="C535">
        <v>2026</v>
      </c>
      <c r="D535" t="s">
        <v>90</v>
      </c>
      <c r="E535" t="s">
        <v>79</v>
      </c>
      <c r="F535" t="s">
        <v>20</v>
      </c>
      <c r="G535" t="s">
        <v>33</v>
      </c>
      <c r="H535" t="s">
        <v>8</v>
      </c>
      <c r="I535" t="s">
        <v>16</v>
      </c>
      <c r="J535" t="s">
        <v>9</v>
      </c>
      <c r="K535" t="s">
        <v>37</v>
      </c>
      <c r="L535">
        <v>5</v>
      </c>
      <c r="M535">
        <v>156.57</v>
      </c>
      <c r="N535">
        <v>0.15</v>
      </c>
      <c r="O535">
        <v>80.849999999999994</v>
      </c>
      <c r="P535">
        <v>665.4224999999999</v>
      </c>
      <c r="Q535">
        <v>404.25</v>
      </c>
      <c r="R535">
        <v>261.1724999999999</v>
      </c>
      <c r="S535">
        <v>0.39249123677062309</v>
      </c>
      <c r="T535">
        <v>2026</v>
      </c>
      <c r="U535" t="s">
        <v>90</v>
      </c>
      <c r="V535">
        <v>4</v>
      </c>
      <c r="W535" t="s">
        <v>79</v>
      </c>
    </row>
    <row r="536" spans="1:23">
      <c r="A536">
        <v>5139</v>
      </c>
      <c r="B536" s="11">
        <v>46120</v>
      </c>
      <c r="C536">
        <v>2026</v>
      </c>
      <c r="D536" t="s">
        <v>90</v>
      </c>
      <c r="E536" t="s">
        <v>79</v>
      </c>
      <c r="F536" t="s">
        <v>0</v>
      </c>
      <c r="G536" t="s">
        <v>50</v>
      </c>
      <c r="H536" t="s">
        <v>2</v>
      </c>
      <c r="I536" t="s">
        <v>3</v>
      </c>
      <c r="J536" t="s">
        <v>34</v>
      </c>
      <c r="K536" t="s">
        <v>45</v>
      </c>
      <c r="L536">
        <v>2</v>
      </c>
      <c r="M536">
        <v>51.4</v>
      </c>
      <c r="N536">
        <v>0</v>
      </c>
      <c r="O536">
        <v>21.99</v>
      </c>
      <c r="P536">
        <v>102.8</v>
      </c>
      <c r="Q536">
        <v>43.98</v>
      </c>
      <c r="R536">
        <v>58.82</v>
      </c>
      <c r="S536">
        <v>0.57217898832684821</v>
      </c>
      <c r="T536">
        <v>2026</v>
      </c>
      <c r="U536" t="s">
        <v>90</v>
      </c>
      <c r="V536">
        <v>4</v>
      </c>
      <c r="W536" t="s">
        <v>79</v>
      </c>
    </row>
    <row r="537" spans="1:23">
      <c r="A537">
        <v>186</v>
      </c>
      <c r="B537" s="11">
        <v>46121</v>
      </c>
      <c r="C537">
        <v>2026</v>
      </c>
      <c r="D537" t="s">
        <v>90</v>
      </c>
      <c r="E537" t="s">
        <v>79</v>
      </c>
      <c r="F537" t="s">
        <v>0</v>
      </c>
      <c r="G537" t="s">
        <v>1</v>
      </c>
      <c r="H537" t="s">
        <v>2</v>
      </c>
      <c r="I537" t="s">
        <v>13</v>
      </c>
      <c r="J537" t="s">
        <v>14</v>
      </c>
      <c r="K537" t="s">
        <v>32</v>
      </c>
      <c r="L537">
        <v>2</v>
      </c>
      <c r="M537">
        <v>46.42</v>
      </c>
      <c r="N537">
        <v>0.1</v>
      </c>
      <c r="O537">
        <v>18.73</v>
      </c>
      <c r="P537">
        <v>83.556000000000012</v>
      </c>
      <c r="Q537">
        <v>37.46</v>
      </c>
      <c r="R537">
        <v>46.096000000000011</v>
      </c>
      <c r="S537">
        <v>0.55167791660682663</v>
      </c>
      <c r="T537">
        <v>2026</v>
      </c>
      <c r="U537" t="s">
        <v>90</v>
      </c>
      <c r="V537">
        <v>4</v>
      </c>
      <c r="W537" t="s">
        <v>79</v>
      </c>
    </row>
    <row r="538" spans="1:23">
      <c r="A538">
        <v>1742</v>
      </c>
      <c r="B538" s="11">
        <v>46121</v>
      </c>
      <c r="C538">
        <v>2026</v>
      </c>
      <c r="D538" t="s">
        <v>90</v>
      </c>
      <c r="E538" t="s">
        <v>79</v>
      </c>
      <c r="F538" t="s">
        <v>20</v>
      </c>
      <c r="G538" t="s">
        <v>21</v>
      </c>
      <c r="H538" t="s">
        <v>28</v>
      </c>
      <c r="I538" t="s">
        <v>3</v>
      </c>
      <c r="J538" t="s">
        <v>23</v>
      </c>
      <c r="K538" t="s">
        <v>51</v>
      </c>
      <c r="L538">
        <v>2</v>
      </c>
      <c r="M538">
        <v>120.75</v>
      </c>
      <c r="N538">
        <v>0.05</v>
      </c>
      <c r="O538">
        <v>60.31</v>
      </c>
      <c r="P538">
        <v>229.42499999999998</v>
      </c>
      <c r="Q538">
        <v>120.62</v>
      </c>
      <c r="R538">
        <v>108.80499999999998</v>
      </c>
      <c r="S538">
        <v>0.47425084450256066</v>
      </c>
      <c r="T538">
        <v>2026</v>
      </c>
      <c r="U538" t="s">
        <v>90</v>
      </c>
      <c r="V538">
        <v>4</v>
      </c>
      <c r="W538" t="s">
        <v>79</v>
      </c>
    </row>
    <row r="539" spans="1:23">
      <c r="A539">
        <v>3189</v>
      </c>
      <c r="B539" s="11">
        <v>46121</v>
      </c>
      <c r="C539">
        <v>2026</v>
      </c>
      <c r="D539" t="s">
        <v>90</v>
      </c>
      <c r="E539" t="s">
        <v>79</v>
      </c>
      <c r="F539" t="s">
        <v>6</v>
      </c>
      <c r="G539" t="s">
        <v>41</v>
      </c>
      <c r="H539" t="s">
        <v>8</v>
      </c>
      <c r="I539" t="s">
        <v>16</v>
      </c>
      <c r="J539" t="s">
        <v>9</v>
      </c>
      <c r="K539" t="s">
        <v>37</v>
      </c>
      <c r="L539">
        <v>6</v>
      </c>
      <c r="M539">
        <v>157.38999999999999</v>
      </c>
      <c r="N539">
        <v>0.05</v>
      </c>
      <c r="O539">
        <v>79.239999999999995</v>
      </c>
      <c r="P539">
        <v>897.12299999999993</v>
      </c>
      <c r="Q539">
        <v>475.43999999999994</v>
      </c>
      <c r="R539">
        <v>421.68299999999999</v>
      </c>
      <c r="S539">
        <v>0.47003922539049831</v>
      </c>
      <c r="T539">
        <v>2026</v>
      </c>
      <c r="U539" t="s">
        <v>90</v>
      </c>
      <c r="V539">
        <v>4</v>
      </c>
      <c r="W539" t="s">
        <v>79</v>
      </c>
    </row>
    <row r="540" spans="1:23">
      <c r="A540">
        <v>3747</v>
      </c>
      <c r="B540" s="11">
        <v>46121</v>
      </c>
      <c r="C540">
        <v>2026</v>
      </c>
      <c r="D540" t="s">
        <v>90</v>
      </c>
      <c r="E540" t="s">
        <v>79</v>
      </c>
      <c r="F540" t="s">
        <v>20</v>
      </c>
      <c r="G540" t="s">
        <v>31</v>
      </c>
      <c r="H540" t="s">
        <v>19</v>
      </c>
      <c r="I540" t="s">
        <v>3</v>
      </c>
      <c r="J540" t="s">
        <v>23</v>
      </c>
      <c r="K540" t="s">
        <v>51</v>
      </c>
      <c r="L540">
        <v>2</v>
      </c>
      <c r="M540">
        <v>122.36</v>
      </c>
      <c r="N540">
        <v>0.05</v>
      </c>
      <c r="O540">
        <v>59.06</v>
      </c>
      <c r="P540">
        <v>232.48399999999998</v>
      </c>
      <c r="Q540">
        <v>118.12</v>
      </c>
      <c r="R540">
        <v>114.36399999999998</v>
      </c>
      <c r="S540">
        <v>0.49192202474148755</v>
      </c>
      <c r="T540">
        <v>2026</v>
      </c>
      <c r="U540" t="s">
        <v>90</v>
      </c>
      <c r="V540">
        <v>4</v>
      </c>
      <c r="W540" t="s">
        <v>79</v>
      </c>
    </row>
    <row r="541" spans="1:23">
      <c r="A541">
        <v>3782</v>
      </c>
      <c r="B541" s="11">
        <v>46121</v>
      </c>
      <c r="C541">
        <v>2026</v>
      </c>
      <c r="D541" t="s">
        <v>90</v>
      </c>
      <c r="E541" t="s">
        <v>79</v>
      </c>
      <c r="F541" t="s">
        <v>0</v>
      </c>
      <c r="G541" t="s">
        <v>1</v>
      </c>
      <c r="H541" t="s">
        <v>19</v>
      </c>
      <c r="I541" t="s">
        <v>3</v>
      </c>
      <c r="J541" t="s">
        <v>34</v>
      </c>
      <c r="K541" t="s">
        <v>35</v>
      </c>
      <c r="L541">
        <v>2</v>
      </c>
      <c r="M541">
        <v>39.68</v>
      </c>
      <c r="N541">
        <v>0.05</v>
      </c>
      <c r="O541">
        <v>14.98</v>
      </c>
      <c r="P541">
        <v>75.391999999999996</v>
      </c>
      <c r="Q541">
        <v>29.96</v>
      </c>
      <c r="R541">
        <v>45.431999999999995</v>
      </c>
      <c r="S541">
        <v>0.60261035653650252</v>
      </c>
      <c r="T541">
        <v>2026</v>
      </c>
      <c r="U541" t="s">
        <v>90</v>
      </c>
      <c r="V541">
        <v>4</v>
      </c>
      <c r="W541" t="s">
        <v>79</v>
      </c>
    </row>
    <row r="542" spans="1:23">
      <c r="A542">
        <v>4344</v>
      </c>
      <c r="B542" s="11">
        <v>46121</v>
      </c>
      <c r="C542">
        <v>2026</v>
      </c>
      <c r="D542" t="s">
        <v>90</v>
      </c>
      <c r="E542" t="s">
        <v>79</v>
      </c>
      <c r="F542" t="s">
        <v>11</v>
      </c>
      <c r="G542" t="s">
        <v>25</v>
      </c>
      <c r="H542" t="s">
        <v>19</v>
      </c>
      <c r="I542" t="s">
        <v>16</v>
      </c>
      <c r="J542" t="s">
        <v>23</v>
      </c>
      <c r="K542" t="s">
        <v>51</v>
      </c>
      <c r="L542">
        <v>3</v>
      </c>
      <c r="M542">
        <v>121.56</v>
      </c>
      <c r="N542">
        <v>0.15</v>
      </c>
      <c r="O542">
        <v>61.31</v>
      </c>
      <c r="P542">
        <v>309.97800000000001</v>
      </c>
      <c r="Q542">
        <v>183.93</v>
      </c>
      <c r="R542">
        <v>126.048</v>
      </c>
      <c r="S542">
        <v>0.40663530960261696</v>
      </c>
      <c r="T542">
        <v>2026</v>
      </c>
      <c r="U542" t="s">
        <v>90</v>
      </c>
      <c r="V542">
        <v>4</v>
      </c>
      <c r="W542" t="s">
        <v>79</v>
      </c>
    </row>
    <row r="543" spans="1:23">
      <c r="A543">
        <v>4901</v>
      </c>
      <c r="B543" s="11">
        <v>46121</v>
      </c>
      <c r="C543">
        <v>2026</v>
      </c>
      <c r="D543" t="s">
        <v>90</v>
      </c>
      <c r="E543" t="s">
        <v>79</v>
      </c>
      <c r="F543" t="s">
        <v>0</v>
      </c>
      <c r="G543" t="s">
        <v>1</v>
      </c>
      <c r="H543" t="s">
        <v>28</v>
      </c>
      <c r="I543" t="s">
        <v>13</v>
      </c>
      <c r="J543" t="s">
        <v>4</v>
      </c>
      <c r="K543" t="s">
        <v>5</v>
      </c>
      <c r="L543">
        <v>1</v>
      </c>
      <c r="M543">
        <v>80.19</v>
      </c>
      <c r="N543">
        <v>0.1</v>
      </c>
      <c r="O543">
        <v>42.15</v>
      </c>
      <c r="P543">
        <v>72.171000000000006</v>
      </c>
      <c r="Q543">
        <v>42.15</v>
      </c>
      <c r="R543">
        <v>30.021000000000008</v>
      </c>
      <c r="S543">
        <v>0.4159704036247247</v>
      </c>
      <c r="T543">
        <v>2026</v>
      </c>
      <c r="U543" t="s">
        <v>90</v>
      </c>
      <c r="V543">
        <v>4</v>
      </c>
      <c r="W543" t="s">
        <v>79</v>
      </c>
    </row>
    <row r="544" spans="1:23">
      <c r="A544">
        <v>4969</v>
      </c>
      <c r="B544" s="11">
        <v>46121</v>
      </c>
      <c r="C544">
        <v>2026</v>
      </c>
      <c r="D544" t="s">
        <v>90</v>
      </c>
      <c r="E544" t="s">
        <v>79</v>
      </c>
      <c r="F544" t="s">
        <v>20</v>
      </c>
      <c r="G544" t="s">
        <v>31</v>
      </c>
      <c r="H544" t="s">
        <v>28</v>
      </c>
      <c r="I544" t="s">
        <v>16</v>
      </c>
      <c r="J544" t="s">
        <v>4</v>
      </c>
      <c r="K544" t="s">
        <v>5</v>
      </c>
      <c r="L544">
        <v>2</v>
      </c>
      <c r="M544">
        <v>81.14</v>
      </c>
      <c r="N544">
        <v>0</v>
      </c>
      <c r="O544">
        <v>43.43</v>
      </c>
      <c r="P544">
        <v>162.28</v>
      </c>
      <c r="Q544">
        <v>86.86</v>
      </c>
      <c r="R544">
        <v>75.42</v>
      </c>
      <c r="S544">
        <v>0.46475228000985952</v>
      </c>
      <c r="T544">
        <v>2026</v>
      </c>
      <c r="U544" t="s">
        <v>90</v>
      </c>
      <c r="V544">
        <v>4</v>
      </c>
      <c r="W544" t="s">
        <v>79</v>
      </c>
    </row>
    <row r="545" spans="1:23">
      <c r="A545">
        <v>673</v>
      </c>
      <c r="B545" s="11">
        <v>46122</v>
      </c>
      <c r="C545">
        <v>2026</v>
      </c>
      <c r="D545" t="s">
        <v>90</v>
      </c>
      <c r="E545" t="s">
        <v>79</v>
      </c>
      <c r="F545" t="s">
        <v>20</v>
      </c>
      <c r="G545" t="s">
        <v>33</v>
      </c>
      <c r="H545" t="s">
        <v>19</v>
      </c>
      <c r="I545" t="s">
        <v>13</v>
      </c>
      <c r="J545" t="s">
        <v>23</v>
      </c>
      <c r="K545" t="s">
        <v>29</v>
      </c>
      <c r="L545">
        <v>2</v>
      </c>
      <c r="M545">
        <v>191.11</v>
      </c>
      <c r="N545">
        <v>0</v>
      </c>
      <c r="O545">
        <v>103.58</v>
      </c>
      <c r="P545">
        <v>382.22</v>
      </c>
      <c r="Q545">
        <v>207.16</v>
      </c>
      <c r="R545">
        <v>175.06000000000003</v>
      </c>
      <c r="S545">
        <v>0.45800847679346979</v>
      </c>
      <c r="T545">
        <v>2026</v>
      </c>
      <c r="U545" t="s">
        <v>90</v>
      </c>
      <c r="V545">
        <v>4</v>
      </c>
      <c r="W545" t="s">
        <v>79</v>
      </c>
    </row>
    <row r="546" spans="1:23">
      <c r="A546">
        <v>888</v>
      </c>
      <c r="B546" s="11">
        <v>46122</v>
      </c>
      <c r="C546">
        <v>2026</v>
      </c>
      <c r="D546" t="s">
        <v>90</v>
      </c>
      <c r="E546" t="s">
        <v>79</v>
      </c>
      <c r="F546" t="s">
        <v>20</v>
      </c>
      <c r="G546" t="s">
        <v>31</v>
      </c>
      <c r="H546" t="s">
        <v>19</v>
      </c>
      <c r="I546" t="s">
        <v>13</v>
      </c>
      <c r="J546" t="s">
        <v>4</v>
      </c>
      <c r="K546" t="s">
        <v>26</v>
      </c>
      <c r="L546">
        <v>2</v>
      </c>
      <c r="M546">
        <v>40.58</v>
      </c>
      <c r="N546">
        <v>0.05</v>
      </c>
      <c r="O546">
        <v>17.149999999999999</v>
      </c>
      <c r="P546">
        <v>77.10199999999999</v>
      </c>
      <c r="Q546">
        <v>34.299999999999997</v>
      </c>
      <c r="R546">
        <v>42.801999999999992</v>
      </c>
      <c r="S546">
        <v>0.55513475655625011</v>
      </c>
      <c r="T546">
        <v>2026</v>
      </c>
      <c r="U546" t="s">
        <v>90</v>
      </c>
      <c r="V546">
        <v>4</v>
      </c>
      <c r="W546" t="s">
        <v>79</v>
      </c>
    </row>
    <row r="547" spans="1:23">
      <c r="A547">
        <v>1541</v>
      </c>
      <c r="B547" s="11">
        <v>46122</v>
      </c>
      <c r="C547">
        <v>2026</v>
      </c>
      <c r="D547" t="s">
        <v>90</v>
      </c>
      <c r="E547" t="s">
        <v>79</v>
      </c>
      <c r="F547" t="s">
        <v>0</v>
      </c>
      <c r="G547" t="s">
        <v>50</v>
      </c>
      <c r="H547" t="s">
        <v>28</v>
      </c>
      <c r="I547" t="s">
        <v>3</v>
      </c>
      <c r="J547" t="s">
        <v>23</v>
      </c>
      <c r="K547" t="s">
        <v>40</v>
      </c>
      <c r="L547">
        <v>1</v>
      </c>
      <c r="M547">
        <v>83.44</v>
      </c>
      <c r="N547">
        <v>0</v>
      </c>
      <c r="O547">
        <v>40.299999999999997</v>
      </c>
      <c r="P547">
        <v>83.44</v>
      </c>
      <c r="Q547">
        <v>40.299999999999997</v>
      </c>
      <c r="R547">
        <v>43.14</v>
      </c>
      <c r="S547">
        <v>0.51701821668264625</v>
      </c>
      <c r="T547">
        <v>2026</v>
      </c>
      <c r="U547" t="s">
        <v>90</v>
      </c>
      <c r="V547">
        <v>4</v>
      </c>
      <c r="W547" t="s">
        <v>79</v>
      </c>
    </row>
    <row r="548" spans="1:23">
      <c r="A548">
        <v>1881</v>
      </c>
      <c r="B548" s="11">
        <v>46122</v>
      </c>
      <c r="C548">
        <v>2026</v>
      </c>
      <c r="D548" t="s">
        <v>90</v>
      </c>
      <c r="E548" t="s">
        <v>79</v>
      </c>
      <c r="F548" t="s">
        <v>20</v>
      </c>
      <c r="G548" t="s">
        <v>31</v>
      </c>
      <c r="H548" t="s">
        <v>28</v>
      </c>
      <c r="I548" t="s">
        <v>13</v>
      </c>
      <c r="J548" t="s">
        <v>34</v>
      </c>
      <c r="K548" t="s">
        <v>45</v>
      </c>
      <c r="L548">
        <v>1</v>
      </c>
      <c r="M548">
        <v>49.61</v>
      </c>
      <c r="N548">
        <v>0</v>
      </c>
      <c r="O548">
        <v>21.92</v>
      </c>
      <c r="P548">
        <v>49.61</v>
      </c>
      <c r="Q548">
        <v>21.92</v>
      </c>
      <c r="R548">
        <v>27.689999999999998</v>
      </c>
      <c r="S548">
        <v>0.55815359806490628</v>
      </c>
      <c r="T548">
        <v>2026</v>
      </c>
      <c r="U548" t="s">
        <v>90</v>
      </c>
      <c r="V548">
        <v>4</v>
      </c>
      <c r="W548" t="s">
        <v>79</v>
      </c>
    </row>
    <row r="549" spans="1:23">
      <c r="A549">
        <v>2007</v>
      </c>
      <c r="B549" s="11">
        <v>46122</v>
      </c>
      <c r="C549">
        <v>2026</v>
      </c>
      <c r="D549" t="s">
        <v>90</v>
      </c>
      <c r="E549" t="s">
        <v>79</v>
      </c>
      <c r="F549" t="s">
        <v>20</v>
      </c>
      <c r="G549" t="s">
        <v>33</v>
      </c>
      <c r="H549" t="s">
        <v>2</v>
      </c>
      <c r="I549" t="s">
        <v>3</v>
      </c>
      <c r="J549" t="s">
        <v>34</v>
      </c>
      <c r="K549" t="s">
        <v>38</v>
      </c>
      <c r="L549">
        <v>2</v>
      </c>
      <c r="M549">
        <v>123.31</v>
      </c>
      <c r="N549">
        <v>0</v>
      </c>
      <c r="O549">
        <v>69.239999999999995</v>
      </c>
      <c r="P549">
        <v>246.62</v>
      </c>
      <c r="Q549">
        <v>138.47999999999999</v>
      </c>
      <c r="R549">
        <v>108.14000000000001</v>
      </c>
      <c r="S549">
        <v>0.43848836266320662</v>
      </c>
      <c r="T549">
        <v>2026</v>
      </c>
      <c r="U549" t="s">
        <v>90</v>
      </c>
      <c r="V549">
        <v>4</v>
      </c>
      <c r="W549" t="s">
        <v>79</v>
      </c>
    </row>
    <row r="550" spans="1:23">
      <c r="A550">
        <v>2312</v>
      </c>
      <c r="B550" s="11">
        <v>46122</v>
      </c>
      <c r="C550">
        <v>2026</v>
      </c>
      <c r="D550" t="s">
        <v>90</v>
      </c>
      <c r="E550" t="s">
        <v>79</v>
      </c>
      <c r="F550" t="s">
        <v>0</v>
      </c>
      <c r="G550" t="s">
        <v>50</v>
      </c>
      <c r="H550" t="s">
        <v>19</v>
      </c>
      <c r="I550" t="s">
        <v>13</v>
      </c>
      <c r="J550" t="s">
        <v>9</v>
      </c>
      <c r="K550" t="s">
        <v>10</v>
      </c>
      <c r="L550">
        <v>1</v>
      </c>
      <c r="M550">
        <v>93.35</v>
      </c>
      <c r="N550">
        <v>0.1</v>
      </c>
      <c r="O550">
        <v>45.54</v>
      </c>
      <c r="P550">
        <v>84.015000000000001</v>
      </c>
      <c r="Q550">
        <v>45.54</v>
      </c>
      <c r="R550">
        <v>38.475000000000001</v>
      </c>
      <c r="S550">
        <v>0.45795393679700053</v>
      </c>
      <c r="T550">
        <v>2026</v>
      </c>
      <c r="U550" t="s">
        <v>90</v>
      </c>
      <c r="V550">
        <v>4</v>
      </c>
      <c r="W550" t="s">
        <v>79</v>
      </c>
    </row>
    <row r="551" spans="1:23">
      <c r="A551">
        <v>4493</v>
      </c>
      <c r="B551" s="11">
        <v>46122</v>
      </c>
      <c r="C551">
        <v>2026</v>
      </c>
      <c r="D551" t="s">
        <v>90</v>
      </c>
      <c r="E551" t="s">
        <v>79</v>
      </c>
      <c r="F551" t="s">
        <v>0</v>
      </c>
      <c r="G551" t="s">
        <v>1</v>
      </c>
      <c r="H551" t="s">
        <v>8</v>
      </c>
      <c r="I551" t="s">
        <v>16</v>
      </c>
      <c r="J551" t="s">
        <v>9</v>
      </c>
      <c r="K551" t="s">
        <v>10</v>
      </c>
      <c r="L551">
        <v>5</v>
      </c>
      <c r="M551">
        <v>92.63</v>
      </c>
      <c r="N551">
        <v>0.15</v>
      </c>
      <c r="O551">
        <v>46.33</v>
      </c>
      <c r="P551">
        <v>393.67749999999995</v>
      </c>
      <c r="Q551">
        <v>231.64999999999998</v>
      </c>
      <c r="R551">
        <v>162.02749999999997</v>
      </c>
      <c r="S551">
        <v>0.41157419461361139</v>
      </c>
      <c r="T551">
        <v>2026</v>
      </c>
      <c r="U551" t="s">
        <v>90</v>
      </c>
      <c r="V551">
        <v>4</v>
      </c>
      <c r="W551" t="s">
        <v>79</v>
      </c>
    </row>
    <row r="552" spans="1:23">
      <c r="A552">
        <v>2072</v>
      </c>
      <c r="B552" s="11">
        <v>46123</v>
      </c>
      <c r="C552">
        <v>2026</v>
      </c>
      <c r="D552" t="s">
        <v>90</v>
      </c>
      <c r="E552" t="s">
        <v>79</v>
      </c>
      <c r="F552" t="s">
        <v>0</v>
      </c>
      <c r="G552" t="s">
        <v>36</v>
      </c>
      <c r="H552" t="s">
        <v>2</v>
      </c>
      <c r="I552" t="s">
        <v>13</v>
      </c>
      <c r="J552" t="s">
        <v>23</v>
      </c>
      <c r="K552" t="s">
        <v>51</v>
      </c>
      <c r="L552">
        <v>4</v>
      </c>
      <c r="M552">
        <v>124.87</v>
      </c>
      <c r="N552">
        <v>0.1</v>
      </c>
      <c r="O552">
        <v>62.03</v>
      </c>
      <c r="P552">
        <v>449.53200000000004</v>
      </c>
      <c r="Q552">
        <v>248.12</v>
      </c>
      <c r="R552">
        <v>201.41200000000003</v>
      </c>
      <c r="S552">
        <v>0.44804819234225823</v>
      </c>
      <c r="T552">
        <v>2026</v>
      </c>
      <c r="U552" t="s">
        <v>90</v>
      </c>
      <c r="V552">
        <v>4</v>
      </c>
      <c r="W552" t="s">
        <v>79</v>
      </c>
    </row>
    <row r="553" spans="1:23">
      <c r="A553">
        <v>2142</v>
      </c>
      <c r="B553" s="11">
        <v>46123</v>
      </c>
      <c r="C553">
        <v>2026</v>
      </c>
      <c r="D553" t="s">
        <v>90</v>
      </c>
      <c r="E553" t="s">
        <v>79</v>
      </c>
      <c r="F553" t="s">
        <v>20</v>
      </c>
      <c r="G553" t="s">
        <v>21</v>
      </c>
      <c r="H553" t="s">
        <v>28</v>
      </c>
      <c r="I553" t="s">
        <v>13</v>
      </c>
      <c r="J553" t="s">
        <v>23</v>
      </c>
      <c r="K553" t="s">
        <v>24</v>
      </c>
      <c r="L553">
        <v>1</v>
      </c>
      <c r="M553">
        <v>339.64</v>
      </c>
      <c r="N553">
        <v>0.1</v>
      </c>
      <c r="O553">
        <v>195.81</v>
      </c>
      <c r="P553">
        <v>305.67599999999999</v>
      </c>
      <c r="Q553">
        <v>195.81</v>
      </c>
      <c r="R553">
        <v>109.86599999999999</v>
      </c>
      <c r="S553">
        <v>0.35941977780394924</v>
      </c>
      <c r="T553">
        <v>2026</v>
      </c>
      <c r="U553" t="s">
        <v>90</v>
      </c>
      <c r="V553">
        <v>4</v>
      </c>
      <c r="W553" t="s">
        <v>79</v>
      </c>
    </row>
    <row r="554" spans="1:23">
      <c r="A554">
        <v>2911</v>
      </c>
      <c r="B554" s="11">
        <v>46123</v>
      </c>
      <c r="C554">
        <v>2026</v>
      </c>
      <c r="D554" t="s">
        <v>90</v>
      </c>
      <c r="E554" t="s">
        <v>79</v>
      </c>
      <c r="F554" t="s">
        <v>11</v>
      </c>
      <c r="G554" t="s">
        <v>12</v>
      </c>
      <c r="H554" t="s">
        <v>19</v>
      </c>
      <c r="I554" t="s">
        <v>13</v>
      </c>
      <c r="J554" t="s">
        <v>4</v>
      </c>
      <c r="K554" t="s">
        <v>22</v>
      </c>
      <c r="L554">
        <v>1</v>
      </c>
      <c r="M554">
        <v>50.86</v>
      </c>
      <c r="N554">
        <v>0.05</v>
      </c>
      <c r="O554">
        <v>22.1</v>
      </c>
      <c r="P554">
        <v>48.317</v>
      </c>
      <c r="Q554">
        <v>22.1</v>
      </c>
      <c r="R554">
        <v>26.216999999999999</v>
      </c>
      <c r="S554">
        <v>0.54260405240391574</v>
      </c>
      <c r="T554">
        <v>2026</v>
      </c>
      <c r="U554" t="s">
        <v>90</v>
      </c>
      <c r="V554">
        <v>4</v>
      </c>
      <c r="W554" t="s">
        <v>79</v>
      </c>
    </row>
    <row r="555" spans="1:23">
      <c r="A555">
        <v>4276</v>
      </c>
      <c r="B555" s="11">
        <v>46123</v>
      </c>
      <c r="C555">
        <v>2026</v>
      </c>
      <c r="D555" t="s">
        <v>90</v>
      </c>
      <c r="E555" t="s">
        <v>79</v>
      </c>
      <c r="F555" t="s">
        <v>20</v>
      </c>
      <c r="G555" t="s">
        <v>33</v>
      </c>
      <c r="H555" t="s">
        <v>2</v>
      </c>
      <c r="I555" t="s">
        <v>13</v>
      </c>
      <c r="J555" t="s">
        <v>14</v>
      </c>
      <c r="K555" t="s">
        <v>48</v>
      </c>
      <c r="L555">
        <v>2</v>
      </c>
      <c r="M555">
        <v>167.01</v>
      </c>
      <c r="N555">
        <v>0</v>
      </c>
      <c r="O555">
        <v>89.8</v>
      </c>
      <c r="P555">
        <v>334.02</v>
      </c>
      <c r="Q555">
        <v>179.6</v>
      </c>
      <c r="R555">
        <v>154.41999999999999</v>
      </c>
      <c r="S555">
        <v>0.46230764624872761</v>
      </c>
      <c r="T555">
        <v>2026</v>
      </c>
      <c r="U555" t="s">
        <v>90</v>
      </c>
      <c r="V555">
        <v>4</v>
      </c>
      <c r="W555" t="s">
        <v>79</v>
      </c>
    </row>
    <row r="556" spans="1:23">
      <c r="A556">
        <v>5077</v>
      </c>
      <c r="B556" s="11">
        <v>46123</v>
      </c>
      <c r="C556">
        <v>2026</v>
      </c>
      <c r="D556" t="s">
        <v>90</v>
      </c>
      <c r="E556" t="s">
        <v>79</v>
      </c>
      <c r="F556" t="s">
        <v>20</v>
      </c>
      <c r="G556" t="s">
        <v>33</v>
      </c>
      <c r="H556" t="s">
        <v>28</v>
      </c>
      <c r="I556" t="s">
        <v>3</v>
      </c>
      <c r="J556" t="s">
        <v>9</v>
      </c>
      <c r="K556" t="s">
        <v>10</v>
      </c>
      <c r="L556">
        <v>2</v>
      </c>
      <c r="M556">
        <v>92.63</v>
      </c>
      <c r="N556">
        <v>0.15</v>
      </c>
      <c r="O556">
        <v>44.96</v>
      </c>
      <c r="P556">
        <v>157.47099999999998</v>
      </c>
      <c r="Q556">
        <v>89.92</v>
      </c>
      <c r="R556">
        <v>67.550999999999974</v>
      </c>
      <c r="S556">
        <v>0.42897422382533917</v>
      </c>
      <c r="T556">
        <v>2026</v>
      </c>
      <c r="U556" t="s">
        <v>90</v>
      </c>
      <c r="V556">
        <v>4</v>
      </c>
      <c r="W556" t="s">
        <v>79</v>
      </c>
    </row>
    <row r="557" spans="1:23">
      <c r="A557">
        <v>1259</v>
      </c>
      <c r="B557" s="11">
        <v>46124</v>
      </c>
      <c r="C557">
        <v>2026</v>
      </c>
      <c r="D557" t="s">
        <v>90</v>
      </c>
      <c r="E557" t="s">
        <v>79</v>
      </c>
      <c r="F557" t="s">
        <v>6</v>
      </c>
      <c r="G557" t="s">
        <v>43</v>
      </c>
      <c r="H557" t="s">
        <v>28</v>
      </c>
      <c r="I557" t="s">
        <v>13</v>
      </c>
      <c r="J557" t="s">
        <v>9</v>
      </c>
      <c r="K557" t="s">
        <v>37</v>
      </c>
      <c r="L557">
        <v>2</v>
      </c>
      <c r="M557">
        <v>151.01</v>
      </c>
      <c r="N557">
        <v>0</v>
      </c>
      <c r="O557">
        <v>80.209999999999994</v>
      </c>
      <c r="P557">
        <v>302.02</v>
      </c>
      <c r="Q557">
        <v>160.41999999999999</v>
      </c>
      <c r="R557">
        <v>141.6</v>
      </c>
      <c r="S557">
        <v>0.4688431229719886</v>
      </c>
      <c r="T557">
        <v>2026</v>
      </c>
      <c r="U557" t="s">
        <v>90</v>
      </c>
      <c r="V557">
        <v>4</v>
      </c>
      <c r="W557" t="s">
        <v>79</v>
      </c>
    </row>
    <row r="558" spans="1:23">
      <c r="A558">
        <v>1720</v>
      </c>
      <c r="B558" s="11">
        <v>46124</v>
      </c>
      <c r="C558">
        <v>2026</v>
      </c>
      <c r="D558" t="s">
        <v>90</v>
      </c>
      <c r="E558" t="s">
        <v>79</v>
      </c>
      <c r="F558" t="s">
        <v>0</v>
      </c>
      <c r="G558" t="s">
        <v>50</v>
      </c>
      <c r="H558" t="s">
        <v>2</v>
      </c>
      <c r="I558" t="s">
        <v>13</v>
      </c>
      <c r="J558" t="s">
        <v>9</v>
      </c>
      <c r="K558" t="s">
        <v>10</v>
      </c>
      <c r="L558">
        <v>2</v>
      </c>
      <c r="M558">
        <v>92.07</v>
      </c>
      <c r="N558">
        <v>0</v>
      </c>
      <c r="O558">
        <v>44.1</v>
      </c>
      <c r="P558">
        <v>184.14</v>
      </c>
      <c r="Q558">
        <v>88.2</v>
      </c>
      <c r="R558">
        <v>95.939999999999984</v>
      </c>
      <c r="S558">
        <v>0.52101661779081132</v>
      </c>
      <c r="T558">
        <v>2026</v>
      </c>
      <c r="U558" t="s">
        <v>90</v>
      </c>
      <c r="V558">
        <v>4</v>
      </c>
      <c r="W558" t="s">
        <v>79</v>
      </c>
    </row>
    <row r="559" spans="1:23">
      <c r="A559">
        <v>1975</v>
      </c>
      <c r="B559" s="11">
        <v>46124</v>
      </c>
      <c r="C559">
        <v>2026</v>
      </c>
      <c r="D559" t="s">
        <v>90</v>
      </c>
      <c r="E559" t="s">
        <v>79</v>
      </c>
      <c r="F559" t="s">
        <v>0</v>
      </c>
      <c r="G559" t="s">
        <v>50</v>
      </c>
      <c r="H559" t="s">
        <v>2</v>
      </c>
      <c r="I559" t="s">
        <v>3</v>
      </c>
      <c r="J559" t="s">
        <v>34</v>
      </c>
      <c r="K559" t="s">
        <v>42</v>
      </c>
      <c r="L559">
        <v>1</v>
      </c>
      <c r="M559">
        <v>36.840000000000003</v>
      </c>
      <c r="N559">
        <v>0.1</v>
      </c>
      <c r="O559">
        <v>13.86</v>
      </c>
      <c r="P559">
        <v>33.156000000000006</v>
      </c>
      <c r="Q559">
        <v>13.86</v>
      </c>
      <c r="R559">
        <v>19.296000000000006</v>
      </c>
      <c r="S559">
        <v>0.58197611292073836</v>
      </c>
      <c r="T559">
        <v>2026</v>
      </c>
      <c r="U559" t="s">
        <v>90</v>
      </c>
      <c r="V559">
        <v>4</v>
      </c>
      <c r="W559" t="s">
        <v>79</v>
      </c>
    </row>
    <row r="560" spans="1:23">
      <c r="A560">
        <v>2848</v>
      </c>
      <c r="B560" s="11">
        <v>46124</v>
      </c>
      <c r="C560">
        <v>2026</v>
      </c>
      <c r="D560" t="s">
        <v>90</v>
      </c>
      <c r="E560" t="s">
        <v>79</v>
      </c>
      <c r="F560" t="s">
        <v>6</v>
      </c>
      <c r="G560" t="s">
        <v>27</v>
      </c>
      <c r="H560" t="s">
        <v>2</v>
      </c>
      <c r="I560" t="s">
        <v>13</v>
      </c>
      <c r="J560" t="s">
        <v>9</v>
      </c>
      <c r="K560" t="s">
        <v>46</v>
      </c>
      <c r="L560">
        <v>1</v>
      </c>
      <c r="M560">
        <v>71.64</v>
      </c>
      <c r="N560">
        <v>0.05</v>
      </c>
      <c r="O560">
        <v>32.729999999999997</v>
      </c>
      <c r="P560">
        <v>68.057999999999993</v>
      </c>
      <c r="Q560">
        <v>32.729999999999997</v>
      </c>
      <c r="R560">
        <v>35.327999999999996</v>
      </c>
      <c r="S560">
        <v>0.51908666137706072</v>
      </c>
      <c r="T560">
        <v>2026</v>
      </c>
      <c r="U560" t="s">
        <v>90</v>
      </c>
      <c r="V560">
        <v>4</v>
      </c>
      <c r="W560" t="s">
        <v>79</v>
      </c>
    </row>
    <row r="561" spans="1:23">
      <c r="A561">
        <v>2979</v>
      </c>
      <c r="B561" s="11">
        <v>46124</v>
      </c>
      <c r="C561">
        <v>2026</v>
      </c>
      <c r="D561" t="s">
        <v>90</v>
      </c>
      <c r="E561" t="s">
        <v>79</v>
      </c>
      <c r="F561" t="s">
        <v>6</v>
      </c>
      <c r="G561" t="s">
        <v>49</v>
      </c>
      <c r="H561" t="s">
        <v>2</v>
      </c>
      <c r="I561" t="s">
        <v>13</v>
      </c>
      <c r="J561" t="s">
        <v>34</v>
      </c>
      <c r="K561" t="s">
        <v>38</v>
      </c>
      <c r="L561">
        <v>1</v>
      </c>
      <c r="M561">
        <v>124.18</v>
      </c>
      <c r="N561">
        <v>0</v>
      </c>
      <c r="O561">
        <v>67.42</v>
      </c>
      <c r="P561">
        <v>124.18</v>
      </c>
      <c r="Q561">
        <v>67.42</v>
      </c>
      <c r="R561">
        <v>56.760000000000005</v>
      </c>
      <c r="S561">
        <v>0.45707843453052022</v>
      </c>
      <c r="T561">
        <v>2026</v>
      </c>
      <c r="U561" t="s">
        <v>90</v>
      </c>
      <c r="V561">
        <v>4</v>
      </c>
      <c r="W561" t="s">
        <v>79</v>
      </c>
    </row>
    <row r="562" spans="1:23">
      <c r="A562">
        <v>2996</v>
      </c>
      <c r="B562" s="11">
        <v>46124</v>
      </c>
      <c r="C562">
        <v>2026</v>
      </c>
      <c r="D562" t="s">
        <v>90</v>
      </c>
      <c r="E562" t="s">
        <v>79</v>
      </c>
      <c r="F562" t="s">
        <v>6</v>
      </c>
      <c r="G562" t="s">
        <v>43</v>
      </c>
      <c r="H562" t="s">
        <v>19</v>
      </c>
      <c r="I562" t="s">
        <v>13</v>
      </c>
      <c r="J562" t="s">
        <v>14</v>
      </c>
      <c r="K562" t="s">
        <v>44</v>
      </c>
      <c r="L562">
        <v>1</v>
      </c>
      <c r="M562">
        <v>134.94999999999999</v>
      </c>
      <c r="N562">
        <v>0</v>
      </c>
      <c r="O562">
        <v>67.849999999999994</v>
      </c>
      <c r="P562">
        <v>134.94999999999999</v>
      </c>
      <c r="Q562">
        <v>67.849999999999994</v>
      </c>
      <c r="R562">
        <v>67.099999999999994</v>
      </c>
      <c r="S562">
        <v>0.49722119303445722</v>
      </c>
      <c r="T562">
        <v>2026</v>
      </c>
      <c r="U562" t="s">
        <v>90</v>
      </c>
      <c r="V562">
        <v>4</v>
      </c>
      <c r="W562" t="s">
        <v>79</v>
      </c>
    </row>
    <row r="563" spans="1:23">
      <c r="A563">
        <v>749</v>
      </c>
      <c r="B563" s="11">
        <v>46125</v>
      </c>
      <c r="C563">
        <v>2026</v>
      </c>
      <c r="D563" t="s">
        <v>90</v>
      </c>
      <c r="E563" t="s">
        <v>79</v>
      </c>
      <c r="F563" t="s">
        <v>0</v>
      </c>
      <c r="G563" t="s">
        <v>50</v>
      </c>
      <c r="H563" t="s">
        <v>2</v>
      </c>
      <c r="I563" t="s">
        <v>13</v>
      </c>
      <c r="J563" t="s">
        <v>23</v>
      </c>
      <c r="K563" t="s">
        <v>51</v>
      </c>
      <c r="L563">
        <v>2</v>
      </c>
      <c r="M563">
        <v>124</v>
      </c>
      <c r="N563">
        <v>0</v>
      </c>
      <c r="O563">
        <v>60.14</v>
      </c>
      <c r="P563">
        <v>248</v>
      </c>
      <c r="Q563">
        <v>120.28</v>
      </c>
      <c r="R563">
        <v>127.72</v>
      </c>
      <c r="S563">
        <v>0.51500000000000001</v>
      </c>
      <c r="T563">
        <v>2026</v>
      </c>
      <c r="U563" t="s">
        <v>90</v>
      </c>
      <c r="V563">
        <v>4</v>
      </c>
      <c r="W563" t="s">
        <v>79</v>
      </c>
    </row>
    <row r="564" spans="1:23">
      <c r="A564">
        <v>1928</v>
      </c>
      <c r="B564" s="11">
        <v>46125</v>
      </c>
      <c r="C564">
        <v>2026</v>
      </c>
      <c r="D564" t="s">
        <v>90</v>
      </c>
      <c r="E564" t="s">
        <v>79</v>
      </c>
      <c r="F564" t="s">
        <v>20</v>
      </c>
      <c r="G564" t="s">
        <v>47</v>
      </c>
      <c r="H564" t="s">
        <v>28</v>
      </c>
      <c r="I564" t="s">
        <v>3</v>
      </c>
      <c r="J564" t="s">
        <v>34</v>
      </c>
      <c r="K564" t="s">
        <v>45</v>
      </c>
      <c r="L564">
        <v>2</v>
      </c>
      <c r="M564">
        <v>50.2</v>
      </c>
      <c r="N564">
        <v>0.1</v>
      </c>
      <c r="O564">
        <v>21.48</v>
      </c>
      <c r="P564">
        <v>90.360000000000014</v>
      </c>
      <c r="Q564">
        <v>42.96</v>
      </c>
      <c r="R564">
        <v>47.400000000000013</v>
      </c>
      <c r="S564">
        <v>0.5245683930942896</v>
      </c>
      <c r="T564">
        <v>2026</v>
      </c>
      <c r="U564" t="s">
        <v>90</v>
      </c>
      <c r="V564">
        <v>4</v>
      </c>
      <c r="W564" t="s">
        <v>79</v>
      </c>
    </row>
    <row r="565" spans="1:23">
      <c r="A565">
        <v>2486</v>
      </c>
      <c r="B565" s="11">
        <v>46125</v>
      </c>
      <c r="C565">
        <v>2026</v>
      </c>
      <c r="D565" t="s">
        <v>90</v>
      </c>
      <c r="E565" t="s">
        <v>79</v>
      </c>
      <c r="F565" t="s">
        <v>6</v>
      </c>
      <c r="G565" t="s">
        <v>41</v>
      </c>
      <c r="H565" t="s">
        <v>2</v>
      </c>
      <c r="I565" t="s">
        <v>16</v>
      </c>
      <c r="J565" t="s">
        <v>9</v>
      </c>
      <c r="K565" t="s">
        <v>10</v>
      </c>
      <c r="L565">
        <v>1</v>
      </c>
      <c r="M565">
        <v>93.65</v>
      </c>
      <c r="N565">
        <v>0</v>
      </c>
      <c r="O565">
        <v>44.15</v>
      </c>
      <c r="P565">
        <v>93.65</v>
      </c>
      <c r="Q565">
        <v>44.15</v>
      </c>
      <c r="R565">
        <v>49.500000000000007</v>
      </c>
      <c r="S565">
        <v>0.5285638013881474</v>
      </c>
      <c r="T565">
        <v>2026</v>
      </c>
      <c r="U565" t="s">
        <v>90</v>
      </c>
      <c r="V565">
        <v>4</v>
      </c>
      <c r="W565" t="s">
        <v>79</v>
      </c>
    </row>
    <row r="566" spans="1:23">
      <c r="A566">
        <v>2688</v>
      </c>
      <c r="B566" s="11">
        <v>46125</v>
      </c>
      <c r="C566">
        <v>2026</v>
      </c>
      <c r="D566" t="s">
        <v>90</v>
      </c>
      <c r="E566" t="s">
        <v>79</v>
      </c>
      <c r="F566" t="s">
        <v>11</v>
      </c>
      <c r="G566" t="s">
        <v>52</v>
      </c>
      <c r="H566" t="s">
        <v>28</v>
      </c>
      <c r="I566" t="s">
        <v>13</v>
      </c>
      <c r="J566" t="s">
        <v>14</v>
      </c>
      <c r="K566" t="s">
        <v>32</v>
      </c>
      <c r="L566">
        <v>5</v>
      </c>
      <c r="M566">
        <v>47.25</v>
      </c>
      <c r="N566">
        <v>0.1</v>
      </c>
      <c r="O566">
        <v>17.93</v>
      </c>
      <c r="P566">
        <v>212.625</v>
      </c>
      <c r="Q566">
        <v>89.65</v>
      </c>
      <c r="R566">
        <v>122.97499999999999</v>
      </c>
      <c r="S566">
        <v>0.57836566725455607</v>
      </c>
      <c r="T566">
        <v>2026</v>
      </c>
      <c r="U566" t="s">
        <v>90</v>
      </c>
      <c r="V566">
        <v>4</v>
      </c>
      <c r="W566" t="s">
        <v>79</v>
      </c>
    </row>
    <row r="567" spans="1:23">
      <c r="A567">
        <v>2712</v>
      </c>
      <c r="B567" s="11">
        <v>46125</v>
      </c>
      <c r="C567">
        <v>2026</v>
      </c>
      <c r="D567" t="s">
        <v>90</v>
      </c>
      <c r="E567" t="s">
        <v>79</v>
      </c>
      <c r="F567" t="s">
        <v>11</v>
      </c>
      <c r="G567" t="s">
        <v>25</v>
      </c>
      <c r="H567" t="s">
        <v>2</v>
      </c>
      <c r="I567" t="s">
        <v>3</v>
      </c>
      <c r="J567" t="s">
        <v>34</v>
      </c>
      <c r="K567" t="s">
        <v>42</v>
      </c>
      <c r="L567">
        <v>1</v>
      </c>
      <c r="M567">
        <v>35.69</v>
      </c>
      <c r="N567">
        <v>0.05</v>
      </c>
      <c r="O567">
        <v>13.53</v>
      </c>
      <c r="P567">
        <v>33.905499999999996</v>
      </c>
      <c r="Q567">
        <v>13.53</v>
      </c>
      <c r="R567">
        <v>20.375499999999995</v>
      </c>
      <c r="S567">
        <v>0.60094969842650892</v>
      </c>
      <c r="T567">
        <v>2026</v>
      </c>
      <c r="U567" t="s">
        <v>90</v>
      </c>
      <c r="V567">
        <v>4</v>
      </c>
      <c r="W567" t="s">
        <v>79</v>
      </c>
    </row>
    <row r="568" spans="1:23">
      <c r="A568">
        <v>3853</v>
      </c>
      <c r="B568" s="11">
        <v>46125</v>
      </c>
      <c r="C568">
        <v>2026</v>
      </c>
      <c r="D568" t="s">
        <v>90</v>
      </c>
      <c r="E568" t="s">
        <v>79</v>
      </c>
      <c r="F568" t="s">
        <v>20</v>
      </c>
      <c r="G568" t="s">
        <v>47</v>
      </c>
      <c r="H568" t="s">
        <v>2</v>
      </c>
      <c r="I568" t="s">
        <v>3</v>
      </c>
      <c r="J568" t="s">
        <v>14</v>
      </c>
      <c r="K568" t="s">
        <v>44</v>
      </c>
      <c r="L568">
        <v>3</v>
      </c>
      <c r="M568">
        <v>136.12</v>
      </c>
      <c r="N568">
        <v>0</v>
      </c>
      <c r="O568">
        <v>66.58</v>
      </c>
      <c r="P568">
        <v>408.36</v>
      </c>
      <c r="Q568">
        <v>199.74</v>
      </c>
      <c r="R568">
        <v>208.62</v>
      </c>
      <c r="S568">
        <v>0.51087275933000298</v>
      </c>
      <c r="T568">
        <v>2026</v>
      </c>
      <c r="U568" t="s">
        <v>90</v>
      </c>
      <c r="V568">
        <v>4</v>
      </c>
      <c r="W568" t="s">
        <v>79</v>
      </c>
    </row>
    <row r="569" spans="1:23">
      <c r="A569">
        <v>4043</v>
      </c>
      <c r="B569" s="11">
        <v>46125</v>
      </c>
      <c r="C569">
        <v>2026</v>
      </c>
      <c r="D569" t="s">
        <v>90</v>
      </c>
      <c r="E569" t="s">
        <v>79</v>
      </c>
      <c r="F569" t="s">
        <v>20</v>
      </c>
      <c r="G569" t="s">
        <v>31</v>
      </c>
      <c r="H569" t="s">
        <v>28</v>
      </c>
      <c r="I569" t="s">
        <v>13</v>
      </c>
      <c r="J569" t="s">
        <v>9</v>
      </c>
      <c r="K569" t="s">
        <v>37</v>
      </c>
      <c r="L569">
        <v>1</v>
      </c>
      <c r="M569">
        <v>155.88999999999999</v>
      </c>
      <c r="N569">
        <v>0</v>
      </c>
      <c r="O569">
        <v>77.260000000000005</v>
      </c>
      <c r="P569">
        <v>155.88999999999999</v>
      </c>
      <c r="Q569">
        <v>77.260000000000005</v>
      </c>
      <c r="R569">
        <v>78.629999999999981</v>
      </c>
      <c r="S569">
        <v>0.50439412406183837</v>
      </c>
      <c r="T569">
        <v>2026</v>
      </c>
      <c r="U569" t="s">
        <v>90</v>
      </c>
      <c r="V569">
        <v>4</v>
      </c>
      <c r="W569" t="s">
        <v>79</v>
      </c>
    </row>
    <row r="570" spans="1:23">
      <c r="A570">
        <v>290</v>
      </c>
      <c r="B570" s="11">
        <v>46126</v>
      </c>
      <c r="C570">
        <v>2026</v>
      </c>
      <c r="D570" t="s">
        <v>90</v>
      </c>
      <c r="E570" t="s">
        <v>79</v>
      </c>
      <c r="F570" t="s">
        <v>0</v>
      </c>
      <c r="G570" t="s">
        <v>50</v>
      </c>
      <c r="H570" t="s">
        <v>2</v>
      </c>
      <c r="I570" t="s">
        <v>16</v>
      </c>
      <c r="J570" t="s">
        <v>14</v>
      </c>
      <c r="K570" t="s">
        <v>44</v>
      </c>
      <c r="L570">
        <v>1</v>
      </c>
      <c r="M570">
        <v>130.81</v>
      </c>
      <c r="N570">
        <v>0</v>
      </c>
      <c r="O570">
        <v>67.86</v>
      </c>
      <c r="P570">
        <v>130.81</v>
      </c>
      <c r="Q570">
        <v>67.86</v>
      </c>
      <c r="R570">
        <v>62.95</v>
      </c>
      <c r="S570">
        <v>0.48123232168794439</v>
      </c>
      <c r="T570">
        <v>2026</v>
      </c>
      <c r="U570" t="s">
        <v>90</v>
      </c>
      <c r="V570">
        <v>4</v>
      </c>
      <c r="W570" t="s">
        <v>79</v>
      </c>
    </row>
    <row r="571" spans="1:23">
      <c r="A571">
        <v>2953</v>
      </c>
      <c r="B571" s="11">
        <v>46126</v>
      </c>
      <c r="C571">
        <v>2026</v>
      </c>
      <c r="D571" t="s">
        <v>90</v>
      </c>
      <c r="E571" t="s">
        <v>79</v>
      </c>
      <c r="F571" t="s">
        <v>0</v>
      </c>
      <c r="G571" t="s">
        <v>1</v>
      </c>
      <c r="H571" t="s">
        <v>2</v>
      </c>
      <c r="I571" t="s">
        <v>3</v>
      </c>
      <c r="J571" t="s">
        <v>14</v>
      </c>
      <c r="K571" t="s">
        <v>32</v>
      </c>
      <c r="L571">
        <v>2</v>
      </c>
      <c r="M571">
        <v>47.56</v>
      </c>
      <c r="N571">
        <v>0.05</v>
      </c>
      <c r="O571">
        <v>18.649999999999999</v>
      </c>
      <c r="P571">
        <v>90.364000000000004</v>
      </c>
      <c r="Q571">
        <v>37.299999999999997</v>
      </c>
      <c r="R571">
        <v>53.064000000000007</v>
      </c>
      <c r="S571">
        <v>0.58722500110663545</v>
      </c>
      <c r="T571">
        <v>2026</v>
      </c>
      <c r="U571" t="s">
        <v>90</v>
      </c>
      <c r="V571">
        <v>4</v>
      </c>
      <c r="W571" t="s">
        <v>79</v>
      </c>
    </row>
    <row r="572" spans="1:23">
      <c r="A572">
        <v>3179</v>
      </c>
      <c r="B572" s="11">
        <v>46126</v>
      </c>
      <c r="C572">
        <v>2026</v>
      </c>
      <c r="D572" t="s">
        <v>90</v>
      </c>
      <c r="E572" t="s">
        <v>79</v>
      </c>
      <c r="F572" t="s">
        <v>6</v>
      </c>
      <c r="G572" t="s">
        <v>49</v>
      </c>
      <c r="H572" t="s">
        <v>2</v>
      </c>
      <c r="I572" t="s">
        <v>13</v>
      </c>
      <c r="J572" t="s">
        <v>9</v>
      </c>
      <c r="K572" t="s">
        <v>17</v>
      </c>
      <c r="L572">
        <v>2</v>
      </c>
      <c r="M572">
        <v>140.65</v>
      </c>
      <c r="N572">
        <v>0.05</v>
      </c>
      <c r="O572">
        <v>78.900000000000006</v>
      </c>
      <c r="P572">
        <v>267.23500000000001</v>
      </c>
      <c r="Q572">
        <v>157.80000000000001</v>
      </c>
      <c r="R572">
        <v>109.435</v>
      </c>
      <c r="S572">
        <v>0.40950848504125581</v>
      </c>
      <c r="T572">
        <v>2026</v>
      </c>
      <c r="U572" t="s">
        <v>90</v>
      </c>
      <c r="V572">
        <v>4</v>
      </c>
      <c r="W572" t="s">
        <v>79</v>
      </c>
    </row>
    <row r="573" spans="1:23">
      <c r="A573">
        <v>3301</v>
      </c>
      <c r="B573" s="11">
        <v>46126</v>
      </c>
      <c r="C573">
        <v>2026</v>
      </c>
      <c r="D573" t="s">
        <v>90</v>
      </c>
      <c r="E573" t="s">
        <v>79</v>
      </c>
      <c r="F573" t="s">
        <v>20</v>
      </c>
      <c r="G573" t="s">
        <v>21</v>
      </c>
      <c r="H573" t="s">
        <v>19</v>
      </c>
      <c r="I573" t="s">
        <v>13</v>
      </c>
      <c r="J573" t="s">
        <v>4</v>
      </c>
      <c r="K573" t="s">
        <v>5</v>
      </c>
      <c r="L573">
        <v>1</v>
      </c>
      <c r="M573">
        <v>82.75</v>
      </c>
      <c r="N573">
        <v>0</v>
      </c>
      <c r="O573">
        <v>43.18</v>
      </c>
      <c r="P573">
        <v>82.75</v>
      </c>
      <c r="Q573">
        <v>43.18</v>
      </c>
      <c r="R573">
        <v>39.57</v>
      </c>
      <c r="S573">
        <v>0.47818731117824775</v>
      </c>
      <c r="T573">
        <v>2026</v>
      </c>
      <c r="U573" t="s">
        <v>90</v>
      </c>
      <c r="V573">
        <v>4</v>
      </c>
      <c r="W573" t="s">
        <v>79</v>
      </c>
    </row>
    <row r="574" spans="1:23">
      <c r="A574">
        <v>3349</v>
      </c>
      <c r="B574" s="11">
        <v>46126</v>
      </c>
      <c r="C574">
        <v>2026</v>
      </c>
      <c r="D574" t="s">
        <v>90</v>
      </c>
      <c r="E574" t="s">
        <v>79</v>
      </c>
      <c r="F574" t="s">
        <v>20</v>
      </c>
      <c r="G574" t="s">
        <v>33</v>
      </c>
      <c r="H574" t="s">
        <v>2</v>
      </c>
      <c r="I574" t="s">
        <v>3</v>
      </c>
      <c r="J574" t="s">
        <v>34</v>
      </c>
      <c r="K574" t="s">
        <v>35</v>
      </c>
      <c r="L574">
        <v>2</v>
      </c>
      <c r="M574">
        <v>40.909999999999997</v>
      </c>
      <c r="N574">
        <v>0.1</v>
      </c>
      <c r="O574">
        <v>14.95</v>
      </c>
      <c r="P574">
        <v>73.637999999999991</v>
      </c>
      <c r="Q574">
        <v>29.9</v>
      </c>
      <c r="R574">
        <v>43.737999999999992</v>
      </c>
      <c r="S574">
        <v>0.59395964040305271</v>
      </c>
      <c r="T574">
        <v>2026</v>
      </c>
      <c r="U574" t="s">
        <v>90</v>
      </c>
      <c r="V574">
        <v>4</v>
      </c>
      <c r="W574" t="s">
        <v>79</v>
      </c>
    </row>
    <row r="575" spans="1:23">
      <c r="A575">
        <v>4874</v>
      </c>
      <c r="B575" s="11">
        <v>46126</v>
      </c>
      <c r="C575">
        <v>2026</v>
      </c>
      <c r="D575" t="s">
        <v>90</v>
      </c>
      <c r="E575" t="s">
        <v>79</v>
      </c>
      <c r="F575" t="s">
        <v>0</v>
      </c>
      <c r="G575" t="s">
        <v>1</v>
      </c>
      <c r="H575" t="s">
        <v>19</v>
      </c>
      <c r="I575" t="s">
        <v>3</v>
      </c>
      <c r="J575" t="s">
        <v>14</v>
      </c>
      <c r="K575" t="s">
        <v>32</v>
      </c>
      <c r="L575">
        <v>1</v>
      </c>
      <c r="M575">
        <v>46.62</v>
      </c>
      <c r="N575">
        <v>0</v>
      </c>
      <c r="O575">
        <v>18.86</v>
      </c>
      <c r="P575">
        <v>46.62</v>
      </c>
      <c r="Q575">
        <v>18.86</v>
      </c>
      <c r="R575">
        <v>27.759999999999998</v>
      </c>
      <c r="S575">
        <v>0.59545259545259543</v>
      </c>
      <c r="T575">
        <v>2026</v>
      </c>
      <c r="U575" t="s">
        <v>90</v>
      </c>
      <c r="V575">
        <v>4</v>
      </c>
      <c r="W575" t="s">
        <v>79</v>
      </c>
    </row>
    <row r="576" spans="1:23">
      <c r="A576">
        <v>1045</v>
      </c>
      <c r="B576" s="11">
        <v>46127</v>
      </c>
      <c r="C576">
        <v>2026</v>
      </c>
      <c r="D576" t="s">
        <v>90</v>
      </c>
      <c r="E576" t="s">
        <v>79</v>
      </c>
      <c r="F576" t="s">
        <v>0</v>
      </c>
      <c r="G576" t="s">
        <v>50</v>
      </c>
      <c r="H576" t="s">
        <v>2</v>
      </c>
      <c r="I576" t="s">
        <v>3</v>
      </c>
      <c r="J576" t="s">
        <v>23</v>
      </c>
      <c r="K576" t="s">
        <v>29</v>
      </c>
      <c r="L576">
        <v>2</v>
      </c>
      <c r="M576">
        <v>196.57</v>
      </c>
      <c r="N576">
        <v>0.05</v>
      </c>
      <c r="O576">
        <v>106.2</v>
      </c>
      <c r="P576">
        <v>373.48299999999995</v>
      </c>
      <c r="Q576">
        <v>212.4</v>
      </c>
      <c r="R576">
        <v>161.08299999999994</v>
      </c>
      <c r="S576">
        <v>0.43129941657317727</v>
      </c>
      <c r="T576">
        <v>2026</v>
      </c>
      <c r="U576" t="s">
        <v>90</v>
      </c>
      <c r="V576">
        <v>4</v>
      </c>
      <c r="W576" t="s">
        <v>79</v>
      </c>
    </row>
    <row r="577" spans="1:23">
      <c r="A577">
        <v>1703</v>
      </c>
      <c r="B577" s="11">
        <v>46127</v>
      </c>
      <c r="C577">
        <v>2026</v>
      </c>
      <c r="D577" t="s">
        <v>90</v>
      </c>
      <c r="E577" t="s">
        <v>79</v>
      </c>
      <c r="F577" t="s">
        <v>6</v>
      </c>
      <c r="G577" t="s">
        <v>7</v>
      </c>
      <c r="H577" t="s">
        <v>2</v>
      </c>
      <c r="I577" t="s">
        <v>3</v>
      </c>
      <c r="J577" t="s">
        <v>9</v>
      </c>
      <c r="K577" t="s">
        <v>10</v>
      </c>
      <c r="L577">
        <v>1</v>
      </c>
      <c r="M577">
        <v>90.52</v>
      </c>
      <c r="N577">
        <v>0</v>
      </c>
      <c r="O577">
        <v>46.5</v>
      </c>
      <c r="P577">
        <v>90.52</v>
      </c>
      <c r="Q577">
        <v>46.5</v>
      </c>
      <c r="R577">
        <v>44.019999999999996</v>
      </c>
      <c r="S577">
        <v>0.4863013698630137</v>
      </c>
      <c r="T577">
        <v>2026</v>
      </c>
      <c r="U577" t="s">
        <v>90</v>
      </c>
      <c r="V577">
        <v>4</v>
      </c>
      <c r="W577" t="s">
        <v>79</v>
      </c>
    </row>
    <row r="578" spans="1:23">
      <c r="A578">
        <v>2107</v>
      </c>
      <c r="B578" s="11">
        <v>46127</v>
      </c>
      <c r="C578">
        <v>2026</v>
      </c>
      <c r="D578" t="s">
        <v>90</v>
      </c>
      <c r="E578" t="s">
        <v>79</v>
      </c>
      <c r="F578" t="s">
        <v>0</v>
      </c>
      <c r="G578" t="s">
        <v>50</v>
      </c>
      <c r="H578" t="s">
        <v>2</v>
      </c>
      <c r="I578" t="s">
        <v>3</v>
      </c>
      <c r="J578" t="s">
        <v>14</v>
      </c>
      <c r="K578" t="s">
        <v>48</v>
      </c>
      <c r="L578">
        <v>5</v>
      </c>
      <c r="M578">
        <v>165.35</v>
      </c>
      <c r="N578">
        <v>0.05</v>
      </c>
      <c r="O578">
        <v>89.38</v>
      </c>
      <c r="P578">
        <v>785.41249999999991</v>
      </c>
      <c r="Q578">
        <v>446.9</v>
      </c>
      <c r="R578">
        <v>338.51249999999993</v>
      </c>
      <c r="S578">
        <v>0.43099963395031271</v>
      </c>
      <c r="T578">
        <v>2026</v>
      </c>
      <c r="U578" t="s">
        <v>90</v>
      </c>
      <c r="V578">
        <v>4</v>
      </c>
      <c r="W578" t="s">
        <v>79</v>
      </c>
    </row>
    <row r="579" spans="1:23">
      <c r="A579">
        <v>2265</v>
      </c>
      <c r="B579" s="11">
        <v>46127</v>
      </c>
      <c r="C579">
        <v>2026</v>
      </c>
      <c r="D579" t="s">
        <v>90</v>
      </c>
      <c r="E579" t="s">
        <v>79</v>
      </c>
      <c r="F579" t="s">
        <v>6</v>
      </c>
      <c r="G579" t="s">
        <v>41</v>
      </c>
      <c r="H579" t="s">
        <v>19</v>
      </c>
      <c r="I579" t="s">
        <v>3</v>
      </c>
      <c r="J579" t="s">
        <v>14</v>
      </c>
      <c r="K579" t="s">
        <v>15</v>
      </c>
      <c r="L579">
        <v>2</v>
      </c>
      <c r="M579">
        <v>36.35</v>
      </c>
      <c r="N579">
        <v>0</v>
      </c>
      <c r="O579">
        <v>13.55</v>
      </c>
      <c r="P579">
        <v>72.7</v>
      </c>
      <c r="Q579">
        <v>27.1</v>
      </c>
      <c r="R579">
        <v>45.6</v>
      </c>
      <c r="S579">
        <v>0.6272352132049519</v>
      </c>
      <c r="T579">
        <v>2026</v>
      </c>
      <c r="U579" t="s">
        <v>90</v>
      </c>
      <c r="V579">
        <v>4</v>
      </c>
      <c r="W579" t="s">
        <v>79</v>
      </c>
    </row>
    <row r="580" spans="1:23">
      <c r="A580">
        <v>2839</v>
      </c>
      <c r="B580" s="11">
        <v>46127</v>
      </c>
      <c r="C580">
        <v>2026</v>
      </c>
      <c r="D580" t="s">
        <v>90</v>
      </c>
      <c r="E580" t="s">
        <v>79</v>
      </c>
      <c r="F580" t="s">
        <v>6</v>
      </c>
      <c r="G580" t="s">
        <v>49</v>
      </c>
      <c r="H580" t="s">
        <v>19</v>
      </c>
      <c r="I580" t="s">
        <v>13</v>
      </c>
      <c r="J580" t="s">
        <v>14</v>
      </c>
      <c r="K580" t="s">
        <v>32</v>
      </c>
      <c r="L580">
        <v>1</v>
      </c>
      <c r="M580">
        <v>47</v>
      </c>
      <c r="N580">
        <v>0</v>
      </c>
      <c r="O580">
        <v>18.64</v>
      </c>
      <c r="P580">
        <v>47</v>
      </c>
      <c r="Q580">
        <v>18.64</v>
      </c>
      <c r="R580">
        <v>28.36</v>
      </c>
      <c r="S580">
        <v>0.60340425531914887</v>
      </c>
      <c r="T580">
        <v>2026</v>
      </c>
      <c r="U580" t="s">
        <v>90</v>
      </c>
      <c r="V580">
        <v>4</v>
      </c>
      <c r="W580" t="s">
        <v>79</v>
      </c>
    </row>
    <row r="581" spans="1:23">
      <c r="A581">
        <v>4742</v>
      </c>
      <c r="B581" s="11">
        <v>46127</v>
      </c>
      <c r="C581">
        <v>2026</v>
      </c>
      <c r="D581" t="s">
        <v>90</v>
      </c>
      <c r="E581" t="s">
        <v>79</v>
      </c>
      <c r="F581" t="s">
        <v>20</v>
      </c>
      <c r="G581" t="s">
        <v>47</v>
      </c>
      <c r="H581" t="s">
        <v>28</v>
      </c>
      <c r="I581" t="s">
        <v>3</v>
      </c>
      <c r="J581" t="s">
        <v>14</v>
      </c>
      <c r="K581" t="s">
        <v>32</v>
      </c>
      <c r="L581">
        <v>1</v>
      </c>
      <c r="M581">
        <v>46.86</v>
      </c>
      <c r="N581">
        <v>0</v>
      </c>
      <c r="O581">
        <v>18.190000000000001</v>
      </c>
      <c r="P581">
        <v>46.86</v>
      </c>
      <c r="Q581">
        <v>18.190000000000001</v>
      </c>
      <c r="R581">
        <v>28.669999999999998</v>
      </c>
      <c r="S581">
        <v>0.61182244985061884</v>
      </c>
      <c r="T581">
        <v>2026</v>
      </c>
      <c r="U581" t="s">
        <v>90</v>
      </c>
      <c r="V581">
        <v>4</v>
      </c>
      <c r="W581" t="s">
        <v>79</v>
      </c>
    </row>
    <row r="582" spans="1:23">
      <c r="A582">
        <v>4899</v>
      </c>
      <c r="B582" s="11">
        <v>46127</v>
      </c>
      <c r="C582">
        <v>2026</v>
      </c>
      <c r="D582" t="s">
        <v>90</v>
      </c>
      <c r="E582" t="s">
        <v>79</v>
      </c>
      <c r="F582" t="s">
        <v>0</v>
      </c>
      <c r="G582" t="s">
        <v>36</v>
      </c>
      <c r="H582" t="s">
        <v>2</v>
      </c>
      <c r="I582" t="s">
        <v>13</v>
      </c>
      <c r="J582" t="s">
        <v>23</v>
      </c>
      <c r="K582" t="s">
        <v>40</v>
      </c>
      <c r="L582">
        <v>2</v>
      </c>
      <c r="M582">
        <v>82.13</v>
      </c>
      <c r="N582">
        <v>0.05</v>
      </c>
      <c r="O582">
        <v>39.909999999999997</v>
      </c>
      <c r="P582">
        <v>156.047</v>
      </c>
      <c r="Q582">
        <v>79.819999999999993</v>
      </c>
      <c r="R582">
        <v>76.227000000000004</v>
      </c>
      <c r="S582">
        <v>0.48848744288579726</v>
      </c>
      <c r="T582">
        <v>2026</v>
      </c>
      <c r="U582" t="s">
        <v>90</v>
      </c>
      <c r="V582">
        <v>4</v>
      </c>
      <c r="W582" t="s">
        <v>79</v>
      </c>
    </row>
    <row r="583" spans="1:23">
      <c r="A583">
        <v>5042</v>
      </c>
      <c r="B583" s="11">
        <v>46127</v>
      </c>
      <c r="C583">
        <v>2026</v>
      </c>
      <c r="D583" t="s">
        <v>90</v>
      </c>
      <c r="E583" t="s">
        <v>79</v>
      </c>
      <c r="F583" t="s">
        <v>6</v>
      </c>
      <c r="G583" t="s">
        <v>27</v>
      </c>
      <c r="H583" t="s">
        <v>19</v>
      </c>
      <c r="I583" t="s">
        <v>16</v>
      </c>
      <c r="J583" t="s">
        <v>14</v>
      </c>
      <c r="K583" t="s">
        <v>48</v>
      </c>
      <c r="L583">
        <v>1</v>
      </c>
      <c r="M583">
        <v>163.16</v>
      </c>
      <c r="N583">
        <v>0</v>
      </c>
      <c r="O583">
        <v>88.78</v>
      </c>
      <c r="P583">
        <v>163.16</v>
      </c>
      <c r="Q583">
        <v>88.78</v>
      </c>
      <c r="R583">
        <v>74.38</v>
      </c>
      <c r="S583">
        <v>0.45587153714145623</v>
      </c>
      <c r="T583">
        <v>2026</v>
      </c>
      <c r="U583" t="s">
        <v>90</v>
      </c>
      <c r="V583">
        <v>4</v>
      </c>
      <c r="W583" t="s">
        <v>79</v>
      </c>
    </row>
    <row r="584" spans="1:23">
      <c r="A584">
        <v>2248</v>
      </c>
      <c r="B584" s="11">
        <v>46128</v>
      </c>
      <c r="C584">
        <v>2026</v>
      </c>
      <c r="D584" t="s">
        <v>90</v>
      </c>
      <c r="E584" t="s">
        <v>79</v>
      </c>
      <c r="F584" t="s">
        <v>0</v>
      </c>
      <c r="G584" t="s">
        <v>50</v>
      </c>
      <c r="H584" t="s">
        <v>19</v>
      </c>
      <c r="I584" t="s">
        <v>13</v>
      </c>
      <c r="J584" t="s">
        <v>14</v>
      </c>
      <c r="K584" t="s">
        <v>15</v>
      </c>
      <c r="L584">
        <v>2</v>
      </c>
      <c r="M584">
        <v>36.68</v>
      </c>
      <c r="N584">
        <v>0.1</v>
      </c>
      <c r="O584">
        <v>13.92</v>
      </c>
      <c r="P584">
        <v>66.024000000000001</v>
      </c>
      <c r="Q584">
        <v>27.84</v>
      </c>
      <c r="R584">
        <v>38.183999999999997</v>
      </c>
      <c r="S584">
        <v>0.57833515085423481</v>
      </c>
      <c r="T584">
        <v>2026</v>
      </c>
      <c r="U584" t="s">
        <v>90</v>
      </c>
      <c r="V584">
        <v>4</v>
      </c>
      <c r="W584" t="s">
        <v>79</v>
      </c>
    </row>
    <row r="585" spans="1:23">
      <c r="A585">
        <v>2427</v>
      </c>
      <c r="B585" s="11">
        <v>46128</v>
      </c>
      <c r="C585">
        <v>2026</v>
      </c>
      <c r="D585" t="s">
        <v>90</v>
      </c>
      <c r="E585" t="s">
        <v>79</v>
      </c>
      <c r="F585" t="s">
        <v>20</v>
      </c>
      <c r="G585" t="s">
        <v>47</v>
      </c>
      <c r="H585" t="s">
        <v>2</v>
      </c>
      <c r="I585" t="s">
        <v>13</v>
      </c>
      <c r="J585" t="s">
        <v>14</v>
      </c>
      <c r="K585" t="s">
        <v>32</v>
      </c>
      <c r="L585">
        <v>1</v>
      </c>
      <c r="M585">
        <v>45.82</v>
      </c>
      <c r="N585">
        <v>0.1</v>
      </c>
      <c r="O585">
        <v>18.48</v>
      </c>
      <c r="P585">
        <v>41.238</v>
      </c>
      <c r="Q585">
        <v>18.48</v>
      </c>
      <c r="R585">
        <v>22.757999999999999</v>
      </c>
      <c r="S585">
        <v>0.55186963480285167</v>
      </c>
      <c r="T585">
        <v>2026</v>
      </c>
      <c r="U585" t="s">
        <v>90</v>
      </c>
      <c r="V585">
        <v>4</v>
      </c>
      <c r="W585" t="s">
        <v>79</v>
      </c>
    </row>
    <row r="586" spans="1:23">
      <c r="A586">
        <v>2445</v>
      </c>
      <c r="B586" s="11">
        <v>46128</v>
      </c>
      <c r="C586">
        <v>2026</v>
      </c>
      <c r="D586" t="s">
        <v>90</v>
      </c>
      <c r="E586" t="s">
        <v>79</v>
      </c>
      <c r="F586" t="s">
        <v>0</v>
      </c>
      <c r="G586" t="s">
        <v>50</v>
      </c>
      <c r="H586" t="s">
        <v>2</v>
      </c>
      <c r="I586" t="s">
        <v>3</v>
      </c>
      <c r="J586" t="s">
        <v>9</v>
      </c>
      <c r="K586" t="s">
        <v>46</v>
      </c>
      <c r="L586">
        <v>1</v>
      </c>
      <c r="M586">
        <v>70.95</v>
      </c>
      <c r="N586">
        <v>0</v>
      </c>
      <c r="O586">
        <v>31.43</v>
      </c>
      <c r="P586">
        <v>70.95</v>
      </c>
      <c r="Q586">
        <v>31.43</v>
      </c>
      <c r="R586">
        <v>39.520000000000003</v>
      </c>
      <c r="S586">
        <v>0.55701198026779419</v>
      </c>
      <c r="T586">
        <v>2026</v>
      </c>
      <c r="U586" t="s">
        <v>90</v>
      </c>
      <c r="V586">
        <v>4</v>
      </c>
      <c r="W586" t="s">
        <v>79</v>
      </c>
    </row>
    <row r="587" spans="1:23">
      <c r="A587">
        <v>3311</v>
      </c>
      <c r="B587" s="11">
        <v>46128</v>
      </c>
      <c r="C587">
        <v>2026</v>
      </c>
      <c r="D587" t="s">
        <v>90</v>
      </c>
      <c r="E587" t="s">
        <v>79</v>
      </c>
      <c r="F587" t="s">
        <v>6</v>
      </c>
      <c r="G587" t="s">
        <v>41</v>
      </c>
      <c r="H587" t="s">
        <v>2</v>
      </c>
      <c r="I587" t="s">
        <v>13</v>
      </c>
      <c r="J587" t="s">
        <v>14</v>
      </c>
      <c r="K587" t="s">
        <v>32</v>
      </c>
      <c r="L587">
        <v>1</v>
      </c>
      <c r="M587">
        <v>46.68</v>
      </c>
      <c r="N587">
        <v>0.05</v>
      </c>
      <c r="O587">
        <v>18.350000000000001</v>
      </c>
      <c r="P587">
        <v>44.345999999999997</v>
      </c>
      <c r="Q587">
        <v>18.350000000000001</v>
      </c>
      <c r="R587">
        <v>25.995999999999995</v>
      </c>
      <c r="S587">
        <v>0.58620845172056102</v>
      </c>
      <c r="T587">
        <v>2026</v>
      </c>
      <c r="U587" t="s">
        <v>90</v>
      </c>
      <c r="V587">
        <v>4</v>
      </c>
      <c r="W587" t="s">
        <v>79</v>
      </c>
    </row>
    <row r="588" spans="1:23">
      <c r="A588">
        <v>3320</v>
      </c>
      <c r="B588" s="11">
        <v>46128</v>
      </c>
      <c r="C588">
        <v>2026</v>
      </c>
      <c r="D588" t="s">
        <v>90</v>
      </c>
      <c r="E588" t="s">
        <v>79</v>
      </c>
      <c r="F588" t="s">
        <v>11</v>
      </c>
      <c r="G588" t="s">
        <v>52</v>
      </c>
      <c r="H588" t="s">
        <v>2</v>
      </c>
      <c r="I588" t="s">
        <v>16</v>
      </c>
      <c r="J588" t="s">
        <v>14</v>
      </c>
      <c r="K588" t="s">
        <v>48</v>
      </c>
      <c r="L588">
        <v>5</v>
      </c>
      <c r="M588">
        <v>164.31</v>
      </c>
      <c r="N588">
        <v>0.05</v>
      </c>
      <c r="O588">
        <v>85.41</v>
      </c>
      <c r="P588">
        <v>780.47249999999997</v>
      </c>
      <c r="Q588">
        <v>427.04999999999995</v>
      </c>
      <c r="R588">
        <v>353.42250000000001</v>
      </c>
      <c r="S588">
        <v>0.45283145786686912</v>
      </c>
      <c r="T588">
        <v>2026</v>
      </c>
      <c r="U588" t="s">
        <v>90</v>
      </c>
      <c r="V588">
        <v>4</v>
      </c>
      <c r="W588" t="s">
        <v>79</v>
      </c>
    </row>
    <row r="589" spans="1:23">
      <c r="A589">
        <v>3321</v>
      </c>
      <c r="B589" s="11">
        <v>46128</v>
      </c>
      <c r="C589">
        <v>2026</v>
      </c>
      <c r="D589" t="s">
        <v>90</v>
      </c>
      <c r="E589" t="s">
        <v>79</v>
      </c>
      <c r="F589" t="s">
        <v>6</v>
      </c>
      <c r="G589" t="s">
        <v>27</v>
      </c>
      <c r="H589" t="s">
        <v>2</v>
      </c>
      <c r="I589" t="s">
        <v>16</v>
      </c>
      <c r="J589" t="s">
        <v>14</v>
      </c>
      <c r="K589" t="s">
        <v>15</v>
      </c>
      <c r="L589">
        <v>3</v>
      </c>
      <c r="M589">
        <v>35.57</v>
      </c>
      <c r="N589">
        <v>0</v>
      </c>
      <c r="O589">
        <v>13.67</v>
      </c>
      <c r="P589">
        <v>106.71000000000001</v>
      </c>
      <c r="Q589">
        <v>41.01</v>
      </c>
      <c r="R589">
        <v>65.700000000000017</v>
      </c>
      <c r="S589">
        <v>0.61568737700309262</v>
      </c>
      <c r="T589">
        <v>2026</v>
      </c>
      <c r="U589" t="s">
        <v>90</v>
      </c>
      <c r="V589">
        <v>4</v>
      </c>
      <c r="W589" t="s">
        <v>79</v>
      </c>
    </row>
    <row r="590" spans="1:23">
      <c r="A590">
        <v>5181</v>
      </c>
      <c r="B590" s="11">
        <v>46128</v>
      </c>
      <c r="C590">
        <v>2026</v>
      </c>
      <c r="D590" t="s">
        <v>90</v>
      </c>
      <c r="E590" t="s">
        <v>79</v>
      </c>
      <c r="F590" t="s">
        <v>0</v>
      </c>
      <c r="G590" t="s">
        <v>1</v>
      </c>
      <c r="H590" t="s">
        <v>28</v>
      </c>
      <c r="I590" t="s">
        <v>13</v>
      </c>
      <c r="J590" t="s">
        <v>14</v>
      </c>
      <c r="K590" t="s">
        <v>32</v>
      </c>
      <c r="L590">
        <v>2</v>
      </c>
      <c r="M590">
        <v>45.51</v>
      </c>
      <c r="N590">
        <v>0.1</v>
      </c>
      <c r="O590">
        <v>18.809999999999999</v>
      </c>
      <c r="P590">
        <v>81.917999999999992</v>
      </c>
      <c r="Q590">
        <v>37.619999999999997</v>
      </c>
      <c r="R590">
        <v>44.297999999999995</v>
      </c>
      <c r="S590">
        <v>0.54076027246758951</v>
      </c>
      <c r="T590">
        <v>2026</v>
      </c>
      <c r="U590" t="s">
        <v>90</v>
      </c>
      <c r="V590">
        <v>4</v>
      </c>
      <c r="W590" t="s">
        <v>79</v>
      </c>
    </row>
    <row r="591" spans="1:23">
      <c r="A591">
        <v>5187</v>
      </c>
      <c r="B591" s="11">
        <v>46128</v>
      </c>
      <c r="C591">
        <v>2026</v>
      </c>
      <c r="D591" t="s">
        <v>90</v>
      </c>
      <c r="E591" t="s">
        <v>79</v>
      </c>
      <c r="F591" t="s">
        <v>20</v>
      </c>
      <c r="G591" t="s">
        <v>33</v>
      </c>
      <c r="H591" t="s">
        <v>2</v>
      </c>
      <c r="I591" t="s">
        <v>3</v>
      </c>
      <c r="J591" t="s">
        <v>23</v>
      </c>
      <c r="K591" t="s">
        <v>29</v>
      </c>
      <c r="L591">
        <v>2</v>
      </c>
      <c r="M591">
        <v>198.32</v>
      </c>
      <c r="N591">
        <v>0</v>
      </c>
      <c r="O591">
        <v>106.8</v>
      </c>
      <c r="P591">
        <v>396.64</v>
      </c>
      <c r="Q591">
        <v>213.6</v>
      </c>
      <c r="R591">
        <v>183.04</v>
      </c>
      <c r="S591">
        <v>0.46147640177490923</v>
      </c>
      <c r="T591">
        <v>2026</v>
      </c>
      <c r="U591" t="s">
        <v>90</v>
      </c>
      <c r="V591">
        <v>4</v>
      </c>
      <c r="W591" t="s">
        <v>79</v>
      </c>
    </row>
    <row r="592" spans="1:23">
      <c r="A592">
        <v>605</v>
      </c>
      <c r="B592" s="11">
        <v>46129</v>
      </c>
      <c r="C592">
        <v>2026</v>
      </c>
      <c r="D592" t="s">
        <v>90</v>
      </c>
      <c r="E592" t="s">
        <v>79</v>
      </c>
      <c r="F592" t="s">
        <v>20</v>
      </c>
      <c r="G592" t="s">
        <v>33</v>
      </c>
      <c r="H592" t="s">
        <v>28</v>
      </c>
      <c r="I592" t="s">
        <v>16</v>
      </c>
      <c r="J592" t="s">
        <v>14</v>
      </c>
      <c r="K592" t="s">
        <v>44</v>
      </c>
      <c r="L592">
        <v>2</v>
      </c>
      <c r="M592">
        <v>130.94</v>
      </c>
      <c r="N592">
        <v>0</v>
      </c>
      <c r="O592">
        <v>67.459999999999994</v>
      </c>
      <c r="P592">
        <v>261.88</v>
      </c>
      <c r="Q592">
        <v>134.91999999999999</v>
      </c>
      <c r="R592">
        <v>126.96000000000001</v>
      </c>
      <c r="S592">
        <v>0.48480219948067821</v>
      </c>
      <c r="T592">
        <v>2026</v>
      </c>
      <c r="U592" t="s">
        <v>90</v>
      </c>
      <c r="V592">
        <v>4</v>
      </c>
      <c r="W592" t="s">
        <v>79</v>
      </c>
    </row>
    <row r="593" spans="1:23">
      <c r="A593">
        <v>3244</v>
      </c>
      <c r="B593" s="11">
        <v>46129</v>
      </c>
      <c r="C593">
        <v>2026</v>
      </c>
      <c r="D593" t="s">
        <v>90</v>
      </c>
      <c r="E593" t="s">
        <v>79</v>
      </c>
      <c r="F593" t="s">
        <v>6</v>
      </c>
      <c r="G593" t="s">
        <v>41</v>
      </c>
      <c r="H593" t="s">
        <v>28</v>
      </c>
      <c r="I593" t="s">
        <v>3</v>
      </c>
      <c r="J593" t="s">
        <v>14</v>
      </c>
      <c r="K593" t="s">
        <v>44</v>
      </c>
      <c r="L593">
        <v>1</v>
      </c>
      <c r="M593">
        <v>131.62</v>
      </c>
      <c r="N593">
        <v>0</v>
      </c>
      <c r="O593">
        <v>66.95</v>
      </c>
      <c r="P593">
        <v>131.62</v>
      </c>
      <c r="Q593">
        <v>66.95</v>
      </c>
      <c r="R593">
        <v>64.67</v>
      </c>
      <c r="S593">
        <v>0.49133870232487464</v>
      </c>
      <c r="T593">
        <v>2026</v>
      </c>
      <c r="U593" t="s">
        <v>90</v>
      </c>
      <c r="V593">
        <v>4</v>
      </c>
      <c r="W593" t="s">
        <v>79</v>
      </c>
    </row>
    <row r="594" spans="1:23">
      <c r="A594">
        <v>4047</v>
      </c>
      <c r="B594" s="11">
        <v>46129</v>
      </c>
      <c r="C594">
        <v>2026</v>
      </c>
      <c r="D594" t="s">
        <v>90</v>
      </c>
      <c r="E594" t="s">
        <v>79</v>
      </c>
      <c r="F594" t="s">
        <v>0</v>
      </c>
      <c r="G594" t="s">
        <v>1</v>
      </c>
      <c r="H594" t="s">
        <v>8</v>
      </c>
      <c r="I594" t="s">
        <v>16</v>
      </c>
      <c r="J594" t="s">
        <v>14</v>
      </c>
      <c r="K594" t="s">
        <v>48</v>
      </c>
      <c r="L594">
        <v>8</v>
      </c>
      <c r="M594">
        <v>168.34</v>
      </c>
      <c r="N594">
        <v>0.15</v>
      </c>
      <c r="O594">
        <v>88.7</v>
      </c>
      <c r="P594">
        <v>1144.712</v>
      </c>
      <c r="Q594">
        <v>709.6</v>
      </c>
      <c r="R594">
        <v>435.11199999999997</v>
      </c>
      <c r="S594">
        <v>0.38010608781946897</v>
      </c>
      <c r="T594">
        <v>2026</v>
      </c>
      <c r="U594" t="s">
        <v>90</v>
      </c>
      <c r="V594">
        <v>4</v>
      </c>
      <c r="W594" t="s">
        <v>79</v>
      </c>
    </row>
    <row r="595" spans="1:23">
      <c r="A595">
        <v>4101</v>
      </c>
      <c r="B595" s="11">
        <v>46129</v>
      </c>
      <c r="C595">
        <v>2026</v>
      </c>
      <c r="D595" t="s">
        <v>90</v>
      </c>
      <c r="E595" t="s">
        <v>79</v>
      </c>
      <c r="F595" t="s">
        <v>6</v>
      </c>
      <c r="G595" t="s">
        <v>27</v>
      </c>
      <c r="H595" t="s">
        <v>2</v>
      </c>
      <c r="I595" t="s">
        <v>3</v>
      </c>
      <c r="J595" t="s">
        <v>23</v>
      </c>
      <c r="K595" t="s">
        <v>40</v>
      </c>
      <c r="L595">
        <v>1</v>
      </c>
      <c r="M595">
        <v>81.040000000000006</v>
      </c>
      <c r="N595">
        <v>0</v>
      </c>
      <c r="O595">
        <v>39.97</v>
      </c>
      <c r="P595">
        <v>81.040000000000006</v>
      </c>
      <c r="Q595">
        <v>39.97</v>
      </c>
      <c r="R595">
        <v>41.070000000000007</v>
      </c>
      <c r="S595">
        <v>0.50678677196446209</v>
      </c>
      <c r="T595">
        <v>2026</v>
      </c>
      <c r="U595" t="s">
        <v>90</v>
      </c>
      <c r="V595">
        <v>4</v>
      </c>
      <c r="W595" t="s">
        <v>79</v>
      </c>
    </row>
    <row r="596" spans="1:23">
      <c r="A596">
        <v>4537</v>
      </c>
      <c r="B596" s="11">
        <v>46129</v>
      </c>
      <c r="C596">
        <v>2026</v>
      </c>
      <c r="D596" t="s">
        <v>90</v>
      </c>
      <c r="E596" t="s">
        <v>79</v>
      </c>
      <c r="F596" t="s">
        <v>20</v>
      </c>
      <c r="G596" t="s">
        <v>33</v>
      </c>
      <c r="H596" t="s">
        <v>2</v>
      </c>
      <c r="I596" t="s">
        <v>16</v>
      </c>
      <c r="J596" t="s">
        <v>23</v>
      </c>
      <c r="K596" t="s">
        <v>40</v>
      </c>
      <c r="L596">
        <v>3</v>
      </c>
      <c r="M596">
        <v>81.53</v>
      </c>
      <c r="N596">
        <v>0.05</v>
      </c>
      <c r="O596">
        <v>38.630000000000003</v>
      </c>
      <c r="P596">
        <v>232.3605</v>
      </c>
      <c r="Q596">
        <v>115.89000000000001</v>
      </c>
      <c r="R596">
        <v>116.47049999999999</v>
      </c>
      <c r="S596">
        <v>0.50124913657872139</v>
      </c>
      <c r="T596">
        <v>2026</v>
      </c>
      <c r="U596" t="s">
        <v>90</v>
      </c>
      <c r="V596">
        <v>4</v>
      </c>
      <c r="W596" t="s">
        <v>79</v>
      </c>
    </row>
    <row r="597" spans="1:23">
      <c r="A597">
        <v>754</v>
      </c>
      <c r="B597" s="11">
        <v>46130</v>
      </c>
      <c r="C597">
        <v>2026</v>
      </c>
      <c r="D597" t="s">
        <v>90</v>
      </c>
      <c r="E597" t="s">
        <v>79</v>
      </c>
      <c r="F597" t="s">
        <v>11</v>
      </c>
      <c r="G597" t="s">
        <v>39</v>
      </c>
      <c r="H597" t="s">
        <v>28</v>
      </c>
      <c r="I597" t="s">
        <v>3</v>
      </c>
      <c r="J597" t="s">
        <v>4</v>
      </c>
      <c r="K597" t="s">
        <v>30</v>
      </c>
      <c r="L597">
        <v>3</v>
      </c>
      <c r="M597">
        <v>104.8</v>
      </c>
      <c r="N597">
        <v>0.1</v>
      </c>
      <c r="O597">
        <v>50.59</v>
      </c>
      <c r="P597">
        <v>282.95999999999998</v>
      </c>
      <c r="Q597">
        <v>151.77000000000001</v>
      </c>
      <c r="R597">
        <v>131.18999999999997</v>
      </c>
      <c r="S597">
        <v>0.46363443596268017</v>
      </c>
      <c r="T597">
        <v>2026</v>
      </c>
      <c r="U597" t="s">
        <v>90</v>
      </c>
      <c r="V597">
        <v>4</v>
      </c>
      <c r="W597" t="s">
        <v>79</v>
      </c>
    </row>
    <row r="598" spans="1:23">
      <c r="A598">
        <v>1340</v>
      </c>
      <c r="B598" s="11">
        <v>46130</v>
      </c>
      <c r="C598">
        <v>2026</v>
      </c>
      <c r="D598" t="s">
        <v>90</v>
      </c>
      <c r="E598" t="s">
        <v>79</v>
      </c>
      <c r="F598" t="s">
        <v>20</v>
      </c>
      <c r="G598" t="s">
        <v>33</v>
      </c>
      <c r="H598" t="s">
        <v>2</v>
      </c>
      <c r="I598" t="s">
        <v>13</v>
      </c>
      <c r="J598" t="s">
        <v>34</v>
      </c>
      <c r="K598" t="s">
        <v>45</v>
      </c>
      <c r="L598">
        <v>2</v>
      </c>
      <c r="M598">
        <v>51.24</v>
      </c>
      <c r="N598">
        <v>0</v>
      </c>
      <c r="O598">
        <v>22.52</v>
      </c>
      <c r="P598">
        <v>102.48</v>
      </c>
      <c r="Q598">
        <v>45.04</v>
      </c>
      <c r="R598">
        <v>57.440000000000005</v>
      </c>
      <c r="S598">
        <v>0.56049960967993762</v>
      </c>
      <c r="T598">
        <v>2026</v>
      </c>
      <c r="U598" t="s">
        <v>90</v>
      </c>
      <c r="V598">
        <v>4</v>
      </c>
      <c r="W598" t="s">
        <v>79</v>
      </c>
    </row>
    <row r="599" spans="1:23">
      <c r="A599">
        <v>1444</v>
      </c>
      <c r="B599" s="11">
        <v>46130</v>
      </c>
      <c r="C599">
        <v>2026</v>
      </c>
      <c r="D599" t="s">
        <v>90</v>
      </c>
      <c r="E599" t="s">
        <v>79</v>
      </c>
      <c r="F599" t="s">
        <v>11</v>
      </c>
      <c r="G599" t="s">
        <v>39</v>
      </c>
      <c r="H599" t="s">
        <v>19</v>
      </c>
      <c r="I599" t="s">
        <v>3</v>
      </c>
      <c r="J599" t="s">
        <v>23</v>
      </c>
      <c r="K599" t="s">
        <v>51</v>
      </c>
      <c r="L599">
        <v>1</v>
      </c>
      <c r="M599">
        <v>120.52</v>
      </c>
      <c r="N599">
        <v>0.1</v>
      </c>
      <c r="O599">
        <v>59.01</v>
      </c>
      <c r="P599">
        <v>108.468</v>
      </c>
      <c r="Q599">
        <v>59.01</v>
      </c>
      <c r="R599">
        <v>49.458000000000006</v>
      </c>
      <c r="S599">
        <v>0.45596858059519862</v>
      </c>
      <c r="T599">
        <v>2026</v>
      </c>
      <c r="U599" t="s">
        <v>90</v>
      </c>
      <c r="V599">
        <v>4</v>
      </c>
      <c r="W599" t="s">
        <v>79</v>
      </c>
    </row>
    <row r="600" spans="1:23">
      <c r="A600">
        <v>2390</v>
      </c>
      <c r="B600" s="11">
        <v>46130</v>
      </c>
      <c r="C600">
        <v>2026</v>
      </c>
      <c r="D600" t="s">
        <v>90</v>
      </c>
      <c r="E600" t="s">
        <v>79</v>
      </c>
      <c r="F600" t="s">
        <v>20</v>
      </c>
      <c r="G600" t="s">
        <v>33</v>
      </c>
      <c r="H600" t="s">
        <v>19</v>
      </c>
      <c r="I600" t="s">
        <v>3</v>
      </c>
      <c r="J600" t="s">
        <v>23</v>
      </c>
      <c r="K600" t="s">
        <v>40</v>
      </c>
      <c r="L600">
        <v>1</v>
      </c>
      <c r="M600">
        <v>80.98</v>
      </c>
      <c r="N600">
        <v>0</v>
      </c>
      <c r="O600">
        <v>40.19</v>
      </c>
      <c r="P600">
        <v>80.98</v>
      </c>
      <c r="Q600">
        <v>40.19</v>
      </c>
      <c r="R600">
        <v>40.790000000000006</v>
      </c>
      <c r="S600">
        <v>0.50370461842430236</v>
      </c>
      <c r="T600">
        <v>2026</v>
      </c>
      <c r="U600" t="s">
        <v>90</v>
      </c>
      <c r="V600">
        <v>4</v>
      </c>
      <c r="W600" t="s">
        <v>79</v>
      </c>
    </row>
    <row r="601" spans="1:23">
      <c r="A601">
        <v>3076</v>
      </c>
      <c r="B601" s="11">
        <v>46130</v>
      </c>
      <c r="C601">
        <v>2026</v>
      </c>
      <c r="D601" t="s">
        <v>90</v>
      </c>
      <c r="E601" t="s">
        <v>79</v>
      </c>
      <c r="F601" t="s">
        <v>11</v>
      </c>
      <c r="G601" t="s">
        <v>12</v>
      </c>
      <c r="H601" t="s">
        <v>2</v>
      </c>
      <c r="I601" t="s">
        <v>16</v>
      </c>
      <c r="J601" t="s">
        <v>23</v>
      </c>
      <c r="K601" t="s">
        <v>40</v>
      </c>
      <c r="L601">
        <v>2</v>
      </c>
      <c r="M601">
        <v>82.58</v>
      </c>
      <c r="N601">
        <v>0.1</v>
      </c>
      <c r="O601">
        <v>39.93</v>
      </c>
      <c r="P601">
        <v>148.64400000000001</v>
      </c>
      <c r="Q601">
        <v>79.86</v>
      </c>
      <c r="R601">
        <v>68.784000000000006</v>
      </c>
      <c r="S601">
        <v>0.46274319851457174</v>
      </c>
      <c r="T601">
        <v>2026</v>
      </c>
      <c r="U601" t="s">
        <v>90</v>
      </c>
      <c r="V601">
        <v>4</v>
      </c>
      <c r="W601" t="s">
        <v>79</v>
      </c>
    </row>
    <row r="602" spans="1:23">
      <c r="A602">
        <v>3157</v>
      </c>
      <c r="B602" s="11">
        <v>46130</v>
      </c>
      <c r="C602">
        <v>2026</v>
      </c>
      <c r="D602" t="s">
        <v>90</v>
      </c>
      <c r="E602" t="s">
        <v>79</v>
      </c>
      <c r="F602" t="s">
        <v>20</v>
      </c>
      <c r="G602" t="s">
        <v>33</v>
      </c>
      <c r="H602" t="s">
        <v>2</v>
      </c>
      <c r="I602" t="s">
        <v>13</v>
      </c>
      <c r="J602" t="s">
        <v>23</v>
      </c>
      <c r="K602" t="s">
        <v>29</v>
      </c>
      <c r="L602">
        <v>2</v>
      </c>
      <c r="M602">
        <v>200.36</v>
      </c>
      <c r="N602">
        <v>0</v>
      </c>
      <c r="O602">
        <v>105.12</v>
      </c>
      <c r="P602">
        <v>400.72</v>
      </c>
      <c r="Q602">
        <v>210.24</v>
      </c>
      <c r="R602">
        <v>190.48000000000002</v>
      </c>
      <c r="S602">
        <v>0.47534438011579161</v>
      </c>
      <c r="T602">
        <v>2026</v>
      </c>
      <c r="U602" t="s">
        <v>90</v>
      </c>
      <c r="V602">
        <v>4</v>
      </c>
      <c r="W602" t="s">
        <v>79</v>
      </c>
    </row>
    <row r="603" spans="1:23">
      <c r="A603">
        <v>4516</v>
      </c>
      <c r="B603" s="11">
        <v>46130</v>
      </c>
      <c r="C603">
        <v>2026</v>
      </c>
      <c r="D603" t="s">
        <v>90</v>
      </c>
      <c r="E603" t="s">
        <v>79</v>
      </c>
      <c r="F603" t="s">
        <v>11</v>
      </c>
      <c r="G603" t="s">
        <v>25</v>
      </c>
      <c r="H603" t="s">
        <v>2</v>
      </c>
      <c r="I603" t="s">
        <v>3</v>
      </c>
      <c r="J603" t="s">
        <v>23</v>
      </c>
      <c r="K603" t="s">
        <v>29</v>
      </c>
      <c r="L603">
        <v>1</v>
      </c>
      <c r="M603">
        <v>196.24</v>
      </c>
      <c r="N603">
        <v>0</v>
      </c>
      <c r="O603">
        <v>106.34</v>
      </c>
      <c r="P603">
        <v>196.24</v>
      </c>
      <c r="Q603">
        <v>106.34</v>
      </c>
      <c r="R603">
        <v>89.9</v>
      </c>
      <c r="S603">
        <v>0.45811251528740321</v>
      </c>
      <c r="T603">
        <v>2026</v>
      </c>
      <c r="U603" t="s">
        <v>90</v>
      </c>
      <c r="V603">
        <v>4</v>
      </c>
      <c r="W603" t="s">
        <v>79</v>
      </c>
    </row>
    <row r="604" spans="1:23">
      <c r="A604">
        <v>5119</v>
      </c>
      <c r="B604" s="11">
        <v>46130</v>
      </c>
      <c r="C604">
        <v>2026</v>
      </c>
      <c r="D604" t="s">
        <v>90</v>
      </c>
      <c r="E604" t="s">
        <v>79</v>
      </c>
      <c r="F604" t="s">
        <v>0</v>
      </c>
      <c r="G604" t="s">
        <v>50</v>
      </c>
      <c r="H604" t="s">
        <v>2</v>
      </c>
      <c r="I604" t="s">
        <v>16</v>
      </c>
      <c r="J604" t="s">
        <v>9</v>
      </c>
      <c r="K604" t="s">
        <v>10</v>
      </c>
      <c r="L604">
        <v>1</v>
      </c>
      <c r="M604">
        <v>93.32</v>
      </c>
      <c r="N604">
        <v>0</v>
      </c>
      <c r="O604">
        <v>44.82</v>
      </c>
      <c r="P604">
        <v>93.32</v>
      </c>
      <c r="Q604">
        <v>44.82</v>
      </c>
      <c r="R604">
        <v>48.499999999999993</v>
      </c>
      <c r="S604">
        <v>0.51971710244320612</v>
      </c>
      <c r="T604">
        <v>2026</v>
      </c>
      <c r="U604" t="s">
        <v>90</v>
      </c>
      <c r="V604">
        <v>4</v>
      </c>
      <c r="W604" t="s">
        <v>79</v>
      </c>
    </row>
    <row r="605" spans="1:23">
      <c r="A605">
        <v>125</v>
      </c>
      <c r="B605" s="11">
        <v>46131</v>
      </c>
      <c r="C605">
        <v>2026</v>
      </c>
      <c r="D605" t="s">
        <v>90</v>
      </c>
      <c r="E605" t="s">
        <v>79</v>
      </c>
      <c r="F605" t="s">
        <v>20</v>
      </c>
      <c r="G605" t="s">
        <v>31</v>
      </c>
      <c r="H605" t="s">
        <v>2</v>
      </c>
      <c r="I605" t="s">
        <v>3</v>
      </c>
      <c r="J605" t="s">
        <v>4</v>
      </c>
      <c r="K605" t="s">
        <v>30</v>
      </c>
      <c r="L605">
        <v>2</v>
      </c>
      <c r="M605">
        <v>101.61</v>
      </c>
      <c r="N605">
        <v>0</v>
      </c>
      <c r="O605">
        <v>49.9</v>
      </c>
      <c r="P605">
        <v>203.22</v>
      </c>
      <c r="Q605">
        <v>99.8</v>
      </c>
      <c r="R605">
        <v>103.42</v>
      </c>
      <c r="S605">
        <v>0.50890660368074014</v>
      </c>
      <c r="T605">
        <v>2026</v>
      </c>
      <c r="U605" t="s">
        <v>90</v>
      </c>
      <c r="V605">
        <v>4</v>
      </c>
      <c r="W605" t="s">
        <v>79</v>
      </c>
    </row>
    <row r="606" spans="1:23">
      <c r="A606">
        <v>728</v>
      </c>
      <c r="B606" s="11">
        <v>46131</v>
      </c>
      <c r="C606">
        <v>2026</v>
      </c>
      <c r="D606" t="s">
        <v>90</v>
      </c>
      <c r="E606" t="s">
        <v>79</v>
      </c>
      <c r="F606" t="s">
        <v>6</v>
      </c>
      <c r="G606" t="s">
        <v>49</v>
      </c>
      <c r="H606" t="s">
        <v>2</v>
      </c>
      <c r="I606" t="s">
        <v>3</v>
      </c>
      <c r="J606" t="s">
        <v>4</v>
      </c>
      <c r="K606" t="s">
        <v>30</v>
      </c>
      <c r="L606">
        <v>1</v>
      </c>
      <c r="M606">
        <v>104.91</v>
      </c>
      <c r="N606">
        <v>0</v>
      </c>
      <c r="O606">
        <v>51.68</v>
      </c>
      <c r="P606">
        <v>104.91</v>
      </c>
      <c r="Q606">
        <v>51.68</v>
      </c>
      <c r="R606">
        <v>53.23</v>
      </c>
      <c r="S606">
        <v>0.50738728433895719</v>
      </c>
      <c r="T606">
        <v>2026</v>
      </c>
      <c r="U606" t="s">
        <v>90</v>
      </c>
      <c r="V606">
        <v>4</v>
      </c>
      <c r="W606" t="s">
        <v>79</v>
      </c>
    </row>
    <row r="607" spans="1:23">
      <c r="A607">
        <v>1271</v>
      </c>
      <c r="B607" s="11">
        <v>46131</v>
      </c>
      <c r="C607">
        <v>2026</v>
      </c>
      <c r="D607" t="s">
        <v>90</v>
      </c>
      <c r="E607" t="s">
        <v>79</v>
      </c>
      <c r="F607" t="s">
        <v>11</v>
      </c>
      <c r="G607" t="s">
        <v>12</v>
      </c>
      <c r="H607" t="s">
        <v>8</v>
      </c>
      <c r="I607" t="s">
        <v>16</v>
      </c>
      <c r="J607" t="s">
        <v>34</v>
      </c>
      <c r="K607" t="s">
        <v>35</v>
      </c>
      <c r="L607">
        <v>8</v>
      </c>
      <c r="M607">
        <v>39.99</v>
      </c>
      <c r="N607">
        <v>0.15</v>
      </c>
      <c r="O607">
        <v>14.92</v>
      </c>
      <c r="P607">
        <v>271.93200000000002</v>
      </c>
      <c r="Q607">
        <v>119.36</v>
      </c>
      <c r="R607">
        <v>152.572</v>
      </c>
      <c r="S607">
        <v>0.56106673727255341</v>
      </c>
      <c r="T607">
        <v>2026</v>
      </c>
      <c r="U607" t="s">
        <v>90</v>
      </c>
      <c r="V607">
        <v>4</v>
      </c>
      <c r="W607" t="s">
        <v>79</v>
      </c>
    </row>
    <row r="608" spans="1:23">
      <c r="A608">
        <v>1284</v>
      </c>
      <c r="B608" s="11">
        <v>46131</v>
      </c>
      <c r="C608">
        <v>2026</v>
      </c>
      <c r="D608" t="s">
        <v>90</v>
      </c>
      <c r="E608" t="s">
        <v>79</v>
      </c>
      <c r="F608" t="s">
        <v>6</v>
      </c>
      <c r="G608" t="s">
        <v>43</v>
      </c>
      <c r="H608" t="s">
        <v>19</v>
      </c>
      <c r="I608" t="s">
        <v>13</v>
      </c>
      <c r="J608" t="s">
        <v>14</v>
      </c>
      <c r="K608" t="s">
        <v>44</v>
      </c>
      <c r="L608">
        <v>1</v>
      </c>
      <c r="M608">
        <v>136.01</v>
      </c>
      <c r="N608">
        <v>0</v>
      </c>
      <c r="O608">
        <v>66.59</v>
      </c>
      <c r="P608">
        <v>136.01</v>
      </c>
      <c r="Q608">
        <v>66.59</v>
      </c>
      <c r="R608">
        <v>69.419999999999987</v>
      </c>
      <c r="S608">
        <v>0.51040364679067707</v>
      </c>
      <c r="T608">
        <v>2026</v>
      </c>
      <c r="U608" t="s">
        <v>90</v>
      </c>
      <c r="V608">
        <v>4</v>
      </c>
      <c r="W608" t="s">
        <v>79</v>
      </c>
    </row>
    <row r="609" spans="1:23">
      <c r="A609">
        <v>1657</v>
      </c>
      <c r="B609" s="11">
        <v>46131</v>
      </c>
      <c r="C609">
        <v>2026</v>
      </c>
      <c r="D609" t="s">
        <v>90</v>
      </c>
      <c r="E609" t="s">
        <v>79</v>
      </c>
      <c r="F609" t="s">
        <v>0</v>
      </c>
      <c r="G609" t="s">
        <v>1</v>
      </c>
      <c r="H609" t="s">
        <v>8</v>
      </c>
      <c r="I609" t="s">
        <v>16</v>
      </c>
      <c r="J609" t="s">
        <v>23</v>
      </c>
      <c r="K609" t="s">
        <v>51</v>
      </c>
      <c r="L609">
        <v>15</v>
      </c>
      <c r="M609">
        <v>122.1</v>
      </c>
      <c r="N609">
        <v>0.15</v>
      </c>
      <c r="O609">
        <v>62.33</v>
      </c>
      <c r="P609">
        <v>1556.7749999999999</v>
      </c>
      <c r="Q609">
        <v>934.94999999999993</v>
      </c>
      <c r="R609">
        <v>621.82499999999993</v>
      </c>
      <c r="S609">
        <v>0.39943151707857588</v>
      </c>
      <c r="T609">
        <v>2026</v>
      </c>
      <c r="U609" t="s">
        <v>90</v>
      </c>
      <c r="V609">
        <v>4</v>
      </c>
      <c r="W609" t="s">
        <v>79</v>
      </c>
    </row>
    <row r="610" spans="1:23">
      <c r="A610">
        <v>2240</v>
      </c>
      <c r="B610" s="11">
        <v>46131</v>
      </c>
      <c r="C610">
        <v>2026</v>
      </c>
      <c r="D610" t="s">
        <v>90</v>
      </c>
      <c r="E610" t="s">
        <v>79</v>
      </c>
      <c r="F610" t="s">
        <v>0</v>
      </c>
      <c r="G610" t="s">
        <v>50</v>
      </c>
      <c r="H610" t="s">
        <v>28</v>
      </c>
      <c r="I610" t="s">
        <v>3</v>
      </c>
      <c r="J610" t="s">
        <v>23</v>
      </c>
      <c r="K610" t="s">
        <v>24</v>
      </c>
      <c r="L610">
        <v>4</v>
      </c>
      <c r="M610">
        <v>341.75</v>
      </c>
      <c r="N610">
        <v>0.1</v>
      </c>
      <c r="O610">
        <v>191.91</v>
      </c>
      <c r="P610">
        <v>1230.3</v>
      </c>
      <c r="Q610">
        <v>767.64</v>
      </c>
      <c r="R610">
        <v>462.65999999999997</v>
      </c>
      <c r="S610">
        <v>0.37605462082418922</v>
      </c>
      <c r="T610">
        <v>2026</v>
      </c>
      <c r="U610" t="s">
        <v>90</v>
      </c>
      <c r="V610">
        <v>4</v>
      </c>
      <c r="W610" t="s">
        <v>79</v>
      </c>
    </row>
    <row r="611" spans="1:23">
      <c r="A611">
        <v>3050</v>
      </c>
      <c r="B611" s="11">
        <v>46131</v>
      </c>
      <c r="C611">
        <v>2026</v>
      </c>
      <c r="D611" t="s">
        <v>90</v>
      </c>
      <c r="E611" t="s">
        <v>79</v>
      </c>
      <c r="F611" t="s">
        <v>20</v>
      </c>
      <c r="G611" t="s">
        <v>47</v>
      </c>
      <c r="H611" t="s">
        <v>19</v>
      </c>
      <c r="I611" t="s">
        <v>3</v>
      </c>
      <c r="J611" t="s">
        <v>9</v>
      </c>
      <c r="K611" t="s">
        <v>37</v>
      </c>
      <c r="L611">
        <v>3</v>
      </c>
      <c r="M611">
        <v>156.16</v>
      </c>
      <c r="N611">
        <v>0.05</v>
      </c>
      <c r="O611">
        <v>77.81</v>
      </c>
      <c r="P611">
        <v>445.05599999999998</v>
      </c>
      <c r="Q611">
        <v>233.43</v>
      </c>
      <c r="R611">
        <v>211.62599999999998</v>
      </c>
      <c r="S611">
        <v>0.47550420621225192</v>
      </c>
      <c r="T611">
        <v>2026</v>
      </c>
      <c r="U611" t="s">
        <v>90</v>
      </c>
      <c r="V611">
        <v>4</v>
      </c>
      <c r="W611" t="s">
        <v>79</v>
      </c>
    </row>
    <row r="612" spans="1:23">
      <c r="A612">
        <v>3213</v>
      </c>
      <c r="B612" s="11">
        <v>46131</v>
      </c>
      <c r="C612">
        <v>2026</v>
      </c>
      <c r="D612" t="s">
        <v>90</v>
      </c>
      <c r="E612" t="s">
        <v>79</v>
      </c>
      <c r="F612" t="s">
        <v>0</v>
      </c>
      <c r="G612" t="s">
        <v>50</v>
      </c>
      <c r="H612" t="s">
        <v>2</v>
      </c>
      <c r="I612" t="s">
        <v>3</v>
      </c>
      <c r="J612" t="s">
        <v>14</v>
      </c>
      <c r="K612" t="s">
        <v>44</v>
      </c>
      <c r="L612">
        <v>2</v>
      </c>
      <c r="M612">
        <v>132.53</v>
      </c>
      <c r="N612">
        <v>0.05</v>
      </c>
      <c r="O612">
        <v>66.39</v>
      </c>
      <c r="P612">
        <v>251.80699999999999</v>
      </c>
      <c r="Q612">
        <v>132.78</v>
      </c>
      <c r="R612">
        <v>119.02699999999999</v>
      </c>
      <c r="S612">
        <v>0.47269138665724142</v>
      </c>
      <c r="T612">
        <v>2026</v>
      </c>
      <c r="U612" t="s">
        <v>90</v>
      </c>
      <c r="V612">
        <v>4</v>
      </c>
      <c r="W612" t="s">
        <v>79</v>
      </c>
    </row>
    <row r="613" spans="1:23">
      <c r="A613">
        <v>3367</v>
      </c>
      <c r="B613" s="11">
        <v>46131</v>
      </c>
      <c r="C613">
        <v>2026</v>
      </c>
      <c r="D613" t="s">
        <v>90</v>
      </c>
      <c r="E613" t="s">
        <v>79</v>
      </c>
      <c r="F613" t="s">
        <v>11</v>
      </c>
      <c r="G613" t="s">
        <v>18</v>
      </c>
      <c r="H613" t="s">
        <v>2</v>
      </c>
      <c r="I613" t="s">
        <v>3</v>
      </c>
      <c r="J613" t="s">
        <v>14</v>
      </c>
      <c r="K613" t="s">
        <v>32</v>
      </c>
      <c r="L613">
        <v>3</v>
      </c>
      <c r="M613">
        <v>45.79</v>
      </c>
      <c r="N613">
        <v>0</v>
      </c>
      <c r="O613">
        <v>17.98</v>
      </c>
      <c r="P613">
        <v>137.37</v>
      </c>
      <c r="Q613">
        <v>53.94</v>
      </c>
      <c r="R613">
        <v>83.43</v>
      </c>
      <c r="S613">
        <v>0.60733784669141733</v>
      </c>
      <c r="T613">
        <v>2026</v>
      </c>
      <c r="U613" t="s">
        <v>90</v>
      </c>
      <c r="V613">
        <v>4</v>
      </c>
      <c r="W613" t="s">
        <v>79</v>
      </c>
    </row>
    <row r="614" spans="1:23">
      <c r="A614">
        <v>3885</v>
      </c>
      <c r="B614" s="11">
        <v>46131</v>
      </c>
      <c r="C614">
        <v>2026</v>
      </c>
      <c r="D614" t="s">
        <v>90</v>
      </c>
      <c r="E614" t="s">
        <v>79</v>
      </c>
      <c r="F614" t="s">
        <v>0</v>
      </c>
      <c r="G614" t="s">
        <v>50</v>
      </c>
      <c r="H614" t="s">
        <v>2</v>
      </c>
      <c r="I614" t="s">
        <v>13</v>
      </c>
      <c r="J614" t="s">
        <v>14</v>
      </c>
      <c r="K614" t="s">
        <v>44</v>
      </c>
      <c r="L614">
        <v>2</v>
      </c>
      <c r="M614">
        <v>133.97</v>
      </c>
      <c r="N614">
        <v>0.15</v>
      </c>
      <c r="O614">
        <v>67.36</v>
      </c>
      <c r="P614">
        <v>227.749</v>
      </c>
      <c r="Q614">
        <v>134.72</v>
      </c>
      <c r="R614">
        <v>93.028999999999996</v>
      </c>
      <c r="S614">
        <v>0.40847160690057915</v>
      </c>
      <c r="T614">
        <v>2026</v>
      </c>
      <c r="U614" t="s">
        <v>90</v>
      </c>
      <c r="V614">
        <v>4</v>
      </c>
      <c r="W614" t="s">
        <v>79</v>
      </c>
    </row>
    <row r="615" spans="1:23">
      <c r="A615">
        <v>4372</v>
      </c>
      <c r="B615" s="11">
        <v>46131</v>
      </c>
      <c r="C615">
        <v>2026</v>
      </c>
      <c r="D615" t="s">
        <v>90</v>
      </c>
      <c r="E615" t="s">
        <v>79</v>
      </c>
      <c r="F615" t="s">
        <v>0</v>
      </c>
      <c r="G615" t="s">
        <v>50</v>
      </c>
      <c r="H615" t="s">
        <v>2</v>
      </c>
      <c r="I615" t="s">
        <v>13</v>
      </c>
      <c r="J615" t="s">
        <v>34</v>
      </c>
      <c r="K615" t="s">
        <v>42</v>
      </c>
      <c r="L615">
        <v>1</v>
      </c>
      <c r="M615">
        <v>37.11</v>
      </c>
      <c r="N615">
        <v>0.1</v>
      </c>
      <c r="O615">
        <v>14.27</v>
      </c>
      <c r="P615">
        <v>33.399000000000001</v>
      </c>
      <c r="Q615">
        <v>14.27</v>
      </c>
      <c r="R615">
        <v>19.129000000000001</v>
      </c>
      <c r="S615">
        <v>0.5727416988532591</v>
      </c>
      <c r="T615">
        <v>2026</v>
      </c>
      <c r="U615" t="s">
        <v>90</v>
      </c>
      <c r="V615">
        <v>4</v>
      </c>
      <c r="W615" t="s">
        <v>79</v>
      </c>
    </row>
    <row r="616" spans="1:23">
      <c r="A616">
        <v>4417</v>
      </c>
      <c r="B616" s="11">
        <v>46131</v>
      </c>
      <c r="C616">
        <v>2026</v>
      </c>
      <c r="D616" t="s">
        <v>90</v>
      </c>
      <c r="E616" t="s">
        <v>79</v>
      </c>
      <c r="F616" t="s">
        <v>20</v>
      </c>
      <c r="G616" t="s">
        <v>33</v>
      </c>
      <c r="H616" t="s">
        <v>19</v>
      </c>
      <c r="I616" t="s">
        <v>13</v>
      </c>
      <c r="J616" t="s">
        <v>23</v>
      </c>
      <c r="K616" t="s">
        <v>24</v>
      </c>
      <c r="L616">
        <v>3</v>
      </c>
      <c r="M616">
        <v>334.01</v>
      </c>
      <c r="N616">
        <v>0.15</v>
      </c>
      <c r="O616">
        <v>192.17</v>
      </c>
      <c r="P616">
        <v>851.72550000000001</v>
      </c>
      <c r="Q616">
        <v>576.51</v>
      </c>
      <c r="R616">
        <v>275.21550000000002</v>
      </c>
      <c r="S616">
        <v>0.32312699337990941</v>
      </c>
      <c r="T616">
        <v>2026</v>
      </c>
      <c r="U616" t="s">
        <v>90</v>
      </c>
      <c r="V616">
        <v>4</v>
      </c>
      <c r="W616" t="s">
        <v>79</v>
      </c>
    </row>
    <row r="617" spans="1:23">
      <c r="A617">
        <v>1147</v>
      </c>
      <c r="B617" s="11">
        <v>46132</v>
      </c>
      <c r="C617">
        <v>2026</v>
      </c>
      <c r="D617" t="s">
        <v>90</v>
      </c>
      <c r="E617" t="s">
        <v>79</v>
      </c>
      <c r="F617" t="s">
        <v>20</v>
      </c>
      <c r="G617" t="s">
        <v>31</v>
      </c>
      <c r="H617" t="s">
        <v>2</v>
      </c>
      <c r="I617" t="s">
        <v>13</v>
      </c>
      <c r="J617" t="s">
        <v>14</v>
      </c>
      <c r="K617" t="s">
        <v>44</v>
      </c>
      <c r="L617">
        <v>1</v>
      </c>
      <c r="M617">
        <v>131.46</v>
      </c>
      <c r="N617">
        <v>0</v>
      </c>
      <c r="O617">
        <v>67.77</v>
      </c>
      <c r="P617">
        <v>131.46</v>
      </c>
      <c r="Q617">
        <v>67.77</v>
      </c>
      <c r="R617">
        <v>63.690000000000012</v>
      </c>
      <c r="S617">
        <v>0.48448197170241902</v>
      </c>
      <c r="T617">
        <v>2026</v>
      </c>
      <c r="U617" t="s">
        <v>90</v>
      </c>
      <c r="V617">
        <v>4</v>
      </c>
      <c r="W617" t="s">
        <v>79</v>
      </c>
    </row>
    <row r="618" spans="1:23">
      <c r="A618">
        <v>1514</v>
      </c>
      <c r="B618" s="11">
        <v>46132</v>
      </c>
      <c r="C618">
        <v>2026</v>
      </c>
      <c r="D618" t="s">
        <v>90</v>
      </c>
      <c r="E618" t="s">
        <v>79</v>
      </c>
      <c r="F618" t="s">
        <v>11</v>
      </c>
      <c r="G618" t="s">
        <v>18</v>
      </c>
      <c r="H618" t="s">
        <v>19</v>
      </c>
      <c r="I618" t="s">
        <v>3</v>
      </c>
      <c r="J618" t="s">
        <v>9</v>
      </c>
      <c r="K618" t="s">
        <v>46</v>
      </c>
      <c r="L618">
        <v>3</v>
      </c>
      <c r="M618">
        <v>72.48</v>
      </c>
      <c r="N618">
        <v>0</v>
      </c>
      <c r="O618">
        <v>32.36</v>
      </c>
      <c r="P618">
        <v>217.44</v>
      </c>
      <c r="Q618">
        <v>97.08</v>
      </c>
      <c r="R618">
        <v>120.36</v>
      </c>
      <c r="S618">
        <v>0.55353200883002207</v>
      </c>
      <c r="T618">
        <v>2026</v>
      </c>
      <c r="U618" t="s">
        <v>90</v>
      </c>
      <c r="V618">
        <v>4</v>
      </c>
      <c r="W618" t="s">
        <v>79</v>
      </c>
    </row>
    <row r="619" spans="1:23">
      <c r="A619">
        <v>1538</v>
      </c>
      <c r="B619" s="11">
        <v>46132</v>
      </c>
      <c r="C619">
        <v>2026</v>
      </c>
      <c r="D619" t="s">
        <v>90</v>
      </c>
      <c r="E619" t="s">
        <v>79</v>
      </c>
      <c r="F619" t="s">
        <v>11</v>
      </c>
      <c r="G619" t="s">
        <v>12</v>
      </c>
      <c r="H619" t="s">
        <v>28</v>
      </c>
      <c r="I619" t="s">
        <v>13</v>
      </c>
      <c r="J619" t="s">
        <v>4</v>
      </c>
      <c r="K619" t="s">
        <v>5</v>
      </c>
      <c r="L619">
        <v>1</v>
      </c>
      <c r="M619">
        <v>81.98</v>
      </c>
      <c r="N619">
        <v>0</v>
      </c>
      <c r="O619">
        <v>43.15</v>
      </c>
      <c r="P619">
        <v>81.98</v>
      </c>
      <c r="Q619">
        <v>43.15</v>
      </c>
      <c r="R619">
        <v>38.830000000000005</v>
      </c>
      <c r="S619">
        <v>0.47365211027079779</v>
      </c>
      <c r="T619">
        <v>2026</v>
      </c>
      <c r="U619" t="s">
        <v>90</v>
      </c>
      <c r="V619">
        <v>4</v>
      </c>
      <c r="W619" t="s">
        <v>79</v>
      </c>
    </row>
    <row r="620" spans="1:23">
      <c r="A620">
        <v>1679</v>
      </c>
      <c r="B620" s="11">
        <v>46132</v>
      </c>
      <c r="C620">
        <v>2026</v>
      </c>
      <c r="D620" t="s">
        <v>90</v>
      </c>
      <c r="E620" t="s">
        <v>79</v>
      </c>
      <c r="F620" t="s">
        <v>20</v>
      </c>
      <c r="G620" t="s">
        <v>47</v>
      </c>
      <c r="H620" t="s">
        <v>28</v>
      </c>
      <c r="I620" t="s">
        <v>3</v>
      </c>
      <c r="J620" t="s">
        <v>14</v>
      </c>
      <c r="K620" t="s">
        <v>32</v>
      </c>
      <c r="L620">
        <v>1</v>
      </c>
      <c r="M620">
        <v>46.71</v>
      </c>
      <c r="N620">
        <v>0</v>
      </c>
      <c r="O620">
        <v>18.18</v>
      </c>
      <c r="P620">
        <v>46.71</v>
      </c>
      <c r="Q620">
        <v>18.18</v>
      </c>
      <c r="R620">
        <v>28.53</v>
      </c>
      <c r="S620">
        <v>0.61078998073217727</v>
      </c>
      <c r="T620">
        <v>2026</v>
      </c>
      <c r="U620" t="s">
        <v>90</v>
      </c>
      <c r="V620">
        <v>4</v>
      </c>
      <c r="W620" t="s">
        <v>79</v>
      </c>
    </row>
    <row r="621" spans="1:23">
      <c r="A621">
        <v>1708</v>
      </c>
      <c r="B621" s="11">
        <v>46132</v>
      </c>
      <c r="C621">
        <v>2026</v>
      </c>
      <c r="D621" t="s">
        <v>90</v>
      </c>
      <c r="E621" t="s">
        <v>79</v>
      </c>
      <c r="F621" t="s">
        <v>11</v>
      </c>
      <c r="G621" t="s">
        <v>25</v>
      </c>
      <c r="H621" t="s">
        <v>28</v>
      </c>
      <c r="I621" t="s">
        <v>13</v>
      </c>
      <c r="J621" t="s">
        <v>34</v>
      </c>
      <c r="K621" t="s">
        <v>35</v>
      </c>
      <c r="L621">
        <v>1</v>
      </c>
      <c r="M621">
        <v>41.01</v>
      </c>
      <c r="N621">
        <v>0</v>
      </c>
      <c r="O621">
        <v>14.5</v>
      </c>
      <c r="P621">
        <v>41.01</v>
      </c>
      <c r="Q621">
        <v>14.5</v>
      </c>
      <c r="R621">
        <v>26.509999999999998</v>
      </c>
      <c r="S621">
        <v>0.64642770056083876</v>
      </c>
      <c r="T621">
        <v>2026</v>
      </c>
      <c r="U621" t="s">
        <v>90</v>
      </c>
      <c r="V621">
        <v>4</v>
      </c>
      <c r="W621" t="s">
        <v>79</v>
      </c>
    </row>
    <row r="622" spans="1:23">
      <c r="A622">
        <v>2686</v>
      </c>
      <c r="B622" s="11">
        <v>46132</v>
      </c>
      <c r="C622">
        <v>2026</v>
      </c>
      <c r="D622" t="s">
        <v>90</v>
      </c>
      <c r="E622" t="s">
        <v>79</v>
      </c>
      <c r="F622" t="s">
        <v>6</v>
      </c>
      <c r="G622" t="s">
        <v>43</v>
      </c>
      <c r="H622" t="s">
        <v>2</v>
      </c>
      <c r="I622" t="s">
        <v>3</v>
      </c>
      <c r="J622" t="s">
        <v>9</v>
      </c>
      <c r="K622" t="s">
        <v>46</v>
      </c>
      <c r="L622">
        <v>1</v>
      </c>
      <c r="M622">
        <v>70.45</v>
      </c>
      <c r="N622">
        <v>0.05</v>
      </c>
      <c r="O622">
        <v>31.98</v>
      </c>
      <c r="P622">
        <v>66.927499999999995</v>
      </c>
      <c r="Q622">
        <v>31.98</v>
      </c>
      <c r="R622">
        <v>34.947499999999991</v>
      </c>
      <c r="S622">
        <v>0.52216951178514059</v>
      </c>
      <c r="T622">
        <v>2026</v>
      </c>
      <c r="U622" t="s">
        <v>90</v>
      </c>
      <c r="V622">
        <v>4</v>
      </c>
      <c r="W622" t="s">
        <v>79</v>
      </c>
    </row>
    <row r="623" spans="1:23">
      <c r="A623">
        <v>3307</v>
      </c>
      <c r="B623" s="11">
        <v>46132</v>
      </c>
      <c r="C623">
        <v>2026</v>
      </c>
      <c r="D623" t="s">
        <v>90</v>
      </c>
      <c r="E623" t="s">
        <v>79</v>
      </c>
      <c r="F623" t="s">
        <v>20</v>
      </c>
      <c r="G623" t="s">
        <v>47</v>
      </c>
      <c r="H623" t="s">
        <v>19</v>
      </c>
      <c r="I623" t="s">
        <v>16</v>
      </c>
      <c r="J623" t="s">
        <v>4</v>
      </c>
      <c r="K623" t="s">
        <v>22</v>
      </c>
      <c r="L623">
        <v>2</v>
      </c>
      <c r="M623">
        <v>51.39</v>
      </c>
      <c r="N623">
        <v>0.05</v>
      </c>
      <c r="O623">
        <v>22.28</v>
      </c>
      <c r="P623">
        <v>97.640999999999991</v>
      </c>
      <c r="Q623">
        <v>44.56</v>
      </c>
      <c r="R623">
        <v>53.080999999999989</v>
      </c>
      <c r="S623">
        <v>0.54363433393758764</v>
      </c>
      <c r="T623">
        <v>2026</v>
      </c>
      <c r="U623" t="s">
        <v>90</v>
      </c>
      <c r="V623">
        <v>4</v>
      </c>
      <c r="W623" t="s">
        <v>79</v>
      </c>
    </row>
    <row r="624" spans="1:23">
      <c r="A624">
        <v>3772</v>
      </c>
      <c r="B624" s="11">
        <v>46132</v>
      </c>
      <c r="C624">
        <v>2026</v>
      </c>
      <c r="D624" t="s">
        <v>90</v>
      </c>
      <c r="E624" t="s">
        <v>79</v>
      </c>
      <c r="F624" t="s">
        <v>0</v>
      </c>
      <c r="G624" t="s">
        <v>50</v>
      </c>
      <c r="H624" t="s">
        <v>19</v>
      </c>
      <c r="I624" t="s">
        <v>3</v>
      </c>
      <c r="J624" t="s">
        <v>23</v>
      </c>
      <c r="K624" t="s">
        <v>51</v>
      </c>
      <c r="L624">
        <v>2</v>
      </c>
      <c r="M624">
        <v>122.03</v>
      </c>
      <c r="N624">
        <v>0</v>
      </c>
      <c r="O624">
        <v>59.43</v>
      </c>
      <c r="P624">
        <v>244.06</v>
      </c>
      <c r="Q624">
        <v>118.86</v>
      </c>
      <c r="R624">
        <v>125.2</v>
      </c>
      <c r="S624">
        <v>0.51298860935835455</v>
      </c>
      <c r="T624">
        <v>2026</v>
      </c>
      <c r="U624" t="s">
        <v>90</v>
      </c>
      <c r="V624">
        <v>4</v>
      </c>
      <c r="W624" t="s">
        <v>79</v>
      </c>
    </row>
    <row r="625" spans="1:23">
      <c r="A625">
        <v>3877</v>
      </c>
      <c r="B625" s="11">
        <v>46132</v>
      </c>
      <c r="C625">
        <v>2026</v>
      </c>
      <c r="D625" t="s">
        <v>90</v>
      </c>
      <c r="E625" t="s">
        <v>79</v>
      </c>
      <c r="F625" t="s">
        <v>20</v>
      </c>
      <c r="G625" t="s">
        <v>21</v>
      </c>
      <c r="H625" t="s">
        <v>2</v>
      </c>
      <c r="I625" t="s">
        <v>13</v>
      </c>
      <c r="J625" t="s">
        <v>14</v>
      </c>
      <c r="K625" t="s">
        <v>44</v>
      </c>
      <c r="L625">
        <v>3</v>
      </c>
      <c r="M625">
        <v>132.07</v>
      </c>
      <c r="N625">
        <v>0.05</v>
      </c>
      <c r="O625">
        <v>66.41</v>
      </c>
      <c r="P625">
        <v>376.39949999999999</v>
      </c>
      <c r="Q625">
        <v>199.23</v>
      </c>
      <c r="R625">
        <v>177.1695</v>
      </c>
      <c r="S625">
        <v>0.47069536489819991</v>
      </c>
      <c r="T625">
        <v>2026</v>
      </c>
      <c r="U625" t="s">
        <v>90</v>
      </c>
      <c r="V625">
        <v>4</v>
      </c>
      <c r="W625" t="s">
        <v>79</v>
      </c>
    </row>
    <row r="626" spans="1:23">
      <c r="A626">
        <v>4117</v>
      </c>
      <c r="B626" s="11">
        <v>46132</v>
      </c>
      <c r="C626">
        <v>2026</v>
      </c>
      <c r="D626" t="s">
        <v>90</v>
      </c>
      <c r="E626" t="s">
        <v>79</v>
      </c>
      <c r="F626" t="s">
        <v>20</v>
      </c>
      <c r="G626" t="s">
        <v>31</v>
      </c>
      <c r="H626" t="s">
        <v>28</v>
      </c>
      <c r="I626" t="s">
        <v>3</v>
      </c>
      <c r="J626" t="s">
        <v>4</v>
      </c>
      <c r="K626" t="s">
        <v>26</v>
      </c>
      <c r="L626">
        <v>1</v>
      </c>
      <c r="M626">
        <v>41.04</v>
      </c>
      <c r="N626">
        <v>0.1</v>
      </c>
      <c r="O626">
        <v>17.02</v>
      </c>
      <c r="P626">
        <v>36.936</v>
      </c>
      <c r="Q626">
        <v>17.02</v>
      </c>
      <c r="R626">
        <v>19.916</v>
      </c>
      <c r="S626">
        <v>0.53920294563569415</v>
      </c>
      <c r="T626">
        <v>2026</v>
      </c>
      <c r="U626" t="s">
        <v>90</v>
      </c>
      <c r="V626">
        <v>4</v>
      </c>
      <c r="W626" t="s">
        <v>79</v>
      </c>
    </row>
    <row r="627" spans="1:23">
      <c r="A627">
        <v>4562</v>
      </c>
      <c r="B627" s="11">
        <v>46132</v>
      </c>
      <c r="C627">
        <v>2026</v>
      </c>
      <c r="D627" t="s">
        <v>90</v>
      </c>
      <c r="E627" t="s">
        <v>79</v>
      </c>
      <c r="F627" t="s">
        <v>6</v>
      </c>
      <c r="G627" t="s">
        <v>7</v>
      </c>
      <c r="H627" t="s">
        <v>19</v>
      </c>
      <c r="I627" t="s">
        <v>13</v>
      </c>
      <c r="J627" t="s">
        <v>34</v>
      </c>
      <c r="K627" t="s">
        <v>35</v>
      </c>
      <c r="L627">
        <v>2</v>
      </c>
      <c r="M627">
        <v>40.56</v>
      </c>
      <c r="N627">
        <v>0</v>
      </c>
      <c r="O627">
        <v>15.09</v>
      </c>
      <c r="P627">
        <v>81.12</v>
      </c>
      <c r="Q627">
        <v>30.18</v>
      </c>
      <c r="R627">
        <v>50.940000000000005</v>
      </c>
      <c r="S627">
        <v>0.62795857988165682</v>
      </c>
      <c r="T627">
        <v>2026</v>
      </c>
      <c r="U627" t="s">
        <v>90</v>
      </c>
      <c r="V627">
        <v>4</v>
      </c>
      <c r="W627" t="s">
        <v>79</v>
      </c>
    </row>
    <row r="628" spans="1:23">
      <c r="A628">
        <v>4683</v>
      </c>
      <c r="B628" s="11">
        <v>46132</v>
      </c>
      <c r="C628">
        <v>2026</v>
      </c>
      <c r="D628" t="s">
        <v>90</v>
      </c>
      <c r="E628" t="s">
        <v>79</v>
      </c>
      <c r="F628" t="s">
        <v>11</v>
      </c>
      <c r="G628" t="s">
        <v>52</v>
      </c>
      <c r="H628" t="s">
        <v>2</v>
      </c>
      <c r="I628" t="s">
        <v>16</v>
      </c>
      <c r="J628" t="s">
        <v>34</v>
      </c>
      <c r="K628" t="s">
        <v>45</v>
      </c>
      <c r="L628">
        <v>3</v>
      </c>
      <c r="M628">
        <v>51.36</v>
      </c>
      <c r="N628">
        <v>0</v>
      </c>
      <c r="O628">
        <v>22.05</v>
      </c>
      <c r="P628">
        <v>154.07999999999998</v>
      </c>
      <c r="Q628">
        <v>66.150000000000006</v>
      </c>
      <c r="R628">
        <v>87.929999999999978</v>
      </c>
      <c r="S628">
        <v>0.57067757009345788</v>
      </c>
      <c r="T628">
        <v>2026</v>
      </c>
      <c r="U628" t="s">
        <v>90</v>
      </c>
      <c r="V628">
        <v>4</v>
      </c>
      <c r="W628" t="s">
        <v>79</v>
      </c>
    </row>
    <row r="629" spans="1:23">
      <c r="A629">
        <v>308</v>
      </c>
      <c r="B629" s="11">
        <v>46133</v>
      </c>
      <c r="C629">
        <v>2026</v>
      </c>
      <c r="D629" t="s">
        <v>90</v>
      </c>
      <c r="E629" t="s">
        <v>79</v>
      </c>
      <c r="F629" t="s">
        <v>20</v>
      </c>
      <c r="G629" t="s">
        <v>31</v>
      </c>
      <c r="H629" t="s">
        <v>2</v>
      </c>
      <c r="I629" t="s">
        <v>3</v>
      </c>
      <c r="J629" t="s">
        <v>9</v>
      </c>
      <c r="K629" t="s">
        <v>10</v>
      </c>
      <c r="L629">
        <v>6</v>
      </c>
      <c r="M629">
        <v>93.58</v>
      </c>
      <c r="N629">
        <v>0</v>
      </c>
      <c r="O629">
        <v>46.68</v>
      </c>
      <c r="P629">
        <v>561.48</v>
      </c>
      <c r="Q629">
        <v>280.08</v>
      </c>
      <c r="R629">
        <v>281.40000000000003</v>
      </c>
      <c r="S629">
        <v>0.5011754648429152</v>
      </c>
      <c r="T629">
        <v>2026</v>
      </c>
      <c r="U629" t="s">
        <v>90</v>
      </c>
      <c r="V629">
        <v>4</v>
      </c>
      <c r="W629" t="s">
        <v>79</v>
      </c>
    </row>
    <row r="630" spans="1:23">
      <c r="A630">
        <v>773</v>
      </c>
      <c r="B630" s="11">
        <v>46133</v>
      </c>
      <c r="C630">
        <v>2026</v>
      </c>
      <c r="D630" t="s">
        <v>90</v>
      </c>
      <c r="E630" t="s">
        <v>79</v>
      </c>
      <c r="F630" t="s">
        <v>20</v>
      </c>
      <c r="G630" t="s">
        <v>31</v>
      </c>
      <c r="H630" t="s">
        <v>2</v>
      </c>
      <c r="I630" t="s">
        <v>16</v>
      </c>
      <c r="J630" t="s">
        <v>4</v>
      </c>
      <c r="K630" t="s">
        <v>5</v>
      </c>
      <c r="L630">
        <v>5</v>
      </c>
      <c r="M630">
        <v>80.16</v>
      </c>
      <c r="N630">
        <v>0.1</v>
      </c>
      <c r="O630">
        <v>42.5</v>
      </c>
      <c r="P630">
        <v>360.71999999999997</v>
      </c>
      <c r="Q630">
        <v>212.5</v>
      </c>
      <c r="R630">
        <v>148.21999999999997</v>
      </c>
      <c r="S630">
        <v>0.41090042137946325</v>
      </c>
      <c r="T630">
        <v>2026</v>
      </c>
      <c r="U630" t="s">
        <v>90</v>
      </c>
      <c r="V630">
        <v>4</v>
      </c>
      <c r="W630" t="s">
        <v>79</v>
      </c>
    </row>
    <row r="631" spans="1:23">
      <c r="A631">
        <v>1303</v>
      </c>
      <c r="B631" s="11">
        <v>46133</v>
      </c>
      <c r="C631">
        <v>2026</v>
      </c>
      <c r="D631" t="s">
        <v>90</v>
      </c>
      <c r="E631" t="s">
        <v>79</v>
      </c>
      <c r="F631" t="s">
        <v>6</v>
      </c>
      <c r="G631" t="s">
        <v>43</v>
      </c>
      <c r="H631" t="s">
        <v>2</v>
      </c>
      <c r="I631" t="s">
        <v>13</v>
      </c>
      <c r="J631" t="s">
        <v>9</v>
      </c>
      <c r="K631" t="s">
        <v>17</v>
      </c>
      <c r="L631">
        <v>1</v>
      </c>
      <c r="M631">
        <v>142.22999999999999</v>
      </c>
      <c r="N631">
        <v>0.05</v>
      </c>
      <c r="O631">
        <v>77.66</v>
      </c>
      <c r="P631">
        <v>135.11849999999998</v>
      </c>
      <c r="Q631">
        <v>77.66</v>
      </c>
      <c r="R631">
        <v>57.458499999999987</v>
      </c>
      <c r="S631">
        <v>0.42524524768999061</v>
      </c>
      <c r="T631">
        <v>2026</v>
      </c>
      <c r="U631" t="s">
        <v>90</v>
      </c>
      <c r="V631">
        <v>4</v>
      </c>
      <c r="W631" t="s">
        <v>79</v>
      </c>
    </row>
    <row r="632" spans="1:23">
      <c r="A632">
        <v>1348</v>
      </c>
      <c r="B632" s="11">
        <v>46133</v>
      </c>
      <c r="C632">
        <v>2026</v>
      </c>
      <c r="D632" t="s">
        <v>90</v>
      </c>
      <c r="E632" t="s">
        <v>79</v>
      </c>
      <c r="F632" t="s">
        <v>6</v>
      </c>
      <c r="G632" t="s">
        <v>49</v>
      </c>
      <c r="H632" t="s">
        <v>2</v>
      </c>
      <c r="I632" t="s">
        <v>3</v>
      </c>
      <c r="J632" t="s">
        <v>9</v>
      </c>
      <c r="K632" t="s">
        <v>46</v>
      </c>
      <c r="L632">
        <v>2</v>
      </c>
      <c r="M632">
        <v>71.77</v>
      </c>
      <c r="N632">
        <v>0</v>
      </c>
      <c r="O632">
        <v>32.450000000000003</v>
      </c>
      <c r="P632">
        <v>143.54</v>
      </c>
      <c r="Q632">
        <v>64.900000000000006</v>
      </c>
      <c r="R632">
        <v>78.639999999999986</v>
      </c>
      <c r="S632">
        <v>0.54786122335237553</v>
      </c>
      <c r="T632">
        <v>2026</v>
      </c>
      <c r="U632" t="s">
        <v>90</v>
      </c>
      <c r="V632">
        <v>4</v>
      </c>
      <c r="W632" t="s">
        <v>79</v>
      </c>
    </row>
    <row r="633" spans="1:23">
      <c r="A633">
        <v>1496</v>
      </c>
      <c r="B633" s="11">
        <v>46133</v>
      </c>
      <c r="C633">
        <v>2026</v>
      </c>
      <c r="D633" t="s">
        <v>90</v>
      </c>
      <c r="E633" t="s">
        <v>79</v>
      </c>
      <c r="F633" t="s">
        <v>0</v>
      </c>
      <c r="G633" t="s">
        <v>1</v>
      </c>
      <c r="H633" t="s">
        <v>28</v>
      </c>
      <c r="I633" t="s">
        <v>3</v>
      </c>
      <c r="J633" t="s">
        <v>9</v>
      </c>
      <c r="K633" t="s">
        <v>46</v>
      </c>
      <c r="L633">
        <v>1</v>
      </c>
      <c r="M633">
        <v>71.23</v>
      </c>
      <c r="N633">
        <v>0.05</v>
      </c>
      <c r="O633">
        <v>33.28</v>
      </c>
      <c r="P633">
        <v>67.668499999999995</v>
      </c>
      <c r="Q633">
        <v>33.28</v>
      </c>
      <c r="R633">
        <v>34.388499999999993</v>
      </c>
      <c r="S633">
        <v>0.50819066478494423</v>
      </c>
      <c r="T633">
        <v>2026</v>
      </c>
      <c r="U633" t="s">
        <v>90</v>
      </c>
      <c r="V633">
        <v>4</v>
      </c>
      <c r="W633" t="s">
        <v>79</v>
      </c>
    </row>
    <row r="634" spans="1:23">
      <c r="A634">
        <v>1695</v>
      </c>
      <c r="B634" s="11">
        <v>46133</v>
      </c>
      <c r="C634">
        <v>2026</v>
      </c>
      <c r="D634" t="s">
        <v>90</v>
      </c>
      <c r="E634" t="s">
        <v>79</v>
      </c>
      <c r="F634" t="s">
        <v>0</v>
      </c>
      <c r="G634" t="s">
        <v>1</v>
      </c>
      <c r="H634" t="s">
        <v>19</v>
      </c>
      <c r="I634" t="s">
        <v>3</v>
      </c>
      <c r="J634" t="s">
        <v>9</v>
      </c>
      <c r="K634" t="s">
        <v>46</v>
      </c>
      <c r="L634">
        <v>1</v>
      </c>
      <c r="M634">
        <v>71.239999999999995</v>
      </c>
      <c r="N634">
        <v>0.1</v>
      </c>
      <c r="O634">
        <v>33.07</v>
      </c>
      <c r="P634">
        <v>64.116</v>
      </c>
      <c r="Q634">
        <v>33.07</v>
      </c>
      <c r="R634">
        <v>31.045999999999999</v>
      </c>
      <c r="S634">
        <v>0.48421610830369954</v>
      </c>
      <c r="T634">
        <v>2026</v>
      </c>
      <c r="U634" t="s">
        <v>90</v>
      </c>
      <c r="V634">
        <v>4</v>
      </c>
      <c r="W634" t="s">
        <v>79</v>
      </c>
    </row>
    <row r="635" spans="1:23">
      <c r="A635">
        <v>2812</v>
      </c>
      <c r="B635" s="11">
        <v>46133</v>
      </c>
      <c r="C635">
        <v>2026</v>
      </c>
      <c r="D635" t="s">
        <v>90</v>
      </c>
      <c r="E635" t="s">
        <v>79</v>
      </c>
      <c r="F635" t="s">
        <v>6</v>
      </c>
      <c r="G635" t="s">
        <v>27</v>
      </c>
      <c r="H635" t="s">
        <v>2</v>
      </c>
      <c r="I635" t="s">
        <v>13</v>
      </c>
      <c r="J635" t="s">
        <v>4</v>
      </c>
      <c r="K635" t="s">
        <v>22</v>
      </c>
      <c r="L635">
        <v>1</v>
      </c>
      <c r="M635">
        <v>51.39</v>
      </c>
      <c r="N635">
        <v>0</v>
      </c>
      <c r="O635">
        <v>22.08</v>
      </c>
      <c r="P635">
        <v>51.39</v>
      </c>
      <c r="Q635">
        <v>22.08</v>
      </c>
      <c r="R635">
        <v>29.310000000000002</v>
      </c>
      <c r="S635">
        <v>0.57034442498540572</v>
      </c>
      <c r="T635">
        <v>2026</v>
      </c>
      <c r="U635" t="s">
        <v>90</v>
      </c>
      <c r="V635">
        <v>4</v>
      </c>
      <c r="W635" t="s">
        <v>79</v>
      </c>
    </row>
    <row r="636" spans="1:23">
      <c r="A636">
        <v>3017</v>
      </c>
      <c r="B636" s="11">
        <v>46133</v>
      </c>
      <c r="C636">
        <v>2026</v>
      </c>
      <c r="D636" t="s">
        <v>90</v>
      </c>
      <c r="E636" t="s">
        <v>79</v>
      </c>
      <c r="F636" t="s">
        <v>6</v>
      </c>
      <c r="G636" t="s">
        <v>43</v>
      </c>
      <c r="H636" t="s">
        <v>2</v>
      </c>
      <c r="I636" t="s">
        <v>3</v>
      </c>
      <c r="J636" t="s">
        <v>4</v>
      </c>
      <c r="K636" t="s">
        <v>30</v>
      </c>
      <c r="L636">
        <v>1</v>
      </c>
      <c r="M636">
        <v>102.64</v>
      </c>
      <c r="N636">
        <v>0</v>
      </c>
      <c r="O636">
        <v>51.86</v>
      </c>
      <c r="P636">
        <v>102.64</v>
      </c>
      <c r="Q636">
        <v>51.86</v>
      </c>
      <c r="R636">
        <v>50.78</v>
      </c>
      <c r="S636">
        <v>0.49473889321901793</v>
      </c>
      <c r="T636">
        <v>2026</v>
      </c>
      <c r="U636" t="s">
        <v>90</v>
      </c>
      <c r="V636">
        <v>4</v>
      </c>
      <c r="W636" t="s">
        <v>79</v>
      </c>
    </row>
    <row r="637" spans="1:23">
      <c r="A637">
        <v>3719</v>
      </c>
      <c r="B637" s="11">
        <v>46133</v>
      </c>
      <c r="C637">
        <v>2026</v>
      </c>
      <c r="D637" t="s">
        <v>90</v>
      </c>
      <c r="E637" t="s">
        <v>79</v>
      </c>
      <c r="F637" t="s">
        <v>11</v>
      </c>
      <c r="G637" t="s">
        <v>12</v>
      </c>
      <c r="H637" t="s">
        <v>2</v>
      </c>
      <c r="I637" t="s">
        <v>13</v>
      </c>
      <c r="J637" t="s">
        <v>34</v>
      </c>
      <c r="K637" t="s">
        <v>42</v>
      </c>
      <c r="L637">
        <v>2</v>
      </c>
      <c r="M637">
        <v>35.56</v>
      </c>
      <c r="N637">
        <v>0.1</v>
      </c>
      <c r="O637">
        <v>13.85</v>
      </c>
      <c r="P637">
        <v>64.00800000000001</v>
      </c>
      <c r="Q637">
        <v>27.7</v>
      </c>
      <c r="R637">
        <v>36.308000000000007</v>
      </c>
      <c r="S637">
        <v>0.56724159480064995</v>
      </c>
      <c r="T637">
        <v>2026</v>
      </c>
      <c r="U637" t="s">
        <v>90</v>
      </c>
      <c r="V637">
        <v>4</v>
      </c>
      <c r="W637" t="s">
        <v>79</v>
      </c>
    </row>
    <row r="638" spans="1:23">
      <c r="A638">
        <v>3920</v>
      </c>
      <c r="B638" s="11">
        <v>46133</v>
      </c>
      <c r="C638">
        <v>2026</v>
      </c>
      <c r="D638" t="s">
        <v>90</v>
      </c>
      <c r="E638" t="s">
        <v>79</v>
      </c>
      <c r="F638" t="s">
        <v>6</v>
      </c>
      <c r="G638" t="s">
        <v>41</v>
      </c>
      <c r="H638" t="s">
        <v>2</v>
      </c>
      <c r="I638" t="s">
        <v>3</v>
      </c>
      <c r="J638" t="s">
        <v>4</v>
      </c>
      <c r="K638" t="s">
        <v>30</v>
      </c>
      <c r="L638">
        <v>2</v>
      </c>
      <c r="M638">
        <v>100.39</v>
      </c>
      <c r="N638">
        <v>0</v>
      </c>
      <c r="O638">
        <v>49.05</v>
      </c>
      <c r="P638">
        <v>200.78</v>
      </c>
      <c r="Q638">
        <v>98.1</v>
      </c>
      <c r="R638">
        <v>102.68</v>
      </c>
      <c r="S638">
        <v>0.51140551847793603</v>
      </c>
      <c r="T638">
        <v>2026</v>
      </c>
      <c r="U638" t="s">
        <v>90</v>
      </c>
      <c r="V638">
        <v>4</v>
      </c>
      <c r="W638" t="s">
        <v>79</v>
      </c>
    </row>
    <row r="639" spans="1:23">
      <c r="A639">
        <v>4654</v>
      </c>
      <c r="B639" s="11">
        <v>46133</v>
      </c>
      <c r="C639">
        <v>2026</v>
      </c>
      <c r="D639" t="s">
        <v>90</v>
      </c>
      <c r="E639" t="s">
        <v>79</v>
      </c>
      <c r="F639" t="s">
        <v>0</v>
      </c>
      <c r="G639" t="s">
        <v>50</v>
      </c>
      <c r="H639" t="s">
        <v>19</v>
      </c>
      <c r="I639" t="s">
        <v>3</v>
      </c>
      <c r="J639" t="s">
        <v>23</v>
      </c>
      <c r="K639" t="s">
        <v>29</v>
      </c>
      <c r="L639">
        <v>2</v>
      </c>
      <c r="M639">
        <v>191.51</v>
      </c>
      <c r="N639">
        <v>0.1</v>
      </c>
      <c r="O639">
        <v>101.25</v>
      </c>
      <c r="P639">
        <v>344.71800000000002</v>
      </c>
      <c r="Q639">
        <v>202.5</v>
      </c>
      <c r="R639">
        <v>142.21800000000002</v>
      </c>
      <c r="S639">
        <v>0.41256331262075091</v>
      </c>
      <c r="T639">
        <v>2026</v>
      </c>
      <c r="U639" t="s">
        <v>90</v>
      </c>
      <c r="V639">
        <v>4</v>
      </c>
      <c r="W639" t="s">
        <v>79</v>
      </c>
    </row>
    <row r="640" spans="1:23">
      <c r="A640">
        <v>4920</v>
      </c>
      <c r="B640" s="11">
        <v>46133</v>
      </c>
      <c r="C640">
        <v>2026</v>
      </c>
      <c r="D640" t="s">
        <v>90</v>
      </c>
      <c r="E640" t="s">
        <v>79</v>
      </c>
      <c r="F640" t="s">
        <v>6</v>
      </c>
      <c r="G640" t="s">
        <v>43</v>
      </c>
      <c r="H640" t="s">
        <v>19</v>
      </c>
      <c r="I640" t="s">
        <v>13</v>
      </c>
      <c r="J640" t="s">
        <v>9</v>
      </c>
      <c r="K640" t="s">
        <v>17</v>
      </c>
      <c r="L640">
        <v>2</v>
      </c>
      <c r="M640">
        <v>147.30000000000001</v>
      </c>
      <c r="N640">
        <v>0</v>
      </c>
      <c r="O640">
        <v>81.2</v>
      </c>
      <c r="P640">
        <v>294.60000000000002</v>
      </c>
      <c r="Q640">
        <v>162.4</v>
      </c>
      <c r="R640">
        <v>132.20000000000002</v>
      </c>
      <c r="S640">
        <v>0.44874405974202308</v>
      </c>
      <c r="T640">
        <v>2026</v>
      </c>
      <c r="U640" t="s">
        <v>90</v>
      </c>
      <c r="V640">
        <v>4</v>
      </c>
      <c r="W640" t="s">
        <v>79</v>
      </c>
    </row>
    <row r="641" spans="1:23">
      <c r="A641">
        <v>5191</v>
      </c>
      <c r="B641" s="11">
        <v>46133</v>
      </c>
      <c r="C641">
        <v>2026</v>
      </c>
      <c r="D641" t="s">
        <v>90</v>
      </c>
      <c r="E641" t="s">
        <v>79</v>
      </c>
      <c r="F641" t="s">
        <v>6</v>
      </c>
      <c r="G641" t="s">
        <v>41</v>
      </c>
      <c r="H641" t="s">
        <v>19</v>
      </c>
      <c r="I641" t="s">
        <v>3</v>
      </c>
      <c r="J641" t="s">
        <v>4</v>
      </c>
      <c r="K641" t="s">
        <v>5</v>
      </c>
      <c r="L641">
        <v>1</v>
      </c>
      <c r="M641">
        <v>79.92</v>
      </c>
      <c r="N641">
        <v>0.1</v>
      </c>
      <c r="O641">
        <v>43.13</v>
      </c>
      <c r="P641">
        <v>71.927999999999997</v>
      </c>
      <c r="Q641">
        <v>43.13</v>
      </c>
      <c r="R641">
        <v>28.797999999999995</v>
      </c>
      <c r="S641">
        <v>0.40037259481703918</v>
      </c>
      <c r="T641">
        <v>2026</v>
      </c>
      <c r="U641" t="s">
        <v>90</v>
      </c>
      <c r="V641">
        <v>4</v>
      </c>
      <c r="W641" t="s">
        <v>79</v>
      </c>
    </row>
    <row r="642" spans="1:23">
      <c r="A642">
        <v>413</v>
      </c>
      <c r="B642" s="11">
        <v>46134</v>
      </c>
      <c r="C642">
        <v>2026</v>
      </c>
      <c r="D642" t="s">
        <v>90</v>
      </c>
      <c r="E642" t="s">
        <v>79</v>
      </c>
      <c r="F642" t="s">
        <v>6</v>
      </c>
      <c r="G642" t="s">
        <v>7</v>
      </c>
      <c r="H642" t="s">
        <v>2</v>
      </c>
      <c r="I642" t="s">
        <v>3</v>
      </c>
      <c r="J642" t="s">
        <v>23</v>
      </c>
      <c r="K642" t="s">
        <v>24</v>
      </c>
      <c r="L642">
        <v>2</v>
      </c>
      <c r="M642">
        <v>344.29</v>
      </c>
      <c r="N642">
        <v>0.1</v>
      </c>
      <c r="O642">
        <v>192.66</v>
      </c>
      <c r="P642">
        <v>619.72200000000009</v>
      </c>
      <c r="Q642">
        <v>385.32</v>
      </c>
      <c r="R642">
        <v>234.4020000000001</v>
      </c>
      <c r="S642">
        <v>0.37823733867766524</v>
      </c>
      <c r="T642">
        <v>2026</v>
      </c>
      <c r="U642" t="s">
        <v>90</v>
      </c>
      <c r="V642">
        <v>4</v>
      </c>
      <c r="W642" t="s">
        <v>79</v>
      </c>
    </row>
    <row r="643" spans="1:23">
      <c r="A643">
        <v>1658</v>
      </c>
      <c r="B643" s="11">
        <v>46134</v>
      </c>
      <c r="C643">
        <v>2026</v>
      </c>
      <c r="D643" t="s">
        <v>90</v>
      </c>
      <c r="E643" t="s">
        <v>79</v>
      </c>
      <c r="F643" t="s">
        <v>11</v>
      </c>
      <c r="G643" t="s">
        <v>25</v>
      </c>
      <c r="H643" t="s">
        <v>2</v>
      </c>
      <c r="I643" t="s">
        <v>3</v>
      </c>
      <c r="J643" t="s">
        <v>9</v>
      </c>
      <c r="K643" t="s">
        <v>37</v>
      </c>
      <c r="L643">
        <v>1</v>
      </c>
      <c r="M643">
        <v>151.15</v>
      </c>
      <c r="N643">
        <v>0</v>
      </c>
      <c r="O643">
        <v>77.680000000000007</v>
      </c>
      <c r="P643">
        <v>151.15</v>
      </c>
      <c r="Q643">
        <v>77.680000000000007</v>
      </c>
      <c r="R643">
        <v>73.47</v>
      </c>
      <c r="S643">
        <v>0.48607343698312933</v>
      </c>
      <c r="T643">
        <v>2026</v>
      </c>
      <c r="U643" t="s">
        <v>90</v>
      </c>
      <c r="V643">
        <v>4</v>
      </c>
      <c r="W643" t="s">
        <v>79</v>
      </c>
    </row>
    <row r="644" spans="1:23">
      <c r="A644">
        <v>2024</v>
      </c>
      <c r="B644" s="11">
        <v>46134</v>
      </c>
      <c r="C644">
        <v>2026</v>
      </c>
      <c r="D644" t="s">
        <v>90</v>
      </c>
      <c r="E644" t="s">
        <v>79</v>
      </c>
      <c r="F644" t="s">
        <v>6</v>
      </c>
      <c r="G644" t="s">
        <v>27</v>
      </c>
      <c r="H644" t="s">
        <v>19</v>
      </c>
      <c r="I644" t="s">
        <v>13</v>
      </c>
      <c r="J644" t="s">
        <v>23</v>
      </c>
      <c r="K644" t="s">
        <v>40</v>
      </c>
      <c r="L644">
        <v>1</v>
      </c>
      <c r="M644">
        <v>81.73</v>
      </c>
      <c r="N644">
        <v>0.05</v>
      </c>
      <c r="O644">
        <v>39.979999999999997</v>
      </c>
      <c r="P644">
        <v>77.643500000000003</v>
      </c>
      <c r="Q644">
        <v>39.979999999999997</v>
      </c>
      <c r="R644">
        <v>37.663500000000006</v>
      </c>
      <c r="S644">
        <v>0.48508246021882068</v>
      </c>
      <c r="T644">
        <v>2026</v>
      </c>
      <c r="U644" t="s">
        <v>90</v>
      </c>
      <c r="V644">
        <v>4</v>
      </c>
      <c r="W644" t="s">
        <v>79</v>
      </c>
    </row>
    <row r="645" spans="1:23">
      <c r="A645">
        <v>3980</v>
      </c>
      <c r="B645" s="11">
        <v>46134</v>
      </c>
      <c r="C645">
        <v>2026</v>
      </c>
      <c r="D645" t="s">
        <v>90</v>
      </c>
      <c r="E645" t="s">
        <v>79</v>
      </c>
      <c r="F645" t="s">
        <v>20</v>
      </c>
      <c r="G645" t="s">
        <v>21</v>
      </c>
      <c r="H645" t="s">
        <v>19</v>
      </c>
      <c r="I645" t="s">
        <v>13</v>
      </c>
      <c r="J645" t="s">
        <v>9</v>
      </c>
      <c r="K645" t="s">
        <v>17</v>
      </c>
      <c r="L645">
        <v>1</v>
      </c>
      <c r="M645">
        <v>142.53</v>
      </c>
      <c r="N645">
        <v>0.05</v>
      </c>
      <c r="O645">
        <v>77.77</v>
      </c>
      <c r="P645">
        <v>135.40350000000001</v>
      </c>
      <c r="Q645">
        <v>77.77</v>
      </c>
      <c r="R645">
        <v>57.633500000000012</v>
      </c>
      <c r="S645">
        <v>0.4256426163282338</v>
      </c>
      <c r="T645">
        <v>2026</v>
      </c>
      <c r="U645" t="s">
        <v>90</v>
      </c>
      <c r="V645">
        <v>4</v>
      </c>
      <c r="W645" t="s">
        <v>79</v>
      </c>
    </row>
    <row r="646" spans="1:23">
      <c r="A646">
        <v>4239</v>
      </c>
      <c r="B646" s="11">
        <v>46134</v>
      </c>
      <c r="C646">
        <v>2026</v>
      </c>
      <c r="D646" t="s">
        <v>90</v>
      </c>
      <c r="E646" t="s">
        <v>79</v>
      </c>
      <c r="F646" t="s">
        <v>6</v>
      </c>
      <c r="G646" t="s">
        <v>7</v>
      </c>
      <c r="H646" t="s">
        <v>2</v>
      </c>
      <c r="I646" t="s">
        <v>13</v>
      </c>
      <c r="J646" t="s">
        <v>23</v>
      </c>
      <c r="K646" t="s">
        <v>40</v>
      </c>
      <c r="L646">
        <v>2</v>
      </c>
      <c r="M646">
        <v>83.24</v>
      </c>
      <c r="N646">
        <v>0</v>
      </c>
      <c r="O646">
        <v>40.03</v>
      </c>
      <c r="P646">
        <v>166.48</v>
      </c>
      <c r="Q646">
        <v>80.06</v>
      </c>
      <c r="R646">
        <v>86.419999999999987</v>
      </c>
      <c r="S646">
        <v>0.51910139356078799</v>
      </c>
      <c r="T646">
        <v>2026</v>
      </c>
      <c r="U646" t="s">
        <v>90</v>
      </c>
      <c r="V646">
        <v>4</v>
      </c>
      <c r="W646" t="s">
        <v>79</v>
      </c>
    </row>
    <row r="647" spans="1:23">
      <c r="A647">
        <v>4761</v>
      </c>
      <c r="B647" s="11">
        <v>46134</v>
      </c>
      <c r="C647">
        <v>2026</v>
      </c>
      <c r="D647" t="s">
        <v>90</v>
      </c>
      <c r="E647" t="s">
        <v>79</v>
      </c>
      <c r="F647" t="s">
        <v>0</v>
      </c>
      <c r="G647" t="s">
        <v>1</v>
      </c>
      <c r="H647" t="s">
        <v>28</v>
      </c>
      <c r="I647" t="s">
        <v>13</v>
      </c>
      <c r="J647" t="s">
        <v>9</v>
      </c>
      <c r="K647" t="s">
        <v>17</v>
      </c>
      <c r="L647">
        <v>1</v>
      </c>
      <c r="M647">
        <v>141.99</v>
      </c>
      <c r="N647">
        <v>0.05</v>
      </c>
      <c r="O647">
        <v>79.7</v>
      </c>
      <c r="P647">
        <v>134.8905</v>
      </c>
      <c r="Q647">
        <v>79.7</v>
      </c>
      <c r="R647">
        <v>55.1905</v>
      </c>
      <c r="S647">
        <v>0.40915038494186023</v>
      </c>
      <c r="T647">
        <v>2026</v>
      </c>
      <c r="U647" t="s">
        <v>90</v>
      </c>
      <c r="V647">
        <v>4</v>
      </c>
      <c r="W647" t="s">
        <v>79</v>
      </c>
    </row>
    <row r="648" spans="1:23">
      <c r="A648">
        <v>5160</v>
      </c>
      <c r="B648" s="11">
        <v>46134</v>
      </c>
      <c r="C648">
        <v>2026</v>
      </c>
      <c r="D648" t="s">
        <v>90</v>
      </c>
      <c r="E648" t="s">
        <v>79</v>
      </c>
      <c r="F648" t="s">
        <v>6</v>
      </c>
      <c r="G648" t="s">
        <v>43</v>
      </c>
      <c r="H648" t="s">
        <v>2</v>
      </c>
      <c r="I648" t="s">
        <v>13</v>
      </c>
      <c r="J648" t="s">
        <v>34</v>
      </c>
      <c r="K648" t="s">
        <v>42</v>
      </c>
      <c r="L648">
        <v>2</v>
      </c>
      <c r="M648">
        <v>35.94</v>
      </c>
      <c r="N648">
        <v>0.05</v>
      </c>
      <c r="O648">
        <v>14.17</v>
      </c>
      <c r="P648">
        <v>68.285999999999987</v>
      </c>
      <c r="Q648">
        <v>28.34</v>
      </c>
      <c r="R648">
        <v>39.945999999999984</v>
      </c>
      <c r="S648">
        <v>0.5849808159798493</v>
      </c>
      <c r="T648">
        <v>2026</v>
      </c>
      <c r="U648" t="s">
        <v>90</v>
      </c>
      <c r="V648">
        <v>4</v>
      </c>
      <c r="W648" t="s">
        <v>79</v>
      </c>
    </row>
    <row r="649" spans="1:23">
      <c r="A649">
        <v>2224</v>
      </c>
      <c r="B649" s="11">
        <v>46135</v>
      </c>
      <c r="C649">
        <v>2026</v>
      </c>
      <c r="D649" t="s">
        <v>90</v>
      </c>
      <c r="E649" t="s">
        <v>79</v>
      </c>
      <c r="F649" t="s">
        <v>6</v>
      </c>
      <c r="G649" t="s">
        <v>7</v>
      </c>
      <c r="H649" t="s">
        <v>2</v>
      </c>
      <c r="I649" t="s">
        <v>13</v>
      </c>
      <c r="J649" t="s">
        <v>34</v>
      </c>
      <c r="K649" t="s">
        <v>45</v>
      </c>
      <c r="L649">
        <v>3</v>
      </c>
      <c r="M649">
        <v>49.55</v>
      </c>
      <c r="N649">
        <v>0</v>
      </c>
      <c r="O649">
        <v>22.55</v>
      </c>
      <c r="P649">
        <v>148.64999999999998</v>
      </c>
      <c r="Q649">
        <v>67.650000000000006</v>
      </c>
      <c r="R649">
        <v>80.999999999999972</v>
      </c>
      <c r="S649">
        <v>0.54490413723511588</v>
      </c>
      <c r="T649">
        <v>2026</v>
      </c>
      <c r="U649" t="s">
        <v>90</v>
      </c>
      <c r="V649">
        <v>4</v>
      </c>
      <c r="W649" t="s">
        <v>79</v>
      </c>
    </row>
    <row r="650" spans="1:23">
      <c r="A650">
        <v>2832</v>
      </c>
      <c r="B650" s="11">
        <v>46135</v>
      </c>
      <c r="C650">
        <v>2026</v>
      </c>
      <c r="D650" t="s">
        <v>90</v>
      </c>
      <c r="E650" t="s">
        <v>79</v>
      </c>
      <c r="F650" t="s">
        <v>20</v>
      </c>
      <c r="G650" t="s">
        <v>33</v>
      </c>
      <c r="H650" t="s">
        <v>28</v>
      </c>
      <c r="I650" t="s">
        <v>3</v>
      </c>
      <c r="J650" t="s">
        <v>34</v>
      </c>
      <c r="K650" t="s">
        <v>35</v>
      </c>
      <c r="L650">
        <v>1</v>
      </c>
      <c r="M650">
        <v>39.89</v>
      </c>
      <c r="N650">
        <v>0.05</v>
      </c>
      <c r="O650">
        <v>15.06</v>
      </c>
      <c r="P650">
        <v>37.895499999999998</v>
      </c>
      <c r="Q650">
        <v>15.06</v>
      </c>
      <c r="R650">
        <v>22.835499999999996</v>
      </c>
      <c r="S650">
        <v>0.60259133670224685</v>
      </c>
      <c r="T650">
        <v>2026</v>
      </c>
      <c r="U650" t="s">
        <v>90</v>
      </c>
      <c r="V650">
        <v>4</v>
      </c>
      <c r="W650" t="s">
        <v>79</v>
      </c>
    </row>
    <row r="651" spans="1:23">
      <c r="A651">
        <v>3000</v>
      </c>
      <c r="B651" s="11">
        <v>46135</v>
      </c>
      <c r="C651">
        <v>2026</v>
      </c>
      <c r="D651" t="s">
        <v>90</v>
      </c>
      <c r="E651" t="s">
        <v>79</v>
      </c>
      <c r="F651" t="s">
        <v>20</v>
      </c>
      <c r="G651" t="s">
        <v>31</v>
      </c>
      <c r="H651" t="s">
        <v>28</v>
      </c>
      <c r="I651" t="s">
        <v>13</v>
      </c>
      <c r="J651" t="s">
        <v>34</v>
      </c>
      <c r="K651" t="s">
        <v>35</v>
      </c>
      <c r="L651">
        <v>1</v>
      </c>
      <c r="M651">
        <v>40.630000000000003</v>
      </c>
      <c r="N651">
        <v>0.1</v>
      </c>
      <c r="O651">
        <v>14.67</v>
      </c>
      <c r="P651">
        <v>36.567</v>
      </c>
      <c r="Q651">
        <v>14.67</v>
      </c>
      <c r="R651">
        <v>21.896999999999998</v>
      </c>
      <c r="S651">
        <v>0.59881860694068423</v>
      </c>
      <c r="T651">
        <v>2026</v>
      </c>
      <c r="U651" t="s">
        <v>90</v>
      </c>
      <c r="V651">
        <v>4</v>
      </c>
      <c r="W651" t="s">
        <v>79</v>
      </c>
    </row>
    <row r="652" spans="1:23">
      <c r="A652">
        <v>3206</v>
      </c>
      <c r="B652" s="11">
        <v>46135</v>
      </c>
      <c r="C652">
        <v>2026</v>
      </c>
      <c r="D652" t="s">
        <v>90</v>
      </c>
      <c r="E652" t="s">
        <v>79</v>
      </c>
      <c r="F652" t="s">
        <v>20</v>
      </c>
      <c r="G652" t="s">
        <v>33</v>
      </c>
      <c r="H652" t="s">
        <v>28</v>
      </c>
      <c r="I652" t="s">
        <v>3</v>
      </c>
      <c r="J652" t="s">
        <v>4</v>
      </c>
      <c r="K652" t="s">
        <v>26</v>
      </c>
      <c r="L652">
        <v>4</v>
      </c>
      <c r="M652">
        <v>39.78</v>
      </c>
      <c r="N652">
        <v>0.05</v>
      </c>
      <c r="O652">
        <v>16.7</v>
      </c>
      <c r="P652">
        <v>151.16399999999999</v>
      </c>
      <c r="Q652">
        <v>66.8</v>
      </c>
      <c r="R652">
        <v>84.36399999999999</v>
      </c>
      <c r="S652">
        <v>0.55809584292556425</v>
      </c>
      <c r="T652">
        <v>2026</v>
      </c>
      <c r="U652" t="s">
        <v>90</v>
      </c>
      <c r="V652">
        <v>4</v>
      </c>
      <c r="W652" t="s">
        <v>79</v>
      </c>
    </row>
    <row r="653" spans="1:23">
      <c r="A653">
        <v>3777</v>
      </c>
      <c r="B653" s="11">
        <v>46135</v>
      </c>
      <c r="C653">
        <v>2026</v>
      </c>
      <c r="D653" t="s">
        <v>90</v>
      </c>
      <c r="E653" t="s">
        <v>79</v>
      </c>
      <c r="F653" t="s">
        <v>20</v>
      </c>
      <c r="G653" t="s">
        <v>21</v>
      </c>
      <c r="H653" t="s">
        <v>28</v>
      </c>
      <c r="I653" t="s">
        <v>16</v>
      </c>
      <c r="J653" t="s">
        <v>9</v>
      </c>
      <c r="K653" t="s">
        <v>10</v>
      </c>
      <c r="L653">
        <v>1</v>
      </c>
      <c r="M653">
        <v>92.74</v>
      </c>
      <c r="N653">
        <v>0</v>
      </c>
      <c r="O653">
        <v>46.1</v>
      </c>
      <c r="P653">
        <v>92.74</v>
      </c>
      <c r="Q653">
        <v>46.1</v>
      </c>
      <c r="R653">
        <v>46.639999999999993</v>
      </c>
      <c r="S653">
        <v>0.50291136510675005</v>
      </c>
      <c r="T653">
        <v>2026</v>
      </c>
      <c r="U653" t="s">
        <v>90</v>
      </c>
      <c r="V653">
        <v>4</v>
      </c>
      <c r="W653" t="s">
        <v>79</v>
      </c>
    </row>
    <row r="654" spans="1:23">
      <c r="A654">
        <v>4980</v>
      </c>
      <c r="B654" s="11">
        <v>46135</v>
      </c>
      <c r="C654">
        <v>2026</v>
      </c>
      <c r="D654" t="s">
        <v>90</v>
      </c>
      <c r="E654" t="s">
        <v>79</v>
      </c>
      <c r="F654" t="s">
        <v>6</v>
      </c>
      <c r="G654" t="s">
        <v>27</v>
      </c>
      <c r="H654" t="s">
        <v>19</v>
      </c>
      <c r="I654" t="s">
        <v>3</v>
      </c>
      <c r="J654" t="s">
        <v>23</v>
      </c>
      <c r="K654" t="s">
        <v>51</v>
      </c>
      <c r="L654">
        <v>2</v>
      </c>
      <c r="M654">
        <v>120.49</v>
      </c>
      <c r="N654">
        <v>0.1</v>
      </c>
      <c r="O654">
        <v>62.23</v>
      </c>
      <c r="P654">
        <v>216.88200000000001</v>
      </c>
      <c r="Q654">
        <v>124.46</v>
      </c>
      <c r="R654">
        <v>92.422000000000011</v>
      </c>
      <c r="S654">
        <v>0.42613955976060719</v>
      </c>
      <c r="T654">
        <v>2026</v>
      </c>
      <c r="U654" t="s">
        <v>90</v>
      </c>
      <c r="V654">
        <v>4</v>
      </c>
      <c r="W654" t="s">
        <v>79</v>
      </c>
    </row>
    <row r="655" spans="1:23">
      <c r="A655">
        <v>1102</v>
      </c>
      <c r="B655" s="11">
        <v>46136</v>
      </c>
      <c r="C655">
        <v>2026</v>
      </c>
      <c r="D655" t="s">
        <v>90</v>
      </c>
      <c r="E655" t="s">
        <v>79</v>
      </c>
      <c r="F655" t="s">
        <v>6</v>
      </c>
      <c r="G655" t="s">
        <v>27</v>
      </c>
      <c r="H655" t="s">
        <v>2</v>
      </c>
      <c r="I655" t="s">
        <v>16</v>
      </c>
      <c r="J655" t="s">
        <v>9</v>
      </c>
      <c r="K655" t="s">
        <v>46</v>
      </c>
      <c r="L655">
        <v>2</v>
      </c>
      <c r="M655">
        <v>70.53</v>
      </c>
      <c r="N655">
        <v>0</v>
      </c>
      <c r="O655">
        <v>32.229999999999997</v>
      </c>
      <c r="P655">
        <v>141.06</v>
      </c>
      <c r="Q655">
        <v>64.459999999999994</v>
      </c>
      <c r="R655">
        <v>76.600000000000009</v>
      </c>
      <c r="S655">
        <v>0.54303133418403526</v>
      </c>
      <c r="T655">
        <v>2026</v>
      </c>
      <c r="U655" t="s">
        <v>90</v>
      </c>
      <c r="V655">
        <v>4</v>
      </c>
      <c r="W655" t="s">
        <v>79</v>
      </c>
    </row>
    <row r="656" spans="1:23">
      <c r="A656">
        <v>1333</v>
      </c>
      <c r="B656" s="11">
        <v>46136</v>
      </c>
      <c r="C656">
        <v>2026</v>
      </c>
      <c r="D656" t="s">
        <v>90</v>
      </c>
      <c r="E656" t="s">
        <v>79</v>
      </c>
      <c r="F656" t="s">
        <v>6</v>
      </c>
      <c r="G656" t="s">
        <v>49</v>
      </c>
      <c r="H656" t="s">
        <v>2</v>
      </c>
      <c r="I656" t="s">
        <v>13</v>
      </c>
      <c r="J656" t="s">
        <v>9</v>
      </c>
      <c r="K656" t="s">
        <v>10</v>
      </c>
      <c r="L656">
        <v>1</v>
      </c>
      <c r="M656">
        <v>90.87</v>
      </c>
      <c r="N656">
        <v>0.1</v>
      </c>
      <c r="O656">
        <v>44.4</v>
      </c>
      <c r="P656">
        <v>81.783000000000001</v>
      </c>
      <c r="Q656">
        <v>44.4</v>
      </c>
      <c r="R656">
        <v>37.383000000000003</v>
      </c>
      <c r="S656">
        <v>0.45709988628443565</v>
      </c>
      <c r="T656">
        <v>2026</v>
      </c>
      <c r="U656" t="s">
        <v>90</v>
      </c>
      <c r="V656">
        <v>4</v>
      </c>
      <c r="W656" t="s">
        <v>79</v>
      </c>
    </row>
    <row r="657" spans="1:23">
      <c r="A657">
        <v>1369</v>
      </c>
      <c r="B657" s="11">
        <v>46136</v>
      </c>
      <c r="C657">
        <v>2026</v>
      </c>
      <c r="D657" t="s">
        <v>90</v>
      </c>
      <c r="E657" t="s">
        <v>79</v>
      </c>
      <c r="F657" t="s">
        <v>6</v>
      </c>
      <c r="G657" t="s">
        <v>49</v>
      </c>
      <c r="H657" t="s">
        <v>8</v>
      </c>
      <c r="I657" t="s">
        <v>3</v>
      </c>
      <c r="J657" t="s">
        <v>34</v>
      </c>
      <c r="K657" t="s">
        <v>38</v>
      </c>
      <c r="L657">
        <v>3</v>
      </c>
      <c r="M657">
        <v>124.31</v>
      </c>
      <c r="N657">
        <v>0.2</v>
      </c>
      <c r="O657">
        <v>67.97</v>
      </c>
      <c r="P657">
        <v>298.34399999999999</v>
      </c>
      <c r="Q657">
        <v>203.91</v>
      </c>
      <c r="R657">
        <v>94.433999999999997</v>
      </c>
      <c r="S657">
        <v>0.31652723031131846</v>
      </c>
      <c r="T657">
        <v>2026</v>
      </c>
      <c r="U657" t="s">
        <v>90</v>
      </c>
      <c r="V657">
        <v>4</v>
      </c>
      <c r="W657" t="s">
        <v>79</v>
      </c>
    </row>
    <row r="658" spans="1:23">
      <c r="A658">
        <v>1712</v>
      </c>
      <c r="B658" s="11">
        <v>46136</v>
      </c>
      <c r="C658">
        <v>2026</v>
      </c>
      <c r="D658" t="s">
        <v>90</v>
      </c>
      <c r="E658" t="s">
        <v>79</v>
      </c>
      <c r="F658" t="s">
        <v>6</v>
      </c>
      <c r="G658" t="s">
        <v>7</v>
      </c>
      <c r="H658" t="s">
        <v>8</v>
      </c>
      <c r="I658" t="s">
        <v>3</v>
      </c>
      <c r="J658" t="s">
        <v>4</v>
      </c>
      <c r="K658" t="s">
        <v>26</v>
      </c>
      <c r="L658">
        <v>15</v>
      </c>
      <c r="M658">
        <v>41.21</v>
      </c>
      <c r="N658">
        <v>0.15</v>
      </c>
      <c r="O658">
        <v>16.760000000000002</v>
      </c>
      <c r="P658">
        <v>525.42750000000001</v>
      </c>
      <c r="Q658">
        <v>251.40000000000003</v>
      </c>
      <c r="R658">
        <v>274.02749999999997</v>
      </c>
      <c r="S658">
        <v>0.52153246642020068</v>
      </c>
      <c r="T658">
        <v>2026</v>
      </c>
      <c r="U658" t="s">
        <v>90</v>
      </c>
      <c r="V658">
        <v>4</v>
      </c>
      <c r="W658" t="s">
        <v>79</v>
      </c>
    </row>
    <row r="659" spans="1:23">
      <c r="A659">
        <v>2229</v>
      </c>
      <c r="B659" s="11">
        <v>46136</v>
      </c>
      <c r="C659">
        <v>2026</v>
      </c>
      <c r="D659" t="s">
        <v>90</v>
      </c>
      <c r="E659" t="s">
        <v>79</v>
      </c>
      <c r="F659" t="s">
        <v>0</v>
      </c>
      <c r="G659" t="s">
        <v>1</v>
      </c>
      <c r="H659" t="s">
        <v>2</v>
      </c>
      <c r="I659" t="s">
        <v>13</v>
      </c>
      <c r="J659" t="s">
        <v>9</v>
      </c>
      <c r="K659" t="s">
        <v>17</v>
      </c>
      <c r="L659">
        <v>2</v>
      </c>
      <c r="M659">
        <v>145.75</v>
      </c>
      <c r="N659">
        <v>0.1</v>
      </c>
      <c r="O659">
        <v>78.900000000000006</v>
      </c>
      <c r="P659">
        <v>262.35000000000002</v>
      </c>
      <c r="Q659">
        <v>157.80000000000001</v>
      </c>
      <c r="R659">
        <v>104.55000000000001</v>
      </c>
      <c r="S659">
        <v>0.39851343624928531</v>
      </c>
      <c r="T659">
        <v>2026</v>
      </c>
      <c r="U659" t="s">
        <v>90</v>
      </c>
      <c r="V659">
        <v>4</v>
      </c>
      <c r="W659" t="s">
        <v>79</v>
      </c>
    </row>
    <row r="660" spans="1:23">
      <c r="A660">
        <v>3458</v>
      </c>
      <c r="B660" s="11">
        <v>46136</v>
      </c>
      <c r="C660">
        <v>2026</v>
      </c>
      <c r="D660" t="s">
        <v>90</v>
      </c>
      <c r="E660" t="s">
        <v>79</v>
      </c>
      <c r="F660" t="s">
        <v>11</v>
      </c>
      <c r="G660" t="s">
        <v>18</v>
      </c>
      <c r="H660" t="s">
        <v>2</v>
      </c>
      <c r="I660" t="s">
        <v>13</v>
      </c>
      <c r="J660" t="s">
        <v>14</v>
      </c>
      <c r="K660" t="s">
        <v>44</v>
      </c>
      <c r="L660">
        <v>1</v>
      </c>
      <c r="M660">
        <v>134.86000000000001</v>
      </c>
      <c r="N660">
        <v>0</v>
      </c>
      <c r="O660">
        <v>66.040000000000006</v>
      </c>
      <c r="P660">
        <v>134.86000000000001</v>
      </c>
      <c r="Q660">
        <v>66.040000000000006</v>
      </c>
      <c r="R660">
        <v>68.820000000000007</v>
      </c>
      <c r="S660">
        <v>0.51030698502150373</v>
      </c>
      <c r="T660">
        <v>2026</v>
      </c>
      <c r="U660" t="s">
        <v>90</v>
      </c>
      <c r="V660">
        <v>4</v>
      </c>
      <c r="W660" t="s">
        <v>79</v>
      </c>
    </row>
    <row r="661" spans="1:23">
      <c r="A661">
        <v>4637</v>
      </c>
      <c r="B661" s="11">
        <v>46136</v>
      </c>
      <c r="C661">
        <v>2026</v>
      </c>
      <c r="D661" t="s">
        <v>90</v>
      </c>
      <c r="E661" t="s">
        <v>79</v>
      </c>
      <c r="F661" t="s">
        <v>20</v>
      </c>
      <c r="G661" t="s">
        <v>47</v>
      </c>
      <c r="H661" t="s">
        <v>19</v>
      </c>
      <c r="I661" t="s">
        <v>13</v>
      </c>
      <c r="J661" t="s">
        <v>14</v>
      </c>
      <c r="K661" t="s">
        <v>44</v>
      </c>
      <c r="L661">
        <v>1</v>
      </c>
      <c r="M661">
        <v>136.07</v>
      </c>
      <c r="N661">
        <v>0</v>
      </c>
      <c r="O661">
        <v>65.17</v>
      </c>
      <c r="P661">
        <v>136.07</v>
      </c>
      <c r="Q661">
        <v>65.17</v>
      </c>
      <c r="R661">
        <v>70.899999999999991</v>
      </c>
      <c r="S661">
        <v>0.52105533916366575</v>
      </c>
      <c r="T661">
        <v>2026</v>
      </c>
      <c r="U661" t="s">
        <v>90</v>
      </c>
      <c r="V661">
        <v>4</v>
      </c>
      <c r="W661" t="s">
        <v>79</v>
      </c>
    </row>
    <row r="662" spans="1:23">
      <c r="A662">
        <v>4726</v>
      </c>
      <c r="B662" s="11">
        <v>46136</v>
      </c>
      <c r="C662">
        <v>2026</v>
      </c>
      <c r="D662" t="s">
        <v>90</v>
      </c>
      <c r="E662" t="s">
        <v>79</v>
      </c>
      <c r="F662" t="s">
        <v>0</v>
      </c>
      <c r="G662" t="s">
        <v>50</v>
      </c>
      <c r="H662" t="s">
        <v>19</v>
      </c>
      <c r="I662" t="s">
        <v>16</v>
      </c>
      <c r="J662" t="s">
        <v>14</v>
      </c>
      <c r="K662" t="s">
        <v>32</v>
      </c>
      <c r="L662">
        <v>1</v>
      </c>
      <c r="M662">
        <v>47.25</v>
      </c>
      <c r="N662">
        <v>0.1</v>
      </c>
      <c r="O662">
        <v>18.25</v>
      </c>
      <c r="P662">
        <v>42.524999999999999</v>
      </c>
      <c r="Q662">
        <v>18.25</v>
      </c>
      <c r="R662">
        <v>24.274999999999999</v>
      </c>
      <c r="S662">
        <v>0.57084068195179305</v>
      </c>
      <c r="T662">
        <v>2026</v>
      </c>
      <c r="U662" t="s">
        <v>90</v>
      </c>
      <c r="V662">
        <v>4</v>
      </c>
      <c r="W662" t="s">
        <v>79</v>
      </c>
    </row>
    <row r="663" spans="1:23">
      <c r="A663">
        <v>4838</v>
      </c>
      <c r="B663" s="11">
        <v>46136</v>
      </c>
      <c r="C663">
        <v>2026</v>
      </c>
      <c r="D663" t="s">
        <v>90</v>
      </c>
      <c r="E663" t="s">
        <v>79</v>
      </c>
      <c r="F663" t="s">
        <v>0</v>
      </c>
      <c r="G663" t="s">
        <v>1</v>
      </c>
      <c r="H663" t="s">
        <v>2</v>
      </c>
      <c r="I663" t="s">
        <v>16</v>
      </c>
      <c r="J663" t="s">
        <v>4</v>
      </c>
      <c r="K663" t="s">
        <v>26</v>
      </c>
      <c r="L663">
        <v>2</v>
      </c>
      <c r="M663">
        <v>41.32</v>
      </c>
      <c r="N663">
        <v>0.1</v>
      </c>
      <c r="O663">
        <v>16.66</v>
      </c>
      <c r="P663">
        <v>74.376000000000005</v>
      </c>
      <c r="Q663">
        <v>33.32</v>
      </c>
      <c r="R663">
        <v>41.056000000000004</v>
      </c>
      <c r="S663">
        <v>0.5520060234484242</v>
      </c>
      <c r="T663">
        <v>2026</v>
      </c>
      <c r="U663" t="s">
        <v>90</v>
      </c>
      <c r="V663">
        <v>4</v>
      </c>
      <c r="W663" t="s">
        <v>79</v>
      </c>
    </row>
    <row r="664" spans="1:23">
      <c r="A664">
        <v>5075</v>
      </c>
      <c r="B664" s="11">
        <v>46136</v>
      </c>
      <c r="C664">
        <v>2026</v>
      </c>
      <c r="D664" t="s">
        <v>90</v>
      </c>
      <c r="E664" t="s">
        <v>79</v>
      </c>
      <c r="F664" t="s">
        <v>0</v>
      </c>
      <c r="G664" t="s">
        <v>50</v>
      </c>
      <c r="H664" t="s">
        <v>28</v>
      </c>
      <c r="I664" t="s">
        <v>13</v>
      </c>
      <c r="J664" t="s">
        <v>4</v>
      </c>
      <c r="K664" t="s">
        <v>5</v>
      </c>
      <c r="L664">
        <v>2</v>
      </c>
      <c r="M664">
        <v>81.75</v>
      </c>
      <c r="N664">
        <v>0</v>
      </c>
      <c r="O664">
        <v>41.92</v>
      </c>
      <c r="P664">
        <v>163.5</v>
      </c>
      <c r="Q664">
        <v>83.84</v>
      </c>
      <c r="R664">
        <v>79.66</v>
      </c>
      <c r="S664">
        <v>0.48721712538226297</v>
      </c>
      <c r="T664">
        <v>2026</v>
      </c>
      <c r="U664" t="s">
        <v>90</v>
      </c>
      <c r="V664">
        <v>4</v>
      </c>
      <c r="W664" t="s">
        <v>79</v>
      </c>
    </row>
    <row r="665" spans="1:23">
      <c r="A665">
        <v>149</v>
      </c>
      <c r="B665" s="11">
        <v>46137</v>
      </c>
      <c r="C665">
        <v>2026</v>
      </c>
      <c r="D665" t="s">
        <v>90</v>
      </c>
      <c r="E665" t="s">
        <v>79</v>
      </c>
      <c r="F665" t="s">
        <v>6</v>
      </c>
      <c r="G665" t="s">
        <v>43</v>
      </c>
      <c r="H665" t="s">
        <v>2</v>
      </c>
      <c r="I665" t="s">
        <v>3</v>
      </c>
      <c r="J665" t="s">
        <v>14</v>
      </c>
      <c r="K665" t="s">
        <v>15</v>
      </c>
      <c r="L665">
        <v>1</v>
      </c>
      <c r="M665">
        <v>36.020000000000003</v>
      </c>
      <c r="N665">
        <v>0.05</v>
      </c>
      <c r="O665">
        <v>13.72</v>
      </c>
      <c r="P665">
        <v>34.219000000000001</v>
      </c>
      <c r="Q665">
        <v>13.72</v>
      </c>
      <c r="R665">
        <v>20.499000000000002</v>
      </c>
      <c r="S665">
        <v>0.59905315760250155</v>
      </c>
      <c r="T665">
        <v>2026</v>
      </c>
      <c r="U665" t="s">
        <v>90</v>
      </c>
      <c r="V665">
        <v>4</v>
      </c>
      <c r="W665" t="s">
        <v>79</v>
      </c>
    </row>
    <row r="666" spans="1:23">
      <c r="A666">
        <v>449</v>
      </c>
      <c r="B666" s="11">
        <v>46137</v>
      </c>
      <c r="C666">
        <v>2026</v>
      </c>
      <c r="D666" t="s">
        <v>90</v>
      </c>
      <c r="E666" t="s">
        <v>79</v>
      </c>
      <c r="F666" t="s">
        <v>11</v>
      </c>
      <c r="G666" t="s">
        <v>25</v>
      </c>
      <c r="H666" t="s">
        <v>2</v>
      </c>
      <c r="I666" t="s">
        <v>16</v>
      </c>
      <c r="J666" t="s">
        <v>14</v>
      </c>
      <c r="K666" t="s">
        <v>15</v>
      </c>
      <c r="L666">
        <v>1</v>
      </c>
      <c r="M666">
        <v>36.68</v>
      </c>
      <c r="N666">
        <v>0</v>
      </c>
      <c r="O666">
        <v>13.27</v>
      </c>
      <c r="P666">
        <v>36.68</v>
      </c>
      <c r="Q666">
        <v>13.27</v>
      </c>
      <c r="R666">
        <v>23.41</v>
      </c>
      <c r="S666">
        <v>0.63822246455834242</v>
      </c>
      <c r="T666">
        <v>2026</v>
      </c>
      <c r="U666" t="s">
        <v>90</v>
      </c>
      <c r="V666">
        <v>4</v>
      </c>
      <c r="W666" t="s">
        <v>79</v>
      </c>
    </row>
    <row r="667" spans="1:23">
      <c r="A667">
        <v>1422</v>
      </c>
      <c r="B667" s="11">
        <v>46137</v>
      </c>
      <c r="C667">
        <v>2026</v>
      </c>
      <c r="D667" t="s">
        <v>90</v>
      </c>
      <c r="E667" t="s">
        <v>79</v>
      </c>
      <c r="F667" t="s">
        <v>20</v>
      </c>
      <c r="G667" t="s">
        <v>33</v>
      </c>
      <c r="H667" t="s">
        <v>8</v>
      </c>
      <c r="I667" t="s">
        <v>16</v>
      </c>
      <c r="J667" t="s">
        <v>23</v>
      </c>
      <c r="K667" t="s">
        <v>24</v>
      </c>
      <c r="L667">
        <v>6</v>
      </c>
      <c r="M667">
        <v>348.16</v>
      </c>
      <c r="N667">
        <v>0.1</v>
      </c>
      <c r="O667">
        <v>198.24</v>
      </c>
      <c r="P667">
        <v>1880.0640000000001</v>
      </c>
      <c r="Q667">
        <v>1189.44</v>
      </c>
      <c r="R667">
        <v>690.62400000000002</v>
      </c>
      <c r="S667">
        <v>0.36734068627450978</v>
      </c>
      <c r="T667">
        <v>2026</v>
      </c>
      <c r="U667" t="s">
        <v>90</v>
      </c>
      <c r="V667">
        <v>4</v>
      </c>
      <c r="W667" t="s">
        <v>79</v>
      </c>
    </row>
    <row r="668" spans="1:23">
      <c r="A668">
        <v>3248</v>
      </c>
      <c r="B668" s="11">
        <v>46137</v>
      </c>
      <c r="C668">
        <v>2026</v>
      </c>
      <c r="D668" t="s">
        <v>90</v>
      </c>
      <c r="E668" t="s">
        <v>79</v>
      </c>
      <c r="F668" t="s">
        <v>11</v>
      </c>
      <c r="G668" t="s">
        <v>52</v>
      </c>
      <c r="H668" t="s">
        <v>2</v>
      </c>
      <c r="I668" t="s">
        <v>3</v>
      </c>
      <c r="J668" t="s">
        <v>4</v>
      </c>
      <c r="K668" t="s">
        <v>26</v>
      </c>
      <c r="L668">
        <v>2</v>
      </c>
      <c r="M668">
        <v>39.799999999999997</v>
      </c>
      <c r="N668">
        <v>0.05</v>
      </c>
      <c r="O668">
        <v>16.23</v>
      </c>
      <c r="P668">
        <v>75.61999999999999</v>
      </c>
      <c r="Q668">
        <v>32.46</v>
      </c>
      <c r="R668">
        <v>43.159999999999989</v>
      </c>
      <c r="S668">
        <v>0.57074847923829664</v>
      </c>
      <c r="T668">
        <v>2026</v>
      </c>
      <c r="U668" t="s">
        <v>90</v>
      </c>
      <c r="V668">
        <v>4</v>
      </c>
      <c r="W668" t="s">
        <v>79</v>
      </c>
    </row>
    <row r="669" spans="1:23">
      <c r="A669">
        <v>3445</v>
      </c>
      <c r="B669" s="11">
        <v>46137</v>
      </c>
      <c r="C669">
        <v>2026</v>
      </c>
      <c r="D669" t="s">
        <v>90</v>
      </c>
      <c r="E669" t="s">
        <v>79</v>
      </c>
      <c r="F669" t="s">
        <v>0</v>
      </c>
      <c r="G669" t="s">
        <v>50</v>
      </c>
      <c r="H669" t="s">
        <v>2</v>
      </c>
      <c r="I669" t="s">
        <v>3</v>
      </c>
      <c r="J669" t="s">
        <v>4</v>
      </c>
      <c r="K669" t="s">
        <v>26</v>
      </c>
      <c r="L669">
        <v>5</v>
      </c>
      <c r="M669">
        <v>39.369999999999997</v>
      </c>
      <c r="N669">
        <v>0.05</v>
      </c>
      <c r="O669">
        <v>16.760000000000002</v>
      </c>
      <c r="P669">
        <v>187.00749999999999</v>
      </c>
      <c r="Q669">
        <v>83.800000000000011</v>
      </c>
      <c r="R669">
        <v>103.20749999999998</v>
      </c>
      <c r="S669">
        <v>0.55188963009504954</v>
      </c>
      <c r="T669">
        <v>2026</v>
      </c>
      <c r="U669" t="s">
        <v>90</v>
      </c>
      <c r="V669">
        <v>4</v>
      </c>
      <c r="W669" t="s">
        <v>79</v>
      </c>
    </row>
    <row r="670" spans="1:23">
      <c r="A670">
        <v>3930</v>
      </c>
      <c r="B670" s="11">
        <v>46137</v>
      </c>
      <c r="C670">
        <v>2026</v>
      </c>
      <c r="D670" t="s">
        <v>90</v>
      </c>
      <c r="E670" t="s">
        <v>79</v>
      </c>
      <c r="F670" t="s">
        <v>6</v>
      </c>
      <c r="G670" t="s">
        <v>43</v>
      </c>
      <c r="H670" t="s">
        <v>28</v>
      </c>
      <c r="I670" t="s">
        <v>3</v>
      </c>
      <c r="J670" t="s">
        <v>34</v>
      </c>
      <c r="K670" t="s">
        <v>35</v>
      </c>
      <c r="L670">
        <v>2</v>
      </c>
      <c r="M670">
        <v>40.85</v>
      </c>
      <c r="N670">
        <v>0</v>
      </c>
      <c r="O670">
        <v>14.99</v>
      </c>
      <c r="P670">
        <v>81.7</v>
      </c>
      <c r="Q670">
        <v>29.98</v>
      </c>
      <c r="R670">
        <v>51.72</v>
      </c>
      <c r="S670">
        <v>0.633047735618115</v>
      </c>
      <c r="T670">
        <v>2026</v>
      </c>
      <c r="U670" t="s">
        <v>90</v>
      </c>
      <c r="V670">
        <v>4</v>
      </c>
      <c r="W670" t="s">
        <v>79</v>
      </c>
    </row>
    <row r="671" spans="1:23">
      <c r="A671">
        <v>3969</v>
      </c>
      <c r="B671" s="11">
        <v>46137</v>
      </c>
      <c r="C671">
        <v>2026</v>
      </c>
      <c r="D671" t="s">
        <v>90</v>
      </c>
      <c r="E671" t="s">
        <v>79</v>
      </c>
      <c r="F671" t="s">
        <v>20</v>
      </c>
      <c r="G671" t="s">
        <v>33</v>
      </c>
      <c r="H671" t="s">
        <v>28</v>
      </c>
      <c r="I671" t="s">
        <v>3</v>
      </c>
      <c r="J671" t="s">
        <v>9</v>
      </c>
      <c r="K671" t="s">
        <v>10</v>
      </c>
      <c r="L671">
        <v>1</v>
      </c>
      <c r="M671">
        <v>92.91</v>
      </c>
      <c r="N671">
        <v>0.05</v>
      </c>
      <c r="O671">
        <v>46</v>
      </c>
      <c r="P671">
        <v>88.264499999999998</v>
      </c>
      <c r="Q671">
        <v>46</v>
      </c>
      <c r="R671">
        <v>42.264499999999998</v>
      </c>
      <c r="S671">
        <v>0.4788391709010984</v>
      </c>
      <c r="T671">
        <v>2026</v>
      </c>
      <c r="U671" t="s">
        <v>90</v>
      </c>
      <c r="V671">
        <v>4</v>
      </c>
      <c r="W671" t="s">
        <v>79</v>
      </c>
    </row>
    <row r="672" spans="1:23">
      <c r="A672">
        <v>4190</v>
      </c>
      <c r="B672" s="11">
        <v>46137</v>
      </c>
      <c r="C672">
        <v>2026</v>
      </c>
      <c r="D672" t="s">
        <v>90</v>
      </c>
      <c r="E672" t="s">
        <v>79</v>
      </c>
      <c r="F672" t="s">
        <v>20</v>
      </c>
      <c r="G672" t="s">
        <v>47</v>
      </c>
      <c r="H672" t="s">
        <v>2</v>
      </c>
      <c r="I672" t="s">
        <v>13</v>
      </c>
      <c r="J672" t="s">
        <v>9</v>
      </c>
      <c r="K672" t="s">
        <v>37</v>
      </c>
      <c r="L672">
        <v>1</v>
      </c>
      <c r="M672">
        <v>152.01</v>
      </c>
      <c r="N672">
        <v>0</v>
      </c>
      <c r="O672">
        <v>80.33</v>
      </c>
      <c r="P672">
        <v>152.01</v>
      </c>
      <c r="Q672">
        <v>80.33</v>
      </c>
      <c r="R672">
        <v>71.679999999999993</v>
      </c>
      <c r="S672">
        <v>0.47154792447865268</v>
      </c>
      <c r="T672">
        <v>2026</v>
      </c>
      <c r="U672" t="s">
        <v>90</v>
      </c>
      <c r="V672">
        <v>4</v>
      </c>
      <c r="W672" t="s">
        <v>79</v>
      </c>
    </row>
    <row r="673" spans="1:23">
      <c r="A673">
        <v>4442</v>
      </c>
      <c r="B673" s="11">
        <v>46137</v>
      </c>
      <c r="C673">
        <v>2026</v>
      </c>
      <c r="D673" t="s">
        <v>90</v>
      </c>
      <c r="E673" t="s">
        <v>79</v>
      </c>
      <c r="F673" t="s">
        <v>6</v>
      </c>
      <c r="G673" t="s">
        <v>27</v>
      </c>
      <c r="H673" t="s">
        <v>28</v>
      </c>
      <c r="I673" t="s">
        <v>13</v>
      </c>
      <c r="J673" t="s">
        <v>14</v>
      </c>
      <c r="K673" t="s">
        <v>15</v>
      </c>
      <c r="L673">
        <v>1</v>
      </c>
      <c r="M673">
        <v>36.65</v>
      </c>
      <c r="N673">
        <v>0</v>
      </c>
      <c r="O673">
        <v>13.28</v>
      </c>
      <c r="P673">
        <v>36.65</v>
      </c>
      <c r="Q673">
        <v>13.28</v>
      </c>
      <c r="R673">
        <v>23.369999999999997</v>
      </c>
      <c r="S673">
        <v>0.63765347885402446</v>
      </c>
      <c r="T673">
        <v>2026</v>
      </c>
      <c r="U673" t="s">
        <v>90</v>
      </c>
      <c r="V673">
        <v>4</v>
      </c>
      <c r="W673" t="s">
        <v>79</v>
      </c>
    </row>
    <row r="674" spans="1:23">
      <c r="A674">
        <v>228</v>
      </c>
      <c r="B674" s="11">
        <v>46138</v>
      </c>
      <c r="C674">
        <v>2026</v>
      </c>
      <c r="D674" t="s">
        <v>90</v>
      </c>
      <c r="E674" t="s">
        <v>79</v>
      </c>
      <c r="F674" t="s">
        <v>20</v>
      </c>
      <c r="G674" t="s">
        <v>33</v>
      </c>
      <c r="H674" t="s">
        <v>2</v>
      </c>
      <c r="I674" t="s">
        <v>3</v>
      </c>
      <c r="J674" t="s">
        <v>23</v>
      </c>
      <c r="K674" t="s">
        <v>40</v>
      </c>
      <c r="L674">
        <v>5</v>
      </c>
      <c r="M674">
        <v>80.819999999999993</v>
      </c>
      <c r="N674">
        <v>0</v>
      </c>
      <c r="O674">
        <v>40.47</v>
      </c>
      <c r="P674">
        <v>404.09999999999997</v>
      </c>
      <c r="Q674">
        <v>202.35</v>
      </c>
      <c r="R674">
        <v>201.74999999999997</v>
      </c>
      <c r="S674">
        <v>0.49925760950259834</v>
      </c>
      <c r="T674">
        <v>2026</v>
      </c>
      <c r="U674" t="s">
        <v>90</v>
      </c>
      <c r="V674">
        <v>4</v>
      </c>
      <c r="W674" t="s">
        <v>79</v>
      </c>
    </row>
    <row r="675" spans="1:23">
      <c r="A675">
        <v>2101</v>
      </c>
      <c r="B675" s="11">
        <v>46138</v>
      </c>
      <c r="C675">
        <v>2026</v>
      </c>
      <c r="D675" t="s">
        <v>90</v>
      </c>
      <c r="E675" t="s">
        <v>79</v>
      </c>
      <c r="F675" t="s">
        <v>20</v>
      </c>
      <c r="G675" t="s">
        <v>21</v>
      </c>
      <c r="H675" t="s">
        <v>2</v>
      </c>
      <c r="I675" t="s">
        <v>13</v>
      </c>
      <c r="J675" t="s">
        <v>9</v>
      </c>
      <c r="K675" t="s">
        <v>17</v>
      </c>
      <c r="L675">
        <v>4</v>
      </c>
      <c r="M675">
        <v>144.69999999999999</v>
      </c>
      <c r="N675">
        <v>0</v>
      </c>
      <c r="O675">
        <v>79.41</v>
      </c>
      <c r="P675">
        <v>578.79999999999995</v>
      </c>
      <c r="Q675">
        <v>317.64</v>
      </c>
      <c r="R675">
        <v>261.15999999999997</v>
      </c>
      <c r="S675">
        <v>0.45120939875604699</v>
      </c>
      <c r="T675">
        <v>2026</v>
      </c>
      <c r="U675" t="s">
        <v>90</v>
      </c>
      <c r="V675">
        <v>4</v>
      </c>
      <c r="W675" t="s">
        <v>79</v>
      </c>
    </row>
    <row r="676" spans="1:23">
      <c r="A676">
        <v>2590</v>
      </c>
      <c r="B676" s="11">
        <v>46138</v>
      </c>
      <c r="C676">
        <v>2026</v>
      </c>
      <c r="D676" t="s">
        <v>90</v>
      </c>
      <c r="E676" t="s">
        <v>79</v>
      </c>
      <c r="F676" t="s">
        <v>6</v>
      </c>
      <c r="G676" t="s">
        <v>27</v>
      </c>
      <c r="H676" t="s">
        <v>19</v>
      </c>
      <c r="I676" t="s">
        <v>13</v>
      </c>
      <c r="J676" t="s">
        <v>34</v>
      </c>
      <c r="K676" t="s">
        <v>42</v>
      </c>
      <c r="L676">
        <v>2</v>
      </c>
      <c r="M676">
        <v>36.51</v>
      </c>
      <c r="N676">
        <v>0.1</v>
      </c>
      <c r="O676">
        <v>14.18</v>
      </c>
      <c r="P676">
        <v>65.718000000000004</v>
      </c>
      <c r="Q676">
        <v>28.36</v>
      </c>
      <c r="R676">
        <v>37.358000000000004</v>
      </c>
      <c r="S676">
        <v>0.56845917404668433</v>
      </c>
      <c r="T676">
        <v>2026</v>
      </c>
      <c r="U676" t="s">
        <v>90</v>
      </c>
      <c r="V676">
        <v>4</v>
      </c>
      <c r="W676" t="s">
        <v>79</v>
      </c>
    </row>
    <row r="677" spans="1:23">
      <c r="A677">
        <v>2957</v>
      </c>
      <c r="B677" s="11">
        <v>46138</v>
      </c>
      <c r="C677">
        <v>2026</v>
      </c>
      <c r="D677" t="s">
        <v>90</v>
      </c>
      <c r="E677" t="s">
        <v>79</v>
      </c>
      <c r="F677" t="s">
        <v>20</v>
      </c>
      <c r="G677" t="s">
        <v>31</v>
      </c>
      <c r="H677" t="s">
        <v>28</v>
      </c>
      <c r="I677" t="s">
        <v>13</v>
      </c>
      <c r="J677" t="s">
        <v>14</v>
      </c>
      <c r="K677" t="s">
        <v>15</v>
      </c>
      <c r="L677">
        <v>3</v>
      </c>
      <c r="M677">
        <v>36.58</v>
      </c>
      <c r="N677">
        <v>0.05</v>
      </c>
      <c r="O677">
        <v>13.71</v>
      </c>
      <c r="P677">
        <v>104.25299999999999</v>
      </c>
      <c r="Q677">
        <v>41.13</v>
      </c>
      <c r="R677">
        <v>63.122999999999983</v>
      </c>
      <c r="S677">
        <v>0.60547897902218628</v>
      </c>
      <c r="T677">
        <v>2026</v>
      </c>
      <c r="U677" t="s">
        <v>90</v>
      </c>
      <c r="V677">
        <v>4</v>
      </c>
      <c r="W677" t="s">
        <v>79</v>
      </c>
    </row>
    <row r="678" spans="1:23">
      <c r="A678">
        <v>4270</v>
      </c>
      <c r="B678" s="11">
        <v>46138</v>
      </c>
      <c r="C678">
        <v>2026</v>
      </c>
      <c r="D678" t="s">
        <v>90</v>
      </c>
      <c r="E678" t="s">
        <v>79</v>
      </c>
      <c r="F678" t="s">
        <v>20</v>
      </c>
      <c r="G678" t="s">
        <v>31</v>
      </c>
      <c r="H678" t="s">
        <v>19</v>
      </c>
      <c r="I678" t="s">
        <v>16</v>
      </c>
      <c r="J678" t="s">
        <v>23</v>
      </c>
      <c r="K678" t="s">
        <v>29</v>
      </c>
      <c r="L678">
        <v>2</v>
      </c>
      <c r="M678">
        <v>191.59</v>
      </c>
      <c r="N678">
        <v>0</v>
      </c>
      <c r="O678">
        <v>102.52</v>
      </c>
      <c r="P678">
        <v>383.18</v>
      </c>
      <c r="Q678">
        <v>205.04</v>
      </c>
      <c r="R678">
        <v>178.14000000000001</v>
      </c>
      <c r="S678">
        <v>0.46489900307949272</v>
      </c>
      <c r="T678">
        <v>2026</v>
      </c>
      <c r="U678" t="s">
        <v>90</v>
      </c>
      <c r="V678">
        <v>4</v>
      </c>
      <c r="W678" t="s">
        <v>79</v>
      </c>
    </row>
    <row r="679" spans="1:23">
      <c r="A679">
        <v>4324</v>
      </c>
      <c r="B679" s="11">
        <v>46138</v>
      </c>
      <c r="C679">
        <v>2026</v>
      </c>
      <c r="D679" t="s">
        <v>90</v>
      </c>
      <c r="E679" t="s">
        <v>79</v>
      </c>
      <c r="F679" t="s">
        <v>20</v>
      </c>
      <c r="G679" t="s">
        <v>33</v>
      </c>
      <c r="H679" t="s">
        <v>8</v>
      </c>
      <c r="I679" t="s">
        <v>16</v>
      </c>
      <c r="J679" t="s">
        <v>23</v>
      </c>
      <c r="K679" t="s">
        <v>24</v>
      </c>
      <c r="L679">
        <v>6</v>
      </c>
      <c r="M679">
        <v>337.24</v>
      </c>
      <c r="N679">
        <v>0.05</v>
      </c>
      <c r="O679">
        <v>198.63</v>
      </c>
      <c r="P679">
        <v>1922.268</v>
      </c>
      <c r="Q679">
        <v>1191.78</v>
      </c>
      <c r="R679">
        <v>730.48800000000006</v>
      </c>
      <c r="S679">
        <v>0.38001360892445801</v>
      </c>
      <c r="T679">
        <v>2026</v>
      </c>
      <c r="U679" t="s">
        <v>90</v>
      </c>
      <c r="V679">
        <v>4</v>
      </c>
      <c r="W679" t="s">
        <v>79</v>
      </c>
    </row>
    <row r="680" spans="1:23">
      <c r="A680">
        <v>5010</v>
      </c>
      <c r="B680" s="11">
        <v>46138</v>
      </c>
      <c r="C680">
        <v>2026</v>
      </c>
      <c r="D680" t="s">
        <v>90</v>
      </c>
      <c r="E680" t="s">
        <v>79</v>
      </c>
      <c r="F680" t="s">
        <v>20</v>
      </c>
      <c r="G680" t="s">
        <v>31</v>
      </c>
      <c r="H680" t="s">
        <v>8</v>
      </c>
      <c r="I680" t="s">
        <v>16</v>
      </c>
      <c r="J680" t="s">
        <v>14</v>
      </c>
      <c r="K680" t="s">
        <v>32</v>
      </c>
      <c r="L680">
        <v>3</v>
      </c>
      <c r="M680">
        <v>46.2</v>
      </c>
      <c r="N680">
        <v>0.1</v>
      </c>
      <c r="O680">
        <v>18.149999999999999</v>
      </c>
      <c r="P680">
        <v>124.74000000000002</v>
      </c>
      <c r="Q680">
        <v>54.449999999999996</v>
      </c>
      <c r="R680">
        <v>70.29000000000002</v>
      </c>
      <c r="S680">
        <v>0.5634920634920636</v>
      </c>
      <c r="T680">
        <v>2026</v>
      </c>
      <c r="U680" t="s">
        <v>90</v>
      </c>
      <c r="V680">
        <v>4</v>
      </c>
      <c r="W680" t="s">
        <v>79</v>
      </c>
    </row>
    <row r="681" spans="1:23">
      <c r="A681">
        <v>5092</v>
      </c>
      <c r="B681" s="11">
        <v>46138</v>
      </c>
      <c r="C681">
        <v>2026</v>
      </c>
      <c r="D681" t="s">
        <v>90</v>
      </c>
      <c r="E681" t="s">
        <v>79</v>
      </c>
      <c r="F681" t="s">
        <v>6</v>
      </c>
      <c r="G681" t="s">
        <v>7</v>
      </c>
      <c r="H681" t="s">
        <v>28</v>
      </c>
      <c r="I681" t="s">
        <v>16</v>
      </c>
      <c r="J681" t="s">
        <v>34</v>
      </c>
      <c r="K681" t="s">
        <v>45</v>
      </c>
      <c r="L681">
        <v>4</v>
      </c>
      <c r="M681">
        <v>50.84</v>
      </c>
      <c r="N681">
        <v>0.05</v>
      </c>
      <c r="O681">
        <v>22.63</v>
      </c>
      <c r="P681">
        <v>193.19200000000001</v>
      </c>
      <c r="Q681">
        <v>90.52</v>
      </c>
      <c r="R681">
        <v>102.67200000000001</v>
      </c>
      <c r="S681">
        <v>0.53145057766367143</v>
      </c>
      <c r="T681">
        <v>2026</v>
      </c>
      <c r="U681" t="s">
        <v>90</v>
      </c>
      <c r="V681">
        <v>4</v>
      </c>
      <c r="W681" t="s">
        <v>79</v>
      </c>
    </row>
    <row r="682" spans="1:23">
      <c r="A682">
        <v>1061</v>
      </c>
      <c r="B682" s="11">
        <v>46139</v>
      </c>
      <c r="C682">
        <v>2026</v>
      </c>
      <c r="D682" t="s">
        <v>90</v>
      </c>
      <c r="E682" t="s">
        <v>79</v>
      </c>
      <c r="F682" t="s">
        <v>20</v>
      </c>
      <c r="G682" t="s">
        <v>47</v>
      </c>
      <c r="H682" t="s">
        <v>2</v>
      </c>
      <c r="I682" t="s">
        <v>3</v>
      </c>
      <c r="J682" t="s">
        <v>14</v>
      </c>
      <c r="K682" t="s">
        <v>48</v>
      </c>
      <c r="L682">
        <v>1</v>
      </c>
      <c r="M682">
        <v>166.5</v>
      </c>
      <c r="N682">
        <v>0</v>
      </c>
      <c r="O682">
        <v>85.55</v>
      </c>
      <c r="P682">
        <v>166.5</v>
      </c>
      <c r="Q682">
        <v>85.55</v>
      </c>
      <c r="R682">
        <v>80.95</v>
      </c>
      <c r="S682">
        <v>0.4861861861861862</v>
      </c>
      <c r="T682">
        <v>2026</v>
      </c>
      <c r="U682" t="s">
        <v>90</v>
      </c>
      <c r="V682">
        <v>4</v>
      </c>
      <c r="W682" t="s">
        <v>79</v>
      </c>
    </row>
    <row r="683" spans="1:23">
      <c r="A683">
        <v>1099</v>
      </c>
      <c r="B683" s="11">
        <v>46139</v>
      </c>
      <c r="C683">
        <v>2026</v>
      </c>
      <c r="D683" t="s">
        <v>90</v>
      </c>
      <c r="E683" t="s">
        <v>79</v>
      </c>
      <c r="F683" t="s">
        <v>20</v>
      </c>
      <c r="G683" t="s">
        <v>21</v>
      </c>
      <c r="H683" t="s">
        <v>28</v>
      </c>
      <c r="I683" t="s">
        <v>13</v>
      </c>
      <c r="J683" t="s">
        <v>9</v>
      </c>
      <c r="K683" t="s">
        <v>46</v>
      </c>
      <c r="L683">
        <v>1</v>
      </c>
      <c r="M683">
        <v>70.2</v>
      </c>
      <c r="N683">
        <v>0</v>
      </c>
      <c r="O683">
        <v>32.06</v>
      </c>
      <c r="P683">
        <v>70.2</v>
      </c>
      <c r="Q683">
        <v>32.06</v>
      </c>
      <c r="R683">
        <v>38.14</v>
      </c>
      <c r="S683">
        <v>0.5433048433048433</v>
      </c>
      <c r="T683">
        <v>2026</v>
      </c>
      <c r="U683" t="s">
        <v>90</v>
      </c>
      <c r="V683">
        <v>4</v>
      </c>
      <c r="W683" t="s">
        <v>79</v>
      </c>
    </row>
    <row r="684" spans="1:23">
      <c r="A684">
        <v>3500</v>
      </c>
      <c r="B684" s="11">
        <v>46139</v>
      </c>
      <c r="C684">
        <v>2026</v>
      </c>
      <c r="D684" t="s">
        <v>90</v>
      </c>
      <c r="E684" t="s">
        <v>79</v>
      </c>
      <c r="F684" t="s">
        <v>6</v>
      </c>
      <c r="G684" t="s">
        <v>43</v>
      </c>
      <c r="H684" t="s">
        <v>2</v>
      </c>
      <c r="I684" t="s">
        <v>13</v>
      </c>
      <c r="J684" t="s">
        <v>34</v>
      </c>
      <c r="K684" t="s">
        <v>45</v>
      </c>
      <c r="L684">
        <v>4</v>
      </c>
      <c r="M684">
        <v>50.67</v>
      </c>
      <c r="N684">
        <v>0</v>
      </c>
      <c r="O684">
        <v>22.62</v>
      </c>
      <c r="P684">
        <v>202.68</v>
      </c>
      <c r="Q684">
        <v>90.48</v>
      </c>
      <c r="R684">
        <v>112.2</v>
      </c>
      <c r="S684">
        <v>0.55358200118413259</v>
      </c>
      <c r="T684">
        <v>2026</v>
      </c>
      <c r="U684" t="s">
        <v>90</v>
      </c>
      <c r="V684">
        <v>4</v>
      </c>
      <c r="W684" t="s">
        <v>79</v>
      </c>
    </row>
    <row r="685" spans="1:23">
      <c r="A685">
        <v>3856</v>
      </c>
      <c r="B685" s="11">
        <v>46139</v>
      </c>
      <c r="C685">
        <v>2026</v>
      </c>
      <c r="D685" t="s">
        <v>90</v>
      </c>
      <c r="E685" t="s">
        <v>79</v>
      </c>
      <c r="F685" t="s">
        <v>6</v>
      </c>
      <c r="G685" t="s">
        <v>41</v>
      </c>
      <c r="H685" t="s">
        <v>19</v>
      </c>
      <c r="I685" t="s">
        <v>13</v>
      </c>
      <c r="J685" t="s">
        <v>14</v>
      </c>
      <c r="K685" t="s">
        <v>48</v>
      </c>
      <c r="L685">
        <v>3</v>
      </c>
      <c r="M685">
        <v>161.05000000000001</v>
      </c>
      <c r="N685">
        <v>0.05</v>
      </c>
      <c r="O685">
        <v>87.43</v>
      </c>
      <c r="P685">
        <v>458.99250000000001</v>
      </c>
      <c r="Q685">
        <v>262.29000000000002</v>
      </c>
      <c r="R685">
        <v>196.70249999999999</v>
      </c>
      <c r="S685">
        <v>0.4285527541299694</v>
      </c>
      <c r="T685">
        <v>2026</v>
      </c>
      <c r="U685" t="s">
        <v>90</v>
      </c>
      <c r="V685">
        <v>4</v>
      </c>
      <c r="W685" t="s">
        <v>79</v>
      </c>
    </row>
    <row r="686" spans="1:23">
      <c r="A686">
        <v>4044</v>
      </c>
      <c r="B686" s="11">
        <v>46139</v>
      </c>
      <c r="C686">
        <v>2026</v>
      </c>
      <c r="D686" t="s">
        <v>90</v>
      </c>
      <c r="E686" t="s">
        <v>79</v>
      </c>
      <c r="F686" t="s">
        <v>6</v>
      </c>
      <c r="G686" t="s">
        <v>27</v>
      </c>
      <c r="H686" t="s">
        <v>8</v>
      </c>
      <c r="I686" t="s">
        <v>13</v>
      </c>
      <c r="J686" t="s">
        <v>34</v>
      </c>
      <c r="K686" t="s">
        <v>38</v>
      </c>
      <c r="L686">
        <v>10</v>
      </c>
      <c r="M686">
        <v>124.59</v>
      </c>
      <c r="N686">
        <v>0.15</v>
      </c>
      <c r="O686">
        <v>67.14</v>
      </c>
      <c r="P686">
        <v>1059.0150000000001</v>
      </c>
      <c r="Q686">
        <v>671.4</v>
      </c>
      <c r="R686">
        <v>387.61500000000012</v>
      </c>
      <c r="S686">
        <v>0.36601464568490538</v>
      </c>
      <c r="T686">
        <v>2026</v>
      </c>
      <c r="U686" t="s">
        <v>90</v>
      </c>
      <c r="V686">
        <v>4</v>
      </c>
      <c r="W686" t="s">
        <v>79</v>
      </c>
    </row>
    <row r="687" spans="1:23">
      <c r="A687">
        <v>4235</v>
      </c>
      <c r="B687" s="11">
        <v>46139</v>
      </c>
      <c r="C687">
        <v>2026</v>
      </c>
      <c r="D687" t="s">
        <v>90</v>
      </c>
      <c r="E687" t="s">
        <v>79</v>
      </c>
      <c r="F687" t="s">
        <v>11</v>
      </c>
      <c r="G687" t="s">
        <v>52</v>
      </c>
      <c r="H687" t="s">
        <v>2</v>
      </c>
      <c r="I687" t="s">
        <v>16</v>
      </c>
      <c r="J687" t="s">
        <v>34</v>
      </c>
      <c r="K687" t="s">
        <v>45</v>
      </c>
      <c r="L687">
        <v>1</v>
      </c>
      <c r="M687">
        <v>50.18</v>
      </c>
      <c r="N687">
        <v>0</v>
      </c>
      <c r="O687">
        <v>22.05</v>
      </c>
      <c r="P687">
        <v>50.18</v>
      </c>
      <c r="Q687">
        <v>22.05</v>
      </c>
      <c r="R687">
        <v>28.13</v>
      </c>
      <c r="S687">
        <v>0.56058190514149064</v>
      </c>
      <c r="T687">
        <v>2026</v>
      </c>
      <c r="U687" t="s">
        <v>90</v>
      </c>
      <c r="V687">
        <v>4</v>
      </c>
      <c r="W687" t="s">
        <v>79</v>
      </c>
    </row>
    <row r="688" spans="1:23">
      <c r="A688">
        <v>122</v>
      </c>
      <c r="B688" s="11">
        <v>46140</v>
      </c>
      <c r="C688">
        <v>2026</v>
      </c>
      <c r="D688" t="s">
        <v>90</v>
      </c>
      <c r="E688" t="s">
        <v>79</v>
      </c>
      <c r="F688" t="s">
        <v>6</v>
      </c>
      <c r="G688" t="s">
        <v>41</v>
      </c>
      <c r="H688" t="s">
        <v>2</v>
      </c>
      <c r="I688" t="s">
        <v>13</v>
      </c>
      <c r="J688" t="s">
        <v>23</v>
      </c>
      <c r="K688" t="s">
        <v>40</v>
      </c>
      <c r="L688">
        <v>1</v>
      </c>
      <c r="M688">
        <v>83.38</v>
      </c>
      <c r="N688">
        <v>0</v>
      </c>
      <c r="O688">
        <v>38.979999999999997</v>
      </c>
      <c r="P688">
        <v>83.38</v>
      </c>
      <c r="Q688">
        <v>38.979999999999997</v>
      </c>
      <c r="R688">
        <v>44.4</v>
      </c>
      <c r="S688">
        <v>0.53250179899256422</v>
      </c>
      <c r="T688">
        <v>2026</v>
      </c>
      <c r="U688" t="s">
        <v>90</v>
      </c>
      <c r="V688">
        <v>4</v>
      </c>
      <c r="W688" t="s">
        <v>79</v>
      </c>
    </row>
    <row r="689" spans="1:23">
      <c r="A689">
        <v>239</v>
      </c>
      <c r="B689" s="11">
        <v>46140</v>
      </c>
      <c r="C689">
        <v>2026</v>
      </c>
      <c r="D689" t="s">
        <v>90</v>
      </c>
      <c r="E689" t="s">
        <v>79</v>
      </c>
      <c r="F689" t="s">
        <v>20</v>
      </c>
      <c r="G689" t="s">
        <v>31</v>
      </c>
      <c r="H689" t="s">
        <v>2</v>
      </c>
      <c r="I689" t="s">
        <v>3</v>
      </c>
      <c r="J689" t="s">
        <v>14</v>
      </c>
      <c r="K689" t="s">
        <v>15</v>
      </c>
      <c r="L689">
        <v>1</v>
      </c>
      <c r="M689">
        <v>35.549999999999997</v>
      </c>
      <c r="N689">
        <v>0.05</v>
      </c>
      <c r="O689">
        <v>13.25</v>
      </c>
      <c r="P689">
        <v>33.772499999999994</v>
      </c>
      <c r="Q689">
        <v>13.25</v>
      </c>
      <c r="R689">
        <v>20.522499999999994</v>
      </c>
      <c r="S689">
        <v>0.60766896143311855</v>
      </c>
      <c r="T689">
        <v>2026</v>
      </c>
      <c r="U689" t="s">
        <v>90</v>
      </c>
      <c r="V689">
        <v>4</v>
      </c>
      <c r="W689" t="s">
        <v>79</v>
      </c>
    </row>
    <row r="690" spans="1:23">
      <c r="A690">
        <v>356</v>
      </c>
      <c r="B690" s="11">
        <v>46140</v>
      </c>
      <c r="C690">
        <v>2026</v>
      </c>
      <c r="D690" t="s">
        <v>90</v>
      </c>
      <c r="E690" t="s">
        <v>79</v>
      </c>
      <c r="F690" t="s">
        <v>20</v>
      </c>
      <c r="G690" t="s">
        <v>33</v>
      </c>
      <c r="H690" t="s">
        <v>19</v>
      </c>
      <c r="I690" t="s">
        <v>13</v>
      </c>
      <c r="J690" t="s">
        <v>9</v>
      </c>
      <c r="K690" t="s">
        <v>37</v>
      </c>
      <c r="L690">
        <v>1</v>
      </c>
      <c r="M690">
        <v>154.36000000000001</v>
      </c>
      <c r="N690">
        <v>0</v>
      </c>
      <c r="O690">
        <v>77.760000000000005</v>
      </c>
      <c r="P690">
        <v>154.36000000000001</v>
      </c>
      <c r="Q690">
        <v>77.760000000000005</v>
      </c>
      <c r="R690">
        <v>76.600000000000009</v>
      </c>
      <c r="S690">
        <v>0.49624254988338951</v>
      </c>
      <c r="T690">
        <v>2026</v>
      </c>
      <c r="U690" t="s">
        <v>90</v>
      </c>
      <c r="V690">
        <v>4</v>
      </c>
      <c r="W690" t="s">
        <v>79</v>
      </c>
    </row>
    <row r="691" spans="1:23">
      <c r="A691">
        <v>785</v>
      </c>
      <c r="B691" s="11">
        <v>46140</v>
      </c>
      <c r="C691">
        <v>2026</v>
      </c>
      <c r="D691" t="s">
        <v>90</v>
      </c>
      <c r="E691" t="s">
        <v>79</v>
      </c>
      <c r="F691" t="s">
        <v>0</v>
      </c>
      <c r="G691" t="s">
        <v>36</v>
      </c>
      <c r="H691" t="s">
        <v>28</v>
      </c>
      <c r="I691" t="s">
        <v>13</v>
      </c>
      <c r="J691" t="s">
        <v>9</v>
      </c>
      <c r="K691" t="s">
        <v>37</v>
      </c>
      <c r="L691">
        <v>1</v>
      </c>
      <c r="M691">
        <v>155.68</v>
      </c>
      <c r="N691">
        <v>0</v>
      </c>
      <c r="O691">
        <v>77.97</v>
      </c>
      <c r="P691">
        <v>155.68</v>
      </c>
      <c r="Q691">
        <v>77.97</v>
      </c>
      <c r="R691">
        <v>77.710000000000008</v>
      </c>
      <c r="S691">
        <v>0.49916495375128472</v>
      </c>
      <c r="T691">
        <v>2026</v>
      </c>
      <c r="U691" t="s">
        <v>90</v>
      </c>
      <c r="V691">
        <v>4</v>
      </c>
      <c r="W691" t="s">
        <v>79</v>
      </c>
    </row>
    <row r="692" spans="1:23">
      <c r="A692">
        <v>2325</v>
      </c>
      <c r="B692" s="11">
        <v>46140</v>
      </c>
      <c r="C692">
        <v>2026</v>
      </c>
      <c r="D692" t="s">
        <v>90</v>
      </c>
      <c r="E692" t="s">
        <v>79</v>
      </c>
      <c r="F692" t="s">
        <v>0</v>
      </c>
      <c r="G692" t="s">
        <v>1</v>
      </c>
      <c r="H692" t="s">
        <v>2</v>
      </c>
      <c r="I692" t="s">
        <v>3</v>
      </c>
      <c r="J692" t="s">
        <v>34</v>
      </c>
      <c r="K692" t="s">
        <v>35</v>
      </c>
      <c r="L692">
        <v>1</v>
      </c>
      <c r="M692">
        <v>40.950000000000003</v>
      </c>
      <c r="N692">
        <v>0.15</v>
      </c>
      <c r="O692">
        <v>14.89</v>
      </c>
      <c r="P692">
        <v>34.807500000000005</v>
      </c>
      <c r="Q692">
        <v>14.89</v>
      </c>
      <c r="R692">
        <v>19.917500000000004</v>
      </c>
      <c r="S692">
        <v>0.57221863104216053</v>
      </c>
      <c r="T692">
        <v>2026</v>
      </c>
      <c r="U692" t="s">
        <v>90</v>
      </c>
      <c r="V692">
        <v>4</v>
      </c>
      <c r="W692" t="s">
        <v>79</v>
      </c>
    </row>
    <row r="693" spans="1:23">
      <c r="A693">
        <v>2566</v>
      </c>
      <c r="B693" s="11">
        <v>46140</v>
      </c>
      <c r="C693">
        <v>2026</v>
      </c>
      <c r="D693" t="s">
        <v>90</v>
      </c>
      <c r="E693" t="s">
        <v>79</v>
      </c>
      <c r="F693" t="s">
        <v>20</v>
      </c>
      <c r="G693" t="s">
        <v>47</v>
      </c>
      <c r="H693" t="s">
        <v>28</v>
      </c>
      <c r="I693" t="s">
        <v>3</v>
      </c>
      <c r="J693" t="s">
        <v>14</v>
      </c>
      <c r="K693" t="s">
        <v>32</v>
      </c>
      <c r="L693">
        <v>3</v>
      </c>
      <c r="M693">
        <v>47.28</v>
      </c>
      <c r="N693">
        <v>0.05</v>
      </c>
      <c r="O693">
        <v>18.52</v>
      </c>
      <c r="P693">
        <v>134.74799999999999</v>
      </c>
      <c r="Q693">
        <v>55.56</v>
      </c>
      <c r="R693">
        <v>79.187999999999988</v>
      </c>
      <c r="S693">
        <v>0.58767477068305274</v>
      </c>
      <c r="T693">
        <v>2026</v>
      </c>
      <c r="U693" t="s">
        <v>90</v>
      </c>
      <c r="V693">
        <v>4</v>
      </c>
      <c r="W693" t="s">
        <v>79</v>
      </c>
    </row>
    <row r="694" spans="1:23">
      <c r="A694">
        <v>3105</v>
      </c>
      <c r="B694" s="11">
        <v>46140</v>
      </c>
      <c r="C694">
        <v>2026</v>
      </c>
      <c r="D694" t="s">
        <v>90</v>
      </c>
      <c r="E694" t="s">
        <v>79</v>
      </c>
      <c r="F694" t="s">
        <v>20</v>
      </c>
      <c r="G694" t="s">
        <v>31</v>
      </c>
      <c r="H694" t="s">
        <v>2</v>
      </c>
      <c r="I694" t="s">
        <v>3</v>
      </c>
      <c r="J694" t="s">
        <v>34</v>
      </c>
      <c r="K694" t="s">
        <v>45</v>
      </c>
      <c r="L694">
        <v>4</v>
      </c>
      <c r="M694">
        <v>51.57</v>
      </c>
      <c r="N694">
        <v>0.1</v>
      </c>
      <c r="O694">
        <v>22.58</v>
      </c>
      <c r="P694">
        <v>185.65200000000002</v>
      </c>
      <c r="Q694">
        <v>90.32</v>
      </c>
      <c r="R694">
        <v>95.332000000000022</v>
      </c>
      <c r="S694">
        <v>0.51349837330058401</v>
      </c>
      <c r="T694">
        <v>2026</v>
      </c>
      <c r="U694" t="s">
        <v>90</v>
      </c>
      <c r="V694">
        <v>4</v>
      </c>
      <c r="W694" t="s">
        <v>79</v>
      </c>
    </row>
    <row r="695" spans="1:23">
      <c r="A695">
        <v>3167</v>
      </c>
      <c r="B695" s="11">
        <v>46140</v>
      </c>
      <c r="C695">
        <v>2026</v>
      </c>
      <c r="D695" t="s">
        <v>90</v>
      </c>
      <c r="E695" t="s">
        <v>79</v>
      </c>
      <c r="F695" t="s">
        <v>20</v>
      </c>
      <c r="G695" t="s">
        <v>33</v>
      </c>
      <c r="H695" t="s">
        <v>2</v>
      </c>
      <c r="I695" t="s">
        <v>16</v>
      </c>
      <c r="J695" t="s">
        <v>4</v>
      </c>
      <c r="K695" t="s">
        <v>22</v>
      </c>
      <c r="L695">
        <v>1</v>
      </c>
      <c r="M695">
        <v>51.61</v>
      </c>
      <c r="N695">
        <v>0</v>
      </c>
      <c r="O695">
        <v>23</v>
      </c>
      <c r="P695">
        <v>51.61</v>
      </c>
      <c r="Q695">
        <v>23</v>
      </c>
      <c r="R695">
        <v>28.61</v>
      </c>
      <c r="S695">
        <v>0.55434993218368533</v>
      </c>
      <c r="T695">
        <v>2026</v>
      </c>
      <c r="U695" t="s">
        <v>90</v>
      </c>
      <c r="V695">
        <v>4</v>
      </c>
      <c r="W695" t="s">
        <v>79</v>
      </c>
    </row>
    <row r="696" spans="1:23">
      <c r="A696">
        <v>4396</v>
      </c>
      <c r="B696" s="11">
        <v>46140</v>
      </c>
      <c r="C696">
        <v>2026</v>
      </c>
      <c r="D696" t="s">
        <v>90</v>
      </c>
      <c r="E696" t="s">
        <v>79</v>
      </c>
      <c r="F696" t="s">
        <v>0</v>
      </c>
      <c r="G696" t="s">
        <v>50</v>
      </c>
      <c r="H696" t="s">
        <v>19</v>
      </c>
      <c r="I696" t="s">
        <v>3</v>
      </c>
      <c r="J696" t="s">
        <v>34</v>
      </c>
      <c r="K696" t="s">
        <v>45</v>
      </c>
      <c r="L696">
        <v>1</v>
      </c>
      <c r="M696">
        <v>50.56</v>
      </c>
      <c r="N696">
        <v>0.05</v>
      </c>
      <c r="O696">
        <v>22.06</v>
      </c>
      <c r="P696">
        <v>48.031999999999996</v>
      </c>
      <c r="Q696">
        <v>22.06</v>
      </c>
      <c r="R696">
        <v>25.971999999999998</v>
      </c>
      <c r="S696">
        <v>0.54072285143237842</v>
      </c>
      <c r="T696">
        <v>2026</v>
      </c>
      <c r="U696" t="s">
        <v>90</v>
      </c>
      <c r="V696">
        <v>4</v>
      </c>
      <c r="W696" t="s">
        <v>79</v>
      </c>
    </row>
    <row r="697" spans="1:23">
      <c r="A697">
        <v>4475</v>
      </c>
      <c r="B697" s="11">
        <v>46140</v>
      </c>
      <c r="C697">
        <v>2026</v>
      </c>
      <c r="D697" t="s">
        <v>90</v>
      </c>
      <c r="E697" t="s">
        <v>79</v>
      </c>
      <c r="F697" t="s">
        <v>11</v>
      </c>
      <c r="G697" t="s">
        <v>25</v>
      </c>
      <c r="H697" t="s">
        <v>28</v>
      </c>
      <c r="I697" t="s">
        <v>16</v>
      </c>
      <c r="J697" t="s">
        <v>14</v>
      </c>
      <c r="K697" t="s">
        <v>48</v>
      </c>
      <c r="L697">
        <v>2</v>
      </c>
      <c r="M697">
        <v>165.74</v>
      </c>
      <c r="N697">
        <v>0</v>
      </c>
      <c r="O697">
        <v>87.73</v>
      </c>
      <c r="P697">
        <v>331.48</v>
      </c>
      <c r="Q697">
        <v>175.46</v>
      </c>
      <c r="R697">
        <v>156.02000000000001</v>
      </c>
      <c r="S697">
        <v>0.47067696391939184</v>
      </c>
      <c r="T697">
        <v>2026</v>
      </c>
      <c r="U697" t="s">
        <v>90</v>
      </c>
      <c r="V697">
        <v>4</v>
      </c>
      <c r="W697" t="s">
        <v>79</v>
      </c>
    </row>
    <row r="698" spans="1:23">
      <c r="A698">
        <v>4482</v>
      </c>
      <c r="B698" s="11">
        <v>46140</v>
      </c>
      <c r="C698">
        <v>2026</v>
      </c>
      <c r="D698" t="s">
        <v>90</v>
      </c>
      <c r="E698" t="s">
        <v>79</v>
      </c>
      <c r="F698" t="s">
        <v>11</v>
      </c>
      <c r="G698" t="s">
        <v>12</v>
      </c>
      <c r="H698" t="s">
        <v>2</v>
      </c>
      <c r="I698" t="s">
        <v>16</v>
      </c>
      <c r="J698" t="s">
        <v>34</v>
      </c>
      <c r="K698" t="s">
        <v>42</v>
      </c>
      <c r="L698">
        <v>3</v>
      </c>
      <c r="M698">
        <v>36.770000000000003</v>
      </c>
      <c r="N698">
        <v>0</v>
      </c>
      <c r="O698">
        <v>13.63</v>
      </c>
      <c r="P698">
        <v>110.31</v>
      </c>
      <c r="Q698">
        <v>40.89</v>
      </c>
      <c r="R698">
        <v>69.42</v>
      </c>
      <c r="S698">
        <v>0.62931737829752521</v>
      </c>
      <c r="T698">
        <v>2026</v>
      </c>
      <c r="U698" t="s">
        <v>90</v>
      </c>
      <c r="V698">
        <v>4</v>
      </c>
      <c r="W698" t="s">
        <v>79</v>
      </c>
    </row>
    <row r="699" spans="1:23">
      <c r="A699">
        <v>5022</v>
      </c>
      <c r="B699" s="11">
        <v>46140</v>
      </c>
      <c r="C699">
        <v>2026</v>
      </c>
      <c r="D699" t="s">
        <v>90</v>
      </c>
      <c r="E699" t="s">
        <v>79</v>
      </c>
      <c r="F699" t="s">
        <v>20</v>
      </c>
      <c r="G699" t="s">
        <v>31</v>
      </c>
      <c r="H699" t="s">
        <v>2</v>
      </c>
      <c r="I699" t="s">
        <v>16</v>
      </c>
      <c r="J699" t="s">
        <v>23</v>
      </c>
      <c r="K699" t="s">
        <v>29</v>
      </c>
      <c r="L699">
        <v>2</v>
      </c>
      <c r="M699">
        <v>196.37</v>
      </c>
      <c r="N699">
        <v>0</v>
      </c>
      <c r="O699">
        <v>101.73</v>
      </c>
      <c r="P699">
        <v>392.74</v>
      </c>
      <c r="Q699">
        <v>203.46</v>
      </c>
      <c r="R699">
        <v>189.28</v>
      </c>
      <c r="S699">
        <v>0.48194734429902736</v>
      </c>
      <c r="T699">
        <v>2026</v>
      </c>
      <c r="U699" t="s">
        <v>90</v>
      </c>
      <c r="V699">
        <v>4</v>
      </c>
      <c r="W699" t="s">
        <v>79</v>
      </c>
    </row>
    <row r="700" spans="1:23">
      <c r="A700">
        <v>1304</v>
      </c>
      <c r="B700" s="11">
        <v>46141</v>
      </c>
      <c r="C700">
        <v>2026</v>
      </c>
      <c r="D700" t="s">
        <v>90</v>
      </c>
      <c r="E700" t="s">
        <v>79</v>
      </c>
      <c r="F700" t="s">
        <v>0</v>
      </c>
      <c r="G700" t="s">
        <v>1</v>
      </c>
      <c r="H700" t="s">
        <v>28</v>
      </c>
      <c r="I700" t="s">
        <v>3</v>
      </c>
      <c r="J700" t="s">
        <v>14</v>
      </c>
      <c r="K700" t="s">
        <v>15</v>
      </c>
      <c r="L700">
        <v>2</v>
      </c>
      <c r="M700">
        <v>35.33</v>
      </c>
      <c r="N700">
        <v>0</v>
      </c>
      <c r="O700">
        <v>13.69</v>
      </c>
      <c r="P700">
        <v>70.66</v>
      </c>
      <c r="Q700">
        <v>27.38</v>
      </c>
      <c r="R700">
        <v>43.28</v>
      </c>
      <c r="S700">
        <v>0.61251061420888764</v>
      </c>
      <c r="T700">
        <v>2026</v>
      </c>
      <c r="U700" t="s">
        <v>90</v>
      </c>
      <c r="V700">
        <v>4</v>
      </c>
      <c r="W700" t="s">
        <v>79</v>
      </c>
    </row>
    <row r="701" spans="1:23">
      <c r="A701">
        <v>3008</v>
      </c>
      <c r="B701" s="11">
        <v>46141</v>
      </c>
      <c r="C701">
        <v>2026</v>
      </c>
      <c r="D701" t="s">
        <v>90</v>
      </c>
      <c r="E701" t="s">
        <v>79</v>
      </c>
      <c r="F701" t="s">
        <v>11</v>
      </c>
      <c r="G701" t="s">
        <v>12</v>
      </c>
      <c r="H701" t="s">
        <v>8</v>
      </c>
      <c r="I701" t="s">
        <v>16</v>
      </c>
      <c r="J701" t="s">
        <v>14</v>
      </c>
      <c r="K701" t="s">
        <v>32</v>
      </c>
      <c r="L701">
        <v>4</v>
      </c>
      <c r="M701">
        <v>46.43</v>
      </c>
      <c r="N701">
        <v>0.1</v>
      </c>
      <c r="O701">
        <v>18.04</v>
      </c>
      <c r="P701">
        <v>167.148</v>
      </c>
      <c r="Q701">
        <v>72.16</v>
      </c>
      <c r="R701">
        <v>94.988</v>
      </c>
      <c r="S701">
        <v>0.56828678775695796</v>
      </c>
      <c r="T701">
        <v>2026</v>
      </c>
      <c r="U701" t="s">
        <v>90</v>
      </c>
      <c r="V701">
        <v>4</v>
      </c>
      <c r="W701" t="s">
        <v>79</v>
      </c>
    </row>
    <row r="702" spans="1:23">
      <c r="A702">
        <v>4140</v>
      </c>
      <c r="B702" s="11">
        <v>46141</v>
      </c>
      <c r="C702">
        <v>2026</v>
      </c>
      <c r="D702" t="s">
        <v>90</v>
      </c>
      <c r="E702" t="s">
        <v>79</v>
      </c>
      <c r="F702" t="s">
        <v>20</v>
      </c>
      <c r="G702" t="s">
        <v>31</v>
      </c>
      <c r="H702" t="s">
        <v>28</v>
      </c>
      <c r="I702" t="s">
        <v>13</v>
      </c>
      <c r="J702" t="s">
        <v>34</v>
      </c>
      <c r="K702" t="s">
        <v>38</v>
      </c>
      <c r="L702">
        <v>1</v>
      </c>
      <c r="M702">
        <v>125.25</v>
      </c>
      <c r="N702">
        <v>0</v>
      </c>
      <c r="O702">
        <v>70.88</v>
      </c>
      <c r="P702">
        <v>125.25</v>
      </c>
      <c r="Q702">
        <v>70.88</v>
      </c>
      <c r="R702">
        <v>54.370000000000005</v>
      </c>
      <c r="S702">
        <v>0.43409181636726552</v>
      </c>
      <c r="T702">
        <v>2026</v>
      </c>
      <c r="U702" t="s">
        <v>90</v>
      </c>
      <c r="V702">
        <v>4</v>
      </c>
      <c r="W702" t="s">
        <v>79</v>
      </c>
    </row>
    <row r="703" spans="1:23">
      <c r="A703">
        <v>4151</v>
      </c>
      <c r="B703" s="11">
        <v>46141</v>
      </c>
      <c r="C703">
        <v>2026</v>
      </c>
      <c r="D703" t="s">
        <v>90</v>
      </c>
      <c r="E703" t="s">
        <v>79</v>
      </c>
      <c r="F703" t="s">
        <v>6</v>
      </c>
      <c r="G703" t="s">
        <v>49</v>
      </c>
      <c r="H703" t="s">
        <v>2</v>
      </c>
      <c r="I703" t="s">
        <v>3</v>
      </c>
      <c r="J703" t="s">
        <v>23</v>
      </c>
      <c r="K703" t="s">
        <v>24</v>
      </c>
      <c r="L703">
        <v>1</v>
      </c>
      <c r="M703">
        <v>341.98</v>
      </c>
      <c r="N703">
        <v>0</v>
      </c>
      <c r="O703">
        <v>192.43</v>
      </c>
      <c r="P703">
        <v>341.98</v>
      </c>
      <c r="Q703">
        <v>192.43</v>
      </c>
      <c r="R703">
        <v>149.55000000000001</v>
      </c>
      <c r="S703">
        <v>0.43730627522077314</v>
      </c>
      <c r="T703">
        <v>2026</v>
      </c>
      <c r="U703" t="s">
        <v>90</v>
      </c>
      <c r="V703">
        <v>4</v>
      </c>
      <c r="W703" t="s">
        <v>79</v>
      </c>
    </row>
    <row r="704" spans="1:23">
      <c r="A704">
        <v>4650</v>
      </c>
      <c r="B704" s="11">
        <v>46141</v>
      </c>
      <c r="C704">
        <v>2026</v>
      </c>
      <c r="D704" t="s">
        <v>90</v>
      </c>
      <c r="E704" t="s">
        <v>79</v>
      </c>
      <c r="F704" t="s">
        <v>6</v>
      </c>
      <c r="G704" t="s">
        <v>27</v>
      </c>
      <c r="H704" t="s">
        <v>28</v>
      </c>
      <c r="I704" t="s">
        <v>16</v>
      </c>
      <c r="J704" t="s">
        <v>34</v>
      </c>
      <c r="K704" t="s">
        <v>35</v>
      </c>
      <c r="L704">
        <v>1</v>
      </c>
      <c r="M704">
        <v>40.04</v>
      </c>
      <c r="N704">
        <v>0</v>
      </c>
      <c r="O704">
        <v>14.72</v>
      </c>
      <c r="P704">
        <v>40.04</v>
      </c>
      <c r="Q704">
        <v>14.72</v>
      </c>
      <c r="R704">
        <v>25.32</v>
      </c>
      <c r="S704">
        <v>0.63236763236763238</v>
      </c>
      <c r="T704">
        <v>2026</v>
      </c>
      <c r="U704" t="s">
        <v>90</v>
      </c>
      <c r="V704">
        <v>4</v>
      </c>
      <c r="W704" t="s">
        <v>79</v>
      </c>
    </row>
    <row r="705" spans="1:23">
      <c r="A705">
        <v>4897</v>
      </c>
      <c r="B705" s="11">
        <v>46141</v>
      </c>
      <c r="C705">
        <v>2026</v>
      </c>
      <c r="D705" t="s">
        <v>90</v>
      </c>
      <c r="E705" t="s">
        <v>79</v>
      </c>
      <c r="F705" t="s">
        <v>20</v>
      </c>
      <c r="G705" t="s">
        <v>47</v>
      </c>
      <c r="H705" t="s">
        <v>2</v>
      </c>
      <c r="I705" t="s">
        <v>3</v>
      </c>
      <c r="J705" t="s">
        <v>4</v>
      </c>
      <c r="K705" t="s">
        <v>26</v>
      </c>
      <c r="L705">
        <v>3</v>
      </c>
      <c r="M705">
        <v>40.47</v>
      </c>
      <c r="N705">
        <v>0.05</v>
      </c>
      <c r="O705">
        <v>17.14</v>
      </c>
      <c r="P705">
        <v>115.33949999999999</v>
      </c>
      <c r="Q705">
        <v>51.42</v>
      </c>
      <c r="R705">
        <v>63.919499999999985</v>
      </c>
      <c r="S705">
        <v>0.5541856866034619</v>
      </c>
      <c r="T705">
        <v>2026</v>
      </c>
      <c r="U705" t="s">
        <v>90</v>
      </c>
      <c r="V705">
        <v>4</v>
      </c>
      <c r="W705" t="s">
        <v>79</v>
      </c>
    </row>
    <row r="706" spans="1:23">
      <c r="A706">
        <v>792</v>
      </c>
      <c r="B706" s="11">
        <v>46142</v>
      </c>
      <c r="C706">
        <v>2026</v>
      </c>
      <c r="D706" t="s">
        <v>90</v>
      </c>
      <c r="E706" t="s">
        <v>79</v>
      </c>
      <c r="F706" t="s">
        <v>20</v>
      </c>
      <c r="G706" t="s">
        <v>33</v>
      </c>
      <c r="H706" t="s">
        <v>8</v>
      </c>
      <c r="I706" t="s">
        <v>3</v>
      </c>
      <c r="J706" t="s">
        <v>23</v>
      </c>
      <c r="K706" t="s">
        <v>40</v>
      </c>
      <c r="L706">
        <v>6</v>
      </c>
      <c r="M706">
        <v>83.7</v>
      </c>
      <c r="N706">
        <v>0.2</v>
      </c>
      <c r="O706">
        <v>38.58</v>
      </c>
      <c r="P706">
        <v>401.76000000000005</v>
      </c>
      <c r="Q706">
        <v>231.48</v>
      </c>
      <c r="R706">
        <v>170.28000000000006</v>
      </c>
      <c r="S706">
        <v>0.42383512544802876</v>
      </c>
      <c r="T706">
        <v>2026</v>
      </c>
      <c r="U706" t="s">
        <v>90</v>
      </c>
      <c r="V706">
        <v>4</v>
      </c>
      <c r="W706" t="s">
        <v>79</v>
      </c>
    </row>
    <row r="707" spans="1:23">
      <c r="A707">
        <v>1796</v>
      </c>
      <c r="B707" s="11">
        <v>46142</v>
      </c>
      <c r="C707">
        <v>2026</v>
      </c>
      <c r="D707" t="s">
        <v>90</v>
      </c>
      <c r="E707" t="s">
        <v>79</v>
      </c>
      <c r="F707" t="s">
        <v>0</v>
      </c>
      <c r="G707" t="s">
        <v>50</v>
      </c>
      <c r="H707" t="s">
        <v>2</v>
      </c>
      <c r="I707" t="s">
        <v>3</v>
      </c>
      <c r="J707" t="s">
        <v>23</v>
      </c>
      <c r="K707" t="s">
        <v>40</v>
      </c>
      <c r="L707">
        <v>4</v>
      </c>
      <c r="M707">
        <v>83.27</v>
      </c>
      <c r="N707">
        <v>0</v>
      </c>
      <c r="O707">
        <v>39.979999999999997</v>
      </c>
      <c r="P707">
        <v>333.08</v>
      </c>
      <c r="Q707">
        <v>159.91999999999999</v>
      </c>
      <c r="R707">
        <v>173.16</v>
      </c>
      <c r="S707">
        <v>0.51987510507986068</v>
      </c>
      <c r="T707">
        <v>2026</v>
      </c>
      <c r="U707" t="s">
        <v>90</v>
      </c>
      <c r="V707">
        <v>4</v>
      </c>
      <c r="W707" t="s">
        <v>79</v>
      </c>
    </row>
    <row r="708" spans="1:23">
      <c r="A708">
        <v>3222</v>
      </c>
      <c r="B708" s="11">
        <v>46142</v>
      </c>
      <c r="C708">
        <v>2026</v>
      </c>
      <c r="D708" t="s">
        <v>90</v>
      </c>
      <c r="E708" t="s">
        <v>79</v>
      </c>
      <c r="F708" t="s">
        <v>11</v>
      </c>
      <c r="G708" t="s">
        <v>52</v>
      </c>
      <c r="H708" t="s">
        <v>8</v>
      </c>
      <c r="I708" t="s">
        <v>16</v>
      </c>
      <c r="J708" t="s">
        <v>23</v>
      </c>
      <c r="K708" t="s">
        <v>51</v>
      </c>
      <c r="L708">
        <v>3</v>
      </c>
      <c r="M708">
        <v>126.03</v>
      </c>
      <c r="N708">
        <v>0.1</v>
      </c>
      <c r="O708">
        <v>61.75</v>
      </c>
      <c r="P708">
        <v>340.28100000000006</v>
      </c>
      <c r="Q708">
        <v>185.25</v>
      </c>
      <c r="R708">
        <v>155.03100000000006</v>
      </c>
      <c r="S708">
        <v>0.45559699189787273</v>
      </c>
      <c r="T708">
        <v>2026</v>
      </c>
      <c r="U708" t="s">
        <v>90</v>
      </c>
      <c r="V708">
        <v>4</v>
      </c>
      <c r="W708" t="s">
        <v>79</v>
      </c>
    </row>
    <row r="709" spans="1:23">
      <c r="A709">
        <v>3237</v>
      </c>
      <c r="B709" s="11">
        <v>46142</v>
      </c>
      <c r="C709">
        <v>2026</v>
      </c>
      <c r="D709" t="s">
        <v>90</v>
      </c>
      <c r="E709" t="s">
        <v>79</v>
      </c>
      <c r="F709" t="s">
        <v>6</v>
      </c>
      <c r="G709" t="s">
        <v>49</v>
      </c>
      <c r="H709" t="s">
        <v>2</v>
      </c>
      <c r="I709" t="s">
        <v>13</v>
      </c>
      <c r="J709" t="s">
        <v>23</v>
      </c>
      <c r="K709" t="s">
        <v>51</v>
      </c>
      <c r="L709">
        <v>1</v>
      </c>
      <c r="M709">
        <v>122.86</v>
      </c>
      <c r="N709">
        <v>0.05</v>
      </c>
      <c r="O709">
        <v>59.22</v>
      </c>
      <c r="P709">
        <v>116.717</v>
      </c>
      <c r="Q709">
        <v>59.22</v>
      </c>
      <c r="R709">
        <v>57.497</v>
      </c>
      <c r="S709">
        <v>0.49261889870370212</v>
      </c>
      <c r="T709">
        <v>2026</v>
      </c>
      <c r="U709" t="s">
        <v>90</v>
      </c>
      <c r="V709">
        <v>4</v>
      </c>
      <c r="W709" t="s">
        <v>79</v>
      </c>
    </row>
    <row r="710" spans="1:23">
      <c r="A710">
        <v>3695</v>
      </c>
      <c r="B710" s="11">
        <v>46142</v>
      </c>
      <c r="C710">
        <v>2026</v>
      </c>
      <c r="D710" t="s">
        <v>90</v>
      </c>
      <c r="E710" t="s">
        <v>79</v>
      </c>
      <c r="F710" t="s">
        <v>11</v>
      </c>
      <c r="G710" t="s">
        <v>12</v>
      </c>
      <c r="H710" t="s">
        <v>2</v>
      </c>
      <c r="I710" t="s">
        <v>13</v>
      </c>
      <c r="J710" t="s">
        <v>4</v>
      </c>
      <c r="K710" t="s">
        <v>26</v>
      </c>
      <c r="L710">
        <v>1</v>
      </c>
      <c r="M710">
        <v>39.44</v>
      </c>
      <c r="N710">
        <v>0.1</v>
      </c>
      <c r="O710">
        <v>16.63</v>
      </c>
      <c r="P710">
        <v>35.496000000000002</v>
      </c>
      <c r="Q710">
        <v>16.63</v>
      </c>
      <c r="R710">
        <v>18.866000000000003</v>
      </c>
      <c r="S710">
        <v>0.53149650664863657</v>
      </c>
      <c r="T710">
        <v>2026</v>
      </c>
      <c r="U710" t="s">
        <v>90</v>
      </c>
      <c r="V710">
        <v>4</v>
      </c>
      <c r="W710" t="s">
        <v>79</v>
      </c>
    </row>
    <row r="711" spans="1:23">
      <c r="A711">
        <v>5148</v>
      </c>
      <c r="B711" s="11">
        <v>46142</v>
      </c>
      <c r="C711">
        <v>2026</v>
      </c>
      <c r="D711" t="s">
        <v>90</v>
      </c>
      <c r="E711" t="s">
        <v>79</v>
      </c>
      <c r="F711" t="s">
        <v>11</v>
      </c>
      <c r="G711" t="s">
        <v>39</v>
      </c>
      <c r="H711" t="s">
        <v>2</v>
      </c>
      <c r="I711" t="s">
        <v>3</v>
      </c>
      <c r="J711" t="s">
        <v>14</v>
      </c>
      <c r="K711" t="s">
        <v>44</v>
      </c>
      <c r="L711">
        <v>1</v>
      </c>
      <c r="M711">
        <v>130.34</v>
      </c>
      <c r="N711">
        <v>0.1</v>
      </c>
      <c r="O711">
        <v>66.680000000000007</v>
      </c>
      <c r="P711">
        <v>117.30600000000001</v>
      </c>
      <c r="Q711">
        <v>66.680000000000007</v>
      </c>
      <c r="R711">
        <v>50.626000000000005</v>
      </c>
      <c r="S711">
        <v>0.43157212759790631</v>
      </c>
      <c r="T711">
        <v>2026</v>
      </c>
      <c r="U711" t="s">
        <v>90</v>
      </c>
      <c r="V711">
        <v>4</v>
      </c>
      <c r="W711" t="s">
        <v>79</v>
      </c>
    </row>
    <row r="712" spans="1:23">
      <c r="A712">
        <v>534</v>
      </c>
      <c r="B712" s="11">
        <v>46143</v>
      </c>
      <c r="C712">
        <v>2026</v>
      </c>
      <c r="D712" t="s">
        <v>90</v>
      </c>
      <c r="E712" t="s">
        <v>80</v>
      </c>
      <c r="F712" t="s">
        <v>6</v>
      </c>
      <c r="G712" t="s">
        <v>43</v>
      </c>
      <c r="H712" t="s">
        <v>2</v>
      </c>
      <c r="I712" t="s">
        <v>16</v>
      </c>
      <c r="J712" t="s">
        <v>9</v>
      </c>
      <c r="K712" t="s">
        <v>37</v>
      </c>
      <c r="L712">
        <v>1</v>
      </c>
      <c r="M712">
        <v>154.86000000000001</v>
      </c>
      <c r="N712">
        <v>0</v>
      </c>
      <c r="O712">
        <v>78.37</v>
      </c>
      <c r="P712">
        <v>154.86000000000001</v>
      </c>
      <c r="Q712">
        <v>78.37</v>
      </c>
      <c r="R712">
        <v>76.490000000000009</v>
      </c>
      <c r="S712">
        <v>0.49393000129148912</v>
      </c>
      <c r="T712">
        <v>2026</v>
      </c>
      <c r="U712" t="s">
        <v>90</v>
      </c>
      <c r="V712">
        <v>5</v>
      </c>
      <c r="W712" t="s">
        <v>80</v>
      </c>
    </row>
    <row r="713" spans="1:23">
      <c r="A713">
        <v>551</v>
      </c>
      <c r="B713" s="11">
        <v>46143</v>
      </c>
      <c r="C713">
        <v>2026</v>
      </c>
      <c r="D713" t="s">
        <v>90</v>
      </c>
      <c r="E713" t="s">
        <v>80</v>
      </c>
      <c r="F713" t="s">
        <v>20</v>
      </c>
      <c r="G713" t="s">
        <v>33</v>
      </c>
      <c r="H713" t="s">
        <v>19</v>
      </c>
      <c r="I713" t="s">
        <v>3</v>
      </c>
      <c r="J713" t="s">
        <v>4</v>
      </c>
      <c r="K713" t="s">
        <v>30</v>
      </c>
      <c r="L713">
        <v>4</v>
      </c>
      <c r="M713">
        <v>103.64</v>
      </c>
      <c r="N713">
        <v>0</v>
      </c>
      <c r="O713">
        <v>50.59</v>
      </c>
      <c r="P713">
        <v>414.56</v>
      </c>
      <c r="Q713">
        <v>202.36</v>
      </c>
      <c r="R713">
        <v>212.2</v>
      </c>
      <c r="S713">
        <v>0.51186800463141646</v>
      </c>
      <c r="T713">
        <v>2026</v>
      </c>
      <c r="U713" t="s">
        <v>90</v>
      </c>
      <c r="V713">
        <v>5</v>
      </c>
      <c r="W713" t="s">
        <v>80</v>
      </c>
    </row>
    <row r="714" spans="1:23">
      <c r="A714">
        <v>2110</v>
      </c>
      <c r="B714" s="11">
        <v>46143</v>
      </c>
      <c r="C714">
        <v>2026</v>
      </c>
      <c r="D714" t="s">
        <v>90</v>
      </c>
      <c r="E714" t="s">
        <v>80</v>
      </c>
      <c r="F714" t="s">
        <v>0</v>
      </c>
      <c r="G714" t="s">
        <v>50</v>
      </c>
      <c r="H714" t="s">
        <v>2</v>
      </c>
      <c r="I714" t="s">
        <v>3</v>
      </c>
      <c r="J714" t="s">
        <v>14</v>
      </c>
      <c r="K714" t="s">
        <v>48</v>
      </c>
      <c r="L714">
        <v>1</v>
      </c>
      <c r="M714">
        <v>164.49</v>
      </c>
      <c r="N714">
        <v>0.05</v>
      </c>
      <c r="O714">
        <v>87.81</v>
      </c>
      <c r="P714">
        <v>156.2655</v>
      </c>
      <c r="Q714">
        <v>87.81</v>
      </c>
      <c r="R714">
        <v>68.455500000000001</v>
      </c>
      <c r="S714">
        <v>0.43807174328306631</v>
      </c>
      <c r="T714">
        <v>2026</v>
      </c>
      <c r="U714" t="s">
        <v>90</v>
      </c>
      <c r="V714">
        <v>5</v>
      </c>
      <c r="W714" t="s">
        <v>80</v>
      </c>
    </row>
    <row r="715" spans="1:23">
      <c r="A715">
        <v>2217</v>
      </c>
      <c r="B715" s="11">
        <v>46143</v>
      </c>
      <c r="C715">
        <v>2026</v>
      </c>
      <c r="D715" t="s">
        <v>90</v>
      </c>
      <c r="E715" t="s">
        <v>80</v>
      </c>
      <c r="F715" t="s">
        <v>20</v>
      </c>
      <c r="G715" t="s">
        <v>33</v>
      </c>
      <c r="H715" t="s">
        <v>8</v>
      </c>
      <c r="I715" t="s">
        <v>3</v>
      </c>
      <c r="J715" t="s">
        <v>14</v>
      </c>
      <c r="K715" t="s">
        <v>48</v>
      </c>
      <c r="L715">
        <v>3</v>
      </c>
      <c r="M715">
        <v>163.44999999999999</v>
      </c>
      <c r="N715">
        <v>0.05</v>
      </c>
      <c r="O715">
        <v>87.54</v>
      </c>
      <c r="P715">
        <v>465.83249999999992</v>
      </c>
      <c r="Q715">
        <v>262.62</v>
      </c>
      <c r="R715">
        <v>203.21249999999992</v>
      </c>
      <c r="S715">
        <v>0.4362351274331438</v>
      </c>
      <c r="T715">
        <v>2026</v>
      </c>
      <c r="U715" t="s">
        <v>90</v>
      </c>
      <c r="V715">
        <v>5</v>
      </c>
      <c r="W715" t="s">
        <v>80</v>
      </c>
    </row>
    <row r="716" spans="1:23">
      <c r="A716">
        <v>2544</v>
      </c>
      <c r="B716" s="11">
        <v>46143</v>
      </c>
      <c r="C716">
        <v>2026</v>
      </c>
      <c r="D716" t="s">
        <v>90</v>
      </c>
      <c r="E716" t="s">
        <v>80</v>
      </c>
      <c r="F716" t="s">
        <v>20</v>
      </c>
      <c r="G716" t="s">
        <v>21</v>
      </c>
      <c r="H716" t="s">
        <v>2</v>
      </c>
      <c r="I716" t="s">
        <v>3</v>
      </c>
      <c r="J716" t="s">
        <v>9</v>
      </c>
      <c r="K716" t="s">
        <v>46</v>
      </c>
      <c r="L716">
        <v>1</v>
      </c>
      <c r="M716">
        <v>71.87</v>
      </c>
      <c r="N716">
        <v>0.05</v>
      </c>
      <c r="O716">
        <v>31.97</v>
      </c>
      <c r="P716">
        <v>68.276499999999999</v>
      </c>
      <c r="Q716">
        <v>31.97</v>
      </c>
      <c r="R716">
        <v>36.3065</v>
      </c>
      <c r="S716">
        <v>0.53175690025118449</v>
      </c>
      <c r="T716">
        <v>2026</v>
      </c>
      <c r="U716" t="s">
        <v>90</v>
      </c>
      <c r="V716">
        <v>5</v>
      </c>
      <c r="W716" t="s">
        <v>80</v>
      </c>
    </row>
    <row r="717" spans="1:23">
      <c r="A717">
        <v>3678</v>
      </c>
      <c r="B717" s="11">
        <v>46143</v>
      </c>
      <c r="C717">
        <v>2026</v>
      </c>
      <c r="D717" t="s">
        <v>90</v>
      </c>
      <c r="E717" t="s">
        <v>80</v>
      </c>
      <c r="F717" t="s">
        <v>6</v>
      </c>
      <c r="G717" t="s">
        <v>49</v>
      </c>
      <c r="H717" t="s">
        <v>28</v>
      </c>
      <c r="I717" t="s">
        <v>3</v>
      </c>
      <c r="J717" t="s">
        <v>23</v>
      </c>
      <c r="K717" t="s">
        <v>29</v>
      </c>
      <c r="L717">
        <v>2</v>
      </c>
      <c r="M717">
        <v>194.97</v>
      </c>
      <c r="N717">
        <v>0</v>
      </c>
      <c r="O717">
        <v>101.14</v>
      </c>
      <c r="P717">
        <v>389.94</v>
      </c>
      <c r="Q717">
        <v>202.28</v>
      </c>
      <c r="R717">
        <v>187.66</v>
      </c>
      <c r="S717">
        <v>0.48125352618351541</v>
      </c>
      <c r="T717">
        <v>2026</v>
      </c>
      <c r="U717" t="s">
        <v>90</v>
      </c>
      <c r="V717">
        <v>5</v>
      </c>
      <c r="W717" t="s">
        <v>80</v>
      </c>
    </row>
    <row r="718" spans="1:23">
      <c r="A718">
        <v>3726</v>
      </c>
      <c r="B718" s="11">
        <v>46143</v>
      </c>
      <c r="C718">
        <v>2026</v>
      </c>
      <c r="D718" t="s">
        <v>90</v>
      </c>
      <c r="E718" t="s">
        <v>80</v>
      </c>
      <c r="F718" t="s">
        <v>20</v>
      </c>
      <c r="G718" t="s">
        <v>33</v>
      </c>
      <c r="H718" t="s">
        <v>28</v>
      </c>
      <c r="I718" t="s">
        <v>3</v>
      </c>
      <c r="J718" t="s">
        <v>4</v>
      </c>
      <c r="K718" t="s">
        <v>22</v>
      </c>
      <c r="L718">
        <v>2</v>
      </c>
      <c r="M718">
        <v>49.53</v>
      </c>
      <c r="N718">
        <v>0</v>
      </c>
      <c r="O718">
        <v>22.91</v>
      </c>
      <c r="P718">
        <v>99.06</v>
      </c>
      <c r="Q718">
        <v>45.82</v>
      </c>
      <c r="R718">
        <v>53.24</v>
      </c>
      <c r="S718">
        <v>0.53745204926307288</v>
      </c>
      <c r="T718">
        <v>2026</v>
      </c>
      <c r="U718" t="s">
        <v>90</v>
      </c>
      <c r="V718">
        <v>5</v>
      </c>
      <c r="W718" t="s">
        <v>80</v>
      </c>
    </row>
    <row r="719" spans="1:23">
      <c r="A719">
        <v>3897</v>
      </c>
      <c r="B719" s="11">
        <v>46143</v>
      </c>
      <c r="C719">
        <v>2026</v>
      </c>
      <c r="D719" t="s">
        <v>90</v>
      </c>
      <c r="E719" t="s">
        <v>80</v>
      </c>
      <c r="F719" t="s">
        <v>20</v>
      </c>
      <c r="G719" t="s">
        <v>33</v>
      </c>
      <c r="H719" t="s">
        <v>8</v>
      </c>
      <c r="I719" t="s">
        <v>16</v>
      </c>
      <c r="J719" t="s">
        <v>34</v>
      </c>
      <c r="K719" t="s">
        <v>42</v>
      </c>
      <c r="L719">
        <v>4</v>
      </c>
      <c r="M719">
        <v>35.619999999999997</v>
      </c>
      <c r="N719">
        <v>0.15</v>
      </c>
      <c r="O719">
        <v>13.76</v>
      </c>
      <c r="P719">
        <v>121.10799999999999</v>
      </c>
      <c r="Q719">
        <v>55.04</v>
      </c>
      <c r="R719">
        <v>66.067999999999984</v>
      </c>
      <c r="S719">
        <v>0.54552960993493405</v>
      </c>
      <c r="T719">
        <v>2026</v>
      </c>
      <c r="U719" t="s">
        <v>90</v>
      </c>
      <c r="V719">
        <v>5</v>
      </c>
      <c r="W719" t="s">
        <v>80</v>
      </c>
    </row>
    <row r="720" spans="1:23">
      <c r="A720">
        <v>1262</v>
      </c>
      <c r="B720" s="11">
        <v>46144</v>
      </c>
      <c r="C720">
        <v>2026</v>
      </c>
      <c r="D720" t="s">
        <v>90</v>
      </c>
      <c r="E720" t="s">
        <v>80</v>
      </c>
      <c r="F720" t="s">
        <v>20</v>
      </c>
      <c r="G720" t="s">
        <v>31</v>
      </c>
      <c r="H720" t="s">
        <v>19</v>
      </c>
      <c r="I720" t="s">
        <v>3</v>
      </c>
      <c r="J720" t="s">
        <v>14</v>
      </c>
      <c r="K720" t="s">
        <v>32</v>
      </c>
      <c r="L720">
        <v>2</v>
      </c>
      <c r="M720">
        <v>45.47</v>
      </c>
      <c r="N720">
        <v>0</v>
      </c>
      <c r="O720">
        <v>18.37</v>
      </c>
      <c r="P720">
        <v>90.94</v>
      </c>
      <c r="Q720">
        <v>36.74</v>
      </c>
      <c r="R720">
        <v>54.199999999999996</v>
      </c>
      <c r="S720">
        <v>0.59599736089729494</v>
      </c>
      <c r="T720">
        <v>2026</v>
      </c>
      <c r="U720" t="s">
        <v>90</v>
      </c>
      <c r="V720">
        <v>5</v>
      </c>
      <c r="W720" t="s">
        <v>80</v>
      </c>
    </row>
    <row r="721" spans="1:23">
      <c r="A721">
        <v>2657</v>
      </c>
      <c r="B721" s="11">
        <v>46144</v>
      </c>
      <c r="C721">
        <v>2026</v>
      </c>
      <c r="D721" t="s">
        <v>90</v>
      </c>
      <c r="E721" t="s">
        <v>80</v>
      </c>
      <c r="F721" t="s">
        <v>0</v>
      </c>
      <c r="G721" t="s">
        <v>1</v>
      </c>
      <c r="H721" t="s">
        <v>19</v>
      </c>
      <c r="I721" t="s">
        <v>13</v>
      </c>
      <c r="J721" t="s">
        <v>9</v>
      </c>
      <c r="K721" t="s">
        <v>17</v>
      </c>
      <c r="L721">
        <v>1</v>
      </c>
      <c r="M721">
        <v>145.68</v>
      </c>
      <c r="N721">
        <v>0</v>
      </c>
      <c r="O721">
        <v>77.8</v>
      </c>
      <c r="P721">
        <v>145.68</v>
      </c>
      <c r="Q721">
        <v>77.8</v>
      </c>
      <c r="R721">
        <v>67.88000000000001</v>
      </c>
      <c r="S721">
        <v>0.46595277320153766</v>
      </c>
      <c r="T721">
        <v>2026</v>
      </c>
      <c r="U721" t="s">
        <v>90</v>
      </c>
      <c r="V721">
        <v>5</v>
      </c>
      <c r="W721" t="s">
        <v>80</v>
      </c>
    </row>
    <row r="722" spans="1:23">
      <c r="A722">
        <v>3238</v>
      </c>
      <c r="B722" s="11">
        <v>46144</v>
      </c>
      <c r="C722">
        <v>2026</v>
      </c>
      <c r="D722" t="s">
        <v>90</v>
      </c>
      <c r="E722" t="s">
        <v>80</v>
      </c>
      <c r="F722" t="s">
        <v>20</v>
      </c>
      <c r="G722" t="s">
        <v>33</v>
      </c>
      <c r="H722" t="s">
        <v>28</v>
      </c>
      <c r="I722" t="s">
        <v>3</v>
      </c>
      <c r="J722" t="s">
        <v>23</v>
      </c>
      <c r="K722" t="s">
        <v>40</v>
      </c>
      <c r="L722">
        <v>2</v>
      </c>
      <c r="M722">
        <v>82.65</v>
      </c>
      <c r="N722">
        <v>0.05</v>
      </c>
      <c r="O722">
        <v>40.46</v>
      </c>
      <c r="P722">
        <v>157.035</v>
      </c>
      <c r="Q722">
        <v>80.92</v>
      </c>
      <c r="R722">
        <v>76.114999999999995</v>
      </c>
      <c r="S722">
        <v>0.48470086286496639</v>
      </c>
      <c r="T722">
        <v>2026</v>
      </c>
      <c r="U722" t="s">
        <v>90</v>
      </c>
      <c r="V722">
        <v>5</v>
      </c>
      <c r="W722" t="s">
        <v>80</v>
      </c>
    </row>
    <row r="723" spans="1:23">
      <c r="A723">
        <v>3607</v>
      </c>
      <c r="B723" s="11">
        <v>46144</v>
      </c>
      <c r="C723">
        <v>2026</v>
      </c>
      <c r="D723" t="s">
        <v>90</v>
      </c>
      <c r="E723" t="s">
        <v>80</v>
      </c>
      <c r="F723" t="s">
        <v>6</v>
      </c>
      <c r="G723" t="s">
        <v>27</v>
      </c>
      <c r="H723" t="s">
        <v>2</v>
      </c>
      <c r="I723" t="s">
        <v>16</v>
      </c>
      <c r="J723" t="s">
        <v>14</v>
      </c>
      <c r="K723" t="s">
        <v>15</v>
      </c>
      <c r="L723">
        <v>1</v>
      </c>
      <c r="M723">
        <v>36.270000000000003</v>
      </c>
      <c r="N723">
        <v>0</v>
      </c>
      <c r="O723">
        <v>13.8</v>
      </c>
      <c r="P723">
        <v>36.270000000000003</v>
      </c>
      <c r="Q723">
        <v>13.8</v>
      </c>
      <c r="R723">
        <v>22.470000000000002</v>
      </c>
      <c r="S723">
        <v>0.61952026468155497</v>
      </c>
      <c r="T723">
        <v>2026</v>
      </c>
      <c r="U723" t="s">
        <v>90</v>
      </c>
      <c r="V723">
        <v>5</v>
      </c>
      <c r="W723" t="s">
        <v>80</v>
      </c>
    </row>
    <row r="724" spans="1:23">
      <c r="A724">
        <v>5070</v>
      </c>
      <c r="B724" s="11">
        <v>46144</v>
      </c>
      <c r="C724">
        <v>2026</v>
      </c>
      <c r="D724" t="s">
        <v>90</v>
      </c>
      <c r="E724" t="s">
        <v>80</v>
      </c>
      <c r="F724" t="s">
        <v>11</v>
      </c>
      <c r="G724" t="s">
        <v>52</v>
      </c>
      <c r="H724" t="s">
        <v>19</v>
      </c>
      <c r="I724" t="s">
        <v>13</v>
      </c>
      <c r="J724" t="s">
        <v>23</v>
      </c>
      <c r="K724" t="s">
        <v>40</v>
      </c>
      <c r="L724">
        <v>1</v>
      </c>
      <c r="M724">
        <v>80.819999999999993</v>
      </c>
      <c r="N724">
        <v>0</v>
      </c>
      <c r="O724">
        <v>39.950000000000003</v>
      </c>
      <c r="P724">
        <v>80.819999999999993</v>
      </c>
      <c r="Q724">
        <v>39.950000000000003</v>
      </c>
      <c r="R724">
        <v>40.86999999999999</v>
      </c>
      <c r="S724">
        <v>0.50569166048007907</v>
      </c>
      <c r="T724">
        <v>2026</v>
      </c>
      <c r="U724" t="s">
        <v>90</v>
      </c>
      <c r="V724">
        <v>5</v>
      </c>
      <c r="W724" t="s">
        <v>80</v>
      </c>
    </row>
    <row r="725" spans="1:23">
      <c r="A725">
        <v>5171</v>
      </c>
      <c r="B725" s="11">
        <v>46144</v>
      </c>
      <c r="C725">
        <v>2026</v>
      </c>
      <c r="D725" t="s">
        <v>90</v>
      </c>
      <c r="E725" t="s">
        <v>80</v>
      </c>
      <c r="F725" t="s">
        <v>6</v>
      </c>
      <c r="G725" t="s">
        <v>7</v>
      </c>
      <c r="H725" t="s">
        <v>19</v>
      </c>
      <c r="I725" t="s">
        <v>13</v>
      </c>
      <c r="J725" t="s">
        <v>9</v>
      </c>
      <c r="K725" t="s">
        <v>37</v>
      </c>
      <c r="L725">
        <v>2</v>
      </c>
      <c r="M725">
        <v>157.84</v>
      </c>
      <c r="N725">
        <v>0.1</v>
      </c>
      <c r="O725">
        <v>79.28</v>
      </c>
      <c r="P725">
        <v>284.11200000000002</v>
      </c>
      <c r="Q725">
        <v>158.56</v>
      </c>
      <c r="R725">
        <v>125.55200000000002</v>
      </c>
      <c r="S725">
        <v>0.44191023258433298</v>
      </c>
      <c r="T725">
        <v>2026</v>
      </c>
      <c r="U725" t="s">
        <v>90</v>
      </c>
      <c r="V725">
        <v>5</v>
      </c>
      <c r="W725" t="s">
        <v>80</v>
      </c>
    </row>
    <row r="726" spans="1:23">
      <c r="A726">
        <v>617</v>
      </c>
      <c r="B726" s="11">
        <v>46145</v>
      </c>
      <c r="C726">
        <v>2026</v>
      </c>
      <c r="D726" t="s">
        <v>90</v>
      </c>
      <c r="E726" t="s">
        <v>80</v>
      </c>
      <c r="F726" t="s">
        <v>6</v>
      </c>
      <c r="G726" t="s">
        <v>49</v>
      </c>
      <c r="H726" t="s">
        <v>28</v>
      </c>
      <c r="I726" t="s">
        <v>3</v>
      </c>
      <c r="J726" t="s">
        <v>34</v>
      </c>
      <c r="K726" t="s">
        <v>42</v>
      </c>
      <c r="L726">
        <v>4</v>
      </c>
      <c r="M726">
        <v>36.909999999999997</v>
      </c>
      <c r="N726">
        <v>0.1</v>
      </c>
      <c r="O726">
        <v>13.85</v>
      </c>
      <c r="P726">
        <v>132.876</v>
      </c>
      <c r="Q726">
        <v>55.4</v>
      </c>
      <c r="R726">
        <v>77.475999999999999</v>
      </c>
      <c r="S726">
        <v>0.58306992985941775</v>
      </c>
      <c r="T726">
        <v>2026</v>
      </c>
      <c r="U726" t="s">
        <v>90</v>
      </c>
      <c r="V726">
        <v>5</v>
      </c>
      <c r="W726" t="s">
        <v>80</v>
      </c>
    </row>
    <row r="727" spans="1:23">
      <c r="A727">
        <v>849</v>
      </c>
      <c r="B727" s="11">
        <v>46145</v>
      </c>
      <c r="C727">
        <v>2026</v>
      </c>
      <c r="D727" t="s">
        <v>90</v>
      </c>
      <c r="E727" t="s">
        <v>80</v>
      </c>
      <c r="F727" t="s">
        <v>6</v>
      </c>
      <c r="G727" t="s">
        <v>49</v>
      </c>
      <c r="H727" t="s">
        <v>8</v>
      </c>
      <c r="I727" t="s">
        <v>16</v>
      </c>
      <c r="J727" t="s">
        <v>23</v>
      </c>
      <c r="K727" t="s">
        <v>29</v>
      </c>
      <c r="L727">
        <v>3</v>
      </c>
      <c r="M727">
        <v>193.18</v>
      </c>
      <c r="N727">
        <v>0.1</v>
      </c>
      <c r="O727">
        <v>102.31</v>
      </c>
      <c r="P727">
        <v>521.58600000000001</v>
      </c>
      <c r="Q727">
        <v>306.93</v>
      </c>
      <c r="R727">
        <v>214.65600000000001</v>
      </c>
      <c r="S727">
        <v>0.41154478839539405</v>
      </c>
      <c r="T727">
        <v>2026</v>
      </c>
      <c r="U727" t="s">
        <v>90</v>
      </c>
      <c r="V727">
        <v>5</v>
      </c>
      <c r="W727" t="s">
        <v>80</v>
      </c>
    </row>
    <row r="728" spans="1:23">
      <c r="A728">
        <v>956</v>
      </c>
      <c r="B728" s="11">
        <v>46145</v>
      </c>
      <c r="C728">
        <v>2026</v>
      </c>
      <c r="D728" t="s">
        <v>90</v>
      </c>
      <c r="E728" t="s">
        <v>80</v>
      </c>
      <c r="F728" t="s">
        <v>0</v>
      </c>
      <c r="G728" t="s">
        <v>50</v>
      </c>
      <c r="H728" t="s">
        <v>2</v>
      </c>
      <c r="I728" t="s">
        <v>16</v>
      </c>
      <c r="J728" t="s">
        <v>9</v>
      </c>
      <c r="K728" t="s">
        <v>37</v>
      </c>
      <c r="L728">
        <v>1</v>
      </c>
      <c r="M728">
        <v>157.59</v>
      </c>
      <c r="N728">
        <v>0.05</v>
      </c>
      <c r="O728">
        <v>77.599999999999994</v>
      </c>
      <c r="P728">
        <v>149.7105</v>
      </c>
      <c r="Q728">
        <v>77.599999999999994</v>
      </c>
      <c r="R728">
        <v>72.110500000000002</v>
      </c>
      <c r="S728">
        <v>0.48166628259206939</v>
      </c>
      <c r="T728">
        <v>2026</v>
      </c>
      <c r="U728" t="s">
        <v>90</v>
      </c>
      <c r="V728">
        <v>5</v>
      </c>
      <c r="W728" t="s">
        <v>80</v>
      </c>
    </row>
    <row r="729" spans="1:23">
      <c r="A729">
        <v>1896</v>
      </c>
      <c r="B729" s="11">
        <v>46145</v>
      </c>
      <c r="C729">
        <v>2026</v>
      </c>
      <c r="D729" t="s">
        <v>90</v>
      </c>
      <c r="E729" t="s">
        <v>80</v>
      </c>
      <c r="F729" t="s">
        <v>6</v>
      </c>
      <c r="G729" t="s">
        <v>43</v>
      </c>
      <c r="H729" t="s">
        <v>28</v>
      </c>
      <c r="I729" t="s">
        <v>13</v>
      </c>
      <c r="J729" t="s">
        <v>34</v>
      </c>
      <c r="K729" t="s">
        <v>45</v>
      </c>
      <c r="L729">
        <v>2</v>
      </c>
      <c r="M729">
        <v>49.97</v>
      </c>
      <c r="N729">
        <v>0</v>
      </c>
      <c r="O729">
        <v>22.63</v>
      </c>
      <c r="P729">
        <v>99.94</v>
      </c>
      <c r="Q729">
        <v>45.26</v>
      </c>
      <c r="R729">
        <v>54.68</v>
      </c>
      <c r="S729">
        <v>0.54712827696617972</v>
      </c>
      <c r="T729">
        <v>2026</v>
      </c>
      <c r="U729" t="s">
        <v>90</v>
      </c>
      <c r="V729">
        <v>5</v>
      </c>
      <c r="W729" t="s">
        <v>80</v>
      </c>
    </row>
    <row r="730" spans="1:23">
      <c r="A730">
        <v>2317</v>
      </c>
      <c r="B730" s="11">
        <v>46145</v>
      </c>
      <c r="C730">
        <v>2026</v>
      </c>
      <c r="D730" t="s">
        <v>90</v>
      </c>
      <c r="E730" t="s">
        <v>80</v>
      </c>
      <c r="F730" t="s">
        <v>0</v>
      </c>
      <c r="G730" t="s">
        <v>50</v>
      </c>
      <c r="H730" t="s">
        <v>8</v>
      </c>
      <c r="I730" t="s">
        <v>16</v>
      </c>
      <c r="J730" t="s">
        <v>9</v>
      </c>
      <c r="K730" t="s">
        <v>37</v>
      </c>
      <c r="L730">
        <v>5</v>
      </c>
      <c r="M730">
        <v>155.54</v>
      </c>
      <c r="N730">
        <v>0.1</v>
      </c>
      <c r="O730">
        <v>78.02</v>
      </c>
      <c r="P730">
        <v>699.93</v>
      </c>
      <c r="Q730">
        <v>390.09999999999997</v>
      </c>
      <c r="R730">
        <v>309.83</v>
      </c>
      <c r="S730">
        <v>0.44265855156944267</v>
      </c>
      <c r="T730">
        <v>2026</v>
      </c>
      <c r="U730" t="s">
        <v>90</v>
      </c>
      <c r="V730">
        <v>5</v>
      </c>
      <c r="W730" t="s">
        <v>80</v>
      </c>
    </row>
    <row r="731" spans="1:23">
      <c r="A731">
        <v>2542</v>
      </c>
      <c r="B731" s="11">
        <v>46145</v>
      </c>
      <c r="C731">
        <v>2026</v>
      </c>
      <c r="D731" t="s">
        <v>90</v>
      </c>
      <c r="E731" t="s">
        <v>80</v>
      </c>
      <c r="F731" t="s">
        <v>20</v>
      </c>
      <c r="G731" t="s">
        <v>33</v>
      </c>
      <c r="H731" t="s">
        <v>19</v>
      </c>
      <c r="I731" t="s">
        <v>13</v>
      </c>
      <c r="J731" t="s">
        <v>14</v>
      </c>
      <c r="K731" t="s">
        <v>44</v>
      </c>
      <c r="L731">
        <v>1</v>
      </c>
      <c r="M731">
        <v>131.13</v>
      </c>
      <c r="N731">
        <v>0.05</v>
      </c>
      <c r="O731">
        <v>67.010000000000005</v>
      </c>
      <c r="P731">
        <v>124.5735</v>
      </c>
      <c r="Q731">
        <v>67.010000000000005</v>
      </c>
      <c r="R731">
        <v>57.563499999999991</v>
      </c>
      <c r="S731">
        <v>0.46208463276700096</v>
      </c>
      <c r="T731">
        <v>2026</v>
      </c>
      <c r="U731" t="s">
        <v>90</v>
      </c>
      <c r="V731">
        <v>5</v>
      </c>
      <c r="W731" t="s">
        <v>80</v>
      </c>
    </row>
    <row r="732" spans="1:23">
      <c r="A732">
        <v>4535</v>
      </c>
      <c r="B732" s="11">
        <v>46145</v>
      </c>
      <c r="C732">
        <v>2026</v>
      </c>
      <c r="D732" t="s">
        <v>90</v>
      </c>
      <c r="E732" t="s">
        <v>80</v>
      </c>
      <c r="F732" t="s">
        <v>11</v>
      </c>
      <c r="G732" t="s">
        <v>25</v>
      </c>
      <c r="H732" t="s">
        <v>2</v>
      </c>
      <c r="I732" t="s">
        <v>13</v>
      </c>
      <c r="J732" t="s">
        <v>14</v>
      </c>
      <c r="K732" t="s">
        <v>15</v>
      </c>
      <c r="L732">
        <v>1</v>
      </c>
      <c r="M732">
        <v>36.82</v>
      </c>
      <c r="N732">
        <v>0.1</v>
      </c>
      <c r="O732">
        <v>13.4</v>
      </c>
      <c r="P732">
        <v>33.137999999999998</v>
      </c>
      <c r="Q732">
        <v>13.4</v>
      </c>
      <c r="R732">
        <v>19.738</v>
      </c>
      <c r="S732">
        <v>0.5956303941094816</v>
      </c>
      <c r="T732">
        <v>2026</v>
      </c>
      <c r="U732" t="s">
        <v>90</v>
      </c>
      <c r="V732">
        <v>5</v>
      </c>
      <c r="W732" t="s">
        <v>80</v>
      </c>
    </row>
    <row r="733" spans="1:23">
      <c r="A733">
        <v>4988</v>
      </c>
      <c r="B733" s="11">
        <v>46145</v>
      </c>
      <c r="C733">
        <v>2026</v>
      </c>
      <c r="D733" t="s">
        <v>90</v>
      </c>
      <c r="E733" t="s">
        <v>80</v>
      </c>
      <c r="F733" t="s">
        <v>11</v>
      </c>
      <c r="G733" t="s">
        <v>39</v>
      </c>
      <c r="H733" t="s">
        <v>19</v>
      </c>
      <c r="I733" t="s">
        <v>13</v>
      </c>
      <c r="J733" t="s">
        <v>34</v>
      </c>
      <c r="K733" t="s">
        <v>38</v>
      </c>
      <c r="L733">
        <v>1</v>
      </c>
      <c r="M733">
        <v>122.28</v>
      </c>
      <c r="N733">
        <v>0</v>
      </c>
      <c r="O733">
        <v>67.28</v>
      </c>
      <c r="P733">
        <v>122.28</v>
      </c>
      <c r="Q733">
        <v>67.28</v>
      </c>
      <c r="R733">
        <v>55</v>
      </c>
      <c r="S733">
        <v>0.44978737324174028</v>
      </c>
      <c r="T733">
        <v>2026</v>
      </c>
      <c r="U733" t="s">
        <v>90</v>
      </c>
      <c r="V733">
        <v>5</v>
      </c>
      <c r="W733" t="s">
        <v>80</v>
      </c>
    </row>
    <row r="734" spans="1:23">
      <c r="A734">
        <v>253</v>
      </c>
      <c r="B734" s="11">
        <v>46146</v>
      </c>
      <c r="C734">
        <v>2026</v>
      </c>
      <c r="D734" t="s">
        <v>90</v>
      </c>
      <c r="E734" t="s">
        <v>80</v>
      </c>
      <c r="F734" t="s">
        <v>11</v>
      </c>
      <c r="G734" t="s">
        <v>39</v>
      </c>
      <c r="H734" t="s">
        <v>19</v>
      </c>
      <c r="I734" t="s">
        <v>16</v>
      </c>
      <c r="J734" t="s">
        <v>9</v>
      </c>
      <c r="K734" t="s">
        <v>10</v>
      </c>
      <c r="L734">
        <v>1</v>
      </c>
      <c r="M734">
        <v>90.92</v>
      </c>
      <c r="N734">
        <v>0.15</v>
      </c>
      <c r="O734">
        <v>44.93</v>
      </c>
      <c r="P734">
        <v>77.281999999999996</v>
      </c>
      <c r="Q734">
        <v>44.93</v>
      </c>
      <c r="R734">
        <v>32.351999999999997</v>
      </c>
      <c r="S734">
        <v>0.41862270645169636</v>
      </c>
      <c r="T734">
        <v>2026</v>
      </c>
      <c r="U734" t="s">
        <v>90</v>
      </c>
      <c r="V734">
        <v>5</v>
      </c>
      <c r="W734" t="s">
        <v>80</v>
      </c>
    </row>
    <row r="735" spans="1:23">
      <c r="A735">
        <v>1743</v>
      </c>
      <c r="B735" s="11">
        <v>46146</v>
      </c>
      <c r="C735">
        <v>2026</v>
      </c>
      <c r="D735" t="s">
        <v>90</v>
      </c>
      <c r="E735" t="s">
        <v>80</v>
      </c>
      <c r="F735" t="s">
        <v>6</v>
      </c>
      <c r="G735" t="s">
        <v>43</v>
      </c>
      <c r="H735" t="s">
        <v>2</v>
      </c>
      <c r="I735" t="s">
        <v>13</v>
      </c>
      <c r="J735" t="s">
        <v>34</v>
      </c>
      <c r="K735" t="s">
        <v>45</v>
      </c>
      <c r="L735">
        <v>1</v>
      </c>
      <c r="M735">
        <v>51.02</v>
      </c>
      <c r="N735">
        <v>0</v>
      </c>
      <c r="O735">
        <v>21.83</v>
      </c>
      <c r="P735">
        <v>51.02</v>
      </c>
      <c r="Q735">
        <v>21.83</v>
      </c>
      <c r="R735">
        <v>29.190000000000005</v>
      </c>
      <c r="S735">
        <v>0.5721285770286163</v>
      </c>
      <c r="T735">
        <v>2026</v>
      </c>
      <c r="U735" t="s">
        <v>90</v>
      </c>
      <c r="V735">
        <v>5</v>
      </c>
      <c r="W735" t="s">
        <v>80</v>
      </c>
    </row>
    <row r="736" spans="1:23">
      <c r="A736">
        <v>1801</v>
      </c>
      <c r="B736" s="11">
        <v>46146</v>
      </c>
      <c r="C736">
        <v>2026</v>
      </c>
      <c r="D736" t="s">
        <v>90</v>
      </c>
      <c r="E736" t="s">
        <v>80</v>
      </c>
      <c r="F736" t="s">
        <v>11</v>
      </c>
      <c r="G736" t="s">
        <v>12</v>
      </c>
      <c r="H736" t="s">
        <v>2</v>
      </c>
      <c r="I736" t="s">
        <v>16</v>
      </c>
      <c r="J736" t="s">
        <v>14</v>
      </c>
      <c r="K736" t="s">
        <v>15</v>
      </c>
      <c r="L736">
        <v>2</v>
      </c>
      <c r="M736">
        <v>36.299999999999997</v>
      </c>
      <c r="N736">
        <v>0.05</v>
      </c>
      <c r="O736">
        <v>13.9</v>
      </c>
      <c r="P736">
        <v>68.969999999999985</v>
      </c>
      <c r="Q736">
        <v>27.8</v>
      </c>
      <c r="R736">
        <v>41.169999999999987</v>
      </c>
      <c r="S736">
        <v>0.59692619979701311</v>
      </c>
      <c r="T736">
        <v>2026</v>
      </c>
      <c r="U736" t="s">
        <v>90</v>
      </c>
      <c r="V736">
        <v>5</v>
      </c>
      <c r="W736" t="s">
        <v>80</v>
      </c>
    </row>
    <row r="737" spans="1:23">
      <c r="A737">
        <v>2511</v>
      </c>
      <c r="B737" s="11">
        <v>46146</v>
      </c>
      <c r="C737">
        <v>2026</v>
      </c>
      <c r="D737" t="s">
        <v>90</v>
      </c>
      <c r="E737" t="s">
        <v>80</v>
      </c>
      <c r="F737" t="s">
        <v>11</v>
      </c>
      <c r="G737" t="s">
        <v>39</v>
      </c>
      <c r="H737" t="s">
        <v>8</v>
      </c>
      <c r="I737" t="s">
        <v>16</v>
      </c>
      <c r="J737" t="s">
        <v>23</v>
      </c>
      <c r="K737" t="s">
        <v>29</v>
      </c>
      <c r="L737">
        <v>8</v>
      </c>
      <c r="M737">
        <v>195.03</v>
      </c>
      <c r="N737">
        <v>0.15</v>
      </c>
      <c r="O737">
        <v>101.13</v>
      </c>
      <c r="P737">
        <v>1326.204</v>
      </c>
      <c r="Q737">
        <v>809.04</v>
      </c>
      <c r="R737">
        <v>517.16399999999999</v>
      </c>
      <c r="S737">
        <v>0.38995810599274322</v>
      </c>
      <c r="T737">
        <v>2026</v>
      </c>
      <c r="U737" t="s">
        <v>90</v>
      </c>
      <c r="V737">
        <v>5</v>
      </c>
      <c r="W737" t="s">
        <v>80</v>
      </c>
    </row>
    <row r="738" spans="1:23">
      <c r="A738">
        <v>3186</v>
      </c>
      <c r="B738" s="11">
        <v>46146</v>
      </c>
      <c r="C738">
        <v>2026</v>
      </c>
      <c r="D738" t="s">
        <v>90</v>
      </c>
      <c r="E738" t="s">
        <v>80</v>
      </c>
      <c r="F738" t="s">
        <v>6</v>
      </c>
      <c r="G738" t="s">
        <v>27</v>
      </c>
      <c r="H738" t="s">
        <v>2</v>
      </c>
      <c r="I738" t="s">
        <v>13</v>
      </c>
      <c r="J738" t="s">
        <v>9</v>
      </c>
      <c r="K738" t="s">
        <v>17</v>
      </c>
      <c r="L738">
        <v>1</v>
      </c>
      <c r="M738">
        <v>143.66</v>
      </c>
      <c r="N738">
        <v>0.1</v>
      </c>
      <c r="O738">
        <v>79.25</v>
      </c>
      <c r="P738">
        <v>129.29400000000001</v>
      </c>
      <c r="Q738">
        <v>79.25</v>
      </c>
      <c r="R738">
        <v>50.044000000000011</v>
      </c>
      <c r="S738">
        <v>0.38705585719368268</v>
      </c>
      <c r="T738">
        <v>2026</v>
      </c>
      <c r="U738" t="s">
        <v>90</v>
      </c>
      <c r="V738">
        <v>5</v>
      </c>
      <c r="W738" t="s">
        <v>80</v>
      </c>
    </row>
    <row r="739" spans="1:23">
      <c r="A739">
        <v>3378</v>
      </c>
      <c r="B739" s="11">
        <v>46146</v>
      </c>
      <c r="C739">
        <v>2026</v>
      </c>
      <c r="D739" t="s">
        <v>90</v>
      </c>
      <c r="E739" t="s">
        <v>80</v>
      </c>
      <c r="F739" t="s">
        <v>0</v>
      </c>
      <c r="G739" t="s">
        <v>1</v>
      </c>
      <c r="H739" t="s">
        <v>8</v>
      </c>
      <c r="I739" t="s">
        <v>16</v>
      </c>
      <c r="J739" t="s">
        <v>34</v>
      </c>
      <c r="K739" t="s">
        <v>38</v>
      </c>
      <c r="L739">
        <v>3</v>
      </c>
      <c r="M739">
        <v>120.28</v>
      </c>
      <c r="N739">
        <v>0.2</v>
      </c>
      <c r="O739">
        <v>69.23</v>
      </c>
      <c r="P739">
        <v>288.67200000000003</v>
      </c>
      <c r="Q739">
        <v>207.69</v>
      </c>
      <c r="R739">
        <v>80.982000000000028</v>
      </c>
      <c r="S739">
        <v>0.28053292317924849</v>
      </c>
      <c r="T739">
        <v>2026</v>
      </c>
      <c r="U739" t="s">
        <v>90</v>
      </c>
      <c r="V739">
        <v>5</v>
      </c>
      <c r="W739" t="s">
        <v>80</v>
      </c>
    </row>
    <row r="740" spans="1:23">
      <c r="A740">
        <v>4255</v>
      </c>
      <c r="B740" s="11">
        <v>46146</v>
      </c>
      <c r="C740">
        <v>2026</v>
      </c>
      <c r="D740" t="s">
        <v>90</v>
      </c>
      <c r="E740" t="s">
        <v>80</v>
      </c>
      <c r="F740" t="s">
        <v>20</v>
      </c>
      <c r="G740" t="s">
        <v>31</v>
      </c>
      <c r="H740" t="s">
        <v>28</v>
      </c>
      <c r="I740" t="s">
        <v>3</v>
      </c>
      <c r="J740" t="s">
        <v>14</v>
      </c>
      <c r="K740" t="s">
        <v>15</v>
      </c>
      <c r="L740">
        <v>6</v>
      </c>
      <c r="M740">
        <v>36.04</v>
      </c>
      <c r="N740">
        <v>0</v>
      </c>
      <c r="O740">
        <v>13.38</v>
      </c>
      <c r="P740">
        <v>216.24</v>
      </c>
      <c r="Q740">
        <v>80.28</v>
      </c>
      <c r="R740">
        <v>135.96</v>
      </c>
      <c r="S740">
        <v>0.62874583795782468</v>
      </c>
      <c r="T740">
        <v>2026</v>
      </c>
      <c r="U740" t="s">
        <v>90</v>
      </c>
      <c r="V740">
        <v>5</v>
      </c>
      <c r="W740" t="s">
        <v>80</v>
      </c>
    </row>
    <row r="741" spans="1:23">
      <c r="A741">
        <v>4587</v>
      </c>
      <c r="B741" s="11">
        <v>46146</v>
      </c>
      <c r="C741">
        <v>2026</v>
      </c>
      <c r="D741" t="s">
        <v>90</v>
      </c>
      <c r="E741" t="s">
        <v>80</v>
      </c>
      <c r="F741" t="s">
        <v>11</v>
      </c>
      <c r="G741" t="s">
        <v>12</v>
      </c>
      <c r="H741" t="s">
        <v>28</v>
      </c>
      <c r="I741" t="s">
        <v>3</v>
      </c>
      <c r="J741" t="s">
        <v>9</v>
      </c>
      <c r="K741" t="s">
        <v>10</v>
      </c>
      <c r="L741">
        <v>2</v>
      </c>
      <c r="M741">
        <v>91.72</v>
      </c>
      <c r="N741">
        <v>0</v>
      </c>
      <c r="O741">
        <v>45.67</v>
      </c>
      <c r="P741">
        <v>183.44</v>
      </c>
      <c r="Q741">
        <v>91.34</v>
      </c>
      <c r="R741">
        <v>92.1</v>
      </c>
      <c r="S741">
        <v>0.50207152202354988</v>
      </c>
      <c r="T741">
        <v>2026</v>
      </c>
      <c r="U741" t="s">
        <v>90</v>
      </c>
      <c r="V741">
        <v>5</v>
      </c>
      <c r="W741" t="s">
        <v>80</v>
      </c>
    </row>
    <row r="742" spans="1:23">
      <c r="A742">
        <v>830</v>
      </c>
      <c r="B742" s="11">
        <v>46147</v>
      </c>
      <c r="C742">
        <v>2026</v>
      </c>
      <c r="D742" t="s">
        <v>90</v>
      </c>
      <c r="E742" t="s">
        <v>80</v>
      </c>
      <c r="F742" t="s">
        <v>20</v>
      </c>
      <c r="G742" t="s">
        <v>33</v>
      </c>
      <c r="H742" t="s">
        <v>2</v>
      </c>
      <c r="I742" t="s">
        <v>16</v>
      </c>
      <c r="J742" t="s">
        <v>4</v>
      </c>
      <c r="K742" t="s">
        <v>22</v>
      </c>
      <c r="L742">
        <v>2</v>
      </c>
      <c r="M742">
        <v>50.4</v>
      </c>
      <c r="N742">
        <v>0</v>
      </c>
      <c r="O742">
        <v>22.21</v>
      </c>
      <c r="P742">
        <v>100.8</v>
      </c>
      <c r="Q742">
        <v>44.42</v>
      </c>
      <c r="R742">
        <v>56.379999999999995</v>
      </c>
      <c r="S742">
        <v>0.55932539682539684</v>
      </c>
      <c r="T742">
        <v>2026</v>
      </c>
      <c r="U742" t="s">
        <v>90</v>
      </c>
      <c r="V742">
        <v>5</v>
      </c>
      <c r="W742" t="s">
        <v>80</v>
      </c>
    </row>
    <row r="743" spans="1:23">
      <c r="A743">
        <v>4320</v>
      </c>
      <c r="B743" s="11">
        <v>46147</v>
      </c>
      <c r="C743">
        <v>2026</v>
      </c>
      <c r="D743" t="s">
        <v>90</v>
      </c>
      <c r="E743" t="s">
        <v>80</v>
      </c>
      <c r="F743" t="s">
        <v>6</v>
      </c>
      <c r="G743" t="s">
        <v>27</v>
      </c>
      <c r="H743" t="s">
        <v>2</v>
      </c>
      <c r="I743" t="s">
        <v>3</v>
      </c>
      <c r="J743" t="s">
        <v>14</v>
      </c>
      <c r="K743" t="s">
        <v>48</v>
      </c>
      <c r="L743">
        <v>2</v>
      </c>
      <c r="M743">
        <v>165.17</v>
      </c>
      <c r="N743">
        <v>0</v>
      </c>
      <c r="O743">
        <v>87.78</v>
      </c>
      <c r="P743">
        <v>330.34</v>
      </c>
      <c r="Q743">
        <v>175.56</v>
      </c>
      <c r="R743">
        <v>154.77999999999997</v>
      </c>
      <c r="S743">
        <v>0.46854755706242052</v>
      </c>
      <c r="T743">
        <v>2026</v>
      </c>
      <c r="U743" t="s">
        <v>90</v>
      </c>
      <c r="V743">
        <v>5</v>
      </c>
      <c r="W743" t="s">
        <v>80</v>
      </c>
    </row>
    <row r="744" spans="1:23">
      <c r="A744">
        <v>4386</v>
      </c>
      <c r="B744" s="11">
        <v>46147</v>
      </c>
      <c r="C744">
        <v>2026</v>
      </c>
      <c r="D744" t="s">
        <v>90</v>
      </c>
      <c r="E744" t="s">
        <v>80</v>
      </c>
      <c r="F744" t="s">
        <v>0</v>
      </c>
      <c r="G744" t="s">
        <v>50</v>
      </c>
      <c r="H744" t="s">
        <v>2</v>
      </c>
      <c r="I744" t="s">
        <v>3</v>
      </c>
      <c r="J744" t="s">
        <v>9</v>
      </c>
      <c r="K744" t="s">
        <v>46</v>
      </c>
      <c r="L744">
        <v>1</v>
      </c>
      <c r="M744">
        <v>69.819999999999993</v>
      </c>
      <c r="N744">
        <v>0.05</v>
      </c>
      <c r="O744">
        <v>33.29</v>
      </c>
      <c r="P744">
        <v>66.328999999999994</v>
      </c>
      <c r="Q744">
        <v>33.29</v>
      </c>
      <c r="R744">
        <v>33.038999999999994</v>
      </c>
      <c r="S744">
        <v>0.49810791659756665</v>
      </c>
      <c r="T744">
        <v>2026</v>
      </c>
      <c r="U744" t="s">
        <v>90</v>
      </c>
      <c r="V744">
        <v>5</v>
      </c>
      <c r="W744" t="s">
        <v>80</v>
      </c>
    </row>
    <row r="745" spans="1:23">
      <c r="A745">
        <v>4602</v>
      </c>
      <c r="B745" s="11">
        <v>46147</v>
      </c>
      <c r="C745">
        <v>2026</v>
      </c>
      <c r="D745" t="s">
        <v>90</v>
      </c>
      <c r="E745" t="s">
        <v>80</v>
      </c>
      <c r="F745" t="s">
        <v>6</v>
      </c>
      <c r="G745" t="s">
        <v>43</v>
      </c>
      <c r="H745" t="s">
        <v>28</v>
      </c>
      <c r="I745" t="s">
        <v>13</v>
      </c>
      <c r="J745" t="s">
        <v>14</v>
      </c>
      <c r="K745" t="s">
        <v>44</v>
      </c>
      <c r="L745">
        <v>2</v>
      </c>
      <c r="M745">
        <v>131.36000000000001</v>
      </c>
      <c r="N745">
        <v>0.1</v>
      </c>
      <c r="O745">
        <v>65.3</v>
      </c>
      <c r="P745">
        <v>236.44800000000004</v>
      </c>
      <c r="Q745">
        <v>130.6</v>
      </c>
      <c r="R745">
        <v>105.84800000000004</v>
      </c>
      <c r="S745">
        <v>0.4476586818243336</v>
      </c>
      <c r="T745">
        <v>2026</v>
      </c>
      <c r="U745" t="s">
        <v>90</v>
      </c>
      <c r="V745">
        <v>5</v>
      </c>
      <c r="W745" t="s">
        <v>80</v>
      </c>
    </row>
    <row r="746" spans="1:23">
      <c r="A746">
        <v>5190</v>
      </c>
      <c r="B746" s="11">
        <v>46147</v>
      </c>
      <c r="C746">
        <v>2026</v>
      </c>
      <c r="D746" t="s">
        <v>90</v>
      </c>
      <c r="E746" t="s">
        <v>80</v>
      </c>
      <c r="F746" t="s">
        <v>20</v>
      </c>
      <c r="G746" t="s">
        <v>33</v>
      </c>
      <c r="H746" t="s">
        <v>8</v>
      </c>
      <c r="I746" t="s">
        <v>3</v>
      </c>
      <c r="J746" t="s">
        <v>9</v>
      </c>
      <c r="K746" t="s">
        <v>10</v>
      </c>
      <c r="L746">
        <v>15</v>
      </c>
      <c r="M746">
        <v>93.65</v>
      </c>
      <c r="N746">
        <v>0.1</v>
      </c>
      <c r="O746">
        <v>44.89</v>
      </c>
      <c r="P746">
        <v>1264.2750000000001</v>
      </c>
      <c r="Q746">
        <v>673.35</v>
      </c>
      <c r="R746">
        <v>590.92500000000007</v>
      </c>
      <c r="S746">
        <v>0.46740226612089936</v>
      </c>
      <c r="T746">
        <v>2026</v>
      </c>
      <c r="U746" t="s">
        <v>90</v>
      </c>
      <c r="V746">
        <v>5</v>
      </c>
      <c r="W746" t="s">
        <v>80</v>
      </c>
    </row>
    <row r="747" spans="1:23">
      <c r="A747">
        <v>393</v>
      </c>
      <c r="B747" s="11">
        <v>46148</v>
      </c>
      <c r="C747">
        <v>2026</v>
      </c>
      <c r="D747" t="s">
        <v>90</v>
      </c>
      <c r="E747" t="s">
        <v>80</v>
      </c>
      <c r="F747" t="s">
        <v>6</v>
      </c>
      <c r="G747" t="s">
        <v>43</v>
      </c>
      <c r="H747" t="s">
        <v>28</v>
      </c>
      <c r="I747" t="s">
        <v>13</v>
      </c>
      <c r="J747" t="s">
        <v>23</v>
      </c>
      <c r="K747" t="s">
        <v>29</v>
      </c>
      <c r="L747">
        <v>3</v>
      </c>
      <c r="M747">
        <v>199.93</v>
      </c>
      <c r="N747">
        <v>0</v>
      </c>
      <c r="O747">
        <v>104.86</v>
      </c>
      <c r="P747">
        <v>599.79</v>
      </c>
      <c r="Q747">
        <v>314.58</v>
      </c>
      <c r="R747">
        <v>285.20999999999998</v>
      </c>
      <c r="S747">
        <v>0.47551643075076278</v>
      </c>
      <c r="T747">
        <v>2026</v>
      </c>
      <c r="U747" t="s">
        <v>90</v>
      </c>
      <c r="V747">
        <v>5</v>
      </c>
      <c r="W747" t="s">
        <v>80</v>
      </c>
    </row>
    <row r="748" spans="1:23">
      <c r="A748">
        <v>812</v>
      </c>
      <c r="B748" s="11">
        <v>46148</v>
      </c>
      <c r="C748">
        <v>2026</v>
      </c>
      <c r="D748" t="s">
        <v>90</v>
      </c>
      <c r="E748" t="s">
        <v>80</v>
      </c>
      <c r="F748" t="s">
        <v>0</v>
      </c>
      <c r="G748" t="s">
        <v>1</v>
      </c>
      <c r="H748" t="s">
        <v>2</v>
      </c>
      <c r="I748" t="s">
        <v>13</v>
      </c>
      <c r="J748" t="s">
        <v>9</v>
      </c>
      <c r="K748" t="s">
        <v>46</v>
      </c>
      <c r="L748">
        <v>5</v>
      </c>
      <c r="M748">
        <v>70.150000000000006</v>
      </c>
      <c r="N748">
        <v>0</v>
      </c>
      <c r="O748">
        <v>32.700000000000003</v>
      </c>
      <c r="P748">
        <v>350.75</v>
      </c>
      <c r="Q748">
        <v>163.5</v>
      </c>
      <c r="R748">
        <v>187.25</v>
      </c>
      <c r="S748">
        <v>0.53385602280826805</v>
      </c>
      <c r="T748">
        <v>2026</v>
      </c>
      <c r="U748" t="s">
        <v>90</v>
      </c>
      <c r="V748">
        <v>5</v>
      </c>
      <c r="W748" t="s">
        <v>80</v>
      </c>
    </row>
    <row r="749" spans="1:23">
      <c r="A749">
        <v>1297</v>
      </c>
      <c r="B749" s="11">
        <v>46148</v>
      </c>
      <c r="C749">
        <v>2026</v>
      </c>
      <c r="D749" t="s">
        <v>90</v>
      </c>
      <c r="E749" t="s">
        <v>80</v>
      </c>
      <c r="F749" t="s">
        <v>11</v>
      </c>
      <c r="G749" t="s">
        <v>12</v>
      </c>
      <c r="H749" t="s">
        <v>19</v>
      </c>
      <c r="I749" t="s">
        <v>13</v>
      </c>
      <c r="J749" t="s">
        <v>34</v>
      </c>
      <c r="K749" t="s">
        <v>42</v>
      </c>
      <c r="L749">
        <v>2</v>
      </c>
      <c r="M749">
        <v>35.86</v>
      </c>
      <c r="N749">
        <v>0</v>
      </c>
      <c r="O749">
        <v>13.9</v>
      </c>
      <c r="P749">
        <v>71.72</v>
      </c>
      <c r="Q749">
        <v>27.8</v>
      </c>
      <c r="R749">
        <v>43.92</v>
      </c>
      <c r="S749">
        <v>0.61238148354712774</v>
      </c>
      <c r="T749">
        <v>2026</v>
      </c>
      <c r="U749" t="s">
        <v>90</v>
      </c>
      <c r="V749">
        <v>5</v>
      </c>
      <c r="W749" t="s">
        <v>80</v>
      </c>
    </row>
    <row r="750" spans="1:23">
      <c r="A750">
        <v>1574</v>
      </c>
      <c r="B750" s="11">
        <v>46148</v>
      </c>
      <c r="C750">
        <v>2026</v>
      </c>
      <c r="D750" t="s">
        <v>90</v>
      </c>
      <c r="E750" t="s">
        <v>80</v>
      </c>
      <c r="F750" t="s">
        <v>6</v>
      </c>
      <c r="G750" t="s">
        <v>27</v>
      </c>
      <c r="H750" t="s">
        <v>2</v>
      </c>
      <c r="I750" t="s">
        <v>3</v>
      </c>
      <c r="J750" t="s">
        <v>9</v>
      </c>
      <c r="K750" t="s">
        <v>10</v>
      </c>
      <c r="L750">
        <v>1</v>
      </c>
      <c r="M750">
        <v>92.27</v>
      </c>
      <c r="N750">
        <v>0</v>
      </c>
      <c r="O750">
        <v>46.5</v>
      </c>
      <c r="P750">
        <v>92.27</v>
      </c>
      <c r="Q750">
        <v>46.5</v>
      </c>
      <c r="R750">
        <v>45.769999999999996</v>
      </c>
      <c r="S750">
        <v>0.49604421805570603</v>
      </c>
      <c r="T750">
        <v>2026</v>
      </c>
      <c r="U750" t="s">
        <v>90</v>
      </c>
      <c r="V750">
        <v>5</v>
      </c>
      <c r="W750" t="s">
        <v>80</v>
      </c>
    </row>
    <row r="751" spans="1:23">
      <c r="A751">
        <v>3060</v>
      </c>
      <c r="B751" s="11">
        <v>46148</v>
      </c>
      <c r="C751">
        <v>2026</v>
      </c>
      <c r="D751" t="s">
        <v>90</v>
      </c>
      <c r="E751" t="s">
        <v>80</v>
      </c>
      <c r="F751" t="s">
        <v>6</v>
      </c>
      <c r="G751" t="s">
        <v>27</v>
      </c>
      <c r="H751" t="s">
        <v>8</v>
      </c>
      <c r="I751" t="s">
        <v>16</v>
      </c>
      <c r="J751" t="s">
        <v>9</v>
      </c>
      <c r="K751" t="s">
        <v>37</v>
      </c>
      <c r="L751">
        <v>6</v>
      </c>
      <c r="M751">
        <v>157.31</v>
      </c>
      <c r="N751">
        <v>0.15</v>
      </c>
      <c r="O751">
        <v>80.34</v>
      </c>
      <c r="P751">
        <v>802.28099999999995</v>
      </c>
      <c r="Q751">
        <v>482.04</v>
      </c>
      <c r="R751">
        <v>320.24099999999993</v>
      </c>
      <c r="S751">
        <v>0.3991631361081715</v>
      </c>
      <c r="T751">
        <v>2026</v>
      </c>
      <c r="U751" t="s">
        <v>90</v>
      </c>
      <c r="V751">
        <v>5</v>
      </c>
      <c r="W751" t="s">
        <v>80</v>
      </c>
    </row>
    <row r="752" spans="1:23">
      <c r="A752">
        <v>3490</v>
      </c>
      <c r="B752" s="11">
        <v>46148</v>
      </c>
      <c r="C752">
        <v>2026</v>
      </c>
      <c r="D752" t="s">
        <v>90</v>
      </c>
      <c r="E752" t="s">
        <v>80</v>
      </c>
      <c r="F752" t="s">
        <v>6</v>
      </c>
      <c r="G752" t="s">
        <v>41</v>
      </c>
      <c r="H752" t="s">
        <v>2</v>
      </c>
      <c r="I752" t="s">
        <v>13</v>
      </c>
      <c r="J752" t="s">
        <v>14</v>
      </c>
      <c r="K752" t="s">
        <v>32</v>
      </c>
      <c r="L752">
        <v>2</v>
      </c>
      <c r="M752">
        <v>46.18</v>
      </c>
      <c r="N752">
        <v>0.05</v>
      </c>
      <c r="O752">
        <v>17.899999999999999</v>
      </c>
      <c r="P752">
        <v>87.74199999999999</v>
      </c>
      <c r="Q752">
        <v>35.799999999999997</v>
      </c>
      <c r="R752">
        <v>51.941999999999993</v>
      </c>
      <c r="S752">
        <v>0.59198559412823959</v>
      </c>
      <c r="T752">
        <v>2026</v>
      </c>
      <c r="U752" t="s">
        <v>90</v>
      </c>
      <c r="V752">
        <v>5</v>
      </c>
      <c r="W752" t="s">
        <v>80</v>
      </c>
    </row>
    <row r="753" spans="1:23">
      <c r="A753">
        <v>3654</v>
      </c>
      <c r="B753" s="11">
        <v>46148</v>
      </c>
      <c r="C753">
        <v>2026</v>
      </c>
      <c r="D753" t="s">
        <v>90</v>
      </c>
      <c r="E753" t="s">
        <v>80</v>
      </c>
      <c r="F753" t="s">
        <v>11</v>
      </c>
      <c r="G753" t="s">
        <v>39</v>
      </c>
      <c r="H753" t="s">
        <v>2</v>
      </c>
      <c r="I753" t="s">
        <v>16</v>
      </c>
      <c r="J753" t="s">
        <v>4</v>
      </c>
      <c r="K753" t="s">
        <v>22</v>
      </c>
      <c r="L753">
        <v>1</v>
      </c>
      <c r="M753">
        <v>51.44</v>
      </c>
      <c r="N753">
        <v>0.1</v>
      </c>
      <c r="O753">
        <v>22.88</v>
      </c>
      <c r="P753">
        <v>46.295999999999999</v>
      </c>
      <c r="Q753">
        <v>22.88</v>
      </c>
      <c r="R753">
        <v>23.416</v>
      </c>
      <c r="S753">
        <v>0.50578883704855715</v>
      </c>
      <c r="T753">
        <v>2026</v>
      </c>
      <c r="U753" t="s">
        <v>90</v>
      </c>
      <c r="V753">
        <v>5</v>
      </c>
      <c r="W753" t="s">
        <v>80</v>
      </c>
    </row>
    <row r="754" spans="1:23">
      <c r="A754">
        <v>4209</v>
      </c>
      <c r="B754" s="11">
        <v>46148</v>
      </c>
      <c r="C754">
        <v>2026</v>
      </c>
      <c r="D754" t="s">
        <v>90</v>
      </c>
      <c r="E754" t="s">
        <v>80</v>
      </c>
      <c r="F754" t="s">
        <v>6</v>
      </c>
      <c r="G754" t="s">
        <v>7</v>
      </c>
      <c r="H754" t="s">
        <v>2</v>
      </c>
      <c r="I754" t="s">
        <v>13</v>
      </c>
      <c r="J754" t="s">
        <v>34</v>
      </c>
      <c r="K754" t="s">
        <v>45</v>
      </c>
      <c r="L754">
        <v>2</v>
      </c>
      <c r="M754">
        <v>50.97</v>
      </c>
      <c r="N754">
        <v>0.05</v>
      </c>
      <c r="O754">
        <v>21.67</v>
      </c>
      <c r="P754">
        <v>96.842999999999989</v>
      </c>
      <c r="Q754">
        <v>43.34</v>
      </c>
      <c r="R754">
        <v>53.502999999999986</v>
      </c>
      <c r="S754">
        <v>0.55247152607829153</v>
      </c>
      <c r="T754">
        <v>2026</v>
      </c>
      <c r="U754" t="s">
        <v>90</v>
      </c>
      <c r="V754">
        <v>5</v>
      </c>
      <c r="W754" t="s">
        <v>80</v>
      </c>
    </row>
    <row r="755" spans="1:23">
      <c r="A755">
        <v>4227</v>
      </c>
      <c r="B755" s="11">
        <v>46148</v>
      </c>
      <c r="C755">
        <v>2026</v>
      </c>
      <c r="D755" t="s">
        <v>90</v>
      </c>
      <c r="E755" t="s">
        <v>80</v>
      </c>
      <c r="F755" t="s">
        <v>6</v>
      </c>
      <c r="G755" t="s">
        <v>7</v>
      </c>
      <c r="H755" t="s">
        <v>2</v>
      </c>
      <c r="I755" t="s">
        <v>13</v>
      </c>
      <c r="J755" t="s">
        <v>4</v>
      </c>
      <c r="K755" t="s">
        <v>26</v>
      </c>
      <c r="L755">
        <v>2</v>
      </c>
      <c r="M755">
        <v>40.549999999999997</v>
      </c>
      <c r="N755">
        <v>0</v>
      </c>
      <c r="O755">
        <v>16.52</v>
      </c>
      <c r="P755">
        <v>81.099999999999994</v>
      </c>
      <c r="Q755">
        <v>33.04</v>
      </c>
      <c r="R755">
        <v>48.059999999999995</v>
      </c>
      <c r="S755">
        <v>0.59260172626387175</v>
      </c>
      <c r="T755">
        <v>2026</v>
      </c>
      <c r="U755" t="s">
        <v>90</v>
      </c>
      <c r="V755">
        <v>5</v>
      </c>
      <c r="W755" t="s">
        <v>80</v>
      </c>
    </row>
    <row r="756" spans="1:23">
      <c r="A756">
        <v>4247</v>
      </c>
      <c r="B756" s="11">
        <v>46148</v>
      </c>
      <c r="C756">
        <v>2026</v>
      </c>
      <c r="D756" t="s">
        <v>90</v>
      </c>
      <c r="E756" t="s">
        <v>80</v>
      </c>
      <c r="F756" t="s">
        <v>11</v>
      </c>
      <c r="G756" t="s">
        <v>52</v>
      </c>
      <c r="H756" t="s">
        <v>2</v>
      </c>
      <c r="I756" t="s">
        <v>13</v>
      </c>
      <c r="J756" t="s">
        <v>4</v>
      </c>
      <c r="K756" t="s">
        <v>22</v>
      </c>
      <c r="L756">
        <v>2</v>
      </c>
      <c r="M756">
        <v>51.3</v>
      </c>
      <c r="N756">
        <v>0</v>
      </c>
      <c r="O756">
        <v>23.12</v>
      </c>
      <c r="P756">
        <v>102.6</v>
      </c>
      <c r="Q756">
        <v>46.24</v>
      </c>
      <c r="R756">
        <v>56.359999999999992</v>
      </c>
      <c r="S756">
        <v>0.54931773879142298</v>
      </c>
      <c r="T756">
        <v>2026</v>
      </c>
      <c r="U756" t="s">
        <v>90</v>
      </c>
      <c r="V756">
        <v>5</v>
      </c>
      <c r="W756" t="s">
        <v>80</v>
      </c>
    </row>
    <row r="757" spans="1:23">
      <c r="A757">
        <v>5196</v>
      </c>
      <c r="B757" s="11">
        <v>46148</v>
      </c>
      <c r="C757">
        <v>2026</v>
      </c>
      <c r="D757" t="s">
        <v>90</v>
      </c>
      <c r="E757" t="s">
        <v>80</v>
      </c>
      <c r="F757" t="s">
        <v>20</v>
      </c>
      <c r="G757" t="s">
        <v>33</v>
      </c>
      <c r="H757" t="s">
        <v>2</v>
      </c>
      <c r="I757" t="s">
        <v>13</v>
      </c>
      <c r="J757" t="s">
        <v>23</v>
      </c>
      <c r="K757" t="s">
        <v>40</v>
      </c>
      <c r="L757">
        <v>3</v>
      </c>
      <c r="M757">
        <v>82.56</v>
      </c>
      <c r="N757">
        <v>0</v>
      </c>
      <c r="O757">
        <v>39.99</v>
      </c>
      <c r="P757">
        <v>247.68</v>
      </c>
      <c r="Q757">
        <v>119.97</v>
      </c>
      <c r="R757">
        <v>127.71000000000001</v>
      </c>
      <c r="S757">
        <v>0.515625</v>
      </c>
      <c r="T757">
        <v>2026</v>
      </c>
      <c r="U757" t="s">
        <v>90</v>
      </c>
      <c r="V757">
        <v>5</v>
      </c>
      <c r="W757" t="s">
        <v>80</v>
      </c>
    </row>
    <row r="758" spans="1:23">
      <c r="A758">
        <v>400</v>
      </c>
      <c r="B758" s="11">
        <v>46149</v>
      </c>
      <c r="C758">
        <v>2026</v>
      </c>
      <c r="D758" t="s">
        <v>90</v>
      </c>
      <c r="E758" t="s">
        <v>80</v>
      </c>
      <c r="F758" t="s">
        <v>6</v>
      </c>
      <c r="G758" t="s">
        <v>43</v>
      </c>
      <c r="H758" t="s">
        <v>8</v>
      </c>
      <c r="I758" t="s">
        <v>16</v>
      </c>
      <c r="J758" t="s">
        <v>9</v>
      </c>
      <c r="K758" t="s">
        <v>10</v>
      </c>
      <c r="L758">
        <v>6</v>
      </c>
      <c r="M758">
        <v>92.66</v>
      </c>
      <c r="N758">
        <v>0.15</v>
      </c>
      <c r="O758">
        <v>44.71</v>
      </c>
      <c r="P758">
        <v>472.56600000000003</v>
      </c>
      <c r="Q758">
        <v>268.26</v>
      </c>
      <c r="R758">
        <v>204.30600000000004</v>
      </c>
      <c r="S758">
        <v>0.43233326138571126</v>
      </c>
      <c r="T758">
        <v>2026</v>
      </c>
      <c r="U758" t="s">
        <v>90</v>
      </c>
      <c r="V758">
        <v>5</v>
      </c>
      <c r="W758" t="s">
        <v>80</v>
      </c>
    </row>
    <row r="759" spans="1:23">
      <c r="A759">
        <v>829</v>
      </c>
      <c r="B759" s="11">
        <v>46149</v>
      </c>
      <c r="C759">
        <v>2026</v>
      </c>
      <c r="D759" t="s">
        <v>90</v>
      </c>
      <c r="E759" t="s">
        <v>80</v>
      </c>
      <c r="F759" t="s">
        <v>11</v>
      </c>
      <c r="G759" t="s">
        <v>52</v>
      </c>
      <c r="H759" t="s">
        <v>28</v>
      </c>
      <c r="I759" t="s">
        <v>13</v>
      </c>
      <c r="J759" t="s">
        <v>34</v>
      </c>
      <c r="K759" t="s">
        <v>35</v>
      </c>
      <c r="L759">
        <v>1</v>
      </c>
      <c r="M759">
        <v>39.42</v>
      </c>
      <c r="N759">
        <v>0</v>
      </c>
      <c r="O759">
        <v>14.86</v>
      </c>
      <c r="P759">
        <v>39.42</v>
      </c>
      <c r="Q759">
        <v>14.86</v>
      </c>
      <c r="R759">
        <v>24.560000000000002</v>
      </c>
      <c r="S759">
        <v>0.62303399289700667</v>
      </c>
      <c r="T759">
        <v>2026</v>
      </c>
      <c r="U759" t="s">
        <v>90</v>
      </c>
      <c r="V759">
        <v>5</v>
      </c>
      <c r="W759" t="s">
        <v>80</v>
      </c>
    </row>
    <row r="760" spans="1:23">
      <c r="A760">
        <v>1236</v>
      </c>
      <c r="B760" s="11">
        <v>46149</v>
      </c>
      <c r="C760">
        <v>2026</v>
      </c>
      <c r="D760" t="s">
        <v>90</v>
      </c>
      <c r="E760" t="s">
        <v>80</v>
      </c>
      <c r="F760" t="s">
        <v>0</v>
      </c>
      <c r="G760" t="s">
        <v>36</v>
      </c>
      <c r="H760" t="s">
        <v>19</v>
      </c>
      <c r="I760" t="s">
        <v>3</v>
      </c>
      <c r="J760" t="s">
        <v>34</v>
      </c>
      <c r="K760" t="s">
        <v>38</v>
      </c>
      <c r="L760">
        <v>2</v>
      </c>
      <c r="M760">
        <v>124.25</v>
      </c>
      <c r="N760">
        <v>0</v>
      </c>
      <c r="O760">
        <v>69.510000000000005</v>
      </c>
      <c r="P760">
        <v>248.5</v>
      </c>
      <c r="Q760">
        <v>139.02000000000001</v>
      </c>
      <c r="R760">
        <v>109.47999999999999</v>
      </c>
      <c r="S760">
        <v>0.44056338028169012</v>
      </c>
      <c r="T760">
        <v>2026</v>
      </c>
      <c r="U760" t="s">
        <v>90</v>
      </c>
      <c r="V760">
        <v>5</v>
      </c>
      <c r="W760" t="s">
        <v>80</v>
      </c>
    </row>
    <row r="761" spans="1:23">
      <c r="A761">
        <v>1364</v>
      </c>
      <c r="B761" s="11">
        <v>46149</v>
      </c>
      <c r="C761">
        <v>2026</v>
      </c>
      <c r="D761" t="s">
        <v>90</v>
      </c>
      <c r="E761" t="s">
        <v>80</v>
      </c>
      <c r="F761" t="s">
        <v>6</v>
      </c>
      <c r="G761" t="s">
        <v>49</v>
      </c>
      <c r="H761" t="s">
        <v>2</v>
      </c>
      <c r="I761" t="s">
        <v>13</v>
      </c>
      <c r="J761" t="s">
        <v>9</v>
      </c>
      <c r="K761" t="s">
        <v>37</v>
      </c>
      <c r="L761">
        <v>2</v>
      </c>
      <c r="M761">
        <v>156.43</v>
      </c>
      <c r="N761">
        <v>0</v>
      </c>
      <c r="O761">
        <v>78.569999999999993</v>
      </c>
      <c r="P761">
        <v>312.86</v>
      </c>
      <c r="Q761">
        <v>157.13999999999999</v>
      </c>
      <c r="R761">
        <v>155.72000000000003</v>
      </c>
      <c r="S761">
        <v>0.49773061433228927</v>
      </c>
      <c r="T761">
        <v>2026</v>
      </c>
      <c r="U761" t="s">
        <v>90</v>
      </c>
      <c r="V761">
        <v>5</v>
      </c>
      <c r="W761" t="s">
        <v>80</v>
      </c>
    </row>
    <row r="762" spans="1:23">
      <c r="A762">
        <v>2105</v>
      </c>
      <c r="B762" s="11">
        <v>46149</v>
      </c>
      <c r="C762">
        <v>2026</v>
      </c>
      <c r="D762" t="s">
        <v>90</v>
      </c>
      <c r="E762" t="s">
        <v>80</v>
      </c>
      <c r="F762" t="s">
        <v>6</v>
      </c>
      <c r="G762" t="s">
        <v>49</v>
      </c>
      <c r="H762" t="s">
        <v>19</v>
      </c>
      <c r="I762" t="s">
        <v>13</v>
      </c>
      <c r="J762" t="s">
        <v>23</v>
      </c>
      <c r="K762" t="s">
        <v>40</v>
      </c>
      <c r="L762">
        <v>1</v>
      </c>
      <c r="M762">
        <v>80.3</v>
      </c>
      <c r="N762">
        <v>0</v>
      </c>
      <c r="O762">
        <v>40.020000000000003</v>
      </c>
      <c r="P762">
        <v>80.3</v>
      </c>
      <c r="Q762">
        <v>40.020000000000003</v>
      </c>
      <c r="R762">
        <v>40.279999999999994</v>
      </c>
      <c r="S762">
        <v>0.50161892901618921</v>
      </c>
      <c r="T762">
        <v>2026</v>
      </c>
      <c r="U762" t="s">
        <v>90</v>
      </c>
      <c r="V762">
        <v>5</v>
      </c>
      <c r="W762" t="s">
        <v>80</v>
      </c>
    </row>
    <row r="763" spans="1:23">
      <c r="A763">
        <v>4706</v>
      </c>
      <c r="B763" s="11">
        <v>46149</v>
      </c>
      <c r="C763">
        <v>2026</v>
      </c>
      <c r="D763" t="s">
        <v>90</v>
      </c>
      <c r="E763" t="s">
        <v>80</v>
      </c>
      <c r="F763" t="s">
        <v>20</v>
      </c>
      <c r="G763" t="s">
        <v>47</v>
      </c>
      <c r="H763" t="s">
        <v>19</v>
      </c>
      <c r="I763" t="s">
        <v>13</v>
      </c>
      <c r="J763" t="s">
        <v>23</v>
      </c>
      <c r="K763" t="s">
        <v>40</v>
      </c>
      <c r="L763">
        <v>1</v>
      </c>
      <c r="M763">
        <v>79.89</v>
      </c>
      <c r="N763">
        <v>0</v>
      </c>
      <c r="O763">
        <v>39.549999999999997</v>
      </c>
      <c r="P763">
        <v>79.89</v>
      </c>
      <c r="Q763">
        <v>39.549999999999997</v>
      </c>
      <c r="R763">
        <v>40.340000000000003</v>
      </c>
      <c r="S763">
        <v>0.50494429841031419</v>
      </c>
      <c r="T763">
        <v>2026</v>
      </c>
      <c r="U763" t="s">
        <v>90</v>
      </c>
      <c r="V763">
        <v>5</v>
      </c>
      <c r="W763" t="s">
        <v>80</v>
      </c>
    </row>
    <row r="764" spans="1:23">
      <c r="A764">
        <v>68</v>
      </c>
      <c r="B764" s="11">
        <v>46150</v>
      </c>
      <c r="C764">
        <v>2026</v>
      </c>
      <c r="D764" t="s">
        <v>90</v>
      </c>
      <c r="E764" t="s">
        <v>80</v>
      </c>
      <c r="F764" t="s">
        <v>20</v>
      </c>
      <c r="G764" t="s">
        <v>31</v>
      </c>
      <c r="H764" t="s">
        <v>19</v>
      </c>
      <c r="I764" t="s">
        <v>13</v>
      </c>
      <c r="J764" t="s">
        <v>34</v>
      </c>
      <c r="K764" t="s">
        <v>35</v>
      </c>
      <c r="L764">
        <v>1</v>
      </c>
      <c r="M764">
        <v>39.5</v>
      </c>
      <c r="N764">
        <v>0</v>
      </c>
      <c r="O764">
        <v>14.68</v>
      </c>
      <c r="P764">
        <v>39.5</v>
      </c>
      <c r="Q764">
        <v>14.68</v>
      </c>
      <c r="R764">
        <v>24.82</v>
      </c>
      <c r="S764">
        <v>0.62835443037974681</v>
      </c>
      <c r="T764">
        <v>2026</v>
      </c>
      <c r="U764" t="s">
        <v>90</v>
      </c>
      <c r="V764">
        <v>5</v>
      </c>
      <c r="W764" t="s">
        <v>80</v>
      </c>
    </row>
    <row r="765" spans="1:23">
      <c r="A765">
        <v>1352</v>
      </c>
      <c r="B765" s="11">
        <v>46150</v>
      </c>
      <c r="C765">
        <v>2026</v>
      </c>
      <c r="D765" t="s">
        <v>90</v>
      </c>
      <c r="E765" t="s">
        <v>80</v>
      </c>
      <c r="F765" t="s">
        <v>20</v>
      </c>
      <c r="G765" t="s">
        <v>31</v>
      </c>
      <c r="H765" t="s">
        <v>2</v>
      </c>
      <c r="I765" t="s">
        <v>3</v>
      </c>
      <c r="J765" t="s">
        <v>4</v>
      </c>
      <c r="K765" t="s">
        <v>5</v>
      </c>
      <c r="L765">
        <v>1</v>
      </c>
      <c r="M765">
        <v>80.7</v>
      </c>
      <c r="N765">
        <v>0</v>
      </c>
      <c r="O765">
        <v>41.88</v>
      </c>
      <c r="P765">
        <v>80.7</v>
      </c>
      <c r="Q765">
        <v>41.88</v>
      </c>
      <c r="R765">
        <v>38.82</v>
      </c>
      <c r="S765">
        <v>0.48104089219330853</v>
      </c>
      <c r="T765">
        <v>2026</v>
      </c>
      <c r="U765" t="s">
        <v>90</v>
      </c>
      <c r="V765">
        <v>5</v>
      </c>
      <c r="W765" t="s">
        <v>80</v>
      </c>
    </row>
    <row r="766" spans="1:23">
      <c r="A766">
        <v>2526</v>
      </c>
      <c r="B766" s="11">
        <v>46150</v>
      </c>
      <c r="C766">
        <v>2026</v>
      </c>
      <c r="D766" t="s">
        <v>90</v>
      </c>
      <c r="E766" t="s">
        <v>80</v>
      </c>
      <c r="F766" t="s">
        <v>6</v>
      </c>
      <c r="G766" t="s">
        <v>49</v>
      </c>
      <c r="H766" t="s">
        <v>2</v>
      </c>
      <c r="I766" t="s">
        <v>13</v>
      </c>
      <c r="J766" t="s">
        <v>23</v>
      </c>
      <c r="K766" t="s">
        <v>40</v>
      </c>
      <c r="L766">
        <v>1</v>
      </c>
      <c r="M766">
        <v>80.86</v>
      </c>
      <c r="N766">
        <v>0</v>
      </c>
      <c r="O766">
        <v>38.44</v>
      </c>
      <c r="P766">
        <v>80.86</v>
      </c>
      <c r="Q766">
        <v>38.44</v>
      </c>
      <c r="R766">
        <v>42.42</v>
      </c>
      <c r="S766">
        <v>0.52461043779371752</v>
      </c>
      <c r="T766">
        <v>2026</v>
      </c>
      <c r="U766" t="s">
        <v>90</v>
      </c>
      <c r="V766">
        <v>5</v>
      </c>
      <c r="W766" t="s">
        <v>80</v>
      </c>
    </row>
    <row r="767" spans="1:23">
      <c r="A767">
        <v>3298</v>
      </c>
      <c r="B767" s="11">
        <v>46150</v>
      </c>
      <c r="C767">
        <v>2026</v>
      </c>
      <c r="D767" t="s">
        <v>90</v>
      </c>
      <c r="E767" t="s">
        <v>80</v>
      </c>
      <c r="F767" t="s">
        <v>6</v>
      </c>
      <c r="G767" t="s">
        <v>49</v>
      </c>
      <c r="H767" t="s">
        <v>28</v>
      </c>
      <c r="I767" t="s">
        <v>13</v>
      </c>
      <c r="J767" t="s">
        <v>23</v>
      </c>
      <c r="K767" t="s">
        <v>24</v>
      </c>
      <c r="L767">
        <v>2</v>
      </c>
      <c r="M767">
        <v>337.7</v>
      </c>
      <c r="N767">
        <v>0.1</v>
      </c>
      <c r="O767">
        <v>192.16</v>
      </c>
      <c r="P767">
        <v>607.86</v>
      </c>
      <c r="Q767">
        <v>384.32</v>
      </c>
      <c r="R767">
        <v>223.54000000000002</v>
      </c>
      <c r="S767">
        <v>0.36774915276543946</v>
      </c>
      <c r="T767">
        <v>2026</v>
      </c>
      <c r="U767" t="s">
        <v>90</v>
      </c>
      <c r="V767">
        <v>5</v>
      </c>
      <c r="W767" t="s">
        <v>80</v>
      </c>
    </row>
    <row r="768" spans="1:23">
      <c r="A768">
        <v>3510</v>
      </c>
      <c r="B768" s="11">
        <v>46150</v>
      </c>
      <c r="C768">
        <v>2026</v>
      </c>
      <c r="D768" t="s">
        <v>90</v>
      </c>
      <c r="E768" t="s">
        <v>80</v>
      </c>
      <c r="F768" t="s">
        <v>11</v>
      </c>
      <c r="G768" t="s">
        <v>12</v>
      </c>
      <c r="H768" t="s">
        <v>2</v>
      </c>
      <c r="I768" t="s">
        <v>3</v>
      </c>
      <c r="J768" t="s">
        <v>23</v>
      </c>
      <c r="K768" t="s">
        <v>51</v>
      </c>
      <c r="L768">
        <v>4</v>
      </c>
      <c r="M768">
        <v>121.81</v>
      </c>
      <c r="N768">
        <v>0</v>
      </c>
      <c r="O768">
        <v>58.95</v>
      </c>
      <c r="P768">
        <v>487.24</v>
      </c>
      <c r="Q768">
        <v>235.8</v>
      </c>
      <c r="R768">
        <v>251.44</v>
      </c>
      <c r="S768">
        <v>0.5160495854199163</v>
      </c>
      <c r="T768">
        <v>2026</v>
      </c>
      <c r="U768" t="s">
        <v>90</v>
      </c>
      <c r="V768">
        <v>5</v>
      </c>
      <c r="W768" t="s">
        <v>80</v>
      </c>
    </row>
    <row r="769" spans="1:23">
      <c r="A769">
        <v>3638</v>
      </c>
      <c r="B769" s="11">
        <v>46150</v>
      </c>
      <c r="C769">
        <v>2026</v>
      </c>
      <c r="D769" t="s">
        <v>90</v>
      </c>
      <c r="E769" t="s">
        <v>80</v>
      </c>
      <c r="F769" t="s">
        <v>20</v>
      </c>
      <c r="G769" t="s">
        <v>31</v>
      </c>
      <c r="H769" t="s">
        <v>8</v>
      </c>
      <c r="I769" t="s">
        <v>16</v>
      </c>
      <c r="J769" t="s">
        <v>14</v>
      </c>
      <c r="K769" t="s">
        <v>48</v>
      </c>
      <c r="L769">
        <v>10</v>
      </c>
      <c r="M769">
        <v>168.55</v>
      </c>
      <c r="N769">
        <v>0.1</v>
      </c>
      <c r="O769">
        <v>88.85</v>
      </c>
      <c r="P769">
        <v>1516.95</v>
      </c>
      <c r="Q769">
        <v>888.5</v>
      </c>
      <c r="R769">
        <v>628.45000000000005</v>
      </c>
      <c r="S769">
        <v>0.41428524341606515</v>
      </c>
      <c r="T769">
        <v>2026</v>
      </c>
      <c r="U769" t="s">
        <v>90</v>
      </c>
      <c r="V769">
        <v>5</v>
      </c>
      <c r="W769" t="s">
        <v>80</v>
      </c>
    </row>
    <row r="770" spans="1:23">
      <c r="A770">
        <v>3754</v>
      </c>
      <c r="B770" s="11">
        <v>46150</v>
      </c>
      <c r="C770">
        <v>2026</v>
      </c>
      <c r="D770" t="s">
        <v>90</v>
      </c>
      <c r="E770" t="s">
        <v>80</v>
      </c>
      <c r="F770" t="s">
        <v>6</v>
      </c>
      <c r="G770" t="s">
        <v>43</v>
      </c>
      <c r="H770" t="s">
        <v>2</v>
      </c>
      <c r="I770" t="s">
        <v>3</v>
      </c>
      <c r="J770" t="s">
        <v>4</v>
      </c>
      <c r="K770" t="s">
        <v>26</v>
      </c>
      <c r="L770">
        <v>1</v>
      </c>
      <c r="M770">
        <v>39.42</v>
      </c>
      <c r="N770">
        <v>0.05</v>
      </c>
      <c r="O770">
        <v>16.77</v>
      </c>
      <c r="P770">
        <v>37.448999999999998</v>
      </c>
      <c r="Q770">
        <v>16.77</v>
      </c>
      <c r="R770">
        <v>20.678999999999998</v>
      </c>
      <c r="S770">
        <v>0.55219097973243614</v>
      </c>
      <c r="T770">
        <v>2026</v>
      </c>
      <c r="U770" t="s">
        <v>90</v>
      </c>
      <c r="V770">
        <v>5</v>
      </c>
      <c r="W770" t="s">
        <v>80</v>
      </c>
    </row>
    <row r="771" spans="1:23">
      <c r="A771">
        <v>4029</v>
      </c>
      <c r="B771" s="11">
        <v>46150</v>
      </c>
      <c r="C771">
        <v>2026</v>
      </c>
      <c r="D771" t="s">
        <v>90</v>
      </c>
      <c r="E771" t="s">
        <v>80</v>
      </c>
      <c r="F771" t="s">
        <v>20</v>
      </c>
      <c r="G771" t="s">
        <v>47</v>
      </c>
      <c r="H771" t="s">
        <v>19</v>
      </c>
      <c r="I771" t="s">
        <v>13</v>
      </c>
      <c r="J771" t="s">
        <v>14</v>
      </c>
      <c r="K771" t="s">
        <v>48</v>
      </c>
      <c r="L771">
        <v>1</v>
      </c>
      <c r="M771">
        <v>161.36000000000001</v>
      </c>
      <c r="N771">
        <v>0</v>
      </c>
      <c r="O771">
        <v>87</v>
      </c>
      <c r="P771">
        <v>161.36000000000001</v>
      </c>
      <c r="Q771">
        <v>87</v>
      </c>
      <c r="R771">
        <v>74.360000000000014</v>
      </c>
      <c r="S771">
        <v>0.46083292017848293</v>
      </c>
      <c r="T771">
        <v>2026</v>
      </c>
      <c r="U771" t="s">
        <v>90</v>
      </c>
      <c r="V771">
        <v>5</v>
      </c>
      <c r="W771" t="s">
        <v>80</v>
      </c>
    </row>
    <row r="772" spans="1:23">
      <c r="A772">
        <v>4651</v>
      </c>
      <c r="B772" s="11">
        <v>46150</v>
      </c>
      <c r="C772">
        <v>2026</v>
      </c>
      <c r="D772" t="s">
        <v>90</v>
      </c>
      <c r="E772" t="s">
        <v>80</v>
      </c>
      <c r="F772" t="s">
        <v>6</v>
      </c>
      <c r="G772" t="s">
        <v>41</v>
      </c>
      <c r="H772" t="s">
        <v>2</v>
      </c>
      <c r="I772" t="s">
        <v>16</v>
      </c>
      <c r="J772" t="s">
        <v>23</v>
      </c>
      <c r="K772" t="s">
        <v>51</v>
      </c>
      <c r="L772">
        <v>1</v>
      </c>
      <c r="M772">
        <v>123.68</v>
      </c>
      <c r="N772">
        <v>0</v>
      </c>
      <c r="O772">
        <v>59.26</v>
      </c>
      <c r="P772">
        <v>123.68</v>
      </c>
      <c r="Q772">
        <v>59.26</v>
      </c>
      <c r="R772">
        <v>64.420000000000016</v>
      </c>
      <c r="S772">
        <v>0.52086028460543343</v>
      </c>
      <c r="T772">
        <v>2026</v>
      </c>
      <c r="U772" t="s">
        <v>90</v>
      </c>
      <c r="V772">
        <v>5</v>
      </c>
      <c r="W772" t="s">
        <v>80</v>
      </c>
    </row>
    <row r="773" spans="1:23">
      <c r="A773">
        <v>4886</v>
      </c>
      <c r="B773" s="11">
        <v>46150</v>
      </c>
      <c r="C773">
        <v>2026</v>
      </c>
      <c r="D773" t="s">
        <v>90</v>
      </c>
      <c r="E773" t="s">
        <v>80</v>
      </c>
      <c r="F773" t="s">
        <v>20</v>
      </c>
      <c r="G773" t="s">
        <v>33</v>
      </c>
      <c r="H773" t="s">
        <v>28</v>
      </c>
      <c r="I773" t="s">
        <v>3</v>
      </c>
      <c r="J773" t="s">
        <v>9</v>
      </c>
      <c r="K773" t="s">
        <v>17</v>
      </c>
      <c r="L773">
        <v>1</v>
      </c>
      <c r="M773">
        <v>146.29</v>
      </c>
      <c r="N773">
        <v>0</v>
      </c>
      <c r="O773">
        <v>81.16</v>
      </c>
      <c r="P773">
        <v>146.29</v>
      </c>
      <c r="Q773">
        <v>81.16</v>
      </c>
      <c r="R773">
        <v>65.13</v>
      </c>
      <c r="S773">
        <v>0.44521156606740037</v>
      </c>
      <c r="T773">
        <v>2026</v>
      </c>
      <c r="U773" t="s">
        <v>90</v>
      </c>
      <c r="V773">
        <v>5</v>
      </c>
      <c r="W773" t="s">
        <v>80</v>
      </c>
    </row>
    <row r="774" spans="1:23">
      <c r="A774">
        <v>162</v>
      </c>
      <c r="B774" s="11">
        <v>46151</v>
      </c>
      <c r="C774">
        <v>2026</v>
      </c>
      <c r="D774" t="s">
        <v>90</v>
      </c>
      <c r="E774" t="s">
        <v>80</v>
      </c>
      <c r="F774" t="s">
        <v>0</v>
      </c>
      <c r="G774" t="s">
        <v>1</v>
      </c>
      <c r="H774" t="s">
        <v>2</v>
      </c>
      <c r="I774" t="s">
        <v>13</v>
      </c>
      <c r="J774" t="s">
        <v>14</v>
      </c>
      <c r="K774" t="s">
        <v>48</v>
      </c>
      <c r="L774">
        <v>2</v>
      </c>
      <c r="M774">
        <v>164.95</v>
      </c>
      <c r="N774">
        <v>0.1</v>
      </c>
      <c r="O774">
        <v>86.27</v>
      </c>
      <c r="P774">
        <v>296.90999999999997</v>
      </c>
      <c r="Q774">
        <v>172.54</v>
      </c>
      <c r="R774">
        <v>124.36999999999998</v>
      </c>
      <c r="S774">
        <v>0.41888114243373409</v>
      </c>
      <c r="T774">
        <v>2026</v>
      </c>
      <c r="U774" t="s">
        <v>90</v>
      </c>
      <c r="V774">
        <v>5</v>
      </c>
      <c r="W774" t="s">
        <v>80</v>
      </c>
    </row>
    <row r="775" spans="1:23">
      <c r="A775">
        <v>184</v>
      </c>
      <c r="B775" s="11">
        <v>46151</v>
      </c>
      <c r="C775">
        <v>2026</v>
      </c>
      <c r="D775" t="s">
        <v>90</v>
      </c>
      <c r="E775" t="s">
        <v>80</v>
      </c>
      <c r="F775" t="s">
        <v>0</v>
      </c>
      <c r="G775" t="s">
        <v>50</v>
      </c>
      <c r="H775" t="s">
        <v>19</v>
      </c>
      <c r="I775" t="s">
        <v>16</v>
      </c>
      <c r="J775" t="s">
        <v>9</v>
      </c>
      <c r="K775" t="s">
        <v>10</v>
      </c>
      <c r="L775">
        <v>2</v>
      </c>
      <c r="M775">
        <v>91.59</v>
      </c>
      <c r="N775">
        <v>0</v>
      </c>
      <c r="O775">
        <v>44.97</v>
      </c>
      <c r="P775">
        <v>183.18</v>
      </c>
      <c r="Q775">
        <v>89.94</v>
      </c>
      <c r="R775">
        <v>93.240000000000009</v>
      </c>
      <c r="S775">
        <v>0.50900753357353423</v>
      </c>
      <c r="T775">
        <v>2026</v>
      </c>
      <c r="U775" t="s">
        <v>90</v>
      </c>
      <c r="V775">
        <v>5</v>
      </c>
      <c r="W775" t="s">
        <v>80</v>
      </c>
    </row>
    <row r="776" spans="1:23">
      <c r="A776">
        <v>328</v>
      </c>
      <c r="B776" s="11">
        <v>46151</v>
      </c>
      <c r="C776">
        <v>2026</v>
      </c>
      <c r="D776" t="s">
        <v>90</v>
      </c>
      <c r="E776" t="s">
        <v>80</v>
      </c>
      <c r="F776" t="s">
        <v>20</v>
      </c>
      <c r="G776" t="s">
        <v>47</v>
      </c>
      <c r="H776" t="s">
        <v>2</v>
      </c>
      <c r="I776" t="s">
        <v>3</v>
      </c>
      <c r="J776" t="s">
        <v>34</v>
      </c>
      <c r="K776" t="s">
        <v>45</v>
      </c>
      <c r="L776">
        <v>1</v>
      </c>
      <c r="M776">
        <v>51.78</v>
      </c>
      <c r="N776">
        <v>0.1</v>
      </c>
      <c r="O776">
        <v>21.63</v>
      </c>
      <c r="P776">
        <v>46.602000000000004</v>
      </c>
      <c r="Q776">
        <v>21.63</v>
      </c>
      <c r="R776">
        <v>24.972000000000005</v>
      </c>
      <c r="S776">
        <v>0.53585683017896235</v>
      </c>
      <c r="T776">
        <v>2026</v>
      </c>
      <c r="U776" t="s">
        <v>90</v>
      </c>
      <c r="V776">
        <v>5</v>
      </c>
      <c r="W776" t="s">
        <v>80</v>
      </c>
    </row>
    <row r="777" spans="1:23">
      <c r="A777">
        <v>908</v>
      </c>
      <c r="B777" s="11">
        <v>46151</v>
      </c>
      <c r="C777">
        <v>2026</v>
      </c>
      <c r="D777" t="s">
        <v>90</v>
      </c>
      <c r="E777" t="s">
        <v>80</v>
      </c>
      <c r="F777" t="s">
        <v>20</v>
      </c>
      <c r="G777" t="s">
        <v>33</v>
      </c>
      <c r="H777" t="s">
        <v>19</v>
      </c>
      <c r="I777" t="s">
        <v>3</v>
      </c>
      <c r="J777" t="s">
        <v>14</v>
      </c>
      <c r="K777" t="s">
        <v>32</v>
      </c>
      <c r="L777">
        <v>2</v>
      </c>
      <c r="M777">
        <v>46.25</v>
      </c>
      <c r="N777">
        <v>0</v>
      </c>
      <c r="O777">
        <v>18.12</v>
      </c>
      <c r="P777">
        <v>92.5</v>
      </c>
      <c r="Q777">
        <v>36.24</v>
      </c>
      <c r="R777">
        <v>56.26</v>
      </c>
      <c r="S777">
        <v>0.60821621621621624</v>
      </c>
      <c r="T777">
        <v>2026</v>
      </c>
      <c r="U777" t="s">
        <v>90</v>
      </c>
      <c r="V777">
        <v>5</v>
      </c>
      <c r="W777" t="s">
        <v>80</v>
      </c>
    </row>
    <row r="778" spans="1:23">
      <c r="A778">
        <v>3159</v>
      </c>
      <c r="B778" s="11">
        <v>46151</v>
      </c>
      <c r="C778">
        <v>2026</v>
      </c>
      <c r="D778" t="s">
        <v>90</v>
      </c>
      <c r="E778" t="s">
        <v>80</v>
      </c>
      <c r="F778" t="s">
        <v>0</v>
      </c>
      <c r="G778" t="s">
        <v>1</v>
      </c>
      <c r="H778" t="s">
        <v>2</v>
      </c>
      <c r="I778" t="s">
        <v>3</v>
      </c>
      <c r="J778" t="s">
        <v>23</v>
      </c>
      <c r="K778" t="s">
        <v>29</v>
      </c>
      <c r="L778">
        <v>3</v>
      </c>
      <c r="M778">
        <v>198.5</v>
      </c>
      <c r="N778">
        <v>0</v>
      </c>
      <c r="O778">
        <v>102.23</v>
      </c>
      <c r="P778">
        <v>595.5</v>
      </c>
      <c r="Q778">
        <v>306.69</v>
      </c>
      <c r="R778">
        <v>288.81</v>
      </c>
      <c r="S778">
        <v>0.48498740554156172</v>
      </c>
      <c r="T778">
        <v>2026</v>
      </c>
      <c r="U778" t="s">
        <v>90</v>
      </c>
      <c r="V778">
        <v>5</v>
      </c>
      <c r="W778" t="s">
        <v>80</v>
      </c>
    </row>
    <row r="779" spans="1:23">
      <c r="A779">
        <v>4509</v>
      </c>
      <c r="B779" s="11">
        <v>46151</v>
      </c>
      <c r="C779">
        <v>2026</v>
      </c>
      <c r="D779" t="s">
        <v>90</v>
      </c>
      <c r="E779" t="s">
        <v>80</v>
      </c>
      <c r="F779" t="s">
        <v>20</v>
      </c>
      <c r="G779" t="s">
        <v>33</v>
      </c>
      <c r="H779" t="s">
        <v>2</v>
      </c>
      <c r="I779" t="s">
        <v>13</v>
      </c>
      <c r="J779" t="s">
        <v>9</v>
      </c>
      <c r="K779" t="s">
        <v>37</v>
      </c>
      <c r="L779">
        <v>1</v>
      </c>
      <c r="M779">
        <v>152.80000000000001</v>
      </c>
      <c r="N779">
        <v>0.1</v>
      </c>
      <c r="O779">
        <v>77.67</v>
      </c>
      <c r="P779">
        <v>137.52000000000001</v>
      </c>
      <c r="Q779">
        <v>77.67</v>
      </c>
      <c r="R779">
        <v>59.850000000000009</v>
      </c>
      <c r="S779">
        <v>0.43520942408376967</v>
      </c>
      <c r="T779">
        <v>2026</v>
      </c>
      <c r="U779" t="s">
        <v>90</v>
      </c>
      <c r="V779">
        <v>5</v>
      </c>
      <c r="W779" t="s">
        <v>80</v>
      </c>
    </row>
    <row r="780" spans="1:23">
      <c r="A780">
        <v>4677</v>
      </c>
      <c r="B780" s="11">
        <v>46151</v>
      </c>
      <c r="C780">
        <v>2026</v>
      </c>
      <c r="D780" t="s">
        <v>90</v>
      </c>
      <c r="E780" t="s">
        <v>80</v>
      </c>
      <c r="F780" t="s">
        <v>6</v>
      </c>
      <c r="G780" t="s">
        <v>49</v>
      </c>
      <c r="H780" t="s">
        <v>2</v>
      </c>
      <c r="I780" t="s">
        <v>16</v>
      </c>
      <c r="J780" t="s">
        <v>14</v>
      </c>
      <c r="K780" t="s">
        <v>48</v>
      </c>
      <c r="L780">
        <v>2</v>
      </c>
      <c r="M780">
        <v>161.47999999999999</v>
      </c>
      <c r="N780">
        <v>0</v>
      </c>
      <c r="O780">
        <v>85.03</v>
      </c>
      <c r="P780">
        <v>322.95999999999998</v>
      </c>
      <c r="Q780">
        <v>170.06</v>
      </c>
      <c r="R780">
        <v>152.89999999999998</v>
      </c>
      <c r="S780">
        <v>0.47343324250681196</v>
      </c>
      <c r="T780">
        <v>2026</v>
      </c>
      <c r="U780" t="s">
        <v>90</v>
      </c>
      <c r="V780">
        <v>5</v>
      </c>
      <c r="W780" t="s">
        <v>80</v>
      </c>
    </row>
    <row r="781" spans="1:23">
      <c r="A781">
        <v>4867</v>
      </c>
      <c r="B781" s="11">
        <v>46151</v>
      </c>
      <c r="C781">
        <v>2026</v>
      </c>
      <c r="D781" t="s">
        <v>90</v>
      </c>
      <c r="E781" t="s">
        <v>80</v>
      </c>
      <c r="F781" t="s">
        <v>6</v>
      </c>
      <c r="G781" t="s">
        <v>27</v>
      </c>
      <c r="H781" t="s">
        <v>19</v>
      </c>
      <c r="I781" t="s">
        <v>3</v>
      </c>
      <c r="J781" t="s">
        <v>4</v>
      </c>
      <c r="K781" t="s">
        <v>5</v>
      </c>
      <c r="L781">
        <v>1</v>
      </c>
      <c r="M781">
        <v>82.86</v>
      </c>
      <c r="N781">
        <v>0</v>
      </c>
      <c r="O781">
        <v>42.67</v>
      </c>
      <c r="P781">
        <v>82.86</v>
      </c>
      <c r="Q781">
        <v>42.67</v>
      </c>
      <c r="R781">
        <v>40.19</v>
      </c>
      <c r="S781">
        <v>0.48503499879314504</v>
      </c>
      <c r="T781">
        <v>2026</v>
      </c>
      <c r="U781" t="s">
        <v>90</v>
      </c>
      <c r="V781">
        <v>5</v>
      </c>
      <c r="W781" t="s">
        <v>80</v>
      </c>
    </row>
    <row r="782" spans="1:23">
      <c r="A782">
        <v>1615</v>
      </c>
      <c r="B782" s="11">
        <v>46152</v>
      </c>
      <c r="C782">
        <v>2026</v>
      </c>
      <c r="D782" t="s">
        <v>90</v>
      </c>
      <c r="E782" t="s">
        <v>80</v>
      </c>
      <c r="F782" t="s">
        <v>20</v>
      </c>
      <c r="G782" t="s">
        <v>21</v>
      </c>
      <c r="H782" t="s">
        <v>2</v>
      </c>
      <c r="I782" t="s">
        <v>13</v>
      </c>
      <c r="J782" t="s">
        <v>34</v>
      </c>
      <c r="K782" t="s">
        <v>45</v>
      </c>
      <c r="L782">
        <v>1</v>
      </c>
      <c r="M782">
        <v>51.15</v>
      </c>
      <c r="N782">
        <v>0</v>
      </c>
      <c r="O782">
        <v>21.39</v>
      </c>
      <c r="P782">
        <v>51.15</v>
      </c>
      <c r="Q782">
        <v>21.39</v>
      </c>
      <c r="R782">
        <v>29.759999999999998</v>
      </c>
      <c r="S782">
        <v>0.58181818181818179</v>
      </c>
      <c r="T782">
        <v>2026</v>
      </c>
      <c r="U782" t="s">
        <v>90</v>
      </c>
      <c r="V782">
        <v>5</v>
      </c>
      <c r="W782" t="s">
        <v>80</v>
      </c>
    </row>
    <row r="783" spans="1:23">
      <c r="A783">
        <v>1812</v>
      </c>
      <c r="B783" s="11">
        <v>46152</v>
      </c>
      <c r="C783">
        <v>2026</v>
      </c>
      <c r="D783" t="s">
        <v>90</v>
      </c>
      <c r="E783" t="s">
        <v>80</v>
      </c>
      <c r="F783" t="s">
        <v>11</v>
      </c>
      <c r="G783" t="s">
        <v>12</v>
      </c>
      <c r="H783" t="s">
        <v>8</v>
      </c>
      <c r="I783" t="s">
        <v>16</v>
      </c>
      <c r="J783" t="s">
        <v>34</v>
      </c>
      <c r="K783" t="s">
        <v>45</v>
      </c>
      <c r="L783">
        <v>12</v>
      </c>
      <c r="M783">
        <v>50.53</v>
      </c>
      <c r="N783">
        <v>0.1</v>
      </c>
      <c r="O783">
        <v>22.09</v>
      </c>
      <c r="P783">
        <v>545.72400000000005</v>
      </c>
      <c r="Q783">
        <v>265.08</v>
      </c>
      <c r="R783">
        <v>280.64400000000006</v>
      </c>
      <c r="S783">
        <v>0.5142599555819426</v>
      </c>
      <c r="T783">
        <v>2026</v>
      </c>
      <c r="U783" t="s">
        <v>90</v>
      </c>
      <c r="V783">
        <v>5</v>
      </c>
      <c r="W783" t="s">
        <v>80</v>
      </c>
    </row>
    <row r="784" spans="1:23">
      <c r="A784">
        <v>3645</v>
      </c>
      <c r="B784" s="11">
        <v>46152</v>
      </c>
      <c r="C784">
        <v>2026</v>
      </c>
      <c r="D784" t="s">
        <v>90</v>
      </c>
      <c r="E784" t="s">
        <v>80</v>
      </c>
      <c r="F784" t="s">
        <v>6</v>
      </c>
      <c r="G784" t="s">
        <v>7</v>
      </c>
      <c r="H784" t="s">
        <v>28</v>
      </c>
      <c r="I784" t="s">
        <v>3</v>
      </c>
      <c r="J784" t="s">
        <v>4</v>
      </c>
      <c r="K784" t="s">
        <v>22</v>
      </c>
      <c r="L784">
        <v>2</v>
      </c>
      <c r="M784">
        <v>50.93</v>
      </c>
      <c r="N784">
        <v>0</v>
      </c>
      <c r="O784">
        <v>22.91</v>
      </c>
      <c r="P784">
        <v>101.86</v>
      </c>
      <c r="Q784">
        <v>45.82</v>
      </c>
      <c r="R784">
        <v>56.04</v>
      </c>
      <c r="S784">
        <v>0.55016689573924993</v>
      </c>
      <c r="T784">
        <v>2026</v>
      </c>
      <c r="U784" t="s">
        <v>90</v>
      </c>
      <c r="V784">
        <v>5</v>
      </c>
      <c r="W784" t="s">
        <v>80</v>
      </c>
    </row>
    <row r="785" spans="1:23">
      <c r="A785">
        <v>3804</v>
      </c>
      <c r="B785" s="11">
        <v>46152</v>
      </c>
      <c r="C785">
        <v>2026</v>
      </c>
      <c r="D785" t="s">
        <v>90</v>
      </c>
      <c r="E785" t="s">
        <v>80</v>
      </c>
      <c r="F785" t="s">
        <v>11</v>
      </c>
      <c r="G785" t="s">
        <v>25</v>
      </c>
      <c r="H785" t="s">
        <v>2</v>
      </c>
      <c r="I785" t="s">
        <v>3</v>
      </c>
      <c r="J785" t="s">
        <v>34</v>
      </c>
      <c r="K785" t="s">
        <v>45</v>
      </c>
      <c r="L785">
        <v>2</v>
      </c>
      <c r="M785">
        <v>50.79</v>
      </c>
      <c r="N785">
        <v>0.05</v>
      </c>
      <c r="O785">
        <v>21.83</v>
      </c>
      <c r="P785">
        <v>96.500999999999991</v>
      </c>
      <c r="Q785">
        <v>43.66</v>
      </c>
      <c r="R785">
        <v>52.840999999999994</v>
      </c>
      <c r="S785">
        <v>0.54756945523880585</v>
      </c>
      <c r="T785">
        <v>2026</v>
      </c>
      <c r="U785" t="s">
        <v>90</v>
      </c>
      <c r="V785">
        <v>5</v>
      </c>
      <c r="W785" t="s">
        <v>80</v>
      </c>
    </row>
    <row r="786" spans="1:23">
      <c r="A786">
        <v>4367</v>
      </c>
      <c r="B786" s="11">
        <v>46152</v>
      </c>
      <c r="C786">
        <v>2026</v>
      </c>
      <c r="D786" t="s">
        <v>90</v>
      </c>
      <c r="E786" t="s">
        <v>80</v>
      </c>
      <c r="F786" t="s">
        <v>20</v>
      </c>
      <c r="G786" t="s">
        <v>33</v>
      </c>
      <c r="H786" t="s">
        <v>2</v>
      </c>
      <c r="I786" t="s">
        <v>16</v>
      </c>
      <c r="J786" t="s">
        <v>14</v>
      </c>
      <c r="K786" t="s">
        <v>48</v>
      </c>
      <c r="L786">
        <v>5</v>
      </c>
      <c r="M786">
        <v>160.94</v>
      </c>
      <c r="N786">
        <v>0.1</v>
      </c>
      <c r="O786">
        <v>88.89</v>
      </c>
      <c r="P786">
        <v>724.23</v>
      </c>
      <c r="Q786">
        <v>444.45</v>
      </c>
      <c r="R786">
        <v>279.78000000000003</v>
      </c>
      <c r="S786">
        <v>0.38631374011018604</v>
      </c>
      <c r="T786">
        <v>2026</v>
      </c>
      <c r="U786" t="s">
        <v>90</v>
      </c>
      <c r="V786">
        <v>5</v>
      </c>
      <c r="W786" t="s">
        <v>80</v>
      </c>
    </row>
    <row r="787" spans="1:23">
      <c r="A787">
        <v>4746</v>
      </c>
      <c r="B787" s="11">
        <v>46152</v>
      </c>
      <c r="C787">
        <v>2026</v>
      </c>
      <c r="D787" t="s">
        <v>90</v>
      </c>
      <c r="E787" t="s">
        <v>80</v>
      </c>
      <c r="F787" t="s">
        <v>6</v>
      </c>
      <c r="G787" t="s">
        <v>7</v>
      </c>
      <c r="H787" t="s">
        <v>2</v>
      </c>
      <c r="I787" t="s">
        <v>3</v>
      </c>
      <c r="J787" t="s">
        <v>34</v>
      </c>
      <c r="K787" t="s">
        <v>42</v>
      </c>
      <c r="L787">
        <v>2</v>
      </c>
      <c r="M787">
        <v>36.409999999999997</v>
      </c>
      <c r="N787">
        <v>0</v>
      </c>
      <c r="O787">
        <v>13.92</v>
      </c>
      <c r="P787">
        <v>72.819999999999993</v>
      </c>
      <c r="Q787">
        <v>27.84</v>
      </c>
      <c r="R787">
        <v>44.97999999999999</v>
      </c>
      <c r="S787">
        <v>0.61768744850315838</v>
      </c>
      <c r="T787">
        <v>2026</v>
      </c>
      <c r="U787" t="s">
        <v>90</v>
      </c>
      <c r="V787">
        <v>5</v>
      </c>
      <c r="W787" t="s">
        <v>80</v>
      </c>
    </row>
    <row r="788" spans="1:23">
      <c r="A788">
        <v>4795</v>
      </c>
      <c r="B788" s="11">
        <v>46152</v>
      </c>
      <c r="C788">
        <v>2026</v>
      </c>
      <c r="D788" t="s">
        <v>90</v>
      </c>
      <c r="E788" t="s">
        <v>80</v>
      </c>
      <c r="F788" t="s">
        <v>20</v>
      </c>
      <c r="G788" t="s">
        <v>21</v>
      </c>
      <c r="H788" t="s">
        <v>28</v>
      </c>
      <c r="I788" t="s">
        <v>3</v>
      </c>
      <c r="J788" t="s">
        <v>9</v>
      </c>
      <c r="K788" t="s">
        <v>46</v>
      </c>
      <c r="L788">
        <v>2</v>
      </c>
      <c r="M788">
        <v>72.25</v>
      </c>
      <c r="N788">
        <v>0</v>
      </c>
      <c r="O788">
        <v>32.25</v>
      </c>
      <c r="P788">
        <v>144.5</v>
      </c>
      <c r="Q788">
        <v>64.5</v>
      </c>
      <c r="R788">
        <v>80</v>
      </c>
      <c r="S788">
        <v>0.55363321799307963</v>
      </c>
      <c r="T788">
        <v>2026</v>
      </c>
      <c r="U788" t="s">
        <v>90</v>
      </c>
      <c r="V788">
        <v>5</v>
      </c>
      <c r="W788" t="s">
        <v>80</v>
      </c>
    </row>
    <row r="789" spans="1:23">
      <c r="A789">
        <v>4800</v>
      </c>
      <c r="B789" s="11">
        <v>46152</v>
      </c>
      <c r="C789">
        <v>2026</v>
      </c>
      <c r="D789" t="s">
        <v>90</v>
      </c>
      <c r="E789" t="s">
        <v>80</v>
      </c>
      <c r="F789" t="s">
        <v>20</v>
      </c>
      <c r="G789" t="s">
        <v>33</v>
      </c>
      <c r="H789" t="s">
        <v>19</v>
      </c>
      <c r="I789" t="s">
        <v>13</v>
      </c>
      <c r="J789" t="s">
        <v>4</v>
      </c>
      <c r="K789" t="s">
        <v>30</v>
      </c>
      <c r="L789">
        <v>4</v>
      </c>
      <c r="M789">
        <v>103.36</v>
      </c>
      <c r="N789">
        <v>0</v>
      </c>
      <c r="O789">
        <v>51.59</v>
      </c>
      <c r="P789">
        <v>413.44</v>
      </c>
      <c r="Q789">
        <v>206.36</v>
      </c>
      <c r="R789">
        <v>207.07999999999998</v>
      </c>
      <c r="S789">
        <v>0.50087074303405565</v>
      </c>
      <c r="T789">
        <v>2026</v>
      </c>
      <c r="U789" t="s">
        <v>90</v>
      </c>
      <c r="V789">
        <v>5</v>
      </c>
      <c r="W789" t="s">
        <v>80</v>
      </c>
    </row>
    <row r="790" spans="1:23">
      <c r="A790">
        <v>5018</v>
      </c>
      <c r="B790" s="11">
        <v>46152</v>
      </c>
      <c r="C790">
        <v>2026</v>
      </c>
      <c r="D790" t="s">
        <v>90</v>
      </c>
      <c r="E790" t="s">
        <v>80</v>
      </c>
      <c r="F790" t="s">
        <v>11</v>
      </c>
      <c r="G790" t="s">
        <v>12</v>
      </c>
      <c r="H790" t="s">
        <v>8</v>
      </c>
      <c r="I790" t="s">
        <v>16</v>
      </c>
      <c r="J790" t="s">
        <v>9</v>
      </c>
      <c r="K790" t="s">
        <v>17</v>
      </c>
      <c r="L790">
        <v>4</v>
      </c>
      <c r="M790">
        <v>145.85</v>
      </c>
      <c r="N790">
        <v>0.15</v>
      </c>
      <c r="O790">
        <v>79.69</v>
      </c>
      <c r="P790">
        <v>495.89</v>
      </c>
      <c r="Q790">
        <v>318.76</v>
      </c>
      <c r="R790">
        <v>177.13</v>
      </c>
      <c r="S790">
        <v>0.35719615237250196</v>
      </c>
      <c r="T790">
        <v>2026</v>
      </c>
      <c r="U790" t="s">
        <v>90</v>
      </c>
      <c r="V790">
        <v>5</v>
      </c>
      <c r="W790" t="s">
        <v>80</v>
      </c>
    </row>
    <row r="791" spans="1:23">
      <c r="A791">
        <v>474</v>
      </c>
      <c r="B791" s="11">
        <v>46153</v>
      </c>
      <c r="C791">
        <v>2026</v>
      </c>
      <c r="D791" t="s">
        <v>90</v>
      </c>
      <c r="E791" t="s">
        <v>80</v>
      </c>
      <c r="F791" t="s">
        <v>6</v>
      </c>
      <c r="G791" t="s">
        <v>43</v>
      </c>
      <c r="H791" t="s">
        <v>2</v>
      </c>
      <c r="I791" t="s">
        <v>3</v>
      </c>
      <c r="J791" t="s">
        <v>4</v>
      </c>
      <c r="K791" t="s">
        <v>30</v>
      </c>
      <c r="L791">
        <v>2</v>
      </c>
      <c r="M791">
        <v>100.49</v>
      </c>
      <c r="N791">
        <v>0.1</v>
      </c>
      <c r="O791">
        <v>50.11</v>
      </c>
      <c r="P791">
        <v>180.88200000000001</v>
      </c>
      <c r="Q791">
        <v>100.22</v>
      </c>
      <c r="R791">
        <v>80.662000000000006</v>
      </c>
      <c r="S791">
        <v>0.44593713028383147</v>
      </c>
      <c r="T791">
        <v>2026</v>
      </c>
      <c r="U791" t="s">
        <v>90</v>
      </c>
      <c r="V791">
        <v>5</v>
      </c>
      <c r="W791" t="s">
        <v>80</v>
      </c>
    </row>
    <row r="792" spans="1:23">
      <c r="A792">
        <v>1175</v>
      </c>
      <c r="B792" s="11">
        <v>46153</v>
      </c>
      <c r="C792">
        <v>2026</v>
      </c>
      <c r="D792" t="s">
        <v>90</v>
      </c>
      <c r="E792" t="s">
        <v>80</v>
      </c>
      <c r="F792" t="s">
        <v>11</v>
      </c>
      <c r="G792" t="s">
        <v>52</v>
      </c>
      <c r="H792" t="s">
        <v>8</v>
      </c>
      <c r="I792" t="s">
        <v>3</v>
      </c>
      <c r="J792" t="s">
        <v>23</v>
      </c>
      <c r="K792" t="s">
        <v>24</v>
      </c>
      <c r="L792">
        <v>4</v>
      </c>
      <c r="M792">
        <v>332.89</v>
      </c>
      <c r="N792">
        <v>0.1</v>
      </c>
      <c r="O792">
        <v>198.06</v>
      </c>
      <c r="P792">
        <v>1198.404</v>
      </c>
      <c r="Q792">
        <v>792.24</v>
      </c>
      <c r="R792">
        <v>406.16399999999999</v>
      </c>
      <c r="S792">
        <v>0.33892076461694054</v>
      </c>
      <c r="T792">
        <v>2026</v>
      </c>
      <c r="U792" t="s">
        <v>90</v>
      </c>
      <c r="V792">
        <v>5</v>
      </c>
      <c r="W792" t="s">
        <v>80</v>
      </c>
    </row>
    <row r="793" spans="1:23">
      <c r="A793">
        <v>2015</v>
      </c>
      <c r="B793" s="11">
        <v>46153</v>
      </c>
      <c r="C793">
        <v>2026</v>
      </c>
      <c r="D793" t="s">
        <v>90</v>
      </c>
      <c r="E793" t="s">
        <v>80</v>
      </c>
      <c r="F793" t="s">
        <v>6</v>
      </c>
      <c r="G793" t="s">
        <v>43</v>
      </c>
      <c r="H793" t="s">
        <v>2</v>
      </c>
      <c r="I793" t="s">
        <v>13</v>
      </c>
      <c r="J793" t="s">
        <v>9</v>
      </c>
      <c r="K793" t="s">
        <v>37</v>
      </c>
      <c r="L793">
        <v>1</v>
      </c>
      <c r="M793">
        <v>154.6</v>
      </c>
      <c r="N793">
        <v>0</v>
      </c>
      <c r="O793">
        <v>80.05</v>
      </c>
      <c r="P793">
        <v>154.6</v>
      </c>
      <c r="Q793">
        <v>80.05</v>
      </c>
      <c r="R793">
        <v>74.55</v>
      </c>
      <c r="S793">
        <v>0.48221216041397152</v>
      </c>
      <c r="T793">
        <v>2026</v>
      </c>
      <c r="U793" t="s">
        <v>90</v>
      </c>
      <c r="V793">
        <v>5</v>
      </c>
      <c r="W793" t="s">
        <v>80</v>
      </c>
    </row>
    <row r="794" spans="1:23">
      <c r="A794">
        <v>2196</v>
      </c>
      <c r="B794" s="11">
        <v>46153</v>
      </c>
      <c r="C794">
        <v>2026</v>
      </c>
      <c r="D794" t="s">
        <v>90</v>
      </c>
      <c r="E794" t="s">
        <v>80</v>
      </c>
      <c r="F794" t="s">
        <v>20</v>
      </c>
      <c r="G794" t="s">
        <v>21</v>
      </c>
      <c r="H794" t="s">
        <v>28</v>
      </c>
      <c r="I794" t="s">
        <v>3</v>
      </c>
      <c r="J794" t="s">
        <v>4</v>
      </c>
      <c r="K794" t="s">
        <v>5</v>
      </c>
      <c r="L794">
        <v>1</v>
      </c>
      <c r="M794">
        <v>83.23</v>
      </c>
      <c r="N794">
        <v>0.05</v>
      </c>
      <c r="O794">
        <v>43.82</v>
      </c>
      <c r="P794">
        <v>79.0685</v>
      </c>
      <c r="Q794">
        <v>43.82</v>
      </c>
      <c r="R794">
        <v>35.2485</v>
      </c>
      <c r="S794">
        <v>0.44579699880483376</v>
      </c>
      <c r="T794">
        <v>2026</v>
      </c>
      <c r="U794" t="s">
        <v>90</v>
      </c>
      <c r="V794">
        <v>5</v>
      </c>
      <c r="W794" t="s">
        <v>80</v>
      </c>
    </row>
    <row r="795" spans="1:23">
      <c r="A795">
        <v>3508</v>
      </c>
      <c r="B795" s="11">
        <v>46153</v>
      </c>
      <c r="C795">
        <v>2026</v>
      </c>
      <c r="D795" t="s">
        <v>90</v>
      </c>
      <c r="E795" t="s">
        <v>80</v>
      </c>
      <c r="F795" t="s">
        <v>6</v>
      </c>
      <c r="G795" t="s">
        <v>43</v>
      </c>
      <c r="H795" t="s">
        <v>28</v>
      </c>
      <c r="I795" t="s">
        <v>3</v>
      </c>
      <c r="J795" t="s">
        <v>14</v>
      </c>
      <c r="K795" t="s">
        <v>32</v>
      </c>
      <c r="L795">
        <v>3</v>
      </c>
      <c r="M795">
        <v>46.23</v>
      </c>
      <c r="N795">
        <v>0</v>
      </c>
      <c r="O795">
        <v>18.47</v>
      </c>
      <c r="P795">
        <v>138.69</v>
      </c>
      <c r="Q795">
        <v>55.41</v>
      </c>
      <c r="R795">
        <v>83.28</v>
      </c>
      <c r="S795">
        <v>0.60047588146225395</v>
      </c>
      <c r="T795">
        <v>2026</v>
      </c>
      <c r="U795" t="s">
        <v>90</v>
      </c>
      <c r="V795">
        <v>5</v>
      </c>
      <c r="W795" t="s">
        <v>80</v>
      </c>
    </row>
    <row r="796" spans="1:23">
      <c r="A796">
        <v>3516</v>
      </c>
      <c r="B796" s="11">
        <v>46153</v>
      </c>
      <c r="C796">
        <v>2026</v>
      </c>
      <c r="D796" t="s">
        <v>90</v>
      </c>
      <c r="E796" t="s">
        <v>80</v>
      </c>
      <c r="F796" t="s">
        <v>20</v>
      </c>
      <c r="G796" t="s">
        <v>31</v>
      </c>
      <c r="H796" t="s">
        <v>28</v>
      </c>
      <c r="I796" t="s">
        <v>3</v>
      </c>
      <c r="J796" t="s">
        <v>23</v>
      </c>
      <c r="K796" t="s">
        <v>51</v>
      </c>
      <c r="L796">
        <v>1</v>
      </c>
      <c r="M796">
        <v>125.3</v>
      </c>
      <c r="N796">
        <v>0.05</v>
      </c>
      <c r="O796">
        <v>59.62</v>
      </c>
      <c r="P796">
        <v>119.035</v>
      </c>
      <c r="Q796">
        <v>59.62</v>
      </c>
      <c r="R796">
        <v>59.414999999999999</v>
      </c>
      <c r="S796">
        <v>0.49913890872432476</v>
      </c>
      <c r="T796">
        <v>2026</v>
      </c>
      <c r="U796" t="s">
        <v>90</v>
      </c>
      <c r="V796">
        <v>5</v>
      </c>
      <c r="W796" t="s">
        <v>80</v>
      </c>
    </row>
    <row r="797" spans="1:23">
      <c r="A797">
        <v>3570</v>
      </c>
      <c r="B797" s="11">
        <v>46153</v>
      </c>
      <c r="C797">
        <v>2026</v>
      </c>
      <c r="D797" t="s">
        <v>90</v>
      </c>
      <c r="E797" t="s">
        <v>80</v>
      </c>
      <c r="F797" t="s">
        <v>6</v>
      </c>
      <c r="G797" t="s">
        <v>43</v>
      </c>
      <c r="H797" t="s">
        <v>2</v>
      </c>
      <c r="I797" t="s">
        <v>16</v>
      </c>
      <c r="J797" t="s">
        <v>14</v>
      </c>
      <c r="K797" t="s">
        <v>15</v>
      </c>
      <c r="L797">
        <v>1</v>
      </c>
      <c r="M797">
        <v>36.159999999999997</v>
      </c>
      <c r="N797">
        <v>0.1</v>
      </c>
      <c r="O797">
        <v>13.38</v>
      </c>
      <c r="P797">
        <v>32.543999999999997</v>
      </c>
      <c r="Q797">
        <v>13.38</v>
      </c>
      <c r="R797">
        <v>19.163999999999994</v>
      </c>
      <c r="S797">
        <v>0.58886430678466062</v>
      </c>
      <c r="T797">
        <v>2026</v>
      </c>
      <c r="U797" t="s">
        <v>90</v>
      </c>
      <c r="V797">
        <v>5</v>
      </c>
      <c r="W797" t="s">
        <v>80</v>
      </c>
    </row>
    <row r="798" spans="1:23">
      <c r="A798">
        <v>4799</v>
      </c>
      <c r="B798" s="11">
        <v>46153</v>
      </c>
      <c r="C798">
        <v>2026</v>
      </c>
      <c r="D798" t="s">
        <v>90</v>
      </c>
      <c r="E798" t="s">
        <v>80</v>
      </c>
      <c r="F798" t="s">
        <v>20</v>
      </c>
      <c r="G798" t="s">
        <v>47</v>
      </c>
      <c r="H798" t="s">
        <v>2</v>
      </c>
      <c r="I798" t="s">
        <v>3</v>
      </c>
      <c r="J798" t="s">
        <v>23</v>
      </c>
      <c r="K798" t="s">
        <v>51</v>
      </c>
      <c r="L798">
        <v>1</v>
      </c>
      <c r="M798">
        <v>121.41</v>
      </c>
      <c r="N798">
        <v>0.05</v>
      </c>
      <c r="O798">
        <v>60.75</v>
      </c>
      <c r="P798">
        <v>115.33949999999999</v>
      </c>
      <c r="Q798">
        <v>60.75</v>
      </c>
      <c r="R798">
        <v>54.589499999999987</v>
      </c>
      <c r="S798">
        <v>0.47329405797666879</v>
      </c>
      <c r="T798">
        <v>2026</v>
      </c>
      <c r="U798" t="s">
        <v>90</v>
      </c>
      <c r="V798">
        <v>5</v>
      </c>
      <c r="W798" t="s">
        <v>80</v>
      </c>
    </row>
    <row r="799" spans="1:23">
      <c r="A799">
        <v>5156</v>
      </c>
      <c r="B799" s="11">
        <v>46153</v>
      </c>
      <c r="C799">
        <v>2026</v>
      </c>
      <c r="D799" t="s">
        <v>90</v>
      </c>
      <c r="E799" t="s">
        <v>80</v>
      </c>
      <c r="F799" t="s">
        <v>0</v>
      </c>
      <c r="G799" t="s">
        <v>1</v>
      </c>
      <c r="H799" t="s">
        <v>19</v>
      </c>
      <c r="I799" t="s">
        <v>13</v>
      </c>
      <c r="J799" t="s">
        <v>14</v>
      </c>
      <c r="K799" t="s">
        <v>44</v>
      </c>
      <c r="L799">
        <v>3</v>
      </c>
      <c r="M799">
        <v>132.58000000000001</v>
      </c>
      <c r="N799">
        <v>0.1</v>
      </c>
      <c r="O799">
        <v>67.88</v>
      </c>
      <c r="P799">
        <v>357.96600000000001</v>
      </c>
      <c r="Q799">
        <v>203.64</v>
      </c>
      <c r="R799">
        <v>154.32600000000002</v>
      </c>
      <c r="S799">
        <v>0.43111915656794225</v>
      </c>
      <c r="T799">
        <v>2026</v>
      </c>
      <c r="U799" t="s">
        <v>90</v>
      </c>
      <c r="V799">
        <v>5</v>
      </c>
      <c r="W799" t="s">
        <v>80</v>
      </c>
    </row>
    <row r="800" spans="1:23">
      <c r="A800">
        <v>526</v>
      </c>
      <c r="B800" s="11">
        <v>46154</v>
      </c>
      <c r="C800">
        <v>2026</v>
      </c>
      <c r="D800" t="s">
        <v>90</v>
      </c>
      <c r="E800" t="s">
        <v>80</v>
      </c>
      <c r="F800" t="s">
        <v>6</v>
      </c>
      <c r="G800" t="s">
        <v>7</v>
      </c>
      <c r="H800" t="s">
        <v>19</v>
      </c>
      <c r="I800" t="s">
        <v>3</v>
      </c>
      <c r="J800" t="s">
        <v>23</v>
      </c>
      <c r="K800" t="s">
        <v>40</v>
      </c>
      <c r="L800">
        <v>2</v>
      </c>
      <c r="M800">
        <v>81.11</v>
      </c>
      <c r="N800">
        <v>0.05</v>
      </c>
      <c r="O800">
        <v>40.049999999999997</v>
      </c>
      <c r="P800">
        <v>154.10899999999998</v>
      </c>
      <c r="Q800">
        <v>80.099999999999994</v>
      </c>
      <c r="R800">
        <v>74.008999999999986</v>
      </c>
      <c r="S800">
        <v>0.48023801335418437</v>
      </c>
      <c r="T800">
        <v>2026</v>
      </c>
      <c r="U800" t="s">
        <v>90</v>
      </c>
      <c r="V800">
        <v>5</v>
      </c>
      <c r="W800" t="s">
        <v>80</v>
      </c>
    </row>
    <row r="801" spans="1:23">
      <c r="A801">
        <v>712</v>
      </c>
      <c r="B801" s="11">
        <v>46154</v>
      </c>
      <c r="C801">
        <v>2026</v>
      </c>
      <c r="D801" t="s">
        <v>90</v>
      </c>
      <c r="E801" t="s">
        <v>80</v>
      </c>
      <c r="F801" t="s">
        <v>6</v>
      </c>
      <c r="G801" t="s">
        <v>49</v>
      </c>
      <c r="H801" t="s">
        <v>28</v>
      </c>
      <c r="I801" t="s">
        <v>16</v>
      </c>
      <c r="J801" t="s">
        <v>4</v>
      </c>
      <c r="K801" t="s">
        <v>30</v>
      </c>
      <c r="L801">
        <v>3</v>
      </c>
      <c r="M801">
        <v>104.54</v>
      </c>
      <c r="N801">
        <v>0</v>
      </c>
      <c r="O801">
        <v>51.45</v>
      </c>
      <c r="P801">
        <v>313.62</v>
      </c>
      <c r="Q801">
        <v>154.35000000000002</v>
      </c>
      <c r="R801">
        <v>159.26999999999998</v>
      </c>
      <c r="S801">
        <v>0.50784388750717424</v>
      </c>
      <c r="T801">
        <v>2026</v>
      </c>
      <c r="U801" t="s">
        <v>90</v>
      </c>
      <c r="V801">
        <v>5</v>
      </c>
      <c r="W801" t="s">
        <v>80</v>
      </c>
    </row>
    <row r="802" spans="1:23">
      <c r="A802">
        <v>1533</v>
      </c>
      <c r="B802" s="11">
        <v>46154</v>
      </c>
      <c r="C802">
        <v>2026</v>
      </c>
      <c r="D802" t="s">
        <v>90</v>
      </c>
      <c r="E802" t="s">
        <v>80</v>
      </c>
      <c r="F802" t="s">
        <v>11</v>
      </c>
      <c r="G802" t="s">
        <v>52</v>
      </c>
      <c r="H802" t="s">
        <v>19</v>
      </c>
      <c r="I802" t="s">
        <v>13</v>
      </c>
      <c r="J802" t="s">
        <v>9</v>
      </c>
      <c r="K802" t="s">
        <v>17</v>
      </c>
      <c r="L802">
        <v>3</v>
      </c>
      <c r="M802">
        <v>143.87</v>
      </c>
      <c r="N802">
        <v>0</v>
      </c>
      <c r="O802">
        <v>79.2</v>
      </c>
      <c r="P802">
        <v>431.61</v>
      </c>
      <c r="Q802">
        <v>237.60000000000002</v>
      </c>
      <c r="R802">
        <v>194.01</v>
      </c>
      <c r="S802">
        <v>0.44950302356293875</v>
      </c>
      <c r="T802">
        <v>2026</v>
      </c>
      <c r="U802" t="s">
        <v>90</v>
      </c>
      <c r="V802">
        <v>5</v>
      </c>
      <c r="W802" t="s">
        <v>80</v>
      </c>
    </row>
    <row r="803" spans="1:23">
      <c r="A803">
        <v>1933</v>
      </c>
      <c r="B803" s="11">
        <v>46154</v>
      </c>
      <c r="C803">
        <v>2026</v>
      </c>
      <c r="D803" t="s">
        <v>90</v>
      </c>
      <c r="E803" t="s">
        <v>80</v>
      </c>
      <c r="F803" t="s">
        <v>20</v>
      </c>
      <c r="G803" t="s">
        <v>47</v>
      </c>
      <c r="H803" t="s">
        <v>2</v>
      </c>
      <c r="I803" t="s">
        <v>3</v>
      </c>
      <c r="J803" t="s">
        <v>14</v>
      </c>
      <c r="K803" t="s">
        <v>15</v>
      </c>
      <c r="L803">
        <v>1</v>
      </c>
      <c r="M803">
        <v>36.950000000000003</v>
      </c>
      <c r="N803">
        <v>0.1</v>
      </c>
      <c r="O803">
        <v>13.26</v>
      </c>
      <c r="P803">
        <v>33.255000000000003</v>
      </c>
      <c r="Q803">
        <v>13.26</v>
      </c>
      <c r="R803">
        <v>19.995000000000005</v>
      </c>
      <c r="S803">
        <v>0.60126296797474077</v>
      </c>
      <c r="T803">
        <v>2026</v>
      </c>
      <c r="U803" t="s">
        <v>90</v>
      </c>
      <c r="V803">
        <v>5</v>
      </c>
      <c r="W803" t="s">
        <v>80</v>
      </c>
    </row>
    <row r="804" spans="1:23">
      <c r="A804">
        <v>3128</v>
      </c>
      <c r="B804" s="11">
        <v>46154</v>
      </c>
      <c r="C804">
        <v>2026</v>
      </c>
      <c r="D804" t="s">
        <v>90</v>
      </c>
      <c r="E804" t="s">
        <v>80</v>
      </c>
      <c r="F804" t="s">
        <v>11</v>
      </c>
      <c r="G804" t="s">
        <v>25</v>
      </c>
      <c r="H804" t="s">
        <v>2</v>
      </c>
      <c r="I804" t="s">
        <v>13</v>
      </c>
      <c r="J804" t="s">
        <v>23</v>
      </c>
      <c r="K804" t="s">
        <v>51</v>
      </c>
      <c r="L804">
        <v>1</v>
      </c>
      <c r="M804">
        <v>121.38</v>
      </c>
      <c r="N804">
        <v>0</v>
      </c>
      <c r="O804">
        <v>59.68</v>
      </c>
      <c r="P804">
        <v>121.38</v>
      </c>
      <c r="Q804">
        <v>59.68</v>
      </c>
      <c r="R804">
        <v>61.699999999999996</v>
      </c>
      <c r="S804">
        <v>0.50832097544900312</v>
      </c>
      <c r="T804">
        <v>2026</v>
      </c>
      <c r="U804" t="s">
        <v>90</v>
      </c>
      <c r="V804">
        <v>5</v>
      </c>
      <c r="W804" t="s">
        <v>80</v>
      </c>
    </row>
    <row r="805" spans="1:23">
      <c r="A805">
        <v>4922</v>
      </c>
      <c r="B805" s="11">
        <v>46154</v>
      </c>
      <c r="C805">
        <v>2026</v>
      </c>
      <c r="D805" t="s">
        <v>90</v>
      </c>
      <c r="E805" t="s">
        <v>80</v>
      </c>
      <c r="F805" t="s">
        <v>20</v>
      </c>
      <c r="G805" t="s">
        <v>33</v>
      </c>
      <c r="H805" t="s">
        <v>2</v>
      </c>
      <c r="I805" t="s">
        <v>3</v>
      </c>
      <c r="J805" t="s">
        <v>34</v>
      </c>
      <c r="K805" t="s">
        <v>35</v>
      </c>
      <c r="L805">
        <v>2</v>
      </c>
      <c r="M805">
        <v>39.79</v>
      </c>
      <c r="N805">
        <v>0.1</v>
      </c>
      <c r="O805">
        <v>14.33</v>
      </c>
      <c r="P805">
        <v>71.622</v>
      </c>
      <c r="Q805">
        <v>28.66</v>
      </c>
      <c r="R805">
        <v>42.962000000000003</v>
      </c>
      <c r="S805">
        <v>0.59984362346764963</v>
      </c>
      <c r="T805">
        <v>2026</v>
      </c>
      <c r="U805" t="s">
        <v>90</v>
      </c>
      <c r="V805">
        <v>5</v>
      </c>
      <c r="W805" t="s">
        <v>80</v>
      </c>
    </row>
    <row r="806" spans="1:23">
      <c r="A806">
        <v>5051</v>
      </c>
      <c r="B806" s="11">
        <v>46154</v>
      </c>
      <c r="C806">
        <v>2026</v>
      </c>
      <c r="D806" t="s">
        <v>90</v>
      </c>
      <c r="E806" t="s">
        <v>80</v>
      </c>
      <c r="F806" t="s">
        <v>0</v>
      </c>
      <c r="G806" t="s">
        <v>50</v>
      </c>
      <c r="H806" t="s">
        <v>19</v>
      </c>
      <c r="I806" t="s">
        <v>3</v>
      </c>
      <c r="J806" t="s">
        <v>4</v>
      </c>
      <c r="K806" t="s">
        <v>22</v>
      </c>
      <c r="L806">
        <v>4</v>
      </c>
      <c r="M806">
        <v>51.31</v>
      </c>
      <c r="N806">
        <v>0</v>
      </c>
      <c r="O806">
        <v>22.19</v>
      </c>
      <c r="P806">
        <v>205.24</v>
      </c>
      <c r="Q806">
        <v>88.76</v>
      </c>
      <c r="R806">
        <v>116.48</v>
      </c>
      <c r="S806">
        <v>0.56753069577080495</v>
      </c>
      <c r="T806">
        <v>2026</v>
      </c>
      <c r="U806" t="s">
        <v>90</v>
      </c>
      <c r="V806">
        <v>5</v>
      </c>
      <c r="W806" t="s">
        <v>80</v>
      </c>
    </row>
    <row r="807" spans="1:23">
      <c r="A807">
        <v>5182</v>
      </c>
      <c r="B807" s="11">
        <v>46154</v>
      </c>
      <c r="C807">
        <v>2026</v>
      </c>
      <c r="D807" t="s">
        <v>90</v>
      </c>
      <c r="E807" t="s">
        <v>80</v>
      </c>
      <c r="F807" t="s">
        <v>20</v>
      </c>
      <c r="G807" t="s">
        <v>31</v>
      </c>
      <c r="H807" t="s">
        <v>2</v>
      </c>
      <c r="I807" t="s">
        <v>3</v>
      </c>
      <c r="J807" t="s">
        <v>34</v>
      </c>
      <c r="K807" t="s">
        <v>45</v>
      </c>
      <c r="L807">
        <v>2</v>
      </c>
      <c r="M807">
        <v>51.15</v>
      </c>
      <c r="N807">
        <v>0</v>
      </c>
      <c r="O807">
        <v>22.53</v>
      </c>
      <c r="P807">
        <v>102.3</v>
      </c>
      <c r="Q807">
        <v>45.06</v>
      </c>
      <c r="R807">
        <v>57.239999999999995</v>
      </c>
      <c r="S807">
        <v>0.55953079178885623</v>
      </c>
      <c r="T807">
        <v>2026</v>
      </c>
      <c r="U807" t="s">
        <v>90</v>
      </c>
      <c r="V807">
        <v>5</v>
      </c>
      <c r="W807" t="s">
        <v>80</v>
      </c>
    </row>
    <row r="808" spans="1:23">
      <c r="A808">
        <v>1071</v>
      </c>
      <c r="B808" s="11">
        <v>46155</v>
      </c>
      <c r="C808">
        <v>2026</v>
      </c>
      <c r="D808" t="s">
        <v>90</v>
      </c>
      <c r="E808" t="s">
        <v>80</v>
      </c>
      <c r="F808" t="s">
        <v>6</v>
      </c>
      <c r="G808" t="s">
        <v>43</v>
      </c>
      <c r="H808" t="s">
        <v>19</v>
      </c>
      <c r="I808" t="s">
        <v>16</v>
      </c>
      <c r="J808" t="s">
        <v>34</v>
      </c>
      <c r="K808" t="s">
        <v>45</v>
      </c>
      <c r="L808">
        <v>1</v>
      </c>
      <c r="M808">
        <v>50.83</v>
      </c>
      <c r="N808">
        <v>0.1</v>
      </c>
      <c r="O808">
        <v>21.82</v>
      </c>
      <c r="P808">
        <v>45.747</v>
      </c>
      <c r="Q808">
        <v>21.82</v>
      </c>
      <c r="R808">
        <v>23.927</v>
      </c>
      <c r="S808">
        <v>0.52302883249174803</v>
      </c>
      <c r="T808">
        <v>2026</v>
      </c>
      <c r="U808" t="s">
        <v>90</v>
      </c>
      <c r="V808">
        <v>5</v>
      </c>
      <c r="W808" t="s">
        <v>80</v>
      </c>
    </row>
    <row r="809" spans="1:23">
      <c r="A809">
        <v>1210</v>
      </c>
      <c r="B809" s="11">
        <v>46155</v>
      </c>
      <c r="C809">
        <v>2026</v>
      </c>
      <c r="D809" t="s">
        <v>90</v>
      </c>
      <c r="E809" t="s">
        <v>80</v>
      </c>
      <c r="F809" t="s">
        <v>11</v>
      </c>
      <c r="G809" t="s">
        <v>12</v>
      </c>
      <c r="H809" t="s">
        <v>8</v>
      </c>
      <c r="I809" t="s">
        <v>16</v>
      </c>
      <c r="J809" t="s">
        <v>9</v>
      </c>
      <c r="K809" t="s">
        <v>17</v>
      </c>
      <c r="L809">
        <v>6</v>
      </c>
      <c r="M809">
        <v>141.9</v>
      </c>
      <c r="N809">
        <v>0.1</v>
      </c>
      <c r="O809">
        <v>79.64</v>
      </c>
      <c r="P809">
        <v>766.2600000000001</v>
      </c>
      <c r="Q809">
        <v>477.84000000000003</v>
      </c>
      <c r="R809">
        <v>288.42000000000007</v>
      </c>
      <c r="S809">
        <v>0.37639965546942294</v>
      </c>
      <c r="T809">
        <v>2026</v>
      </c>
      <c r="U809" t="s">
        <v>90</v>
      </c>
      <c r="V809">
        <v>5</v>
      </c>
      <c r="W809" t="s">
        <v>80</v>
      </c>
    </row>
    <row r="810" spans="1:23">
      <c r="A810">
        <v>1244</v>
      </c>
      <c r="B810" s="11">
        <v>46155</v>
      </c>
      <c r="C810">
        <v>2026</v>
      </c>
      <c r="D810" t="s">
        <v>90</v>
      </c>
      <c r="E810" t="s">
        <v>80</v>
      </c>
      <c r="F810" t="s">
        <v>20</v>
      </c>
      <c r="G810" t="s">
        <v>33</v>
      </c>
      <c r="H810" t="s">
        <v>2</v>
      </c>
      <c r="I810" t="s">
        <v>3</v>
      </c>
      <c r="J810" t="s">
        <v>23</v>
      </c>
      <c r="K810" t="s">
        <v>51</v>
      </c>
      <c r="L810">
        <v>1</v>
      </c>
      <c r="M810">
        <v>122.11</v>
      </c>
      <c r="N810">
        <v>0</v>
      </c>
      <c r="O810">
        <v>59.86</v>
      </c>
      <c r="P810">
        <v>122.11</v>
      </c>
      <c r="Q810">
        <v>59.86</v>
      </c>
      <c r="R810">
        <v>62.25</v>
      </c>
      <c r="S810">
        <v>0.50978625829170421</v>
      </c>
      <c r="T810">
        <v>2026</v>
      </c>
      <c r="U810" t="s">
        <v>90</v>
      </c>
      <c r="V810">
        <v>5</v>
      </c>
      <c r="W810" t="s">
        <v>80</v>
      </c>
    </row>
    <row r="811" spans="1:23">
      <c r="A811">
        <v>1403</v>
      </c>
      <c r="B811" s="11">
        <v>46155</v>
      </c>
      <c r="C811">
        <v>2026</v>
      </c>
      <c r="D811" t="s">
        <v>90</v>
      </c>
      <c r="E811" t="s">
        <v>80</v>
      </c>
      <c r="F811" t="s">
        <v>6</v>
      </c>
      <c r="G811" t="s">
        <v>41</v>
      </c>
      <c r="H811" t="s">
        <v>2</v>
      </c>
      <c r="I811" t="s">
        <v>3</v>
      </c>
      <c r="J811" t="s">
        <v>4</v>
      </c>
      <c r="K811" t="s">
        <v>30</v>
      </c>
      <c r="L811">
        <v>1</v>
      </c>
      <c r="M811">
        <v>102.38</v>
      </c>
      <c r="N811">
        <v>0</v>
      </c>
      <c r="O811">
        <v>50.82</v>
      </c>
      <c r="P811">
        <v>102.38</v>
      </c>
      <c r="Q811">
        <v>50.82</v>
      </c>
      <c r="R811">
        <v>51.559999999999995</v>
      </c>
      <c r="S811">
        <v>0.50361398710685679</v>
      </c>
      <c r="T811">
        <v>2026</v>
      </c>
      <c r="U811" t="s">
        <v>90</v>
      </c>
      <c r="V811">
        <v>5</v>
      </c>
      <c r="W811" t="s">
        <v>80</v>
      </c>
    </row>
    <row r="812" spans="1:23">
      <c r="A812">
        <v>1592</v>
      </c>
      <c r="B812" s="11">
        <v>46155</v>
      </c>
      <c r="C812">
        <v>2026</v>
      </c>
      <c r="D812" t="s">
        <v>90</v>
      </c>
      <c r="E812" t="s">
        <v>80</v>
      </c>
      <c r="F812" t="s">
        <v>11</v>
      </c>
      <c r="G812" t="s">
        <v>52</v>
      </c>
      <c r="H812" t="s">
        <v>19</v>
      </c>
      <c r="I812" t="s">
        <v>3</v>
      </c>
      <c r="J812" t="s">
        <v>34</v>
      </c>
      <c r="K812" t="s">
        <v>42</v>
      </c>
      <c r="L812">
        <v>5</v>
      </c>
      <c r="M812">
        <v>37.119999999999997</v>
      </c>
      <c r="N812">
        <v>0.1</v>
      </c>
      <c r="O812">
        <v>13.96</v>
      </c>
      <c r="P812">
        <v>167.04</v>
      </c>
      <c r="Q812">
        <v>69.800000000000011</v>
      </c>
      <c r="R812">
        <v>97.239999999999981</v>
      </c>
      <c r="S812">
        <v>0.58213601532567039</v>
      </c>
      <c r="T812">
        <v>2026</v>
      </c>
      <c r="U812" t="s">
        <v>90</v>
      </c>
      <c r="V812">
        <v>5</v>
      </c>
      <c r="W812" t="s">
        <v>80</v>
      </c>
    </row>
    <row r="813" spans="1:23">
      <c r="A813">
        <v>2581</v>
      </c>
      <c r="B813" s="11">
        <v>46155</v>
      </c>
      <c r="C813">
        <v>2026</v>
      </c>
      <c r="D813" t="s">
        <v>90</v>
      </c>
      <c r="E813" t="s">
        <v>80</v>
      </c>
      <c r="F813" t="s">
        <v>6</v>
      </c>
      <c r="G813" t="s">
        <v>43</v>
      </c>
      <c r="H813" t="s">
        <v>2</v>
      </c>
      <c r="I813" t="s">
        <v>13</v>
      </c>
      <c r="J813" t="s">
        <v>9</v>
      </c>
      <c r="K813" t="s">
        <v>10</v>
      </c>
      <c r="L813">
        <v>2</v>
      </c>
      <c r="M813">
        <v>91.76</v>
      </c>
      <c r="N813">
        <v>0.05</v>
      </c>
      <c r="O813">
        <v>46.31</v>
      </c>
      <c r="P813">
        <v>174.34399999999999</v>
      </c>
      <c r="Q813">
        <v>92.62</v>
      </c>
      <c r="R813">
        <v>81.72399999999999</v>
      </c>
      <c r="S813">
        <v>0.46875143394668006</v>
      </c>
      <c r="T813">
        <v>2026</v>
      </c>
      <c r="U813" t="s">
        <v>90</v>
      </c>
      <c r="V813">
        <v>5</v>
      </c>
      <c r="W813" t="s">
        <v>80</v>
      </c>
    </row>
    <row r="814" spans="1:23">
      <c r="A814">
        <v>3428</v>
      </c>
      <c r="B814" s="11">
        <v>46155</v>
      </c>
      <c r="C814">
        <v>2026</v>
      </c>
      <c r="D814" t="s">
        <v>90</v>
      </c>
      <c r="E814" t="s">
        <v>80</v>
      </c>
      <c r="F814" t="s">
        <v>20</v>
      </c>
      <c r="G814" t="s">
        <v>21</v>
      </c>
      <c r="H814" t="s">
        <v>2</v>
      </c>
      <c r="I814" t="s">
        <v>3</v>
      </c>
      <c r="J814" t="s">
        <v>9</v>
      </c>
      <c r="K814" t="s">
        <v>17</v>
      </c>
      <c r="L814">
        <v>1</v>
      </c>
      <c r="M814">
        <v>144.51</v>
      </c>
      <c r="N814">
        <v>0</v>
      </c>
      <c r="O814">
        <v>79.22</v>
      </c>
      <c r="P814">
        <v>144.51</v>
      </c>
      <c r="Q814">
        <v>79.22</v>
      </c>
      <c r="R814">
        <v>65.289999999999992</v>
      </c>
      <c r="S814">
        <v>0.45180264341568055</v>
      </c>
      <c r="T814">
        <v>2026</v>
      </c>
      <c r="U814" t="s">
        <v>90</v>
      </c>
      <c r="V814">
        <v>5</v>
      </c>
      <c r="W814" t="s">
        <v>80</v>
      </c>
    </row>
    <row r="815" spans="1:23">
      <c r="A815">
        <v>765</v>
      </c>
      <c r="B815" s="11">
        <v>46156</v>
      </c>
      <c r="C815">
        <v>2026</v>
      </c>
      <c r="D815" t="s">
        <v>90</v>
      </c>
      <c r="E815" t="s">
        <v>80</v>
      </c>
      <c r="F815" t="s">
        <v>6</v>
      </c>
      <c r="G815" t="s">
        <v>27</v>
      </c>
      <c r="H815" t="s">
        <v>8</v>
      </c>
      <c r="I815" t="s">
        <v>16</v>
      </c>
      <c r="J815" t="s">
        <v>34</v>
      </c>
      <c r="K815" t="s">
        <v>45</v>
      </c>
      <c r="L815">
        <v>3</v>
      </c>
      <c r="M815">
        <v>49.7</v>
      </c>
      <c r="N815">
        <v>0.1</v>
      </c>
      <c r="O815">
        <v>21.84</v>
      </c>
      <c r="P815">
        <v>134.19000000000003</v>
      </c>
      <c r="Q815">
        <v>65.52</v>
      </c>
      <c r="R815">
        <v>68.67000000000003</v>
      </c>
      <c r="S815">
        <v>0.5117370892018781</v>
      </c>
      <c r="T815">
        <v>2026</v>
      </c>
      <c r="U815" t="s">
        <v>90</v>
      </c>
      <c r="V815">
        <v>5</v>
      </c>
      <c r="W815" t="s">
        <v>80</v>
      </c>
    </row>
    <row r="816" spans="1:23">
      <c r="A816">
        <v>854</v>
      </c>
      <c r="B816" s="11">
        <v>46156</v>
      </c>
      <c r="C816">
        <v>2026</v>
      </c>
      <c r="D816" t="s">
        <v>90</v>
      </c>
      <c r="E816" t="s">
        <v>80</v>
      </c>
      <c r="F816" t="s">
        <v>0</v>
      </c>
      <c r="G816" t="s">
        <v>1</v>
      </c>
      <c r="H816" t="s">
        <v>2</v>
      </c>
      <c r="I816" t="s">
        <v>3</v>
      </c>
      <c r="J816" t="s">
        <v>23</v>
      </c>
      <c r="K816" t="s">
        <v>51</v>
      </c>
      <c r="L816">
        <v>1</v>
      </c>
      <c r="M816">
        <v>120.9</v>
      </c>
      <c r="N816">
        <v>0</v>
      </c>
      <c r="O816">
        <v>59.31</v>
      </c>
      <c r="P816">
        <v>120.9</v>
      </c>
      <c r="Q816">
        <v>59.31</v>
      </c>
      <c r="R816">
        <v>61.59</v>
      </c>
      <c r="S816">
        <v>0.50942928039702229</v>
      </c>
      <c r="T816">
        <v>2026</v>
      </c>
      <c r="U816" t="s">
        <v>90</v>
      </c>
      <c r="V816">
        <v>5</v>
      </c>
      <c r="W816" t="s">
        <v>80</v>
      </c>
    </row>
    <row r="817" spans="1:23">
      <c r="A817">
        <v>1087</v>
      </c>
      <c r="B817" s="11">
        <v>46156</v>
      </c>
      <c r="C817">
        <v>2026</v>
      </c>
      <c r="D817" t="s">
        <v>90</v>
      </c>
      <c r="E817" t="s">
        <v>80</v>
      </c>
      <c r="F817" t="s">
        <v>11</v>
      </c>
      <c r="G817" t="s">
        <v>39</v>
      </c>
      <c r="H817" t="s">
        <v>2</v>
      </c>
      <c r="I817" t="s">
        <v>3</v>
      </c>
      <c r="J817" t="s">
        <v>23</v>
      </c>
      <c r="K817" t="s">
        <v>29</v>
      </c>
      <c r="L817">
        <v>1</v>
      </c>
      <c r="M817">
        <v>195.72</v>
      </c>
      <c r="N817">
        <v>0.05</v>
      </c>
      <c r="O817">
        <v>105.73</v>
      </c>
      <c r="P817">
        <v>185.934</v>
      </c>
      <c r="Q817">
        <v>105.73</v>
      </c>
      <c r="R817">
        <v>80.203999999999994</v>
      </c>
      <c r="S817">
        <v>0.43135736336549524</v>
      </c>
      <c r="T817">
        <v>2026</v>
      </c>
      <c r="U817" t="s">
        <v>90</v>
      </c>
      <c r="V817">
        <v>5</v>
      </c>
      <c r="W817" t="s">
        <v>80</v>
      </c>
    </row>
    <row r="818" spans="1:23">
      <c r="A818">
        <v>1150</v>
      </c>
      <c r="B818" s="11">
        <v>46156</v>
      </c>
      <c r="C818">
        <v>2026</v>
      </c>
      <c r="D818" t="s">
        <v>90</v>
      </c>
      <c r="E818" t="s">
        <v>80</v>
      </c>
      <c r="F818" t="s">
        <v>0</v>
      </c>
      <c r="G818" t="s">
        <v>1</v>
      </c>
      <c r="H818" t="s">
        <v>8</v>
      </c>
      <c r="I818" t="s">
        <v>3</v>
      </c>
      <c r="J818" t="s">
        <v>4</v>
      </c>
      <c r="K818" t="s">
        <v>26</v>
      </c>
      <c r="L818">
        <v>8</v>
      </c>
      <c r="M818">
        <v>40.15</v>
      </c>
      <c r="N818">
        <v>0.15</v>
      </c>
      <c r="O818">
        <v>16.91</v>
      </c>
      <c r="P818">
        <v>273.02</v>
      </c>
      <c r="Q818">
        <v>135.28</v>
      </c>
      <c r="R818">
        <v>137.73999999999998</v>
      </c>
      <c r="S818">
        <v>0.50450516445681637</v>
      </c>
      <c r="T818">
        <v>2026</v>
      </c>
      <c r="U818" t="s">
        <v>90</v>
      </c>
      <c r="V818">
        <v>5</v>
      </c>
      <c r="W818" t="s">
        <v>80</v>
      </c>
    </row>
    <row r="819" spans="1:23">
      <c r="A819">
        <v>1902</v>
      </c>
      <c r="B819" s="11">
        <v>46156</v>
      </c>
      <c r="C819">
        <v>2026</v>
      </c>
      <c r="D819" t="s">
        <v>90</v>
      </c>
      <c r="E819" t="s">
        <v>80</v>
      </c>
      <c r="F819" t="s">
        <v>6</v>
      </c>
      <c r="G819" t="s">
        <v>49</v>
      </c>
      <c r="H819" t="s">
        <v>19</v>
      </c>
      <c r="I819" t="s">
        <v>16</v>
      </c>
      <c r="J819" t="s">
        <v>14</v>
      </c>
      <c r="K819" t="s">
        <v>44</v>
      </c>
      <c r="L819">
        <v>4</v>
      </c>
      <c r="M819">
        <v>130.83000000000001</v>
      </c>
      <c r="N819">
        <v>0</v>
      </c>
      <c r="O819">
        <v>66.959999999999994</v>
      </c>
      <c r="P819">
        <v>523.32000000000005</v>
      </c>
      <c r="Q819">
        <v>267.83999999999997</v>
      </c>
      <c r="R819">
        <v>255.48000000000008</v>
      </c>
      <c r="S819">
        <v>0.48819078193074994</v>
      </c>
      <c r="T819">
        <v>2026</v>
      </c>
      <c r="U819" t="s">
        <v>90</v>
      </c>
      <c r="V819">
        <v>5</v>
      </c>
      <c r="W819" t="s">
        <v>80</v>
      </c>
    </row>
    <row r="820" spans="1:23">
      <c r="A820">
        <v>3913</v>
      </c>
      <c r="B820" s="11">
        <v>46156</v>
      </c>
      <c r="C820">
        <v>2026</v>
      </c>
      <c r="D820" t="s">
        <v>90</v>
      </c>
      <c r="E820" t="s">
        <v>80</v>
      </c>
      <c r="F820" t="s">
        <v>6</v>
      </c>
      <c r="G820" t="s">
        <v>43</v>
      </c>
      <c r="H820" t="s">
        <v>2</v>
      </c>
      <c r="I820" t="s">
        <v>13</v>
      </c>
      <c r="J820" t="s">
        <v>4</v>
      </c>
      <c r="K820" t="s">
        <v>22</v>
      </c>
      <c r="L820">
        <v>1</v>
      </c>
      <c r="M820">
        <v>50.34</v>
      </c>
      <c r="N820">
        <v>0.05</v>
      </c>
      <c r="O820">
        <v>22.23</v>
      </c>
      <c r="P820">
        <v>47.823</v>
      </c>
      <c r="Q820">
        <v>22.23</v>
      </c>
      <c r="R820">
        <v>25.593</v>
      </c>
      <c r="S820">
        <v>0.53516090584028608</v>
      </c>
      <c r="T820">
        <v>2026</v>
      </c>
      <c r="U820" t="s">
        <v>90</v>
      </c>
      <c r="V820">
        <v>5</v>
      </c>
      <c r="W820" t="s">
        <v>80</v>
      </c>
    </row>
    <row r="821" spans="1:23">
      <c r="A821">
        <v>4378</v>
      </c>
      <c r="B821" s="11">
        <v>46156</v>
      </c>
      <c r="C821">
        <v>2026</v>
      </c>
      <c r="D821" t="s">
        <v>90</v>
      </c>
      <c r="E821" t="s">
        <v>80</v>
      </c>
      <c r="F821" t="s">
        <v>11</v>
      </c>
      <c r="G821" t="s">
        <v>39</v>
      </c>
      <c r="H821" t="s">
        <v>2</v>
      </c>
      <c r="I821" t="s">
        <v>3</v>
      </c>
      <c r="J821" t="s">
        <v>4</v>
      </c>
      <c r="K821" t="s">
        <v>30</v>
      </c>
      <c r="L821">
        <v>2</v>
      </c>
      <c r="M821">
        <v>103.37</v>
      </c>
      <c r="N821">
        <v>0</v>
      </c>
      <c r="O821">
        <v>50.49</v>
      </c>
      <c r="P821">
        <v>206.74</v>
      </c>
      <c r="Q821">
        <v>100.98</v>
      </c>
      <c r="R821">
        <v>105.76</v>
      </c>
      <c r="S821">
        <v>0.51156041404662866</v>
      </c>
      <c r="T821">
        <v>2026</v>
      </c>
      <c r="U821" t="s">
        <v>90</v>
      </c>
      <c r="V821">
        <v>5</v>
      </c>
      <c r="W821" t="s">
        <v>80</v>
      </c>
    </row>
    <row r="822" spans="1:23">
      <c r="A822">
        <v>4551</v>
      </c>
      <c r="B822" s="11">
        <v>46156</v>
      </c>
      <c r="C822">
        <v>2026</v>
      </c>
      <c r="D822" t="s">
        <v>90</v>
      </c>
      <c r="E822" t="s">
        <v>80</v>
      </c>
      <c r="F822" t="s">
        <v>6</v>
      </c>
      <c r="G822" t="s">
        <v>49</v>
      </c>
      <c r="H822" t="s">
        <v>19</v>
      </c>
      <c r="I822" t="s">
        <v>16</v>
      </c>
      <c r="J822" t="s">
        <v>34</v>
      </c>
      <c r="K822" t="s">
        <v>38</v>
      </c>
      <c r="L822">
        <v>3</v>
      </c>
      <c r="M822">
        <v>122.31</v>
      </c>
      <c r="N822">
        <v>0.05</v>
      </c>
      <c r="O822">
        <v>71.11</v>
      </c>
      <c r="P822">
        <v>348.58350000000002</v>
      </c>
      <c r="Q822">
        <v>213.32999999999998</v>
      </c>
      <c r="R822">
        <v>135.25350000000003</v>
      </c>
      <c r="S822">
        <v>0.38800889887214979</v>
      </c>
      <c r="T822">
        <v>2026</v>
      </c>
      <c r="U822" t="s">
        <v>90</v>
      </c>
      <c r="V822">
        <v>5</v>
      </c>
      <c r="W822" t="s">
        <v>80</v>
      </c>
    </row>
    <row r="823" spans="1:23">
      <c r="A823">
        <v>787</v>
      </c>
      <c r="B823" s="11">
        <v>46157</v>
      </c>
      <c r="C823">
        <v>2026</v>
      </c>
      <c r="D823" t="s">
        <v>90</v>
      </c>
      <c r="E823" t="s">
        <v>80</v>
      </c>
      <c r="F823" t="s">
        <v>0</v>
      </c>
      <c r="G823" t="s">
        <v>36</v>
      </c>
      <c r="H823" t="s">
        <v>2</v>
      </c>
      <c r="I823" t="s">
        <v>16</v>
      </c>
      <c r="J823" t="s">
        <v>14</v>
      </c>
      <c r="K823" t="s">
        <v>48</v>
      </c>
      <c r="L823">
        <v>1</v>
      </c>
      <c r="M823">
        <v>166.48</v>
      </c>
      <c r="N823">
        <v>0</v>
      </c>
      <c r="O823">
        <v>89.42</v>
      </c>
      <c r="P823">
        <v>166.48</v>
      </c>
      <c r="Q823">
        <v>89.42</v>
      </c>
      <c r="R823">
        <v>77.059999999999988</v>
      </c>
      <c r="S823">
        <v>0.4628784238346948</v>
      </c>
      <c r="T823">
        <v>2026</v>
      </c>
      <c r="U823" t="s">
        <v>90</v>
      </c>
      <c r="V823">
        <v>5</v>
      </c>
      <c r="W823" t="s">
        <v>80</v>
      </c>
    </row>
    <row r="824" spans="1:23">
      <c r="A824">
        <v>1133</v>
      </c>
      <c r="B824" s="11">
        <v>46157</v>
      </c>
      <c r="C824">
        <v>2026</v>
      </c>
      <c r="D824" t="s">
        <v>90</v>
      </c>
      <c r="E824" t="s">
        <v>80</v>
      </c>
      <c r="F824" t="s">
        <v>0</v>
      </c>
      <c r="G824" t="s">
        <v>50</v>
      </c>
      <c r="H824" t="s">
        <v>19</v>
      </c>
      <c r="I824" t="s">
        <v>13</v>
      </c>
      <c r="J824" t="s">
        <v>23</v>
      </c>
      <c r="K824" t="s">
        <v>29</v>
      </c>
      <c r="L824">
        <v>3</v>
      </c>
      <c r="M824">
        <v>192.21</v>
      </c>
      <c r="N824">
        <v>0</v>
      </c>
      <c r="O824">
        <v>103.51</v>
      </c>
      <c r="P824">
        <v>576.63</v>
      </c>
      <c r="Q824">
        <v>310.53000000000003</v>
      </c>
      <c r="R824">
        <v>266.09999999999997</v>
      </c>
      <c r="S824">
        <v>0.46147442900993701</v>
      </c>
      <c r="T824">
        <v>2026</v>
      </c>
      <c r="U824" t="s">
        <v>90</v>
      </c>
      <c r="V824">
        <v>5</v>
      </c>
      <c r="W824" t="s">
        <v>80</v>
      </c>
    </row>
    <row r="825" spans="1:23">
      <c r="A825">
        <v>2075</v>
      </c>
      <c r="B825" s="11">
        <v>46157</v>
      </c>
      <c r="C825">
        <v>2026</v>
      </c>
      <c r="D825" t="s">
        <v>90</v>
      </c>
      <c r="E825" t="s">
        <v>80</v>
      </c>
      <c r="F825" t="s">
        <v>0</v>
      </c>
      <c r="G825" t="s">
        <v>36</v>
      </c>
      <c r="H825" t="s">
        <v>8</v>
      </c>
      <c r="I825" t="s">
        <v>16</v>
      </c>
      <c r="J825" t="s">
        <v>23</v>
      </c>
      <c r="K825" t="s">
        <v>40</v>
      </c>
      <c r="L825">
        <v>6</v>
      </c>
      <c r="M825">
        <v>81.13</v>
      </c>
      <c r="N825">
        <v>0.05</v>
      </c>
      <c r="O825">
        <v>39.409999999999997</v>
      </c>
      <c r="P825">
        <v>462.44099999999997</v>
      </c>
      <c r="Q825">
        <v>236.45999999999998</v>
      </c>
      <c r="R825">
        <v>225.98099999999999</v>
      </c>
      <c r="S825">
        <v>0.48866990599881932</v>
      </c>
      <c r="T825">
        <v>2026</v>
      </c>
      <c r="U825" t="s">
        <v>90</v>
      </c>
      <c r="V825">
        <v>5</v>
      </c>
      <c r="W825" t="s">
        <v>80</v>
      </c>
    </row>
    <row r="826" spans="1:23">
      <c r="A826">
        <v>2172</v>
      </c>
      <c r="B826" s="11">
        <v>46157</v>
      </c>
      <c r="C826">
        <v>2026</v>
      </c>
      <c r="D826" t="s">
        <v>90</v>
      </c>
      <c r="E826" t="s">
        <v>80</v>
      </c>
      <c r="F826" t="s">
        <v>11</v>
      </c>
      <c r="G826" t="s">
        <v>39</v>
      </c>
      <c r="H826" t="s">
        <v>8</v>
      </c>
      <c r="I826" t="s">
        <v>16</v>
      </c>
      <c r="J826" t="s">
        <v>14</v>
      </c>
      <c r="K826" t="s">
        <v>15</v>
      </c>
      <c r="L826">
        <v>6</v>
      </c>
      <c r="M826">
        <v>37.1</v>
      </c>
      <c r="N826">
        <v>0.1</v>
      </c>
      <c r="O826">
        <v>13.63</v>
      </c>
      <c r="P826">
        <v>200.34000000000003</v>
      </c>
      <c r="Q826">
        <v>81.78</v>
      </c>
      <c r="R826">
        <v>118.56000000000003</v>
      </c>
      <c r="S826">
        <v>0.59179395028451642</v>
      </c>
      <c r="T826">
        <v>2026</v>
      </c>
      <c r="U826" t="s">
        <v>90</v>
      </c>
      <c r="V826">
        <v>5</v>
      </c>
      <c r="W826" t="s">
        <v>80</v>
      </c>
    </row>
    <row r="827" spans="1:23">
      <c r="A827">
        <v>2977</v>
      </c>
      <c r="B827" s="11">
        <v>46157</v>
      </c>
      <c r="C827">
        <v>2026</v>
      </c>
      <c r="D827" t="s">
        <v>90</v>
      </c>
      <c r="E827" t="s">
        <v>80</v>
      </c>
      <c r="F827" t="s">
        <v>6</v>
      </c>
      <c r="G827" t="s">
        <v>49</v>
      </c>
      <c r="H827" t="s">
        <v>8</v>
      </c>
      <c r="I827" t="s">
        <v>16</v>
      </c>
      <c r="J827" t="s">
        <v>14</v>
      </c>
      <c r="K827" t="s">
        <v>15</v>
      </c>
      <c r="L827">
        <v>6</v>
      </c>
      <c r="M827">
        <v>35.92</v>
      </c>
      <c r="N827">
        <v>0.15</v>
      </c>
      <c r="O827">
        <v>13.3</v>
      </c>
      <c r="P827">
        <v>183.19200000000001</v>
      </c>
      <c r="Q827">
        <v>79.800000000000011</v>
      </c>
      <c r="R827">
        <v>103.392</v>
      </c>
      <c r="S827">
        <v>0.56439145814227687</v>
      </c>
      <c r="T827">
        <v>2026</v>
      </c>
      <c r="U827" t="s">
        <v>90</v>
      </c>
      <c r="V827">
        <v>5</v>
      </c>
      <c r="W827" t="s">
        <v>80</v>
      </c>
    </row>
    <row r="828" spans="1:23">
      <c r="A828">
        <v>3531</v>
      </c>
      <c r="B828" s="11">
        <v>46157</v>
      </c>
      <c r="C828">
        <v>2026</v>
      </c>
      <c r="D828" t="s">
        <v>90</v>
      </c>
      <c r="E828" t="s">
        <v>80</v>
      </c>
      <c r="F828" t="s">
        <v>20</v>
      </c>
      <c r="G828" t="s">
        <v>47</v>
      </c>
      <c r="H828" t="s">
        <v>19</v>
      </c>
      <c r="I828" t="s">
        <v>16</v>
      </c>
      <c r="J828" t="s">
        <v>34</v>
      </c>
      <c r="K828" t="s">
        <v>42</v>
      </c>
      <c r="L828">
        <v>4</v>
      </c>
      <c r="M828">
        <v>36.21</v>
      </c>
      <c r="N828">
        <v>0</v>
      </c>
      <c r="O828">
        <v>14.3</v>
      </c>
      <c r="P828">
        <v>144.84</v>
      </c>
      <c r="Q828">
        <v>57.2</v>
      </c>
      <c r="R828">
        <v>87.64</v>
      </c>
      <c r="S828">
        <v>0.60508146920740125</v>
      </c>
      <c r="T828">
        <v>2026</v>
      </c>
      <c r="U828" t="s">
        <v>90</v>
      </c>
      <c r="V828">
        <v>5</v>
      </c>
      <c r="W828" t="s">
        <v>80</v>
      </c>
    </row>
    <row r="829" spans="1:23">
      <c r="A829">
        <v>3881</v>
      </c>
      <c r="B829" s="11">
        <v>46157</v>
      </c>
      <c r="C829">
        <v>2026</v>
      </c>
      <c r="D829" t="s">
        <v>90</v>
      </c>
      <c r="E829" t="s">
        <v>80</v>
      </c>
      <c r="F829" t="s">
        <v>11</v>
      </c>
      <c r="G829" t="s">
        <v>39</v>
      </c>
      <c r="H829" t="s">
        <v>2</v>
      </c>
      <c r="I829" t="s">
        <v>16</v>
      </c>
      <c r="J829" t="s">
        <v>9</v>
      </c>
      <c r="K829" t="s">
        <v>46</v>
      </c>
      <c r="L829">
        <v>3</v>
      </c>
      <c r="M829">
        <v>73.03</v>
      </c>
      <c r="N829">
        <v>0.05</v>
      </c>
      <c r="O829">
        <v>33.200000000000003</v>
      </c>
      <c r="P829">
        <v>208.13550000000001</v>
      </c>
      <c r="Q829">
        <v>99.600000000000009</v>
      </c>
      <c r="R829">
        <v>108.5355</v>
      </c>
      <c r="S829">
        <v>0.52146558371829888</v>
      </c>
      <c r="T829">
        <v>2026</v>
      </c>
      <c r="U829" t="s">
        <v>90</v>
      </c>
      <c r="V829">
        <v>5</v>
      </c>
      <c r="W829" t="s">
        <v>80</v>
      </c>
    </row>
    <row r="830" spans="1:23">
      <c r="A830">
        <v>4469</v>
      </c>
      <c r="B830" s="11">
        <v>46157</v>
      </c>
      <c r="C830">
        <v>2026</v>
      </c>
      <c r="D830" t="s">
        <v>90</v>
      </c>
      <c r="E830" t="s">
        <v>80</v>
      </c>
      <c r="F830" t="s">
        <v>11</v>
      </c>
      <c r="G830" t="s">
        <v>25</v>
      </c>
      <c r="H830" t="s">
        <v>19</v>
      </c>
      <c r="I830" t="s">
        <v>3</v>
      </c>
      <c r="J830" t="s">
        <v>4</v>
      </c>
      <c r="K830" t="s">
        <v>5</v>
      </c>
      <c r="L830">
        <v>2</v>
      </c>
      <c r="M830">
        <v>80.81</v>
      </c>
      <c r="N830">
        <v>0</v>
      </c>
      <c r="O830">
        <v>42.53</v>
      </c>
      <c r="P830">
        <v>161.62</v>
      </c>
      <c r="Q830">
        <v>85.06</v>
      </c>
      <c r="R830">
        <v>76.56</v>
      </c>
      <c r="S830">
        <v>0.47370374953594852</v>
      </c>
      <c r="T830">
        <v>2026</v>
      </c>
      <c r="U830" t="s">
        <v>90</v>
      </c>
      <c r="V830">
        <v>5</v>
      </c>
      <c r="W830" t="s">
        <v>80</v>
      </c>
    </row>
    <row r="831" spans="1:23">
      <c r="A831">
        <v>5037</v>
      </c>
      <c r="B831" s="11">
        <v>46157</v>
      </c>
      <c r="C831">
        <v>2026</v>
      </c>
      <c r="D831" t="s">
        <v>90</v>
      </c>
      <c r="E831" t="s">
        <v>80</v>
      </c>
      <c r="F831" t="s">
        <v>6</v>
      </c>
      <c r="G831" t="s">
        <v>41</v>
      </c>
      <c r="H831" t="s">
        <v>2</v>
      </c>
      <c r="I831" t="s">
        <v>13</v>
      </c>
      <c r="J831" t="s">
        <v>4</v>
      </c>
      <c r="K831" t="s">
        <v>22</v>
      </c>
      <c r="L831">
        <v>1</v>
      </c>
      <c r="M831">
        <v>51.53</v>
      </c>
      <c r="N831">
        <v>0.1</v>
      </c>
      <c r="O831">
        <v>23.06</v>
      </c>
      <c r="P831">
        <v>46.377000000000002</v>
      </c>
      <c r="Q831">
        <v>23.06</v>
      </c>
      <c r="R831">
        <v>23.317000000000004</v>
      </c>
      <c r="S831">
        <v>0.50277076999374692</v>
      </c>
      <c r="T831">
        <v>2026</v>
      </c>
      <c r="U831" t="s">
        <v>90</v>
      </c>
      <c r="V831">
        <v>5</v>
      </c>
      <c r="W831" t="s">
        <v>80</v>
      </c>
    </row>
    <row r="832" spans="1:23">
      <c r="A832">
        <v>35</v>
      </c>
      <c r="B832" s="11">
        <v>46158</v>
      </c>
      <c r="C832">
        <v>2026</v>
      </c>
      <c r="D832" t="s">
        <v>90</v>
      </c>
      <c r="E832" t="s">
        <v>80</v>
      </c>
      <c r="F832" t="s">
        <v>20</v>
      </c>
      <c r="G832" t="s">
        <v>47</v>
      </c>
      <c r="H832" t="s">
        <v>8</v>
      </c>
      <c r="I832" t="s">
        <v>16</v>
      </c>
      <c r="J832" t="s">
        <v>23</v>
      </c>
      <c r="K832" t="s">
        <v>40</v>
      </c>
      <c r="L832">
        <v>5</v>
      </c>
      <c r="M832">
        <v>81.75</v>
      </c>
      <c r="N832">
        <v>0.05</v>
      </c>
      <c r="O832">
        <v>39.159999999999997</v>
      </c>
      <c r="P832">
        <v>388.3125</v>
      </c>
      <c r="Q832">
        <v>195.79999999999998</v>
      </c>
      <c r="R832">
        <v>192.51250000000002</v>
      </c>
      <c r="S832">
        <v>0.49576694028649609</v>
      </c>
      <c r="T832">
        <v>2026</v>
      </c>
      <c r="U832" t="s">
        <v>90</v>
      </c>
      <c r="V832">
        <v>5</v>
      </c>
      <c r="W832" t="s">
        <v>80</v>
      </c>
    </row>
    <row r="833" spans="1:23">
      <c r="A833">
        <v>226</v>
      </c>
      <c r="B833" s="11">
        <v>46158</v>
      </c>
      <c r="C833">
        <v>2026</v>
      </c>
      <c r="D833" t="s">
        <v>90</v>
      </c>
      <c r="E833" t="s">
        <v>80</v>
      </c>
      <c r="F833" t="s">
        <v>11</v>
      </c>
      <c r="G833" t="s">
        <v>39</v>
      </c>
      <c r="H833" t="s">
        <v>2</v>
      </c>
      <c r="I833" t="s">
        <v>13</v>
      </c>
      <c r="J833" t="s">
        <v>14</v>
      </c>
      <c r="K833" t="s">
        <v>48</v>
      </c>
      <c r="L833">
        <v>1</v>
      </c>
      <c r="M833">
        <v>165.99</v>
      </c>
      <c r="N833">
        <v>0.1</v>
      </c>
      <c r="O833">
        <v>89.9</v>
      </c>
      <c r="P833">
        <v>149.39100000000002</v>
      </c>
      <c r="Q833">
        <v>89.9</v>
      </c>
      <c r="R833">
        <v>59.491000000000014</v>
      </c>
      <c r="S833">
        <v>0.3982234538894579</v>
      </c>
      <c r="T833">
        <v>2026</v>
      </c>
      <c r="U833" t="s">
        <v>90</v>
      </c>
      <c r="V833">
        <v>5</v>
      </c>
      <c r="W833" t="s">
        <v>80</v>
      </c>
    </row>
    <row r="834" spans="1:23">
      <c r="A834">
        <v>1713</v>
      </c>
      <c r="B834" s="11">
        <v>46158</v>
      </c>
      <c r="C834">
        <v>2026</v>
      </c>
      <c r="D834" t="s">
        <v>90</v>
      </c>
      <c r="E834" t="s">
        <v>80</v>
      </c>
      <c r="F834" t="s">
        <v>0</v>
      </c>
      <c r="G834" t="s">
        <v>50</v>
      </c>
      <c r="H834" t="s">
        <v>19</v>
      </c>
      <c r="I834" t="s">
        <v>13</v>
      </c>
      <c r="J834" t="s">
        <v>23</v>
      </c>
      <c r="K834" t="s">
        <v>51</v>
      </c>
      <c r="L834">
        <v>2</v>
      </c>
      <c r="M834">
        <v>121.22</v>
      </c>
      <c r="N834">
        <v>0</v>
      </c>
      <c r="O834">
        <v>60.38</v>
      </c>
      <c r="P834">
        <v>242.44</v>
      </c>
      <c r="Q834">
        <v>120.76</v>
      </c>
      <c r="R834">
        <v>121.67999999999999</v>
      </c>
      <c r="S834">
        <v>0.50189737667051637</v>
      </c>
      <c r="T834">
        <v>2026</v>
      </c>
      <c r="U834" t="s">
        <v>90</v>
      </c>
      <c r="V834">
        <v>5</v>
      </c>
      <c r="W834" t="s">
        <v>80</v>
      </c>
    </row>
    <row r="835" spans="1:23">
      <c r="A835">
        <v>2320</v>
      </c>
      <c r="B835" s="11">
        <v>46158</v>
      </c>
      <c r="C835">
        <v>2026</v>
      </c>
      <c r="D835" t="s">
        <v>90</v>
      </c>
      <c r="E835" t="s">
        <v>80</v>
      </c>
      <c r="F835" t="s">
        <v>6</v>
      </c>
      <c r="G835" t="s">
        <v>43</v>
      </c>
      <c r="H835" t="s">
        <v>19</v>
      </c>
      <c r="I835" t="s">
        <v>16</v>
      </c>
      <c r="J835" t="s">
        <v>14</v>
      </c>
      <c r="K835" t="s">
        <v>44</v>
      </c>
      <c r="L835">
        <v>2</v>
      </c>
      <c r="M835">
        <v>131.1</v>
      </c>
      <c r="N835">
        <v>0</v>
      </c>
      <c r="O835">
        <v>65.55</v>
      </c>
      <c r="P835">
        <v>262.2</v>
      </c>
      <c r="Q835">
        <v>131.1</v>
      </c>
      <c r="R835">
        <v>131.1</v>
      </c>
      <c r="S835">
        <v>0.5</v>
      </c>
      <c r="T835">
        <v>2026</v>
      </c>
      <c r="U835" t="s">
        <v>90</v>
      </c>
      <c r="V835">
        <v>5</v>
      </c>
      <c r="W835" t="s">
        <v>80</v>
      </c>
    </row>
    <row r="836" spans="1:23">
      <c r="A836">
        <v>2496</v>
      </c>
      <c r="B836" s="11">
        <v>46158</v>
      </c>
      <c r="C836">
        <v>2026</v>
      </c>
      <c r="D836" t="s">
        <v>90</v>
      </c>
      <c r="E836" t="s">
        <v>80</v>
      </c>
      <c r="F836" t="s">
        <v>6</v>
      </c>
      <c r="G836" t="s">
        <v>27</v>
      </c>
      <c r="H836" t="s">
        <v>2</v>
      </c>
      <c r="I836" t="s">
        <v>3</v>
      </c>
      <c r="J836" t="s">
        <v>14</v>
      </c>
      <c r="K836" t="s">
        <v>32</v>
      </c>
      <c r="L836">
        <v>2</v>
      </c>
      <c r="M836">
        <v>46.44</v>
      </c>
      <c r="N836">
        <v>0</v>
      </c>
      <c r="O836">
        <v>18.63</v>
      </c>
      <c r="P836">
        <v>92.88</v>
      </c>
      <c r="Q836">
        <v>37.26</v>
      </c>
      <c r="R836">
        <v>55.62</v>
      </c>
      <c r="S836">
        <v>0.59883720930232553</v>
      </c>
      <c r="T836">
        <v>2026</v>
      </c>
      <c r="U836" t="s">
        <v>90</v>
      </c>
      <c r="V836">
        <v>5</v>
      </c>
      <c r="W836" t="s">
        <v>80</v>
      </c>
    </row>
    <row r="837" spans="1:23">
      <c r="A837">
        <v>2504</v>
      </c>
      <c r="B837" s="11">
        <v>46158</v>
      </c>
      <c r="C837">
        <v>2026</v>
      </c>
      <c r="D837" t="s">
        <v>90</v>
      </c>
      <c r="E837" t="s">
        <v>80</v>
      </c>
      <c r="F837" t="s">
        <v>20</v>
      </c>
      <c r="G837" t="s">
        <v>31</v>
      </c>
      <c r="H837" t="s">
        <v>2</v>
      </c>
      <c r="I837" t="s">
        <v>13</v>
      </c>
      <c r="J837" t="s">
        <v>14</v>
      </c>
      <c r="K837" t="s">
        <v>15</v>
      </c>
      <c r="L837">
        <v>1</v>
      </c>
      <c r="M837">
        <v>36.659999999999997</v>
      </c>
      <c r="N837">
        <v>0</v>
      </c>
      <c r="O837">
        <v>13.61</v>
      </c>
      <c r="P837">
        <v>36.659999999999997</v>
      </c>
      <c r="Q837">
        <v>13.61</v>
      </c>
      <c r="R837">
        <v>23.049999999999997</v>
      </c>
      <c r="S837">
        <v>0.62875068194217132</v>
      </c>
      <c r="T837">
        <v>2026</v>
      </c>
      <c r="U837" t="s">
        <v>90</v>
      </c>
      <c r="V837">
        <v>5</v>
      </c>
      <c r="W837" t="s">
        <v>80</v>
      </c>
    </row>
    <row r="838" spans="1:23">
      <c r="A838">
        <v>2598</v>
      </c>
      <c r="B838" s="11">
        <v>46158</v>
      </c>
      <c r="C838">
        <v>2026</v>
      </c>
      <c r="D838" t="s">
        <v>90</v>
      </c>
      <c r="E838" t="s">
        <v>80</v>
      </c>
      <c r="F838" t="s">
        <v>20</v>
      </c>
      <c r="G838" t="s">
        <v>33</v>
      </c>
      <c r="H838" t="s">
        <v>2</v>
      </c>
      <c r="I838" t="s">
        <v>13</v>
      </c>
      <c r="J838" t="s">
        <v>9</v>
      </c>
      <c r="K838" t="s">
        <v>37</v>
      </c>
      <c r="L838">
        <v>5</v>
      </c>
      <c r="M838">
        <v>156.16999999999999</v>
      </c>
      <c r="N838">
        <v>0.1</v>
      </c>
      <c r="O838">
        <v>80.59</v>
      </c>
      <c r="P838">
        <v>702.76499999999999</v>
      </c>
      <c r="Q838">
        <v>402.95000000000005</v>
      </c>
      <c r="R838">
        <v>299.81499999999994</v>
      </c>
      <c r="S838">
        <v>0.42662198601239382</v>
      </c>
      <c r="T838">
        <v>2026</v>
      </c>
      <c r="U838" t="s">
        <v>90</v>
      </c>
      <c r="V838">
        <v>5</v>
      </c>
      <c r="W838" t="s">
        <v>80</v>
      </c>
    </row>
    <row r="839" spans="1:23">
      <c r="A839">
        <v>2600</v>
      </c>
      <c r="B839" s="11">
        <v>46158</v>
      </c>
      <c r="C839">
        <v>2026</v>
      </c>
      <c r="D839" t="s">
        <v>90</v>
      </c>
      <c r="E839" t="s">
        <v>80</v>
      </c>
      <c r="F839" t="s">
        <v>6</v>
      </c>
      <c r="G839" t="s">
        <v>43</v>
      </c>
      <c r="H839" t="s">
        <v>19</v>
      </c>
      <c r="I839" t="s">
        <v>13</v>
      </c>
      <c r="J839" t="s">
        <v>14</v>
      </c>
      <c r="K839" t="s">
        <v>15</v>
      </c>
      <c r="L839">
        <v>1</v>
      </c>
      <c r="M839">
        <v>35.97</v>
      </c>
      <c r="N839">
        <v>0.1</v>
      </c>
      <c r="O839">
        <v>13.54</v>
      </c>
      <c r="P839">
        <v>32.372999999999998</v>
      </c>
      <c r="Q839">
        <v>13.54</v>
      </c>
      <c r="R839">
        <v>18.832999999999998</v>
      </c>
      <c r="S839">
        <v>0.58175022395205878</v>
      </c>
      <c r="T839">
        <v>2026</v>
      </c>
      <c r="U839" t="s">
        <v>90</v>
      </c>
      <c r="V839">
        <v>5</v>
      </c>
      <c r="W839" t="s">
        <v>80</v>
      </c>
    </row>
    <row r="840" spans="1:23">
      <c r="A840">
        <v>2856</v>
      </c>
      <c r="B840" s="11">
        <v>46158</v>
      </c>
      <c r="C840">
        <v>2026</v>
      </c>
      <c r="D840" t="s">
        <v>90</v>
      </c>
      <c r="E840" t="s">
        <v>80</v>
      </c>
      <c r="F840" t="s">
        <v>6</v>
      </c>
      <c r="G840" t="s">
        <v>41</v>
      </c>
      <c r="H840" t="s">
        <v>8</v>
      </c>
      <c r="I840" t="s">
        <v>16</v>
      </c>
      <c r="J840" t="s">
        <v>34</v>
      </c>
      <c r="K840" t="s">
        <v>38</v>
      </c>
      <c r="L840">
        <v>4</v>
      </c>
      <c r="M840">
        <v>125.11</v>
      </c>
      <c r="N840">
        <v>0.15</v>
      </c>
      <c r="O840">
        <v>70.010000000000005</v>
      </c>
      <c r="P840">
        <v>425.37399999999997</v>
      </c>
      <c r="Q840">
        <v>280.04000000000002</v>
      </c>
      <c r="R840">
        <v>145.33399999999995</v>
      </c>
      <c r="S840">
        <v>0.34166169065340135</v>
      </c>
      <c r="T840">
        <v>2026</v>
      </c>
      <c r="U840" t="s">
        <v>90</v>
      </c>
      <c r="V840">
        <v>5</v>
      </c>
      <c r="W840" t="s">
        <v>80</v>
      </c>
    </row>
    <row r="841" spans="1:23">
      <c r="A841">
        <v>3478</v>
      </c>
      <c r="B841" s="11">
        <v>46158</v>
      </c>
      <c r="C841">
        <v>2026</v>
      </c>
      <c r="D841" t="s">
        <v>90</v>
      </c>
      <c r="E841" t="s">
        <v>80</v>
      </c>
      <c r="F841" t="s">
        <v>20</v>
      </c>
      <c r="G841" t="s">
        <v>33</v>
      </c>
      <c r="H841" t="s">
        <v>2</v>
      </c>
      <c r="I841" t="s">
        <v>13</v>
      </c>
      <c r="J841" t="s">
        <v>34</v>
      </c>
      <c r="K841" t="s">
        <v>42</v>
      </c>
      <c r="L841">
        <v>4</v>
      </c>
      <c r="M841">
        <v>36.29</v>
      </c>
      <c r="N841">
        <v>0.1</v>
      </c>
      <c r="O841">
        <v>13.77</v>
      </c>
      <c r="P841">
        <v>130.64400000000001</v>
      </c>
      <c r="Q841">
        <v>55.08</v>
      </c>
      <c r="R841">
        <v>75.564000000000007</v>
      </c>
      <c r="S841">
        <v>0.57839625241113257</v>
      </c>
      <c r="T841">
        <v>2026</v>
      </c>
      <c r="U841" t="s">
        <v>90</v>
      </c>
      <c r="V841">
        <v>5</v>
      </c>
      <c r="W841" t="s">
        <v>80</v>
      </c>
    </row>
    <row r="842" spans="1:23">
      <c r="A842">
        <v>3599</v>
      </c>
      <c r="B842" s="11">
        <v>46158</v>
      </c>
      <c r="C842">
        <v>2026</v>
      </c>
      <c r="D842" t="s">
        <v>90</v>
      </c>
      <c r="E842" t="s">
        <v>80</v>
      </c>
      <c r="F842" t="s">
        <v>6</v>
      </c>
      <c r="G842" t="s">
        <v>27</v>
      </c>
      <c r="H842" t="s">
        <v>2</v>
      </c>
      <c r="I842" t="s">
        <v>13</v>
      </c>
      <c r="J842" t="s">
        <v>9</v>
      </c>
      <c r="K842" t="s">
        <v>17</v>
      </c>
      <c r="L842">
        <v>4</v>
      </c>
      <c r="M842">
        <v>143.34</v>
      </c>
      <c r="N842">
        <v>0</v>
      </c>
      <c r="O842">
        <v>80.55</v>
      </c>
      <c r="P842">
        <v>573.36</v>
      </c>
      <c r="Q842">
        <v>322.2</v>
      </c>
      <c r="R842">
        <v>251.16000000000003</v>
      </c>
      <c r="S842">
        <v>0.43804939305148599</v>
      </c>
      <c r="T842">
        <v>2026</v>
      </c>
      <c r="U842" t="s">
        <v>90</v>
      </c>
      <c r="V842">
        <v>5</v>
      </c>
      <c r="W842" t="s">
        <v>80</v>
      </c>
    </row>
    <row r="843" spans="1:23">
      <c r="A843">
        <v>282</v>
      </c>
      <c r="B843" s="11">
        <v>46159</v>
      </c>
      <c r="C843">
        <v>2026</v>
      </c>
      <c r="D843" t="s">
        <v>90</v>
      </c>
      <c r="E843" t="s">
        <v>80</v>
      </c>
      <c r="F843" t="s">
        <v>6</v>
      </c>
      <c r="G843" t="s">
        <v>43</v>
      </c>
      <c r="H843" t="s">
        <v>28</v>
      </c>
      <c r="I843" t="s">
        <v>13</v>
      </c>
      <c r="J843" t="s">
        <v>4</v>
      </c>
      <c r="K843" t="s">
        <v>22</v>
      </c>
      <c r="L843">
        <v>3</v>
      </c>
      <c r="M843">
        <v>51.68</v>
      </c>
      <c r="N843">
        <v>0</v>
      </c>
      <c r="O843">
        <v>22.4</v>
      </c>
      <c r="P843">
        <v>155.04</v>
      </c>
      <c r="Q843">
        <v>67.199999999999989</v>
      </c>
      <c r="R843">
        <v>87.84</v>
      </c>
      <c r="S843">
        <v>0.56656346749226016</v>
      </c>
      <c r="T843">
        <v>2026</v>
      </c>
      <c r="U843" t="s">
        <v>90</v>
      </c>
      <c r="V843">
        <v>5</v>
      </c>
      <c r="W843" t="s">
        <v>80</v>
      </c>
    </row>
    <row r="844" spans="1:23">
      <c r="A844">
        <v>980</v>
      </c>
      <c r="B844" s="11">
        <v>46159</v>
      </c>
      <c r="C844">
        <v>2026</v>
      </c>
      <c r="D844" t="s">
        <v>90</v>
      </c>
      <c r="E844" t="s">
        <v>80</v>
      </c>
      <c r="F844" t="s">
        <v>20</v>
      </c>
      <c r="G844" t="s">
        <v>31</v>
      </c>
      <c r="H844" t="s">
        <v>2</v>
      </c>
      <c r="I844" t="s">
        <v>3</v>
      </c>
      <c r="J844" t="s">
        <v>14</v>
      </c>
      <c r="K844" t="s">
        <v>32</v>
      </c>
      <c r="L844">
        <v>1</v>
      </c>
      <c r="M844">
        <v>46.84</v>
      </c>
      <c r="N844">
        <v>0</v>
      </c>
      <c r="O844">
        <v>17.93</v>
      </c>
      <c r="P844">
        <v>46.84</v>
      </c>
      <c r="Q844">
        <v>17.93</v>
      </c>
      <c r="R844">
        <v>28.910000000000004</v>
      </c>
      <c r="S844">
        <v>0.61720751494449189</v>
      </c>
      <c r="T844">
        <v>2026</v>
      </c>
      <c r="U844" t="s">
        <v>90</v>
      </c>
      <c r="V844">
        <v>5</v>
      </c>
      <c r="W844" t="s">
        <v>80</v>
      </c>
    </row>
    <row r="845" spans="1:23">
      <c r="A845">
        <v>1155</v>
      </c>
      <c r="B845" s="11">
        <v>46159</v>
      </c>
      <c r="C845">
        <v>2026</v>
      </c>
      <c r="D845" t="s">
        <v>90</v>
      </c>
      <c r="E845" t="s">
        <v>80</v>
      </c>
      <c r="F845" t="s">
        <v>11</v>
      </c>
      <c r="G845" t="s">
        <v>12</v>
      </c>
      <c r="H845" t="s">
        <v>28</v>
      </c>
      <c r="I845" t="s">
        <v>13</v>
      </c>
      <c r="J845" t="s">
        <v>9</v>
      </c>
      <c r="K845" t="s">
        <v>46</v>
      </c>
      <c r="L845">
        <v>5</v>
      </c>
      <c r="M845">
        <v>72.900000000000006</v>
      </c>
      <c r="N845">
        <v>0.05</v>
      </c>
      <c r="O845">
        <v>31.57</v>
      </c>
      <c r="P845">
        <v>346.27499999999998</v>
      </c>
      <c r="Q845">
        <v>157.85</v>
      </c>
      <c r="R845">
        <v>188.42499999999998</v>
      </c>
      <c r="S845">
        <v>0.54414843693596127</v>
      </c>
      <c r="T845">
        <v>2026</v>
      </c>
      <c r="U845" t="s">
        <v>90</v>
      </c>
      <c r="V845">
        <v>5</v>
      </c>
      <c r="W845" t="s">
        <v>80</v>
      </c>
    </row>
    <row r="846" spans="1:23">
      <c r="A846">
        <v>1816</v>
      </c>
      <c r="B846" s="11">
        <v>46159</v>
      </c>
      <c r="C846">
        <v>2026</v>
      </c>
      <c r="D846" t="s">
        <v>90</v>
      </c>
      <c r="E846" t="s">
        <v>80</v>
      </c>
      <c r="F846" t="s">
        <v>20</v>
      </c>
      <c r="G846" t="s">
        <v>31</v>
      </c>
      <c r="H846" t="s">
        <v>2</v>
      </c>
      <c r="I846" t="s">
        <v>13</v>
      </c>
      <c r="J846" t="s">
        <v>9</v>
      </c>
      <c r="K846" t="s">
        <v>10</v>
      </c>
      <c r="L846">
        <v>1</v>
      </c>
      <c r="M846">
        <v>91.07</v>
      </c>
      <c r="N846">
        <v>0</v>
      </c>
      <c r="O846">
        <v>45.3</v>
      </c>
      <c r="P846">
        <v>91.07</v>
      </c>
      <c r="Q846">
        <v>45.3</v>
      </c>
      <c r="R846">
        <v>45.769999999999996</v>
      </c>
      <c r="S846">
        <v>0.50258043263423735</v>
      </c>
      <c r="T846">
        <v>2026</v>
      </c>
      <c r="U846" t="s">
        <v>90</v>
      </c>
      <c r="V846">
        <v>5</v>
      </c>
      <c r="W846" t="s">
        <v>80</v>
      </c>
    </row>
    <row r="847" spans="1:23">
      <c r="A847">
        <v>2128</v>
      </c>
      <c r="B847" s="11">
        <v>46159</v>
      </c>
      <c r="C847">
        <v>2026</v>
      </c>
      <c r="D847" t="s">
        <v>90</v>
      </c>
      <c r="E847" t="s">
        <v>80</v>
      </c>
      <c r="F847" t="s">
        <v>11</v>
      </c>
      <c r="G847" t="s">
        <v>39</v>
      </c>
      <c r="H847" t="s">
        <v>19</v>
      </c>
      <c r="I847" t="s">
        <v>13</v>
      </c>
      <c r="J847" t="s">
        <v>4</v>
      </c>
      <c r="K847" t="s">
        <v>5</v>
      </c>
      <c r="L847">
        <v>1</v>
      </c>
      <c r="M847">
        <v>81.86</v>
      </c>
      <c r="N847">
        <v>0</v>
      </c>
      <c r="O847">
        <v>43.14</v>
      </c>
      <c r="P847">
        <v>81.86</v>
      </c>
      <c r="Q847">
        <v>43.14</v>
      </c>
      <c r="R847">
        <v>38.72</v>
      </c>
      <c r="S847">
        <v>0.47300268751526997</v>
      </c>
      <c r="T847">
        <v>2026</v>
      </c>
      <c r="U847" t="s">
        <v>90</v>
      </c>
      <c r="V847">
        <v>5</v>
      </c>
      <c r="W847" t="s">
        <v>80</v>
      </c>
    </row>
    <row r="848" spans="1:23">
      <c r="A848">
        <v>2296</v>
      </c>
      <c r="B848" s="11">
        <v>46159</v>
      </c>
      <c r="C848">
        <v>2026</v>
      </c>
      <c r="D848" t="s">
        <v>90</v>
      </c>
      <c r="E848" t="s">
        <v>80</v>
      </c>
      <c r="F848" t="s">
        <v>20</v>
      </c>
      <c r="G848" t="s">
        <v>33</v>
      </c>
      <c r="H848" t="s">
        <v>2</v>
      </c>
      <c r="I848" t="s">
        <v>3</v>
      </c>
      <c r="J848" t="s">
        <v>14</v>
      </c>
      <c r="K848" t="s">
        <v>32</v>
      </c>
      <c r="L848">
        <v>1</v>
      </c>
      <c r="M848">
        <v>45.45</v>
      </c>
      <c r="N848">
        <v>0</v>
      </c>
      <c r="O848">
        <v>17.93</v>
      </c>
      <c r="P848">
        <v>45.45</v>
      </c>
      <c r="Q848">
        <v>17.93</v>
      </c>
      <c r="R848">
        <v>27.520000000000003</v>
      </c>
      <c r="S848">
        <v>0.60550055005500558</v>
      </c>
      <c r="T848">
        <v>2026</v>
      </c>
      <c r="U848" t="s">
        <v>90</v>
      </c>
      <c r="V848">
        <v>5</v>
      </c>
      <c r="W848" t="s">
        <v>80</v>
      </c>
    </row>
    <row r="849" spans="1:23">
      <c r="A849">
        <v>2322</v>
      </c>
      <c r="B849" s="11">
        <v>46159</v>
      </c>
      <c r="C849">
        <v>2026</v>
      </c>
      <c r="D849" t="s">
        <v>90</v>
      </c>
      <c r="E849" t="s">
        <v>80</v>
      </c>
      <c r="F849" t="s">
        <v>11</v>
      </c>
      <c r="G849" t="s">
        <v>39</v>
      </c>
      <c r="H849" t="s">
        <v>19</v>
      </c>
      <c r="I849" t="s">
        <v>16</v>
      </c>
      <c r="J849" t="s">
        <v>9</v>
      </c>
      <c r="K849" t="s">
        <v>46</v>
      </c>
      <c r="L849">
        <v>1</v>
      </c>
      <c r="M849">
        <v>70.62</v>
      </c>
      <c r="N849">
        <v>0</v>
      </c>
      <c r="O849">
        <v>32.53</v>
      </c>
      <c r="P849">
        <v>70.62</v>
      </c>
      <c r="Q849">
        <v>32.53</v>
      </c>
      <c r="R849">
        <v>38.090000000000003</v>
      </c>
      <c r="S849">
        <v>0.53936561880487111</v>
      </c>
      <c r="T849">
        <v>2026</v>
      </c>
      <c r="U849" t="s">
        <v>90</v>
      </c>
      <c r="V849">
        <v>5</v>
      </c>
      <c r="W849" t="s">
        <v>80</v>
      </c>
    </row>
    <row r="850" spans="1:23">
      <c r="A850">
        <v>3480</v>
      </c>
      <c r="B850" s="11">
        <v>46159</v>
      </c>
      <c r="C850">
        <v>2026</v>
      </c>
      <c r="D850" t="s">
        <v>90</v>
      </c>
      <c r="E850" t="s">
        <v>80</v>
      </c>
      <c r="F850" t="s">
        <v>20</v>
      </c>
      <c r="G850" t="s">
        <v>33</v>
      </c>
      <c r="H850" t="s">
        <v>2</v>
      </c>
      <c r="I850" t="s">
        <v>13</v>
      </c>
      <c r="J850" t="s">
        <v>34</v>
      </c>
      <c r="K850" t="s">
        <v>45</v>
      </c>
      <c r="L850">
        <v>2</v>
      </c>
      <c r="M850">
        <v>51.56</v>
      </c>
      <c r="N850">
        <v>0</v>
      </c>
      <c r="O850">
        <v>22.46</v>
      </c>
      <c r="P850">
        <v>103.12</v>
      </c>
      <c r="Q850">
        <v>44.92</v>
      </c>
      <c r="R850">
        <v>58.2</v>
      </c>
      <c r="S850">
        <v>0.56439100077579518</v>
      </c>
      <c r="T850">
        <v>2026</v>
      </c>
      <c r="U850" t="s">
        <v>90</v>
      </c>
      <c r="V850">
        <v>5</v>
      </c>
      <c r="W850" t="s">
        <v>80</v>
      </c>
    </row>
    <row r="851" spans="1:23">
      <c r="A851">
        <v>4426</v>
      </c>
      <c r="B851" s="11">
        <v>46159</v>
      </c>
      <c r="C851">
        <v>2026</v>
      </c>
      <c r="D851" t="s">
        <v>90</v>
      </c>
      <c r="E851" t="s">
        <v>80</v>
      </c>
      <c r="F851" t="s">
        <v>20</v>
      </c>
      <c r="G851" t="s">
        <v>33</v>
      </c>
      <c r="H851" t="s">
        <v>2</v>
      </c>
      <c r="I851" t="s">
        <v>13</v>
      </c>
      <c r="J851" t="s">
        <v>9</v>
      </c>
      <c r="K851" t="s">
        <v>17</v>
      </c>
      <c r="L851">
        <v>2</v>
      </c>
      <c r="M851">
        <v>146.22</v>
      </c>
      <c r="N851">
        <v>0</v>
      </c>
      <c r="O851">
        <v>81.069999999999993</v>
      </c>
      <c r="P851">
        <v>292.44</v>
      </c>
      <c r="Q851">
        <v>162.13999999999999</v>
      </c>
      <c r="R851">
        <v>130.30000000000001</v>
      </c>
      <c r="S851">
        <v>0.4455614826973055</v>
      </c>
      <c r="T851">
        <v>2026</v>
      </c>
      <c r="U851" t="s">
        <v>90</v>
      </c>
      <c r="V851">
        <v>5</v>
      </c>
      <c r="W851" t="s">
        <v>80</v>
      </c>
    </row>
    <row r="852" spans="1:23">
      <c r="A852">
        <v>4938</v>
      </c>
      <c r="B852" s="11">
        <v>46159</v>
      </c>
      <c r="C852">
        <v>2026</v>
      </c>
      <c r="D852" t="s">
        <v>90</v>
      </c>
      <c r="E852" t="s">
        <v>80</v>
      </c>
      <c r="F852" t="s">
        <v>20</v>
      </c>
      <c r="G852" t="s">
        <v>47</v>
      </c>
      <c r="H852" t="s">
        <v>19</v>
      </c>
      <c r="I852" t="s">
        <v>3</v>
      </c>
      <c r="J852" t="s">
        <v>34</v>
      </c>
      <c r="K852" t="s">
        <v>45</v>
      </c>
      <c r="L852">
        <v>2</v>
      </c>
      <c r="M852">
        <v>51.34</v>
      </c>
      <c r="N852">
        <v>0</v>
      </c>
      <c r="O852">
        <v>22.17</v>
      </c>
      <c r="P852">
        <v>102.68</v>
      </c>
      <c r="Q852">
        <v>44.34</v>
      </c>
      <c r="R852">
        <v>58.34</v>
      </c>
      <c r="S852">
        <v>0.56817296455005839</v>
      </c>
      <c r="T852">
        <v>2026</v>
      </c>
      <c r="U852" t="s">
        <v>90</v>
      </c>
      <c r="V852">
        <v>5</v>
      </c>
      <c r="W852" t="s">
        <v>80</v>
      </c>
    </row>
    <row r="853" spans="1:23">
      <c r="A853">
        <v>915</v>
      </c>
      <c r="B853" s="11">
        <v>46160</v>
      </c>
      <c r="C853">
        <v>2026</v>
      </c>
      <c r="D853" t="s">
        <v>90</v>
      </c>
      <c r="E853" t="s">
        <v>80</v>
      </c>
      <c r="F853" t="s">
        <v>20</v>
      </c>
      <c r="G853" t="s">
        <v>33</v>
      </c>
      <c r="H853" t="s">
        <v>2</v>
      </c>
      <c r="I853" t="s">
        <v>13</v>
      </c>
      <c r="J853" t="s">
        <v>9</v>
      </c>
      <c r="K853" t="s">
        <v>37</v>
      </c>
      <c r="L853">
        <v>1</v>
      </c>
      <c r="M853">
        <v>153.61000000000001</v>
      </c>
      <c r="N853">
        <v>0.05</v>
      </c>
      <c r="O853">
        <v>79.94</v>
      </c>
      <c r="P853">
        <v>145.92950000000002</v>
      </c>
      <c r="Q853">
        <v>79.94</v>
      </c>
      <c r="R853">
        <v>65.989500000000021</v>
      </c>
      <c r="S853">
        <v>0.45220123415758989</v>
      </c>
      <c r="T853">
        <v>2026</v>
      </c>
      <c r="U853" t="s">
        <v>90</v>
      </c>
      <c r="V853">
        <v>5</v>
      </c>
      <c r="W853" t="s">
        <v>80</v>
      </c>
    </row>
    <row r="854" spans="1:23">
      <c r="A854">
        <v>1188</v>
      </c>
      <c r="B854" s="11">
        <v>46160</v>
      </c>
      <c r="C854">
        <v>2026</v>
      </c>
      <c r="D854" t="s">
        <v>90</v>
      </c>
      <c r="E854" t="s">
        <v>80</v>
      </c>
      <c r="F854" t="s">
        <v>6</v>
      </c>
      <c r="G854" t="s">
        <v>27</v>
      </c>
      <c r="H854" t="s">
        <v>2</v>
      </c>
      <c r="I854" t="s">
        <v>3</v>
      </c>
      <c r="J854" t="s">
        <v>23</v>
      </c>
      <c r="K854" t="s">
        <v>40</v>
      </c>
      <c r="L854">
        <v>1</v>
      </c>
      <c r="M854">
        <v>82.44</v>
      </c>
      <c r="N854">
        <v>0.15</v>
      </c>
      <c r="O854">
        <v>39.380000000000003</v>
      </c>
      <c r="P854">
        <v>70.073999999999998</v>
      </c>
      <c r="Q854">
        <v>39.380000000000003</v>
      </c>
      <c r="R854">
        <v>30.693999999999996</v>
      </c>
      <c r="S854">
        <v>0.43802266175757054</v>
      </c>
      <c r="T854">
        <v>2026</v>
      </c>
      <c r="U854" t="s">
        <v>90</v>
      </c>
      <c r="V854">
        <v>5</v>
      </c>
      <c r="W854" t="s">
        <v>80</v>
      </c>
    </row>
    <row r="855" spans="1:23">
      <c r="A855">
        <v>1594</v>
      </c>
      <c r="B855" s="11">
        <v>46160</v>
      </c>
      <c r="C855">
        <v>2026</v>
      </c>
      <c r="D855" t="s">
        <v>90</v>
      </c>
      <c r="E855" t="s">
        <v>80</v>
      </c>
      <c r="F855" t="s">
        <v>0</v>
      </c>
      <c r="G855" t="s">
        <v>1</v>
      </c>
      <c r="H855" t="s">
        <v>8</v>
      </c>
      <c r="I855" t="s">
        <v>16</v>
      </c>
      <c r="J855" t="s">
        <v>9</v>
      </c>
      <c r="K855" t="s">
        <v>10</v>
      </c>
      <c r="L855">
        <v>10</v>
      </c>
      <c r="M855">
        <v>92.09</v>
      </c>
      <c r="N855">
        <v>0.15</v>
      </c>
      <c r="O855">
        <v>45.13</v>
      </c>
      <c r="P855">
        <v>782.7650000000001</v>
      </c>
      <c r="Q855">
        <v>451.3</v>
      </c>
      <c r="R855">
        <v>331.46500000000009</v>
      </c>
      <c r="S855">
        <v>0.42345403792964686</v>
      </c>
      <c r="T855">
        <v>2026</v>
      </c>
      <c r="U855" t="s">
        <v>90</v>
      </c>
      <c r="V855">
        <v>5</v>
      </c>
      <c r="W855" t="s">
        <v>80</v>
      </c>
    </row>
    <row r="856" spans="1:23">
      <c r="A856">
        <v>3022</v>
      </c>
      <c r="B856" s="11">
        <v>46160</v>
      </c>
      <c r="C856">
        <v>2026</v>
      </c>
      <c r="D856" t="s">
        <v>90</v>
      </c>
      <c r="E856" t="s">
        <v>80</v>
      </c>
      <c r="F856" t="s">
        <v>20</v>
      </c>
      <c r="G856" t="s">
        <v>33</v>
      </c>
      <c r="H856" t="s">
        <v>28</v>
      </c>
      <c r="I856" t="s">
        <v>13</v>
      </c>
      <c r="J856" t="s">
        <v>14</v>
      </c>
      <c r="K856" t="s">
        <v>15</v>
      </c>
      <c r="L856">
        <v>1</v>
      </c>
      <c r="M856">
        <v>36.72</v>
      </c>
      <c r="N856">
        <v>0</v>
      </c>
      <c r="O856">
        <v>13.67</v>
      </c>
      <c r="P856">
        <v>36.72</v>
      </c>
      <c r="Q856">
        <v>13.67</v>
      </c>
      <c r="R856">
        <v>23.049999999999997</v>
      </c>
      <c r="S856">
        <v>0.62772331154684091</v>
      </c>
      <c r="T856">
        <v>2026</v>
      </c>
      <c r="U856" t="s">
        <v>90</v>
      </c>
      <c r="V856">
        <v>5</v>
      </c>
      <c r="W856" t="s">
        <v>80</v>
      </c>
    </row>
    <row r="857" spans="1:23">
      <c r="A857">
        <v>588</v>
      </c>
      <c r="B857" s="11">
        <v>46161</v>
      </c>
      <c r="C857">
        <v>2026</v>
      </c>
      <c r="D857" t="s">
        <v>90</v>
      </c>
      <c r="E857" t="s">
        <v>80</v>
      </c>
      <c r="F857" t="s">
        <v>6</v>
      </c>
      <c r="G857" t="s">
        <v>7</v>
      </c>
      <c r="H857" t="s">
        <v>8</v>
      </c>
      <c r="I857" t="s">
        <v>16</v>
      </c>
      <c r="J857" t="s">
        <v>14</v>
      </c>
      <c r="K857" t="s">
        <v>44</v>
      </c>
      <c r="L857">
        <v>3</v>
      </c>
      <c r="M857">
        <v>132.41999999999999</v>
      </c>
      <c r="N857">
        <v>0.05</v>
      </c>
      <c r="O857">
        <v>67.09</v>
      </c>
      <c r="P857">
        <v>377.39699999999999</v>
      </c>
      <c r="Q857">
        <v>201.27</v>
      </c>
      <c r="R857">
        <v>176.12699999999998</v>
      </c>
      <c r="S857">
        <v>0.46668892439526544</v>
      </c>
      <c r="T857">
        <v>2026</v>
      </c>
      <c r="U857" t="s">
        <v>90</v>
      </c>
      <c r="V857">
        <v>5</v>
      </c>
      <c r="W857" t="s">
        <v>80</v>
      </c>
    </row>
    <row r="858" spans="1:23">
      <c r="A858">
        <v>1016</v>
      </c>
      <c r="B858" s="11">
        <v>46161</v>
      </c>
      <c r="C858">
        <v>2026</v>
      </c>
      <c r="D858" t="s">
        <v>90</v>
      </c>
      <c r="E858" t="s">
        <v>80</v>
      </c>
      <c r="F858" t="s">
        <v>20</v>
      </c>
      <c r="G858" t="s">
        <v>47</v>
      </c>
      <c r="H858" t="s">
        <v>19</v>
      </c>
      <c r="I858" t="s">
        <v>3</v>
      </c>
      <c r="J858" t="s">
        <v>23</v>
      </c>
      <c r="K858" t="s">
        <v>29</v>
      </c>
      <c r="L858">
        <v>2</v>
      </c>
      <c r="M858">
        <v>192.1</v>
      </c>
      <c r="N858">
        <v>0.05</v>
      </c>
      <c r="O858">
        <v>106.07</v>
      </c>
      <c r="P858">
        <v>364.98999999999995</v>
      </c>
      <c r="Q858">
        <v>212.14</v>
      </c>
      <c r="R858">
        <v>152.84999999999997</v>
      </c>
      <c r="S858">
        <v>0.41877859667388145</v>
      </c>
      <c r="T858">
        <v>2026</v>
      </c>
      <c r="U858" t="s">
        <v>90</v>
      </c>
      <c r="V858">
        <v>5</v>
      </c>
      <c r="W858" t="s">
        <v>80</v>
      </c>
    </row>
    <row r="859" spans="1:23">
      <c r="A859">
        <v>1930</v>
      </c>
      <c r="B859" s="11">
        <v>46161</v>
      </c>
      <c r="C859">
        <v>2026</v>
      </c>
      <c r="D859" t="s">
        <v>90</v>
      </c>
      <c r="E859" t="s">
        <v>80</v>
      </c>
      <c r="F859" t="s">
        <v>11</v>
      </c>
      <c r="G859" t="s">
        <v>52</v>
      </c>
      <c r="H859" t="s">
        <v>19</v>
      </c>
      <c r="I859" t="s">
        <v>13</v>
      </c>
      <c r="J859" t="s">
        <v>14</v>
      </c>
      <c r="K859" t="s">
        <v>15</v>
      </c>
      <c r="L859">
        <v>4</v>
      </c>
      <c r="M859">
        <v>36.94</v>
      </c>
      <c r="N859">
        <v>0</v>
      </c>
      <c r="O859">
        <v>13.63</v>
      </c>
      <c r="P859">
        <v>147.76</v>
      </c>
      <c r="Q859">
        <v>54.52</v>
      </c>
      <c r="R859">
        <v>93.239999999999981</v>
      </c>
      <c r="S859">
        <v>0.63102328099620997</v>
      </c>
      <c r="T859">
        <v>2026</v>
      </c>
      <c r="U859" t="s">
        <v>90</v>
      </c>
      <c r="V859">
        <v>5</v>
      </c>
      <c r="W859" t="s">
        <v>80</v>
      </c>
    </row>
    <row r="860" spans="1:23">
      <c r="A860">
        <v>2658</v>
      </c>
      <c r="B860" s="11">
        <v>46161</v>
      </c>
      <c r="C860">
        <v>2026</v>
      </c>
      <c r="D860" t="s">
        <v>90</v>
      </c>
      <c r="E860" t="s">
        <v>80</v>
      </c>
      <c r="F860" t="s">
        <v>0</v>
      </c>
      <c r="G860" t="s">
        <v>50</v>
      </c>
      <c r="H860" t="s">
        <v>2</v>
      </c>
      <c r="I860" t="s">
        <v>16</v>
      </c>
      <c r="J860" t="s">
        <v>9</v>
      </c>
      <c r="K860" t="s">
        <v>37</v>
      </c>
      <c r="L860">
        <v>1</v>
      </c>
      <c r="M860">
        <v>153.16999999999999</v>
      </c>
      <c r="N860">
        <v>0</v>
      </c>
      <c r="O860">
        <v>78.489999999999995</v>
      </c>
      <c r="P860">
        <v>153.16999999999999</v>
      </c>
      <c r="Q860">
        <v>78.489999999999995</v>
      </c>
      <c r="R860">
        <v>74.679999999999993</v>
      </c>
      <c r="S860">
        <v>0.48756283867598094</v>
      </c>
      <c r="T860">
        <v>2026</v>
      </c>
      <c r="U860" t="s">
        <v>90</v>
      </c>
      <c r="V860">
        <v>5</v>
      </c>
      <c r="W860" t="s">
        <v>80</v>
      </c>
    </row>
    <row r="861" spans="1:23">
      <c r="A861">
        <v>2951</v>
      </c>
      <c r="B861" s="11">
        <v>46161</v>
      </c>
      <c r="C861">
        <v>2026</v>
      </c>
      <c r="D861" t="s">
        <v>90</v>
      </c>
      <c r="E861" t="s">
        <v>80</v>
      </c>
      <c r="F861" t="s">
        <v>0</v>
      </c>
      <c r="G861" t="s">
        <v>1</v>
      </c>
      <c r="H861" t="s">
        <v>2</v>
      </c>
      <c r="I861" t="s">
        <v>16</v>
      </c>
      <c r="J861" t="s">
        <v>4</v>
      </c>
      <c r="K861" t="s">
        <v>5</v>
      </c>
      <c r="L861">
        <v>2</v>
      </c>
      <c r="M861">
        <v>82.85</v>
      </c>
      <c r="N861">
        <v>0</v>
      </c>
      <c r="O861">
        <v>42.53</v>
      </c>
      <c r="P861">
        <v>165.7</v>
      </c>
      <c r="Q861">
        <v>85.06</v>
      </c>
      <c r="R861">
        <v>80.639999999999986</v>
      </c>
      <c r="S861">
        <v>0.48666264333132164</v>
      </c>
      <c r="T861">
        <v>2026</v>
      </c>
      <c r="U861" t="s">
        <v>90</v>
      </c>
      <c r="V861">
        <v>5</v>
      </c>
      <c r="W861" t="s">
        <v>80</v>
      </c>
    </row>
    <row r="862" spans="1:23">
      <c r="A862">
        <v>4328</v>
      </c>
      <c r="B862" s="11">
        <v>46161</v>
      </c>
      <c r="C862">
        <v>2026</v>
      </c>
      <c r="D862" t="s">
        <v>90</v>
      </c>
      <c r="E862" t="s">
        <v>80</v>
      </c>
      <c r="F862" t="s">
        <v>11</v>
      </c>
      <c r="G862" t="s">
        <v>25</v>
      </c>
      <c r="H862" t="s">
        <v>28</v>
      </c>
      <c r="I862" t="s">
        <v>13</v>
      </c>
      <c r="J862" t="s">
        <v>9</v>
      </c>
      <c r="K862" t="s">
        <v>17</v>
      </c>
      <c r="L862">
        <v>1</v>
      </c>
      <c r="M862">
        <v>143.52000000000001</v>
      </c>
      <c r="N862">
        <v>0</v>
      </c>
      <c r="O862">
        <v>81.040000000000006</v>
      </c>
      <c r="P862">
        <v>143.52000000000001</v>
      </c>
      <c r="Q862">
        <v>81.040000000000006</v>
      </c>
      <c r="R862">
        <v>62.480000000000004</v>
      </c>
      <c r="S862">
        <v>0.435340022296544</v>
      </c>
      <c r="T862">
        <v>2026</v>
      </c>
      <c r="U862" t="s">
        <v>90</v>
      </c>
      <c r="V862">
        <v>5</v>
      </c>
      <c r="W862" t="s">
        <v>80</v>
      </c>
    </row>
    <row r="863" spans="1:23">
      <c r="A863">
        <v>4591</v>
      </c>
      <c r="B863" s="11">
        <v>46161</v>
      </c>
      <c r="C863">
        <v>2026</v>
      </c>
      <c r="D863" t="s">
        <v>90</v>
      </c>
      <c r="E863" t="s">
        <v>80</v>
      </c>
      <c r="F863" t="s">
        <v>11</v>
      </c>
      <c r="G863" t="s">
        <v>52</v>
      </c>
      <c r="H863" t="s">
        <v>19</v>
      </c>
      <c r="I863" t="s">
        <v>13</v>
      </c>
      <c r="J863" t="s">
        <v>23</v>
      </c>
      <c r="K863" t="s">
        <v>29</v>
      </c>
      <c r="L863">
        <v>1</v>
      </c>
      <c r="M863">
        <v>192.94</v>
      </c>
      <c r="N863">
        <v>0</v>
      </c>
      <c r="O863">
        <v>105.15</v>
      </c>
      <c r="P863">
        <v>192.94</v>
      </c>
      <c r="Q863">
        <v>105.15</v>
      </c>
      <c r="R863">
        <v>87.789999999999992</v>
      </c>
      <c r="S863">
        <v>0.45501192080439512</v>
      </c>
      <c r="T863">
        <v>2026</v>
      </c>
      <c r="U863" t="s">
        <v>90</v>
      </c>
      <c r="V863">
        <v>5</v>
      </c>
      <c r="W863" t="s">
        <v>80</v>
      </c>
    </row>
    <row r="864" spans="1:23">
      <c r="A864">
        <v>280</v>
      </c>
      <c r="B864" s="11">
        <v>46162</v>
      </c>
      <c r="C864">
        <v>2026</v>
      </c>
      <c r="D864" t="s">
        <v>90</v>
      </c>
      <c r="E864" t="s">
        <v>80</v>
      </c>
      <c r="F864" t="s">
        <v>20</v>
      </c>
      <c r="G864" t="s">
        <v>33</v>
      </c>
      <c r="H864" t="s">
        <v>19</v>
      </c>
      <c r="I864" t="s">
        <v>16</v>
      </c>
      <c r="J864" t="s">
        <v>14</v>
      </c>
      <c r="K864" t="s">
        <v>48</v>
      </c>
      <c r="L864">
        <v>1</v>
      </c>
      <c r="M864">
        <v>168.56</v>
      </c>
      <c r="N864">
        <v>0</v>
      </c>
      <c r="O864">
        <v>85.46</v>
      </c>
      <c r="P864">
        <v>168.56</v>
      </c>
      <c r="Q864">
        <v>85.46</v>
      </c>
      <c r="R864">
        <v>83.100000000000009</v>
      </c>
      <c r="S864">
        <v>0.49299952539155201</v>
      </c>
      <c r="T864">
        <v>2026</v>
      </c>
      <c r="U864" t="s">
        <v>90</v>
      </c>
      <c r="V864">
        <v>5</v>
      </c>
      <c r="W864" t="s">
        <v>80</v>
      </c>
    </row>
    <row r="865" spans="1:23">
      <c r="A865">
        <v>409</v>
      </c>
      <c r="B865" s="11">
        <v>46162</v>
      </c>
      <c r="C865">
        <v>2026</v>
      </c>
      <c r="D865" t="s">
        <v>90</v>
      </c>
      <c r="E865" t="s">
        <v>80</v>
      </c>
      <c r="F865" t="s">
        <v>0</v>
      </c>
      <c r="G865" t="s">
        <v>1</v>
      </c>
      <c r="H865" t="s">
        <v>2</v>
      </c>
      <c r="I865" t="s">
        <v>13</v>
      </c>
      <c r="J865" t="s">
        <v>23</v>
      </c>
      <c r="K865" t="s">
        <v>51</v>
      </c>
      <c r="L865">
        <v>2</v>
      </c>
      <c r="M865">
        <v>123.9</v>
      </c>
      <c r="N865">
        <v>0</v>
      </c>
      <c r="O865">
        <v>58.95</v>
      </c>
      <c r="P865">
        <v>247.8</v>
      </c>
      <c r="Q865">
        <v>117.9</v>
      </c>
      <c r="R865">
        <v>129.9</v>
      </c>
      <c r="S865">
        <v>0.52421307506053272</v>
      </c>
      <c r="T865">
        <v>2026</v>
      </c>
      <c r="U865" t="s">
        <v>90</v>
      </c>
      <c r="V865">
        <v>5</v>
      </c>
      <c r="W865" t="s">
        <v>80</v>
      </c>
    </row>
    <row r="866" spans="1:23">
      <c r="A866">
        <v>1372</v>
      </c>
      <c r="B866" s="11">
        <v>46162</v>
      </c>
      <c r="C866">
        <v>2026</v>
      </c>
      <c r="D866" t="s">
        <v>90</v>
      </c>
      <c r="E866" t="s">
        <v>80</v>
      </c>
      <c r="F866" t="s">
        <v>0</v>
      </c>
      <c r="G866" t="s">
        <v>36</v>
      </c>
      <c r="H866" t="s">
        <v>2</v>
      </c>
      <c r="I866" t="s">
        <v>13</v>
      </c>
      <c r="J866" t="s">
        <v>9</v>
      </c>
      <c r="K866" t="s">
        <v>17</v>
      </c>
      <c r="L866">
        <v>2</v>
      </c>
      <c r="M866">
        <v>140.93</v>
      </c>
      <c r="N866">
        <v>0</v>
      </c>
      <c r="O866">
        <v>81.040000000000006</v>
      </c>
      <c r="P866">
        <v>281.86</v>
      </c>
      <c r="Q866">
        <v>162.08000000000001</v>
      </c>
      <c r="R866">
        <v>119.78</v>
      </c>
      <c r="S866">
        <v>0.42496274746327961</v>
      </c>
      <c r="T866">
        <v>2026</v>
      </c>
      <c r="U866" t="s">
        <v>90</v>
      </c>
      <c r="V866">
        <v>5</v>
      </c>
      <c r="W866" t="s">
        <v>80</v>
      </c>
    </row>
    <row r="867" spans="1:23">
      <c r="A867">
        <v>2327</v>
      </c>
      <c r="B867" s="11">
        <v>46162</v>
      </c>
      <c r="C867">
        <v>2026</v>
      </c>
      <c r="D867" t="s">
        <v>90</v>
      </c>
      <c r="E867" t="s">
        <v>80</v>
      </c>
      <c r="F867" t="s">
        <v>11</v>
      </c>
      <c r="G867" t="s">
        <v>25</v>
      </c>
      <c r="H867" t="s">
        <v>19</v>
      </c>
      <c r="I867" t="s">
        <v>3</v>
      </c>
      <c r="J867" t="s">
        <v>9</v>
      </c>
      <c r="K867" t="s">
        <v>46</v>
      </c>
      <c r="L867">
        <v>1</v>
      </c>
      <c r="M867">
        <v>73.150000000000006</v>
      </c>
      <c r="N867">
        <v>0</v>
      </c>
      <c r="O867">
        <v>32.950000000000003</v>
      </c>
      <c r="P867">
        <v>73.150000000000006</v>
      </c>
      <c r="Q867">
        <v>32.950000000000003</v>
      </c>
      <c r="R867">
        <v>40.200000000000003</v>
      </c>
      <c r="S867">
        <v>0.54955570745044424</v>
      </c>
      <c r="T867">
        <v>2026</v>
      </c>
      <c r="U867" t="s">
        <v>90</v>
      </c>
      <c r="V867">
        <v>5</v>
      </c>
      <c r="W867" t="s">
        <v>80</v>
      </c>
    </row>
    <row r="868" spans="1:23">
      <c r="A868">
        <v>2703</v>
      </c>
      <c r="B868" s="11">
        <v>46162</v>
      </c>
      <c r="C868">
        <v>2026</v>
      </c>
      <c r="D868" t="s">
        <v>90</v>
      </c>
      <c r="E868" t="s">
        <v>80</v>
      </c>
      <c r="F868" t="s">
        <v>20</v>
      </c>
      <c r="G868" t="s">
        <v>33</v>
      </c>
      <c r="H868" t="s">
        <v>19</v>
      </c>
      <c r="I868" t="s">
        <v>16</v>
      </c>
      <c r="J868" t="s">
        <v>23</v>
      </c>
      <c r="K868" t="s">
        <v>29</v>
      </c>
      <c r="L868">
        <v>2</v>
      </c>
      <c r="M868">
        <v>197.35</v>
      </c>
      <c r="N868">
        <v>0.05</v>
      </c>
      <c r="O868">
        <v>102.63</v>
      </c>
      <c r="P868">
        <v>374.96499999999997</v>
      </c>
      <c r="Q868">
        <v>205.26</v>
      </c>
      <c r="R868">
        <v>169.70499999999998</v>
      </c>
      <c r="S868">
        <v>0.45258890829810783</v>
      </c>
      <c r="T868">
        <v>2026</v>
      </c>
      <c r="U868" t="s">
        <v>90</v>
      </c>
      <c r="V868">
        <v>5</v>
      </c>
      <c r="W868" t="s">
        <v>80</v>
      </c>
    </row>
    <row r="869" spans="1:23">
      <c r="A869">
        <v>2776</v>
      </c>
      <c r="B869" s="11">
        <v>46162</v>
      </c>
      <c r="C869">
        <v>2026</v>
      </c>
      <c r="D869" t="s">
        <v>90</v>
      </c>
      <c r="E869" t="s">
        <v>80</v>
      </c>
      <c r="F869" t="s">
        <v>20</v>
      </c>
      <c r="G869" t="s">
        <v>21</v>
      </c>
      <c r="H869" t="s">
        <v>2</v>
      </c>
      <c r="I869" t="s">
        <v>16</v>
      </c>
      <c r="J869" t="s">
        <v>14</v>
      </c>
      <c r="K869" t="s">
        <v>15</v>
      </c>
      <c r="L869">
        <v>3</v>
      </c>
      <c r="M869">
        <v>36.74</v>
      </c>
      <c r="N869">
        <v>0.05</v>
      </c>
      <c r="O869">
        <v>13.97</v>
      </c>
      <c r="P869">
        <v>104.70899999999999</v>
      </c>
      <c r="Q869">
        <v>41.910000000000004</v>
      </c>
      <c r="R869">
        <v>62.798999999999985</v>
      </c>
      <c r="S869">
        <v>0.59974787267570118</v>
      </c>
      <c r="T869">
        <v>2026</v>
      </c>
      <c r="U869" t="s">
        <v>90</v>
      </c>
      <c r="V869">
        <v>5</v>
      </c>
      <c r="W869" t="s">
        <v>80</v>
      </c>
    </row>
    <row r="870" spans="1:23">
      <c r="A870">
        <v>3411</v>
      </c>
      <c r="B870" s="11">
        <v>46162</v>
      </c>
      <c r="C870">
        <v>2026</v>
      </c>
      <c r="D870" t="s">
        <v>90</v>
      </c>
      <c r="E870" t="s">
        <v>80</v>
      </c>
      <c r="F870" t="s">
        <v>6</v>
      </c>
      <c r="G870" t="s">
        <v>41</v>
      </c>
      <c r="H870" t="s">
        <v>2</v>
      </c>
      <c r="I870" t="s">
        <v>3</v>
      </c>
      <c r="J870" t="s">
        <v>9</v>
      </c>
      <c r="K870" t="s">
        <v>37</v>
      </c>
      <c r="L870">
        <v>2</v>
      </c>
      <c r="M870">
        <v>151.35</v>
      </c>
      <c r="N870">
        <v>0.05</v>
      </c>
      <c r="O870">
        <v>77.150000000000006</v>
      </c>
      <c r="P870">
        <v>287.565</v>
      </c>
      <c r="Q870">
        <v>154.30000000000001</v>
      </c>
      <c r="R870">
        <v>133.26499999999999</v>
      </c>
      <c r="S870">
        <v>0.46342566028550064</v>
      </c>
      <c r="T870">
        <v>2026</v>
      </c>
      <c r="U870" t="s">
        <v>90</v>
      </c>
      <c r="V870">
        <v>5</v>
      </c>
      <c r="W870" t="s">
        <v>80</v>
      </c>
    </row>
    <row r="871" spans="1:23">
      <c r="A871">
        <v>3841</v>
      </c>
      <c r="B871" s="11">
        <v>46162</v>
      </c>
      <c r="C871">
        <v>2026</v>
      </c>
      <c r="D871" t="s">
        <v>90</v>
      </c>
      <c r="E871" t="s">
        <v>80</v>
      </c>
      <c r="F871" t="s">
        <v>0</v>
      </c>
      <c r="G871" t="s">
        <v>50</v>
      </c>
      <c r="H871" t="s">
        <v>19</v>
      </c>
      <c r="I871" t="s">
        <v>13</v>
      </c>
      <c r="J871" t="s">
        <v>4</v>
      </c>
      <c r="K871" t="s">
        <v>22</v>
      </c>
      <c r="L871">
        <v>2</v>
      </c>
      <c r="M871">
        <v>50.09</v>
      </c>
      <c r="N871">
        <v>0.05</v>
      </c>
      <c r="O871">
        <v>23.16</v>
      </c>
      <c r="P871">
        <v>95.171000000000006</v>
      </c>
      <c r="Q871">
        <v>46.32</v>
      </c>
      <c r="R871">
        <v>48.851000000000006</v>
      </c>
      <c r="S871">
        <v>0.51329711781950382</v>
      </c>
      <c r="T871">
        <v>2026</v>
      </c>
      <c r="U871" t="s">
        <v>90</v>
      </c>
      <c r="V871">
        <v>5</v>
      </c>
      <c r="W871" t="s">
        <v>80</v>
      </c>
    </row>
    <row r="872" spans="1:23">
      <c r="A872">
        <v>5121</v>
      </c>
      <c r="B872" s="11">
        <v>46162</v>
      </c>
      <c r="C872">
        <v>2026</v>
      </c>
      <c r="D872" t="s">
        <v>90</v>
      </c>
      <c r="E872" t="s">
        <v>80</v>
      </c>
      <c r="F872" t="s">
        <v>0</v>
      </c>
      <c r="G872" t="s">
        <v>36</v>
      </c>
      <c r="H872" t="s">
        <v>2</v>
      </c>
      <c r="I872" t="s">
        <v>13</v>
      </c>
      <c r="J872" t="s">
        <v>34</v>
      </c>
      <c r="K872" t="s">
        <v>38</v>
      </c>
      <c r="L872">
        <v>2</v>
      </c>
      <c r="M872">
        <v>121.96</v>
      </c>
      <c r="N872">
        <v>0.05</v>
      </c>
      <c r="O872">
        <v>71.2</v>
      </c>
      <c r="P872">
        <v>231.72399999999999</v>
      </c>
      <c r="Q872">
        <v>142.4</v>
      </c>
      <c r="R872">
        <v>89.323999999999984</v>
      </c>
      <c r="S872">
        <v>0.38547582468799085</v>
      </c>
      <c r="T872">
        <v>2026</v>
      </c>
      <c r="U872" t="s">
        <v>90</v>
      </c>
      <c r="V872">
        <v>5</v>
      </c>
      <c r="W872" t="s">
        <v>80</v>
      </c>
    </row>
    <row r="873" spans="1:23">
      <c r="A873">
        <v>53</v>
      </c>
      <c r="B873" s="11">
        <v>46163</v>
      </c>
      <c r="C873">
        <v>2026</v>
      </c>
      <c r="D873" t="s">
        <v>90</v>
      </c>
      <c r="E873" t="s">
        <v>80</v>
      </c>
      <c r="F873" t="s">
        <v>20</v>
      </c>
      <c r="G873" t="s">
        <v>47</v>
      </c>
      <c r="H873" t="s">
        <v>2</v>
      </c>
      <c r="I873" t="s">
        <v>16</v>
      </c>
      <c r="J873" t="s">
        <v>14</v>
      </c>
      <c r="K873" t="s">
        <v>44</v>
      </c>
      <c r="L873">
        <v>1</v>
      </c>
      <c r="M873">
        <v>134.28</v>
      </c>
      <c r="N873">
        <v>0.05</v>
      </c>
      <c r="O873">
        <v>65.44</v>
      </c>
      <c r="P873">
        <v>127.56599999999999</v>
      </c>
      <c r="Q873">
        <v>65.44</v>
      </c>
      <c r="R873">
        <v>62.125999999999991</v>
      </c>
      <c r="S873">
        <v>0.487010645469796</v>
      </c>
      <c r="T873">
        <v>2026</v>
      </c>
      <c r="U873" t="s">
        <v>90</v>
      </c>
      <c r="V873">
        <v>5</v>
      </c>
      <c r="W873" t="s">
        <v>80</v>
      </c>
    </row>
    <row r="874" spans="1:23">
      <c r="A874">
        <v>127</v>
      </c>
      <c r="B874" s="11">
        <v>46163</v>
      </c>
      <c r="C874">
        <v>2026</v>
      </c>
      <c r="D874" t="s">
        <v>90</v>
      </c>
      <c r="E874" t="s">
        <v>80</v>
      </c>
      <c r="F874" t="s">
        <v>20</v>
      </c>
      <c r="G874" t="s">
        <v>31</v>
      </c>
      <c r="H874" t="s">
        <v>2</v>
      </c>
      <c r="I874" t="s">
        <v>16</v>
      </c>
      <c r="J874" t="s">
        <v>4</v>
      </c>
      <c r="K874" t="s">
        <v>30</v>
      </c>
      <c r="L874">
        <v>3</v>
      </c>
      <c r="M874">
        <v>100.48</v>
      </c>
      <c r="N874">
        <v>0.05</v>
      </c>
      <c r="O874">
        <v>50.68</v>
      </c>
      <c r="P874">
        <v>286.36799999999999</v>
      </c>
      <c r="Q874">
        <v>152.04</v>
      </c>
      <c r="R874">
        <v>134.328</v>
      </c>
      <c r="S874">
        <v>0.46907475695608447</v>
      </c>
      <c r="T874">
        <v>2026</v>
      </c>
      <c r="U874" t="s">
        <v>90</v>
      </c>
      <c r="V874">
        <v>5</v>
      </c>
      <c r="W874" t="s">
        <v>80</v>
      </c>
    </row>
    <row r="875" spans="1:23">
      <c r="A875">
        <v>1092</v>
      </c>
      <c r="B875" s="11">
        <v>46163</v>
      </c>
      <c r="C875">
        <v>2026</v>
      </c>
      <c r="D875" t="s">
        <v>90</v>
      </c>
      <c r="E875" t="s">
        <v>80</v>
      </c>
      <c r="F875" t="s">
        <v>20</v>
      </c>
      <c r="G875" t="s">
        <v>33</v>
      </c>
      <c r="H875" t="s">
        <v>2</v>
      </c>
      <c r="I875" t="s">
        <v>13</v>
      </c>
      <c r="J875" t="s">
        <v>34</v>
      </c>
      <c r="K875" t="s">
        <v>42</v>
      </c>
      <c r="L875">
        <v>3</v>
      </c>
      <c r="M875">
        <v>36.229999999999997</v>
      </c>
      <c r="N875">
        <v>0</v>
      </c>
      <c r="O875">
        <v>13.55</v>
      </c>
      <c r="P875">
        <v>108.69</v>
      </c>
      <c r="Q875">
        <v>40.650000000000006</v>
      </c>
      <c r="R875">
        <v>68.039999999999992</v>
      </c>
      <c r="S875">
        <v>0.62600055202870541</v>
      </c>
      <c r="T875">
        <v>2026</v>
      </c>
      <c r="U875" t="s">
        <v>90</v>
      </c>
      <c r="V875">
        <v>5</v>
      </c>
      <c r="W875" t="s">
        <v>80</v>
      </c>
    </row>
    <row r="876" spans="1:23">
      <c r="A876">
        <v>1213</v>
      </c>
      <c r="B876" s="11">
        <v>46163</v>
      </c>
      <c r="C876">
        <v>2026</v>
      </c>
      <c r="D876" t="s">
        <v>90</v>
      </c>
      <c r="E876" t="s">
        <v>80</v>
      </c>
      <c r="F876" t="s">
        <v>11</v>
      </c>
      <c r="G876" t="s">
        <v>12</v>
      </c>
      <c r="H876" t="s">
        <v>28</v>
      </c>
      <c r="I876" t="s">
        <v>3</v>
      </c>
      <c r="J876" t="s">
        <v>23</v>
      </c>
      <c r="K876" t="s">
        <v>51</v>
      </c>
      <c r="L876">
        <v>3</v>
      </c>
      <c r="M876">
        <v>120.61</v>
      </c>
      <c r="N876">
        <v>0</v>
      </c>
      <c r="O876">
        <v>60.17</v>
      </c>
      <c r="P876">
        <v>361.83</v>
      </c>
      <c r="Q876">
        <v>180.51</v>
      </c>
      <c r="R876">
        <v>181.32</v>
      </c>
      <c r="S876">
        <v>0.50111931017328581</v>
      </c>
      <c r="T876">
        <v>2026</v>
      </c>
      <c r="U876" t="s">
        <v>90</v>
      </c>
      <c r="V876">
        <v>5</v>
      </c>
      <c r="W876" t="s">
        <v>80</v>
      </c>
    </row>
    <row r="877" spans="1:23">
      <c r="A877">
        <v>1849</v>
      </c>
      <c r="B877" s="11">
        <v>46163</v>
      </c>
      <c r="C877">
        <v>2026</v>
      </c>
      <c r="D877" t="s">
        <v>90</v>
      </c>
      <c r="E877" t="s">
        <v>80</v>
      </c>
      <c r="F877" t="s">
        <v>11</v>
      </c>
      <c r="G877" t="s">
        <v>25</v>
      </c>
      <c r="H877" t="s">
        <v>28</v>
      </c>
      <c r="I877" t="s">
        <v>3</v>
      </c>
      <c r="J877" t="s">
        <v>14</v>
      </c>
      <c r="K877" t="s">
        <v>32</v>
      </c>
      <c r="L877">
        <v>3</v>
      </c>
      <c r="M877">
        <v>46.46</v>
      </c>
      <c r="N877">
        <v>0</v>
      </c>
      <c r="O877">
        <v>18.71</v>
      </c>
      <c r="P877">
        <v>139.38</v>
      </c>
      <c r="Q877">
        <v>56.13</v>
      </c>
      <c r="R877">
        <v>83.25</v>
      </c>
      <c r="S877">
        <v>0.59728798966853214</v>
      </c>
      <c r="T877">
        <v>2026</v>
      </c>
      <c r="U877" t="s">
        <v>90</v>
      </c>
      <c r="V877">
        <v>5</v>
      </c>
      <c r="W877" t="s">
        <v>80</v>
      </c>
    </row>
    <row r="878" spans="1:23">
      <c r="A878">
        <v>2395</v>
      </c>
      <c r="B878" s="11">
        <v>46163</v>
      </c>
      <c r="C878">
        <v>2026</v>
      </c>
      <c r="D878" t="s">
        <v>90</v>
      </c>
      <c r="E878" t="s">
        <v>80</v>
      </c>
      <c r="F878" t="s">
        <v>6</v>
      </c>
      <c r="G878" t="s">
        <v>43</v>
      </c>
      <c r="H878" t="s">
        <v>2</v>
      </c>
      <c r="I878" t="s">
        <v>16</v>
      </c>
      <c r="J878" t="s">
        <v>34</v>
      </c>
      <c r="K878" t="s">
        <v>42</v>
      </c>
      <c r="L878">
        <v>1</v>
      </c>
      <c r="M878">
        <v>36.9</v>
      </c>
      <c r="N878">
        <v>0.05</v>
      </c>
      <c r="O878">
        <v>13.89</v>
      </c>
      <c r="P878">
        <v>35.055</v>
      </c>
      <c r="Q878">
        <v>13.89</v>
      </c>
      <c r="R878">
        <v>21.164999999999999</v>
      </c>
      <c r="S878">
        <v>0.60376551133932388</v>
      </c>
      <c r="T878">
        <v>2026</v>
      </c>
      <c r="U878" t="s">
        <v>90</v>
      </c>
      <c r="V878">
        <v>5</v>
      </c>
      <c r="W878" t="s">
        <v>80</v>
      </c>
    </row>
    <row r="879" spans="1:23">
      <c r="A879">
        <v>4166</v>
      </c>
      <c r="B879" s="11">
        <v>46163</v>
      </c>
      <c r="C879">
        <v>2026</v>
      </c>
      <c r="D879" t="s">
        <v>90</v>
      </c>
      <c r="E879" t="s">
        <v>80</v>
      </c>
      <c r="F879" t="s">
        <v>11</v>
      </c>
      <c r="G879" t="s">
        <v>18</v>
      </c>
      <c r="H879" t="s">
        <v>2</v>
      </c>
      <c r="I879" t="s">
        <v>13</v>
      </c>
      <c r="J879" t="s">
        <v>34</v>
      </c>
      <c r="K879" t="s">
        <v>35</v>
      </c>
      <c r="L879">
        <v>6</v>
      </c>
      <c r="M879">
        <v>40.61</v>
      </c>
      <c r="N879">
        <v>0.05</v>
      </c>
      <c r="O879">
        <v>15.14</v>
      </c>
      <c r="P879">
        <v>231.47699999999998</v>
      </c>
      <c r="Q879">
        <v>90.84</v>
      </c>
      <c r="R879">
        <v>140.63699999999997</v>
      </c>
      <c r="S879">
        <v>0.607563602431343</v>
      </c>
      <c r="T879">
        <v>2026</v>
      </c>
      <c r="U879" t="s">
        <v>90</v>
      </c>
      <c r="V879">
        <v>5</v>
      </c>
      <c r="W879" t="s">
        <v>80</v>
      </c>
    </row>
    <row r="880" spans="1:23">
      <c r="A880">
        <v>1004</v>
      </c>
      <c r="B880" s="11">
        <v>46164</v>
      </c>
      <c r="C880">
        <v>2026</v>
      </c>
      <c r="D880" t="s">
        <v>90</v>
      </c>
      <c r="E880" t="s">
        <v>80</v>
      </c>
      <c r="F880" t="s">
        <v>20</v>
      </c>
      <c r="G880" t="s">
        <v>47</v>
      </c>
      <c r="H880" t="s">
        <v>2</v>
      </c>
      <c r="I880" t="s">
        <v>16</v>
      </c>
      <c r="J880" t="s">
        <v>14</v>
      </c>
      <c r="K880" t="s">
        <v>15</v>
      </c>
      <c r="L880">
        <v>2</v>
      </c>
      <c r="M880">
        <v>36.86</v>
      </c>
      <c r="N880">
        <v>0.05</v>
      </c>
      <c r="O880">
        <v>13.85</v>
      </c>
      <c r="P880">
        <v>70.033999999999992</v>
      </c>
      <c r="Q880">
        <v>27.7</v>
      </c>
      <c r="R880">
        <v>42.333999999999989</v>
      </c>
      <c r="S880">
        <v>0.60447782505640113</v>
      </c>
      <c r="T880">
        <v>2026</v>
      </c>
      <c r="U880" t="s">
        <v>90</v>
      </c>
      <c r="V880">
        <v>5</v>
      </c>
      <c r="W880" t="s">
        <v>80</v>
      </c>
    </row>
    <row r="881" spans="1:23">
      <c r="A881">
        <v>1012</v>
      </c>
      <c r="B881" s="11">
        <v>46164</v>
      </c>
      <c r="C881">
        <v>2026</v>
      </c>
      <c r="D881" t="s">
        <v>90</v>
      </c>
      <c r="E881" t="s">
        <v>80</v>
      </c>
      <c r="F881" t="s">
        <v>6</v>
      </c>
      <c r="G881" t="s">
        <v>27</v>
      </c>
      <c r="H881" t="s">
        <v>2</v>
      </c>
      <c r="I881" t="s">
        <v>13</v>
      </c>
      <c r="J881" t="s">
        <v>9</v>
      </c>
      <c r="K881" t="s">
        <v>37</v>
      </c>
      <c r="L881">
        <v>3</v>
      </c>
      <c r="M881">
        <v>156.74</v>
      </c>
      <c r="N881">
        <v>0</v>
      </c>
      <c r="O881">
        <v>79.819999999999993</v>
      </c>
      <c r="P881">
        <v>470.22</v>
      </c>
      <c r="Q881">
        <v>239.45999999999998</v>
      </c>
      <c r="R881">
        <v>230.76000000000005</v>
      </c>
      <c r="S881">
        <v>0.49074901110118674</v>
      </c>
      <c r="T881">
        <v>2026</v>
      </c>
      <c r="U881" t="s">
        <v>90</v>
      </c>
      <c r="V881">
        <v>5</v>
      </c>
      <c r="W881" t="s">
        <v>80</v>
      </c>
    </row>
    <row r="882" spans="1:23">
      <c r="A882">
        <v>2180</v>
      </c>
      <c r="B882" s="11">
        <v>46164</v>
      </c>
      <c r="C882">
        <v>2026</v>
      </c>
      <c r="D882" t="s">
        <v>90</v>
      </c>
      <c r="E882" t="s">
        <v>80</v>
      </c>
      <c r="F882" t="s">
        <v>0</v>
      </c>
      <c r="G882" t="s">
        <v>36</v>
      </c>
      <c r="H882" t="s">
        <v>8</v>
      </c>
      <c r="I882" t="s">
        <v>3</v>
      </c>
      <c r="J882" t="s">
        <v>4</v>
      </c>
      <c r="K882" t="s">
        <v>22</v>
      </c>
      <c r="L882">
        <v>3</v>
      </c>
      <c r="M882">
        <v>51.04</v>
      </c>
      <c r="N882">
        <v>0.2</v>
      </c>
      <c r="O882">
        <v>22.32</v>
      </c>
      <c r="P882">
        <v>122.49600000000001</v>
      </c>
      <c r="Q882">
        <v>66.960000000000008</v>
      </c>
      <c r="R882">
        <v>55.536000000000001</v>
      </c>
      <c r="S882">
        <v>0.45336990595611282</v>
      </c>
      <c r="T882">
        <v>2026</v>
      </c>
      <c r="U882" t="s">
        <v>90</v>
      </c>
      <c r="V882">
        <v>5</v>
      </c>
      <c r="W882" t="s">
        <v>80</v>
      </c>
    </row>
    <row r="883" spans="1:23">
      <c r="A883">
        <v>3659</v>
      </c>
      <c r="B883" s="11">
        <v>46164</v>
      </c>
      <c r="C883">
        <v>2026</v>
      </c>
      <c r="D883" t="s">
        <v>90</v>
      </c>
      <c r="E883" t="s">
        <v>80</v>
      </c>
      <c r="F883" t="s">
        <v>20</v>
      </c>
      <c r="G883" t="s">
        <v>47</v>
      </c>
      <c r="H883" t="s">
        <v>19</v>
      </c>
      <c r="I883" t="s">
        <v>13</v>
      </c>
      <c r="J883" t="s">
        <v>9</v>
      </c>
      <c r="K883" t="s">
        <v>10</v>
      </c>
      <c r="L883">
        <v>2</v>
      </c>
      <c r="M883">
        <v>93.55</v>
      </c>
      <c r="N883">
        <v>0</v>
      </c>
      <c r="O883">
        <v>44.31</v>
      </c>
      <c r="P883">
        <v>187.1</v>
      </c>
      <c r="Q883">
        <v>88.62</v>
      </c>
      <c r="R883">
        <v>98.47999999999999</v>
      </c>
      <c r="S883">
        <v>0.52634954569748793</v>
      </c>
      <c r="T883">
        <v>2026</v>
      </c>
      <c r="U883" t="s">
        <v>90</v>
      </c>
      <c r="V883">
        <v>5</v>
      </c>
      <c r="W883" t="s">
        <v>80</v>
      </c>
    </row>
    <row r="884" spans="1:23">
      <c r="A884">
        <v>3775</v>
      </c>
      <c r="B884" s="11">
        <v>46164</v>
      </c>
      <c r="C884">
        <v>2026</v>
      </c>
      <c r="D884" t="s">
        <v>90</v>
      </c>
      <c r="E884" t="s">
        <v>80</v>
      </c>
      <c r="F884" t="s">
        <v>11</v>
      </c>
      <c r="G884" t="s">
        <v>12</v>
      </c>
      <c r="H884" t="s">
        <v>2</v>
      </c>
      <c r="I884" t="s">
        <v>16</v>
      </c>
      <c r="J884" t="s">
        <v>14</v>
      </c>
      <c r="K884" t="s">
        <v>44</v>
      </c>
      <c r="L884">
        <v>1</v>
      </c>
      <c r="M884">
        <v>131.74</v>
      </c>
      <c r="N884">
        <v>0</v>
      </c>
      <c r="O884">
        <v>66.650000000000006</v>
      </c>
      <c r="P884">
        <v>131.74</v>
      </c>
      <c r="Q884">
        <v>66.650000000000006</v>
      </c>
      <c r="R884">
        <v>65.09</v>
      </c>
      <c r="S884">
        <v>0.49407924700166994</v>
      </c>
      <c r="T884">
        <v>2026</v>
      </c>
      <c r="U884" t="s">
        <v>90</v>
      </c>
      <c r="V884">
        <v>5</v>
      </c>
      <c r="W884" t="s">
        <v>80</v>
      </c>
    </row>
    <row r="885" spans="1:23">
      <c r="A885">
        <v>4071</v>
      </c>
      <c r="B885" s="11">
        <v>46164</v>
      </c>
      <c r="C885">
        <v>2026</v>
      </c>
      <c r="D885" t="s">
        <v>90</v>
      </c>
      <c r="E885" t="s">
        <v>80</v>
      </c>
      <c r="F885" t="s">
        <v>20</v>
      </c>
      <c r="G885" t="s">
        <v>33</v>
      </c>
      <c r="H885" t="s">
        <v>2</v>
      </c>
      <c r="I885" t="s">
        <v>13</v>
      </c>
      <c r="J885" t="s">
        <v>9</v>
      </c>
      <c r="K885" t="s">
        <v>10</v>
      </c>
      <c r="L885">
        <v>5</v>
      </c>
      <c r="M885">
        <v>91.79</v>
      </c>
      <c r="N885">
        <v>0.05</v>
      </c>
      <c r="O885">
        <v>44.48</v>
      </c>
      <c r="P885">
        <v>436.0025</v>
      </c>
      <c r="Q885">
        <v>222.39999999999998</v>
      </c>
      <c r="R885">
        <v>213.60250000000002</v>
      </c>
      <c r="S885">
        <v>0.48991118170193981</v>
      </c>
      <c r="T885">
        <v>2026</v>
      </c>
      <c r="U885" t="s">
        <v>90</v>
      </c>
      <c r="V885">
        <v>5</v>
      </c>
      <c r="W885" t="s">
        <v>80</v>
      </c>
    </row>
    <row r="886" spans="1:23">
      <c r="A886">
        <v>5137</v>
      </c>
      <c r="B886" s="11">
        <v>46164</v>
      </c>
      <c r="C886">
        <v>2026</v>
      </c>
      <c r="D886" t="s">
        <v>90</v>
      </c>
      <c r="E886" t="s">
        <v>80</v>
      </c>
      <c r="F886" t="s">
        <v>20</v>
      </c>
      <c r="G886" t="s">
        <v>47</v>
      </c>
      <c r="H886" t="s">
        <v>2</v>
      </c>
      <c r="I886" t="s">
        <v>16</v>
      </c>
      <c r="J886" t="s">
        <v>9</v>
      </c>
      <c r="K886" t="s">
        <v>37</v>
      </c>
      <c r="L886">
        <v>4</v>
      </c>
      <c r="M886">
        <v>155.4</v>
      </c>
      <c r="N886">
        <v>0.05</v>
      </c>
      <c r="O886">
        <v>77.31</v>
      </c>
      <c r="P886">
        <v>590.52</v>
      </c>
      <c r="Q886">
        <v>309.24</v>
      </c>
      <c r="R886">
        <v>281.27999999999997</v>
      </c>
      <c r="S886">
        <v>0.47632595001016048</v>
      </c>
      <c r="T886">
        <v>2026</v>
      </c>
      <c r="U886" t="s">
        <v>90</v>
      </c>
      <c r="V886">
        <v>5</v>
      </c>
      <c r="W886" t="s">
        <v>80</v>
      </c>
    </row>
    <row r="887" spans="1:23">
      <c r="A887">
        <v>133</v>
      </c>
      <c r="B887" s="11">
        <v>46165</v>
      </c>
      <c r="C887">
        <v>2026</v>
      </c>
      <c r="D887" t="s">
        <v>90</v>
      </c>
      <c r="E887" t="s">
        <v>80</v>
      </c>
      <c r="F887" t="s">
        <v>6</v>
      </c>
      <c r="G887" t="s">
        <v>7</v>
      </c>
      <c r="H887" t="s">
        <v>2</v>
      </c>
      <c r="I887" t="s">
        <v>13</v>
      </c>
      <c r="J887" t="s">
        <v>14</v>
      </c>
      <c r="K887" t="s">
        <v>15</v>
      </c>
      <c r="L887">
        <v>1</v>
      </c>
      <c r="M887">
        <v>36.57</v>
      </c>
      <c r="N887">
        <v>0.05</v>
      </c>
      <c r="O887">
        <v>13.33</v>
      </c>
      <c r="P887">
        <v>34.741500000000002</v>
      </c>
      <c r="Q887">
        <v>13.33</v>
      </c>
      <c r="R887">
        <v>21.411500000000004</v>
      </c>
      <c r="S887">
        <v>0.61630902522919284</v>
      </c>
      <c r="T887">
        <v>2026</v>
      </c>
      <c r="U887" t="s">
        <v>90</v>
      </c>
      <c r="V887">
        <v>5</v>
      </c>
      <c r="W887" t="s">
        <v>80</v>
      </c>
    </row>
    <row r="888" spans="1:23">
      <c r="A888">
        <v>1385</v>
      </c>
      <c r="B888" s="11">
        <v>46165</v>
      </c>
      <c r="C888">
        <v>2026</v>
      </c>
      <c r="D888" t="s">
        <v>90</v>
      </c>
      <c r="E888" t="s">
        <v>80</v>
      </c>
      <c r="F888" t="s">
        <v>11</v>
      </c>
      <c r="G888" t="s">
        <v>52</v>
      </c>
      <c r="H888" t="s">
        <v>2</v>
      </c>
      <c r="I888" t="s">
        <v>13</v>
      </c>
      <c r="J888" t="s">
        <v>4</v>
      </c>
      <c r="K888" t="s">
        <v>26</v>
      </c>
      <c r="L888">
        <v>2</v>
      </c>
      <c r="M888">
        <v>41.19</v>
      </c>
      <c r="N888">
        <v>0</v>
      </c>
      <c r="O888">
        <v>17.190000000000001</v>
      </c>
      <c r="P888">
        <v>82.38</v>
      </c>
      <c r="Q888">
        <v>34.380000000000003</v>
      </c>
      <c r="R888">
        <v>47.999999999999993</v>
      </c>
      <c r="S888">
        <v>0.58266569555717407</v>
      </c>
      <c r="T888">
        <v>2026</v>
      </c>
      <c r="U888" t="s">
        <v>90</v>
      </c>
      <c r="V888">
        <v>5</v>
      </c>
      <c r="W888" t="s">
        <v>80</v>
      </c>
    </row>
    <row r="889" spans="1:23">
      <c r="A889">
        <v>1597</v>
      </c>
      <c r="B889" s="11">
        <v>46165</v>
      </c>
      <c r="C889">
        <v>2026</v>
      </c>
      <c r="D889" t="s">
        <v>90</v>
      </c>
      <c r="E889" t="s">
        <v>80</v>
      </c>
      <c r="F889" t="s">
        <v>20</v>
      </c>
      <c r="G889" t="s">
        <v>33</v>
      </c>
      <c r="H889" t="s">
        <v>2</v>
      </c>
      <c r="I889" t="s">
        <v>3</v>
      </c>
      <c r="J889" t="s">
        <v>14</v>
      </c>
      <c r="K889" t="s">
        <v>44</v>
      </c>
      <c r="L889">
        <v>1</v>
      </c>
      <c r="M889">
        <v>136.66999999999999</v>
      </c>
      <c r="N889">
        <v>0.05</v>
      </c>
      <c r="O889">
        <v>67.099999999999994</v>
      </c>
      <c r="P889">
        <v>129.83649999999997</v>
      </c>
      <c r="Q889">
        <v>67.099999999999994</v>
      </c>
      <c r="R889">
        <v>62.736499999999978</v>
      </c>
      <c r="S889">
        <v>0.48319617364916639</v>
      </c>
      <c r="T889">
        <v>2026</v>
      </c>
      <c r="U889" t="s">
        <v>90</v>
      </c>
      <c r="V889">
        <v>5</v>
      </c>
      <c r="W889" t="s">
        <v>80</v>
      </c>
    </row>
    <row r="890" spans="1:23">
      <c r="A890">
        <v>2273</v>
      </c>
      <c r="B890" s="11">
        <v>46165</v>
      </c>
      <c r="C890">
        <v>2026</v>
      </c>
      <c r="D890" t="s">
        <v>90</v>
      </c>
      <c r="E890" t="s">
        <v>80</v>
      </c>
      <c r="F890" t="s">
        <v>11</v>
      </c>
      <c r="G890" t="s">
        <v>12</v>
      </c>
      <c r="H890" t="s">
        <v>19</v>
      </c>
      <c r="I890" t="s">
        <v>13</v>
      </c>
      <c r="J890" t="s">
        <v>34</v>
      </c>
      <c r="K890" t="s">
        <v>42</v>
      </c>
      <c r="L890">
        <v>2</v>
      </c>
      <c r="M890">
        <v>35.700000000000003</v>
      </c>
      <c r="N890">
        <v>0</v>
      </c>
      <c r="O890">
        <v>13.52</v>
      </c>
      <c r="P890">
        <v>71.400000000000006</v>
      </c>
      <c r="Q890">
        <v>27.04</v>
      </c>
      <c r="R890">
        <v>44.360000000000007</v>
      </c>
      <c r="S890">
        <v>0.62128851540616248</v>
      </c>
      <c r="T890">
        <v>2026</v>
      </c>
      <c r="U890" t="s">
        <v>90</v>
      </c>
      <c r="V890">
        <v>5</v>
      </c>
      <c r="W890" t="s">
        <v>80</v>
      </c>
    </row>
    <row r="891" spans="1:23">
      <c r="A891">
        <v>2931</v>
      </c>
      <c r="B891" s="11">
        <v>46165</v>
      </c>
      <c r="C891">
        <v>2026</v>
      </c>
      <c r="D891" t="s">
        <v>90</v>
      </c>
      <c r="E891" t="s">
        <v>80</v>
      </c>
      <c r="F891" t="s">
        <v>0</v>
      </c>
      <c r="G891" t="s">
        <v>1</v>
      </c>
      <c r="H891" t="s">
        <v>2</v>
      </c>
      <c r="I891" t="s">
        <v>3</v>
      </c>
      <c r="J891" t="s">
        <v>4</v>
      </c>
      <c r="K891" t="s">
        <v>30</v>
      </c>
      <c r="L891">
        <v>1</v>
      </c>
      <c r="M891">
        <v>100.87</v>
      </c>
      <c r="N891">
        <v>0</v>
      </c>
      <c r="O891">
        <v>50.4</v>
      </c>
      <c r="P891">
        <v>100.87</v>
      </c>
      <c r="Q891">
        <v>50.4</v>
      </c>
      <c r="R891">
        <v>50.470000000000006</v>
      </c>
      <c r="S891">
        <v>0.5003469812630118</v>
      </c>
      <c r="T891">
        <v>2026</v>
      </c>
      <c r="U891" t="s">
        <v>90</v>
      </c>
      <c r="V891">
        <v>5</v>
      </c>
      <c r="W891" t="s">
        <v>80</v>
      </c>
    </row>
    <row r="892" spans="1:23">
      <c r="A892">
        <v>4143</v>
      </c>
      <c r="B892" s="11">
        <v>46165</v>
      </c>
      <c r="C892">
        <v>2026</v>
      </c>
      <c r="D892" t="s">
        <v>90</v>
      </c>
      <c r="E892" t="s">
        <v>80</v>
      </c>
      <c r="F892" t="s">
        <v>11</v>
      </c>
      <c r="G892" t="s">
        <v>52</v>
      </c>
      <c r="H892" t="s">
        <v>19</v>
      </c>
      <c r="I892" t="s">
        <v>3</v>
      </c>
      <c r="J892" t="s">
        <v>14</v>
      </c>
      <c r="K892" t="s">
        <v>44</v>
      </c>
      <c r="L892">
        <v>1</v>
      </c>
      <c r="M892">
        <v>130.80000000000001</v>
      </c>
      <c r="N892">
        <v>0</v>
      </c>
      <c r="O892">
        <v>68.7</v>
      </c>
      <c r="P892">
        <v>130.80000000000001</v>
      </c>
      <c r="Q892">
        <v>68.7</v>
      </c>
      <c r="R892">
        <v>62.100000000000009</v>
      </c>
      <c r="S892">
        <v>0.4747706422018349</v>
      </c>
      <c r="T892">
        <v>2026</v>
      </c>
      <c r="U892" t="s">
        <v>90</v>
      </c>
      <c r="V892">
        <v>5</v>
      </c>
      <c r="W892" t="s">
        <v>80</v>
      </c>
    </row>
    <row r="893" spans="1:23">
      <c r="A893">
        <v>4504</v>
      </c>
      <c r="B893" s="11">
        <v>46165</v>
      </c>
      <c r="C893">
        <v>2026</v>
      </c>
      <c r="D893" t="s">
        <v>90</v>
      </c>
      <c r="E893" t="s">
        <v>80</v>
      </c>
      <c r="F893" t="s">
        <v>0</v>
      </c>
      <c r="G893" t="s">
        <v>36</v>
      </c>
      <c r="H893" t="s">
        <v>28</v>
      </c>
      <c r="I893" t="s">
        <v>3</v>
      </c>
      <c r="J893" t="s">
        <v>9</v>
      </c>
      <c r="K893" t="s">
        <v>37</v>
      </c>
      <c r="L893">
        <v>1</v>
      </c>
      <c r="M893">
        <v>153.88999999999999</v>
      </c>
      <c r="N893">
        <v>0</v>
      </c>
      <c r="O893">
        <v>79.64</v>
      </c>
      <c r="P893">
        <v>153.88999999999999</v>
      </c>
      <c r="Q893">
        <v>79.64</v>
      </c>
      <c r="R893">
        <v>74.249999999999986</v>
      </c>
      <c r="S893">
        <v>0.4824874910650464</v>
      </c>
      <c r="T893">
        <v>2026</v>
      </c>
      <c r="U893" t="s">
        <v>90</v>
      </c>
      <c r="V893">
        <v>5</v>
      </c>
      <c r="W893" t="s">
        <v>80</v>
      </c>
    </row>
    <row r="894" spans="1:23">
      <c r="A894">
        <v>656</v>
      </c>
      <c r="B894" s="11">
        <v>46166</v>
      </c>
      <c r="C894">
        <v>2026</v>
      </c>
      <c r="D894" t="s">
        <v>90</v>
      </c>
      <c r="E894" t="s">
        <v>80</v>
      </c>
      <c r="F894" t="s">
        <v>20</v>
      </c>
      <c r="G894" t="s">
        <v>31</v>
      </c>
      <c r="H894" t="s">
        <v>2</v>
      </c>
      <c r="I894" t="s">
        <v>13</v>
      </c>
      <c r="J894" t="s">
        <v>23</v>
      </c>
      <c r="K894" t="s">
        <v>51</v>
      </c>
      <c r="L894">
        <v>1</v>
      </c>
      <c r="M894">
        <v>122.51</v>
      </c>
      <c r="N894">
        <v>0.15</v>
      </c>
      <c r="O894">
        <v>62.2</v>
      </c>
      <c r="P894">
        <v>104.1335</v>
      </c>
      <c r="Q894">
        <v>62.2</v>
      </c>
      <c r="R894">
        <v>41.933499999999995</v>
      </c>
      <c r="S894">
        <v>0.40268981643755369</v>
      </c>
      <c r="T894">
        <v>2026</v>
      </c>
      <c r="U894" t="s">
        <v>90</v>
      </c>
      <c r="V894">
        <v>5</v>
      </c>
      <c r="W894" t="s">
        <v>80</v>
      </c>
    </row>
    <row r="895" spans="1:23">
      <c r="A895">
        <v>979</v>
      </c>
      <c r="B895" s="11">
        <v>46166</v>
      </c>
      <c r="C895">
        <v>2026</v>
      </c>
      <c r="D895" t="s">
        <v>90</v>
      </c>
      <c r="E895" t="s">
        <v>80</v>
      </c>
      <c r="F895" t="s">
        <v>20</v>
      </c>
      <c r="G895" t="s">
        <v>21</v>
      </c>
      <c r="H895" t="s">
        <v>8</v>
      </c>
      <c r="I895" t="s">
        <v>3</v>
      </c>
      <c r="J895" t="s">
        <v>4</v>
      </c>
      <c r="K895" t="s">
        <v>5</v>
      </c>
      <c r="L895">
        <v>8</v>
      </c>
      <c r="M895">
        <v>79.94</v>
      </c>
      <c r="N895">
        <v>0.15</v>
      </c>
      <c r="O895">
        <v>41.65</v>
      </c>
      <c r="P895">
        <v>543.59199999999998</v>
      </c>
      <c r="Q895">
        <v>333.2</v>
      </c>
      <c r="R895">
        <v>210.392</v>
      </c>
      <c r="S895">
        <v>0.38704028021015763</v>
      </c>
      <c r="T895">
        <v>2026</v>
      </c>
      <c r="U895" t="s">
        <v>90</v>
      </c>
      <c r="V895">
        <v>5</v>
      </c>
      <c r="W895" t="s">
        <v>80</v>
      </c>
    </row>
    <row r="896" spans="1:23">
      <c r="A896">
        <v>1510</v>
      </c>
      <c r="B896" s="11">
        <v>46166</v>
      </c>
      <c r="C896">
        <v>2026</v>
      </c>
      <c r="D896" t="s">
        <v>90</v>
      </c>
      <c r="E896" t="s">
        <v>80</v>
      </c>
      <c r="F896" t="s">
        <v>20</v>
      </c>
      <c r="G896" t="s">
        <v>31</v>
      </c>
      <c r="H896" t="s">
        <v>2</v>
      </c>
      <c r="I896" t="s">
        <v>13</v>
      </c>
      <c r="J896" t="s">
        <v>4</v>
      </c>
      <c r="K896" t="s">
        <v>22</v>
      </c>
      <c r="L896">
        <v>2</v>
      </c>
      <c r="M896">
        <v>50.78</v>
      </c>
      <c r="N896">
        <v>0.05</v>
      </c>
      <c r="O896">
        <v>23.03</v>
      </c>
      <c r="P896">
        <v>96.481999999999999</v>
      </c>
      <c r="Q896">
        <v>46.06</v>
      </c>
      <c r="R896">
        <v>50.421999999999997</v>
      </c>
      <c r="S896">
        <v>0.52260525279326708</v>
      </c>
      <c r="T896">
        <v>2026</v>
      </c>
      <c r="U896" t="s">
        <v>90</v>
      </c>
      <c r="V896">
        <v>5</v>
      </c>
      <c r="W896" t="s">
        <v>80</v>
      </c>
    </row>
    <row r="897" spans="1:23">
      <c r="A897">
        <v>1959</v>
      </c>
      <c r="B897" s="11">
        <v>46166</v>
      </c>
      <c r="C897">
        <v>2026</v>
      </c>
      <c r="D897" t="s">
        <v>90</v>
      </c>
      <c r="E897" t="s">
        <v>80</v>
      </c>
      <c r="F897" t="s">
        <v>0</v>
      </c>
      <c r="G897" t="s">
        <v>50</v>
      </c>
      <c r="H897" t="s">
        <v>28</v>
      </c>
      <c r="I897" t="s">
        <v>16</v>
      </c>
      <c r="J897" t="s">
        <v>4</v>
      </c>
      <c r="K897" t="s">
        <v>5</v>
      </c>
      <c r="L897">
        <v>2</v>
      </c>
      <c r="M897">
        <v>80.59</v>
      </c>
      <c r="N897">
        <v>0.05</v>
      </c>
      <c r="O897">
        <v>41.44</v>
      </c>
      <c r="P897">
        <v>153.12100000000001</v>
      </c>
      <c r="Q897">
        <v>82.88</v>
      </c>
      <c r="R897">
        <v>70.241000000000014</v>
      </c>
      <c r="S897">
        <v>0.45872871781140412</v>
      </c>
      <c r="T897">
        <v>2026</v>
      </c>
      <c r="U897" t="s">
        <v>90</v>
      </c>
      <c r="V897">
        <v>5</v>
      </c>
      <c r="W897" t="s">
        <v>80</v>
      </c>
    </row>
    <row r="898" spans="1:23">
      <c r="A898">
        <v>2089</v>
      </c>
      <c r="B898" s="11">
        <v>46166</v>
      </c>
      <c r="C898">
        <v>2026</v>
      </c>
      <c r="D898" t="s">
        <v>90</v>
      </c>
      <c r="E898" t="s">
        <v>80</v>
      </c>
      <c r="F898" t="s">
        <v>0</v>
      </c>
      <c r="G898" t="s">
        <v>50</v>
      </c>
      <c r="H898" t="s">
        <v>28</v>
      </c>
      <c r="I898" t="s">
        <v>13</v>
      </c>
      <c r="J898" t="s">
        <v>34</v>
      </c>
      <c r="K898" t="s">
        <v>42</v>
      </c>
      <c r="L898">
        <v>3</v>
      </c>
      <c r="M898">
        <v>35.75</v>
      </c>
      <c r="N898">
        <v>0.15</v>
      </c>
      <c r="O898">
        <v>13.54</v>
      </c>
      <c r="P898">
        <v>91.162499999999994</v>
      </c>
      <c r="Q898">
        <v>40.619999999999997</v>
      </c>
      <c r="R898">
        <v>50.542499999999997</v>
      </c>
      <c r="S898">
        <v>0.55442204853969557</v>
      </c>
      <c r="T898">
        <v>2026</v>
      </c>
      <c r="U898" t="s">
        <v>90</v>
      </c>
      <c r="V898">
        <v>5</v>
      </c>
      <c r="W898" t="s">
        <v>80</v>
      </c>
    </row>
    <row r="899" spans="1:23">
      <c r="A899">
        <v>2446</v>
      </c>
      <c r="B899" s="11">
        <v>46166</v>
      </c>
      <c r="C899">
        <v>2026</v>
      </c>
      <c r="D899" t="s">
        <v>90</v>
      </c>
      <c r="E899" t="s">
        <v>80</v>
      </c>
      <c r="F899" t="s">
        <v>6</v>
      </c>
      <c r="G899" t="s">
        <v>43</v>
      </c>
      <c r="H899" t="s">
        <v>2</v>
      </c>
      <c r="I899" t="s">
        <v>13</v>
      </c>
      <c r="J899" t="s">
        <v>23</v>
      </c>
      <c r="K899" t="s">
        <v>29</v>
      </c>
      <c r="L899">
        <v>5</v>
      </c>
      <c r="M899">
        <v>195.78</v>
      </c>
      <c r="N899">
        <v>0.1</v>
      </c>
      <c r="O899">
        <v>101.98</v>
      </c>
      <c r="P899">
        <v>881.01</v>
      </c>
      <c r="Q899">
        <v>509.90000000000003</v>
      </c>
      <c r="R899">
        <v>371.10999999999996</v>
      </c>
      <c r="S899">
        <v>0.4212324491208953</v>
      </c>
      <c r="T899">
        <v>2026</v>
      </c>
      <c r="U899" t="s">
        <v>90</v>
      </c>
      <c r="V899">
        <v>5</v>
      </c>
      <c r="W899" t="s">
        <v>80</v>
      </c>
    </row>
    <row r="900" spans="1:23">
      <c r="A900">
        <v>2847</v>
      </c>
      <c r="B900" s="11">
        <v>46166</v>
      </c>
      <c r="C900">
        <v>2026</v>
      </c>
      <c r="D900" t="s">
        <v>90</v>
      </c>
      <c r="E900" t="s">
        <v>80</v>
      </c>
      <c r="F900" t="s">
        <v>20</v>
      </c>
      <c r="G900" t="s">
        <v>47</v>
      </c>
      <c r="H900" t="s">
        <v>2</v>
      </c>
      <c r="I900" t="s">
        <v>3</v>
      </c>
      <c r="J900" t="s">
        <v>23</v>
      </c>
      <c r="K900" t="s">
        <v>51</v>
      </c>
      <c r="L900">
        <v>2</v>
      </c>
      <c r="M900">
        <v>125.95</v>
      </c>
      <c r="N900">
        <v>0.05</v>
      </c>
      <c r="O900">
        <v>61.74</v>
      </c>
      <c r="P900">
        <v>239.30500000000001</v>
      </c>
      <c r="Q900">
        <v>123.48</v>
      </c>
      <c r="R900">
        <v>115.825</v>
      </c>
      <c r="S900">
        <v>0.48400576669940032</v>
      </c>
      <c r="T900">
        <v>2026</v>
      </c>
      <c r="U900" t="s">
        <v>90</v>
      </c>
      <c r="V900">
        <v>5</v>
      </c>
      <c r="W900" t="s">
        <v>80</v>
      </c>
    </row>
    <row r="901" spans="1:23">
      <c r="A901">
        <v>3454</v>
      </c>
      <c r="B901" s="11">
        <v>46166</v>
      </c>
      <c r="C901">
        <v>2026</v>
      </c>
      <c r="D901" t="s">
        <v>90</v>
      </c>
      <c r="E901" t="s">
        <v>80</v>
      </c>
      <c r="F901" t="s">
        <v>20</v>
      </c>
      <c r="G901" t="s">
        <v>31</v>
      </c>
      <c r="H901" t="s">
        <v>2</v>
      </c>
      <c r="I901" t="s">
        <v>13</v>
      </c>
      <c r="J901" t="s">
        <v>34</v>
      </c>
      <c r="K901" t="s">
        <v>35</v>
      </c>
      <c r="L901">
        <v>2</v>
      </c>
      <c r="M901">
        <v>41.32</v>
      </c>
      <c r="N901">
        <v>0</v>
      </c>
      <c r="O901">
        <v>14.91</v>
      </c>
      <c r="P901">
        <v>82.64</v>
      </c>
      <c r="Q901">
        <v>29.82</v>
      </c>
      <c r="R901">
        <v>52.82</v>
      </c>
      <c r="S901">
        <v>0.63915779283639884</v>
      </c>
      <c r="T901">
        <v>2026</v>
      </c>
      <c r="U901" t="s">
        <v>90</v>
      </c>
      <c r="V901">
        <v>5</v>
      </c>
      <c r="W901" t="s">
        <v>80</v>
      </c>
    </row>
    <row r="902" spans="1:23">
      <c r="A902">
        <v>4472</v>
      </c>
      <c r="B902" s="11">
        <v>46166</v>
      </c>
      <c r="C902">
        <v>2026</v>
      </c>
      <c r="D902" t="s">
        <v>90</v>
      </c>
      <c r="E902" t="s">
        <v>80</v>
      </c>
      <c r="F902" t="s">
        <v>20</v>
      </c>
      <c r="G902" t="s">
        <v>33</v>
      </c>
      <c r="H902" t="s">
        <v>28</v>
      </c>
      <c r="I902" t="s">
        <v>13</v>
      </c>
      <c r="J902" t="s">
        <v>9</v>
      </c>
      <c r="K902" t="s">
        <v>17</v>
      </c>
      <c r="L902">
        <v>2</v>
      </c>
      <c r="M902">
        <v>144.01</v>
      </c>
      <c r="N902">
        <v>0</v>
      </c>
      <c r="O902">
        <v>79.37</v>
      </c>
      <c r="P902">
        <v>288.02</v>
      </c>
      <c r="Q902">
        <v>158.74</v>
      </c>
      <c r="R902">
        <v>129.27999999999997</v>
      </c>
      <c r="S902">
        <v>0.44885771821401282</v>
      </c>
      <c r="T902">
        <v>2026</v>
      </c>
      <c r="U902" t="s">
        <v>90</v>
      </c>
      <c r="V902">
        <v>5</v>
      </c>
      <c r="W902" t="s">
        <v>80</v>
      </c>
    </row>
    <row r="903" spans="1:23">
      <c r="A903">
        <v>4852</v>
      </c>
      <c r="B903" s="11">
        <v>46166</v>
      </c>
      <c r="C903">
        <v>2026</v>
      </c>
      <c r="D903" t="s">
        <v>90</v>
      </c>
      <c r="E903" t="s">
        <v>80</v>
      </c>
      <c r="F903" t="s">
        <v>0</v>
      </c>
      <c r="G903" t="s">
        <v>50</v>
      </c>
      <c r="H903" t="s">
        <v>2</v>
      </c>
      <c r="I903" t="s">
        <v>16</v>
      </c>
      <c r="J903" t="s">
        <v>4</v>
      </c>
      <c r="K903" t="s">
        <v>22</v>
      </c>
      <c r="L903">
        <v>2</v>
      </c>
      <c r="M903">
        <v>51.17</v>
      </c>
      <c r="N903">
        <v>0.05</v>
      </c>
      <c r="O903">
        <v>21.97</v>
      </c>
      <c r="P903">
        <v>97.222999999999999</v>
      </c>
      <c r="Q903">
        <v>43.94</v>
      </c>
      <c r="R903">
        <v>53.283000000000001</v>
      </c>
      <c r="S903">
        <v>0.54804932989107513</v>
      </c>
      <c r="T903">
        <v>2026</v>
      </c>
      <c r="U903" t="s">
        <v>90</v>
      </c>
      <c r="V903">
        <v>5</v>
      </c>
      <c r="W903" t="s">
        <v>80</v>
      </c>
    </row>
    <row r="904" spans="1:23">
      <c r="A904">
        <v>4959</v>
      </c>
      <c r="B904" s="11">
        <v>46166</v>
      </c>
      <c r="C904">
        <v>2026</v>
      </c>
      <c r="D904" t="s">
        <v>90</v>
      </c>
      <c r="E904" t="s">
        <v>80</v>
      </c>
      <c r="F904" t="s">
        <v>0</v>
      </c>
      <c r="G904" t="s">
        <v>1</v>
      </c>
      <c r="H904" t="s">
        <v>8</v>
      </c>
      <c r="I904" t="s">
        <v>16</v>
      </c>
      <c r="J904" t="s">
        <v>23</v>
      </c>
      <c r="K904" t="s">
        <v>40</v>
      </c>
      <c r="L904">
        <v>6</v>
      </c>
      <c r="M904">
        <v>83.58</v>
      </c>
      <c r="N904">
        <v>0.2</v>
      </c>
      <c r="O904">
        <v>40.5</v>
      </c>
      <c r="P904">
        <v>401.18400000000003</v>
      </c>
      <c r="Q904">
        <v>243</v>
      </c>
      <c r="R904">
        <v>158.18400000000003</v>
      </c>
      <c r="S904">
        <v>0.39429289303661169</v>
      </c>
      <c r="T904">
        <v>2026</v>
      </c>
      <c r="U904" t="s">
        <v>90</v>
      </c>
      <c r="V904">
        <v>5</v>
      </c>
      <c r="W904" t="s">
        <v>80</v>
      </c>
    </row>
    <row r="905" spans="1:23">
      <c r="A905">
        <v>5056</v>
      </c>
      <c r="B905" s="11">
        <v>46166</v>
      </c>
      <c r="C905">
        <v>2026</v>
      </c>
      <c r="D905" t="s">
        <v>90</v>
      </c>
      <c r="E905" t="s">
        <v>80</v>
      </c>
      <c r="F905" t="s">
        <v>11</v>
      </c>
      <c r="G905" t="s">
        <v>52</v>
      </c>
      <c r="H905" t="s">
        <v>28</v>
      </c>
      <c r="I905" t="s">
        <v>3</v>
      </c>
      <c r="J905" t="s">
        <v>23</v>
      </c>
      <c r="K905" t="s">
        <v>40</v>
      </c>
      <c r="L905">
        <v>2</v>
      </c>
      <c r="M905">
        <v>80.010000000000005</v>
      </c>
      <c r="N905">
        <v>0</v>
      </c>
      <c r="O905">
        <v>38.54</v>
      </c>
      <c r="P905">
        <v>160.02000000000001</v>
      </c>
      <c r="Q905">
        <v>77.08</v>
      </c>
      <c r="R905">
        <v>82.940000000000012</v>
      </c>
      <c r="S905">
        <v>0.51831021122359711</v>
      </c>
      <c r="T905">
        <v>2026</v>
      </c>
      <c r="U905" t="s">
        <v>90</v>
      </c>
      <c r="V905">
        <v>5</v>
      </c>
      <c r="W905" t="s">
        <v>80</v>
      </c>
    </row>
    <row r="906" spans="1:23">
      <c r="A906">
        <v>1152</v>
      </c>
      <c r="B906" s="11">
        <v>46167</v>
      </c>
      <c r="C906">
        <v>2026</v>
      </c>
      <c r="D906" t="s">
        <v>90</v>
      </c>
      <c r="E906" t="s">
        <v>80</v>
      </c>
      <c r="F906" t="s">
        <v>20</v>
      </c>
      <c r="G906" t="s">
        <v>31</v>
      </c>
      <c r="H906" t="s">
        <v>2</v>
      </c>
      <c r="I906" t="s">
        <v>13</v>
      </c>
      <c r="J906" t="s">
        <v>9</v>
      </c>
      <c r="K906" t="s">
        <v>10</v>
      </c>
      <c r="L906">
        <v>2</v>
      </c>
      <c r="M906">
        <v>94.4</v>
      </c>
      <c r="N906">
        <v>0</v>
      </c>
      <c r="O906">
        <v>46.39</v>
      </c>
      <c r="P906">
        <v>188.8</v>
      </c>
      <c r="Q906">
        <v>92.78</v>
      </c>
      <c r="R906">
        <v>96.02000000000001</v>
      </c>
      <c r="S906">
        <v>0.50858050847457625</v>
      </c>
      <c r="T906">
        <v>2026</v>
      </c>
      <c r="U906" t="s">
        <v>90</v>
      </c>
      <c r="V906">
        <v>5</v>
      </c>
      <c r="W906" t="s">
        <v>80</v>
      </c>
    </row>
    <row r="907" spans="1:23">
      <c r="A907">
        <v>3919</v>
      </c>
      <c r="B907" s="11">
        <v>46167</v>
      </c>
      <c r="C907">
        <v>2026</v>
      </c>
      <c r="D907" t="s">
        <v>90</v>
      </c>
      <c r="E907" t="s">
        <v>80</v>
      </c>
      <c r="F907" t="s">
        <v>11</v>
      </c>
      <c r="G907" t="s">
        <v>12</v>
      </c>
      <c r="H907" t="s">
        <v>19</v>
      </c>
      <c r="I907" t="s">
        <v>16</v>
      </c>
      <c r="J907" t="s">
        <v>9</v>
      </c>
      <c r="K907" t="s">
        <v>37</v>
      </c>
      <c r="L907">
        <v>6</v>
      </c>
      <c r="M907">
        <v>157.33000000000001</v>
      </c>
      <c r="N907">
        <v>0</v>
      </c>
      <c r="O907">
        <v>78.849999999999994</v>
      </c>
      <c r="P907">
        <v>943.98</v>
      </c>
      <c r="Q907">
        <v>473.09999999999997</v>
      </c>
      <c r="R907">
        <v>470.88000000000005</v>
      </c>
      <c r="S907">
        <v>0.4988241276298227</v>
      </c>
      <c r="T907">
        <v>2026</v>
      </c>
      <c r="U907" t="s">
        <v>90</v>
      </c>
      <c r="V907">
        <v>5</v>
      </c>
      <c r="W907" t="s">
        <v>80</v>
      </c>
    </row>
    <row r="908" spans="1:23">
      <c r="A908">
        <v>4202</v>
      </c>
      <c r="B908" s="11">
        <v>46167</v>
      </c>
      <c r="C908">
        <v>2026</v>
      </c>
      <c r="D908" t="s">
        <v>90</v>
      </c>
      <c r="E908" t="s">
        <v>80</v>
      </c>
      <c r="F908" t="s">
        <v>11</v>
      </c>
      <c r="G908" t="s">
        <v>18</v>
      </c>
      <c r="H908" t="s">
        <v>2</v>
      </c>
      <c r="I908" t="s">
        <v>13</v>
      </c>
      <c r="J908" t="s">
        <v>23</v>
      </c>
      <c r="K908" t="s">
        <v>51</v>
      </c>
      <c r="L908">
        <v>1</v>
      </c>
      <c r="M908">
        <v>125.44</v>
      </c>
      <c r="N908">
        <v>0</v>
      </c>
      <c r="O908">
        <v>59.92</v>
      </c>
      <c r="P908">
        <v>125.44</v>
      </c>
      <c r="Q908">
        <v>59.92</v>
      </c>
      <c r="R908">
        <v>65.52</v>
      </c>
      <c r="S908">
        <v>0.5223214285714286</v>
      </c>
      <c r="T908">
        <v>2026</v>
      </c>
      <c r="U908" t="s">
        <v>90</v>
      </c>
      <c r="V908">
        <v>5</v>
      </c>
      <c r="W908" t="s">
        <v>80</v>
      </c>
    </row>
    <row r="909" spans="1:23">
      <c r="A909">
        <v>4274</v>
      </c>
      <c r="B909" s="11">
        <v>46167</v>
      </c>
      <c r="C909">
        <v>2026</v>
      </c>
      <c r="D909" t="s">
        <v>90</v>
      </c>
      <c r="E909" t="s">
        <v>80</v>
      </c>
      <c r="F909" t="s">
        <v>6</v>
      </c>
      <c r="G909" t="s">
        <v>43</v>
      </c>
      <c r="H909" t="s">
        <v>28</v>
      </c>
      <c r="I909" t="s">
        <v>3</v>
      </c>
      <c r="J909" t="s">
        <v>34</v>
      </c>
      <c r="K909" t="s">
        <v>42</v>
      </c>
      <c r="L909">
        <v>2</v>
      </c>
      <c r="M909">
        <v>36.18</v>
      </c>
      <c r="N909">
        <v>0</v>
      </c>
      <c r="O909">
        <v>13.71</v>
      </c>
      <c r="P909">
        <v>72.36</v>
      </c>
      <c r="Q909">
        <v>27.42</v>
      </c>
      <c r="R909">
        <v>44.94</v>
      </c>
      <c r="S909">
        <v>0.62106135986733002</v>
      </c>
      <c r="T909">
        <v>2026</v>
      </c>
      <c r="U909" t="s">
        <v>90</v>
      </c>
      <c r="V909">
        <v>5</v>
      </c>
      <c r="W909" t="s">
        <v>80</v>
      </c>
    </row>
    <row r="910" spans="1:23">
      <c r="A910">
        <v>4364</v>
      </c>
      <c r="B910" s="11">
        <v>46167</v>
      </c>
      <c r="C910">
        <v>2026</v>
      </c>
      <c r="D910" t="s">
        <v>90</v>
      </c>
      <c r="E910" t="s">
        <v>80</v>
      </c>
      <c r="F910" t="s">
        <v>0</v>
      </c>
      <c r="G910" t="s">
        <v>50</v>
      </c>
      <c r="H910" t="s">
        <v>19</v>
      </c>
      <c r="I910" t="s">
        <v>3</v>
      </c>
      <c r="J910" t="s">
        <v>34</v>
      </c>
      <c r="K910" t="s">
        <v>35</v>
      </c>
      <c r="L910">
        <v>1</v>
      </c>
      <c r="M910">
        <v>41</v>
      </c>
      <c r="N910">
        <v>0.05</v>
      </c>
      <c r="O910">
        <v>14.51</v>
      </c>
      <c r="P910">
        <v>38.949999999999996</v>
      </c>
      <c r="Q910">
        <v>14.51</v>
      </c>
      <c r="R910">
        <v>24.439999999999998</v>
      </c>
      <c r="S910">
        <v>0.62747111681643131</v>
      </c>
      <c r="T910">
        <v>2026</v>
      </c>
      <c r="U910" t="s">
        <v>90</v>
      </c>
      <c r="V910">
        <v>5</v>
      </c>
      <c r="W910" t="s">
        <v>80</v>
      </c>
    </row>
    <row r="911" spans="1:23">
      <c r="A911">
        <v>4896</v>
      </c>
      <c r="B911" s="11">
        <v>46167</v>
      </c>
      <c r="C911">
        <v>2026</v>
      </c>
      <c r="D911" t="s">
        <v>90</v>
      </c>
      <c r="E911" t="s">
        <v>80</v>
      </c>
      <c r="F911" t="s">
        <v>11</v>
      </c>
      <c r="G911" t="s">
        <v>25</v>
      </c>
      <c r="H911" t="s">
        <v>2</v>
      </c>
      <c r="I911" t="s">
        <v>3</v>
      </c>
      <c r="J911" t="s">
        <v>9</v>
      </c>
      <c r="K911" t="s">
        <v>46</v>
      </c>
      <c r="L911">
        <v>1</v>
      </c>
      <c r="M911">
        <v>72.33</v>
      </c>
      <c r="N911">
        <v>0.1</v>
      </c>
      <c r="O911">
        <v>32.61</v>
      </c>
      <c r="P911">
        <v>65.096999999999994</v>
      </c>
      <c r="Q911">
        <v>32.61</v>
      </c>
      <c r="R911">
        <v>32.486999999999995</v>
      </c>
      <c r="S911">
        <v>0.49905525600258072</v>
      </c>
      <c r="T911">
        <v>2026</v>
      </c>
      <c r="U911" t="s">
        <v>90</v>
      </c>
      <c r="V911">
        <v>5</v>
      </c>
      <c r="W911" t="s">
        <v>80</v>
      </c>
    </row>
    <row r="912" spans="1:23">
      <c r="A912">
        <v>5109</v>
      </c>
      <c r="B912" s="11">
        <v>46167</v>
      </c>
      <c r="C912">
        <v>2026</v>
      </c>
      <c r="D912" t="s">
        <v>90</v>
      </c>
      <c r="E912" t="s">
        <v>80</v>
      </c>
      <c r="F912" t="s">
        <v>20</v>
      </c>
      <c r="G912" t="s">
        <v>21</v>
      </c>
      <c r="H912" t="s">
        <v>2</v>
      </c>
      <c r="I912" t="s">
        <v>16</v>
      </c>
      <c r="J912" t="s">
        <v>23</v>
      </c>
      <c r="K912" t="s">
        <v>51</v>
      </c>
      <c r="L912">
        <v>2</v>
      </c>
      <c r="M912">
        <v>125.42</v>
      </c>
      <c r="N912">
        <v>0</v>
      </c>
      <c r="O912">
        <v>62.28</v>
      </c>
      <c r="P912">
        <v>250.84</v>
      </c>
      <c r="Q912">
        <v>124.56</v>
      </c>
      <c r="R912">
        <v>126.28</v>
      </c>
      <c r="S912">
        <v>0.50342848030617127</v>
      </c>
      <c r="T912">
        <v>2026</v>
      </c>
      <c r="U912" t="s">
        <v>90</v>
      </c>
      <c r="V912">
        <v>5</v>
      </c>
      <c r="W912" t="s">
        <v>80</v>
      </c>
    </row>
    <row r="913" spans="1:23">
      <c r="A913">
        <v>289</v>
      </c>
      <c r="B913" s="11">
        <v>46168</v>
      </c>
      <c r="C913">
        <v>2026</v>
      </c>
      <c r="D913" t="s">
        <v>90</v>
      </c>
      <c r="E913" t="s">
        <v>80</v>
      </c>
      <c r="F913" t="s">
        <v>0</v>
      </c>
      <c r="G913" t="s">
        <v>50</v>
      </c>
      <c r="H913" t="s">
        <v>2</v>
      </c>
      <c r="I913" t="s">
        <v>16</v>
      </c>
      <c r="J913" t="s">
        <v>4</v>
      </c>
      <c r="K913" t="s">
        <v>26</v>
      </c>
      <c r="L913">
        <v>2</v>
      </c>
      <c r="M913">
        <v>41.29</v>
      </c>
      <c r="N913">
        <v>0.15</v>
      </c>
      <c r="O913">
        <v>16.43</v>
      </c>
      <c r="P913">
        <v>70.192999999999998</v>
      </c>
      <c r="Q913">
        <v>32.86</v>
      </c>
      <c r="R913">
        <v>37.332999999999998</v>
      </c>
      <c r="S913">
        <v>0.531862151496588</v>
      </c>
      <c r="T913">
        <v>2026</v>
      </c>
      <c r="U913" t="s">
        <v>90</v>
      </c>
      <c r="V913">
        <v>5</v>
      </c>
      <c r="W913" t="s">
        <v>80</v>
      </c>
    </row>
    <row r="914" spans="1:23">
      <c r="A914">
        <v>4092</v>
      </c>
      <c r="B914" s="11">
        <v>46168</v>
      </c>
      <c r="C914">
        <v>2026</v>
      </c>
      <c r="D914" t="s">
        <v>90</v>
      </c>
      <c r="E914" t="s">
        <v>80</v>
      </c>
      <c r="F914" t="s">
        <v>20</v>
      </c>
      <c r="G914" t="s">
        <v>33</v>
      </c>
      <c r="H914" t="s">
        <v>8</v>
      </c>
      <c r="I914" t="s">
        <v>16</v>
      </c>
      <c r="J914" t="s">
        <v>14</v>
      </c>
      <c r="K914" t="s">
        <v>44</v>
      </c>
      <c r="L914">
        <v>8</v>
      </c>
      <c r="M914">
        <v>131.4</v>
      </c>
      <c r="N914">
        <v>0.05</v>
      </c>
      <c r="O914">
        <v>66.489999999999995</v>
      </c>
      <c r="P914">
        <v>998.64</v>
      </c>
      <c r="Q914">
        <v>531.91999999999996</v>
      </c>
      <c r="R914">
        <v>466.72</v>
      </c>
      <c r="S914">
        <v>0.46735560362092449</v>
      </c>
      <c r="T914">
        <v>2026</v>
      </c>
      <c r="U914" t="s">
        <v>90</v>
      </c>
      <c r="V914">
        <v>5</v>
      </c>
      <c r="W914" t="s">
        <v>80</v>
      </c>
    </row>
    <row r="915" spans="1:23">
      <c r="A915">
        <v>4727</v>
      </c>
      <c r="B915" s="11">
        <v>46168</v>
      </c>
      <c r="C915">
        <v>2026</v>
      </c>
      <c r="D915" t="s">
        <v>90</v>
      </c>
      <c r="E915" t="s">
        <v>80</v>
      </c>
      <c r="F915" t="s">
        <v>11</v>
      </c>
      <c r="G915" t="s">
        <v>52</v>
      </c>
      <c r="H915" t="s">
        <v>2</v>
      </c>
      <c r="I915" t="s">
        <v>13</v>
      </c>
      <c r="J915" t="s">
        <v>9</v>
      </c>
      <c r="K915" t="s">
        <v>17</v>
      </c>
      <c r="L915">
        <v>4</v>
      </c>
      <c r="M915">
        <v>140.66999999999999</v>
      </c>
      <c r="N915">
        <v>0</v>
      </c>
      <c r="O915">
        <v>80.72</v>
      </c>
      <c r="P915">
        <v>562.67999999999995</v>
      </c>
      <c r="Q915">
        <v>322.88</v>
      </c>
      <c r="R915">
        <v>239.79999999999995</v>
      </c>
      <c r="S915">
        <v>0.42617473519584842</v>
      </c>
      <c r="T915">
        <v>2026</v>
      </c>
      <c r="U915" t="s">
        <v>90</v>
      </c>
      <c r="V915">
        <v>5</v>
      </c>
      <c r="W915" t="s">
        <v>80</v>
      </c>
    </row>
    <row r="916" spans="1:23">
      <c r="A916">
        <v>4753</v>
      </c>
      <c r="B916" s="11">
        <v>46168</v>
      </c>
      <c r="C916">
        <v>2026</v>
      </c>
      <c r="D916" t="s">
        <v>90</v>
      </c>
      <c r="E916" t="s">
        <v>80</v>
      </c>
      <c r="F916" t="s">
        <v>20</v>
      </c>
      <c r="G916" t="s">
        <v>33</v>
      </c>
      <c r="H916" t="s">
        <v>2</v>
      </c>
      <c r="I916" t="s">
        <v>3</v>
      </c>
      <c r="J916" t="s">
        <v>34</v>
      </c>
      <c r="K916" t="s">
        <v>42</v>
      </c>
      <c r="L916">
        <v>1</v>
      </c>
      <c r="M916">
        <v>36.659999999999997</v>
      </c>
      <c r="N916">
        <v>0.05</v>
      </c>
      <c r="O916">
        <v>13.51</v>
      </c>
      <c r="P916">
        <v>34.826999999999998</v>
      </c>
      <c r="Q916">
        <v>13.51</v>
      </c>
      <c r="R916">
        <v>21.317</v>
      </c>
      <c r="S916">
        <v>0.61208257960777557</v>
      </c>
      <c r="T916">
        <v>2026</v>
      </c>
      <c r="U916" t="s">
        <v>90</v>
      </c>
      <c r="V916">
        <v>5</v>
      </c>
      <c r="W916" t="s">
        <v>80</v>
      </c>
    </row>
    <row r="917" spans="1:23">
      <c r="A917">
        <v>942</v>
      </c>
      <c r="B917" s="11">
        <v>46169</v>
      </c>
      <c r="C917">
        <v>2026</v>
      </c>
      <c r="D917" t="s">
        <v>90</v>
      </c>
      <c r="E917" t="s">
        <v>80</v>
      </c>
      <c r="F917" t="s">
        <v>20</v>
      </c>
      <c r="G917" t="s">
        <v>21</v>
      </c>
      <c r="H917" t="s">
        <v>2</v>
      </c>
      <c r="I917" t="s">
        <v>3</v>
      </c>
      <c r="J917" t="s">
        <v>14</v>
      </c>
      <c r="K917" t="s">
        <v>32</v>
      </c>
      <c r="L917">
        <v>1</v>
      </c>
      <c r="M917">
        <v>46.28</v>
      </c>
      <c r="N917">
        <v>0.05</v>
      </c>
      <c r="O917">
        <v>17.95</v>
      </c>
      <c r="P917">
        <v>43.966000000000001</v>
      </c>
      <c r="Q917">
        <v>17.95</v>
      </c>
      <c r="R917">
        <v>26.016000000000002</v>
      </c>
      <c r="S917">
        <v>0.591729973161079</v>
      </c>
      <c r="T917">
        <v>2026</v>
      </c>
      <c r="U917" t="s">
        <v>90</v>
      </c>
      <c r="V917">
        <v>5</v>
      </c>
      <c r="W917" t="s">
        <v>80</v>
      </c>
    </row>
    <row r="918" spans="1:23">
      <c r="A918">
        <v>1755</v>
      </c>
      <c r="B918" s="11">
        <v>46169</v>
      </c>
      <c r="C918">
        <v>2026</v>
      </c>
      <c r="D918" t="s">
        <v>90</v>
      </c>
      <c r="E918" t="s">
        <v>80</v>
      </c>
      <c r="F918" t="s">
        <v>20</v>
      </c>
      <c r="G918" t="s">
        <v>47</v>
      </c>
      <c r="H918" t="s">
        <v>28</v>
      </c>
      <c r="I918" t="s">
        <v>3</v>
      </c>
      <c r="J918" t="s">
        <v>9</v>
      </c>
      <c r="K918" t="s">
        <v>10</v>
      </c>
      <c r="L918">
        <v>2</v>
      </c>
      <c r="M918">
        <v>92.12</v>
      </c>
      <c r="N918">
        <v>0</v>
      </c>
      <c r="O918">
        <v>46.64</v>
      </c>
      <c r="P918">
        <v>184.24</v>
      </c>
      <c r="Q918">
        <v>93.28</v>
      </c>
      <c r="R918">
        <v>90.960000000000008</v>
      </c>
      <c r="S918">
        <v>0.49370386452453324</v>
      </c>
      <c r="T918">
        <v>2026</v>
      </c>
      <c r="U918" t="s">
        <v>90</v>
      </c>
      <c r="V918">
        <v>5</v>
      </c>
      <c r="W918" t="s">
        <v>80</v>
      </c>
    </row>
    <row r="919" spans="1:23">
      <c r="A919">
        <v>3073</v>
      </c>
      <c r="B919" s="11">
        <v>46169</v>
      </c>
      <c r="C919">
        <v>2026</v>
      </c>
      <c r="D919" t="s">
        <v>90</v>
      </c>
      <c r="E919" t="s">
        <v>80</v>
      </c>
      <c r="F919" t="s">
        <v>20</v>
      </c>
      <c r="G919" t="s">
        <v>47</v>
      </c>
      <c r="H919" t="s">
        <v>2</v>
      </c>
      <c r="I919" t="s">
        <v>3</v>
      </c>
      <c r="J919" t="s">
        <v>34</v>
      </c>
      <c r="K919" t="s">
        <v>35</v>
      </c>
      <c r="L919">
        <v>3</v>
      </c>
      <c r="M919">
        <v>39.549999999999997</v>
      </c>
      <c r="N919">
        <v>0</v>
      </c>
      <c r="O919">
        <v>14.87</v>
      </c>
      <c r="P919">
        <v>118.64999999999999</v>
      </c>
      <c r="Q919">
        <v>44.61</v>
      </c>
      <c r="R919">
        <v>74.039999999999992</v>
      </c>
      <c r="S919">
        <v>0.6240202275600506</v>
      </c>
      <c r="T919">
        <v>2026</v>
      </c>
      <c r="U919" t="s">
        <v>90</v>
      </c>
      <c r="V919">
        <v>5</v>
      </c>
      <c r="W919" t="s">
        <v>80</v>
      </c>
    </row>
    <row r="920" spans="1:23">
      <c r="A920">
        <v>4230</v>
      </c>
      <c r="B920" s="11">
        <v>46169</v>
      </c>
      <c r="C920">
        <v>2026</v>
      </c>
      <c r="D920" t="s">
        <v>90</v>
      </c>
      <c r="E920" t="s">
        <v>80</v>
      </c>
      <c r="F920" t="s">
        <v>0</v>
      </c>
      <c r="G920" t="s">
        <v>1</v>
      </c>
      <c r="H920" t="s">
        <v>19</v>
      </c>
      <c r="I920" t="s">
        <v>13</v>
      </c>
      <c r="J920" t="s">
        <v>4</v>
      </c>
      <c r="K920" t="s">
        <v>5</v>
      </c>
      <c r="L920">
        <v>1</v>
      </c>
      <c r="M920">
        <v>83.3</v>
      </c>
      <c r="N920">
        <v>0</v>
      </c>
      <c r="O920">
        <v>41.93</v>
      </c>
      <c r="P920">
        <v>83.3</v>
      </c>
      <c r="Q920">
        <v>41.93</v>
      </c>
      <c r="R920">
        <v>41.37</v>
      </c>
      <c r="S920">
        <v>0.49663865546218489</v>
      </c>
      <c r="T920">
        <v>2026</v>
      </c>
      <c r="U920" t="s">
        <v>90</v>
      </c>
      <c r="V920">
        <v>5</v>
      </c>
      <c r="W920" t="s">
        <v>80</v>
      </c>
    </row>
    <row r="921" spans="1:23">
      <c r="A921">
        <v>644</v>
      </c>
      <c r="B921" s="11">
        <v>46170</v>
      </c>
      <c r="C921">
        <v>2026</v>
      </c>
      <c r="D921" t="s">
        <v>90</v>
      </c>
      <c r="E921" t="s">
        <v>80</v>
      </c>
      <c r="F921" t="s">
        <v>20</v>
      </c>
      <c r="G921" t="s">
        <v>47</v>
      </c>
      <c r="H921" t="s">
        <v>19</v>
      </c>
      <c r="I921" t="s">
        <v>13</v>
      </c>
      <c r="J921" t="s">
        <v>9</v>
      </c>
      <c r="K921" t="s">
        <v>10</v>
      </c>
      <c r="L921">
        <v>2</v>
      </c>
      <c r="M921">
        <v>93.84</v>
      </c>
      <c r="N921">
        <v>0</v>
      </c>
      <c r="O921">
        <v>44.72</v>
      </c>
      <c r="P921">
        <v>187.68</v>
      </c>
      <c r="Q921">
        <v>89.44</v>
      </c>
      <c r="R921">
        <v>98.240000000000009</v>
      </c>
      <c r="S921">
        <v>0.52344416027280483</v>
      </c>
      <c r="T921">
        <v>2026</v>
      </c>
      <c r="U921" t="s">
        <v>90</v>
      </c>
      <c r="V921">
        <v>5</v>
      </c>
      <c r="W921" t="s">
        <v>80</v>
      </c>
    </row>
    <row r="922" spans="1:23">
      <c r="A922">
        <v>1122</v>
      </c>
      <c r="B922" s="11">
        <v>46170</v>
      </c>
      <c r="C922">
        <v>2026</v>
      </c>
      <c r="D922" t="s">
        <v>90</v>
      </c>
      <c r="E922" t="s">
        <v>80</v>
      </c>
      <c r="F922" t="s">
        <v>11</v>
      </c>
      <c r="G922" t="s">
        <v>52</v>
      </c>
      <c r="H922" t="s">
        <v>2</v>
      </c>
      <c r="I922" t="s">
        <v>3</v>
      </c>
      <c r="J922" t="s">
        <v>4</v>
      </c>
      <c r="K922" t="s">
        <v>22</v>
      </c>
      <c r="L922">
        <v>2</v>
      </c>
      <c r="M922">
        <v>51.25</v>
      </c>
      <c r="N922">
        <v>0</v>
      </c>
      <c r="O922">
        <v>22.57</v>
      </c>
      <c r="P922">
        <v>102.5</v>
      </c>
      <c r="Q922">
        <v>45.14</v>
      </c>
      <c r="R922">
        <v>57.36</v>
      </c>
      <c r="S922">
        <v>0.55960975609756092</v>
      </c>
      <c r="T922">
        <v>2026</v>
      </c>
      <c r="U922" t="s">
        <v>90</v>
      </c>
      <c r="V922">
        <v>5</v>
      </c>
      <c r="W922" t="s">
        <v>80</v>
      </c>
    </row>
    <row r="923" spans="1:23">
      <c r="A923">
        <v>2019</v>
      </c>
      <c r="B923" s="11">
        <v>46170</v>
      </c>
      <c r="C923">
        <v>2026</v>
      </c>
      <c r="D923" t="s">
        <v>90</v>
      </c>
      <c r="E923" t="s">
        <v>80</v>
      </c>
      <c r="F923" t="s">
        <v>20</v>
      </c>
      <c r="G923" t="s">
        <v>47</v>
      </c>
      <c r="H923" t="s">
        <v>8</v>
      </c>
      <c r="I923" t="s">
        <v>16</v>
      </c>
      <c r="J923" t="s">
        <v>4</v>
      </c>
      <c r="K923" t="s">
        <v>5</v>
      </c>
      <c r="L923">
        <v>8</v>
      </c>
      <c r="M923">
        <v>80.13</v>
      </c>
      <c r="N923">
        <v>0.1</v>
      </c>
      <c r="O923">
        <v>43.8</v>
      </c>
      <c r="P923">
        <v>576.93600000000004</v>
      </c>
      <c r="Q923">
        <v>350.4</v>
      </c>
      <c r="R923">
        <v>226.53600000000006</v>
      </c>
      <c r="S923">
        <v>0.39265360455925796</v>
      </c>
      <c r="T923">
        <v>2026</v>
      </c>
      <c r="U923" t="s">
        <v>90</v>
      </c>
      <c r="V923">
        <v>5</v>
      </c>
      <c r="W923" t="s">
        <v>80</v>
      </c>
    </row>
    <row r="924" spans="1:23">
      <c r="A924">
        <v>2432</v>
      </c>
      <c r="B924" s="11">
        <v>46170</v>
      </c>
      <c r="C924">
        <v>2026</v>
      </c>
      <c r="D924" t="s">
        <v>90</v>
      </c>
      <c r="E924" t="s">
        <v>80</v>
      </c>
      <c r="F924" t="s">
        <v>6</v>
      </c>
      <c r="G924" t="s">
        <v>43</v>
      </c>
      <c r="H924" t="s">
        <v>2</v>
      </c>
      <c r="I924" t="s">
        <v>3</v>
      </c>
      <c r="J924" t="s">
        <v>34</v>
      </c>
      <c r="K924" t="s">
        <v>35</v>
      </c>
      <c r="L924">
        <v>1</v>
      </c>
      <c r="M924">
        <v>41.13</v>
      </c>
      <c r="N924">
        <v>0</v>
      </c>
      <c r="O924">
        <v>14.8</v>
      </c>
      <c r="P924">
        <v>41.13</v>
      </c>
      <c r="Q924">
        <v>14.8</v>
      </c>
      <c r="R924">
        <v>26.330000000000002</v>
      </c>
      <c r="S924">
        <v>0.64016532944322879</v>
      </c>
      <c r="T924">
        <v>2026</v>
      </c>
      <c r="U924" t="s">
        <v>90</v>
      </c>
      <c r="V924">
        <v>5</v>
      </c>
      <c r="W924" t="s">
        <v>80</v>
      </c>
    </row>
    <row r="925" spans="1:23">
      <c r="A925">
        <v>2989</v>
      </c>
      <c r="B925" s="11">
        <v>46170</v>
      </c>
      <c r="C925">
        <v>2026</v>
      </c>
      <c r="D925" t="s">
        <v>90</v>
      </c>
      <c r="E925" t="s">
        <v>80</v>
      </c>
      <c r="F925" t="s">
        <v>20</v>
      </c>
      <c r="G925" t="s">
        <v>47</v>
      </c>
      <c r="H925" t="s">
        <v>2</v>
      </c>
      <c r="I925" t="s">
        <v>3</v>
      </c>
      <c r="J925" t="s">
        <v>23</v>
      </c>
      <c r="K925" t="s">
        <v>40</v>
      </c>
      <c r="L925">
        <v>1</v>
      </c>
      <c r="M925">
        <v>81.28</v>
      </c>
      <c r="N925">
        <v>0.15</v>
      </c>
      <c r="O925">
        <v>39.020000000000003</v>
      </c>
      <c r="P925">
        <v>69.087999999999994</v>
      </c>
      <c r="Q925">
        <v>39.020000000000003</v>
      </c>
      <c r="R925">
        <v>30.067999999999991</v>
      </c>
      <c r="S925">
        <v>0.43521306160259371</v>
      </c>
      <c r="T925">
        <v>2026</v>
      </c>
      <c r="U925" t="s">
        <v>90</v>
      </c>
      <c r="V925">
        <v>5</v>
      </c>
      <c r="W925" t="s">
        <v>80</v>
      </c>
    </row>
    <row r="926" spans="1:23">
      <c r="A926">
        <v>3019</v>
      </c>
      <c r="B926" s="11">
        <v>46170</v>
      </c>
      <c r="C926">
        <v>2026</v>
      </c>
      <c r="D926" t="s">
        <v>90</v>
      </c>
      <c r="E926" t="s">
        <v>80</v>
      </c>
      <c r="F926" t="s">
        <v>11</v>
      </c>
      <c r="G926" t="s">
        <v>18</v>
      </c>
      <c r="H926" t="s">
        <v>2</v>
      </c>
      <c r="I926" t="s">
        <v>16</v>
      </c>
      <c r="J926" t="s">
        <v>14</v>
      </c>
      <c r="K926" t="s">
        <v>32</v>
      </c>
      <c r="L926">
        <v>1</v>
      </c>
      <c r="M926">
        <v>46.19</v>
      </c>
      <c r="N926">
        <v>0</v>
      </c>
      <c r="O926">
        <v>18.329999999999998</v>
      </c>
      <c r="P926">
        <v>46.19</v>
      </c>
      <c r="Q926">
        <v>18.329999999999998</v>
      </c>
      <c r="R926">
        <v>27.86</v>
      </c>
      <c r="S926">
        <v>0.60316085732842606</v>
      </c>
      <c r="T926">
        <v>2026</v>
      </c>
      <c r="U926" t="s">
        <v>90</v>
      </c>
      <c r="V926">
        <v>5</v>
      </c>
      <c r="W926" t="s">
        <v>80</v>
      </c>
    </row>
    <row r="927" spans="1:23">
      <c r="A927">
        <v>3798</v>
      </c>
      <c r="B927" s="11">
        <v>46170</v>
      </c>
      <c r="C927">
        <v>2026</v>
      </c>
      <c r="D927" t="s">
        <v>90</v>
      </c>
      <c r="E927" t="s">
        <v>80</v>
      </c>
      <c r="F927" t="s">
        <v>20</v>
      </c>
      <c r="G927" t="s">
        <v>33</v>
      </c>
      <c r="H927" t="s">
        <v>2</v>
      </c>
      <c r="I927" t="s">
        <v>3</v>
      </c>
      <c r="J927" t="s">
        <v>9</v>
      </c>
      <c r="K927" t="s">
        <v>37</v>
      </c>
      <c r="L927">
        <v>3</v>
      </c>
      <c r="M927">
        <v>156.58000000000001</v>
      </c>
      <c r="N927">
        <v>0</v>
      </c>
      <c r="O927">
        <v>79.099999999999994</v>
      </c>
      <c r="P927">
        <v>469.74</v>
      </c>
      <c r="Q927">
        <v>237.29999999999998</v>
      </c>
      <c r="R927">
        <v>232.44000000000003</v>
      </c>
      <c r="S927">
        <v>0.49482692553327379</v>
      </c>
      <c r="T927">
        <v>2026</v>
      </c>
      <c r="U927" t="s">
        <v>90</v>
      </c>
      <c r="V927">
        <v>5</v>
      </c>
      <c r="W927" t="s">
        <v>80</v>
      </c>
    </row>
    <row r="928" spans="1:23">
      <c r="A928">
        <v>3862</v>
      </c>
      <c r="B928" s="11">
        <v>46170</v>
      </c>
      <c r="C928">
        <v>2026</v>
      </c>
      <c r="D928" t="s">
        <v>90</v>
      </c>
      <c r="E928" t="s">
        <v>80</v>
      </c>
      <c r="F928" t="s">
        <v>20</v>
      </c>
      <c r="G928" t="s">
        <v>47</v>
      </c>
      <c r="H928" t="s">
        <v>28</v>
      </c>
      <c r="I928" t="s">
        <v>13</v>
      </c>
      <c r="J928" t="s">
        <v>34</v>
      </c>
      <c r="K928" t="s">
        <v>38</v>
      </c>
      <c r="L928">
        <v>1</v>
      </c>
      <c r="M928">
        <v>123.91</v>
      </c>
      <c r="N928">
        <v>0</v>
      </c>
      <c r="O928">
        <v>68.89</v>
      </c>
      <c r="P928">
        <v>123.91</v>
      </c>
      <c r="Q928">
        <v>68.89</v>
      </c>
      <c r="R928">
        <v>55.019999999999996</v>
      </c>
      <c r="S928">
        <v>0.44403195867968687</v>
      </c>
      <c r="T928">
        <v>2026</v>
      </c>
      <c r="U928" t="s">
        <v>90</v>
      </c>
      <c r="V928">
        <v>5</v>
      </c>
      <c r="W928" t="s">
        <v>80</v>
      </c>
    </row>
    <row r="929" spans="1:23">
      <c r="A929">
        <v>4281</v>
      </c>
      <c r="B929" s="11">
        <v>46170</v>
      </c>
      <c r="C929">
        <v>2026</v>
      </c>
      <c r="D929" t="s">
        <v>90</v>
      </c>
      <c r="E929" t="s">
        <v>80</v>
      </c>
      <c r="F929" t="s">
        <v>11</v>
      </c>
      <c r="G929" t="s">
        <v>12</v>
      </c>
      <c r="H929" t="s">
        <v>28</v>
      </c>
      <c r="I929" t="s">
        <v>13</v>
      </c>
      <c r="J929" t="s">
        <v>4</v>
      </c>
      <c r="K929" t="s">
        <v>22</v>
      </c>
      <c r="L929">
        <v>1</v>
      </c>
      <c r="M929">
        <v>50.64</v>
      </c>
      <c r="N929">
        <v>0</v>
      </c>
      <c r="O929">
        <v>22.97</v>
      </c>
      <c r="P929">
        <v>50.64</v>
      </c>
      <c r="Q929">
        <v>22.97</v>
      </c>
      <c r="R929">
        <v>27.67</v>
      </c>
      <c r="S929">
        <v>0.54640600315955767</v>
      </c>
      <c r="T929">
        <v>2026</v>
      </c>
      <c r="U929" t="s">
        <v>90</v>
      </c>
      <c r="V929">
        <v>5</v>
      </c>
      <c r="W929" t="s">
        <v>80</v>
      </c>
    </row>
    <row r="930" spans="1:23">
      <c r="A930">
        <v>191</v>
      </c>
      <c r="B930" s="11">
        <v>46171</v>
      </c>
      <c r="C930">
        <v>2026</v>
      </c>
      <c r="D930" t="s">
        <v>90</v>
      </c>
      <c r="E930" t="s">
        <v>80</v>
      </c>
      <c r="F930" t="s">
        <v>11</v>
      </c>
      <c r="G930" t="s">
        <v>25</v>
      </c>
      <c r="H930" t="s">
        <v>2</v>
      </c>
      <c r="I930" t="s">
        <v>3</v>
      </c>
      <c r="J930" t="s">
        <v>9</v>
      </c>
      <c r="K930" t="s">
        <v>46</v>
      </c>
      <c r="L930">
        <v>2</v>
      </c>
      <c r="M930">
        <v>70.48</v>
      </c>
      <c r="N930">
        <v>0.1</v>
      </c>
      <c r="O930">
        <v>33.229999999999997</v>
      </c>
      <c r="P930">
        <v>126.864</v>
      </c>
      <c r="Q930">
        <v>66.459999999999994</v>
      </c>
      <c r="R930">
        <v>60.404000000000011</v>
      </c>
      <c r="S930">
        <v>0.47613192079707412</v>
      </c>
      <c r="T930">
        <v>2026</v>
      </c>
      <c r="U930" t="s">
        <v>90</v>
      </c>
      <c r="V930">
        <v>5</v>
      </c>
      <c r="W930" t="s">
        <v>80</v>
      </c>
    </row>
    <row r="931" spans="1:23">
      <c r="A931">
        <v>1039</v>
      </c>
      <c r="B931" s="11">
        <v>46171</v>
      </c>
      <c r="C931">
        <v>2026</v>
      </c>
      <c r="D931" t="s">
        <v>90</v>
      </c>
      <c r="E931" t="s">
        <v>80</v>
      </c>
      <c r="F931" t="s">
        <v>6</v>
      </c>
      <c r="G931" t="s">
        <v>41</v>
      </c>
      <c r="H931" t="s">
        <v>28</v>
      </c>
      <c r="I931" t="s">
        <v>13</v>
      </c>
      <c r="J931" t="s">
        <v>4</v>
      </c>
      <c r="K931" t="s">
        <v>26</v>
      </c>
      <c r="L931">
        <v>1</v>
      </c>
      <c r="M931">
        <v>41.27</v>
      </c>
      <c r="N931">
        <v>0.05</v>
      </c>
      <c r="O931">
        <v>17.149999999999999</v>
      </c>
      <c r="P931">
        <v>39.206499999999998</v>
      </c>
      <c r="Q931">
        <v>17.149999999999999</v>
      </c>
      <c r="R931">
        <v>22.0565</v>
      </c>
      <c r="S931">
        <v>0.56257253261576523</v>
      </c>
      <c r="T931">
        <v>2026</v>
      </c>
      <c r="U931" t="s">
        <v>90</v>
      </c>
      <c r="V931">
        <v>5</v>
      </c>
      <c r="W931" t="s">
        <v>80</v>
      </c>
    </row>
    <row r="932" spans="1:23">
      <c r="A932">
        <v>2641</v>
      </c>
      <c r="B932" s="11">
        <v>46171</v>
      </c>
      <c r="C932">
        <v>2026</v>
      </c>
      <c r="D932" t="s">
        <v>90</v>
      </c>
      <c r="E932" t="s">
        <v>80</v>
      </c>
      <c r="F932" t="s">
        <v>0</v>
      </c>
      <c r="G932" t="s">
        <v>50</v>
      </c>
      <c r="H932" t="s">
        <v>28</v>
      </c>
      <c r="I932" t="s">
        <v>3</v>
      </c>
      <c r="J932" t="s">
        <v>34</v>
      </c>
      <c r="K932" t="s">
        <v>42</v>
      </c>
      <c r="L932">
        <v>2</v>
      </c>
      <c r="M932">
        <v>36.9</v>
      </c>
      <c r="N932">
        <v>0</v>
      </c>
      <c r="O932">
        <v>14.07</v>
      </c>
      <c r="P932">
        <v>73.8</v>
      </c>
      <c r="Q932">
        <v>28.14</v>
      </c>
      <c r="R932">
        <v>45.66</v>
      </c>
      <c r="S932">
        <v>0.61869918699186988</v>
      </c>
      <c r="T932">
        <v>2026</v>
      </c>
      <c r="U932" t="s">
        <v>90</v>
      </c>
      <c r="V932">
        <v>5</v>
      </c>
      <c r="W932" t="s">
        <v>80</v>
      </c>
    </row>
    <row r="933" spans="1:23">
      <c r="A933">
        <v>3058</v>
      </c>
      <c r="B933" s="11">
        <v>46171</v>
      </c>
      <c r="C933">
        <v>2026</v>
      </c>
      <c r="D933" t="s">
        <v>90</v>
      </c>
      <c r="E933" t="s">
        <v>80</v>
      </c>
      <c r="F933" t="s">
        <v>6</v>
      </c>
      <c r="G933" t="s">
        <v>41</v>
      </c>
      <c r="H933" t="s">
        <v>2</v>
      </c>
      <c r="I933" t="s">
        <v>3</v>
      </c>
      <c r="J933" t="s">
        <v>23</v>
      </c>
      <c r="K933" t="s">
        <v>29</v>
      </c>
      <c r="L933">
        <v>1</v>
      </c>
      <c r="M933">
        <v>196.91</v>
      </c>
      <c r="N933">
        <v>0</v>
      </c>
      <c r="O933">
        <v>106.31</v>
      </c>
      <c r="P933">
        <v>196.91</v>
      </c>
      <c r="Q933">
        <v>106.31</v>
      </c>
      <c r="R933">
        <v>90.6</v>
      </c>
      <c r="S933">
        <v>0.46010867909197095</v>
      </c>
      <c r="T933">
        <v>2026</v>
      </c>
      <c r="U933" t="s">
        <v>90</v>
      </c>
      <c r="V933">
        <v>5</v>
      </c>
      <c r="W933" t="s">
        <v>80</v>
      </c>
    </row>
    <row r="934" spans="1:23">
      <c r="A934">
        <v>3110</v>
      </c>
      <c r="B934" s="11">
        <v>46171</v>
      </c>
      <c r="C934">
        <v>2026</v>
      </c>
      <c r="D934" t="s">
        <v>90</v>
      </c>
      <c r="E934" t="s">
        <v>80</v>
      </c>
      <c r="F934" t="s">
        <v>6</v>
      </c>
      <c r="G934" t="s">
        <v>27</v>
      </c>
      <c r="H934" t="s">
        <v>19</v>
      </c>
      <c r="I934" t="s">
        <v>16</v>
      </c>
      <c r="J934" t="s">
        <v>34</v>
      </c>
      <c r="K934" t="s">
        <v>42</v>
      </c>
      <c r="L934">
        <v>3</v>
      </c>
      <c r="M934">
        <v>35.79</v>
      </c>
      <c r="N934">
        <v>0</v>
      </c>
      <c r="O934">
        <v>13.67</v>
      </c>
      <c r="P934">
        <v>107.37</v>
      </c>
      <c r="Q934">
        <v>41.01</v>
      </c>
      <c r="R934">
        <v>66.360000000000014</v>
      </c>
      <c r="S934">
        <v>0.61804973456272716</v>
      </c>
      <c r="T934">
        <v>2026</v>
      </c>
      <c r="U934" t="s">
        <v>90</v>
      </c>
      <c r="V934">
        <v>5</v>
      </c>
      <c r="W934" t="s">
        <v>80</v>
      </c>
    </row>
    <row r="935" spans="1:23">
      <c r="A935">
        <v>3981</v>
      </c>
      <c r="B935" s="11">
        <v>46171</v>
      </c>
      <c r="C935">
        <v>2026</v>
      </c>
      <c r="D935" t="s">
        <v>90</v>
      </c>
      <c r="E935" t="s">
        <v>80</v>
      </c>
      <c r="F935" t="s">
        <v>20</v>
      </c>
      <c r="G935" t="s">
        <v>47</v>
      </c>
      <c r="H935" t="s">
        <v>2</v>
      </c>
      <c r="I935" t="s">
        <v>13</v>
      </c>
      <c r="J935" t="s">
        <v>4</v>
      </c>
      <c r="K935" t="s">
        <v>5</v>
      </c>
      <c r="L935">
        <v>2</v>
      </c>
      <c r="M935">
        <v>82.22</v>
      </c>
      <c r="N935">
        <v>0.05</v>
      </c>
      <c r="O935">
        <v>42.35</v>
      </c>
      <c r="P935">
        <v>156.21799999999999</v>
      </c>
      <c r="Q935">
        <v>84.7</v>
      </c>
      <c r="R935">
        <v>71.517999999999986</v>
      </c>
      <c r="S935">
        <v>0.45780895927485943</v>
      </c>
      <c r="T935">
        <v>2026</v>
      </c>
      <c r="U935" t="s">
        <v>90</v>
      </c>
      <c r="V935">
        <v>5</v>
      </c>
      <c r="W935" t="s">
        <v>80</v>
      </c>
    </row>
    <row r="936" spans="1:23">
      <c r="A936">
        <v>4663</v>
      </c>
      <c r="B936" s="11">
        <v>46171</v>
      </c>
      <c r="C936">
        <v>2026</v>
      </c>
      <c r="D936" t="s">
        <v>90</v>
      </c>
      <c r="E936" t="s">
        <v>80</v>
      </c>
      <c r="F936" t="s">
        <v>11</v>
      </c>
      <c r="G936" t="s">
        <v>25</v>
      </c>
      <c r="H936" t="s">
        <v>2</v>
      </c>
      <c r="I936" t="s">
        <v>13</v>
      </c>
      <c r="J936" t="s">
        <v>4</v>
      </c>
      <c r="K936" t="s">
        <v>26</v>
      </c>
      <c r="L936">
        <v>1</v>
      </c>
      <c r="M936">
        <v>40.57</v>
      </c>
      <c r="N936">
        <v>0</v>
      </c>
      <c r="O936">
        <v>16.809999999999999</v>
      </c>
      <c r="P936">
        <v>40.57</v>
      </c>
      <c r="Q936">
        <v>16.809999999999999</v>
      </c>
      <c r="R936">
        <v>23.76</v>
      </c>
      <c r="S936">
        <v>0.58565442445156524</v>
      </c>
      <c r="T936">
        <v>2026</v>
      </c>
      <c r="U936" t="s">
        <v>90</v>
      </c>
      <c r="V936">
        <v>5</v>
      </c>
      <c r="W936" t="s">
        <v>80</v>
      </c>
    </row>
    <row r="937" spans="1:23">
      <c r="A937">
        <v>5021</v>
      </c>
      <c r="B937" s="11">
        <v>46171</v>
      </c>
      <c r="C937">
        <v>2026</v>
      </c>
      <c r="D937" t="s">
        <v>90</v>
      </c>
      <c r="E937" t="s">
        <v>80</v>
      </c>
      <c r="F937" t="s">
        <v>11</v>
      </c>
      <c r="G937" t="s">
        <v>39</v>
      </c>
      <c r="H937" t="s">
        <v>19</v>
      </c>
      <c r="I937" t="s">
        <v>3</v>
      </c>
      <c r="J937" t="s">
        <v>23</v>
      </c>
      <c r="K937" t="s">
        <v>29</v>
      </c>
      <c r="L937">
        <v>1</v>
      </c>
      <c r="M937">
        <v>191.62</v>
      </c>
      <c r="N937">
        <v>0.05</v>
      </c>
      <c r="O937">
        <v>106.15</v>
      </c>
      <c r="P937">
        <v>182.03899999999999</v>
      </c>
      <c r="Q937">
        <v>106.15</v>
      </c>
      <c r="R937">
        <v>75.888999999999982</v>
      </c>
      <c r="S937">
        <v>0.41688319535923613</v>
      </c>
      <c r="T937">
        <v>2026</v>
      </c>
      <c r="U937" t="s">
        <v>90</v>
      </c>
      <c r="V937">
        <v>5</v>
      </c>
      <c r="W937" t="s">
        <v>80</v>
      </c>
    </row>
    <row r="938" spans="1:23">
      <c r="A938">
        <v>5107</v>
      </c>
      <c r="B938" s="11">
        <v>46171</v>
      </c>
      <c r="C938">
        <v>2026</v>
      </c>
      <c r="D938" t="s">
        <v>90</v>
      </c>
      <c r="E938" t="s">
        <v>80</v>
      </c>
      <c r="F938" t="s">
        <v>6</v>
      </c>
      <c r="G938" t="s">
        <v>27</v>
      </c>
      <c r="H938" t="s">
        <v>28</v>
      </c>
      <c r="I938" t="s">
        <v>3</v>
      </c>
      <c r="J938" t="s">
        <v>9</v>
      </c>
      <c r="K938" t="s">
        <v>37</v>
      </c>
      <c r="L938">
        <v>1</v>
      </c>
      <c r="M938">
        <v>154.07</v>
      </c>
      <c r="N938">
        <v>0.05</v>
      </c>
      <c r="O938">
        <v>78.400000000000006</v>
      </c>
      <c r="P938">
        <v>146.36649999999997</v>
      </c>
      <c r="Q938">
        <v>78.400000000000006</v>
      </c>
      <c r="R938">
        <v>67.966499999999968</v>
      </c>
      <c r="S938">
        <v>0.46435830603314271</v>
      </c>
      <c r="T938">
        <v>2026</v>
      </c>
      <c r="U938" t="s">
        <v>90</v>
      </c>
      <c r="V938">
        <v>5</v>
      </c>
      <c r="W938" t="s">
        <v>80</v>
      </c>
    </row>
    <row r="939" spans="1:23">
      <c r="A939">
        <v>454</v>
      </c>
      <c r="B939" s="11">
        <v>46172</v>
      </c>
      <c r="C939">
        <v>2026</v>
      </c>
      <c r="D939" t="s">
        <v>90</v>
      </c>
      <c r="E939" t="s">
        <v>80</v>
      </c>
      <c r="F939" t="s">
        <v>11</v>
      </c>
      <c r="G939" t="s">
        <v>39</v>
      </c>
      <c r="H939" t="s">
        <v>28</v>
      </c>
      <c r="I939" t="s">
        <v>3</v>
      </c>
      <c r="J939" t="s">
        <v>23</v>
      </c>
      <c r="K939" t="s">
        <v>51</v>
      </c>
      <c r="L939">
        <v>1</v>
      </c>
      <c r="M939">
        <v>120.8</v>
      </c>
      <c r="N939">
        <v>0</v>
      </c>
      <c r="O939">
        <v>61.4</v>
      </c>
      <c r="P939">
        <v>120.8</v>
      </c>
      <c r="Q939">
        <v>61.4</v>
      </c>
      <c r="R939">
        <v>59.4</v>
      </c>
      <c r="S939">
        <v>0.49172185430463577</v>
      </c>
      <c r="T939">
        <v>2026</v>
      </c>
      <c r="U939" t="s">
        <v>90</v>
      </c>
      <c r="V939">
        <v>5</v>
      </c>
      <c r="W939" t="s">
        <v>80</v>
      </c>
    </row>
    <row r="940" spans="1:23">
      <c r="A940">
        <v>873</v>
      </c>
      <c r="B940" s="11">
        <v>46172</v>
      </c>
      <c r="C940">
        <v>2026</v>
      </c>
      <c r="D940" t="s">
        <v>90</v>
      </c>
      <c r="E940" t="s">
        <v>80</v>
      </c>
      <c r="F940" t="s">
        <v>11</v>
      </c>
      <c r="G940" t="s">
        <v>39</v>
      </c>
      <c r="H940" t="s">
        <v>2</v>
      </c>
      <c r="I940" t="s">
        <v>16</v>
      </c>
      <c r="J940" t="s">
        <v>4</v>
      </c>
      <c r="K940" t="s">
        <v>26</v>
      </c>
      <c r="L940">
        <v>1</v>
      </c>
      <c r="M940">
        <v>40.15</v>
      </c>
      <c r="N940">
        <v>0</v>
      </c>
      <c r="O940">
        <v>16.82</v>
      </c>
      <c r="P940">
        <v>40.15</v>
      </c>
      <c r="Q940">
        <v>16.82</v>
      </c>
      <c r="R940">
        <v>23.33</v>
      </c>
      <c r="S940">
        <v>0.58107098381070976</v>
      </c>
      <c r="T940">
        <v>2026</v>
      </c>
      <c r="U940" t="s">
        <v>90</v>
      </c>
      <c r="V940">
        <v>5</v>
      </c>
      <c r="W940" t="s">
        <v>80</v>
      </c>
    </row>
    <row r="941" spans="1:23">
      <c r="A941">
        <v>1116</v>
      </c>
      <c r="B941" s="11">
        <v>46172</v>
      </c>
      <c r="C941">
        <v>2026</v>
      </c>
      <c r="D941" t="s">
        <v>90</v>
      </c>
      <c r="E941" t="s">
        <v>80</v>
      </c>
      <c r="F941" t="s">
        <v>6</v>
      </c>
      <c r="G941" t="s">
        <v>43</v>
      </c>
      <c r="H941" t="s">
        <v>8</v>
      </c>
      <c r="I941" t="s">
        <v>16</v>
      </c>
      <c r="J941" t="s">
        <v>14</v>
      </c>
      <c r="K941" t="s">
        <v>44</v>
      </c>
      <c r="L941">
        <v>5</v>
      </c>
      <c r="M941">
        <v>134.4</v>
      </c>
      <c r="N941">
        <v>0.15</v>
      </c>
      <c r="O941">
        <v>67.709999999999994</v>
      </c>
      <c r="P941">
        <v>571.19999999999993</v>
      </c>
      <c r="Q941">
        <v>338.54999999999995</v>
      </c>
      <c r="R941">
        <v>232.64999999999998</v>
      </c>
      <c r="S941">
        <v>0.40730042016806722</v>
      </c>
      <c r="T941">
        <v>2026</v>
      </c>
      <c r="U941" t="s">
        <v>90</v>
      </c>
      <c r="V941">
        <v>5</v>
      </c>
      <c r="W941" t="s">
        <v>80</v>
      </c>
    </row>
    <row r="942" spans="1:23">
      <c r="A942">
        <v>1206</v>
      </c>
      <c r="B942" s="11">
        <v>46172</v>
      </c>
      <c r="C942">
        <v>2026</v>
      </c>
      <c r="D942" t="s">
        <v>90</v>
      </c>
      <c r="E942" t="s">
        <v>80</v>
      </c>
      <c r="F942" t="s">
        <v>20</v>
      </c>
      <c r="G942" t="s">
        <v>47</v>
      </c>
      <c r="H942" t="s">
        <v>2</v>
      </c>
      <c r="I942" t="s">
        <v>3</v>
      </c>
      <c r="J942" t="s">
        <v>14</v>
      </c>
      <c r="K942" t="s">
        <v>15</v>
      </c>
      <c r="L942">
        <v>2</v>
      </c>
      <c r="M942">
        <v>37.130000000000003</v>
      </c>
      <c r="N942">
        <v>0.05</v>
      </c>
      <c r="O942">
        <v>13.44</v>
      </c>
      <c r="P942">
        <v>70.546999999999997</v>
      </c>
      <c r="Q942">
        <v>26.88</v>
      </c>
      <c r="R942">
        <v>43.667000000000002</v>
      </c>
      <c r="S942">
        <v>0.6189774193091131</v>
      </c>
      <c r="T942">
        <v>2026</v>
      </c>
      <c r="U942" t="s">
        <v>90</v>
      </c>
      <c r="V942">
        <v>5</v>
      </c>
      <c r="W942" t="s">
        <v>80</v>
      </c>
    </row>
    <row r="943" spans="1:23">
      <c r="A943">
        <v>1576</v>
      </c>
      <c r="B943" s="11">
        <v>46172</v>
      </c>
      <c r="C943">
        <v>2026</v>
      </c>
      <c r="D943" t="s">
        <v>90</v>
      </c>
      <c r="E943" t="s">
        <v>80</v>
      </c>
      <c r="F943" t="s">
        <v>6</v>
      </c>
      <c r="G943" t="s">
        <v>7</v>
      </c>
      <c r="H943" t="s">
        <v>2</v>
      </c>
      <c r="I943" t="s">
        <v>16</v>
      </c>
      <c r="J943" t="s">
        <v>23</v>
      </c>
      <c r="K943" t="s">
        <v>51</v>
      </c>
      <c r="L943">
        <v>6</v>
      </c>
      <c r="M943">
        <v>123.82</v>
      </c>
      <c r="N943">
        <v>0</v>
      </c>
      <c r="O943">
        <v>61.91</v>
      </c>
      <c r="P943">
        <v>742.92</v>
      </c>
      <c r="Q943">
        <v>371.46</v>
      </c>
      <c r="R943">
        <v>371.46</v>
      </c>
      <c r="S943">
        <v>0.5</v>
      </c>
      <c r="T943">
        <v>2026</v>
      </c>
      <c r="U943" t="s">
        <v>90</v>
      </c>
      <c r="V943">
        <v>5</v>
      </c>
      <c r="W943" t="s">
        <v>80</v>
      </c>
    </row>
    <row r="944" spans="1:23">
      <c r="A944">
        <v>2634</v>
      </c>
      <c r="B944" s="11">
        <v>46172</v>
      </c>
      <c r="C944">
        <v>2026</v>
      </c>
      <c r="D944" t="s">
        <v>90</v>
      </c>
      <c r="E944" t="s">
        <v>80</v>
      </c>
      <c r="F944" t="s">
        <v>11</v>
      </c>
      <c r="G944" t="s">
        <v>52</v>
      </c>
      <c r="H944" t="s">
        <v>28</v>
      </c>
      <c r="I944" t="s">
        <v>3</v>
      </c>
      <c r="J944" t="s">
        <v>14</v>
      </c>
      <c r="K944" t="s">
        <v>15</v>
      </c>
      <c r="L944">
        <v>2</v>
      </c>
      <c r="M944">
        <v>36.94</v>
      </c>
      <c r="N944">
        <v>0.05</v>
      </c>
      <c r="O944">
        <v>13.82</v>
      </c>
      <c r="P944">
        <v>70.185999999999993</v>
      </c>
      <c r="Q944">
        <v>27.64</v>
      </c>
      <c r="R944">
        <v>42.545999999999992</v>
      </c>
      <c r="S944">
        <v>0.60618926851508848</v>
      </c>
      <c r="T944">
        <v>2026</v>
      </c>
      <c r="U944" t="s">
        <v>90</v>
      </c>
      <c r="V944">
        <v>5</v>
      </c>
      <c r="W944" t="s">
        <v>80</v>
      </c>
    </row>
    <row r="945" spans="1:23">
      <c r="A945">
        <v>2649</v>
      </c>
      <c r="B945" s="11">
        <v>46172</v>
      </c>
      <c r="C945">
        <v>2026</v>
      </c>
      <c r="D945" t="s">
        <v>90</v>
      </c>
      <c r="E945" t="s">
        <v>80</v>
      </c>
      <c r="F945" t="s">
        <v>0</v>
      </c>
      <c r="G945" t="s">
        <v>1</v>
      </c>
      <c r="H945" t="s">
        <v>2</v>
      </c>
      <c r="I945" t="s">
        <v>13</v>
      </c>
      <c r="J945" t="s">
        <v>23</v>
      </c>
      <c r="K945" t="s">
        <v>29</v>
      </c>
      <c r="L945">
        <v>3</v>
      </c>
      <c r="M945">
        <v>199.17</v>
      </c>
      <c r="N945">
        <v>0.05</v>
      </c>
      <c r="O945">
        <v>105.24</v>
      </c>
      <c r="P945">
        <v>567.6345</v>
      </c>
      <c r="Q945">
        <v>315.71999999999997</v>
      </c>
      <c r="R945">
        <v>251.91450000000003</v>
      </c>
      <c r="S945">
        <v>0.4437970207941907</v>
      </c>
      <c r="T945">
        <v>2026</v>
      </c>
      <c r="U945" t="s">
        <v>90</v>
      </c>
      <c r="V945">
        <v>5</v>
      </c>
      <c r="W945" t="s">
        <v>80</v>
      </c>
    </row>
    <row r="946" spans="1:23">
      <c r="A946">
        <v>2774</v>
      </c>
      <c r="B946" s="11">
        <v>46172</v>
      </c>
      <c r="C946">
        <v>2026</v>
      </c>
      <c r="D946" t="s">
        <v>90</v>
      </c>
      <c r="E946" t="s">
        <v>80</v>
      </c>
      <c r="F946" t="s">
        <v>0</v>
      </c>
      <c r="G946" t="s">
        <v>36</v>
      </c>
      <c r="H946" t="s">
        <v>2</v>
      </c>
      <c r="I946" t="s">
        <v>3</v>
      </c>
      <c r="J946" t="s">
        <v>23</v>
      </c>
      <c r="K946" t="s">
        <v>40</v>
      </c>
      <c r="L946">
        <v>3</v>
      </c>
      <c r="M946">
        <v>83.17</v>
      </c>
      <c r="N946">
        <v>0</v>
      </c>
      <c r="O946">
        <v>40.520000000000003</v>
      </c>
      <c r="P946">
        <v>249.51</v>
      </c>
      <c r="Q946">
        <v>121.56</v>
      </c>
      <c r="R946">
        <v>127.94999999999999</v>
      </c>
      <c r="S946">
        <v>0.51280509799206442</v>
      </c>
      <c r="T946">
        <v>2026</v>
      </c>
      <c r="U946" t="s">
        <v>90</v>
      </c>
      <c r="V946">
        <v>5</v>
      </c>
      <c r="W946" t="s">
        <v>80</v>
      </c>
    </row>
    <row r="947" spans="1:23">
      <c r="A947">
        <v>3037</v>
      </c>
      <c r="B947" s="11">
        <v>46172</v>
      </c>
      <c r="C947">
        <v>2026</v>
      </c>
      <c r="D947" t="s">
        <v>90</v>
      </c>
      <c r="E947" t="s">
        <v>80</v>
      </c>
      <c r="F947" t="s">
        <v>6</v>
      </c>
      <c r="G947" t="s">
        <v>27</v>
      </c>
      <c r="H947" t="s">
        <v>2</v>
      </c>
      <c r="I947" t="s">
        <v>16</v>
      </c>
      <c r="J947" t="s">
        <v>14</v>
      </c>
      <c r="K947" t="s">
        <v>32</v>
      </c>
      <c r="L947">
        <v>1</v>
      </c>
      <c r="M947">
        <v>45.8</v>
      </c>
      <c r="N947">
        <v>0.05</v>
      </c>
      <c r="O947">
        <v>17.88</v>
      </c>
      <c r="P947">
        <v>43.51</v>
      </c>
      <c r="Q947">
        <v>17.88</v>
      </c>
      <c r="R947">
        <v>25.63</v>
      </c>
      <c r="S947">
        <v>0.58905998621006661</v>
      </c>
      <c r="T947">
        <v>2026</v>
      </c>
      <c r="U947" t="s">
        <v>90</v>
      </c>
      <c r="V947">
        <v>5</v>
      </c>
      <c r="W947" t="s">
        <v>80</v>
      </c>
    </row>
    <row r="948" spans="1:23">
      <c r="A948">
        <v>3138</v>
      </c>
      <c r="B948" s="11">
        <v>46172</v>
      </c>
      <c r="C948">
        <v>2026</v>
      </c>
      <c r="D948" t="s">
        <v>90</v>
      </c>
      <c r="E948" t="s">
        <v>80</v>
      </c>
      <c r="F948" t="s">
        <v>11</v>
      </c>
      <c r="G948" t="s">
        <v>12</v>
      </c>
      <c r="H948" t="s">
        <v>28</v>
      </c>
      <c r="I948" t="s">
        <v>3</v>
      </c>
      <c r="J948" t="s">
        <v>9</v>
      </c>
      <c r="K948" t="s">
        <v>37</v>
      </c>
      <c r="L948">
        <v>1</v>
      </c>
      <c r="M948">
        <v>154.85</v>
      </c>
      <c r="N948">
        <v>0</v>
      </c>
      <c r="O948">
        <v>80.17</v>
      </c>
      <c r="P948">
        <v>154.85</v>
      </c>
      <c r="Q948">
        <v>80.17</v>
      </c>
      <c r="R948">
        <v>74.679999999999993</v>
      </c>
      <c r="S948">
        <v>0.48227316758153049</v>
      </c>
      <c r="T948">
        <v>2026</v>
      </c>
      <c r="U948" t="s">
        <v>90</v>
      </c>
      <c r="V948">
        <v>5</v>
      </c>
      <c r="W948" t="s">
        <v>80</v>
      </c>
    </row>
    <row r="949" spans="1:23">
      <c r="A949">
        <v>3228</v>
      </c>
      <c r="B949" s="11">
        <v>46172</v>
      </c>
      <c r="C949">
        <v>2026</v>
      </c>
      <c r="D949" t="s">
        <v>90</v>
      </c>
      <c r="E949" t="s">
        <v>80</v>
      </c>
      <c r="F949" t="s">
        <v>20</v>
      </c>
      <c r="G949" t="s">
        <v>47</v>
      </c>
      <c r="H949" t="s">
        <v>2</v>
      </c>
      <c r="I949" t="s">
        <v>16</v>
      </c>
      <c r="J949" t="s">
        <v>23</v>
      </c>
      <c r="K949" t="s">
        <v>29</v>
      </c>
      <c r="L949">
        <v>1</v>
      </c>
      <c r="M949">
        <v>194.99</v>
      </c>
      <c r="N949">
        <v>0</v>
      </c>
      <c r="O949">
        <v>101.21</v>
      </c>
      <c r="P949">
        <v>194.99</v>
      </c>
      <c r="Q949">
        <v>101.21</v>
      </c>
      <c r="R949">
        <v>93.780000000000015</v>
      </c>
      <c r="S949">
        <v>0.48094774090979031</v>
      </c>
      <c r="T949">
        <v>2026</v>
      </c>
      <c r="U949" t="s">
        <v>90</v>
      </c>
      <c r="V949">
        <v>5</v>
      </c>
      <c r="W949" t="s">
        <v>80</v>
      </c>
    </row>
    <row r="950" spans="1:23">
      <c r="A950">
        <v>3401</v>
      </c>
      <c r="B950" s="11">
        <v>46172</v>
      </c>
      <c r="C950">
        <v>2026</v>
      </c>
      <c r="D950" t="s">
        <v>90</v>
      </c>
      <c r="E950" t="s">
        <v>80</v>
      </c>
      <c r="F950" t="s">
        <v>11</v>
      </c>
      <c r="G950" t="s">
        <v>39</v>
      </c>
      <c r="H950" t="s">
        <v>2</v>
      </c>
      <c r="I950" t="s">
        <v>3</v>
      </c>
      <c r="J950" t="s">
        <v>34</v>
      </c>
      <c r="K950" t="s">
        <v>42</v>
      </c>
      <c r="L950">
        <v>1</v>
      </c>
      <c r="M950">
        <v>36.31</v>
      </c>
      <c r="N950">
        <v>0</v>
      </c>
      <c r="O950">
        <v>13.93</v>
      </c>
      <c r="P950">
        <v>36.31</v>
      </c>
      <c r="Q950">
        <v>13.93</v>
      </c>
      <c r="R950">
        <v>22.380000000000003</v>
      </c>
      <c r="S950">
        <v>0.61635912971633167</v>
      </c>
      <c r="T950">
        <v>2026</v>
      </c>
      <c r="U950" t="s">
        <v>90</v>
      </c>
      <c r="V950">
        <v>5</v>
      </c>
      <c r="W950" t="s">
        <v>80</v>
      </c>
    </row>
    <row r="951" spans="1:23">
      <c r="A951">
        <v>3511</v>
      </c>
      <c r="B951" s="11">
        <v>46172</v>
      </c>
      <c r="C951">
        <v>2026</v>
      </c>
      <c r="D951" t="s">
        <v>90</v>
      </c>
      <c r="E951" t="s">
        <v>80</v>
      </c>
      <c r="F951" t="s">
        <v>0</v>
      </c>
      <c r="G951" t="s">
        <v>1</v>
      </c>
      <c r="H951" t="s">
        <v>2</v>
      </c>
      <c r="I951" t="s">
        <v>3</v>
      </c>
      <c r="J951" t="s">
        <v>14</v>
      </c>
      <c r="K951" t="s">
        <v>32</v>
      </c>
      <c r="L951">
        <v>1</v>
      </c>
      <c r="M951">
        <v>47.19</v>
      </c>
      <c r="N951">
        <v>0</v>
      </c>
      <c r="O951">
        <v>18.54</v>
      </c>
      <c r="P951">
        <v>47.19</v>
      </c>
      <c r="Q951">
        <v>18.54</v>
      </c>
      <c r="R951">
        <v>28.65</v>
      </c>
      <c r="S951">
        <v>0.60712015257469798</v>
      </c>
      <c r="T951">
        <v>2026</v>
      </c>
      <c r="U951" t="s">
        <v>90</v>
      </c>
      <c r="V951">
        <v>5</v>
      </c>
      <c r="W951" t="s">
        <v>80</v>
      </c>
    </row>
    <row r="952" spans="1:23">
      <c r="A952">
        <v>4485</v>
      </c>
      <c r="B952" s="11">
        <v>46172</v>
      </c>
      <c r="C952">
        <v>2026</v>
      </c>
      <c r="D952" t="s">
        <v>90</v>
      </c>
      <c r="E952" t="s">
        <v>80</v>
      </c>
      <c r="F952" t="s">
        <v>20</v>
      </c>
      <c r="G952" t="s">
        <v>33</v>
      </c>
      <c r="H952" t="s">
        <v>2</v>
      </c>
      <c r="I952" t="s">
        <v>13</v>
      </c>
      <c r="J952" t="s">
        <v>34</v>
      </c>
      <c r="K952" t="s">
        <v>38</v>
      </c>
      <c r="L952">
        <v>1</v>
      </c>
      <c r="M952">
        <v>124.14</v>
      </c>
      <c r="N952">
        <v>0</v>
      </c>
      <c r="O952">
        <v>70.900000000000006</v>
      </c>
      <c r="P952">
        <v>124.14</v>
      </c>
      <c r="Q952">
        <v>70.900000000000006</v>
      </c>
      <c r="R952">
        <v>53.239999999999995</v>
      </c>
      <c r="S952">
        <v>0.42887062993394548</v>
      </c>
      <c r="T952">
        <v>2026</v>
      </c>
      <c r="U952" t="s">
        <v>90</v>
      </c>
      <c r="V952">
        <v>5</v>
      </c>
      <c r="W952" t="s">
        <v>80</v>
      </c>
    </row>
    <row r="953" spans="1:23">
      <c r="A953">
        <v>447</v>
      </c>
      <c r="B953" s="11">
        <v>46173</v>
      </c>
      <c r="C953">
        <v>2026</v>
      </c>
      <c r="D953" t="s">
        <v>90</v>
      </c>
      <c r="E953" t="s">
        <v>80</v>
      </c>
      <c r="F953" t="s">
        <v>20</v>
      </c>
      <c r="G953" t="s">
        <v>33</v>
      </c>
      <c r="H953" t="s">
        <v>2</v>
      </c>
      <c r="I953" t="s">
        <v>3</v>
      </c>
      <c r="J953" t="s">
        <v>14</v>
      </c>
      <c r="K953" t="s">
        <v>44</v>
      </c>
      <c r="L953">
        <v>1</v>
      </c>
      <c r="M953">
        <v>131.94999999999999</v>
      </c>
      <c r="N953">
        <v>0</v>
      </c>
      <c r="O953">
        <v>65.17</v>
      </c>
      <c r="P953">
        <v>131.94999999999999</v>
      </c>
      <c r="Q953">
        <v>65.17</v>
      </c>
      <c r="R953">
        <v>66.779999999999987</v>
      </c>
      <c r="S953">
        <v>0.50610079575596811</v>
      </c>
      <c r="T953">
        <v>2026</v>
      </c>
      <c r="U953" t="s">
        <v>90</v>
      </c>
      <c r="V953">
        <v>5</v>
      </c>
      <c r="W953" t="s">
        <v>80</v>
      </c>
    </row>
    <row r="954" spans="1:23">
      <c r="A954">
        <v>1208</v>
      </c>
      <c r="B954" s="11">
        <v>46173</v>
      </c>
      <c r="C954">
        <v>2026</v>
      </c>
      <c r="D954" t="s">
        <v>90</v>
      </c>
      <c r="E954" t="s">
        <v>80</v>
      </c>
      <c r="F954" t="s">
        <v>20</v>
      </c>
      <c r="G954" t="s">
        <v>33</v>
      </c>
      <c r="H954" t="s">
        <v>28</v>
      </c>
      <c r="I954" t="s">
        <v>13</v>
      </c>
      <c r="J954" t="s">
        <v>4</v>
      </c>
      <c r="K954" t="s">
        <v>30</v>
      </c>
      <c r="L954">
        <v>1</v>
      </c>
      <c r="M954">
        <v>102.24</v>
      </c>
      <c r="N954">
        <v>0</v>
      </c>
      <c r="O954">
        <v>50.75</v>
      </c>
      <c r="P954">
        <v>102.24</v>
      </c>
      <c r="Q954">
        <v>50.75</v>
      </c>
      <c r="R954">
        <v>51.489999999999995</v>
      </c>
      <c r="S954">
        <v>0.50361893583724571</v>
      </c>
      <c r="T954">
        <v>2026</v>
      </c>
      <c r="U954" t="s">
        <v>90</v>
      </c>
      <c r="V954">
        <v>5</v>
      </c>
      <c r="W954" t="s">
        <v>80</v>
      </c>
    </row>
    <row r="955" spans="1:23">
      <c r="A955">
        <v>1355</v>
      </c>
      <c r="B955" s="11">
        <v>46173</v>
      </c>
      <c r="C955">
        <v>2026</v>
      </c>
      <c r="D955" t="s">
        <v>90</v>
      </c>
      <c r="E955" t="s">
        <v>80</v>
      </c>
      <c r="F955" t="s">
        <v>20</v>
      </c>
      <c r="G955" t="s">
        <v>47</v>
      </c>
      <c r="H955" t="s">
        <v>28</v>
      </c>
      <c r="I955" t="s">
        <v>13</v>
      </c>
      <c r="J955" t="s">
        <v>9</v>
      </c>
      <c r="K955" t="s">
        <v>37</v>
      </c>
      <c r="L955">
        <v>2</v>
      </c>
      <c r="M955">
        <v>152.07</v>
      </c>
      <c r="N955">
        <v>0</v>
      </c>
      <c r="O955">
        <v>76.849999999999994</v>
      </c>
      <c r="P955">
        <v>304.14</v>
      </c>
      <c r="Q955">
        <v>153.69999999999999</v>
      </c>
      <c r="R955">
        <v>150.44</v>
      </c>
      <c r="S955">
        <v>0.49464062602748737</v>
      </c>
      <c r="T955">
        <v>2026</v>
      </c>
      <c r="U955" t="s">
        <v>90</v>
      </c>
      <c r="V955">
        <v>5</v>
      </c>
      <c r="W955" t="s">
        <v>80</v>
      </c>
    </row>
    <row r="956" spans="1:23">
      <c r="A956">
        <v>1474</v>
      </c>
      <c r="B956" s="11">
        <v>46173</v>
      </c>
      <c r="C956">
        <v>2026</v>
      </c>
      <c r="D956" t="s">
        <v>90</v>
      </c>
      <c r="E956" t="s">
        <v>80</v>
      </c>
      <c r="F956" t="s">
        <v>11</v>
      </c>
      <c r="G956" t="s">
        <v>18</v>
      </c>
      <c r="H956" t="s">
        <v>2</v>
      </c>
      <c r="I956" t="s">
        <v>13</v>
      </c>
      <c r="J956" t="s">
        <v>23</v>
      </c>
      <c r="K956" t="s">
        <v>51</v>
      </c>
      <c r="L956">
        <v>2</v>
      </c>
      <c r="M956">
        <v>123.34</v>
      </c>
      <c r="N956">
        <v>0.05</v>
      </c>
      <c r="O956">
        <v>58.96</v>
      </c>
      <c r="P956">
        <v>234.346</v>
      </c>
      <c r="Q956">
        <v>117.92</v>
      </c>
      <c r="R956">
        <v>116.426</v>
      </c>
      <c r="S956">
        <v>0.49681240558831813</v>
      </c>
      <c r="T956">
        <v>2026</v>
      </c>
      <c r="U956" t="s">
        <v>90</v>
      </c>
      <c r="V956">
        <v>5</v>
      </c>
      <c r="W956" t="s">
        <v>80</v>
      </c>
    </row>
    <row r="957" spans="1:23">
      <c r="A957">
        <v>1625</v>
      </c>
      <c r="B957" s="11">
        <v>46173</v>
      </c>
      <c r="C957">
        <v>2026</v>
      </c>
      <c r="D957" t="s">
        <v>90</v>
      </c>
      <c r="E957" t="s">
        <v>80</v>
      </c>
      <c r="F957" t="s">
        <v>11</v>
      </c>
      <c r="G957" t="s">
        <v>12</v>
      </c>
      <c r="H957" t="s">
        <v>19</v>
      </c>
      <c r="I957" t="s">
        <v>3</v>
      </c>
      <c r="J957" t="s">
        <v>9</v>
      </c>
      <c r="K957" t="s">
        <v>37</v>
      </c>
      <c r="L957">
        <v>1</v>
      </c>
      <c r="M957">
        <v>155.81</v>
      </c>
      <c r="N957">
        <v>0</v>
      </c>
      <c r="O957">
        <v>80.31</v>
      </c>
      <c r="P957">
        <v>155.81</v>
      </c>
      <c r="Q957">
        <v>80.31</v>
      </c>
      <c r="R957">
        <v>75.5</v>
      </c>
      <c r="S957">
        <v>0.48456453372697517</v>
      </c>
      <c r="T957">
        <v>2026</v>
      </c>
      <c r="U957" t="s">
        <v>90</v>
      </c>
      <c r="V957">
        <v>5</v>
      </c>
      <c r="W957" t="s">
        <v>80</v>
      </c>
    </row>
    <row r="958" spans="1:23">
      <c r="A958">
        <v>1877</v>
      </c>
      <c r="B958" s="11">
        <v>46173</v>
      </c>
      <c r="C958">
        <v>2026</v>
      </c>
      <c r="D958" t="s">
        <v>90</v>
      </c>
      <c r="E958" t="s">
        <v>80</v>
      </c>
      <c r="F958" t="s">
        <v>11</v>
      </c>
      <c r="G958" t="s">
        <v>52</v>
      </c>
      <c r="H958" t="s">
        <v>2</v>
      </c>
      <c r="I958" t="s">
        <v>3</v>
      </c>
      <c r="J958" t="s">
        <v>14</v>
      </c>
      <c r="K958" t="s">
        <v>48</v>
      </c>
      <c r="L958">
        <v>1</v>
      </c>
      <c r="M958">
        <v>163.19</v>
      </c>
      <c r="N958">
        <v>0.05</v>
      </c>
      <c r="O958">
        <v>87.95</v>
      </c>
      <c r="P958">
        <v>155.03049999999999</v>
      </c>
      <c r="Q958">
        <v>87.95</v>
      </c>
      <c r="R958">
        <v>67.080499999999986</v>
      </c>
      <c r="S958">
        <v>0.4326922766810401</v>
      </c>
      <c r="T958">
        <v>2026</v>
      </c>
      <c r="U958" t="s">
        <v>90</v>
      </c>
      <c r="V958">
        <v>5</v>
      </c>
      <c r="W958" t="s">
        <v>80</v>
      </c>
    </row>
    <row r="959" spans="1:23">
      <c r="A959">
        <v>1978</v>
      </c>
      <c r="B959" s="11">
        <v>46173</v>
      </c>
      <c r="C959">
        <v>2026</v>
      </c>
      <c r="D959" t="s">
        <v>90</v>
      </c>
      <c r="E959" t="s">
        <v>80</v>
      </c>
      <c r="F959" t="s">
        <v>6</v>
      </c>
      <c r="G959" t="s">
        <v>43</v>
      </c>
      <c r="H959" t="s">
        <v>2</v>
      </c>
      <c r="I959" t="s">
        <v>3</v>
      </c>
      <c r="J959" t="s">
        <v>9</v>
      </c>
      <c r="K959" t="s">
        <v>17</v>
      </c>
      <c r="L959">
        <v>1</v>
      </c>
      <c r="M959">
        <v>147.30000000000001</v>
      </c>
      <c r="N959">
        <v>0.05</v>
      </c>
      <c r="O959">
        <v>81.510000000000005</v>
      </c>
      <c r="P959">
        <v>139.935</v>
      </c>
      <c r="Q959">
        <v>81.510000000000005</v>
      </c>
      <c r="R959">
        <v>58.424999999999997</v>
      </c>
      <c r="S959">
        <v>0.41751527494908347</v>
      </c>
      <c r="T959">
        <v>2026</v>
      </c>
      <c r="U959" t="s">
        <v>90</v>
      </c>
      <c r="V959">
        <v>5</v>
      </c>
      <c r="W959" t="s">
        <v>80</v>
      </c>
    </row>
    <row r="960" spans="1:23">
      <c r="A960">
        <v>3616</v>
      </c>
      <c r="B960" s="11">
        <v>46173</v>
      </c>
      <c r="C960">
        <v>2026</v>
      </c>
      <c r="D960" t="s">
        <v>90</v>
      </c>
      <c r="E960" t="s">
        <v>80</v>
      </c>
      <c r="F960" t="s">
        <v>11</v>
      </c>
      <c r="G960" t="s">
        <v>12</v>
      </c>
      <c r="H960" t="s">
        <v>2</v>
      </c>
      <c r="I960" t="s">
        <v>3</v>
      </c>
      <c r="J960" t="s">
        <v>34</v>
      </c>
      <c r="K960" t="s">
        <v>38</v>
      </c>
      <c r="L960">
        <v>5</v>
      </c>
      <c r="M960">
        <v>126.16</v>
      </c>
      <c r="N960">
        <v>0</v>
      </c>
      <c r="O960">
        <v>68.59</v>
      </c>
      <c r="P960">
        <v>630.79999999999995</v>
      </c>
      <c r="Q960">
        <v>342.95000000000005</v>
      </c>
      <c r="R960">
        <v>287.84999999999991</v>
      </c>
      <c r="S960">
        <v>0.45632530120481918</v>
      </c>
      <c r="T960">
        <v>2026</v>
      </c>
      <c r="U960" t="s">
        <v>90</v>
      </c>
      <c r="V960">
        <v>5</v>
      </c>
      <c r="W960" t="s">
        <v>80</v>
      </c>
    </row>
    <row r="961" spans="1:23">
      <c r="A961">
        <v>3992</v>
      </c>
      <c r="B961" s="11">
        <v>46173</v>
      </c>
      <c r="C961">
        <v>2026</v>
      </c>
      <c r="D961" t="s">
        <v>90</v>
      </c>
      <c r="E961" t="s">
        <v>80</v>
      </c>
      <c r="F961" t="s">
        <v>20</v>
      </c>
      <c r="G961" t="s">
        <v>33</v>
      </c>
      <c r="H961" t="s">
        <v>2</v>
      </c>
      <c r="I961" t="s">
        <v>13</v>
      </c>
      <c r="J961" t="s">
        <v>14</v>
      </c>
      <c r="K961" t="s">
        <v>48</v>
      </c>
      <c r="L961">
        <v>2</v>
      </c>
      <c r="M961">
        <v>163.57</v>
      </c>
      <c r="N961">
        <v>0</v>
      </c>
      <c r="O961">
        <v>85.72</v>
      </c>
      <c r="P961">
        <v>327.14</v>
      </c>
      <c r="Q961">
        <v>171.44</v>
      </c>
      <c r="R961">
        <v>155.69999999999999</v>
      </c>
      <c r="S961">
        <v>0.47594302133643085</v>
      </c>
      <c r="T961">
        <v>2026</v>
      </c>
      <c r="U961" t="s">
        <v>90</v>
      </c>
      <c r="V961">
        <v>5</v>
      </c>
      <c r="W961" t="s">
        <v>80</v>
      </c>
    </row>
    <row r="962" spans="1:23">
      <c r="A962">
        <v>4091</v>
      </c>
      <c r="B962" s="11">
        <v>46173</v>
      </c>
      <c r="C962">
        <v>2026</v>
      </c>
      <c r="D962" t="s">
        <v>90</v>
      </c>
      <c r="E962" t="s">
        <v>80</v>
      </c>
      <c r="F962" t="s">
        <v>11</v>
      </c>
      <c r="G962" t="s">
        <v>52</v>
      </c>
      <c r="H962" t="s">
        <v>2</v>
      </c>
      <c r="I962" t="s">
        <v>13</v>
      </c>
      <c r="J962" t="s">
        <v>9</v>
      </c>
      <c r="K962" t="s">
        <v>17</v>
      </c>
      <c r="L962">
        <v>1</v>
      </c>
      <c r="M962">
        <v>142.06</v>
      </c>
      <c r="N962">
        <v>0</v>
      </c>
      <c r="O962">
        <v>77.36</v>
      </c>
      <c r="P962">
        <v>142.06</v>
      </c>
      <c r="Q962">
        <v>77.36</v>
      </c>
      <c r="R962">
        <v>64.7</v>
      </c>
      <c r="S962">
        <v>0.45544136280444886</v>
      </c>
      <c r="T962">
        <v>2026</v>
      </c>
      <c r="U962" t="s">
        <v>90</v>
      </c>
      <c r="V962">
        <v>5</v>
      </c>
      <c r="W962" t="s">
        <v>80</v>
      </c>
    </row>
    <row r="963" spans="1:23">
      <c r="A963">
        <v>4204</v>
      </c>
      <c r="B963" s="11">
        <v>46173</v>
      </c>
      <c r="C963">
        <v>2026</v>
      </c>
      <c r="D963" t="s">
        <v>90</v>
      </c>
      <c r="E963" t="s">
        <v>80</v>
      </c>
      <c r="F963" t="s">
        <v>6</v>
      </c>
      <c r="G963" t="s">
        <v>41</v>
      </c>
      <c r="H963" t="s">
        <v>2</v>
      </c>
      <c r="I963" t="s">
        <v>13</v>
      </c>
      <c r="J963" t="s">
        <v>4</v>
      </c>
      <c r="K963" t="s">
        <v>5</v>
      </c>
      <c r="L963">
        <v>1</v>
      </c>
      <c r="M963">
        <v>81.37</v>
      </c>
      <c r="N963">
        <v>0</v>
      </c>
      <c r="O963">
        <v>42.01</v>
      </c>
      <c r="P963">
        <v>81.37</v>
      </c>
      <c r="Q963">
        <v>42.01</v>
      </c>
      <c r="R963">
        <v>39.360000000000007</v>
      </c>
      <c r="S963">
        <v>0.48371635737986979</v>
      </c>
      <c r="T963">
        <v>2026</v>
      </c>
      <c r="U963" t="s">
        <v>90</v>
      </c>
      <c r="V963">
        <v>5</v>
      </c>
      <c r="W963" t="s">
        <v>80</v>
      </c>
    </row>
    <row r="964" spans="1:23">
      <c r="A964">
        <v>4234</v>
      </c>
      <c r="B964" s="11">
        <v>46173</v>
      </c>
      <c r="C964">
        <v>2026</v>
      </c>
      <c r="D964" t="s">
        <v>90</v>
      </c>
      <c r="E964" t="s">
        <v>80</v>
      </c>
      <c r="F964" t="s">
        <v>20</v>
      </c>
      <c r="G964" t="s">
        <v>33</v>
      </c>
      <c r="H964" t="s">
        <v>19</v>
      </c>
      <c r="I964" t="s">
        <v>13</v>
      </c>
      <c r="J964" t="s">
        <v>23</v>
      </c>
      <c r="K964" t="s">
        <v>51</v>
      </c>
      <c r="L964">
        <v>1</v>
      </c>
      <c r="M964">
        <v>120.75</v>
      </c>
      <c r="N964">
        <v>0</v>
      </c>
      <c r="O964">
        <v>61.21</v>
      </c>
      <c r="P964">
        <v>120.75</v>
      </c>
      <c r="Q964">
        <v>61.21</v>
      </c>
      <c r="R964">
        <v>59.54</v>
      </c>
      <c r="S964">
        <v>0.49308488612836437</v>
      </c>
      <c r="T964">
        <v>2026</v>
      </c>
      <c r="U964" t="s">
        <v>90</v>
      </c>
      <c r="V964">
        <v>5</v>
      </c>
      <c r="W964" t="s">
        <v>80</v>
      </c>
    </row>
    <row r="965" spans="1:23">
      <c r="A965">
        <v>4696</v>
      </c>
      <c r="B965" s="11">
        <v>46173</v>
      </c>
      <c r="C965">
        <v>2026</v>
      </c>
      <c r="D965" t="s">
        <v>90</v>
      </c>
      <c r="E965" t="s">
        <v>80</v>
      </c>
      <c r="F965" t="s">
        <v>6</v>
      </c>
      <c r="G965" t="s">
        <v>49</v>
      </c>
      <c r="H965" t="s">
        <v>2</v>
      </c>
      <c r="I965" t="s">
        <v>13</v>
      </c>
      <c r="J965" t="s">
        <v>4</v>
      </c>
      <c r="K965" t="s">
        <v>5</v>
      </c>
      <c r="L965">
        <v>4</v>
      </c>
      <c r="M965">
        <v>81.790000000000006</v>
      </c>
      <c r="N965">
        <v>0</v>
      </c>
      <c r="O965">
        <v>42.96</v>
      </c>
      <c r="P965">
        <v>327.16000000000003</v>
      </c>
      <c r="Q965">
        <v>171.84</v>
      </c>
      <c r="R965">
        <v>155.32000000000002</v>
      </c>
      <c r="S965">
        <v>0.47475241472062601</v>
      </c>
      <c r="T965">
        <v>2026</v>
      </c>
      <c r="U965" t="s">
        <v>90</v>
      </c>
      <c r="V965">
        <v>5</v>
      </c>
      <c r="W965" t="s">
        <v>80</v>
      </c>
    </row>
    <row r="966" spans="1:23">
      <c r="A966">
        <v>4755</v>
      </c>
      <c r="B966" s="11">
        <v>46173</v>
      </c>
      <c r="C966">
        <v>2026</v>
      </c>
      <c r="D966" t="s">
        <v>90</v>
      </c>
      <c r="E966" t="s">
        <v>80</v>
      </c>
      <c r="F966" t="s">
        <v>0</v>
      </c>
      <c r="G966" t="s">
        <v>50</v>
      </c>
      <c r="H966" t="s">
        <v>2</v>
      </c>
      <c r="I966" t="s">
        <v>13</v>
      </c>
      <c r="J966" t="s">
        <v>23</v>
      </c>
      <c r="K966" t="s">
        <v>40</v>
      </c>
      <c r="L966">
        <v>1</v>
      </c>
      <c r="M966">
        <v>81.2</v>
      </c>
      <c r="N966">
        <v>0.1</v>
      </c>
      <c r="O966">
        <v>40.270000000000003</v>
      </c>
      <c r="P966">
        <v>73.08</v>
      </c>
      <c r="Q966">
        <v>40.270000000000003</v>
      </c>
      <c r="R966">
        <v>32.809999999999995</v>
      </c>
      <c r="S966">
        <v>0.44896004378762994</v>
      </c>
      <c r="T966">
        <v>2026</v>
      </c>
      <c r="U966" t="s">
        <v>90</v>
      </c>
      <c r="V966">
        <v>5</v>
      </c>
      <c r="W966" t="s">
        <v>80</v>
      </c>
    </row>
    <row r="967" spans="1:23">
      <c r="A967">
        <v>5090</v>
      </c>
      <c r="B967" s="11">
        <v>46173</v>
      </c>
      <c r="C967">
        <v>2026</v>
      </c>
      <c r="D967" t="s">
        <v>90</v>
      </c>
      <c r="E967" t="s">
        <v>80</v>
      </c>
      <c r="F967" t="s">
        <v>6</v>
      </c>
      <c r="G967" t="s">
        <v>7</v>
      </c>
      <c r="H967" t="s">
        <v>28</v>
      </c>
      <c r="I967" t="s">
        <v>13</v>
      </c>
      <c r="J967" t="s">
        <v>14</v>
      </c>
      <c r="K967" t="s">
        <v>32</v>
      </c>
      <c r="L967">
        <v>2</v>
      </c>
      <c r="M967">
        <v>46.52</v>
      </c>
      <c r="N967">
        <v>0.05</v>
      </c>
      <c r="O967">
        <v>18.739999999999998</v>
      </c>
      <c r="P967">
        <v>88.388000000000005</v>
      </c>
      <c r="Q967">
        <v>37.479999999999997</v>
      </c>
      <c r="R967">
        <v>50.908000000000008</v>
      </c>
      <c r="S967">
        <v>0.57596053762954258</v>
      </c>
      <c r="T967">
        <v>2026</v>
      </c>
      <c r="U967" t="s">
        <v>90</v>
      </c>
      <c r="V967">
        <v>5</v>
      </c>
      <c r="W967" t="s">
        <v>80</v>
      </c>
    </row>
    <row r="968" spans="1:23">
      <c r="A968">
        <v>27</v>
      </c>
      <c r="B968" s="11">
        <v>46174</v>
      </c>
      <c r="C968">
        <v>2026</v>
      </c>
      <c r="D968" t="s">
        <v>90</v>
      </c>
      <c r="E968" t="s">
        <v>81</v>
      </c>
      <c r="F968" t="s">
        <v>20</v>
      </c>
      <c r="G968" t="s">
        <v>47</v>
      </c>
      <c r="H968" t="s">
        <v>2</v>
      </c>
      <c r="I968" t="s">
        <v>3</v>
      </c>
      <c r="J968" t="s">
        <v>23</v>
      </c>
      <c r="K968" t="s">
        <v>29</v>
      </c>
      <c r="L968">
        <v>1</v>
      </c>
      <c r="M968">
        <v>195.22</v>
      </c>
      <c r="N968">
        <v>0</v>
      </c>
      <c r="O968">
        <v>105.91</v>
      </c>
      <c r="P968">
        <v>195.22</v>
      </c>
      <c r="Q968">
        <v>105.91</v>
      </c>
      <c r="R968">
        <v>89.31</v>
      </c>
      <c r="S968">
        <v>0.45748386435816002</v>
      </c>
      <c r="T968">
        <v>2026</v>
      </c>
      <c r="U968" t="s">
        <v>90</v>
      </c>
      <c r="V968">
        <v>6</v>
      </c>
      <c r="W968" t="s">
        <v>81</v>
      </c>
    </row>
    <row r="969" spans="1:23">
      <c r="A969">
        <v>463</v>
      </c>
      <c r="B969" s="11">
        <v>46174</v>
      </c>
      <c r="C969">
        <v>2026</v>
      </c>
      <c r="D969" t="s">
        <v>90</v>
      </c>
      <c r="E969" t="s">
        <v>81</v>
      </c>
      <c r="F969" t="s">
        <v>20</v>
      </c>
      <c r="G969" t="s">
        <v>21</v>
      </c>
      <c r="H969" t="s">
        <v>2</v>
      </c>
      <c r="I969" t="s">
        <v>13</v>
      </c>
      <c r="J969" t="s">
        <v>4</v>
      </c>
      <c r="K969" t="s">
        <v>26</v>
      </c>
      <c r="L969">
        <v>1</v>
      </c>
      <c r="M969">
        <v>40.71</v>
      </c>
      <c r="N969">
        <v>0.05</v>
      </c>
      <c r="O969">
        <v>16.559999999999999</v>
      </c>
      <c r="P969">
        <v>38.674500000000002</v>
      </c>
      <c r="Q969">
        <v>16.559999999999999</v>
      </c>
      <c r="R969">
        <v>22.114500000000003</v>
      </c>
      <c r="S969">
        <v>0.57181088314005357</v>
      </c>
      <c r="T969">
        <v>2026</v>
      </c>
      <c r="U969" t="s">
        <v>90</v>
      </c>
      <c r="V969">
        <v>6</v>
      </c>
      <c r="W969" t="s">
        <v>81</v>
      </c>
    </row>
    <row r="970" spans="1:23">
      <c r="A970">
        <v>653</v>
      </c>
      <c r="B970" s="11">
        <v>46174</v>
      </c>
      <c r="C970">
        <v>2026</v>
      </c>
      <c r="D970" t="s">
        <v>90</v>
      </c>
      <c r="E970" t="s">
        <v>81</v>
      </c>
      <c r="F970" t="s">
        <v>6</v>
      </c>
      <c r="G970" t="s">
        <v>41</v>
      </c>
      <c r="H970" t="s">
        <v>2</v>
      </c>
      <c r="I970" t="s">
        <v>3</v>
      </c>
      <c r="J970" t="s">
        <v>34</v>
      </c>
      <c r="K970" t="s">
        <v>35</v>
      </c>
      <c r="L970">
        <v>1</v>
      </c>
      <c r="M970">
        <v>41.26</v>
      </c>
      <c r="N970">
        <v>0.05</v>
      </c>
      <c r="O970">
        <v>14.32</v>
      </c>
      <c r="P970">
        <v>39.196999999999996</v>
      </c>
      <c r="Q970">
        <v>14.32</v>
      </c>
      <c r="R970">
        <v>24.876999999999995</v>
      </c>
      <c r="S970">
        <v>0.63466591831007468</v>
      </c>
      <c r="T970">
        <v>2026</v>
      </c>
      <c r="U970" t="s">
        <v>90</v>
      </c>
      <c r="V970">
        <v>6</v>
      </c>
      <c r="W970" t="s">
        <v>81</v>
      </c>
    </row>
    <row r="971" spans="1:23">
      <c r="A971">
        <v>1485</v>
      </c>
      <c r="B971" s="11">
        <v>46174</v>
      </c>
      <c r="C971">
        <v>2026</v>
      </c>
      <c r="D971" t="s">
        <v>90</v>
      </c>
      <c r="E971" t="s">
        <v>81</v>
      </c>
      <c r="F971" t="s">
        <v>6</v>
      </c>
      <c r="G971" t="s">
        <v>41</v>
      </c>
      <c r="H971" t="s">
        <v>19</v>
      </c>
      <c r="I971" t="s">
        <v>13</v>
      </c>
      <c r="J971" t="s">
        <v>34</v>
      </c>
      <c r="K971" t="s">
        <v>35</v>
      </c>
      <c r="L971">
        <v>2</v>
      </c>
      <c r="M971">
        <v>40.840000000000003</v>
      </c>
      <c r="N971">
        <v>0</v>
      </c>
      <c r="O971">
        <v>14.48</v>
      </c>
      <c r="P971">
        <v>81.680000000000007</v>
      </c>
      <c r="Q971">
        <v>28.96</v>
      </c>
      <c r="R971">
        <v>52.720000000000006</v>
      </c>
      <c r="S971">
        <v>0.64544564152791384</v>
      </c>
      <c r="T971">
        <v>2026</v>
      </c>
      <c r="U971" t="s">
        <v>90</v>
      </c>
      <c r="V971">
        <v>6</v>
      </c>
      <c r="W971" t="s">
        <v>81</v>
      </c>
    </row>
    <row r="972" spans="1:23">
      <c r="A972">
        <v>1925</v>
      </c>
      <c r="B972" s="11">
        <v>46174</v>
      </c>
      <c r="C972">
        <v>2026</v>
      </c>
      <c r="D972" t="s">
        <v>90</v>
      </c>
      <c r="E972" t="s">
        <v>81</v>
      </c>
      <c r="F972" t="s">
        <v>20</v>
      </c>
      <c r="G972" t="s">
        <v>21</v>
      </c>
      <c r="H972" t="s">
        <v>2</v>
      </c>
      <c r="I972" t="s">
        <v>3</v>
      </c>
      <c r="J972" t="s">
        <v>9</v>
      </c>
      <c r="K972" t="s">
        <v>17</v>
      </c>
      <c r="L972">
        <v>1</v>
      </c>
      <c r="M972">
        <v>143.32</v>
      </c>
      <c r="N972">
        <v>0</v>
      </c>
      <c r="O972">
        <v>80.36</v>
      </c>
      <c r="P972">
        <v>143.32</v>
      </c>
      <c r="Q972">
        <v>80.36</v>
      </c>
      <c r="R972">
        <v>62.959999999999994</v>
      </c>
      <c r="S972">
        <v>0.43929667876081496</v>
      </c>
      <c r="T972">
        <v>2026</v>
      </c>
      <c r="U972" t="s">
        <v>90</v>
      </c>
      <c r="V972">
        <v>6</v>
      </c>
      <c r="W972" t="s">
        <v>81</v>
      </c>
    </row>
    <row r="973" spans="1:23">
      <c r="A973">
        <v>1952</v>
      </c>
      <c r="B973" s="11">
        <v>46174</v>
      </c>
      <c r="C973">
        <v>2026</v>
      </c>
      <c r="D973" t="s">
        <v>90</v>
      </c>
      <c r="E973" t="s">
        <v>81</v>
      </c>
      <c r="F973" t="s">
        <v>0</v>
      </c>
      <c r="G973" t="s">
        <v>50</v>
      </c>
      <c r="H973" t="s">
        <v>2</v>
      </c>
      <c r="I973" t="s">
        <v>13</v>
      </c>
      <c r="J973" t="s">
        <v>9</v>
      </c>
      <c r="K973" t="s">
        <v>37</v>
      </c>
      <c r="L973">
        <v>2</v>
      </c>
      <c r="M973">
        <v>156.31</v>
      </c>
      <c r="N973">
        <v>0</v>
      </c>
      <c r="O973">
        <v>79.87</v>
      </c>
      <c r="P973">
        <v>312.62</v>
      </c>
      <c r="Q973">
        <v>159.74</v>
      </c>
      <c r="R973">
        <v>152.88</v>
      </c>
      <c r="S973">
        <v>0.4890282131661442</v>
      </c>
      <c r="T973">
        <v>2026</v>
      </c>
      <c r="U973" t="s">
        <v>90</v>
      </c>
      <c r="V973">
        <v>6</v>
      </c>
      <c r="W973" t="s">
        <v>81</v>
      </c>
    </row>
    <row r="974" spans="1:23">
      <c r="A974">
        <v>2010</v>
      </c>
      <c r="B974" s="11">
        <v>46174</v>
      </c>
      <c r="C974">
        <v>2026</v>
      </c>
      <c r="D974" t="s">
        <v>90</v>
      </c>
      <c r="E974" t="s">
        <v>81</v>
      </c>
      <c r="F974" t="s">
        <v>20</v>
      </c>
      <c r="G974" t="s">
        <v>33</v>
      </c>
      <c r="H974" t="s">
        <v>2</v>
      </c>
      <c r="I974" t="s">
        <v>13</v>
      </c>
      <c r="J974" t="s">
        <v>4</v>
      </c>
      <c r="K974" t="s">
        <v>30</v>
      </c>
      <c r="L974">
        <v>3</v>
      </c>
      <c r="M974">
        <v>100.69</v>
      </c>
      <c r="N974">
        <v>0.1</v>
      </c>
      <c r="O974">
        <v>51.31</v>
      </c>
      <c r="P974">
        <v>271.863</v>
      </c>
      <c r="Q974">
        <v>153.93</v>
      </c>
      <c r="R974">
        <v>117.93299999999999</v>
      </c>
      <c r="S974">
        <v>0.43379569856876438</v>
      </c>
      <c r="T974">
        <v>2026</v>
      </c>
      <c r="U974" t="s">
        <v>90</v>
      </c>
      <c r="V974">
        <v>6</v>
      </c>
      <c r="W974" t="s">
        <v>81</v>
      </c>
    </row>
    <row r="975" spans="1:23">
      <c r="A975">
        <v>2114</v>
      </c>
      <c r="B975" s="11">
        <v>46174</v>
      </c>
      <c r="C975">
        <v>2026</v>
      </c>
      <c r="D975" t="s">
        <v>90</v>
      </c>
      <c r="E975" t="s">
        <v>81</v>
      </c>
      <c r="F975" t="s">
        <v>20</v>
      </c>
      <c r="G975" t="s">
        <v>47</v>
      </c>
      <c r="H975" t="s">
        <v>19</v>
      </c>
      <c r="I975" t="s">
        <v>16</v>
      </c>
      <c r="J975" t="s">
        <v>14</v>
      </c>
      <c r="K975" t="s">
        <v>32</v>
      </c>
      <c r="L975">
        <v>2</v>
      </c>
      <c r="M975">
        <v>45.54</v>
      </c>
      <c r="N975">
        <v>0.1</v>
      </c>
      <c r="O975">
        <v>18.309999999999999</v>
      </c>
      <c r="P975">
        <v>81.971999999999994</v>
      </c>
      <c r="Q975">
        <v>36.619999999999997</v>
      </c>
      <c r="R975">
        <v>45.351999999999997</v>
      </c>
      <c r="S975">
        <v>0.5532620894939736</v>
      </c>
      <c r="T975">
        <v>2026</v>
      </c>
      <c r="U975" t="s">
        <v>90</v>
      </c>
      <c r="V975">
        <v>6</v>
      </c>
      <c r="W975" t="s">
        <v>81</v>
      </c>
    </row>
    <row r="976" spans="1:23">
      <c r="A976">
        <v>3104</v>
      </c>
      <c r="B976" s="11">
        <v>46174</v>
      </c>
      <c r="C976">
        <v>2026</v>
      </c>
      <c r="D976" t="s">
        <v>90</v>
      </c>
      <c r="E976" t="s">
        <v>81</v>
      </c>
      <c r="F976" t="s">
        <v>11</v>
      </c>
      <c r="G976" t="s">
        <v>18</v>
      </c>
      <c r="H976" t="s">
        <v>8</v>
      </c>
      <c r="I976" t="s">
        <v>16</v>
      </c>
      <c r="J976" t="s">
        <v>9</v>
      </c>
      <c r="K976" t="s">
        <v>37</v>
      </c>
      <c r="L976">
        <v>5</v>
      </c>
      <c r="M976">
        <v>153.97</v>
      </c>
      <c r="N976">
        <v>0.15</v>
      </c>
      <c r="O976">
        <v>79.81</v>
      </c>
      <c r="P976">
        <v>654.37249999999995</v>
      </c>
      <c r="Q976">
        <v>399.05</v>
      </c>
      <c r="R976">
        <v>255.32249999999993</v>
      </c>
      <c r="S976">
        <v>0.39017914108554369</v>
      </c>
      <c r="T976">
        <v>2026</v>
      </c>
      <c r="U976" t="s">
        <v>90</v>
      </c>
      <c r="V976">
        <v>6</v>
      </c>
      <c r="W976" t="s">
        <v>81</v>
      </c>
    </row>
    <row r="977" spans="1:23">
      <c r="A977">
        <v>3230</v>
      </c>
      <c r="B977" s="11">
        <v>46174</v>
      </c>
      <c r="C977">
        <v>2026</v>
      </c>
      <c r="D977" t="s">
        <v>90</v>
      </c>
      <c r="E977" t="s">
        <v>81</v>
      </c>
      <c r="F977" t="s">
        <v>11</v>
      </c>
      <c r="G977" t="s">
        <v>52</v>
      </c>
      <c r="H977" t="s">
        <v>19</v>
      </c>
      <c r="I977" t="s">
        <v>3</v>
      </c>
      <c r="J977" t="s">
        <v>34</v>
      </c>
      <c r="K977" t="s">
        <v>38</v>
      </c>
      <c r="L977">
        <v>1</v>
      </c>
      <c r="M977">
        <v>124.17</v>
      </c>
      <c r="N977">
        <v>0</v>
      </c>
      <c r="O977">
        <v>71.040000000000006</v>
      </c>
      <c r="P977">
        <v>124.17</v>
      </c>
      <c r="Q977">
        <v>71.040000000000006</v>
      </c>
      <c r="R977">
        <v>53.129999999999995</v>
      </c>
      <c r="S977">
        <v>0.4278811307079004</v>
      </c>
      <c r="T977">
        <v>2026</v>
      </c>
      <c r="U977" t="s">
        <v>90</v>
      </c>
      <c r="V977">
        <v>6</v>
      </c>
      <c r="W977" t="s">
        <v>81</v>
      </c>
    </row>
    <row r="978" spans="1:23">
      <c r="A978">
        <v>3415</v>
      </c>
      <c r="B978" s="11">
        <v>46174</v>
      </c>
      <c r="C978">
        <v>2026</v>
      </c>
      <c r="D978" t="s">
        <v>90</v>
      </c>
      <c r="E978" t="s">
        <v>81</v>
      </c>
      <c r="F978" t="s">
        <v>11</v>
      </c>
      <c r="G978" t="s">
        <v>25</v>
      </c>
      <c r="H978" t="s">
        <v>19</v>
      </c>
      <c r="I978" t="s">
        <v>3</v>
      </c>
      <c r="J978" t="s">
        <v>9</v>
      </c>
      <c r="K978" t="s">
        <v>37</v>
      </c>
      <c r="L978">
        <v>1</v>
      </c>
      <c r="M978">
        <v>152.94999999999999</v>
      </c>
      <c r="N978">
        <v>0.05</v>
      </c>
      <c r="O978">
        <v>76.97</v>
      </c>
      <c r="P978">
        <v>145.30249999999998</v>
      </c>
      <c r="Q978">
        <v>76.97</v>
      </c>
      <c r="R978">
        <v>68.332499999999982</v>
      </c>
      <c r="S978">
        <v>0.47027752447480248</v>
      </c>
      <c r="T978">
        <v>2026</v>
      </c>
      <c r="U978" t="s">
        <v>90</v>
      </c>
      <c r="V978">
        <v>6</v>
      </c>
      <c r="W978" t="s">
        <v>81</v>
      </c>
    </row>
    <row r="979" spans="1:23">
      <c r="A979">
        <v>4130</v>
      </c>
      <c r="B979" s="11">
        <v>46174</v>
      </c>
      <c r="C979">
        <v>2026</v>
      </c>
      <c r="D979" t="s">
        <v>90</v>
      </c>
      <c r="E979" t="s">
        <v>81</v>
      </c>
      <c r="F979" t="s">
        <v>20</v>
      </c>
      <c r="G979" t="s">
        <v>47</v>
      </c>
      <c r="H979" t="s">
        <v>2</v>
      </c>
      <c r="I979" t="s">
        <v>13</v>
      </c>
      <c r="J979" t="s">
        <v>4</v>
      </c>
      <c r="K979" t="s">
        <v>5</v>
      </c>
      <c r="L979">
        <v>3</v>
      </c>
      <c r="M979">
        <v>80.099999999999994</v>
      </c>
      <c r="N979">
        <v>0</v>
      </c>
      <c r="O979">
        <v>43.51</v>
      </c>
      <c r="P979">
        <v>240.29999999999998</v>
      </c>
      <c r="Q979">
        <v>130.53</v>
      </c>
      <c r="R979">
        <v>109.76999999999998</v>
      </c>
      <c r="S979">
        <v>0.45680399500624214</v>
      </c>
      <c r="T979">
        <v>2026</v>
      </c>
      <c r="U979" t="s">
        <v>90</v>
      </c>
      <c r="V979">
        <v>6</v>
      </c>
      <c r="W979" t="s">
        <v>81</v>
      </c>
    </row>
    <row r="980" spans="1:23">
      <c r="A980">
        <v>4314</v>
      </c>
      <c r="B980" s="11">
        <v>46174</v>
      </c>
      <c r="C980">
        <v>2026</v>
      </c>
      <c r="D980" t="s">
        <v>90</v>
      </c>
      <c r="E980" t="s">
        <v>81</v>
      </c>
      <c r="F980" t="s">
        <v>20</v>
      </c>
      <c r="G980" t="s">
        <v>21</v>
      </c>
      <c r="H980" t="s">
        <v>19</v>
      </c>
      <c r="I980" t="s">
        <v>13</v>
      </c>
      <c r="J980" t="s">
        <v>34</v>
      </c>
      <c r="K980" t="s">
        <v>42</v>
      </c>
      <c r="L980">
        <v>2</v>
      </c>
      <c r="M980">
        <v>36.61</v>
      </c>
      <c r="N980">
        <v>0</v>
      </c>
      <c r="O980">
        <v>14.15</v>
      </c>
      <c r="P980">
        <v>73.22</v>
      </c>
      <c r="Q980">
        <v>28.3</v>
      </c>
      <c r="R980">
        <v>44.92</v>
      </c>
      <c r="S980">
        <v>0.61349358098880091</v>
      </c>
      <c r="T980">
        <v>2026</v>
      </c>
      <c r="U980" t="s">
        <v>90</v>
      </c>
      <c r="V980">
        <v>6</v>
      </c>
      <c r="W980" t="s">
        <v>81</v>
      </c>
    </row>
    <row r="981" spans="1:23">
      <c r="A981">
        <v>998</v>
      </c>
      <c r="B981" s="11">
        <v>46175</v>
      </c>
      <c r="C981">
        <v>2026</v>
      </c>
      <c r="D981" t="s">
        <v>90</v>
      </c>
      <c r="E981" t="s">
        <v>81</v>
      </c>
      <c r="F981" t="s">
        <v>6</v>
      </c>
      <c r="G981" t="s">
        <v>41</v>
      </c>
      <c r="H981" t="s">
        <v>2</v>
      </c>
      <c r="I981" t="s">
        <v>3</v>
      </c>
      <c r="J981" t="s">
        <v>14</v>
      </c>
      <c r="K981" t="s">
        <v>44</v>
      </c>
      <c r="L981">
        <v>2</v>
      </c>
      <c r="M981">
        <v>131.81</v>
      </c>
      <c r="N981">
        <v>0.05</v>
      </c>
      <c r="O981">
        <v>66.09</v>
      </c>
      <c r="P981">
        <v>250.43899999999999</v>
      </c>
      <c r="Q981">
        <v>132.18</v>
      </c>
      <c r="R981">
        <v>118.25899999999999</v>
      </c>
      <c r="S981">
        <v>0.47220680485068217</v>
      </c>
      <c r="T981">
        <v>2026</v>
      </c>
      <c r="U981" t="s">
        <v>90</v>
      </c>
      <c r="V981">
        <v>6</v>
      </c>
      <c r="W981" t="s">
        <v>81</v>
      </c>
    </row>
    <row r="982" spans="1:23">
      <c r="A982">
        <v>1172</v>
      </c>
      <c r="B982" s="11">
        <v>46175</v>
      </c>
      <c r="C982">
        <v>2026</v>
      </c>
      <c r="D982" t="s">
        <v>90</v>
      </c>
      <c r="E982" t="s">
        <v>81</v>
      </c>
      <c r="F982" t="s">
        <v>0</v>
      </c>
      <c r="G982" t="s">
        <v>50</v>
      </c>
      <c r="H982" t="s">
        <v>2</v>
      </c>
      <c r="I982" t="s">
        <v>3</v>
      </c>
      <c r="J982" t="s">
        <v>9</v>
      </c>
      <c r="K982" t="s">
        <v>37</v>
      </c>
      <c r="L982">
        <v>1</v>
      </c>
      <c r="M982">
        <v>153.43</v>
      </c>
      <c r="N982">
        <v>0.05</v>
      </c>
      <c r="O982">
        <v>78.16</v>
      </c>
      <c r="P982">
        <v>145.7585</v>
      </c>
      <c r="Q982">
        <v>78.16</v>
      </c>
      <c r="R982">
        <v>67.598500000000001</v>
      </c>
      <c r="S982">
        <v>0.46377055197467043</v>
      </c>
      <c r="T982">
        <v>2026</v>
      </c>
      <c r="U982" t="s">
        <v>90</v>
      </c>
      <c r="V982">
        <v>6</v>
      </c>
      <c r="W982" t="s">
        <v>81</v>
      </c>
    </row>
    <row r="983" spans="1:23">
      <c r="A983">
        <v>1261</v>
      </c>
      <c r="B983" s="11">
        <v>46175</v>
      </c>
      <c r="C983">
        <v>2026</v>
      </c>
      <c r="D983" t="s">
        <v>90</v>
      </c>
      <c r="E983" t="s">
        <v>81</v>
      </c>
      <c r="F983" t="s">
        <v>6</v>
      </c>
      <c r="G983" t="s">
        <v>49</v>
      </c>
      <c r="H983" t="s">
        <v>2</v>
      </c>
      <c r="I983" t="s">
        <v>13</v>
      </c>
      <c r="J983" t="s">
        <v>4</v>
      </c>
      <c r="K983" t="s">
        <v>5</v>
      </c>
      <c r="L983">
        <v>2</v>
      </c>
      <c r="M983">
        <v>80.06</v>
      </c>
      <c r="N983">
        <v>0</v>
      </c>
      <c r="O983">
        <v>42.87</v>
      </c>
      <c r="P983">
        <v>160.12</v>
      </c>
      <c r="Q983">
        <v>85.74</v>
      </c>
      <c r="R983">
        <v>74.38000000000001</v>
      </c>
      <c r="S983">
        <v>0.4645266050462154</v>
      </c>
      <c r="T983">
        <v>2026</v>
      </c>
      <c r="U983" t="s">
        <v>90</v>
      </c>
      <c r="V983">
        <v>6</v>
      </c>
      <c r="W983" t="s">
        <v>81</v>
      </c>
    </row>
    <row r="984" spans="1:23">
      <c r="A984">
        <v>1762</v>
      </c>
      <c r="B984" s="11">
        <v>46175</v>
      </c>
      <c r="C984">
        <v>2026</v>
      </c>
      <c r="D984" t="s">
        <v>90</v>
      </c>
      <c r="E984" t="s">
        <v>81</v>
      </c>
      <c r="F984" t="s">
        <v>20</v>
      </c>
      <c r="G984" t="s">
        <v>47</v>
      </c>
      <c r="H984" t="s">
        <v>19</v>
      </c>
      <c r="I984" t="s">
        <v>16</v>
      </c>
      <c r="J984" t="s">
        <v>34</v>
      </c>
      <c r="K984" t="s">
        <v>35</v>
      </c>
      <c r="L984">
        <v>1</v>
      </c>
      <c r="M984">
        <v>40.549999999999997</v>
      </c>
      <c r="N984">
        <v>0</v>
      </c>
      <c r="O984">
        <v>15.16</v>
      </c>
      <c r="P984">
        <v>40.549999999999997</v>
      </c>
      <c r="Q984">
        <v>15.16</v>
      </c>
      <c r="R984">
        <v>25.389999999999997</v>
      </c>
      <c r="S984">
        <v>0.62614056720098643</v>
      </c>
      <c r="T984">
        <v>2026</v>
      </c>
      <c r="U984" t="s">
        <v>90</v>
      </c>
      <c r="V984">
        <v>6</v>
      </c>
      <c r="W984" t="s">
        <v>81</v>
      </c>
    </row>
    <row r="985" spans="1:23">
      <c r="A985">
        <v>1851</v>
      </c>
      <c r="B985" s="11">
        <v>46175</v>
      </c>
      <c r="C985">
        <v>2026</v>
      </c>
      <c r="D985" t="s">
        <v>90</v>
      </c>
      <c r="E985" t="s">
        <v>81</v>
      </c>
      <c r="F985" t="s">
        <v>6</v>
      </c>
      <c r="G985" t="s">
        <v>27</v>
      </c>
      <c r="H985" t="s">
        <v>2</v>
      </c>
      <c r="I985" t="s">
        <v>13</v>
      </c>
      <c r="J985" t="s">
        <v>14</v>
      </c>
      <c r="K985" t="s">
        <v>32</v>
      </c>
      <c r="L985">
        <v>3</v>
      </c>
      <c r="M985">
        <v>45.43</v>
      </c>
      <c r="N985">
        <v>0.15</v>
      </c>
      <c r="O985">
        <v>17.850000000000001</v>
      </c>
      <c r="P985">
        <v>115.84649999999999</v>
      </c>
      <c r="Q985">
        <v>53.550000000000004</v>
      </c>
      <c r="R985">
        <v>62.296499999999988</v>
      </c>
      <c r="S985">
        <v>0.53775038520801222</v>
      </c>
      <c r="T985">
        <v>2026</v>
      </c>
      <c r="U985" t="s">
        <v>90</v>
      </c>
      <c r="V985">
        <v>6</v>
      </c>
      <c r="W985" t="s">
        <v>81</v>
      </c>
    </row>
    <row r="986" spans="1:23">
      <c r="A986">
        <v>3205</v>
      </c>
      <c r="B986" s="11">
        <v>46175</v>
      </c>
      <c r="C986">
        <v>2026</v>
      </c>
      <c r="D986" t="s">
        <v>90</v>
      </c>
      <c r="E986" t="s">
        <v>81</v>
      </c>
      <c r="F986" t="s">
        <v>20</v>
      </c>
      <c r="G986" t="s">
        <v>21</v>
      </c>
      <c r="H986" t="s">
        <v>8</v>
      </c>
      <c r="I986" t="s">
        <v>16</v>
      </c>
      <c r="J986" t="s">
        <v>9</v>
      </c>
      <c r="K986" t="s">
        <v>17</v>
      </c>
      <c r="L986">
        <v>6</v>
      </c>
      <c r="M986">
        <v>146.85</v>
      </c>
      <c r="N986">
        <v>0.15</v>
      </c>
      <c r="O986">
        <v>80.45</v>
      </c>
      <c r="P986">
        <v>748.93499999999995</v>
      </c>
      <c r="Q986">
        <v>482.70000000000005</v>
      </c>
      <c r="R986">
        <v>266.2349999999999</v>
      </c>
      <c r="S986">
        <v>0.35548478839952724</v>
      </c>
      <c r="T986">
        <v>2026</v>
      </c>
      <c r="U986" t="s">
        <v>90</v>
      </c>
      <c r="V986">
        <v>6</v>
      </c>
      <c r="W986" t="s">
        <v>81</v>
      </c>
    </row>
    <row r="987" spans="1:23">
      <c r="A987">
        <v>1396</v>
      </c>
      <c r="B987" s="11">
        <v>46176</v>
      </c>
      <c r="C987">
        <v>2026</v>
      </c>
      <c r="D987" t="s">
        <v>90</v>
      </c>
      <c r="E987" t="s">
        <v>81</v>
      </c>
      <c r="F987" t="s">
        <v>11</v>
      </c>
      <c r="G987" t="s">
        <v>18</v>
      </c>
      <c r="H987" t="s">
        <v>2</v>
      </c>
      <c r="I987" t="s">
        <v>16</v>
      </c>
      <c r="J987" t="s">
        <v>23</v>
      </c>
      <c r="K987" t="s">
        <v>29</v>
      </c>
      <c r="L987">
        <v>1</v>
      </c>
      <c r="M987">
        <v>192.33</v>
      </c>
      <c r="N987">
        <v>0.1</v>
      </c>
      <c r="O987">
        <v>105.15</v>
      </c>
      <c r="P987">
        <v>173.09700000000001</v>
      </c>
      <c r="Q987">
        <v>105.15</v>
      </c>
      <c r="R987">
        <v>67.947000000000003</v>
      </c>
      <c r="S987">
        <v>0.39253713235931298</v>
      </c>
      <c r="T987">
        <v>2026</v>
      </c>
      <c r="U987" t="s">
        <v>90</v>
      </c>
      <c r="V987">
        <v>6</v>
      </c>
      <c r="W987" t="s">
        <v>81</v>
      </c>
    </row>
    <row r="988" spans="1:23">
      <c r="A988">
        <v>1441</v>
      </c>
      <c r="B988" s="11">
        <v>46176</v>
      </c>
      <c r="C988">
        <v>2026</v>
      </c>
      <c r="D988" t="s">
        <v>90</v>
      </c>
      <c r="E988" t="s">
        <v>81</v>
      </c>
      <c r="F988" t="s">
        <v>11</v>
      </c>
      <c r="G988" t="s">
        <v>39</v>
      </c>
      <c r="H988" t="s">
        <v>28</v>
      </c>
      <c r="I988" t="s">
        <v>13</v>
      </c>
      <c r="J988" t="s">
        <v>14</v>
      </c>
      <c r="K988" t="s">
        <v>44</v>
      </c>
      <c r="L988">
        <v>3</v>
      </c>
      <c r="M988">
        <v>135.4</v>
      </c>
      <c r="N988">
        <v>0</v>
      </c>
      <c r="O988">
        <v>65.16</v>
      </c>
      <c r="P988">
        <v>406.20000000000005</v>
      </c>
      <c r="Q988">
        <v>195.48</v>
      </c>
      <c r="R988">
        <v>210.72000000000006</v>
      </c>
      <c r="S988">
        <v>0.51875923190546536</v>
      </c>
      <c r="T988">
        <v>2026</v>
      </c>
      <c r="U988" t="s">
        <v>90</v>
      </c>
      <c r="V988">
        <v>6</v>
      </c>
      <c r="W988" t="s">
        <v>81</v>
      </c>
    </row>
    <row r="989" spans="1:23">
      <c r="A989">
        <v>1511</v>
      </c>
      <c r="B989" s="11">
        <v>46176</v>
      </c>
      <c r="C989">
        <v>2026</v>
      </c>
      <c r="D989" t="s">
        <v>90</v>
      </c>
      <c r="E989" t="s">
        <v>81</v>
      </c>
      <c r="F989" t="s">
        <v>11</v>
      </c>
      <c r="G989" t="s">
        <v>25</v>
      </c>
      <c r="H989" t="s">
        <v>2</v>
      </c>
      <c r="I989" t="s">
        <v>13</v>
      </c>
      <c r="J989" t="s">
        <v>34</v>
      </c>
      <c r="K989" t="s">
        <v>42</v>
      </c>
      <c r="L989">
        <v>2</v>
      </c>
      <c r="M989">
        <v>36.08</v>
      </c>
      <c r="N989">
        <v>0.05</v>
      </c>
      <c r="O989">
        <v>13.73</v>
      </c>
      <c r="P989">
        <v>68.551999999999992</v>
      </c>
      <c r="Q989">
        <v>27.46</v>
      </c>
      <c r="R989">
        <v>41.091999999999992</v>
      </c>
      <c r="S989">
        <v>0.59942817131520587</v>
      </c>
      <c r="T989">
        <v>2026</v>
      </c>
      <c r="U989" t="s">
        <v>90</v>
      </c>
      <c r="V989">
        <v>6</v>
      </c>
      <c r="W989" t="s">
        <v>81</v>
      </c>
    </row>
    <row r="990" spans="1:23">
      <c r="A990">
        <v>1701</v>
      </c>
      <c r="B990" s="11">
        <v>46176</v>
      </c>
      <c r="C990">
        <v>2026</v>
      </c>
      <c r="D990" t="s">
        <v>90</v>
      </c>
      <c r="E990" t="s">
        <v>81</v>
      </c>
      <c r="F990" t="s">
        <v>0</v>
      </c>
      <c r="G990" t="s">
        <v>36</v>
      </c>
      <c r="H990" t="s">
        <v>2</v>
      </c>
      <c r="I990" t="s">
        <v>13</v>
      </c>
      <c r="J990" t="s">
        <v>14</v>
      </c>
      <c r="K990" t="s">
        <v>32</v>
      </c>
      <c r="L990">
        <v>1</v>
      </c>
      <c r="M990">
        <v>46.16</v>
      </c>
      <c r="N990">
        <v>0</v>
      </c>
      <c r="O990">
        <v>18.36</v>
      </c>
      <c r="P990">
        <v>46.16</v>
      </c>
      <c r="Q990">
        <v>18.36</v>
      </c>
      <c r="R990">
        <v>27.799999999999997</v>
      </c>
      <c r="S990">
        <v>0.60225303292894283</v>
      </c>
      <c r="T990">
        <v>2026</v>
      </c>
      <c r="U990" t="s">
        <v>90</v>
      </c>
      <c r="V990">
        <v>6</v>
      </c>
      <c r="W990" t="s">
        <v>81</v>
      </c>
    </row>
    <row r="991" spans="1:23">
      <c r="A991">
        <v>1984</v>
      </c>
      <c r="B991" s="11">
        <v>46176</v>
      </c>
      <c r="C991">
        <v>2026</v>
      </c>
      <c r="D991" t="s">
        <v>90</v>
      </c>
      <c r="E991" t="s">
        <v>81</v>
      </c>
      <c r="F991" t="s">
        <v>6</v>
      </c>
      <c r="G991" t="s">
        <v>7</v>
      </c>
      <c r="H991" t="s">
        <v>2</v>
      </c>
      <c r="I991" t="s">
        <v>3</v>
      </c>
      <c r="J991" t="s">
        <v>4</v>
      </c>
      <c r="K991" t="s">
        <v>22</v>
      </c>
      <c r="L991">
        <v>2</v>
      </c>
      <c r="M991">
        <v>50.77</v>
      </c>
      <c r="N991">
        <v>0</v>
      </c>
      <c r="O991">
        <v>22.93</v>
      </c>
      <c r="P991">
        <v>101.54</v>
      </c>
      <c r="Q991">
        <v>45.86</v>
      </c>
      <c r="R991">
        <v>55.680000000000007</v>
      </c>
      <c r="S991">
        <v>0.54835532794957653</v>
      </c>
      <c r="T991">
        <v>2026</v>
      </c>
      <c r="U991" t="s">
        <v>90</v>
      </c>
      <c r="V991">
        <v>6</v>
      </c>
      <c r="W991" t="s">
        <v>81</v>
      </c>
    </row>
    <row r="992" spans="1:23">
      <c r="A992">
        <v>2572</v>
      </c>
      <c r="B992" s="11">
        <v>46176</v>
      </c>
      <c r="C992">
        <v>2026</v>
      </c>
      <c r="D992" t="s">
        <v>90</v>
      </c>
      <c r="E992" t="s">
        <v>81</v>
      </c>
      <c r="F992" t="s">
        <v>20</v>
      </c>
      <c r="G992" t="s">
        <v>33</v>
      </c>
      <c r="H992" t="s">
        <v>28</v>
      </c>
      <c r="I992" t="s">
        <v>16</v>
      </c>
      <c r="J992" t="s">
        <v>9</v>
      </c>
      <c r="K992" t="s">
        <v>46</v>
      </c>
      <c r="L992">
        <v>2</v>
      </c>
      <c r="M992">
        <v>70.97</v>
      </c>
      <c r="N992">
        <v>0.05</v>
      </c>
      <c r="O992">
        <v>32.54</v>
      </c>
      <c r="P992">
        <v>134.84299999999999</v>
      </c>
      <c r="Q992">
        <v>65.08</v>
      </c>
      <c r="R992">
        <v>69.762999999999991</v>
      </c>
      <c r="S992">
        <v>0.51736463887632278</v>
      </c>
      <c r="T992">
        <v>2026</v>
      </c>
      <c r="U992" t="s">
        <v>90</v>
      </c>
      <c r="V992">
        <v>6</v>
      </c>
      <c r="W992" t="s">
        <v>81</v>
      </c>
    </row>
    <row r="993" spans="1:23">
      <c r="A993">
        <v>2833</v>
      </c>
      <c r="B993" s="11">
        <v>46176</v>
      </c>
      <c r="C993">
        <v>2026</v>
      </c>
      <c r="D993" t="s">
        <v>90</v>
      </c>
      <c r="E993" t="s">
        <v>81</v>
      </c>
      <c r="F993" t="s">
        <v>20</v>
      </c>
      <c r="G993" t="s">
        <v>47</v>
      </c>
      <c r="H993" t="s">
        <v>2</v>
      </c>
      <c r="I993" t="s">
        <v>3</v>
      </c>
      <c r="J993" t="s">
        <v>9</v>
      </c>
      <c r="K993" t="s">
        <v>17</v>
      </c>
      <c r="L993">
        <v>3</v>
      </c>
      <c r="M993">
        <v>141.6</v>
      </c>
      <c r="N993">
        <v>0</v>
      </c>
      <c r="O993">
        <v>78.02</v>
      </c>
      <c r="P993">
        <v>424.79999999999995</v>
      </c>
      <c r="Q993">
        <v>234.06</v>
      </c>
      <c r="R993">
        <v>190.73999999999995</v>
      </c>
      <c r="S993">
        <v>0.44901129943502821</v>
      </c>
      <c r="T993">
        <v>2026</v>
      </c>
      <c r="U993" t="s">
        <v>90</v>
      </c>
      <c r="V993">
        <v>6</v>
      </c>
      <c r="W993" t="s">
        <v>81</v>
      </c>
    </row>
    <row r="994" spans="1:23">
      <c r="A994">
        <v>3522</v>
      </c>
      <c r="B994" s="11">
        <v>46176</v>
      </c>
      <c r="C994">
        <v>2026</v>
      </c>
      <c r="D994" t="s">
        <v>90</v>
      </c>
      <c r="E994" t="s">
        <v>81</v>
      </c>
      <c r="F994" t="s">
        <v>20</v>
      </c>
      <c r="G994" t="s">
        <v>47</v>
      </c>
      <c r="H994" t="s">
        <v>2</v>
      </c>
      <c r="I994" t="s">
        <v>13</v>
      </c>
      <c r="J994" t="s">
        <v>4</v>
      </c>
      <c r="K994" t="s">
        <v>26</v>
      </c>
      <c r="L994">
        <v>1</v>
      </c>
      <c r="M994">
        <v>40.57</v>
      </c>
      <c r="N994">
        <v>0</v>
      </c>
      <c r="O994">
        <v>16.329999999999998</v>
      </c>
      <c r="P994">
        <v>40.57</v>
      </c>
      <c r="Q994">
        <v>16.329999999999998</v>
      </c>
      <c r="R994">
        <v>24.240000000000002</v>
      </c>
      <c r="S994">
        <v>0.59748582696573826</v>
      </c>
      <c r="T994">
        <v>2026</v>
      </c>
      <c r="U994" t="s">
        <v>90</v>
      </c>
      <c r="V994">
        <v>6</v>
      </c>
      <c r="W994" t="s">
        <v>81</v>
      </c>
    </row>
    <row r="995" spans="1:23">
      <c r="A995">
        <v>146</v>
      </c>
      <c r="B995" s="11">
        <v>46177</v>
      </c>
      <c r="C995">
        <v>2026</v>
      </c>
      <c r="D995" t="s">
        <v>90</v>
      </c>
      <c r="E995" t="s">
        <v>81</v>
      </c>
      <c r="F995" t="s">
        <v>6</v>
      </c>
      <c r="G995" t="s">
        <v>49</v>
      </c>
      <c r="H995" t="s">
        <v>28</v>
      </c>
      <c r="I995" t="s">
        <v>3</v>
      </c>
      <c r="J995" t="s">
        <v>4</v>
      </c>
      <c r="K995" t="s">
        <v>5</v>
      </c>
      <c r="L995">
        <v>2</v>
      </c>
      <c r="M995">
        <v>81.81</v>
      </c>
      <c r="N995">
        <v>0</v>
      </c>
      <c r="O995">
        <v>42.54</v>
      </c>
      <c r="P995">
        <v>163.62</v>
      </c>
      <c r="Q995">
        <v>85.08</v>
      </c>
      <c r="R995">
        <v>78.540000000000006</v>
      </c>
      <c r="S995">
        <v>0.48001466813348004</v>
      </c>
      <c r="T995">
        <v>2026</v>
      </c>
      <c r="U995" t="s">
        <v>90</v>
      </c>
      <c r="V995">
        <v>6</v>
      </c>
      <c r="W995" t="s">
        <v>81</v>
      </c>
    </row>
    <row r="996" spans="1:23">
      <c r="A996">
        <v>161</v>
      </c>
      <c r="B996" s="11">
        <v>46177</v>
      </c>
      <c r="C996">
        <v>2026</v>
      </c>
      <c r="D996" t="s">
        <v>90</v>
      </c>
      <c r="E996" t="s">
        <v>81</v>
      </c>
      <c r="F996" t="s">
        <v>0</v>
      </c>
      <c r="G996" t="s">
        <v>1</v>
      </c>
      <c r="H996" t="s">
        <v>28</v>
      </c>
      <c r="I996" t="s">
        <v>3</v>
      </c>
      <c r="J996" t="s">
        <v>4</v>
      </c>
      <c r="K996" t="s">
        <v>22</v>
      </c>
      <c r="L996">
        <v>2</v>
      </c>
      <c r="M996">
        <v>50.09</v>
      </c>
      <c r="N996">
        <v>0</v>
      </c>
      <c r="O996">
        <v>22.91</v>
      </c>
      <c r="P996">
        <v>100.18</v>
      </c>
      <c r="Q996">
        <v>45.82</v>
      </c>
      <c r="R996">
        <v>54.360000000000007</v>
      </c>
      <c r="S996">
        <v>0.54262327809942112</v>
      </c>
      <c r="T996">
        <v>2026</v>
      </c>
      <c r="U996" t="s">
        <v>90</v>
      </c>
      <c r="V996">
        <v>6</v>
      </c>
      <c r="W996" t="s">
        <v>81</v>
      </c>
    </row>
    <row r="997" spans="1:23">
      <c r="A997">
        <v>819</v>
      </c>
      <c r="B997" s="11">
        <v>46177</v>
      </c>
      <c r="C997">
        <v>2026</v>
      </c>
      <c r="D997" t="s">
        <v>90</v>
      </c>
      <c r="E997" t="s">
        <v>81</v>
      </c>
      <c r="F997" t="s">
        <v>20</v>
      </c>
      <c r="G997" t="s">
        <v>33</v>
      </c>
      <c r="H997" t="s">
        <v>2</v>
      </c>
      <c r="I997" t="s">
        <v>3</v>
      </c>
      <c r="J997" t="s">
        <v>9</v>
      </c>
      <c r="K997" t="s">
        <v>46</v>
      </c>
      <c r="L997">
        <v>1</v>
      </c>
      <c r="M997">
        <v>72.38</v>
      </c>
      <c r="N997">
        <v>0</v>
      </c>
      <c r="O997">
        <v>32.68</v>
      </c>
      <c r="P997">
        <v>72.38</v>
      </c>
      <c r="Q997">
        <v>32.68</v>
      </c>
      <c r="R997">
        <v>39.699999999999996</v>
      </c>
      <c r="S997">
        <v>0.54849405913235694</v>
      </c>
      <c r="T997">
        <v>2026</v>
      </c>
      <c r="U997" t="s">
        <v>90</v>
      </c>
      <c r="V997">
        <v>6</v>
      </c>
      <c r="W997" t="s">
        <v>81</v>
      </c>
    </row>
    <row r="998" spans="1:23">
      <c r="A998">
        <v>2104</v>
      </c>
      <c r="B998" s="11">
        <v>46177</v>
      </c>
      <c r="C998">
        <v>2026</v>
      </c>
      <c r="D998" t="s">
        <v>90</v>
      </c>
      <c r="E998" t="s">
        <v>81</v>
      </c>
      <c r="F998" t="s">
        <v>6</v>
      </c>
      <c r="G998" t="s">
        <v>7</v>
      </c>
      <c r="H998" t="s">
        <v>2</v>
      </c>
      <c r="I998" t="s">
        <v>13</v>
      </c>
      <c r="J998" t="s">
        <v>9</v>
      </c>
      <c r="K998" t="s">
        <v>10</v>
      </c>
      <c r="L998">
        <v>1</v>
      </c>
      <c r="M998">
        <v>92.31</v>
      </c>
      <c r="N998">
        <v>0</v>
      </c>
      <c r="O998">
        <v>45.58</v>
      </c>
      <c r="P998">
        <v>92.31</v>
      </c>
      <c r="Q998">
        <v>45.58</v>
      </c>
      <c r="R998">
        <v>46.730000000000004</v>
      </c>
      <c r="S998">
        <v>0.50622901094139316</v>
      </c>
      <c r="T998">
        <v>2026</v>
      </c>
      <c r="U998" t="s">
        <v>90</v>
      </c>
      <c r="V998">
        <v>6</v>
      </c>
      <c r="W998" t="s">
        <v>81</v>
      </c>
    </row>
    <row r="999" spans="1:23">
      <c r="A999">
        <v>2678</v>
      </c>
      <c r="B999" s="11">
        <v>46177</v>
      </c>
      <c r="C999">
        <v>2026</v>
      </c>
      <c r="D999" t="s">
        <v>90</v>
      </c>
      <c r="E999" t="s">
        <v>81</v>
      </c>
      <c r="F999" t="s">
        <v>20</v>
      </c>
      <c r="G999" t="s">
        <v>33</v>
      </c>
      <c r="H999" t="s">
        <v>8</v>
      </c>
      <c r="I999" t="s">
        <v>3</v>
      </c>
      <c r="J999" t="s">
        <v>14</v>
      </c>
      <c r="K999" t="s">
        <v>32</v>
      </c>
      <c r="L999">
        <v>12</v>
      </c>
      <c r="M999">
        <v>47.6</v>
      </c>
      <c r="N999">
        <v>0.15</v>
      </c>
      <c r="O999">
        <v>18.670000000000002</v>
      </c>
      <c r="P999">
        <v>485.52000000000004</v>
      </c>
      <c r="Q999">
        <v>224.04000000000002</v>
      </c>
      <c r="R999">
        <v>261.48</v>
      </c>
      <c r="S999">
        <v>0.53855659911023235</v>
      </c>
      <c r="T999">
        <v>2026</v>
      </c>
      <c r="U999" t="s">
        <v>90</v>
      </c>
      <c r="V999">
        <v>6</v>
      </c>
      <c r="W999" t="s">
        <v>81</v>
      </c>
    </row>
    <row r="1000" spans="1:23">
      <c r="A1000">
        <v>3015</v>
      </c>
      <c r="B1000" s="11">
        <v>46177</v>
      </c>
      <c r="C1000">
        <v>2026</v>
      </c>
      <c r="D1000" t="s">
        <v>90</v>
      </c>
      <c r="E1000" t="s">
        <v>81</v>
      </c>
      <c r="F1000" t="s">
        <v>6</v>
      </c>
      <c r="G1000" t="s">
        <v>49</v>
      </c>
      <c r="H1000" t="s">
        <v>2</v>
      </c>
      <c r="I1000" t="s">
        <v>3</v>
      </c>
      <c r="J1000" t="s">
        <v>14</v>
      </c>
      <c r="K1000" t="s">
        <v>32</v>
      </c>
      <c r="L1000">
        <v>1</v>
      </c>
      <c r="M1000">
        <v>45.5</v>
      </c>
      <c r="N1000">
        <v>0.05</v>
      </c>
      <c r="O1000">
        <v>18.89</v>
      </c>
      <c r="P1000">
        <v>43.225000000000001</v>
      </c>
      <c r="Q1000">
        <v>18.89</v>
      </c>
      <c r="R1000">
        <v>24.335000000000001</v>
      </c>
      <c r="S1000">
        <v>0.56298438403701567</v>
      </c>
      <c r="T1000">
        <v>2026</v>
      </c>
      <c r="U1000" t="s">
        <v>90</v>
      </c>
      <c r="V1000">
        <v>6</v>
      </c>
      <c r="W1000" t="s">
        <v>81</v>
      </c>
    </row>
    <row r="1001" spans="1:23">
      <c r="A1001">
        <v>3243</v>
      </c>
      <c r="B1001" s="11">
        <v>46177</v>
      </c>
      <c r="C1001">
        <v>2026</v>
      </c>
      <c r="D1001" t="s">
        <v>90</v>
      </c>
      <c r="E1001" t="s">
        <v>81</v>
      </c>
      <c r="F1001" t="s">
        <v>11</v>
      </c>
      <c r="G1001" t="s">
        <v>25</v>
      </c>
      <c r="H1001" t="s">
        <v>2</v>
      </c>
      <c r="I1001" t="s">
        <v>3</v>
      </c>
      <c r="J1001" t="s">
        <v>34</v>
      </c>
      <c r="K1001" t="s">
        <v>42</v>
      </c>
      <c r="L1001">
        <v>1</v>
      </c>
      <c r="M1001">
        <v>35.99</v>
      </c>
      <c r="N1001">
        <v>0</v>
      </c>
      <c r="O1001">
        <v>14.05</v>
      </c>
      <c r="P1001">
        <v>35.99</v>
      </c>
      <c r="Q1001">
        <v>14.05</v>
      </c>
      <c r="R1001">
        <v>21.94</v>
      </c>
      <c r="S1001">
        <v>0.60961378160600166</v>
      </c>
      <c r="T1001">
        <v>2026</v>
      </c>
      <c r="U1001" t="s">
        <v>90</v>
      </c>
      <c r="V1001">
        <v>6</v>
      </c>
      <c r="W1001" t="s">
        <v>81</v>
      </c>
    </row>
    <row r="1002" spans="1:23">
      <c r="A1002">
        <v>3283</v>
      </c>
      <c r="B1002" s="11">
        <v>46177</v>
      </c>
      <c r="C1002">
        <v>2026</v>
      </c>
      <c r="D1002" t="s">
        <v>90</v>
      </c>
      <c r="E1002" t="s">
        <v>81</v>
      </c>
      <c r="F1002" t="s">
        <v>6</v>
      </c>
      <c r="G1002" t="s">
        <v>43</v>
      </c>
      <c r="H1002" t="s">
        <v>28</v>
      </c>
      <c r="I1002" t="s">
        <v>3</v>
      </c>
      <c r="J1002" t="s">
        <v>34</v>
      </c>
      <c r="K1002" t="s">
        <v>38</v>
      </c>
      <c r="L1002">
        <v>1</v>
      </c>
      <c r="M1002">
        <v>122.55</v>
      </c>
      <c r="N1002">
        <v>0</v>
      </c>
      <c r="O1002">
        <v>68.97</v>
      </c>
      <c r="P1002">
        <v>122.55</v>
      </c>
      <c r="Q1002">
        <v>68.97</v>
      </c>
      <c r="R1002">
        <v>53.58</v>
      </c>
      <c r="S1002">
        <v>0.43720930232558142</v>
      </c>
      <c r="T1002">
        <v>2026</v>
      </c>
      <c r="U1002" t="s">
        <v>90</v>
      </c>
      <c r="V1002">
        <v>6</v>
      </c>
      <c r="W1002" t="s">
        <v>81</v>
      </c>
    </row>
    <row r="1003" spans="1:23">
      <c r="A1003">
        <v>3966</v>
      </c>
      <c r="B1003" s="11">
        <v>46177</v>
      </c>
      <c r="C1003">
        <v>2026</v>
      </c>
      <c r="D1003" t="s">
        <v>90</v>
      </c>
      <c r="E1003" t="s">
        <v>81</v>
      </c>
      <c r="F1003" t="s">
        <v>20</v>
      </c>
      <c r="G1003" t="s">
        <v>33</v>
      </c>
      <c r="H1003" t="s">
        <v>2</v>
      </c>
      <c r="I1003" t="s">
        <v>13</v>
      </c>
      <c r="J1003" t="s">
        <v>34</v>
      </c>
      <c r="K1003" t="s">
        <v>38</v>
      </c>
      <c r="L1003">
        <v>3</v>
      </c>
      <c r="M1003">
        <v>126.22</v>
      </c>
      <c r="N1003">
        <v>0</v>
      </c>
      <c r="O1003">
        <v>69.599999999999994</v>
      </c>
      <c r="P1003">
        <v>378.65999999999997</v>
      </c>
      <c r="Q1003">
        <v>208.79999999999998</v>
      </c>
      <c r="R1003">
        <v>169.85999999999999</v>
      </c>
      <c r="S1003">
        <v>0.4485818412295991</v>
      </c>
      <c r="T1003">
        <v>2026</v>
      </c>
      <c r="U1003" t="s">
        <v>90</v>
      </c>
      <c r="V1003">
        <v>6</v>
      </c>
      <c r="W1003" t="s">
        <v>81</v>
      </c>
    </row>
    <row r="1004" spans="1:23">
      <c r="A1004">
        <v>1349</v>
      </c>
      <c r="B1004" s="11">
        <v>46178</v>
      </c>
      <c r="C1004">
        <v>2026</v>
      </c>
      <c r="D1004" t="s">
        <v>90</v>
      </c>
      <c r="E1004" t="s">
        <v>81</v>
      </c>
      <c r="F1004" t="s">
        <v>0</v>
      </c>
      <c r="G1004" t="s">
        <v>50</v>
      </c>
      <c r="H1004" t="s">
        <v>19</v>
      </c>
      <c r="I1004" t="s">
        <v>3</v>
      </c>
      <c r="J1004" t="s">
        <v>9</v>
      </c>
      <c r="K1004" t="s">
        <v>10</v>
      </c>
      <c r="L1004">
        <v>6</v>
      </c>
      <c r="M1004">
        <v>91.98</v>
      </c>
      <c r="N1004">
        <v>0.05</v>
      </c>
      <c r="O1004">
        <v>46.46</v>
      </c>
      <c r="P1004">
        <v>524.28599999999994</v>
      </c>
      <c r="Q1004">
        <v>278.76</v>
      </c>
      <c r="R1004">
        <v>245.52599999999995</v>
      </c>
      <c r="S1004">
        <v>0.46830546686350577</v>
      </c>
      <c r="T1004">
        <v>2026</v>
      </c>
      <c r="U1004" t="s">
        <v>90</v>
      </c>
      <c r="V1004">
        <v>6</v>
      </c>
      <c r="W1004" t="s">
        <v>81</v>
      </c>
    </row>
    <row r="1005" spans="1:23">
      <c r="A1005">
        <v>2333</v>
      </c>
      <c r="B1005" s="11">
        <v>46178</v>
      </c>
      <c r="C1005">
        <v>2026</v>
      </c>
      <c r="D1005" t="s">
        <v>90</v>
      </c>
      <c r="E1005" t="s">
        <v>81</v>
      </c>
      <c r="F1005" t="s">
        <v>11</v>
      </c>
      <c r="G1005" t="s">
        <v>25</v>
      </c>
      <c r="H1005" t="s">
        <v>2</v>
      </c>
      <c r="I1005" t="s">
        <v>16</v>
      </c>
      <c r="J1005" t="s">
        <v>23</v>
      </c>
      <c r="K1005" t="s">
        <v>51</v>
      </c>
      <c r="L1005">
        <v>1</v>
      </c>
      <c r="M1005">
        <v>125.32</v>
      </c>
      <c r="N1005">
        <v>0</v>
      </c>
      <c r="O1005">
        <v>59.03</v>
      </c>
      <c r="P1005">
        <v>125.32</v>
      </c>
      <c r="Q1005">
        <v>59.03</v>
      </c>
      <c r="R1005">
        <v>66.289999999999992</v>
      </c>
      <c r="S1005">
        <v>0.52896584743057773</v>
      </c>
      <c r="T1005">
        <v>2026</v>
      </c>
      <c r="U1005" t="s">
        <v>90</v>
      </c>
      <c r="V1005">
        <v>6</v>
      </c>
      <c r="W1005" t="s">
        <v>81</v>
      </c>
    </row>
    <row r="1006" spans="1:23">
      <c r="A1006">
        <v>2628</v>
      </c>
      <c r="B1006" s="11">
        <v>46178</v>
      </c>
      <c r="C1006">
        <v>2026</v>
      </c>
      <c r="D1006" t="s">
        <v>90</v>
      </c>
      <c r="E1006" t="s">
        <v>81</v>
      </c>
      <c r="F1006" t="s">
        <v>20</v>
      </c>
      <c r="G1006" t="s">
        <v>33</v>
      </c>
      <c r="H1006" t="s">
        <v>28</v>
      </c>
      <c r="I1006" t="s">
        <v>3</v>
      </c>
      <c r="J1006" t="s">
        <v>14</v>
      </c>
      <c r="K1006" t="s">
        <v>48</v>
      </c>
      <c r="L1006">
        <v>2</v>
      </c>
      <c r="M1006">
        <v>167.26</v>
      </c>
      <c r="N1006">
        <v>0</v>
      </c>
      <c r="O1006">
        <v>89.65</v>
      </c>
      <c r="P1006">
        <v>334.52</v>
      </c>
      <c r="Q1006">
        <v>179.3</v>
      </c>
      <c r="R1006">
        <v>155.21999999999997</v>
      </c>
      <c r="S1006">
        <v>0.46400813105344968</v>
      </c>
      <c r="T1006">
        <v>2026</v>
      </c>
      <c r="U1006" t="s">
        <v>90</v>
      </c>
      <c r="V1006">
        <v>6</v>
      </c>
      <c r="W1006" t="s">
        <v>81</v>
      </c>
    </row>
    <row r="1007" spans="1:23">
      <c r="A1007">
        <v>2718</v>
      </c>
      <c r="B1007" s="11">
        <v>46178</v>
      </c>
      <c r="C1007">
        <v>2026</v>
      </c>
      <c r="D1007" t="s">
        <v>90</v>
      </c>
      <c r="E1007" t="s">
        <v>81</v>
      </c>
      <c r="F1007" t="s">
        <v>0</v>
      </c>
      <c r="G1007" t="s">
        <v>1</v>
      </c>
      <c r="H1007" t="s">
        <v>28</v>
      </c>
      <c r="I1007" t="s">
        <v>3</v>
      </c>
      <c r="J1007" t="s">
        <v>4</v>
      </c>
      <c r="K1007" t="s">
        <v>5</v>
      </c>
      <c r="L1007">
        <v>1</v>
      </c>
      <c r="M1007">
        <v>80.19</v>
      </c>
      <c r="N1007">
        <v>0</v>
      </c>
      <c r="O1007">
        <v>42.18</v>
      </c>
      <c r="P1007">
        <v>80.19</v>
      </c>
      <c r="Q1007">
        <v>42.18</v>
      </c>
      <c r="R1007">
        <v>38.01</v>
      </c>
      <c r="S1007">
        <v>0.47399925177702956</v>
      </c>
      <c r="T1007">
        <v>2026</v>
      </c>
      <c r="U1007" t="s">
        <v>90</v>
      </c>
      <c r="V1007">
        <v>6</v>
      </c>
      <c r="W1007" t="s">
        <v>81</v>
      </c>
    </row>
    <row r="1008" spans="1:23">
      <c r="A1008">
        <v>3185</v>
      </c>
      <c r="B1008" s="11">
        <v>46178</v>
      </c>
      <c r="C1008">
        <v>2026</v>
      </c>
      <c r="D1008" t="s">
        <v>90</v>
      </c>
      <c r="E1008" t="s">
        <v>81</v>
      </c>
      <c r="F1008" t="s">
        <v>0</v>
      </c>
      <c r="G1008" t="s">
        <v>50</v>
      </c>
      <c r="H1008" t="s">
        <v>2</v>
      </c>
      <c r="I1008" t="s">
        <v>13</v>
      </c>
      <c r="J1008" t="s">
        <v>4</v>
      </c>
      <c r="K1008" t="s">
        <v>22</v>
      </c>
      <c r="L1008">
        <v>1</v>
      </c>
      <c r="M1008">
        <v>49.86</v>
      </c>
      <c r="N1008">
        <v>0</v>
      </c>
      <c r="O1008">
        <v>22.72</v>
      </c>
      <c r="P1008">
        <v>49.86</v>
      </c>
      <c r="Q1008">
        <v>22.72</v>
      </c>
      <c r="R1008">
        <v>27.14</v>
      </c>
      <c r="S1008">
        <v>0.5443241075010028</v>
      </c>
      <c r="T1008">
        <v>2026</v>
      </c>
      <c r="U1008" t="s">
        <v>90</v>
      </c>
      <c r="V1008">
        <v>6</v>
      </c>
      <c r="W1008" t="s">
        <v>81</v>
      </c>
    </row>
    <row r="1009" spans="1:23">
      <c r="A1009">
        <v>4495</v>
      </c>
      <c r="B1009" s="11">
        <v>46178</v>
      </c>
      <c r="C1009">
        <v>2026</v>
      </c>
      <c r="D1009" t="s">
        <v>90</v>
      </c>
      <c r="E1009" t="s">
        <v>81</v>
      </c>
      <c r="F1009" t="s">
        <v>11</v>
      </c>
      <c r="G1009" t="s">
        <v>39</v>
      </c>
      <c r="H1009" t="s">
        <v>19</v>
      </c>
      <c r="I1009" t="s">
        <v>13</v>
      </c>
      <c r="J1009" t="s">
        <v>23</v>
      </c>
      <c r="K1009" t="s">
        <v>29</v>
      </c>
      <c r="L1009">
        <v>2</v>
      </c>
      <c r="M1009">
        <v>195.51</v>
      </c>
      <c r="N1009">
        <v>0</v>
      </c>
      <c r="O1009">
        <v>102.97</v>
      </c>
      <c r="P1009">
        <v>391.02</v>
      </c>
      <c r="Q1009">
        <v>205.94</v>
      </c>
      <c r="R1009">
        <v>185.07999999999998</v>
      </c>
      <c r="S1009">
        <v>0.47332617257429288</v>
      </c>
      <c r="T1009">
        <v>2026</v>
      </c>
      <c r="U1009" t="s">
        <v>90</v>
      </c>
      <c r="V1009">
        <v>6</v>
      </c>
      <c r="W1009" t="s">
        <v>81</v>
      </c>
    </row>
    <row r="1010" spans="1:23">
      <c r="A1010">
        <v>815</v>
      </c>
      <c r="B1010" s="11">
        <v>46179</v>
      </c>
      <c r="C1010">
        <v>2026</v>
      </c>
      <c r="D1010" t="s">
        <v>90</v>
      </c>
      <c r="E1010" t="s">
        <v>81</v>
      </c>
      <c r="F1010" t="s">
        <v>0</v>
      </c>
      <c r="G1010" t="s">
        <v>1</v>
      </c>
      <c r="H1010" t="s">
        <v>19</v>
      </c>
      <c r="I1010" t="s">
        <v>13</v>
      </c>
      <c r="J1010" t="s">
        <v>34</v>
      </c>
      <c r="K1010" t="s">
        <v>35</v>
      </c>
      <c r="L1010">
        <v>1</v>
      </c>
      <c r="M1010">
        <v>39.61</v>
      </c>
      <c r="N1010">
        <v>0</v>
      </c>
      <c r="O1010">
        <v>14.75</v>
      </c>
      <c r="P1010">
        <v>39.61</v>
      </c>
      <c r="Q1010">
        <v>14.75</v>
      </c>
      <c r="R1010">
        <v>24.86</v>
      </c>
      <c r="S1010">
        <v>0.62761928805857103</v>
      </c>
      <c r="T1010">
        <v>2026</v>
      </c>
      <c r="U1010" t="s">
        <v>90</v>
      </c>
      <c r="V1010">
        <v>6</v>
      </c>
      <c r="W1010" t="s">
        <v>81</v>
      </c>
    </row>
    <row r="1011" spans="1:23">
      <c r="A1011">
        <v>1140</v>
      </c>
      <c r="B1011" s="11">
        <v>46179</v>
      </c>
      <c r="C1011">
        <v>2026</v>
      </c>
      <c r="D1011" t="s">
        <v>90</v>
      </c>
      <c r="E1011" t="s">
        <v>81</v>
      </c>
      <c r="F1011" t="s">
        <v>6</v>
      </c>
      <c r="G1011" t="s">
        <v>7</v>
      </c>
      <c r="H1011" t="s">
        <v>19</v>
      </c>
      <c r="I1011" t="s">
        <v>3</v>
      </c>
      <c r="J1011" t="s">
        <v>9</v>
      </c>
      <c r="K1011" t="s">
        <v>46</v>
      </c>
      <c r="L1011">
        <v>1</v>
      </c>
      <c r="M1011">
        <v>70.86</v>
      </c>
      <c r="N1011">
        <v>0</v>
      </c>
      <c r="O1011">
        <v>31.47</v>
      </c>
      <c r="P1011">
        <v>70.86</v>
      </c>
      <c r="Q1011">
        <v>31.47</v>
      </c>
      <c r="R1011">
        <v>39.39</v>
      </c>
      <c r="S1011">
        <v>0.55588484335309063</v>
      </c>
      <c r="T1011">
        <v>2026</v>
      </c>
      <c r="U1011" t="s">
        <v>90</v>
      </c>
      <c r="V1011">
        <v>6</v>
      </c>
      <c r="W1011" t="s">
        <v>81</v>
      </c>
    </row>
    <row r="1012" spans="1:23">
      <c r="A1012">
        <v>1544</v>
      </c>
      <c r="B1012" s="11">
        <v>46179</v>
      </c>
      <c r="C1012">
        <v>2026</v>
      </c>
      <c r="D1012" t="s">
        <v>90</v>
      </c>
      <c r="E1012" t="s">
        <v>81</v>
      </c>
      <c r="F1012" t="s">
        <v>20</v>
      </c>
      <c r="G1012" t="s">
        <v>31</v>
      </c>
      <c r="H1012" t="s">
        <v>8</v>
      </c>
      <c r="I1012" t="s">
        <v>3</v>
      </c>
      <c r="J1012" t="s">
        <v>34</v>
      </c>
      <c r="K1012" t="s">
        <v>35</v>
      </c>
      <c r="L1012">
        <v>8</v>
      </c>
      <c r="M1012">
        <v>40.46</v>
      </c>
      <c r="N1012">
        <v>0.2</v>
      </c>
      <c r="O1012">
        <v>14.7</v>
      </c>
      <c r="P1012">
        <v>258.94400000000002</v>
      </c>
      <c r="Q1012">
        <v>117.6</v>
      </c>
      <c r="R1012">
        <v>141.34400000000002</v>
      </c>
      <c r="S1012">
        <v>0.54584775086505199</v>
      </c>
      <c r="T1012">
        <v>2026</v>
      </c>
      <c r="U1012" t="s">
        <v>90</v>
      </c>
      <c r="V1012">
        <v>6</v>
      </c>
      <c r="W1012" t="s">
        <v>81</v>
      </c>
    </row>
    <row r="1013" spans="1:23">
      <c r="A1013">
        <v>2420</v>
      </c>
      <c r="B1013" s="11">
        <v>46179</v>
      </c>
      <c r="C1013">
        <v>2026</v>
      </c>
      <c r="D1013" t="s">
        <v>90</v>
      </c>
      <c r="E1013" t="s">
        <v>81</v>
      </c>
      <c r="F1013" t="s">
        <v>11</v>
      </c>
      <c r="G1013" t="s">
        <v>25</v>
      </c>
      <c r="H1013" t="s">
        <v>2</v>
      </c>
      <c r="I1013" t="s">
        <v>13</v>
      </c>
      <c r="J1013" t="s">
        <v>14</v>
      </c>
      <c r="K1013" t="s">
        <v>44</v>
      </c>
      <c r="L1013">
        <v>1</v>
      </c>
      <c r="M1013">
        <v>131.79</v>
      </c>
      <c r="N1013">
        <v>0</v>
      </c>
      <c r="O1013">
        <v>68.22</v>
      </c>
      <c r="P1013">
        <v>131.79</v>
      </c>
      <c r="Q1013">
        <v>68.22</v>
      </c>
      <c r="R1013">
        <v>63.569999999999993</v>
      </c>
      <c r="S1013">
        <v>0.48235829729114499</v>
      </c>
      <c r="T1013">
        <v>2026</v>
      </c>
      <c r="U1013" t="s">
        <v>90</v>
      </c>
      <c r="V1013">
        <v>6</v>
      </c>
      <c r="W1013" t="s">
        <v>81</v>
      </c>
    </row>
    <row r="1014" spans="1:23">
      <c r="A1014">
        <v>2805</v>
      </c>
      <c r="B1014" s="11">
        <v>46179</v>
      </c>
      <c r="C1014">
        <v>2026</v>
      </c>
      <c r="D1014" t="s">
        <v>90</v>
      </c>
      <c r="E1014" t="s">
        <v>81</v>
      </c>
      <c r="F1014" t="s">
        <v>11</v>
      </c>
      <c r="G1014" t="s">
        <v>39</v>
      </c>
      <c r="H1014" t="s">
        <v>8</v>
      </c>
      <c r="I1014" t="s">
        <v>3</v>
      </c>
      <c r="J1014" t="s">
        <v>23</v>
      </c>
      <c r="K1014" t="s">
        <v>24</v>
      </c>
      <c r="L1014">
        <v>12</v>
      </c>
      <c r="M1014">
        <v>338.45</v>
      </c>
      <c r="N1014">
        <v>0.1</v>
      </c>
      <c r="O1014">
        <v>196.78</v>
      </c>
      <c r="P1014">
        <v>3655.2599999999998</v>
      </c>
      <c r="Q1014">
        <v>2361.36</v>
      </c>
      <c r="R1014">
        <v>1293.8999999999996</v>
      </c>
      <c r="S1014">
        <v>0.35398302719915947</v>
      </c>
      <c r="T1014">
        <v>2026</v>
      </c>
      <c r="U1014" t="s">
        <v>90</v>
      </c>
      <c r="V1014">
        <v>6</v>
      </c>
      <c r="W1014" t="s">
        <v>81</v>
      </c>
    </row>
    <row r="1015" spans="1:23">
      <c r="A1015">
        <v>3160</v>
      </c>
      <c r="B1015" s="11">
        <v>46179</v>
      </c>
      <c r="C1015">
        <v>2026</v>
      </c>
      <c r="D1015" t="s">
        <v>90</v>
      </c>
      <c r="E1015" t="s">
        <v>81</v>
      </c>
      <c r="F1015" t="s">
        <v>11</v>
      </c>
      <c r="G1015" t="s">
        <v>18</v>
      </c>
      <c r="H1015" t="s">
        <v>19</v>
      </c>
      <c r="I1015" t="s">
        <v>3</v>
      </c>
      <c r="J1015" t="s">
        <v>34</v>
      </c>
      <c r="K1015" t="s">
        <v>35</v>
      </c>
      <c r="L1015">
        <v>2</v>
      </c>
      <c r="M1015">
        <v>40.99</v>
      </c>
      <c r="N1015">
        <v>0</v>
      </c>
      <c r="O1015">
        <v>14.53</v>
      </c>
      <c r="P1015">
        <v>81.98</v>
      </c>
      <c r="Q1015">
        <v>29.06</v>
      </c>
      <c r="R1015">
        <v>52.92</v>
      </c>
      <c r="S1015">
        <v>0.64552329836545497</v>
      </c>
      <c r="T1015">
        <v>2026</v>
      </c>
      <c r="U1015" t="s">
        <v>90</v>
      </c>
      <c r="V1015">
        <v>6</v>
      </c>
      <c r="W1015" t="s">
        <v>81</v>
      </c>
    </row>
    <row r="1016" spans="1:23">
      <c r="A1016">
        <v>3278</v>
      </c>
      <c r="B1016" s="11">
        <v>46179</v>
      </c>
      <c r="C1016">
        <v>2026</v>
      </c>
      <c r="D1016" t="s">
        <v>90</v>
      </c>
      <c r="E1016" t="s">
        <v>81</v>
      </c>
      <c r="F1016" t="s">
        <v>6</v>
      </c>
      <c r="G1016" t="s">
        <v>43</v>
      </c>
      <c r="H1016" t="s">
        <v>19</v>
      </c>
      <c r="I1016" t="s">
        <v>3</v>
      </c>
      <c r="J1016" t="s">
        <v>4</v>
      </c>
      <c r="K1016" t="s">
        <v>30</v>
      </c>
      <c r="L1016">
        <v>1</v>
      </c>
      <c r="M1016">
        <v>101.85</v>
      </c>
      <c r="N1016">
        <v>0</v>
      </c>
      <c r="O1016">
        <v>51.59</v>
      </c>
      <c r="P1016">
        <v>101.85</v>
      </c>
      <c r="Q1016">
        <v>51.59</v>
      </c>
      <c r="R1016">
        <v>50.259999999999991</v>
      </c>
      <c r="S1016">
        <v>0.49347079037800679</v>
      </c>
      <c r="T1016">
        <v>2026</v>
      </c>
      <c r="U1016" t="s">
        <v>90</v>
      </c>
      <c r="V1016">
        <v>6</v>
      </c>
      <c r="W1016" t="s">
        <v>81</v>
      </c>
    </row>
    <row r="1017" spans="1:23">
      <c r="A1017">
        <v>3555</v>
      </c>
      <c r="B1017" s="11">
        <v>46179</v>
      </c>
      <c r="C1017">
        <v>2026</v>
      </c>
      <c r="D1017" t="s">
        <v>90</v>
      </c>
      <c r="E1017" t="s">
        <v>81</v>
      </c>
      <c r="F1017" t="s">
        <v>11</v>
      </c>
      <c r="G1017" t="s">
        <v>12</v>
      </c>
      <c r="H1017" t="s">
        <v>8</v>
      </c>
      <c r="I1017" t="s">
        <v>16</v>
      </c>
      <c r="J1017" t="s">
        <v>23</v>
      </c>
      <c r="K1017" t="s">
        <v>24</v>
      </c>
      <c r="L1017">
        <v>4</v>
      </c>
      <c r="M1017">
        <v>346.14</v>
      </c>
      <c r="N1017">
        <v>0.05</v>
      </c>
      <c r="O1017">
        <v>198.97</v>
      </c>
      <c r="P1017">
        <v>1315.3319999999999</v>
      </c>
      <c r="Q1017">
        <v>795.88</v>
      </c>
      <c r="R1017">
        <v>519.45199999999988</v>
      </c>
      <c r="S1017">
        <v>0.39492082607280893</v>
      </c>
      <c r="T1017">
        <v>2026</v>
      </c>
      <c r="U1017" t="s">
        <v>90</v>
      </c>
      <c r="V1017">
        <v>6</v>
      </c>
      <c r="W1017" t="s">
        <v>81</v>
      </c>
    </row>
    <row r="1018" spans="1:23">
      <c r="A1018">
        <v>3702</v>
      </c>
      <c r="B1018" s="11">
        <v>46179</v>
      </c>
      <c r="C1018">
        <v>2026</v>
      </c>
      <c r="D1018" t="s">
        <v>90</v>
      </c>
      <c r="E1018" t="s">
        <v>81</v>
      </c>
      <c r="F1018" t="s">
        <v>0</v>
      </c>
      <c r="G1018" t="s">
        <v>36</v>
      </c>
      <c r="H1018" t="s">
        <v>19</v>
      </c>
      <c r="I1018" t="s">
        <v>16</v>
      </c>
      <c r="J1018" t="s">
        <v>4</v>
      </c>
      <c r="K1018" t="s">
        <v>5</v>
      </c>
      <c r="L1018">
        <v>2</v>
      </c>
      <c r="M1018">
        <v>83.28</v>
      </c>
      <c r="N1018">
        <v>0</v>
      </c>
      <c r="O1018">
        <v>43.56</v>
      </c>
      <c r="P1018">
        <v>166.56</v>
      </c>
      <c r="Q1018">
        <v>87.12</v>
      </c>
      <c r="R1018">
        <v>79.44</v>
      </c>
      <c r="S1018">
        <v>0.47694524495677232</v>
      </c>
      <c r="T1018">
        <v>2026</v>
      </c>
      <c r="U1018" t="s">
        <v>90</v>
      </c>
      <c r="V1018">
        <v>6</v>
      </c>
      <c r="W1018" t="s">
        <v>81</v>
      </c>
    </row>
    <row r="1019" spans="1:23">
      <c r="A1019">
        <v>4349</v>
      </c>
      <c r="B1019" s="11">
        <v>46179</v>
      </c>
      <c r="C1019">
        <v>2026</v>
      </c>
      <c r="D1019" t="s">
        <v>90</v>
      </c>
      <c r="E1019" t="s">
        <v>81</v>
      </c>
      <c r="F1019" t="s">
        <v>20</v>
      </c>
      <c r="G1019" t="s">
        <v>31</v>
      </c>
      <c r="H1019" t="s">
        <v>19</v>
      </c>
      <c r="I1019" t="s">
        <v>16</v>
      </c>
      <c r="J1019" t="s">
        <v>4</v>
      </c>
      <c r="K1019" t="s">
        <v>5</v>
      </c>
      <c r="L1019">
        <v>1</v>
      </c>
      <c r="M1019">
        <v>80.349999999999994</v>
      </c>
      <c r="N1019">
        <v>0.15</v>
      </c>
      <c r="O1019">
        <v>43.51</v>
      </c>
      <c r="P1019">
        <v>68.297499999999999</v>
      </c>
      <c r="Q1019">
        <v>43.51</v>
      </c>
      <c r="R1019">
        <v>24.787500000000001</v>
      </c>
      <c r="S1019">
        <v>0.3629342216040119</v>
      </c>
      <c r="T1019">
        <v>2026</v>
      </c>
      <c r="U1019" t="s">
        <v>90</v>
      </c>
      <c r="V1019">
        <v>6</v>
      </c>
      <c r="W1019" t="s">
        <v>81</v>
      </c>
    </row>
    <row r="1020" spans="1:23">
      <c r="A1020">
        <v>4989</v>
      </c>
      <c r="B1020" s="11">
        <v>46179</v>
      </c>
      <c r="C1020">
        <v>2026</v>
      </c>
      <c r="D1020" t="s">
        <v>90</v>
      </c>
      <c r="E1020" t="s">
        <v>81</v>
      </c>
      <c r="F1020" t="s">
        <v>6</v>
      </c>
      <c r="G1020" t="s">
        <v>7</v>
      </c>
      <c r="H1020" t="s">
        <v>2</v>
      </c>
      <c r="I1020" t="s">
        <v>3</v>
      </c>
      <c r="J1020" t="s">
        <v>4</v>
      </c>
      <c r="K1020" t="s">
        <v>26</v>
      </c>
      <c r="L1020">
        <v>1</v>
      </c>
      <c r="M1020">
        <v>40.86</v>
      </c>
      <c r="N1020">
        <v>0.05</v>
      </c>
      <c r="O1020">
        <v>16.899999999999999</v>
      </c>
      <c r="P1020">
        <v>38.817</v>
      </c>
      <c r="Q1020">
        <v>16.899999999999999</v>
      </c>
      <c r="R1020">
        <v>21.917000000000002</v>
      </c>
      <c r="S1020">
        <v>0.564623747327202</v>
      </c>
      <c r="T1020">
        <v>2026</v>
      </c>
      <c r="U1020" t="s">
        <v>90</v>
      </c>
      <c r="V1020">
        <v>6</v>
      </c>
      <c r="W1020" t="s">
        <v>81</v>
      </c>
    </row>
    <row r="1021" spans="1:23">
      <c r="A1021">
        <v>713</v>
      </c>
      <c r="B1021" s="11">
        <v>46180</v>
      </c>
      <c r="C1021">
        <v>2026</v>
      </c>
      <c r="D1021" t="s">
        <v>90</v>
      </c>
      <c r="E1021" t="s">
        <v>81</v>
      </c>
      <c r="F1021" t="s">
        <v>6</v>
      </c>
      <c r="G1021" t="s">
        <v>27</v>
      </c>
      <c r="H1021" t="s">
        <v>19</v>
      </c>
      <c r="I1021" t="s">
        <v>3</v>
      </c>
      <c r="J1021" t="s">
        <v>14</v>
      </c>
      <c r="K1021" t="s">
        <v>15</v>
      </c>
      <c r="L1021">
        <v>4</v>
      </c>
      <c r="M1021">
        <v>36.299999999999997</v>
      </c>
      <c r="N1021">
        <v>0.05</v>
      </c>
      <c r="O1021">
        <v>13.16</v>
      </c>
      <c r="P1021">
        <v>137.93999999999997</v>
      </c>
      <c r="Q1021">
        <v>52.64</v>
      </c>
      <c r="R1021">
        <v>85.299999999999969</v>
      </c>
      <c r="S1021">
        <v>0.61838480498767567</v>
      </c>
      <c r="T1021">
        <v>2026</v>
      </c>
      <c r="U1021" t="s">
        <v>90</v>
      </c>
      <c r="V1021">
        <v>6</v>
      </c>
      <c r="W1021" t="s">
        <v>81</v>
      </c>
    </row>
    <row r="1022" spans="1:23">
      <c r="A1022">
        <v>3355</v>
      </c>
      <c r="B1022" s="11">
        <v>46180</v>
      </c>
      <c r="C1022">
        <v>2026</v>
      </c>
      <c r="D1022" t="s">
        <v>90</v>
      </c>
      <c r="E1022" t="s">
        <v>81</v>
      </c>
      <c r="F1022" t="s">
        <v>0</v>
      </c>
      <c r="G1022" t="s">
        <v>50</v>
      </c>
      <c r="H1022" t="s">
        <v>8</v>
      </c>
      <c r="I1022" t="s">
        <v>13</v>
      </c>
      <c r="J1022" t="s">
        <v>23</v>
      </c>
      <c r="K1022" t="s">
        <v>24</v>
      </c>
      <c r="L1022">
        <v>10</v>
      </c>
      <c r="M1022">
        <v>338.26</v>
      </c>
      <c r="N1022">
        <v>0.05</v>
      </c>
      <c r="O1022">
        <v>197.42</v>
      </c>
      <c r="P1022">
        <v>3213.47</v>
      </c>
      <c r="Q1022">
        <v>1974.1999999999998</v>
      </c>
      <c r="R1022">
        <v>1239.27</v>
      </c>
      <c r="S1022">
        <v>0.38564853569505864</v>
      </c>
      <c r="T1022">
        <v>2026</v>
      </c>
      <c r="U1022" t="s">
        <v>90</v>
      </c>
      <c r="V1022">
        <v>6</v>
      </c>
      <c r="W1022" t="s">
        <v>81</v>
      </c>
    </row>
    <row r="1023" spans="1:23">
      <c r="A1023">
        <v>3879</v>
      </c>
      <c r="B1023" s="11">
        <v>46180</v>
      </c>
      <c r="C1023">
        <v>2026</v>
      </c>
      <c r="D1023" t="s">
        <v>90</v>
      </c>
      <c r="E1023" t="s">
        <v>81</v>
      </c>
      <c r="F1023" t="s">
        <v>0</v>
      </c>
      <c r="G1023" t="s">
        <v>36</v>
      </c>
      <c r="H1023" t="s">
        <v>28</v>
      </c>
      <c r="I1023" t="s">
        <v>3</v>
      </c>
      <c r="J1023" t="s">
        <v>4</v>
      </c>
      <c r="K1023" t="s">
        <v>26</v>
      </c>
      <c r="L1023">
        <v>2</v>
      </c>
      <c r="M1023">
        <v>41.25</v>
      </c>
      <c r="N1023">
        <v>0</v>
      </c>
      <c r="O1023">
        <v>17.13</v>
      </c>
      <c r="P1023">
        <v>82.5</v>
      </c>
      <c r="Q1023">
        <v>34.26</v>
      </c>
      <c r="R1023">
        <v>48.24</v>
      </c>
      <c r="S1023">
        <v>0.58472727272727276</v>
      </c>
      <c r="T1023">
        <v>2026</v>
      </c>
      <c r="U1023" t="s">
        <v>90</v>
      </c>
      <c r="V1023">
        <v>6</v>
      </c>
      <c r="W1023" t="s">
        <v>81</v>
      </c>
    </row>
    <row r="1024" spans="1:23">
      <c r="A1024">
        <v>3989</v>
      </c>
      <c r="B1024" s="11">
        <v>46180</v>
      </c>
      <c r="C1024">
        <v>2026</v>
      </c>
      <c r="D1024" t="s">
        <v>90</v>
      </c>
      <c r="E1024" t="s">
        <v>81</v>
      </c>
      <c r="F1024" t="s">
        <v>6</v>
      </c>
      <c r="G1024" t="s">
        <v>43</v>
      </c>
      <c r="H1024" t="s">
        <v>2</v>
      </c>
      <c r="I1024" t="s">
        <v>3</v>
      </c>
      <c r="J1024" t="s">
        <v>9</v>
      </c>
      <c r="K1024" t="s">
        <v>10</v>
      </c>
      <c r="L1024">
        <v>2</v>
      </c>
      <c r="M1024">
        <v>92</v>
      </c>
      <c r="N1024">
        <v>0</v>
      </c>
      <c r="O1024">
        <v>44.27</v>
      </c>
      <c r="P1024">
        <v>184</v>
      </c>
      <c r="Q1024">
        <v>88.54</v>
      </c>
      <c r="R1024">
        <v>95.46</v>
      </c>
      <c r="S1024">
        <v>0.51880434782608698</v>
      </c>
      <c r="T1024">
        <v>2026</v>
      </c>
      <c r="U1024" t="s">
        <v>90</v>
      </c>
      <c r="V1024">
        <v>6</v>
      </c>
      <c r="W1024" t="s">
        <v>81</v>
      </c>
    </row>
    <row r="1025" spans="1:23">
      <c r="A1025">
        <v>4193</v>
      </c>
      <c r="B1025" s="11">
        <v>46180</v>
      </c>
      <c r="C1025">
        <v>2026</v>
      </c>
      <c r="D1025" t="s">
        <v>90</v>
      </c>
      <c r="E1025" t="s">
        <v>81</v>
      </c>
      <c r="F1025" t="s">
        <v>6</v>
      </c>
      <c r="G1025" t="s">
        <v>27</v>
      </c>
      <c r="H1025" t="s">
        <v>2</v>
      </c>
      <c r="I1025" t="s">
        <v>13</v>
      </c>
      <c r="J1025" t="s">
        <v>23</v>
      </c>
      <c r="K1025" t="s">
        <v>40</v>
      </c>
      <c r="L1025">
        <v>1</v>
      </c>
      <c r="M1025">
        <v>80.89</v>
      </c>
      <c r="N1025">
        <v>0.1</v>
      </c>
      <c r="O1025">
        <v>40.32</v>
      </c>
      <c r="P1025">
        <v>72.801000000000002</v>
      </c>
      <c r="Q1025">
        <v>40.32</v>
      </c>
      <c r="R1025">
        <v>32.481000000000002</v>
      </c>
      <c r="S1025">
        <v>0.44616145382618372</v>
      </c>
      <c r="T1025">
        <v>2026</v>
      </c>
      <c r="U1025" t="s">
        <v>90</v>
      </c>
      <c r="V1025">
        <v>6</v>
      </c>
      <c r="W1025" t="s">
        <v>81</v>
      </c>
    </row>
    <row r="1026" spans="1:23">
      <c r="A1026">
        <v>4413</v>
      </c>
      <c r="B1026" s="11">
        <v>46180</v>
      </c>
      <c r="C1026">
        <v>2026</v>
      </c>
      <c r="D1026" t="s">
        <v>90</v>
      </c>
      <c r="E1026" t="s">
        <v>81</v>
      </c>
      <c r="F1026" t="s">
        <v>0</v>
      </c>
      <c r="G1026" t="s">
        <v>1</v>
      </c>
      <c r="H1026" t="s">
        <v>19</v>
      </c>
      <c r="I1026" t="s">
        <v>13</v>
      </c>
      <c r="J1026" t="s">
        <v>23</v>
      </c>
      <c r="K1026" t="s">
        <v>29</v>
      </c>
      <c r="L1026">
        <v>1</v>
      </c>
      <c r="M1026">
        <v>194.73</v>
      </c>
      <c r="N1026">
        <v>0</v>
      </c>
      <c r="O1026">
        <v>101.91</v>
      </c>
      <c r="P1026">
        <v>194.73</v>
      </c>
      <c r="Q1026">
        <v>101.91</v>
      </c>
      <c r="R1026">
        <v>92.82</v>
      </c>
      <c r="S1026">
        <v>0.47665999075643195</v>
      </c>
      <c r="T1026">
        <v>2026</v>
      </c>
      <c r="U1026" t="s">
        <v>90</v>
      </c>
      <c r="V1026">
        <v>6</v>
      </c>
      <c r="W1026" t="s">
        <v>81</v>
      </c>
    </row>
    <row r="1027" spans="1:23">
      <c r="A1027">
        <v>4598</v>
      </c>
      <c r="B1027" s="11">
        <v>46180</v>
      </c>
      <c r="C1027">
        <v>2026</v>
      </c>
      <c r="D1027" t="s">
        <v>90</v>
      </c>
      <c r="E1027" t="s">
        <v>81</v>
      </c>
      <c r="F1027" t="s">
        <v>20</v>
      </c>
      <c r="G1027" t="s">
        <v>21</v>
      </c>
      <c r="H1027" t="s">
        <v>8</v>
      </c>
      <c r="I1027" t="s">
        <v>16</v>
      </c>
      <c r="J1027" t="s">
        <v>9</v>
      </c>
      <c r="K1027" t="s">
        <v>10</v>
      </c>
      <c r="L1027">
        <v>5</v>
      </c>
      <c r="M1027">
        <v>93.82</v>
      </c>
      <c r="N1027">
        <v>0.15</v>
      </c>
      <c r="O1027">
        <v>46.06</v>
      </c>
      <c r="P1027">
        <v>398.73499999999996</v>
      </c>
      <c r="Q1027">
        <v>230.3</v>
      </c>
      <c r="R1027">
        <v>168.43499999999995</v>
      </c>
      <c r="S1027">
        <v>0.4224234140469233</v>
      </c>
      <c r="T1027">
        <v>2026</v>
      </c>
      <c r="U1027" t="s">
        <v>90</v>
      </c>
      <c r="V1027">
        <v>6</v>
      </c>
      <c r="W1027" t="s">
        <v>81</v>
      </c>
    </row>
    <row r="1028" spans="1:23">
      <c r="A1028">
        <v>72</v>
      </c>
      <c r="B1028" s="11">
        <v>46181</v>
      </c>
      <c r="C1028">
        <v>2026</v>
      </c>
      <c r="D1028" t="s">
        <v>90</v>
      </c>
      <c r="E1028" t="s">
        <v>81</v>
      </c>
      <c r="F1028" t="s">
        <v>11</v>
      </c>
      <c r="G1028" t="s">
        <v>39</v>
      </c>
      <c r="H1028" t="s">
        <v>19</v>
      </c>
      <c r="I1028" t="s">
        <v>13</v>
      </c>
      <c r="J1028" t="s">
        <v>9</v>
      </c>
      <c r="K1028" t="s">
        <v>17</v>
      </c>
      <c r="L1028">
        <v>3</v>
      </c>
      <c r="M1028">
        <v>142.53</v>
      </c>
      <c r="N1028">
        <v>0</v>
      </c>
      <c r="O1028">
        <v>80.67</v>
      </c>
      <c r="P1028">
        <v>427.59000000000003</v>
      </c>
      <c r="Q1028">
        <v>242.01</v>
      </c>
      <c r="R1028">
        <v>185.58000000000004</v>
      </c>
      <c r="S1028">
        <v>0.43401389181225014</v>
      </c>
      <c r="T1028">
        <v>2026</v>
      </c>
      <c r="U1028" t="s">
        <v>90</v>
      </c>
      <c r="V1028">
        <v>6</v>
      </c>
      <c r="W1028" t="s">
        <v>81</v>
      </c>
    </row>
    <row r="1029" spans="1:23">
      <c r="A1029">
        <v>176</v>
      </c>
      <c r="B1029" s="11">
        <v>46181</v>
      </c>
      <c r="C1029">
        <v>2026</v>
      </c>
      <c r="D1029" t="s">
        <v>90</v>
      </c>
      <c r="E1029" t="s">
        <v>81</v>
      </c>
      <c r="F1029" t="s">
        <v>6</v>
      </c>
      <c r="G1029" t="s">
        <v>49</v>
      </c>
      <c r="H1029" t="s">
        <v>2</v>
      </c>
      <c r="I1029" t="s">
        <v>3</v>
      </c>
      <c r="J1029" t="s">
        <v>23</v>
      </c>
      <c r="K1029" t="s">
        <v>29</v>
      </c>
      <c r="L1029">
        <v>1</v>
      </c>
      <c r="M1029">
        <v>196.33</v>
      </c>
      <c r="N1029">
        <v>0</v>
      </c>
      <c r="O1029">
        <v>103.27</v>
      </c>
      <c r="P1029">
        <v>196.33</v>
      </c>
      <c r="Q1029">
        <v>103.27</v>
      </c>
      <c r="R1029">
        <v>93.060000000000016</v>
      </c>
      <c r="S1029">
        <v>0.47399786074466466</v>
      </c>
      <c r="T1029">
        <v>2026</v>
      </c>
      <c r="U1029" t="s">
        <v>90</v>
      </c>
      <c r="V1029">
        <v>6</v>
      </c>
      <c r="W1029" t="s">
        <v>81</v>
      </c>
    </row>
    <row r="1030" spans="1:23">
      <c r="A1030">
        <v>205</v>
      </c>
      <c r="B1030" s="11">
        <v>46181</v>
      </c>
      <c r="C1030">
        <v>2026</v>
      </c>
      <c r="D1030" t="s">
        <v>90</v>
      </c>
      <c r="E1030" t="s">
        <v>81</v>
      </c>
      <c r="F1030" t="s">
        <v>20</v>
      </c>
      <c r="G1030" t="s">
        <v>31</v>
      </c>
      <c r="H1030" t="s">
        <v>2</v>
      </c>
      <c r="I1030" t="s">
        <v>13</v>
      </c>
      <c r="J1030" t="s">
        <v>4</v>
      </c>
      <c r="K1030" t="s">
        <v>26</v>
      </c>
      <c r="L1030">
        <v>2</v>
      </c>
      <c r="M1030">
        <v>41.05</v>
      </c>
      <c r="N1030">
        <v>0</v>
      </c>
      <c r="O1030">
        <v>16.690000000000001</v>
      </c>
      <c r="P1030">
        <v>82.1</v>
      </c>
      <c r="Q1030">
        <v>33.380000000000003</v>
      </c>
      <c r="R1030">
        <v>48.719999999999992</v>
      </c>
      <c r="S1030">
        <v>0.59342265529841653</v>
      </c>
      <c r="T1030">
        <v>2026</v>
      </c>
      <c r="U1030" t="s">
        <v>90</v>
      </c>
      <c r="V1030">
        <v>6</v>
      </c>
      <c r="W1030" t="s">
        <v>81</v>
      </c>
    </row>
    <row r="1031" spans="1:23">
      <c r="A1031">
        <v>896</v>
      </c>
      <c r="B1031" s="11">
        <v>46181</v>
      </c>
      <c r="C1031">
        <v>2026</v>
      </c>
      <c r="D1031" t="s">
        <v>90</v>
      </c>
      <c r="E1031" t="s">
        <v>81</v>
      </c>
      <c r="F1031" t="s">
        <v>20</v>
      </c>
      <c r="G1031" t="s">
        <v>33</v>
      </c>
      <c r="H1031" t="s">
        <v>2</v>
      </c>
      <c r="I1031" t="s">
        <v>13</v>
      </c>
      <c r="J1031" t="s">
        <v>34</v>
      </c>
      <c r="K1031" t="s">
        <v>38</v>
      </c>
      <c r="L1031">
        <v>1</v>
      </c>
      <c r="M1031">
        <v>123.09</v>
      </c>
      <c r="N1031">
        <v>0</v>
      </c>
      <c r="O1031">
        <v>68.03</v>
      </c>
      <c r="P1031">
        <v>123.09</v>
      </c>
      <c r="Q1031">
        <v>68.03</v>
      </c>
      <c r="R1031">
        <v>55.06</v>
      </c>
      <c r="S1031">
        <v>0.44731497278414167</v>
      </c>
      <c r="T1031">
        <v>2026</v>
      </c>
      <c r="U1031" t="s">
        <v>90</v>
      </c>
      <c r="V1031">
        <v>6</v>
      </c>
      <c r="W1031" t="s">
        <v>81</v>
      </c>
    </row>
    <row r="1032" spans="1:23">
      <c r="A1032">
        <v>1697</v>
      </c>
      <c r="B1032" s="11">
        <v>46181</v>
      </c>
      <c r="C1032">
        <v>2026</v>
      </c>
      <c r="D1032" t="s">
        <v>90</v>
      </c>
      <c r="E1032" t="s">
        <v>81</v>
      </c>
      <c r="F1032" t="s">
        <v>6</v>
      </c>
      <c r="G1032" t="s">
        <v>43</v>
      </c>
      <c r="H1032" t="s">
        <v>2</v>
      </c>
      <c r="I1032" t="s">
        <v>16</v>
      </c>
      <c r="J1032" t="s">
        <v>9</v>
      </c>
      <c r="K1032" t="s">
        <v>17</v>
      </c>
      <c r="L1032">
        <v>2</v>
      </c>
      <c r="M1032">
        <v>141.09</v>
      </c>
      <c r="N1032">
        <v>0</v>
      </c>
      <c r="O1032">
        <v>81.69</v>
      </c>
      <c r="P1032">
        <v>282.18</v>
      </c>
      <c r="Q1032">
        <v>163.38</v>
      </c>
      <c r="R1032">
        <v>118.80000000000001</v>
      </c>
      <c r="S1032">
        <v>0.42100786731873274</v>
      </c>
      <c r="T1032">
        <v>2026</v>
      </c>
      <c r="U1032" t="s">
        <v>90</v>
      </c>
      <c r="V1032">
        <v>6</v>
      </c>
      <c r="W1032" t="s">
        <v>81</v>
      </c>
    </row>
    <row r="1033" spans="1:23">
      <c r="A1033">
        <v>2159</v>
      </c>
      <c r="B1033" s="11">
        <v>46181</v>
      </c>
      <c r="C1033">
        <v>2026</v>
      </c>
      <c r="D1033" t="s">
        <v>90</v>
      </c>
      <c r="E1033" t="s">
        <v>81</v>
      </c>
      <c r="F1033" t="s">
        <v>11</v>
      </c>
      <c r="G1033" t="s">
        <v>39</v>
      </c>
      <c r="H1033" t="s">
        <v>19</v>
      </c>
      <c r="I1033" t="s">
        <v>13</v>
      </c>
      <c r="J1033" t="s">
        <v>9</v>
      </c>
      <c r="K1033" t="s">
        <v>37</v>
      </c>
      <c r="L1033">
        <v>1</v>
      </c>
      <c r="M1033">
        <v>157.04</v>
      </c>
      <c r="N1033">
        <v>0</v>
      </c>
      <c r="O1033">
        <v>77.540000000000006</v>
      </c>
      <c r="P1033">
        <v>157.04</v>
      </c>
      <c r="Q1033">
        <v>77.540000000000006</v>
      </c>
      <c r="R1033">
        <v>79.499999999999986</v>
      </c>
      <c r="S1033">
        <v>0.5062404482934284</v>
      </c>
      <c r="T1033">
        <v>2026</v>
      </c>
      <c r="U1033" t="s">
        <v>90</v>
      </c>
      <c r="V1033">
        <v>6</v>
      </c>
      <c r="W1033" t="s">
        <v>81</v>
      </c>
    </row>
    <row r="1034" spans="1:23">
      <c r="A1034">
        <v>2772</v>
      </c>
      <c r="B1034" s="11">
        <v>46181</v>
      </c>
      <c r="C1034">
        <v>2026</v>
      </c>
      <c r="D1034" t="s">
        <v>90</v>
      </c>
      <c r="E1034" t="s">
        <v>81</v>
      </c>
      <c r="F1034" t="s">
        <v>20</v>
      </c>
      <c r="G1034" t="s">
        <v>31</v>
      </c>
      <c r="H1034" t="s">
        <v>19</v>
      </c>
      <c r="I1034" t="s">
        <v>13</v>
      </c>
      <c r="J1034" t="s">
        <v>14</v>
      </c>
      <c r="K1034" t="s">
        <v>44</v>
      </c>
      <c r="L1034">
        <v>6</v>
      </c>
      <c r="M1034">
        <v>136.46</v>
      </c>
      <c r="N1034">
        <v>0</v>
      </c>
      <c r="O1034">
        <v>68.61</v>
      </c>
      <c r="P1034">
        <v>818.76</v>
      </c>
      <c r="Q1034">
        <v>411.65999999999997</v>
      </c>
      <c r="R1034">
        <v>407.1</v>
      </c>
      <c r="S1034">
        <v>0.49721530118716112</v>
      </c>
      <c r="T1034">
        <v>2026</v>
      </c>
      <c r="U1034" t="s">
        <v>90</v>
      </c>
      <c r="V1034">
        <v>6</v>
      </c>
      <c r="W1034" t="s">
        <v>81</v>
      </c>
    </row>
    <row r="1035" spans="1:23">
      <c r="A1035">
        <v>3091</v>
      </c>
      <c r="B1035" s="11">
        <v>46181</v>
      </c>
      <c r="C1035">
        <v>2026</v>
      </c>
      <c r="D1035" t="s">
        <v>90</v>
      </c>
      <c r="E1035" t="s">
        <v>81</v>
      </c>
      <c r="F1035" t="s">
        <v>0</v>
      </c>
      <c r="G1035" t="s">
        <v>1</v>
      </c>
      <c r="H1035" t="s">
        <v>2</v>
      </c>
      <c r="I1035" t="s">
        <v>13</v>
      </c>
      <c r="J1035" t="s">
        <v>34</v>
      </c>
      <c r="K1035" t="s">
        <v>42</v>
      </c>
      <c r="L1035">
        <v>1</v>
      </c>
      <c r="M1035">
        <v>36.1</v>
      </c>
      <c r="N1035">
        <v>0</v>
      </c>
      <c r="O1035">
        <v>13.65</v>
      </c>
      <c r="P1035">
        <v>36.1</v>
      </c>
      <c r="Q1035">
        <v>13.65</v>
      </c>
      <c r="R1035">
        <v>22.450000000000003</v>
      </c>
      <c r="S1035">
        <v>0.62188365650969535</v>
      </c>
      <c r="T1035">
        <v>2026</v>
      </c>
      <c r="U1035" t="s">
        <v>90</v>
      </c>
      <c r="V1035">
        <v>6</v>
      </c>
      <c r="W1035" t="s">
        <v>81</v>
      </c>
    </row>
    <row r="1036" spans="1:23">
      <c r="A1036">
        <v>4241</v>
      </c>
      <c r="B1036" s="11">
        <v>46181</v>
      </c>
      <c r="C1036">
        <v>2026</v>
      </c>
      <c r="D1036" t="s">
        <v>90</v>
      </c>
      <c r="E1036" t="s">
        <v>81</v>
      </c>
      <c r="F1036" t="s">
        <v>20</v>
      </c>
      <c r="G1036" t="s">
        <v>47</v>
      </c>
      <c r="H1036" t="s">
        <v>2</v>
      </c>
      <c r="I1036" t="s">
        <v>13</v>
      </c>
      <c r="J1036" t="s">
        <v>9</v>
      </c>
      <c r="K1036" t="s">
        <v>10</v>
      </c>
      <c r="L1036">
        <v>3</v>
      </c>
      <c r="M1036">
        <v>92.73</v>
      </c>
      <c r="N1036">
        <v>0</v>
      </c>
      <c r="O1036">
        <v>44.68</v>
      </c>
      <c r="P1036">
        <v>278.19</v>
      </c>
      <c r="Q1036">
        <v>134.04</v>
      </c>
      <c r="R1036">
        <v>144.15</v>
      </c>
      <c r="S1036">
        <v>0.51817103418526911</v>
      </c>
      <c r="T1036">
        <v>2026</v>
      </c>
      <c r="U1036" t="s">
        <v>90</v>
      </c>
      <c r="V1036">
        <v>6</v>
      </c>
      <c r="W1036" t="s">
        <v>81</v>
      </c>
    </row>
    <row r="1037" spans="1:23">
      <c r="A1037">
        <v>5185</v>
      </c>
      <c r="B1037" s="11">
        <v>46181</v>
      </c>
      <c r="C1037">
        <v>2026</v>
      </c>
      <c r="D1037" t="s">
        <v>90</v>
      </c>
      <c r="E1037" t="s">
        <v>81</v>
      </c>
      <c r="F1037" t="s">
        <v>6</v>
      </c>
      <c r="G1037" t="s">
        <v>43</v>
      </c>
      <c r="H1037" t="s">
        <v>2</v>
      </c>
      <c r="I1037" t="s">
        <v>13</v>
      </c>
      <c r="J1037" t="s">
        <v>14</v>
      </c>
      <c r="K1037" t="s">
        <v>48</v>
      </c>
      <c r="L1037">
        <v>3</v>
      </c>
      <c r="M1037">
        <v>164.31</v>
      </c>
      <c r="N1037">
        <v>0.05</v>
      </c>
      <c r="O1037">
        <v>86</v>
      </c>
      <c r="P1037">
        <v>468.2835</v>
      </c>
      <c r="Q1037">
        <v>258</v>
      </c>
      <c r="R1037">
        <v>210.2835</v>
      </c>
      <c r="S1037">
        <v>0.44905169624810615</v>
      </c>
      <c r="T1037">
        <v>2026</v>
      </c>
      <c r="U1037" t="s">
        <v>90</v>
      </c>
      <c r="V1037">
        <v>6</v>
      </c>
      <c r="W1037" t="s">
        <v>81</v>
      </c>
    </row>
    <row r="1038" spans="1:23">
      <c r="A1038">
        <v>1437</v>
      </c>
      <c r="B1038" s="11">
        <v>46182</v>
      </c>
      <c r="C1038">
        <v>2026</v>
      </c>
      <c r="D1038" t="s">
        <v>90</v>
      </c>
      <c r="E1038" t="s">
        <v>81</v>
      </c>
      <c r="F1038" t="s">
        <v>20</v>
      </c>
      <c r="G1038" t="s">
        <v>33</v>
      </c>
      <c r="H1038" t="s">
        <v>28</v>
      </c>
      <c r="I1038" t="s">
        <v>13</v>
      </c>
      <c r="J1038" t="s">
        <v>14</v>
      </c>
      <c r="K1038" t="s">
        <v>15</v>
      </c>
      <c r="L1038">
        <v>2</v>
      </c>
      <c r="M1038">
        <v>36.85</v>
      </c>
      <c r="N1038">
        <v>0.1</v>
      </c>
      <c r="O1038">
        <v>13.92</v>
      </c>
      <c r="P1038">
        <v>66.33</v>
      </c>
      <c r="Q1038">
        <v>27.84</v>
      </c>
      <c r="R1038">
        <v>38.489999999999995</v>
      </c>
      <c r="S1038">
        <v>0.58028041610131154</v>
      </c>
      <c r="T1038">
        <v>2026</v>
      </c>
      <c r="U1038" t="s">
        <v>90</v>
      </c>
      <c r="V1038">
        <v>6</v>
      </c>
      <c r="W1038" t="s">
        <v>81</v>
      </c>
    </row>
    <row r="1039" spans="1:23">
      <c r="A1039">
        <v>2316</v>
      </c>
      <c r="B1039" s="11">
        <v>46182</v>
      </c>
      <c r="C1039">
        <v>2026</v>
      </c>
      <c r="D1039" t="s">
        <v>90</v>
      </c>
      <c r="E1039" t="s">
        <v>81</v>
      </c>
      <c r="F1039" t="s">
        <v>6</v>
      </c>
      <c r="G1039" t="s">
        <v>41</v>
      </c>
      <c r="H1039" t="s">
        <v>28</v>
      </c>
      <c r="I1039" t="s">
        <v>13</v>
      </c>
      <c r="J1039" t="s">
        <v>34</v>
      </c>
      <c r="K1039" t="s">
        <v>42</v>
      </c>
      <c r="L1039">
        <v>1</v>
      </c>
      <c r="M1039">
        <v>35.619999999999997</v>
      </c>
      <c r="N1039">
        <v>0</v>
      </c>
      <c r="O1039">
        <v>14.05</v>
      </c>
      <c r="P1039">
        <v>35.619999999999997</v>
      </c>
      <c r="Q1039">
        <v>14.05</v>
      </c>
      <c r="R1039">
        <v>21.569999999999997</v>
      </c>
      <c r="S1039">
        <v>0.60555867490174053</v>
      </c>
      <c r="T1039">
        <v>2026</v>
      </c>
      <c r="U1039" t="s">
        <v>90</v>
      </c>
      <c r="V1039">
        <v>6</v>
      </c>
      <c r="W1039" t="s">
        <v>81</v>
      </c>
    </row>
    <row r="1040" spans="1:23">
      <c r="A1040">
        <v>2329</v>
      </c>
      <c r="B1040" s="11">
        <v>46182</v>
      </c>
      <c r="C1040">
        <v>2026</v>
      </c>
      <c r="D1040" t="s">
        <v>90</v>
      </c>
      <c r="E1040" t="s">
        <v>81</v>
      </c>
      <c r="F1040" t="s">
        <v>20</v>
      </c>
      <c r="G1040" t="s">
        <v>33</v>
      </c>
      <c r="H1040" t="s">
        <v>2</v>
      </c>
      <c r="I1040" t="s">
        <v>13</v>
      </c>
      <c r="J1040" t="s">
        <v>9</v>
      </c>
      <c r="K1040" t="s">
        <v>37</v>
      </c>
      <c r="L1040">
        <v>3</v>
      </c>
      <c r="M1040">
        <v>157.43</v>
      </c>
      <c r="N1040">
        <v>0.15</v>
      </c>
      <c r="O1040">
        <v>77.56</v>
      </c>
      <c r="P1040">
        <v>401.44650000000001</v>
      </c>
      <c r="Q1040">
        <v>232.68</v>
      </c>
      <c r="R1040">
        <v>168.76650000000001</v>
      </c>
      <c r="S1040">
        <v>0.42039599299034863</v>
      </c>
      <c r="T1040">
        <v>2026</v>
      </c>
      <c r="U1040" t="s">
        <v>90</v>
      </c>
      <c r="V1040">
        <v>6</v>
      </c>
      <c r="W1040" t="s">
        <v>81</v>
      </c>
    </row>
    <row r="1041" spans="1:23">
      <c r="A1041">
        <v>3036</v>
      </c>
      <c r="B1041" s="11">
        <v>46182</v>
      </c>
      <c r="C1041">
        <v>2026</v>
      </c>
      <c r="D1041" t="s">
        <v>90</v>
      </c>
      <c r="E1041" t="s">
        <v>81</v>
      </c>
      <c r="F1041" t="s">
        <v>6</v>
      </c>
      <c r="G1041" t="s">
        <v>43</v>
      </c>
      <c r="H1041" t="s">
        <v>19</v>
      </c>
      <c r="I1041" t="s">
        <v>13</v>
      </c>
      <c r="J1041" t="s">
        <v>4</v>
      </c>
      <c r="K1041" t="s">
        <v>5</v>
      </c>
      <c r="L1041">
        <v>1</v>
      </c>
      <c r="M1041">
        <v>81.2</v>
      </c>
      <c r="N1041">
        <v>0.1</v>
      </c>
      <c r="O1041">
        <v>41.64</v>
      </c>
      <c r="P1041">
        <v>73.08</v>
      </c>
      <c r="Q1041">
        <v>41.64</v>
      </c>
      <c r="R1041">
        <v>31.439999999999998</v>
      </c>
      <c r="S1041">
        <v>0.43021346469622329</v>
      </c>
      <c r="T1041">
        <v>2026</v>
      </c>
      <c r="U1041" t="s">
        <v>90</v>
      </c>
      <c r="V1041">
        <v>6</v>
      </c>
      <c r="W1041" t="s">
        <v>81</v>
      </c>
    </row>
    <row r="1042" spans="1:23">
      <c r="A1042">
        <v>3429</v>
      </c>
      <c r="B1042" s="11">
        <v>46182</v>
      </c>
      <c r="C1042">
        <v>2026</v>
      </c>
      <c r="D1042" t="s">
        <v>90</v>
      </c>
      <c r="E1042" t="s">
        <v>81</v>
      </c>
      <c r="F1042" t="s">
        <v>20</v>
      </c>
      <c r="G1042" t="s">
        <v>47</v>
      </c>
      <c r="H1042" t="s">
        <v>2</v>
      </c>
      <c r="I1042" t="s">
        <v>3</v>
      </c>
      <c r="J1042" t="s">
        <v>9</v>
      </c>
      <c r="K1042" t="s">
        <v>10</v>
      </c>
      <c r="L1042">
        <v>4</v>
      </c>
      <c r="M1042">
        <v>93.58</v>
      </c>
      <c r="N1042">
        <v>0.1</v>
      </c>
      <c r="O1042">
        <v>44.56</v>
      </c>
      <c r="P1042">
        <v>336.88799999999998</v>
      </c>
      <c r="Q1042">
        <v>178.24</v>
      </c>
      <c r="R1042">
        <v>158.64799999999997</v>
      </c>
      <c r="S1042">
        <v>0.4709220868656645</v>
      </c>
      <c r="T1042">
        <v>2026</v>
      </c>
      <c r="U1042" t="s">
        <v>90</v>
      </c>
      <c r="V1042">
        <v>6</v>
      </c>
      <c r="W1042" t="s">
        <v>81</v>
      </c>
    </row>
    <row r="1043" spans="1:23">
      <c r="A1043">
        <v>3615</v>
      </c>
      <c r="B1043" s="11">
        <v>46182</v>
      </c>
      <c r="C1043">
        <v>2026</v>
      </c>
      <c r="D1043" t="s">
        <v>90</v>
      </c>
      <c r="E1043" t="s">
        <v>81</v>
      </c>
      <c r="F1043" t="s">
        <v>6</v>
      </c>
      <c r="G1043" t="s">
        <v>49</v>
      </c>
      <c r="H1043" t="s">
        <v>2</v>
      </c>
      <c r="I1043" t="s">
        <v>13</v>
      </c>
      <c r="J1043" t="s">
        <v>9</v>
      </c>
      <c r="K1043" t="s">
        <v>37</v>
      </c>
      <c r="L1043">
        <v>4</v>
      </c>
      <c r="M1043">
        <v>155.22</v>
      </c>
      <c r="N1043">
        <v>0</v>
      </c>
      <c r="O1043">
        <v>77.209999999999994</v>
      </c>
      <c r="P1043">
        <v>620.88</v>
      </c>
      <c r="Q1043">
        <v>308.83999999999997</v>
      </c>
      <c r="R1043">
        <v>312.04000000000002</v>
      </c>
      <c r="S1043">
        <v>0.50257698750161062</v>
      </c>
      <c r="T1043">
        <v>2026</v>
      </c>
      <c r="U1043" t="s">
        <v>90</v>
      </c>
      <c r="V1043">
        <v>6</v>
      </c>
      <c r="W1043" t="s">
        <v>81</v>
      </c>
    </row>
    <row r="1044" spans="1:23">
      <c r="A1044">
        <v>3661</v>
      </c>
      <c r="B1044" s="11">
        <v>46182</v>
      </c>
      <c r="C1044">
        <v>2026</v>
      </c>
      <c r="D1044" t="s">
        <v>90</v>
      </c>
      <c r="E1044" t="s">
        <v>81</v>
      </c>
      <c r="F1044" t="s">
        <v>20</v>
      </c>
      <c r="G1044" t="s">
        <v>33</v>
      </c>
      <c r="H1044" t="s">
        <v>2</v>
      </c>
      <c r="I1044" t="s">
        <v>13</v>
      </c>
      <c r="J1044" t="s">
        <v>4</v>
      </c>
      <c r="K1044" t="s">
        <v>30</v>
      </c>
      <c r="L1044">
        <v>4</v>
      </c>
      <c r="M1044">
        <v>100.33</v>
      </c>
      <c r="N1044">
        <v>0</v>
      </c>
      <c r="O1044">
        <v>49.99</v>
      </c>
      <c r="P1044">
        <v>401.32</v>
      </c>
      <c r="Q1044">
        <v>199.96</v>
      </c>
      <c r="R1044">
        <v>201.35999999999999</v>
      </c>
      <c r="S1044">
        <v>0.5017442439948171</v>
      </c>
      <c r="T1044">
        <v>2026</v>
      </c>
      <c r="U1044" t="s">
        <v>90</v>
      </c>
      <c r="V1044">
        <v>6</v>
      </c>
      <c r="W1044" t="s">
        <v>81</v>
      </c>
    </row>
    <row r="1045" spans="1:23">
      <c r="A1045">
        <v>3831</v>
      </c>
      <c r="B1045" s="11">
        <v>46182</v>
      </c>
      <c r="C1045">
        <v>2026</v>
      </c>
      <c r="D1045" t="s">
        <v>90</v>
      </c>
      <c r="E1045" t="s">
        <v>81</v>
      </c>
      <c r="F1045" t="s">
        <v>11</v>
      </c>
      <c r="G1045" t="s">
        <v>18</v>
      </c>
      <c r="H1045" t="s">
        <v>2</v>
      </c>
      <c r="I1045" t="s">
        <v>16</v>
      </c>
      <c r="J1045" t="s">
        <v>14</v>
      </c>
      <c r="K1045" t="s">
        <v>44</v>
      </c>
      <c r="L1045">
        <v>2</v>
      </c>
      <c r="M1045">
        <v>134.28</v>
      </c>
      <c r="N1045">
        <v>0</v>
      </c>
      <c r="O1045">
        <v>69.12</v>
      </c>
      <c r="P1045">
        <v>268.56</v>
      </c>
      <c r="Q1045">
        <v>138.24</v>
      </c>
      <c r="R1045">
        <v>130.32</v>
      </c>
      <c r="S1045">
        <v>0.48525469168900803</v>
      </c>
      <c r="T1045">
        <v>2026</v>
      </c>
      <c r="U1045" t="s">
        <v>90</v>
      </c>
      <c r="V1045">
        <v>6</v>
      </c>
      <c r="W1045" t="s">
        <v>81</v>
      </c>
    </row>
    <row r="1046" spans="1:23">
      <c r="A1046">
        <v>4394</v>
      </c>
      <c r="B1046" s="11">
        <v>46182</v>
      </c>
      <c r="C1046">
        <v>2026</v>
      </c>
      <c r="D1046" t="s">
        <v>90</v>
      </c>
      <c r="E1046" t="s">
        <v>81</v>
      </c>
      <c r="F1046" t="s">
        <v>11</v>
      </c>
      <c r="G1046" t="s">
        <v>12</v>
      </c>
      <c r="H1046" t="s">
        <v>2</v>
      </c>
      <c r="I1046" t="s">
        <v>13</v>
      </c>
      <c r="J1046" t="s">
        <v>34</v>
      </c>
      <c r="K1046" t="s">
        <v>45</v>
      </c>
      <c r="L1046">
        <v>2</v>
      </c>
      <c r="M1046">
        <v>51.16</v>
      </c>
      <c r="N1046">
        <v>0</v>
      </c>
      <c r="O1046">
        <v>21.57</v>
      </c>
      <c r="P1046">
        <v>102.32</v>
      </c>
      <c r="Q1046">
        <v>43.14</v>
      </c>
      <c r="R1046">
        <v>59.179999999999993</v>
      </c>
      <c r="S1046">
        <v>0.57838154808444098</v>
      </c>
      <c r="T1046">
        <v>2026</v>
      </c>
      <c r="U1046" t="s">
        <v>90</v>
      </c>
      <c r="V1046">
        <v>6</v>
      </c>
      <c r="W1046" t="s">
        <v>81</v>
      </c>
    </row>
    <row r="1047" spans="1:23">
      <c r="A1047">
        <v>372</v>
      </c>
      <c r="B1047" s="11">
        <v>46183</v>
      </c>
      <c r="C1047">
        <v>2026</v>
      </c>
      <c r="D1047" t="s">
        <v>90</v>
      </c>
      <c r="E1047" t="s">
        <v>81</v>
      </c>
      <c r="F1047" t="s">
        <v>6</v>
      </c>
      <c r="G1047" t="s">
        <v>43</v>
      </c>
      <c r="H1047" t="s">
        <v>2</v>
      </c>
      <c r="I1047" t="s">
        <v>3</v>
      </c>
      <c r="J1047" t="s">
        <v>34</v>
      </c>
      <c r="K1047" t="s">
        <v>42</v>
      </c>
      <c r="L1047">
        <v>3</v>
      </c>
      <c r="M1047">
        <v>35.94</v>
      </c>
      <c r="N1047">
        <v>0.1</v>
      </c>
      <c r="O1047">
        <v>14.04</v>
      </c>
      <c r="P1047">
        <v>97.037999999999997</v>
      </c>
      <c r="Q1047">
        <v>42.12</v>
      </c>
      <c r="R1047">
        <v>54.917999999999999</v>
      </c>
      <c r="S1047">
        <v>0.56594323873121866</v>
      </c>
      <c r="T1047">
        <v>2026</v>
      </c>
      <c r="U1047" t="s">
        <v>90</v>
      </c>
      <c r="V1047">
        <v>6</v>
      </c>
      <c r="W1047" t="s">
        <v>81</v>
      </c>
    </row>
    <row r="1048" spans="1:23">
      <c r="A1048">
        <v>532</v>
      </c>
      <c r="B1048" s="11">
        <v>46183</v>
      </c>
      <c r="C1048">
        <v>2026</v>
      </c>
      <c r="D1048" t="s">
        <v>90</v>
      </c>
      <c r="E1048" t="s">
        <v>81</v>
      </c>
      <c r="F1048" t="s">
        <v>11</v>
      </c>
      <c r="G1048" t="s">
        <v>39</v>
      </c>
      <c r="H1048" t="s">
        <v>19</v>
      </c>
      <c r="I1048" t="s">
        <v>3</v>
      </c>
      <c r="J1048" t="s">
        <v>9</v>
      </c>
      <c r="K1048" t="s">
        <v>17</v>
      </c>
      <c r="L1048">
        <v>1</v>
      </c>
      <c r="M1048">
        <v>145.34</v>
      </c>
      <c r="N1048">
        <v>0.05</v>
      </c>
      <c r="O1048">
        <v>77.89</v>
      </c>
      <c r="P1048">
        <v>138.07300000000001</v>
      </c>
      <c r="Q1048">
        <v>77.89</v>
      </c>
      <c r="R1048">
        <v>60.183000000000007</v>
      </c>
      <c r="S1048">
        <v>0.43587812244247609</v>
      </c>
      <c r="T1048">
        <v>2026</v>
      </c>
      <c r="U1048" t="s">
        <v>90</v>
      </c>
      <c r="V1048">
        <v>6</v>
      </c>
      <c r="W1048" t="s">
        <v>81</v>
      </c>
    </row>
    <row r="1049" spans="1:23">
      <c r="A1049">
        <v>910</v>
      </c>
      <c r="B1049" s="11">
        <v>46183</v>
      </c>
      <c r="C1049">
        <v>2026</v>
      </c>
      <c r="D1049" t="s">
        <v>90</v>
      </c>
      <c r="E1049" t="s">
        <v>81</v>
      </c>
      <c r="F1049" t="s">
        <v>11</v>
      </c>
      <c r="G1049" t="s">
        <v>52</v>
      </c>
      <c r="H1049" t="s">
        <v>2</v>
      </c>
      <c r="I1049" t="s">
        <v>16</v>
      </c>
      <c r="J1049" t="s">
        <v>14</v>
      </c>
      <c r="K1049" t="s">
        <v>15</v>
      </c>
      <c r="L1049">
        <v>1</v>
      </c>
      <c r="M1049">
        <v>35.950000000000003</v>
      </c>
      <c r="N1049">
        <v>0.1</v>
      </c>
      <c r="O1049">
        <v>13.63</v>
      </c>
      <c r="P1049">
        <v>32.355000000000004</v>
      </c>
      <c r="Q1049">
        <v>13.63</v>
      </c>
      <c r="R1049">
        <v>18.725000000000001</v>
      </c>
      <c r="S1049">
        <v>0.57873589862463293</v>
      </c>
      <c r="T1049">
        <v>2026</v>
      </c>
      <c r="U1049" t="s">
        <v>90</v>
      </c>
      <c r="V1049">
        <v>6</v>
      </c>
      <c r="W1049" t="s">
        <v>81</v>
      </c>
    </row>
    <row r="1050" spans="1:23">
      <c r="A1050">
        <v>938</v>
      </c>
      <c r="B1050" s="11">
        <v>46183</v>
      </c>
      <c r="C1050">
        <v>2026</v>
      </c>
      <c r="D1050" t="s">
        <v>90</v>
      </c>
      <c r="E1050" t="s">
        <v>81</v>
      </c>
      <c r="F1050" t="s">
        <v>20</v>
      </c>
      <c r="G1050" t="s">
        <v>47</v>
      </c>
      <c r="H1050" t="s">
        <v>19</v>
      </c>
      <c r="I1050" t="s">
        <v>16</v>
      </c>
      <c r="J1050" t="s">
        <v>34</v>
      </c>
      <c r="K1050" t="s">
        <v>45</v>
      </c>
      <c r="L1050">
        <v>1</v>
      </c>
      <c r="M1050">
        <v>51.09</v>
      </c>
      <c r="N1050">
        <v>0</v>
      </c>
      <c r="O1050">
        <v>22.4</v>
      </c>
      <c r="P1050">
        <v>51.09</v>
      </c>
      <c r="Q1050">
        <v>22.4</v>
      </c>
      <c r="R1050">
        <v>28.690000000000005</v>
      </c>
      <c r="S1050">
        <v>0.56155803484047762</v>
      </c>
      <c r="T1050">
        <v>2026</v>
      </c>
      <c r="U1050" t="s">
        <v>90</v>
      </c>
      <c r="V1050">
        <v>6</v>
      </c>
      <c r="W1050" t="s">
        <v>81</v>
      </c>
    </row>
    <row r="1051" spans="1:23">
      <c r="A1051">
        <v>1079</v>
      </c>
      <c r="B1051" s="11">
        <v>46183</v>
      </c>
      <c r="C1051">
        <v>2026</v>
      </c>
      <c r="D1051" t="s">
        <v>90</v>
      </c>
      <c r="E1051" t="s">
        <v>81</v>
      </c>
      <c r="F1051" t="s">
        <v>6</v>
      </c>
      <c r="G1051" t="s">
        <v>49</v>
      </c>
      <c r="H1051" t="s">
        <v>19</v>
      </c>
      <c r="I1051" t="s">
        <v>3</v>
      </c>
      <c r="J1051" t="s">
        <v>23</v>
      </c>
      <c r="K1051" t="s">
        <v>29</v>
      </c>
      <c r="L1051">
        <v>2</v>
      </c>
      <c r="M1051">
        <v>198.69</v>
      </c>
      <c r="N1051">
        <v>0.15</v>
      </c>
      <c r="O1051">
        <v>104.25</v>
      </c>
      <c r="P1051">
        <v>337.77299999999997</v>
      </c>
      <c r="Q1051">
        <v>208.5</v>
      </c>
      <c r="R1051">
        <v>129.27299999999997</v>
      </c>
      <c r="S1051">
        <v>0.38272153191640534</v>
      </c>
      <c r="T1051">
        <v>2026</v>
      </c>
      <c r="U1051" t="s">
        <v>90</v>
      </c>
      <c r="V1051">
        <v>6</v>
      </c>
      <c r="W1051" t="s">
        <v>81</v>
      </c>
    </row>
    <row r="1052" spans="1:23">
      <c r="A1052">
        <v>1662</v>
      </c>
      <c r="B1052" s="11">
        <v>46183</v>
      </c>
      <c r="C1052">
        <v>2026</v>
      </c>
      <c r="D1052" t="s">
        <v>90</v>
      </c>
      <c r="E1052" t="s">
        <v>81</v>
      </c>
      <c r="F1052" t="s">
        <v>6</v>
      </c>
      <c r="G1052" t="s">
        <v>27</v>
      </c>
      <c r="H1052" t="s">
        <v>19</v>
      </c>
      <c r="I1052" t="s">
        <v>13</v>
      </c>
      <c r="J1052" t="s">
        <v>4</v>
      </c>
      <c r="K1052" t="s">
        <v>5</v>
      </c>
      <c r="L1052">
        <v>3</v>
      </c>
      <c r="M1052">
        <v>83.45</v>
      </c>
      <c r="N1052">
        <v>0</v>
      </c>
      <c r="O1052">
        <v>43.73</v>
      </c>
      <c r="P1052">
        <v>250.35000000000002</v>
      </c>
      <c r="Q1052">
        <v>131.19</v>
      </c>
      <c r="R1052">
        <v>119.16000000000003</v>
      </c>
      <c r="S1052">
        <v>0.47597363690832839</v>
      </c>
      <c r="T1052">
        <v>2026</v>
      </c>
      <c r="U1052" t="s">
        <v>90</v>
      </c>
      <c r="V1052">
        <v>6</v>
      </c>
      <c r="W1052" t="s">
        <v>81</v>
      </c>
    </row>
    <row r="1053" spans="1:23">
      <c r="A1053">
        <v>2748</v>
      </c>
      <c r="B1053" s="11">
        <v>46183</v>
      </c>
      <c r="C1053">
        <v>2026</v>
      </c>
      <c r="D1053" t="s">
        <v>90</v>
      </c>
      <c r="E1053" t="s">
        <v>81</v>
      </c>
      <c r="F1053" t="s">
        <v>11</v>
      </c>
      <c r="G1053" t="s">
        <v>12</v>
      </c>
      <c r="H1053" t="s">
        <v>2</v>
      </c>
      <c r="I1053" t="s">
        <v>13</v>
      </c>
      <c r="J1053" t="s">
        <v>34</v>
      </c>
      <c r="K1053" t="s">
        <v>35</v>
      </c>
      <c r="L1053">
        <v>2</v>
      </c>
      <c r="M1053">
        <v>40.86</v>
      </c>
      <c r="N1053">
        <v>0</v>
      </c>
      <c r="O1053">
        <v>14.59</v>
      </c>
      <c r="P1053">
        <v>81.72</v>
      </c>
      <c r="Q1053">
        <v>29.18</v>
      </c>
      <c r="R1053">
        <v>52.54</v>
      </c>
      <c r="S1053">
        <v>0.64292706803720023</v>
      </c>
      <c r="T1053">
        <v>2026</v>
      </c>
      <c r="U1053" t="s">
        <v>90</v>
      </c>
      <c r="V1053">
        <v>6</v>
      </c>
      <c r="W1053" t="s">
        <v>81</v>
      </c>
    </row>
    <row r="1054" spans="1:23">
      <c r="A1054">
        <v>3354</v>
      </c>
      <c r="B1054" s="11">
        <v>46183</v>
      </c>
      <c r="C1054">
        <v>2026</v>
      </c>
      <c r="D1054" t="s">
        <v>90</v>
      </c>
      <c r="E1054" t="s">
        <v>81</v>
      </c>
      <c r="F1054" t="s">
        <v>6</v>
      </c>
      <c r="G1054" t="s">
        <v>27</v>
      </c>
      <c r="H1054" t="s">
        <v>19</v>
      </c>
      <c r="I1054" t="s">
        <v>13</v>
      </c>
      <c r="J1054" t="s">
        <v>23</v>
      </c>
      <c r="K1054" t="s">
        <v>40</v>
      </c>
      <c r="L1054">
        <v>1</v>
      </c>
      <c r="M1054">
        <v>82.21</v>
      </c>
      <c r="N1054">
        <v>0.05</v>
      </c>
      <c r="O1054">
        <v>39.04</v>
      </c>
      <c r="P1054">
        <v>78.099499999999992</v>
      </c>
      <c r="Q1054">
        <v>39.04</v>
      </c>
      <c r="R1054">
        <v>39.059499999999993</v>
      </c>
      <c r="S1054">
        <v>0.50012484074802011</v>
      </c>
      <c r="T1054">
        <v>2026</v>
      </c>
      <c r="U1054" t="s">
        <v>90</v>
      </c>
      <c r="V1054">
        <v>6</v>
      </c>
      <c r="W1054" t="s">
        <v>81</v>
      </c>
    </row>
    <row r="1055" spans="1:23">
      <c r="A1055">
        <v>3532</v>
      </c>
      <c r="B1055" s="11">
        <v>46183</v>
      </c>
      <c r="C1055">
        <v>2026</v>
      </c>
      <c r="D1055" t="s">
        <v>90</v>
      </c>
      <c r="E1055" t="s">
        <v>81</v>
      </c>
      <c r="F1055" t="s">
        <v>11</v>
      </c>
      <c r="G1055" t="s">
        <v>39</v>
      </c>
      <c r="H1055" t="s">
        <v>28</v>
      </c>
      <c r="I1055" t="s">
        <v>16</v>
      </c>
      <c r="J1055" t="s">
        <v>34</v>
      </c>
      <c r="K1055" t="s">
        <v>42</v>
      </c>
      <c r="L1055">
        <v>1</v>
      </c>
      <c r="M1055">
        <v>35.93</v>
      </c>
      <c r="N1055">
        <v>0.1</v>
      </c>
      <c r="O1055">
        <v>13.52</v>
      </c>
      <c r="P1055">
        <v>32.337000000000003</v>
      </c>
      <c r="Q1055">
        <v>13.52</v>
      </c>
      <c r="R1055">
        <v>18.817000000000004</v>
      </c>
      <c r="S1055">
        <v>0.58190308315551853</v>
      </c>
      <c r="T1055">
        <v>2026</v>
      </c>
      <c r="U1055" t="s">
        <v>90</v>
      </c>
      <c r="V1055">
        <v>6</v>
      </c>
      <c r="W1055" t="s">
        <v>81</v>
      </c>
    </row>
    <row r="1056" spans="1:23">
      <c r="A1056">
        <v>3636</v>
      </c>
      <c r="B1056" s="11">
        <v>46183</v>
      </c>
      <c r="C1056">
        <v>2026</v>
      </c>
      <c r="D1056" t="s">
        <v>90</v>
      </c>
      <c r="E1056" t="s">
        <v>81</v>
      </c>
      <c r="F1056" t="s">
        <v>0</v>
      </c>
      <c r="G1056" t="s">
        <v>1</v>
      </c>
      <c r="H1056" t="s">
        <v>28</v>
      </c>
      <c r="I1056" t="s">
        <v>13</v>
      </c>
      <c r="J1056" t="s">
        <v>14</v>
      </c>
      <c r="K1056" t="s">
        <v>48</v>
      </c>
      <c r="L1056">
        <v>2</v>
      </c>
      <c r="M1056">
        <v>164.77</v>
      </c>
      <c r="N1056">
        <v>0</v>
      </c>
      <c r="O1056">
        <v>89.07</v>
      </c>
      <c r="P1056">
        <v>329.54</v>
      </c>
      <c r="Q1056">
        <v>178.14</v>
      </c>
      <c r="R1056">
        <v>151.40000000000003</v>
      </c>
      <c r="S1056">
        <v>0.45942829398555568</v>
      </c>
      <c r="T1056">
        <v>2026</v>
      </c>
      <c r="U1056" t="s">
        <v>90</v>
      </c>
      <c r="V1056">
        <v>6</v>
      </c>
      <c r="W1056" t="s">
        <v>81</v>
      </c>
    </row>
    <row r="1057" spans="1:23">
      <c r="A1057">
        <v>3810</v>
      </c>
      <c r="B1057" s="11">
        <v>46183</v>
      </c>
      <c r="C1057">
        <v>2026</v>
      </c>
      <c r="D1057" t="s">
        <v>90</v>
      </c>
      <c r="E1057" t="s">
        <v>81</v>
      </c>
      <c r="F1057" t="s">
        <v>11</v>
      </c>
      <c r="G1057" t="s">
        <v>12</v>
      </c>
      <c r="H1057" t="s">
        <v>8</v>
      </c>
      <c r="I1057" t="s">
        <v>16</v>
      </c>
      <c r="J1057" t="s">
        <v>14</v>
      </c>
      <c r="K1057" t="s">
        <v>32</v>
      </c>
      <c r="L1057">
        <v>4</v>
      </c>
      <c r="M1057">
        <v>47.36</v>
      </c>
      <c r="N1057">
        <v>0.1</v>
      </c>
      <c r="O1057">
        <v>18.87</v>
      </c>
      <c r="P1057">
        <v>170.49600000000001</v>
      </c>
      <c r="Q1057">
        <v>75.48</v>
      </c>
      <c r="R1057">
        <v>95.016000000000005</v>
      </c>
      <c r="S1057">
        <v>0.55729166666666663</v>
      </c>
      <c r="T1057">
        <v>2026</v>
      </c>
      <c r="U1057" t="s">
        <v>90</v>
      </c>
      <c r="V1057">
        <v>6</v>
      </c>
      <c r="W1057" t="s">
        <v>81</v>
      </c>
    </row>
    <row r="1058" spans="1:23">
      <c r="A1058">
        <v>4137</v>
      </c>
      <c r="B1058" s="11">
        <v>46183</v>
      </c>
      <c r="C1058">
        <v>2026</v>
      </c>
      <c r="D1058" t="s">
        <v>90</v>
      </c>
      <c r="E1058" t="s">
        <v>81</v>
      </c>
      <c r="F1058" t="s">
        <v>20</v>
      </c>
      <c r="G1058" t="s">
        <v>33</v>
      </c>
      <c r="H1058" t="s">
        <v>2</v>
      </c>
      <c r="I1058" t="s">
        <v>3</v>
      </c>
      <c r="J1058" t="s">
        <v>9</v>
      </c>
      <c r="K1058" t="s">
        <v>10</v>
      </c>
      <c r="L1058">
        <v>1</v>
      </c>
      <c r="M1058">
        <v>90.7</v>
      </c>
      <c r="N1058">
        <v>0</v>
      </c>
      <c r="O1058">
        <v>44.18</v>
      </c>
      <c r="P1058">
        <v>90.7</v>
      </c>
      <c r="Q1058">
        <v>44.18</v>
      </c>
      <c r="R1058">
        <v>46.52</v>
      </c>
      <c r="S1058">
        <v>0.51289966923925034</v>
      </c>
      <c r="T1058">
        <v>2026</v>
      </c>
      <c r="U1058" t="s">
        <v>90</v>
      </c>
      <c r="V1058">
        <v>6</v>
      </c>
      <c r="W1058" t="s">
        <v>81</v>
      </c>
    </row>
    <row r="1059" spans="1:23">
      <c r="A1059">
        <v>4303</v>
      </c>
      <c r="B1059" s="11">
        <v>46183</v>
      </c>
      <c r="C1059">
        <v>2026</v>
      </c>
      <c r="D1059" t="s">
        <v>90</v>
      </c>
      <c r="E1059" t="s">
        <v>81</v>
      </c>
      <c r="F1059" t="s">
        <v>11</v>
      </c>
      <c r="G1059" t="s">
        <v>39</v>
      </c>
      <c r="H1059" t="s">
        <v>28</v>
      </c>
      <c r="I1059" t="s">
        <v>3</v>
      </c>
      <c r="J1059" t="s">
        <v>14</v>
      </c>
      <c r="K1059" t="s">
        <v>32</v>
      </c>
      <c r="L1059">
        <v>1</v>
      </c>
      <c r="M1059">
        <v>45.59</v>
      </c>
      <c r="N1059">
        <v>0</v>
      </c>
      <c r="O1059">
        <v>18.57</v>
      </c>
      <c r="P1059">
        <v>45.59</v>
      </c>
      <c r="Q1059">
        <v>18.57</v>
      </c>
      <c r="R1059">
        <v>27.020000000000003</v>
      </c>
      <c r="S1059">
        <v>0.59267383198069756</v>
      </c>
      <c r="T1059">
        <v>2026</v>
      </c>
      <c r="U1059" t="s">
        <v>90</v>
      </c>
      <c r="V1059">
        <v>6</v>
      </c>
      <c r="W1059" t="s">
        <v>81</v>
      </c>
    </row>
    <row r="1060" spans="1:23">
      <c r="A1060">
        <v>4991</v>
      </c>
      <c r="B1060" s="11">
        <v>46183</v>
      </c>
      <c r="C1060">
        <v>2026</v>
      </c>
      <c r="D1060" t="s">
        <v>90</v>
      </c>
      <c r="E1060" t="s">
        <v>81</v>
      </c>
      <c r="F1060" t="s">
        <v>20</v>
      </c>
      <c r="G1060" t="s">
        <v>21</v>
      </c>
      <c r="H1060" t="s">
        <v>2</v>
      </c>
      <c r="I1060" t="s">
        <v>13</v>
      </c>
      <c r="J1060" t="s">
        <v>9</v>
      </c>
      <c r="K1060" t="s">
        <v>17</v>
      </c>
      <c r="L1060">
        <v>3</v>
      </c>
      <c r="M1060">
        <v>146.55000000000001</v>
      </c>
      <c r="N1060">
        <v>0.1</v>
      </c>
      <c r="O1060">
        <v>79.59</v>
      </c>
      <c r="P1060">
        <v>395.68500000000006</v>
      </c>
      <c r="Q1060">
        <v>238.77</v>
      </c>
      <c r="R1060">
        <v>156.91500000000005</v>
      </c>
      <c r="S1060">
        <v>0.39656544978960545</v>
      </c>
      <c r="T1060">
        <v>2026</v>
      </c>
      <c r="U1060" t="s">
        <v>90</v>
      </c>
      <c r="V1060">
        <v>6</v>
      </c>
      <c r="W1060" t="s">
        <v>81</v>
      </c>
    </row>
    <row r="1061" spans="1:23">
      <c r="A1061">
        <v>39</v>
      </c>
      <c r="B1061" s="11">
        <v>46184</v>
      </c>
      <c r="C1061">
        <v>2026</v>
      </c>
      <c r="D1061" t="s">
        <v>90</v>
      </c>
      <c r="E1061" t="s">
        <v>81</v>
      </c>
      <c r="F1061" t="s">
        <v>20</v>
      </c>
      <c r="G1061" t="s">
        <v>33</v>
      </c>
      <c r="H1061" t="s">
        <v>28</v>
      </c>
      <c r="I1061" t="s">
        <v>16</v>
      </c>
      <c r="J1061" t="s">
        <v>4</v>
      </c>
      <c r="K1061" t="s">
        <v>26</v>
      </c>
      <c r="L1061">
        <v>4</v>
      </c>
      <c r="M1061">
        <v>40.33</v>
      </c>
      <c r="N1061">
        <v>0.1</v>
      </c>
      <c r="O1061">
        <v>17.170000000000002</v>
      </c>
      <c r="P1061">
        <v>145.18799999999999</v>
      </c>
      <c r="Q1061">
        <v>68.680000000000007</v>
      </c>
      <c r="R1061">
        <v>76.507999999999981</v>
      </c>
      <c r="S1061">
        <v>0.52695815081136177</v>
      </c>
      <c r="T1061">
        <v>2026</v>
      </c>
      <c r="U1061" t="s">
        <v>90</v>
      </c>
      <c r="V1061">
        <v>6</v>
      </c>
      <c r="W1061" t="s">
        <v>81</v>
      </c>
    </row>
    <row r="1062" spans="1:23">
      <c r="A1062">
        <v>206</v>
      </c>
      <c r="B1062" s="11">
        <v>46184</v>
      </c>
      <c r="C1062">
        <v>2026</v>
      </c>
      <c r="D1062" t="s">
        <v>90</v>
      </c>
      <c r="E1062" t="s">
        <v>81</v>
      </c>
      <c r="F1062" t="s">
        <v>0</v>
      </c>
      <c r="G1062" t="s">
        <v>1</v>
      </c>
      <c r="H1062" t="s">
        <v>19</v>
      </c>
      <c r="I1062" t="s">
        <v>13</v>
      </c>
      <c r="J1062" t="s">
        <v>4</v>
      </c>
      <c r="K1062" t="s">
        <v>22</v>
      </c>
      <c r="L1062">
        <v>2</v>
      </c>
      <c r="M1062">
        <v>51.83</v>
      </c>
      <c r="N1062">
        <v>0.1</v>
      </c>
      <c r="O1062">
        <v>23.1</v>
      </c>
      <c r="P1062">
        <v>93.293999999999997</v>
      </c>
      <c r="Q1062">
        <v>46.2</v>
      </c>
      <c r="R1062">
        <v>47.093999999999994</v>
      </c>
      <c r="S1062">
        <v>0.50479130490706792</v>
      </c>
      <c r="T1062">
        <v>2026</v>
      </c>
      <c r="U1062" t="s">
        <v>90</v>
      </c>
      <c r="V1062">
        <v>6</v>
      </c>
      <c r="W1062" t="s">
        <v>81</v>
      </c>
    </row>
    <row r="1063" spans="1:23">
      <c r="A1063">
        <v>397</v>
      </c>
      <c r="B1063" s="11">
        <v>46184</v>
      </c>
      <c r="C1063">
        <v>2026</v>
      </c>
      <c r="D1063" t="s">
        <v>90</v>
      </c>
      <c r="E1063" t="s">
        <v>81</v>
      </c>
      <c r="F1063" t="s">
        <v>20</v>
      </c>
      <c r="G1063" t="s">
        <v>33</v>
      </c>
      <c r="H1063" t="s">
        <v>2</v>
      </c>
      <c r="I1063" t="s">
        <v>16</v>
      </c>
      <c r="J1063" t="s">
        <v>23</v>
      </c>
      <c r="K1063" t="s">
        <v>51</v>
      </c>
      <c r="L1063">
        <v>2</v>
      </c>
      <c r="M1063">
        <v>121.19</v>
      </c>
      <c r="N1063">
        <v>0.05</v>
      </c>
      <c r="O1063">
        <v>58.91</v>
      </c>
      <c r="P1063">
        <v>230.261</v>
      </c>
      <c r="Q1063">
        <v>117.82</v>
      </c>
      <c r="R1063">
        <v>112.441</v>
      </c>
      <c r="S1063">
        <v>0.48831977625390321</v>
      </c>
      <c r="T1063">
        <v>2026</v>
      </c>
      <c r="U1063" t="s">
        <v>90</v>
      </c>
      <c r="V1063">
        <v>6</v>
      </c>
      <c r="W1063" t="s">
        <v>81</v>
      </c>
    </row>
    <row r="1064" spans="1:23">
      <c r="A1064">
        <v>763</v>
      </c>
      <c r="B1064" s="11">
        <v>46184</v>
      </c>
      <c r="C1064">
        <v>2026</v>
      </c>
      <c r="D1064" t="s">
        <v>90</v>
      </c>
      <c r="E1064" t="s">
        <v>81</v>
      </c>
      <c r="F1064" t="s">
        <v>20</v>
      </c>
      <c r="G1064" t="s">
        <v>47</v>
      </c>
      <c r="H1064" t="s">
        <v>19</v>
      </c>
      <c r="I1064" t="s">
        <v>13</v>
      </c>
      <c r="J1064" t="s">
        <v>9</v>
      </c>
      <c r="K1064" t="s">
        <v>37</v>
      </c>
      <c r="L1064">
        <v>1</v>
      </c>
      <c r="M1064">
        <v>154.09</v>
      </c>
      <c r="N1064">
        <v>0</v>
      </c>
      <c r="O1064">
        <v>77.37</v>
      </c>
      <c r="P1064">
        <v>154.09</v>
      </c>
      <c r="Q1064">
        <v>77.37</v>
      </c>
      <c r="R1064">
        <v>76.72</v>
      </c>
      <c r="S1064">
        <v>0.49789084301382308</v>
      </c>
      <c r="T1064">
        <v>2026</v>
      </c>
      <c r="U1064" t="s">
        <v>90</v>
      </c>
      <c r="V1064">
        <v>6</v>
      </c>
      <c r="W1064" t="s">
        <v>81</v>
      </c>
    </row>
    <row r="1065" spans="1:23">
      <c r="A1065">
        <v>1059</v>
      </c>
      <c r="B1065" s="11">
        <v>46184</v>
      </c>
      <c r="C1065">
        <v>2026</v>
      </c>
      <c r="D1065" t="s">
        <v>90</v>
      </c>
      <c r="E1065" t="s">
        <v>81</v>
      </c>
      <c r="F1065" t="s">
        <v>0</v>
      </c>
      <c r="G1065" t="s">
        <v>1</v>
      </c>
      <c r="H1065" t="s">
        <v>2</v>
      </c>
      <c r="I1065" t="s">
        <v>13</v>
      </c>
      <c r="J1065" t="s">
        <v>4</v>
      </c>
      <c r="K1065" t="s">
        <v>5</v>
      </c>
      <c r="L1065">
        <v>1</v>
      </c>
      <c r="M1065">
        <v>80.64</v>
      </c>
      <c r="N1065">
        <v>0.05</v>
      </c>
      <c r="O1065">
        <v>43.85</v>
      </c>
      <c r="P1065">
        <v>76.60799999999999</v>
      </c>
      <c r="Q1065">
        <v>43.85</v>
      </c>
      <c r="R1065">
        <v>32.757999999999988</v>
      </c>
      <c r="S1065">
        <v>0.42760547201336668</v>
      </c>
      <c r="T1065">
        <v>2026</v>
      </c>
      <c r="U1065" t="s">
        <v>90</v>
      </c>
      <c r="V1065">
        <v>6</v>
      </c>
      <c r="W1065" t="s">
        <v>81</v>
      </c>
    </row>
    <row r="1066" spans="1:23">
      <c r="A1066">
        <v>1332</v>
      </c>
      <c r="B1066" s="11">
        <v>46184</v>
      </c>
      <c r="C1066">
        <v>2026</v>
      </c>
      <c r="D1066" t="s">
        <v>90</v>
      </c>
      <c r="E1066" t="s">
        <v>81</v>
      </c>
      <c r="F1066" t="s">
        <v>6</v>
      </c>
      <c r="G1066" t="s">
        <v>43</v>
      </c>
      <c r="H1066" t="s">
        <v>28</v>
      </c>
      <c r="I1066" t="s">
        <v>3</v>
      </c>
      <c r="J1066" t="s">
        <v>9</v>
      </c>
      <c r="K1066" t="s">
        <v>10</v>
      </c>
      <c r="L1066">
        <v>1</v>
      </c>
      <c r="M1066">
        <v>94.01</v>
      </c>
      <c r="N1066">
        <v>0.15</v>
      </c>
      <c r="O1066">
        <v>46.12</v>
      </c>
      <c r="P1066">
        <v>79.908500000000004</v>
      </c>
      <c r="Q1066">
        <v>46.12</v>
      </c>
      <c r="R1066">
        <v>33.788500000000006</v>
      </c>
      <c r="S1066">
        <v>0.42283987310486376</v>
      </c>
      <c r="T1066">
        <v>2026</v>
      </c>
      <c r="U1066" t="s">
        <v>90</v>
      </c>
      <c r="V1066">
        <v>6</v>
      </c>
      <c r="W1066" t="s">
        <v>81</v>
      </c>
    </row>
    <row r="1067" spans="1:23">
      <c r="A1067">
        <v>1447</v>
      </c>
      <c r="B1067" s="11">
        <v>46184</v>
      </c>
      <c r="C1067">
        <v>2026</v>
      </c>
      <c r="D1067" t="s">
        <v>90</v>
      </c>
      <c r="E1067" t="s">
        <v>81</v>
      </c>
      <c r="F1067" t="s">
        <v>6</v>
      </c>
      <c r="G1067" t="s">
        <v>27</v>
      </c>
      <c r="H1067" t="s">
        <v>2</v>
      </c>
      <c r="I1067" t="s">
        <v>3</v>
      </c>
      <c r="J1067" t="s">
        <v>4</v>
      </c>
      <c r="K1067" t="s">
        <v>22</v>
      </c>
      <c r="L1067">
        <v>1</v>
      </c>
      <c r="M1067">
        <v>51.09</v>
      </c>
      <c r="N1067">
        <v>0</v>
      </c>
      <c r="O1067">
        <v>22.78</v>
      </c>
      <c r="P1067">
        <v>51.09</v>
      </c>
      <c r="Q1067">
        <v>22.78</v>
      </c>
      <c r="R1067">
        <v>28.310000000000002</v>
      </c>
      <c r="S1067">
        <v>0.55412018007437858</v>
      </c>
      <c r="T1067">
        <v>2026</v>
      </c>
      <c r="U1067" t="s">
        <v>90</v>
      </c>
      <c r="V1067">
        <v>6</v>
      </c>
      <c r="W1067" t="s">
        <v>81</v>
      </c>
    </row>
    <row r="1068" spans="1:23">
      <c r="A1068">
        <v>2990</v>
      </c>
      <c r="B1068" s="11">
        <v>46184</v>
      </c>
      <c r="C1068">
        <v>2026</v>
      </c>
      <c r="D1068" t="s">
        <v>90</v>
      </c>
      <c r="E1068" t="s">
        <v>81</v>
      </c>
      <c r="F1068" t="s">
        <v>6</v>
      </c>
      <c r="G1068" t="s">
        <v>27</v>
      </c>
      <c r="H1068" t="s">
        <v>28</v>
      </c>
      <c r="I1068" t="s">
        <v>3</v>
      </c>
      <c r="J1068" t="s">
        <v>9</v>
      </c>
      <c r="K1068" t="s">
        <v>17</v>
      </c>
      <c r="L1068">
        <v>1</v>
      </c>
      <c r="M1068">
        <v>146.66</v>
      </c>
      <c r="N1068">
        <v>0</v>
      </c>
      <c r="O1068">
        <v>78.709999999999994</v>
      </c>
      <c r="P1068">
        <v>146.66</v>
      </c>
      <c r="Q1068">
        <v>78.709999999999994</v>
      </c>
      <c r="R1068">
        <v>67.95</v>
      </c>
      <c r="S1068">
        <v>0.4633165143870176</v>
      </c>
      <c r="T1068">
        <v>2026</v>
      </c>
      <c r="U1068" t="s">
        <v>90</v>
      </c>
      <c r="V1068">
        <v>6</v>
      </c>
      <c r="W1068" t="s">
        <v>81</v>
      </c>
    </row>
    <row r="1069" spans="1:23">
      <c r="A1069">
        <v>3769</v>
      </c>
      <c r="B1069" s="11">
        <v>46184</v>
      </c>
      <c r="C1069">
        <v>2026</v>
      </c>
      <c r="D1069" t="s">
        <v>90</v>
      </c>
      <c r="E1069" t="s">
        <v>81</v>
      </c>
      <c r="F1069" t="s">
        <v>6</v>
      </c>
      <c r="G1069" t="s">
        <v>43</v>
      </c>
      <c r="H1069" t="s">
        <v>19</v>
      </c>
      <c r="I1069" t="s">
        <v>13</v>
      </c>
      <c r="J1069" t="s">
        <v>23</v>
      </c>
      <c r="K1069" t="s">
        <v>29</v>
      </c>
      <c r="L1069">
        <v>2</v>
      </c>
      <c r="M1069">
        <v>199.03</v>
      </c>
      <c r="N1069">
        <v>0</v>
      </c>
      <c r="O1069">
        <v>104.7</v>
      </c>
      <c r="P1069">
        <v>398.06</v>
      </c>
      <c r="Q1069">
        <v>209.4</v>
      </c>
      <c r="R1069">
        <v>188.66</v>
      </c>
      <c r="S1069">
        <v>0.47394865095714211</v>
      </c>
      <c r="T1069">
        <v>2026</v>
      </c>
      <c r="U1069" t="s">
        <v>90</v>
      </c>
      <c r="V1069">
        <v>6</v>
      </c>
      <c r="W1069" t="s">
        <v>81</v>
      </c>
    </row>
    <row r="1070" spans="1:23">
      <c r="A1070">
        <v>4152</v>
      </c>
      <c r="B1070" s="11">
        <v>46184</v>
      </c>
      <c r="C1070">
        <v>2026</v>
      </c>
      <c r="D1070" t="s">
        <v>90</v>
      </c>
      <c r="E1070" t="s">
        <v>81</v>
      </c>
      <c r="F1070" t="s">
        <v>11</v>
      </c>
      <c r="G1070" t="s">
        <v>12</v>
      </c>
      <c r="H1070" t="s">
        <v>2</v>
      </c>
      <c r="I1070" t="s">
        <v>3</v>
      </c>
      <c r="J1070" t="s">
        <v>4</v>
      </c>
      <c r="K1070" t="s">
        <v>26</v>
      </c>
      <c r="L1070">
        <v>5</v>
      </c>
      <c r="M1070">
        <v>41.18</v>
      </c>
      <c r="N1070">
        <v>0.05</v>
      </c>
      <c r="O1070">
        <v>16.87</v>
      </c>
      <c r="P1070">
        <v>195.60499999999999</v>
      </c>
      <c r="Q1070">
        <v>84.350000000000009</v>
      </c>
      <c r="R1070">
        <v>111.25499999999998</v>
      </c>
      <c r="S1070">
        <v>0.56877380435060443</v>
      </c>
      <c r="T1070">
        <v>2026</v>
      </c>
      <c r="U1070" t="s">
        <v>90</v>
      </c>
      <c r="V1070">
        <v>6</v>
      </c>
      <c r="W1070" t="s">
        <v>81</v>
      </c>
    </row>
    <row r="1071" spans="1:23">
      <c r="A1071">
        <v>4242</v>
      </c>
      <c r="B1071" s="11">
        <v>46184</v>
      </c>
      <c r="C1071">
        <v>2026</v>
      </c>
      <c r="D1071" t="s">
        <v>90</v>
      </c>
      <c r="E1071" t="s">
        <v>81</v>
      </c>
      <c r="F1071" t="s">
        <v>6</v>
      </c>
      <c r="G1071" t="s">
        <v>43</v>
      </c>
      <c r="H1071" t="s">
        <v>19</v>
      </c>
      <c r="I1071" t="s">
        <v>16</v>
      </c>
      <c r="J1071" t="s">
        <v>9</v>
      </c>
      <c r="K1071" t="s">
        <v>17</v>
      </c>
      <c r="L1071">
        <v>2</v>
      </c>
      <c r="M1071">
        <v>141.18</v>
      </c>
      <c r="N1071">
        <v>0</v>
      </c>
      <c r="O1071">
        <v>78.66</v>
      </c>
      <c r="P1071">
        <v>282.36</v>
      </c>
      <c r="Q1071">
        <v>157.32</v>
      </c>
      <c r="R1071">
        <v>125.04000000000002</v>
      </c>
      <c r="S1071">
        <v>0.44283892902677441</v>
      </c>
      <c r="T1071">
        <v>2026</v>
      </c>
      <c r="U1071" t="s">
        <v>90</v>
      </c>
      <c r="V1071">
        <v>6</v>
      </c>
      <c r="W1071" t="s">
        <v>81</v>
      </c>
    </row>
    <row r="1072" spans="1:23">
      <c r="A1072">
        <v>4780</v>
      </c>
      <c r="B1072" s="11">
        <v>46184</v>
      </c>
      <c r="C1072">
        <v>2026</v>
      </c>
      <c r="D1072" t="s">
        <v>90</v>
      </c>
      <c r="E1072" t="s">
        <v>81</v>
      </c>
      <c r="F1072" t="s">
        <v>6</v>
      </c>
      <c r="G1072" t="s">
        <v>43</v>
      </c>
      <c r="H1072" t="s">
        <v>19</v>
      </c>
      <c r="I1072" t="s">
        <v>3</v>
      </c>
      <c r="J1072" t="s">
        <v>4</v>
      </c>
      <c r="K1072" t="s">
        <v>5</v>
      </c>
      <c r="L1072">
        <v>1</v>
      </c>
      <c r="M1072">
        <v>82.47</v>
      </c>
      <c r="N1072">
        <v>0.1</v>
      </c>
      <c r="O1072">
        <v>42.73</v>
      </c>
      <c r="P1072">
        <v>74.222999999999999</v>
      </c>
      <c r="Q1072">
        <v>42.73</v>
      </c>
      <c r="R1072">
        <v>31.493000000000002</v>
      </c>
      <c r="S1072">
        <v>0.42430243994449163</v>
      </c>
      <c r="T1072">
        <v>2026</v>
      </c>
      <c r="U1072" t="s">
        <v>90</v>
      </c>
      <c r="V1072">
        <v>6</v>
      </c>
      <c r="W1072" t="s">
        <v>81</v>
      </c>
    </row>
    <row r="1073" spans="1:23">
      <c r="A1073">
        <v>63</v>
      </c>
      <c r="B1073" s="11">
        <v>46185</v>
      </c>
      <c r="C1073">
        <v>2026</v>
      </c>
      <c r="D1073" t="s">
        <v>90</v>
      </c>
      <c r="E1073" t="s">
        <v>81</v>
      </c>
      <c r="F1073" t="s">
        <v>6</v>
      </c>
      <c r="G1073" t="s">
        <v>7</v>
      </c>
      <c r="H1073" t="s">
        <v>28</v>
      </c>
      <c r="I1073" t="s">
        <v>3</v>
      </c>
      <c r="J1073" t="s">
        <v>14</v>
      </c>
      <c r="K1073" t="s">
        <v>48</v>
      </c>
      <c r="L1073">
        <v>1</v>
      </c>
      <c r="M1073">
        <v>166.91</v>
      </c>
      <c r="N1073">
        <v>0</v>
      </c>
      <c r="O1073">
        <v>85.58</v>
      </c>
      <c r="P1073">
        <v>166.91</v>
      </c>
      <c r="Q1073">
        <v>85.58</v>
      </c>
      <c r="R1073">
        <v>81.33</v>
      </c>
      <c r="S1073">
        <v>0.48726858786172189</v>
      </c>
      <c r="T1073">
        <v>2026</v>
      </c>
      <c r="U1073" t="s">
        <v>90</v>
      </c>
      <c r="V1073">
        <v>6</v>
      </c>
      <c r="W1073" t="s">
        <v>81</v>
      </c>
    </row>
    <row r="1074" spans="1:23">
      <c r="A1074">
        <v>190</v>
      </c>
      <c r="B1074" s="11">
        <v>46185</v>
      </c>
      <c r="C1074">
        <v>2026</v>
      </c>
      <c r="D1074" t="s">
        <v>90</v>
      </c>
      <c r="E1074" t="s">
        <v>81</v>
      </c>
      <c r="F1074" t="s">
        <v>0</v>
      </c>
      <c r="G1074" t="s">
        <v>1</v>
      </c>
      <c r="H1074" t="s">
        <v>19</v>
      </c>
      <c r="I1074" t="s">
        <v>16</v>
      </c>
      <c r="J1074" t="s">
        <v>14</v>
      </c>
      <c r="K1074" t="s">
        <v>32</v>
      </c>
      <c r="L1074">
        <v>1</v>
      </c>
      <c r="M1074">
        <v>45.99</v>
      </c>
      <c r="N1074">
        <v>0</v>
      </c>
      <c r="O1074">
        <v>18.579999999999998</v>
      </c>
      <c r="P1074">
        <v>45.99</v>
      </c>
      <c r="Q1074">
        <v>18.579999999999998</v>
      </c>
      <c r="R1074">
        <v>27.410000000000004</v>
      </c>
      <c r="S1074">
        <v>0.59599913024570561</v>
      </c>
      <c r="T1074">
        <v>2026</v>
      </c>
      <c r="U1074" t="s">
        <v>90</v>
      </c>
      <c r="V1074">
        <v>6</v>
      </c>
      <c r="W1074" t="s">
        <v>81</v>
      </c>
    </row>
    <row r="1075" spans="1:23">
      <c r="A1075">
        <v>268</v>
      </c>
      <c r="B1075" s="11">
        <v>46185</v>
      </c>
      <c r="C1075">
        <v>2026</v>
      </c>
      <c r="D1075" t="s">
        <v>90</v>
      </c>
      <c r="E1075" t="s">
        <v>81</v>
      </c>
      <c r="F1075" t="s">
        <v>20</v>
      </c>
      <c r="G1075" t="s">
        <v>47</v>
      </c>
      <c r="H1075" t="s">
        <v>19</v>
      </c>
      <c r="I1075" t="s">
        <v>16</v>
      </c>
      <c r="J1075" t="s">
        <v>34</v>
      </c>
      <c r="K1075" t="s">
        <v>42</v>
      </c>
      <c r="L1075">
        <v>1</v>
      </c>
      <c r="M1075">
        <v>37.01</v>
      </c>
      <c r="N1075">
        <v>0.05</v>
      </c>
      <c r="O1075">
        <v>14.18</v>
      </c>
      <c r="P1075">
        <v>35.159499999999994</v>
      </c>
      <c r="Q1075">
        <v>14.18</v>
      </c>
      <c r="R1075">
        <v>20.979499999999994</v>
      </c>
      <c r="S1075">
        <v>0.59669506107879799</v>
      </c>
      <c r="T1075">
        <v>2026</v>
      </c>
      <c r="U1075" t="s">
        <v>90</v>
      </c>
      <c r="V1075">
        <v>6</v>
      </c>
      <c r="W1075" t="s">
        <v>81</v>
      </c>
    </row>
    <row r="1076" spans="1:23">
      <c r="A1076">
        <v>691</v>
      </c>
      <c r="B1076" s="11">
        <v>46185</v>
      </c>
      <c r="C1076">
        <v>2026</v>
      </c>
      <c r="D1076" t="s">
        <v>90</v>
      </c>
      <c r="E1076" t="s">
        <v>81</v>
      </c>
      <c r="F1076" t="s">
        <v>20</v>
      </c>
      <c r="G1076" t="s">
        <v>33</v>
      </c>
      <c r="H1076" t="s">
        <v>28</v>
      </c>
      <c r="I1076" t="s">
        <v>16</v>
      </c>
      <c r="J1076" t="s">
        <v>9</v>
      </c>
      <c r="K1076" t="s">
        <v>17</v>
      </c>
      <c r="L1076">
        <v>5</v>
      </c>
      <c r="M1076">
        <v>140.9</v>
      </c>
      <c r="N1076">
        <v>0</v>
      </c>
      <c r="O1076">
        <v>80.16</v>
      </c>
      <c r="P1076">
        <v>704.5</v>
      </c>
      <c r="Q1076">
        <v>400.79999999999995</v>
      </c>
      <c r="R1076">
        <v>303.70000000000005</v>
      </c>
      <c r="S1076">
        <v>0.43108587650816188</v>
      </c>
      <c r="T1076">
        <v>2026</v>
      </c>
      <c r="U1076" t="s">
        <v>90</v>
      </c>
      <c r="V1076">
        <v>6</v>
      </c>
      <c r="W1076" t="s">
        <v>81</v>
      </c>
    </row>
    <row r="1077" spans="1:23">
      <c r="A1077">
        <v>810</v>
      </c>
      <c r="B1077" s="11">
        <v>46185</v>
      </c>
      <c r="C1077">
        <v>2026</v>
      </c>
      <c r="D1077" t="s">
        <v>90</v>
      </c>
      <c r="E1077" t="s">
        <v>81</v>
      </c>
      <c r="F1077" t="s">
        <v>6</v>
      </c>
      <c r="G1077" t="s">
        <v>43</v>
      </c>
      <c r="H1077" t="s">
        <v>19</v>
      </c>
      <c r="I1077" t="s">
        <v>13</v>
      </c>
      <c r="J1077" t="s">
        <v>34</v>
      </c>
      <c r="K1077" t="s">
        <v>42</v>
      </c>
      <c r="L1077">
        <v>3</v>
      </c>
      <c r="M1077">
        <v>36.659999999999997</v>
      </c>
      <c r="N1077">
        <v>0</v>
      </c>
      <c r="O1077">
        <v>13.55</v>
      </c>
      <c r="P1077">
        <v>109.97999999999999</v>
      </c>
      <c r="Q1077">
        <v>40.650000000000006</v>
      </c>
      <c r="R1077">
        <v>69.329999999999984</v>
      </c>
      <c r="S1077">
        <v>0.63038734315330047</v>
      </c>
      <c r="T1077">
        <v>2026</v>
      </c>
      <c r="U1077" t="s">
        <v>90</v>
      </c>
      <c r="V1077">
        <v>6</v>
      </c>
      <c r="W1077" t="s">
        <v>81</v>
      </c>
    </row>
    <row r="1078" spans="1:23">
      <c r="A1078">
        <v>855</v>
      </c>
      <c r="B1078" s="11">
        <v>46185</v>
      </c>
      <c r="C1078">
        <v>2026</v>
      </c>
      <c r="D1078" t="s">
        <v>90</v>
      </c>
      <c r="E1078" t="s">
        <v>81</v>
      </c>
      <c r="F1078" t="s">
        <v>6</v>
      </c>
      <c r="G1078" t="s">
        <v>27</v>
      </c>
      <c r="H1078" t="s">
        <v>2</v>
      </c>
      <c r="I1078" t="s">
        <v>16</v>
      </c>
      <c r="J1078" t="s">
        <v>14</v>
      </c>
      <c r="K1078" t="s">
        <v>15</v>
      </c>
      <c r="L1078">
        <v>1</v>
      </c>
      <c r="M1078">
        <v>36.299999999999997</v>
      </c>
      <c r="N1078">
        <v>0.1</v>
      </c>
      <c r="O1078">
        <v>13.69</v>
      </c>
      <c r="P1078">
        <v>32.67</v>
      </c>
      <c r="Q1078">
        <v>13.69</v>
      </c>
      <c r="R1078">
        <v>18.980000000000004</v>
      </c>
      <c r="S1078">
        <v>0.58096112641567199</v>
      </c>
      <c r="T1078">
        <v>2026</v>
      </c>
      <c r="U1078" t="s">
        <v>90</v>
      </c>
      <c r="V1078">
        <v>6</v>
      </c>
      <c r="W1078" t="s">
        <v>81</v>
      </c>
    </row>
    <row r="1079" spans="1:23">
      <c r="A1079">
        <v>1612</v>
      </c>
      <c r="B1079" s="11">
        <v>46185</v>
      </c>
      <c r="C1079">
        <v>2026</v>
      </c>
      <c r="D1079" t="s">
        <v>90</v>
      </c>
      <c r="E1079" t="s">
        <v>81</v>
      </c>
      <c r="F1079" t="s">
        <v>11</v>
      </c>
      <c r="G1079" t="s">
        <v>52</v>
      </c>
      <c r="H1079" t="s">
        <v>2</v>
      </c>
      <c r="I1079" t="s">
        <v>13</v>
      </c>
      <c r="J1079" t="s">
        <v>23</v>
      </c>
      <c r="K1079" t="s">
        <v>51</v>
      </c>
      <c r="L1079">
        <v>2</v>
      </c>
      <c r="M1079">
        <v>120.64</v>
      </c>
      <c r="N1079">
        <v>0</v>
      </c>
      <c r="O1079">
        <v>61.66</v>
      </c>
      <c r="P1079">
        <v>241.28</v>
      </c>
      <c r="Q1079">
        <v>123.32</v>
      </c>
      <c r="R1079">
        <v>117.96000000000001</v>
      </c>
      <c r="S1079">
        <v>0.48889257294429711</v>
      </c>
      <c r="T1079">
        <v>2026</v>
      </c>
      <c r="U1079" t="s">
        <v>90</v>
      </c>
      <c r="V1079">
        <v>6</v>
      </c>
      <c r="W1079" t="s">
        <v>81</v>
      </c>
    </row>
    <row r="1080" spans="1:23">
      <c r="A1080">
        <v>1704</v>
      </c>
      <c r="B1080" s="11">
        <v>46185</v>
      </c>
      <c r="C1080">
        <v>2026</v>
      </c>
      <c r="D1080" t="s">
        <v>90</v>
      </c>
      <c r="E1080" t="s">
        <v>81</v>
      </c>
      <c r="F1080" t="s">
        <v>11</v>
      </c>
      <c r="G1080" t="s">
        <v>52</v>
      </c>
      <c r="H1080" t="s">
        <v>2</v>
      </c>
      <c r="I1080" t="s">
        <v>3</v>
      </c>
      <c r="J1080" t="s">
        <v>14</v>
      </c>
      <c r="K1080" t="s">
        <v>32</v>
      </c>
      <c r="L1080">
        <v>1</v>
      </c>
      <c r="M1080">
        <v>47.07</v>
      </c>
      <c r="N1080">
        <v>0</v>
      </c>
      <c r="O1080">
        <v>18.7</v>
      </c>
      <c r="P1080">
        <v>47.07</v>
      </c>
      <c r="Q1080">
        <v>18.7</v>
      </c>
      <c r="R1080">
        <v>28.37</v>
      </c>
      <c r="S1080">
        <v>0.60271935415338862</v>
      </c>
      <c r="T1080">
        <v>2026</v>
      </c>
      <c r="U1080" t="s">
        <v>90</v>
      </c>
      <c r="V1080">
        <v>6</v>
      </c>
      <c r="W1080" t="s">
        <v>81</v>
      </c>
    </row>
    <row r="1081" spans="1:23">
      <c r="A1081">
        <v>1857</v>
      </c>
      <c r="B1081" s="11">
        <v>46185</v>
      </c>
      <c r="C1081">
        <v>2026</v>
      </c>
      <c r="D1081" t="s">
        <v>90</v>
      </c>
      <c r="E1081" t="s">
        <v>81</v>
      </c>
      <c r="F1081" t="s">
        <v>11</v>
      </c>
      <c r="G1081" t="s">
        <v>18</v>
      </c>
      <c r="H1081" t="s">
        <v>28</v>
      </c>
      <c r="I1081" t="s">
        <v>16</v>
      </c>
      <c r="J1081" t="s">
        <v>9</v>
      </c>
      <c r="K1081" t="s">
        <v>37</v>
      </c>
      <c r="L1081">
        <v>2</v>
      </c>
      <c r="M1081">
        <v>154.94</v>
      </c>
      <c r="N1081">
        <v>0.05</v>
      </c>
      <c r="O1081">
        <v>77.260000000000005</v>
      </c>
      <c r="P1081">
        <v>294.38599999999997</v>
      </c>
      <c r="Q1081">
        <v>154.52000000000001</v>
      </c>
      <c r="R1081">
        <v>139.86599999999996</v>
      </c>
      <c r="S1081">
        <v>0.47511090880680457</v>
      </c>
      <c r="T1081">
        <v>2026</v>
      </c>
      <c r="U1081" t="s">
        <v>90</v>
      </c>
      <c r="V1081">
        <v>6</v>
      </c>
      <c r="W1081" t="s">
        <v>81</v>
      </c>
    </row>
    <row r="1082" spans="1:23">
      <c r="A1082">
        <v>1888</v>
      </c>
      <c r="B1082" s="11">
        <v>46185</v>
      </c>
      <c r="C1082">
        <v>2026</v>
      </c>
      <c r="D1082" t="s">
        <v>90</v>
      </c>
      <c r="E1082" t="s">
        <v>81</v>
      </c>
      <c r="F1082" t="s">
        <v>6</v>
      </c>
      <c r="G1082" t="s">
        <v>43</v>
      </c>
      <c r="H1082" t="s">
        <v>2</v>
      </c>
      <c r="I1082" t="s">
        <v>3</v>
      </c>
      <c r="J1082" t="s">
        <v>14</v>
      </c>
      <c r="K1082" t="s">
        <v>32</v>
      </c>
      <c r="L1082">
        <v>1</v>
      </c>
      <c r="M1082">
        <v>45.97</v>
      </c>
      <c r="N1082">
        <v>0.05</v>
      </c>
      <c r="O1082">
        <v>18.41</v>
      </c>
      <c r="P1082">
        <v>43.671499999999995</v>
      </c>
      <c r="Q1082">
        <v>18.41</v>
      </c>
      <c r="R1082">
        <v>25.261499999999995</v>
      </c>
      <c r="S1082">
        <v>0.57844360738696854</v>
      </c>
      <c r="T1082">
        <v>2026</v>
      </c>
      <c r="U1082" t="s">
        <v>90</v>
      </c>
      <c r="V1082">
        <v>6</v>
      </c>
      <c r="W1082" t="s">
        <v>81</v>
      </c>
    </row>
    <row r="1083" spans="1:23">
      <c r="A1083">
        <v>2683</v>
      </c>
      <c r="B1083" s="11">
        <v>46185</v>
      </c>
      <c r="C1083">
        <v>2026</v>
      </c>
      <c r="D1083" t="s">
        <v>90</v>
      </c>
      <c r="E1083" t="s">
        <v>81</v>
      </c>
      <c r="F1083" t="s">
        <v>20</v>
      </c>
      <c r="G1083" t="s">
        <v>33</v>
      </c>
      <c r="H1083" t="s">
        <v>2</v>
      </c>
      <c r="I1083" t="s">
        <v>3</v>
      </c>
      <c r="J1083" t="s">
        <v>23</v>
      </c>
      <c r="K1083" t="s">
        <v>29</v>
      </c>
      <c r="L1083">
        <v>1</v>
      </c>
      <c r="M1083">
        <v>198.64</v>
      </c>
      <c r="N1083">
        <v>0.05</v>
      </c>
      <c r="O1083">
        <v>101.89</v>
      </c>
      <c r="P1083">
        <v>188.70799999999997</v>
      </c>
      <c r="Q1083">
        <v>101.89</v>
      </c>
      <c r="R1083">
        <v>86.817999999999969</v>
      </c>
      <c r="S1083">
        <v>0.46006528605040581</v>
      </c>
      <c r="T1083">
        <v>2026</v>
      </c>
      <c r="U1083" t="s">
        <v>90</v>
      </c>
      <c r="V1083">
        <v>6</v>
      </c>
      <c r="W1083" t="s">
        <v>81</v>
      </c>
    </row>
    <row r="1084" spans="1:23">
      <c r="A1084">
        <v>4211</v>
      </c>
      <c r="B1084" s="11">
        <v>46185</v>
      </c>
      <c r="C1084">
        <v>2026</v>
      </c>
      <c r="D1084" t="s">
        <v>90</v>
      </c>
      <c r="E1084" t="s">
        <v>81</v>
      </c>
      <c r="F1084" t="s">
        <v>11</v>
      </c>
      <c r="G1084" t="s">
        <v>18</v>
      </c>
      <c r="H1084" t="s">
        <v>2</v>
      </c>
      <c r="I1084" t="s">
        <v>13</v>
      </c>
      <c r="J1084" t="s">
        <v>14</v>
      </c>
      <c r="K1084" t="s">
        <v>48</v>
      </c>
      <c r="L1084">
        <v>5</v>
      </c>
      <c r="M1084">
        <v>168.57</v>
      </c>
      <c r="N1084">
        <v>0</v>
      </c>
      <c r="O1084">
        <v>88.65</v>
      </c>
      <c r="P1084">
        <v>842.84999999999991</v>
      </c>
      <c r="Q1084">
        <v>443.25</v>
      </c>
      <c r="R1084">
        <v>399.59999999999991</v>
      </c>
      <c r="S1084">
        <v>0.47410571276027758</v>
      </c>
      <c r="T1084">
        <v>2026</v>
      </c>
      <c r="U1084" t="s">
        <v>90</v>
      </c>
      <c r="V1084">
        <v>6</v>
      </c>
      <c r="W1084" t="s">
        <v>81</v>
      </c>
    </row>
    <row r="1085" spans="1:23">
      <c r="A1085">
        <v>4353</v>
      </c>
      <c r="B1085" s="11">
        <v>46185</v>
      </c>
      <c r="C1085">
        <v>2026</v>
      </c>
      <c r="D1085" t="s">
        <v>90</v>
      </c>
      <c r="E1085" t="s">
        <v>81</v>
      </c>
      <c r="F1085" t="s">
        <v>6</v>
      </c>
      <c r="G1085" t="s">
        <v>27</v>
      </c>
      <c r="H1085" t="s">
        <v>19</v>
      </c>
      <c r="I1085" t="s">
        <v>13</v>
      </c>
      <c r="J1085" t="s">
        <v>14</v>
      </c>
      <c r="K1085" t="s">
        <v>15</v>
      </c>
      <c r="L1085">
        <v>1</v>
      </c>
      <c r="M1085">
        <v>36.65</v>
      </c>
      <c r="N1085">
        <v>0</v>
      </c>
      <c r="O1085">
        <v>13.97</v>
      </c>
      <c r="P1085">
        <v>36.65</v>
      </c>
      <c r="Q1085">
        <v>13.97</v>
      </c>
      <c r="R1085">
        <v>22.68</v>
      </c>
      <c r="S1085">
        <v>0.61882673942701227</v>
      </c>
      <c r="T1085">
        <v>2026</v>
      </c>
      <c r="U1085" t="s">
        <v>90</v>
      </c>
      <c r="V1085">
        <v>6</v>
      </c>
      <c r="W1085" t="s">
        <v>81</v>
      </c>
    </row>
    <row r="1086" spans="1:23">
      <c r="A1086">
        <v>5020</v>
      </c>
      <c r="B1086" s="11">
        <v>46185</v>
      </c>
      <c r="C1086">
        <v>2026</v>
      </c>
      <c r="D1086" t="s">
        <v>90</v>
      </c>
      <c r="E1086" t="s">
        <v>81</v>
      </c>
      <c r="F1086" t="s">
        <v>11</v>
      </c>
      <c r="G1086" t="s">
        <v>25</v>
      </c>
      <c r="H1086" t="s">
        <v>19</v>
      </c>
      <c r="I1086" t="s">
        <v>3</v>
      </c>
      <c r="J1086" t="s">
        <v>14</v>
      </c>
      <c r="K1086" t="s">
        <v>15</v>
      </c>
      <c r="L1086">
        <v>2</v>
      </c>
      <c r="M1086">
        <v>35.450000000000003</v>
      </c>
      <c r="N1086">
        <v>0.05</v>
      </c>
      <c r="O1086">
        <v>13.39</v>
      </c>
      <c r="P1086">
        <v>67.355000000000004</v>
      </c>
      <c r="Q1086">
        <v>26.78</v>
      </c>
      <c r="R1086">
        <v>40.575000000000003</v>
      </c>
      <c r="S1086">
        <v>0.60240516665429444</v>
      </c>
      <c r="T1086">
        <v>2026</v>
      </c>
      <c r="U1086" t="s">
        <v>90</v>
      </c>
      <c r="V1086">
        <v>6</v>
      </c>
      <c r="W1086" t="s">
        <v>81</v>
      </c>
    </row>
    <row r="1087" spans="1:23">
      <c r="A1087">
        <v>564</v>
      </c>
      <c r="B1087" s="11">
        <v>46186</v>
      </c>
      <c r="C1087">
        <v>2026</v>
      </c>
      <c r="D1087" t="s">
        <v>90</v>
      </c>
      <c r="E1087" t="s">
        <v>81</v>
      </c>
      <c r="F1087" t="s">
        <v>11</v>
      </c>
      <c r="G1087" t="s">
        <v>25</v>
      </c>
      <c r="H1087" t="s">
        <v>19</v>
      </c>
      <c r="I1087" t="s">
        <v>13</v>
      </c>
      <c r="J1087" t="s">
        <v>14</v>
      </c>
      <c r="K1087" t="s">
        <v>32</v>
      </c>
      <c r="L1087">
        <v>3</v>
      </c>
      <c r="M1087">
        <v>45.82</v>
      </c>
      <c r="N1087">
        <v>0.1</v>
      </c>
      <c r="O1087">
        <v>18.61</v>
      </c>
      <c r="P1087">
        <v>123.71400000000001</v>
      </c>
      <c r="Q1087">
        <v>55.83</v>
      </c>
      <c r="R1087">
        <v>67.884000000000015</v>
      </c>
      <c r="S1087">
        <v>0.54871720258014456</v>
      </c>
      <c r="T1087">
        <v>2026</v>
      </c>
      <c r="U1087" t="s">
        <v>90</v>
      </c>
      <c r="V1087">
        <v>6</v>
      </c>
      <c r="W1087" t="s">
        <v>81</v>
      </c>
    </row>
    <row r="1088" spans="1:23">
      <c r="A1088">
        <v>736</v>
      </c>
      <c r="B1088" s="11">
        <v>46186</v>
      </c>
      <c r="C1088">
        <v>2026</v>
      </c>
      <c r="D1088" t="s">
        <v>90</v>
      </c>
      <c r="E1088" t="s">
        <v>81</v>
      </c>
      <c r="F1088" t="s">
        <v>20</v>
      </c>
      <c r="G1088" t="s">
        <v>47</v>
      </c>
      <c r="H1088" t="s">
        <v>19</v>
      </c>
      <c r="I1088" t="s">
        <v>16</v>
      </c>
      <c r="J1088" t="s">
        <v>9</v>
      </c>
      <c r="K1088" t="s">
        <v>37</v>
      </c>
      <c r="L1088">
        <v>1</v>
      </c>
      <c r="M1088">
        <v>152.78</v>
      </c>
      <c r="N1088">
        <v>0</v>
      </c>
      <c r="O1088">
        <v>78.540000000000006</v>
      </c>
      <c r="P1088">
        <v>152.78</v>
      </c>
      <c r="Q1088">
        <v>78.540000000000006</v>
      </c>
      <c r="R1088">
        <v>74.239999999999995</v>
      </c>
      <c r="S1088">
        <v>0.48592747741851022</v>
      </c>
      <c r="T1088">
        <v>2026</v>
      </c>
      <c r="U1088" t="s">
        <v>90</v>
      </c>
      <c r="V1088">
        <v>6</v>
      </c>
      <c r="W1088" t="s">
        <v>81</v>
      </c>
    </row>
    <row r="1089" spans="1:23">
      <c r="A1089">
        <v>1300</v>
      </c>
      <c r="B1089" s="11">
        <v>46186</v>
      </c>
      <c r="C1089">
        <v>2026</v>
      </c>
      <c r="D1089" t="s">
        <v>90</v>
      </c>
      <c r="E1089" t="s">
        <v>81</v>
      </c>
      <c r="F1089" t="s">
        <v>6</v>
      </c>
      <c r="G1089" t="s">
        <v>27</v>
      </c>
      <c r="H1089" t="s">
        <v>2</v>
      </c>
      <c r="I1089" t="s">
        <v>13</v>
      </c>
      <c r="J1089" t="s">
        <v>4</v>
      </c>
      <c r="K1089" t="s">
        <v>22</v>
      </c>
      <c r="L1089">
        <v>1</v>
      </c>
      <c r="M1089">
        <v>49.76</v>
      </c>
      <c r="N1089">
        <v>0.05</v>
      </c>
      <c r="O1089">
        <v>22.58</v>
      </c>
      <c r="P1089">
        <v>47.271999999999998</v>
      </c>
      <c r="Q1089">
        <v>22.58</v>
      </c>
      <c r="R1089">
        <v>24.692</v>
      </c>
      <c r="S1089">
        <v>0.52233880521238796</v>
      </c>
      <c r="T1089">
        <v>2026</v>
      </c>
      <c r="U1089" t="s">
        <v>90</v>
      </c>
      <c r="V1089">
        <v>6</v>
      </c>
      <c r="W1089" t="s">
        <v>81</v>
      </c>
    </row>
    <row r="1090" spans="1:23">
      <c r="A1090">
        <v>1948</v>
      </c>
      <c r="B1090" s="11">
        <v>46186</v>
      </c>
      <c r="C1090">
        <v>2026</v>
      </c>
      <c r="D1090" t="s">
        <v>90</v>
      </c>
      <c r="E1090" t="s">
        <v>81</v>
      </c>
      <c r="F1090" t="s">
        <v>20</v>
      </c>
      <c r="G1090" t="s">
        <v>33</v>
      </c>
      <c r="H1090" t="s">
        <v>19</v>
      </c>
      <c r="I1090" t="s">
        <v>13</v>
      </c>
      <c r="J1090" t="s">
        <v>9</v>
      </c>
      <c r="K1090" t="s">
        <v>37</v>
      </c>
      <c r="L1090">
        <v>1</v>
      </c>
      <c r="M1090">
        <v>157.6</v>
      </c>
      <c r="N1090">
        <v>0.05</v>
      </c>
      <c r="O1090">
        <v>79.34</v>
      </c>
      <c r="P1090">
        <v>149.72</v>
      </c>
      <c r="Q1090">
        <v>79.34</v>
      </c>
      <c r="R1090">
        <v>70.38</v>
      </c>
      <c r="S1090">
        <v>0.47007747795885652</v>
      </c>
      <c r="T1090">
        <v>2026</v>
      </c>
      <c r="U1090" t="s">
        <v>90</v>
      </c>
      <c r="V1090">
        <v>6</v>
      </c>
      <c r="W1090" t="s">
        <v>81</v>
      </c>
    </row>
    <row r="1091" spans="1:23">
      <c r="A1091">
        <v>2272</v>
      </c>
      <c r="B1091" s="11">
        <v>46186</v>
      </c>
      <c r="C1091">
        <v>2026</v>
      </c>
      <c r="D1091" t="s">
        <v>90</v>
      </c>
      <c r="E1091" t="s">
        <v>81</v>
      </c>
      <c r="F1091" t="s">
        <v>20</v>
      </c>
      <c r="G1091" t="s">
        <v>33</v>
      </c>
      <c r="H1091" t="s">
        <v>2</v>
      </c>
      <c r="I1091" t="s">
        <v>3</v>
      </c>
      <c r="J1091" t="s">
        <v>34</v>
      </c>
      <c r="K1091" t="s">
        <v>38</v>
      </c>
      <c r="L1091">
        <v>1</v>
      </c>
      <c r="M1091">
        <v>125.01</v>
      </c>
      <c r="N1091">
        <v>0.15</v>
      </c>
      <c r="O1091">
        <v>70.39</v>
      </c>
      <c r="P1091">
        <v>106.2585</v>
      </c>
      <c r="Q1091">
        <v>70.39</v>
      </c>
      <c r="R1091">
        <v>35.868499999999997</v>
      </c>
      <c r="S1091">
        <v>0.33755887764272974</v>
      </c>
      <c r="T1091">
        <v>2026</v>
      </c>
      <c r="U1091" t="s">
        <v>90</v>
      </c>
      <c r="V1091">
        <v>6</v>
      </c>
      <c r="W1091" t="s">
        <v>81</v>
      </c>
    </row>
    <row r="1092" spans="1:23">
      <c r="A1092">
        <v>2680</v>
      </c>
      <c r="B1092" s="11">
        <v>46186</v>
      </c>
      <c r="C1092">
        <v>2026</v>
      </c>
      <c r="D1092" t="s">
        <v>90</v>
      </c>
      <c r="E1092" t="s">
        <v>81</v>
      </c>
      <c r="F1092" t="s">
        <v>6</v>
      </c>
      <c r="G1092" t="s">
        <v>49</v>
      </c>
      <c r="H1092" t="s">
        <v>2</v>
      </c>
      <c r="I1092" t="s">
        <v>3</v>
      </c>
      <c r="J1092" t="s">
        <v>9</v>
      </c>
      <c r="K1092" t="s">
        <v>10</v>
      </c>
      <c r="L1092">
        <v>1</v>
      </c>
      <c r="M1092">
        <v>93.59</v>
      </c>
      <c r="N1092">
        <v>0.15</v>
      </c>
      <c r="O1092">
        <v>46.48</v>
      </c>
      <c r="P1092">
        <v>79.551500000000004</v>
      </c>
      <c r="Q1092">
        <v>46.48</v>
      </c>
      <c r="R1092">
        <v>33.071500000000007</v>
      </c>
      <c r="S1092">
        <v>0.41572440494522422</v>
      </c>
      <c r="T1092">
        <v>2026</v>
      </c>
      <c r="U1092" t="s">
        <v>90</v>
      </c>
      <c r="V1092">
        <v>6</v>
      </c>
      <c r="W1092" t="s">
        <v>81</v>
      </c>
    </row>
    <row r="1093" spans="1:23">
      <c r="A1093">
        <v>4178</v>
      </c>
      <c r="B1093" s="11">
        <v>46186</v>
      </c>
      <c r="C1093">
        <v>2026</v>
      </c>
      <c r="D1093" t="s">
        <v>90</v>
      </c>
      <c r="E1093" t="s">
        <v>81</v>
      </c>
      <c r="F1093" t="s">
        <v>11</v>
      </c>
      <c r="G1093" t="s">
        <v>12</v>
      </c>
      <c r="H1093" t="s">
        <v>19</v>
      </c>
      <c r="I1093" t="s">
        <v>3</v>
      </c>
      <c r="J1093" t="s">
        <v>9</v>
      </c>
      <c r="K1093" t="s">
        <v>17</v>
      </c>
      <c r="L1093">
        <v>4</v>
      </c>
      <c r="M1093">
        <v>143.9</v>
      </c>
      <c r="N1093">
        <v>0.05</v>
      </c>
      <c r="O1093">
        <v>79.709999999999994</v>
      </c>
      <c r="P1093">
        <v>546.82000000000005</v>
      </c>
      <c r="Q1093">
        <v>318.83999999999997</v>
      </c>
      <c r="R1093">
        <v>227.98000000000008</v>
      </c>
      <c r="S1093">
        <v>0.41691964448996022</v>
      </c>
      <c r="T1093">
        <v>2026</v>
      </c>
      <c r="U1093" t="s">
        <v>90</v>
      </c>
      <c r="V1093">
        <v>6</v>
      </c>
      <c r="W1093" t="s">
        <v>81</v>
      </c>
    </row>
    <row r="1094" spans="1:23">
      <c r="A1094">
        <v>4272</v>
      </c>
      <c r="B1094" s="11">
        <v>46186</v>
      </c>
      <c r="C1094">
        <v>2026</v>
      </c>
      <c r="D1094" t="s">
        <v>90</v>
      </c>
      <c r="E1094" t="s">
        <v>81</v>
      </c>
      <c r="F1094" t="s">
        <v>20</v>
      </c>
      <c r="G1094" t="s">
        <v>31</v>
      </c>
      <c r="H1094" t="s">
        <v>28</v>
      </c>
      <c r="I1094" t="s">
        <v>3</v>
      </c>
      <c r="J1094" t="s">
        <v>23</v>
      </c>
      <c r="K1094" t="s">
        <v>29</v>
      </c>
      <c r="L1094">
        <v>4</v>
      </c>
      <c r="M1094">
        <v>190.97</v>
      </c>
      <c r="N1094">
        <v>0</v>
      </c>
      <c r="O1094">
        <v>103.36</v>
      </c>
      <c r="P1094">
        <v>763.88</v>
      </c>
      <c r="Q1094">
        <v>413.44</v>
      </c>
      <c r="R1094">
        <v>350.44</v>
      </c>
      <c r="S1094">
        <v>0.45876315651673039</v>
      </c>
      <c r="T1094">
        <v>2026</v>
      </c>
      <c r="U1094" t="s">
        <v>90</v>
      </c>
      <c r="V1094">
        <v>6</v>
      </c>
      <c r="W1094" t="s">
        <v>81</v>
      </c>
    </row>
    <row r="1095" spans="1:23">
      <c r="A1095">
        <v>4713</v>
      </c>
      <c r="B1095" s="11">
        <v>46186</v>
      </c>
      <c r="C1095">
        <v>2026</v>
      </c>
      <c r="D1095" t="s">
        <v>90</v>
      </c>
      <c r="E1095" t="s">
        <v>81</v>
      </c>
      <c r="F1095" t="s">
        <v>20</v>
      </c>
      <c r="G1095" t="s">
        <v>47</v>
      </c>
      <c r="H1095" t="s">
        <v>19</v>
      </c>
      <c r="I1095" t="s">
        <v>16</v>
      </c>
      <c r="J1095" t="s">
        <v>34</v>
      </c>
      <c r="K1095" t="s">
        <v>42</v>
      </c>
      <c r="L1095">
        <v>1</v>
      </c>
      <c r="M1095">
        <v>35.78</v>
      </c>
      <c r="N1095">
        <v>0</v>
      </c>
      <c r="O1095">
        <v>14</v>
      </c>
      <c r="P1095">
        <v>35.78</v>
      </c>
      <c r="Q1095">
        <v>14</v>
      </c>
      <c r="R1095">
        <v>21.78</v>
      </c>
      <c r="S1095">
        <v>0.60871995528228062</v>
      </c>
      <c r="T1095">
        <v>2026</v>
      </c>
      <c r="U1095" t="s">
        <v>90</v>
      </c>
      <c r="V1095">
        <v>6</v>
      </c>
      <c r="W1095" t="s">
        <v>81</v>
      </c>
    </row>
    <row r="1096" spans="1:23">
      <c r="A1096">
        <v>5166</v>
      </c>
      <c r="B1096" s="11">
        <v>46186</v>
      </c>
      <c r="C1096">
        <v>2026</v>
      </c>
      <c r="D1096" t="s">
        <v>90</v>
      </c>
      <c r="E1096" t="s">
        <v>81</v>
      </c>
      <c r="F1096" t="s">
        <v>20</v>
      </c>
      <c r="G1096" t="s">
        <v>31</v>
      </c>
      <c r="H1096" t="s">
        <v>28</v>
      </c>
      <c r="I1096" t="s">
        <v>13</v>
      </c>
      <c r="J1096" t="s">
        <v>23</v>
      </c>
      <c r="K1096" t="s">
        <v>51</v>
      </c>
      <c r="L1096">
        <v>3</v>
      </c>
      <c r="M1096">
        <v>125.25</v>
      </c>
      <c r="N1096">
        <v>0.05</v>
      </c>
      <c r="O1096">
        <v>58.95</v>
      </c>
      <c r="P1096">
        <v>356.96249999999998</v>
      </c>
      <c r="Q1096">
        <v>176.85000000000002</v>
      </c>
      <c r="R1096">
        <v>180.11249999999995</v>
      </c>
      <c r="S1096">
        <v>0.50456980775291516</v>
      </c>
      <c r="T1096">
        <v>2026</v>
      </c>
      <c r="U1096" t="s">
        <v>90</v>
      </c>
      <c r="V1096">
        <v>6</v>
      </c>
      <c r="W1096" t="s">
        <v>81</v>
      </c>
    </row>
    <row r="1097" spans="1:23">
      <c r="A1097">
        <v>486</v>
      </c>
      <c r="B1097" s="11">
        <v>46187</v>
      </c>
      <c r="C1097">
        <v>2026</v>
      </c>
      <c r="D1097" t="s">
        <v>90</v>
      </c>
      <c r="E1097" t="s">
        <v>81</v>
      </c>
      <c r="F1097" t="s">
        <v>0</v>
      </c>
      <c r="G1097" t="s">
        <v>36</v>
      </c>
      <c r="H1097" t="s">
        <v>8</v>
      </c>
      <c r="I1097" t="s">
        <v>16</v>
      </c>
      <c r="J1097" t="s">
        <v>9</v>
      </c>
      <c r="K1097" t="s">
        <v>46</v>
      </c>
      <c r="L1097">
        <v>8</v>
      </c>
      <c r="M1097">
        <v>72.36</v>
      </c>
      <c r="N1097">
        <v>0.1</v>
      </c>
      <c r="O1097">
        <v>32.229999999999997</v>
      </c>
      <c r="P1097">
        <v>520.99199999999996</v>
      </c>
      <c r="Q1097">
        <v>257.83999999999997</v>
      </c>
      <c r="R1097">
        <v>263.15199999999999</v>
      </c>
      <c r="S1097">
        <v>0.5050979669553467</v>
      </c>
      <c r="T1097">
        <v>2026</v>
      </c>
      <c r="U1097" t="s">
        <v>90</v>
      </c>
      <c r="V1097">
        <v>6</v>
      </c>
      <c r="W1097" t="s">
        <v>81</v>
      </c>
    </row>
    <row r="1098" spans="1:23">
      <c r="A1098">
        <v>1507</v>
      </c>
      <c r="B1098" s="11">
        <v>46187</v>
      </c>
      <c r="C1098">
        <v>2026</v>
      </c>
      <c r="D1098" t="s">
        <v>90</v>
      </c>
      <c r="E1098" t="s">
        <v>81</v>
      </c>
      <c r="F1098" t="s">
        <v>0</v>
      </c>
      <c r="G1098" t="s">
        <v>50</v>
      </c>
      <c r="H1098" t="s">
        <v>19</v>
      </c>
      <c r="I1098" t="s">
        <v>3</v>
      </c>
      <c r="J1098" t="s">
        <v>14</v>
      </c>
      <c r="K1098" t="s">
        <v>48</v>
      </c>
      <c r="L1098">
        <v>1</v>
      </c>
      <c r="M1098">
        <v>162.51</v>
      </c>
      <c r="N1098">
        <v>0</v>
      </c>
      <c r="O1098">
        <v>88.29</v>
      </c>
      <c r="P1098">
        <v>162.51</v>
      </c>
      <c r="Q1098">
        <v>88.29</v>
      </c>
      <c r="R1098">
        <v>74.219999999999985</v>
      </c>
      <c r="S1098">
        <v>0.45671035628576695</v>
      </c>
      <c r="T1098">
        <v>2026</v>
      </c>
      <c r="U1098" t="s">
        <v>90</v>
      </c>
      <c r="V1098">
        <v>6</v>
      </c>
      <c r="W1098" t="s">
        <v>81</v>
      </c>
    </row>
    <row r="1099" spans="1:23">
      <c r="A1099">
        <v>1821</v>
      </c>
      <c r="B1099" s="11">
        <v>46187</v>
      </c>
      <c r="C1099">
        <v>2026</v>
      </c>
      <c r="D1099" t="s">
        <v>90</v>
      </c>
      <c r="E1099" t="s">
        <v>81</v>
      </c>
      <c r="F1099" t="s">
        <v>0</v>
      </c>
      <c r="G1099" t="s">
        <v>50</v>
      </c>
      <c r="H1099" t="s">
        <v>19</v>
      </c>
      <c r="I1099" t="s">
        <v>16</v>
      </c>
      <c r="J1099" t="s">
        <v>9</v>
      </c>
      <c r="K1099" t="s">
        <v>46</v>
      </c>
      <c r="L1099">
        <v>3</v>
      </c>
      <c r="M1099">
        <v>70.52</v>
      </c>
      <c r="N1099">
        <v>0</v>
      </c>
      <c r="O1099">
        <v>33.119999999999997</v>
      </c>
      <c r="P1099">
        <v>211.56</v>
      </c>
      <c r="Q1099">
        <v>99.359999999999985</v>
      </c>
      <c r="R1099">
        <v>112.20000000000002</v>
      </c>
      <c r="S1099">
        <v>0.53034600113442998</v>
      </c>
      <c r="T1099">
        <v>2026</v>
      </c>
      <c r="U1099" t="s">
        <v>90</v>
      </c>
      <c r="V1099">
        <v>6</v>
      </c>
      <c r="W1099" t="s">
        <v>81</v>
      </c>
    </row>
    <row r="1100" spans="1:23">
      <c r="A1100">
        <v>2588</v>
      </c>
      <c r="B1100" s="11">
        <v>46187</v>
      </c>
      <c r="C1100">
        <v>2026</v>
      </c>
      <c r="D1100" t="s">
        <v>90</v>
      </c>
      <c r="E1100" t="s">
        <v>81</v>
      </c>
      <c r="F1100" t="s">
        <v>20</v>
      </c>
      <c r="G1100" t="s">
        <v>33</v>
      </c>
      <c r="H1100" t="s">
        <v>28</v>
      </c>
      <c r="I1100" t="s">
        <v>3</v>
      </c>
      <c r="J1100" t="s">
        <v>9</v>
      </c>
      <c r="K1100" t="s">
        <v>10</v>
      </c>
      <c r="L1100">
        <v>1</v>
      </c>
      <c r="M1100">
        <v>90.28</v>
      </c>
      <c r="N1100">
        <v>0</v>
      </c>
      <c r="O1100">
        <v>46.04</v>
      </c>
      <c r="P1100">
        <v>90.28</v>
      </c>
      <c r="Q1100">
        <v>46.04</v>
      </c>
      <c r="R1100">
        <v>44.24</v>
      </c>
      <c r="S1100">
        <v>0.4900310146211786</v>
      </c>
      <c r="T1100">
        <v>2026</v>
      </c>
      <c r="U1100" t="s">
        <v>90</v>
      </c>
      <c r="V1100">
        <v>6</v>
      </c>
      <c r="W1100" t="s">
        <v>81</v>
      </c>
    </row>
    <row r="1101" spans="1:23">
      <c r="A1101">
        <v>2815</v>
      </c>
      <c r="B1101" s="11">
        <v>46187</v>
      </c>
      <c r="C1101">
        <v>2026</v>
      </c>
      <c r="D1101" t="s">
        <v>90</v>
      </c>
      <c r="E1101" t="s">
        <v>81</v>
      </c>
      <c r="F1101" t="s">
        <v>20</v>
      </c>
      <c r="G1101" t="s">
        <v>47</v>
      </c>
      <c r="H1101" t="s">
        <v>28</v>
      </c>
      <c r="I1101" t="s">
        <v>13</v>
      </c>
      <c r="J1101" t="s">
        <v>23</v>
      </c>
      <c r="K1101" t="s">
        <v>24</v>
      </c>
      <c r="L1101">
        <v>2</v>
      </c>
      <c r="M1101">
        <v>342.25</v>
      </c>
      <c r="N1101">
        <v>0</v>
      </c>
      <c r="O1101">
        <v>196.86</v>
      </c>
      <c r="P1101">
        <v>684.5</v>
      </c>
      <c r="Q1101">
        <v>393.72</v>
      </c>
      <c r="R1101">
        <v>290.77999999999997</v>
      </c>
      <c r="S1101">
        <v>0.42480642804967128</v>
      </c>
      <c r="T1101">
        <v>2026</v>
      </c>
      <c r="U1101" t="s">
        <v>90</v>
      </c>
      <c r="V1101">
        <v>6</v>
      </c>
      <c r="W1101" t="s">
        <v>81</v>
      </c>
    </row>
    <row r="1102" spans="1:23">
      <c r="A1102">
        <v>3258</v>
      </c>
      <c r="B1102" s="11">
        <v>46187</v>
      </c>
      <c r="C1102">
        <v>2026</v>
      </c>
      <c r="D1102" t="s">
        <v>90</v>
      </c>
      <c r="E1102" t="s">
        <v>81</v>
      </c>
      <c r="F1102" t="s">
        <v>6</v>
      </c>
      <c r="G1102" t="s">
        <v>7</v>
      </c>
      <c r="H1102" t="s">
        <v>2</v>
      </c>
      <c r="I1102" t="s">
        <v>16</v>
      </c>
      <c r="J1102" t="s">
        <v>4</v>
      </c>
      <c r="K1102" t="s">
        <v>22</v>
      </c>
      <c r="L1102">
        <v>6</v>
      </c>
      <c r="M1102">
        <v>50.92</v>
      </c>
      <c r="N1102">
        <v>0.05</v>
      </c>
      <c r="O1102">
        <v>22.87</v>
      </c>
      <c r="P1102">
        <v>290.24399999999997</v>
      </c>
      <c r="Q1102">
        <v>137.22</v>
      </c>
      <c r="R1102">
        <v>153.02399999999997</v>
      </c>
      <c r="S1102">
        <v>0.52722536899987593</v>
      </c>
      <c r="T1102">
        <v>2026</v>
      </c>
      <c r="U1102" t="s">
        <v>90</v>
      </c>
      <c r="V1102">
        <v>6</v>
      </c>
      <c r="W1102" t="s">
        <v>81</v>
      </c>
    </row>
    <row r="1103" spans="1:23">
      <c r="A1103">
        <v>3361</v>
      </c>
      <c r="B1103" s="11">
        <v>46187</v>
      </c>
      <c r="C1103">
        <v>2026</v>
      </c>
      <c r="D1103" t="s">
        <v>90</v>
      </c>
      <c r="E1103" t="s">
        <v>81</v>
      </c>
      <c r="F1103" t="s">
        <v>0</v>
      </c>
      <c r="G1103" t="s">
        <v>1</v>
      </c>
      <c r="H1103" t="s">
        <v>19</v>
      </c>
      <c r="I1103" t="s">
        <v>3</v>
      </c>
      <c r="J1103" t="s">
        <v>14</v>
      </c>
      <c r="K1103" t="s">
        <v>15</v>
      </c>
      <c r="L1103">
        <v>5</v>
      </c>
      <c r="M1103">
        <v>36.72</v>
      </c>
      <c r="N1103">
        <v>0.15</v>
      </c>
      <c r="O1103">
        <v>13.2</v>
      </c>
      <c r="P1103">
        <v>156.06</v>
      </c>
      <c r="Q1103">
        <v>66</v>
      </c>
      <c r="R1103">
        <v>90.06</v>
      </c>
      <c r="S1103">
        <v>0.57708573625528647</v>
      </c>
      <c r="T1103">
        <v>2026</v>
      </c>
      <c r="U1103" t="s">
        <v>90</v>
      </c>
      <c r="V1103">
        <v>6</v>
      </c>
      <c r="W1103" t="s">
        <v>81</v>
      </c>
    </row>
    <row r="1104" spans="1:23">
      <c r="A1104">
        <v>3629</v>
      </c>
      <c r="B1104" s="11">
        <v>46187</v>
      </c>
      <c r="C1104">
        <v>2026</v>
      </c>
      <c r="D1104" t="s">
        <v>90</v>
      </c>
      <c r="E1104" t="s">
        <v>81</v>
      </c>
      <c r="F1104" t="s">
        <v>0</v>
      </c>
      <c r="G1104" t="s">
        <v>50</v>
      </c>
      <c r="H1104" t="s">
        <v>2</v>
      </c>
      <c r="I1104" t="s">
        <v>13</v>
      </c>
      <c r="J1104" t="s">
        <v>23</v>
      </c>
      <c r="K1104" t="s">
        <v>24</v>
      </c>
      <c r="L1104">
        <v>4</v>
      </c>
      <c r="M1104">
        <v>348.96</v>
      </c>
      <c r="N1104">
        <v>0.15</v>
      </c>
      <c r="O1104">
        <v>197.02</v>
      </c>
      <c r="P1104">
        <v>1186.4639999999999</v>
      </c>
      <c r="Q1104">
        <v>788.08</v>
      </c>
      <c r="R1104">
        <v>398.3839999999999</v>
      </c>
      <c r="S1104">
        <v>0.3357741996385899</v>
      </c>
      <c r="T1104">
        <v>2026</v>
      </c>
      <c r="U1104" t="s">
        <v>90</v>
      </c>
      <c r="V1104">
        <v>6</v>
      </c>
      <c r="W1104" t="s">
        <v>81</v>
      </c>
    </row>
    <row r="1105" spans="1:23">
      <c r="A1105">
        <v>3750</v>
      </c>
      <c r="B1105" s="11">
        <v>46187</v>
      </c>
      <c r="C1105">
        <v>2026</v>
      </c>
      <c r="D1105" t="s">
        <v>90</v>
      </c>
      <c r="E1105" t="s">
        <v>81</v>
      </c>
      <c r="F1105" t="s">
        <v>0</v>
      </c>
      <c r="G1105" t="s">
        <v>1</v>
      </c>
      <c r="H1105" t="s">
        <v>2</v>
      </c>
      <c r="I1105" t="s">
        <v>3</v>
      </c>
      <c r="J1105" t="s">
        <v>9</v>
      </c>
      <c r="K1105" t="s">
        <v>46</v>
      </c>
      <c r="L1105">
        <v>1</v>
      </c>
      <c r="M1105">
        <v>71.28</v>
      </c>
      <c r="N1105">
        <v>0</v>
      </c>
      <c r="O1105">
        <v>31.92</v>
      </c>
      <c r="P1105">
        <v>71.28</v>
      </c>
      <c r="Q1105">
        <v>31.92</v>
      </c>
      <c r="R1105">
        <v>39.36</v>
      </c>
      <c r="S1105">
        <v>0.55218855218855212</v>
      </c>
      <c r="T1105">
        <v>2026</v>
      </c>
      <c r="U1105" t="s">
        <v>90</v>
      </c>
      <c r="V1105">
        <v>6</v>
      </c>
      <c r="W1105" t="s">
        <v>81</v>
      </c>
    </row>
    <row r="1106" spans="1:23">
      <c r="A1106">
        <v>5088</v>
      </c>
      <c r="B1106" s="11">
        <v>46187</v>
      </c>
      <c r="C1106">
        <v>2026</v>
      </c>
      <c r="D1106" t="s">
        <v>90</v>
      </c>
      <c r="E1106" t="s">
        <v>81</v>
      </c>
      <c r="F1106" t="s">
        <v>6</v>
      </c>
      <c r="G1106" t="s">
        <v>43</v>
      </c>
      <c r="H1106" t="s">
        <v>2</v>
      </c>
      <c r="I1106" t="s">
        <v>13</v>
      </c>
      <c r="J1106" t="s">
        <v>14</v>
      </c>
      <c r="K1106" t="s">
        <v>48</v>
      </c>
      <c r="L1106">
        <v>1</v>
      </c>
      <c r="M1106">
        <v>160.99</v>
      </c>
      <c r="N1106">
        <v>0.05</v>
      </c>
      <c r="O1106">
        <v>89.15</v>
      </c>
      <c r="P1106">
        <v>152.94050000000001</v>
      </c>
      <c r="Q1106">
        <v>89.15</v>
      </c>
      <c r="R1106">
        <v>63.790500000000009</v>
      </c>
      <c r="S1106">
        <v>0.41709357560619981</v>
      </c>
      <c r="T1106">
        <v>2026</v>
      </c>
      <c r="U1106" t="s">
        <v>90</v>
      </c>
      <c r="V1106">
        <v>6</v>
      </c>
      <c r="W1106" t="s">
        <v>81</v>
      </c>
    </row>
    <row r="1107" spans="1:23">
      <c r="A1107">
        <v>1450</v>
      </c>
      <c r="B1107" s="11">
        <v>46188</v>
      </c>
      <c r="C1107">
        <v>2026</v>
      </c>
      <c r="D1107" t="s">
        <v>90</v>
      </c>
      <c r="E1107" t="s">
        <v>81</v>
      </c>
      <c r="F1107" t="s">
        <v>6</v>
      </c>
      <c r="G1107" t="s">
        <v>49</v>
      </c>
      <c r="H1107" t="s">
        <v>2</v>
      </c>
      <c r="I1107" t="s">
        <v>3</v>
      </c>
      <c r="J1107" t="s">
        <v>34</v>
      </c>
      <c r="K1107" t="s">
        <v>38</v>
      </c>
      <c r="L1107">
        <v>1</v>
      </c>
      <c r="M1107">
        <v>124.19</v>
      </c>
      <c r="N1107">
        <v>0.05</v>
      </c>
      <c r="O1107">
        <v>67.209999999999994</v>
      </c>
      <c r="P1107">
        <v>117.98049999999999</v>
      </c>
      <c r="Q1107">
        <v>67.209999999999994</v>
      </c>
      <c r="R1107">
        <v>50.770499999999998</v>
      </c>
      <c r="S1107">
        <v>0.43032958836417884</v>
      </c>
      <c r="T1107">
        <v>2026</v>
      </c>
      <c r="U1107" t="s">
        <v>90</v>
      </c>
      <c r="V1107">
        <v>6</v>
      </c>
      <c r="W1107" t="s">
        <v>81</v>
      </c>
    </row>
    <row r="1108" spans="1:23">
      <c r="A1108">
        <v>2330</v>
      </c>
      <c r="B1108" s="11">
        <v>46188</v>
      </c>
      <c r="C1108">
        <v>2026</v>
      </c>
      <c r="D1108" t="s">
        <v>90</v>
      </c>
      <c r="E1108" t="s">
        <v>81</v>
      </c>
      <c r="F1108" t="s">
        <v>6</v>
      </c>
      <c r="G1108" t="s">
        <v>7</v>
      </c>
      <c r="H1108" t="s">
        <v>2</v>
      </c>
      <c r="I1108" t="s">
        <v>13</v>
      </c>
      <c r="J1108" t="s">
        <v>14</v>
      </c>
      <c r="K1108" t="s">
        <v>15</v>
      </c>
      <c r="L1108">
        <v>2</v>
      </c>
      <c r="M1108">
        <v>36.11</v>
      </c>
      <c r="N1108">
        <v>0.05</v>
      </c>
      <c r="O1108">
        <v>13.29</v>
      </c>
      <c r="P1108">
        <v>68.608999999999995</v>
      </c>
      <c r="Q1108">
        <v>26.58</v>
      </c>
      <c r="R1108">
        <v>42.028999999999996</v>
      </c>
      <c r="S1108">
        <v>0.6125872698917052</v>
      </c>
      <c r="T1108">
        <v>2026</v>
      </c>
      <c r="U1108" t="s">
        <v>90</v>
      </c>
      <c r="V1108">
        <v>6</v>
      </c>
      <c r="W1108" t="s">
        <v>81</v>
      </c>
    </row>
    <row r="1109" spans="1:23">
      <c r="A1109">
        <v>4655</v>
      </c>
      <c r="B1109" s="11">
        <v>46188</v>
      </c>
      <c r="C1109">
        <v>2026</v>
      </c>
      <c r="D1109" t="s">
        <v>90</v>
      </c>
      <c r="E1109" t="s">
        <v>81</v>
      </c>
      <c r="F1109" t="s">
        <v>0</v>
      </c>
      <c r="G1109" t="s">
        <v>1</v>
      </c>
      <c r="H1109" t="s">
        <v>8</v>
      </c>
      <c r="I1109" t="s">
        <v>16</v>
      </c>
      <c r="J1109" t="s">
        <v>34</v>
      </c>
      <c r="K1109" t="s">
        <v>35</v>
      </c>
      <c r="L1109">
        <v>4</v>
      </c>
      <c r="M1109">
        <v>40.909999999999997</v>
      </c>
      <c r="N1109">
        <v>0.05</v>
      </c>
      <c r="O1109">
        <v>14.42</v>
      </c>
      <c r="P1109">
        <v>155.45799999999997</v>
      </c>
      <c r="Q1109">
        <v>57.68</v>
      </c>
      <c r="R1109">
        <v>97.777999999999963</v>
      </c>
      <c r="S1109">
        <v>0.62896730949838531</v>
      </c>
      <c r="T1109">
        <v>2026</v>
      </c>
      <c r="U1109" t="s">
        <v>90</v>
      </c>
      <c r="V1109">
        <v>6</v>
      </c>
      <c r="W1109" t="s">
        <v>81</v>
      </c>
    </row>
    <row r="1110" spans="1:23">
      <c r="A1110">
        <v>137</v>
      </c>
      <c r="B1110" s="11">
        <v>46189</v>
      </c>
      <c r="C1110">
        <v>2026</v>
      </c>
      <c r="D1110" t="s">
        <v>90</v>
      </c>
      <c r="E1110" t="s">
        <v>81</v>
      </c>
      <c r="F1110" t="s">
        <v>6</v>
      </c>
      <c r="G1110" t="s">
        <v>27</v>
      </c>
      <c r="H1110" t="s">
        <v>2</v>
      </c>
      <c r="I1110" t="s">
        <v>3</v>
      </c>
      <c r="J1110" t="s">
        <v>9</v>
      </c>
      <c r="K1110" t="s">
        <v>17</v>
      </c>
      <c r="L1110">
        <v>5</v>
      </c>
      <c r="M1110">
        <v>141.66999999999999</v>
      </c>
      <c r="N1110">
        <v>0.1</v>
      </c>
      <c r="O1110">
        <v>80.59</v>
      </c>
      <c r="P1110">
        <v>637.51499999999999</v>
      </c>
      <c r="Q1110">
        <v>402.95000000000005</v>
      </c>
      <c r="R1110">
        <v>234.56499999999994</v>
      </c>
      <c r="S1110">
        <v>0.36793644071119885</v>
      </c>
      <c r="T1110">
        <v>2026</v>
      </c>
      <c r="U1110" t="s">
        <v>90</v>
      </c>
      <c r="V1110">
        <v>6</v>
      </c>
      <c r="W1110" t="s">
        <v>81</v>
      </c>
    </row>
    <row r="1111" spans="1:23">
      <c r="A1111">
        <v>141</v>
      </c>
      <c r="B1111" s="11">
        <v>46189</v>
      </c>
      <c r="C1111">
        <v>2026</v>
      </c>
      <c r="D1111" t="s">
        <v>90</v>
      </c>
      <c r="E1111" t="s">
        <v>81</v>
      </c>
      <c r="F1111" t="s">
        <v>20</v>
      </c>
      <c r="G1111" t="s">
        <v>31</v>
      </c>
      <c r="H1111" t="s">
        <v>2</v>
      </c>
      <c r="I1111" t="s">
        <v>3</v>
      </c>
      <c r="J1111" t="s">
        <v>14</v>
      </c>
      <c r="K1111" t="s">
        <v>32</v>
      </c>
      <c r="L1111">
        <v>1</v>
      </c>
      <c r="M1111">
        <v>47.53</v>
      </c>
      <c r="N1111">
        <v>0.05</v>
      </c>
      <c r="O1111">
        <v>18.5</v>
      </c>
      <c r="P1111">
        <v>45.153500000000001</v>
      </c>
      <c r="Q1111">
        <v>18.5</v>
      </c>
      <c r="R1111">
        <v>26.653500000000001</v>
      </c>
      <c r="S1111">
        <v>0.59028646727274736</v>
      </c>
      <c r="T1111">
        <v>2026</v>
      </c>
      <c r="U1111" t="s">
        <v>90</v>
      </c>
      <c r="V1111">
        <v>6</v>
      </c>
      <c r="W1111" t="s">
        <v>81</v>
      </c>
    </row>
    <row r="1112" spans="1:23">
      <c r="A1112">
        <v>335</v>
      </c>
      <c r="B1112" s="11">
        <v>46189</v>
      </c>
      <c r="C1112">
        <v>2026</v>
      </c>
      <c r="D1112" t="s">
        <v>90</v>
      </c>
      <c r="E1112" t="s">
        <v>81</v>
      </c>
      <c r="F1112" t="s">
        <v>20</v>
      </c>
      <c r="G1112" t="s">
        <v>33</v>
      </c>
      <c r="H1112" t="s">
        <v>2</v>
      </c>
      <c r="I1112" t="s">
        <v>3</v>
      </c>
      <c r="J1112" t="s">
        <v>14</v>
      </c>
      <c r="K1112" t="s">
        <v>48</v>
      </c>
      <c r="L1112">
        <v>3</v>
      </c>
      <c r="M1112">
        <v>163.65</v>
      </c>
      <c r="N1112">
        <v>0.15</v>
      </c>
      <c r="O1112">
        <v>85.8</v>
      </c>
      <c r="P1112">
        <v>417.3075</v>
      </c>
      <c r="Q1112">
        <v>257.39999999999998</v>
      </c>
      <c r="R1112">
        <v>159.90750000000003</v>
      </c>
      <c r="S1112">
        <v>0.38318865584730688</v>
      </c>
      <c r="T1112">
        <v>2026</v>
      </c>
      <c r="U1112" t="s">
        <v>90</v>
      </c>
      <c r="V1112">
        <v>6</v>
      </c>
      <c r="W1112" t="s">
        <v>81</v>
      </c>
    </row>
    <row r="1113" spans="1:23">
      <c r="A1113">
        <v>498</v>
      </c>
      <c r="B1113" s="11">
        <v>46189</v>
      </c>
      <c r="C1113">
        <v>2026</v>
      </c>
      <c r="D1113" t="s">
        <v>90</v>
      </c>
      <c r="E1113" t="s">
        <v>81</v>
      </c>
      <c r="F1113" t="s">
        <v>0</v>
      </c>
      <c r="G1113" t="s">
        <v>50</v>
      </c>
      <c r="H1113" t="s">
        <v>8</v>
      </c>
      <c r="I1113" t="s">
        <v>16</v>
      </c>
      <c r="J1113" t="s">
        <v>14</v>
      </c>
      <c r="K1113" t="s">
        <v>44</v>
      </c>
      <c r="L1113">
        <v>5</v>
      </c>
      <c r="M1113">
        <v>130.94999999999999</v>
      </c>
      <c r="N1113">
        <v>0.15</v>
      </c>
      <c r="O1113">
        <v>68.47</v>
      </c>
      <c r="P1113">
        <v>556.53750000000002</v>
      </c>
      <c r="Q1113">
        <v>342.35</v>
      </c>
      <c r="R1113">
        <v>214.1875</v>
      </c>
      <c r="S1113">
        <v>0.38485726478449339</v>
      </c>
      <c r="T1113">
        <v>2026</v>
      </c>
      <c r="U1113" t="s">
        <v>90</v>
      </c>
      <c r="V1113">
        <v>6</v>
      </c>
      <c r="W1113" t="s">
        <v>81</v>
      </c>
    </row>
    <row r="1114" spans="1:23">
      <c r="A1114">
        <v>2611</v>
      </c>
      <c r="B1114" s="11">
        <v>46189</v>
      </c>
      <c r="C1114">
        <v>2026</v>
      </c>
      <c r="D1114" t="s">
        <v>90</v>
      </c>
      <c r="E1114" t="s">
        <v>81</v>
      </c>
      <c r="F1114" t="s">
        <v>20</v>
      </c>
      <c r="G1114" t="s">
        <v>47</v>
      </c>
      <c r="H1114" t="s">
        <v>2</v>
      </c>
      <c r="I1114" t="s">
        <v>3</v>
      </c>
      <c r="J1114" t="s">
        <v>14</v>
      </c>
      <c r="K1114" t="s">
        <v>48</v>
      </c>
      <c r="L1114">
        <v>5</v>
      </c>
      <c r="M1114">
        <v>160.82</v>
      </c>
      <c r="N1114">
        <v>0</v>
      </c>
      <c r="O1114">
        <v>90.14</v>
      </c>
      <c r="P1114">
        <v>804.09999999999991</v>
      </c>
      <c r="Q1114">
        <v>450.7</v>
      </c>
      <c r="R1114">
        <v>353.39999999999992</v>
      </c>
      <c r="S1114">
        <v>0.43949757492849145</v>
      </c>
      <c r="T1114">
        <v>2026</v>
      </c>
      <c r="U1114" t="s">
        <v>90</v>
      </c>
      <c r="V1114">
        <v>6</v>
      </c>
      <c r="W1114" t="s">
        <v>81</v>
      </c>
    </row>
    <row r="1115" spans="1:23">
      <c r="A1115">
        <v>3197</v>
      </c>
      <c r="B1115" s="11">
        <v>46189</v>
      </c>
      <c r="C1115">
        <v>2026</v>
      </c>
      <c r="D1115" t="s">
        <v>90</v>
      </c>
      <c r="E1115" t="s">
        <v>81</v>
      </c>
      <c r="F1115" t="s">
        <v>6</v>
      </c>
      <c r="G1115" t="s">
        <v>43</v>
      </c>
      <c r="H1115" t="s">
        <v>19</v>
      </c>
      <c r="I1115" t="s">
        <v>13</v>
      </c>
      <c r="J1115" t="s">
        <v>4</v>
      </c>
      <c r="K1115" t="s">
        <v>26</v>
      </c>
      <c r="L1115">
        <v>3</v>
      </c>
      <c r="M1115">
        <v>40.51</v>
      </c>
      <c r="N1115">
        <v>0</v>
      </c>
      <c r="O1115">
        <v>16.940000000000001</v>
      </c>
      <c r="P1115">
        <v>121.53</v>
      </c>
      <c r="Q1115">
        <v>50.820000000000007</v>
      </c>
      <c r="R1115">
        <v>70.709999999999994</v>
      </c>
      <c r="S1115">
        <v>0.58183164650703523</v>
      </c>
      <c r="T1115">
        <v>2026</v>
      </c>
      <c r="U1115" t="s">
        <v>90</v>
      </c>
      <c r="V1115">
        <v>6</v>
      </c>
      <c r="W1115" t="s">
        <v>81</v>
      </c>
    </row>
    <row r="1116" spans="1:23">
      <c r="A1116">
        <v>4668</v>
      </c>
      <c r="B1116" s="11">
        <v>46189</v>
      </c>
      <c r="C1116">
        <v>2026</v>
      </c>
      <c r="D1116" t="s">
        <v>90</v>
      </c>
      <c r="E1116" t="s">
        <v>81</v>
      </c>
      <c r="F1116" t="s">
        <v>6</v>
      </c>
      <c r="G1116" t="s">
        <v>41</v>
      </c>
      <c r="H1116" t="s">
        <v>2</v>
      </c>
      <c r="I1116" t="s">
        <v>16</v>
      </c>
      <c r="J1116" t="s">
        <v>4</v>
      </c>
      <c r="K1116" t="s">
        <v>5</v>
      </c>
      <c r="L1116">
        <v>1</v>
      </c>
      <c r="M1116">
        <v>81.08</v>
      </c>
      <c r="N1116">
        <v>0</v>
      </c>
      <c r="O1116">
        <v>41.52</v>
      </c>
      <c r="P1116">
        <v>81.08</v>
      </c>
      <c r="Q1116">
        <v>41.52</v>
      </c>
      <c r="R1116">
        <v>39.559999999999995</v>
      </c>
      <c r="S1116">
        <v>0.48791317217562896</v>
      </c>
      <c r="T1116">
        <v>2026</v>
      </c>
      <c r="U1116" t="s">
        <v>90</v>
      </c>
      <c r="V1116">
        <v>6</v>
      </c>
      <c r="W1116" t="s">
        <v>81</v>
      </c>
    </row>
    <row r="1117" spans="1:23">
      <c r="A1117">
        <v>4994</v>
      </c>
      <c r="B1117" s="11">
        <v>46189</v>
      </c>
      <c r="C1117">
        <v>2026</v>
      </c>
      <c r="D1117" t="s">
        <v>90</v>
      </c>
      <c r="E1117" t="s">
        <v>81</v>
      </c>
      <c r="F1117" t="s">
        <v>11</v>
      </c>
      <c r="G1117" t="s">
        <v>39</v>
      </c>
      <c r="H1117" t="s">
        <v>8</v>
      </c>
      <c r="I1117" t="s">
        <v>16</v>
      </c>
      <c r="J1117" t="s">
        <v>9</v>
      </c>
      <c r="K1117" t="s">
        <v>37</v>
      </c>
      <c r="L1117">
        <v>4</v>
      </c>
      <c r="M1117">
        <v>150.43</v>
      </c>
      <c r="N1117">
        <v>0.1</v>
      </c>
      <c r="O1117">
        <v>77.650000000000006</v>
      </c>
      <c r="P1117">
        <v>541.548</v>
      </c>
      <c r="Q1117">
        <v>310.60000000000002</v>
      </c>
      <c r="R1117">
        <v>230.94799999999998</v>
      </c>
      <c r="S1117">
        <v>0.42645896577957998</v>
      </c>
      <c r="T1117">
        <v>2026</v>
      </c>
      <c r="U1117" t="s">
        <v>90</v>
      </c>
      <c r="V1117">
        <v>6</v>
      </c>
      <c r="W1117" t="s">
        <v>81</v>
      </c>
    </row>
    <row r="1118" spans="1:23">
      <c r="A1118">
        <v>512</v>
      </c>
      <c r="B1118" s="11">
        <v>46190</v>
      </c>
      <c r="C1118">
        <v>2026</v>
      </c>
      <c r="D1118" t="s">
        <v>90</v>
      </c>
      <c r="E1118" t="s">
        <v>81</v>
      </c>
      <c r="F1118" t="s">
        <v>6</v>
      </c>
      <c r="G1118" t="s">
        <v>43</v>
      </c>
      <c r="H1118" t="s">
        <v>28</v>
      </c>
      <c r="I1118" t="s">
        <v>3</v>
      </c>
      <c r="J1118" t="s">
        <v>23</v>
      </c>
      <c r="K1118" t="s">
        <v>29</v>
      </c>
      <c r="L1118">
        <v>1</v>
      </c>
      <c r="M1118">
        <v>192.42</v>
      </c>
      <c r="N1118">
        <v>0</v>
      </c>
      <c r="O1118">
        <v>103.31</v>
      </c>
      <c r="P1118">
        <v>192.42</v>
      </c>
      <c r="Q1118">
        <v>103.31</v>
      </c>
      <c r="R1118">
        <v>89.109999999999985</v>
      </c>
      <c r="S1118">
        <v>0.46310154869556175</v>
      </c>
      <c r="T1118">
        <v>2026</v>
      </c>
      <c r="U1118" t="s">
        <v>90</v>
      </c>
      <c r="V1118">
        <v>6</v>
      </c>
      <c r="W1118" t="s">
        <v>81</v>
      </c>
    </row>
    <row r="1119" spans="1:23">
      <c r="A1119">
        <v>717</v>
      </c>
      <c r="B1119" s="11">
        <v>46190</v>
      </c>
      <c r="C1119">
        <v>2026</v>
      </c>
      <c r="D1119" t="s">
        <v>90</v>
      </c>
      <c r="E1119" t="s">
        <v>81</v>
      </c>
      <c r="F1119" t="s">
        <v>20</v>
      </c>
      <c r="G1119" t="s">
        <v>31</v>
      </c>
      <c r="H1119" t="s">
        <v>8</v>
      </c>
      <c r="I1119" t="s">
        <v>16</v>
      </c>
      <c r="J1119" t="s">
        <v>23</v>
      </c>
      <c r="K1119" t="s">
        <v>24</v>
      </c>
      <c r="L1119">
        <v>10</v>
      </c>
      <c r="M1119">
        <v>333.14</v>
      </c>
      <c r="N1119">
        <v>0.15</v>
      </c>
      <c r="O1119">
        <v>194.52</v>
      </c>
      <c r="P1119">
        <v>2831.6899999999996</v>
      </c>
      <c r="Q1119">
        <v>1945.2</v>
      </c>
      <c r="R1119">
        <v>886.48999999999955</v>
      </c>
      <c r="S1119">
        <v>0.31306039856057677</v>
      </c>
      <c r="T1119">
        <v>2026</v>
      </c>
      <c r="U1119" t="s">
        <v>90</v>
      </c>
      <c r="V1119">
        <v>6</v>
      </c>
      <c r="W1119" t="s">
        <v>81</v>
      </c>
    </row>
    <row r="1120" spans="1:23">
      <c r="A1120">
        <v>952</v>
      </c>
      <c r="B1120" s="11">
        <v>46190</v>
      </c>
      <c r="C1120">
        <v>2026</v>
      </c>
      <c r="D1120" t="s">
        <v>90</v>
      </c>
      <c r="E1120" t="s">
        <v>81</v>
      </c>
      <c r="F1120" t="s">
        <v>0</v>
      </c>
      <c r="G1120" t="s">
        <v>1</v>
      </c>
      <c r="H1120" t="s">
        <v>2</v>
      </c>
      <c r="I1120" t="s">
        <v>16</v>
      </c>
      <c r="J1120" t="s">
        <v>23</v>
      </c>
      <c r="K1120" t="s">
        <v>40</v>
      </c>
      <c r="L1120">
        <v>1</v>
      </c>
      <c r="M1120">
        <v>79.900000000000006</v>
      </c>
      <c r="N1120">
        <v>0.05</v>
      </c>
      <c r="O1120">
        <v>40.19</v>
      </c>
      <c r="P1120">
        <v>75.905000000000001</v>
      </c>
      <c r="Q1120">
        <v>40.19</v>
      </c>
      <c r="R1120">
        <v>35.715000000000003</v>
      </c>
      <c r="S1120">
        <v>0.47052236348066667</v>
      </c>
      <c r="T1120">
        <v>2026</v>
      </c>
      <c r="U1120" t="s">
        <v>90</v>
      </c>
      <c r="V1120">
        <v>6</v>
      </c>
      <c r="W1120" t="s">
        <v>81</v>
      </c>
    </row>
    <row r="1121" spans="1:23">
      <c r="A1121">
        <v>1081</v>
      </c>
      <c r="B1121" s="11">
        <v>46190</v>
      </c>
      <c r="C1121">
        <v>2026</v>
      </c>
      <c r="D1121" t="s">
        <v>90</v>
      </c>
      <c r="E1121" t="s">
        <v>81</v>
      </c>
      <c r="F1121" t="s">
        <v>20</v>
      </c>
      <c r="G1121" t="s">
        <v>47</v>
      </c>
      <c r="H1121" t="s">
        <v>2</v>
      </c>
      <c r="I1121" t="s">
        <v>3</v>
      </c>
      <c r="J1121" t="s">
        <v>4</v>
      </c>
      <c r="K1121" t="s">
        <v>22</v>
      </c>
      <c r="L1121">
        <v>1</v>
      </c>
      <c r="M1121">
        <v>51.12</v>
      </c>
      <c r="N1121">
        <v>0</v>
      </c>
      <c r="O1121">
        <v>22.43</v>
      </c>
      <c r="P1121">
        <v>51.12</v>
      </c>
      <c r="Q1121">
        <v>22.43</v>
      </c>
      <c r="R1121">
        <v>28.689999999999998</v>
      </c>
      <c r="S1121">
        <v>0.56122848200312991</v>
      </c>
      <c r="T1121">
        <v>2026</v>
      </c>
      <c r="U1121" t="s">
        <v>90</v>
      </c>
      <c r="V1121">
        <v>6</v>
      </c>
      <c r="W1121" t="s">
        <v>81</v>
      </c>
    </row>
    <row r="1122" spans="1:23">
      <c r="A1122">
        <v>2043</v>
      </c>
      <c r="B1122" s="11">
        <v>46190</v>
      </c>
      <c r="C1122">
        <v>2026</v>
      </c>
      <c r="D1122" t="s">
        <v>90</v>
      </c>
      <c r="E1122" t="s">
        <v>81</v>
      </c>
      <c r="F1122" t="s">
        <v>6</v>
      </c>
      <c r="G1122" t="s">
        <v>27</v>
      </c>
      <c r="H1122" t="s">
        <v>2</v>
      </c>
      <c r="I1122" t="s">
        <v>13</v>
      </c>
      <c r="J1122" t="s">
        <v>9</v>
      </c>
      <c r="K1122" t="s">
        <v>10</v>
      </c>
      <c r="L1122">
        <v>2</v>
      </c>
      <c r="M1122">
        <v>90.33</v>
      </c>
      <c r="N1122">
        <v>0</v>
      </c>
      <c r="O1122">
        <v>46.3</v>
      </c>
      <c r="P1122">
        <v>180.66</v>
      </c>
      <c r="Q1122">
        <v>92.6</v>
      </c>
      <c r="R1122">
        <v>88.06</v>
      </c>
      <c r="S1122">
        <v>0.48743496069965686</v>
      </c>
      <c r="T1122">
        <v>2026</v>
      </c>
      <c r="U1122" t="s">
        <v>90</v>
      </c>
      <c r="V1122">
        <v>6</v>
      </c>
      <c r="W1122" t="s">
        <v>81</v>
      </c>
    </row>
    <row r="1123" spans="1:23">
      <c r="A1123">
        <v>4040</v>
      </c>
      <c r="B1123" s="11">
        <v>46190</v>
      </c>
      <c r="C1123">
        <v>2026</v>
      </c>
      <c r="D1123" t="s">
        <v>90</v>
      </c>
      <c r="E1123" t="s">
        <v>81</v>
      </c>
      <c r="F1123" t="s">
        <v>20</v>
      </c>
      <c r="G1123" t="s">
        <v>31</v>
      </c>
      <c r="H1123" t="s">
        <v>2</v>
      </c>
      <c r="I1123" t="s">
        <v>16</v>
      </c>
      <c r="J1123" t="s">
        <v>14</v>
      </c>
      <c r="K1123" t="s">
        <v>15</v>
      </c>
      <c r="L1123">
        <v>2</v>
      </c>
      <c r="M1123">
        <v>36.799999999999997</v>
      </c>
      <c r="N1123">
        <v>0.05</v>
      </c>
      <c r="O1123">
        <v>13.94</v>
      </c>
      <c r="P1123">
        <v>69.919999999999987</v>
      </c>
      <c r="Q1123">
        <v>27.88</v>
      </c>
      <c r="R1123">
        <v>42.039999999999992</v>
      </c>
      <c r="S1123">
        <v>0.60125858123569798</v>
      </c>
      <c r="T1123">
        <v>2026</v>
      </c>
      <c r="U1123" t="s">
        <v>90</v>
      </c>
      <c r="V1123">
        <v>6</v>
      </c>
      <c r="W1123" t="s">
        <v>81</v>
      </c>
    </row>
    <row r="1124" spans="1:23">
      <c r="A1124">
        <v>2295</v>
      </c>
      <c r="B1124" s="11">
        <v>46191</v>
      </c>
      <c r="C1124">
        <v>2026</v>
      </c>
      <c r="D1124" t="s">
        <v>90</v>
      </c>
      <c r="E1124" t="s">
        <v>81</v>
      </c>
      <c r="F1124" t="s">
        <v>6</v>
      </c>
      <c r="G1124" t="s">
        <v>41</v>
      </c>
      <c r="H1124" t="s">
        <v>28</v>
      </c>
      <c r="I1124" t="s">
        <v>13</v>
      </c>
      <c r="J1124" t="s">
        <v>14</v>
      </c>
      <c r="K1124" t="s">
        <v>32</v>
      </c>
      <c r="L1124">
        <v>1</v>
      </c>
      <c r="M1124">
        <v>45.7</v>
      </c>
      <c r="N1124">
        <v>0.1</v>
      </c>
      <c r="O1124">
        <v>18.600000000000001</v>
      </c>
      <c r="P1124">
        <v>41.13</v>
      </c>
      <c r="Q1124">
        <v>18.600000000000001</v>
      </c>
      <c r="R1124">
        <v>22.53</v>
      </c>
      <c r="S1124">
        <v>0.5477753464624362</v>
      </c>
      <c r="T1124">
        <v>2026</v>
      </c>
      <c r="U1124" t="s">
        <v>90</v>
      </c>
      <c r="V1124">
        <v>6</v>
      </c>
      <c r="W1124" t="s">
        <v>81</v>
      </c>
    </row>
    <row r="1125" spans="1:23">
      <c r="A1125">
        <v>2670</v>
      </c>
      <c r="B1125" s="11">
        <v>46191</v>
      </c>
      <c r="C1125">
        <v>2026</v>
      </c>
      <c r="D1125" t="s">
        <v>90</v>
      </c>
      <c r="E1125" t="s">
        <v>81</v>
      </c>
      <c r="F1125" t="s">
        <v>11</v>
      </c>
      <c r="G1125" t="s">
        <v>25</v>
      </c>
      <c r="H1125" t="s">
        <v>28</v>
      </c>
      <c r="I1125" t="s">
        <v>3</v>
      </c>
      <c r="J1125" t="s">
        <v>14</v>
      </c>
      <c r="K1125" t="s">
        <v>48</v>
      </c>
      <c r="L1125">
        <v>3</v>
      </c>
      <c r="M1125">
        <v>162.30000000000001</v>
      </c>
      <c r="N1125">
        <v>0.1</v>
      </c>
      <c r="O1125">
        <v>86.43</v>
      </c>
      <c r="P1125">
        <v>438.21000000000004</v>
      </c>
      <c r="Q1125">
        <v>259.29000000000002</v>
      </c>
      <c r="R1125">
        <v>178.92000000000002</v>
      </c>
      <c r="S1125">
        <v>0.40829739166153217</v>
      </c>
      <c r="T1125">
        <v>2026</v>
      </c>
      <c r="U1125" t="s">
        <v>90</v>
      </c>
      <c r="V1125">
        <v>6</v>
      </c>
      <c r="W1125" t="s">
        <v>81</v>
      </c>
    </row>
    <row r="1126" spans="1:23">
      <c r="A1126">
        <v>2777</v>
      </c>
      <c r="B1126" s="11">
        <v>46191</v>
      </c>
      <c r="C1126">
        <v>2026</v>
      </c>
      <c r="D1126" t="s">
        <v>90</v>
      </c>
      <c r="E1126" t="s">
        <v>81</v>
      </c>
      <c r="F1126" t="s">
        <v>6</v>
      </c>
      <c r="G1126" t="s">
        <v>49</v>
      </c>
      <c r="H1126" t="s">
        <v>8</v>
      </c>
      <c r="I1126" t="s">
        <v>16</v>
      </c>
      <c r="J1126" t="s">
        <v>9</v>
      </c>
      <c r="K1126" t="s">
        <v>46</v>
      </c>
      <c r="L1126">
        <v>5</v>
      </c>
      <c r="M1126">
        <v>72.37</v>
      </c>
      <c r="N1126">
        <v>0.2</v>
      </c>
      <c r="O1126">
        <v>32.840000000000003</v>
      </c>
      <c r="P1126">
        <v>289.48</v>
      </c>
      <c r="Q1126">
        <v>164.20000000000002</v>
      </c>
      <c r="R1126">
        <v>125.28</v>
      </c>
      <c r="S1126">
        <v>0.43277601215973466</v>
      </c>
      <c r="T1126">
        <v>2026</v>
      </c>
      <c r="U1126" t="s">
        <v>90</v>
      </c>
      <c r="V1126">
        <v>6</v>
      </c>
      <c r="W1126" t="s">
        <v>81</v>
      </c>
    </row>
    <row r="1127" spans="1:23">
      <c r="A1127">
        <v>2780</v>
      </c>
      <c r="B1127" s="11">
        <v>46191</v>
      </c>
      <c r="C1127">
        <v>2026</v>
      </c>
      <c r="D1127" t="s">
        <v>90</v>
      </c>
      <c r="E1127" t="s">
        <v>81</v>
      </c>
      <c r="F1127" t="s">
        <v>11</v>
      </c>
      <c r="G1127" t="s">
        <v>18</v>
      </c>
      <c r="H1127" t="s">
        <v>2</v>
      </c>
      <c r="I1127" t="s">
        <v>13</v>
      </c>
      <c r="J1127" t="s">
        <v>34</v>
      </c>
      <c r="K1127" t="s">
        <v>42</v>
      </c>
      <c r="L1127">
        <v>2</v>
      </c>
      <c r="M1127">
        <v>35.61</v>
      </c>
      <c r="N1127">
        <v>0.15</v>
      </c>
      <c r="O1127">
        <v>13.96</v>
      </c>
      <c r="P1127">
        <v>60.536999999999999</v>
      </c>
      <c r="Q1127">
        <v>27.92</v>
      </c>
      <c r="R1127">
        <v>32.616999999999997</v>
      </c>
      <c r="S1127">
        <v>0.53879445628293432</v>
      </c>
      <c r="T1127">
        <v>2026</v>
      </c>
      <c r="U1127" t="s">
        <v>90</v>
      </c>
      <c r="V1127">
        <v>6</v>
      </c>
      <c r="W1127" t="s">
        <v>81</v>
      </c>
    </row>
    <row r="1128" spans="1:23">
      <c r="A1128">
        <v>3209</v>
      </c>
      <c r="B1128" s="11">
        <v>46191</v>
      </c>
      <c r="C1128">
        <v>2026</v>
      </c>
      <c r="D1128" t="s">
        <v>90</v>
      </c>
      <c r="E1128" t="s">
        <v>81</v>
      </c>
      <c r="F1128" t="s">
        <v>20</v>
      </c>
      <c r="G1128" t="s">
        <v>47</v>
      </c>
      <c r="H1128" t="s">
        <v>2</v>
      </c>
      <c r="I1128" t="s">
        <v>3</v>
      </c>
      <c r="J1128" t="s">
        <v>14</v>
      </c>
      <c r="K1128" t="s">
        <v>44</v>
      </c>
      <c r="L1128">
        <v>2</v>
      </c>
      <c r="M1128">
        <v>133.12</v>
      </c>
      <c r="N1128">
        <v>0</v>
      </c>
      <c r="O1128">
        <v>67.02</v>
      </c>
      <c r="P1128">
        <v>266.24</v>
      </c>
      <c r="Q1128">
        <v>134.04</v>
      </c>
      <c r="R1128">
        <v>132.20000000000002</v>
      </c>
      <c r="S1128">
        <v>0.4965444711538462</v>
      </c>
      <c r="T1128">
        <v>2026</v>
      </c>
      <c r="U1128" t="s">
        <v>90</v>
      </c>
      <c r="V1128">
        <v>6</v>
      </c>
      <c r="W1128" t="s">
        <v>81</v>
      </c>
    </row>
    <row r="1129" spans="1:23">
      <c r="A1129">
        <v>3414</v>
      </c>
      <c r="B1129" s="11">
        <v>46191</v>
      </c>
      <c r="C1129">
        <v>2026</v>
      </c>
      <c r="D1129" t="s">
        <v>90</v>
      </c>
      <c r="E1129" t="s">
        <v>81</v>
      </c>
      <c r="F1129" t="s">
        <v>0</v>
      </c>
      <c r="G1129" t="s">
        <v>50</v>
      </c>
      <c r="H1129" t="s">
        <v>28</v>
      </c>
      <c r="I1129" t="s">
        <v>3</v>
      </c>
      <c r="J1129" t="s">
        <v>4</v>
      </c>
      <c r="K1129" t="s">
        <v>22</v>
      </c>
      <c r="L1129">
        <v>1</v>
      </c>
      <c r="M1129">
        <v>51.23</v>
      </c>
      <c r="N1129">
        <v>0.05</v>
      </c>
      <c r="O1129">
        <v>23.12</v>
      </c>
      <c r="P1129">
        <v>48.668499999999995</v>
      </c>
      <c r="Q1129">
        <v>23.12</v>
      </c>
      <c r="R1129">
        <v>25.548499999999994</v>
      </c>
      <c r="S1129">
        <v>0.5249494025909982</v>
      </c>
      <c r="T1129">
        <v>2026</v>
      </c>
      <c r="U1129" t="s">
        <v>90</v>
      </c>
      <c r="V1129">
        <v>6</v>
      </c>
      <c r="W1129" t="s">
        <v>81</v>
      </c>
    </row>
    <row r="1130" spans="1:23">
      <c r="A1130">
        <v>3846</v>
      </c>
      <c r="B1130" s="11">
        <v>46191</v>
      </c>
      <c r="C1130">
        <v>2026</v>
      </c>
      <c r="D1130" t="s">
        <v>90</v>
      </c>
      <c r="E1130" t="s">
        <v>81</v>
      </c>
      <c r="F1130" t="s">
        <v>6</v>
      </c>
      <c r="G1130" t="s">
        <v>43</v>
      </c>
      <c r="H1130" t="s">
        <v>2</v>
      </c>
      <c r="I1130" t="s">
        <v>16</v>
      </c>
      <c r="J1130" t="s">
        <v>9</v>
      </c>
      <c r="K1130" t="s">
        <v>10</v>
      </c>
      <c r="L1130">
        <v>1</v>
      </c>
      <c r="M1130">
        <v>93.5</v>
      </c>
      <c r="N1130">
        <v>0</v>
      </c>
      <c r="O1130">
        <v>46.63</v>
      </c>
      <c r="P1130">
        <v>93.5</v>
      </c>
      <c r="Q1130">
        <v>46.63</v>
      </c>
      <c r="R1130">
        <v>46.87</v>
      </c>
      <c r="S1130">
        <v>0.50128342245989299</v>
      </c>
      <c r="T1130">
        <v>2026</v>
      </c>
      <c r="U1130" t="s">
        <v>90</v>
      </c>
      <c r="V1130">
        <v>6</v>
      </c>
      <c r="W1130" t="s">
        <v>81</v>
      </c>
    </row>
    <row r="1131" spans="1:23">
      <c r="A1131">
        <v>4120</v>
      </c>
      <c r="B1131" s="11">
        <v>46191</v>
      </c>
      <c r="C1131">
        <v>2026</v>
      </c>
      <c r="D1131" t="s">
        <v>90</v>
      </c>
      <c r="E1131" t="s">
        <v>81</v>
      </c>
      <c r="F1131" t="s">
        <v>20</v>
      </c>
      <c r="G1131" t="s">
        <v>21</v>
      </c>
      <c r="H1131" t="s">
        <v>19</v>
      </c>
      <c r="I1131" t="s">
        <v>3</v>
      </c>
      <c r="J1131" t="s">
        <v>34</v>
      </c>
      <c r="K1131" t="s">
        <v>35</v>
      </c>
      <c r="L1131">
        <v>3</v>
      </c>
      <c r="M1131">
        <v>41.16</v>
      </c>
      <c r="N1131">
        <v>0</v>
      </c>
      <c r="O1131">
        <v>14.79</v>
      </c>
      <c r="P1131">
        <v>123.47999999999999</v>
      </c>
      <c r="Q1131">
        <v>44.37</v>
      </c>
      <c r="R1131">
        <v>79.109999999999985</v>
      </c>
      <c r="S1131">
        <v>0.64067055393586003</v>
      </c>
      <c r="T1131">
        <v>2026</v>
      </c>
      <c r="U1131" t="s">
        <v>90</v>
      </c>
      <c r="V1131">
        <v>6</v>
      </c>
      <c r="W1131" t="s">
        <v>81</v>
      </c>
    </row>
    <row r="1132" spans="1:23">
      <c r="A1132">
        <v>4217</v>
      </c>
      <c r="B1132" s="11">
        <v>46191</v>
      </c>
      <c r="C1132">
        <v>2026</v>
      </c>
      <c r="D1132" t="s">
        <v>90</v>
      </c>
      <c r="E1132" t="s">
        <v>81</v>
      </c>
      <c r="F1132" t="s">
        <v>6</v>
      </c>
      <c r="G1132" t="s">
        <v>43</v>
      </c>
      <c r="H1132" t="s">
        <v>28</v>
      </c>
      <c r="I1132" t="s">
        <v>13</v>
      </c>
      <c r="J1132" t="s">
        <v>34</v>
      </c>
      <c r="K1132" t="s">
        <v>35</v>
      </c>
      <c r="L1132">
        <v>1</v>
      </c>
      <c r="M1132">
        <v>39.74</v>
      </c>
      <c r="N1132">
        <v>0.05</v>
      </c>
      <c r="O1132">
        <v>14.39</v>
      </c>
      <c r="P1132">
        <v>37.753</v>
      </c>
      <c r="Q1132">
        <v>14.39</v>
      </c>
      <c r="R1132">
        <v>23.363</v>
      </c>
      <c r="S1132">
        <v>0.6188382380208195</v>
      </c>
      <c r="T1132">
        <v>2026</v>
      </c>
      <c r="U1132" t="s">
        <v>90</v>
      </c>
      <c r="V1132">
        <v>6</v>
      </c>
      <c r="W1132" t="s">
        <v>81</v>
      </c>
    </row>
    <row r="1133" spans="1:23">
      <c r="A1133">
        <v>4786</v>
      </c>
      <c r="B1133" s="11">
        <v>46191</v>
      </c>
      <c r="C1133">
        <v>2026</v>
      </c>
      <c r="D1133" t="s">
        <v>90</v>
      </c>
      <c r="E1133" t="s">
        <v>81</v>
      </c>
      <c r="F1133" t="s">
        <v>20</v>
      </c>
      <c r="G1133" t="s">
        <v>31</v>
      </c>
      <c r="H1133" t="s">
        <v>2</v>
      </c>
      <c r="I1133" t="s">
        <v>3</v>
      </c>
      <c r="J1133" t="s">
        <v>14</v>
      </c>
      <c r="K1133" t="s">
        <v>32</v>
      </c>
      <c r="L1133">
        <v>3</v>
      </c>
      <c r="M1133">
        <v>46.79</v>
      </c>
      <c r="N1133">
        <v>0.1</v>
      </c>
      <c r="O1133">
        <v>18.25</v>
      </c>
      <c r="P1133">
        <v>126.33300000000001</v>
      </c>
      <c r="Q1133">
        <v>54.75</v>
      </c>
      <c r="R1133">
        <v>71.583000000000013</v>
      </c>
      <c r="S1133">
        <v>0.56662154781411034</v>
      </c>
      <c r="T1133">
        <v>2026</v>
      </c>
      <c r="U1133" t="s">
        <v>90</v>
      </c>
      <c r="V1133">
        <v>6</v>
      </c>
      <c r="W1133" t="s">
        <v>81</v>
      </c>
    </row>
    <row r="1134" spans="1:23">
      <c r="A1134">
        <v>23</v>
      </c>
      <c r="B1134" s="11">
        <v>46192</v>
      </c>
      <c r="C1134">
        <v>2026</v>
      </c>
      <c r="D1134" t="s">
        <v>90</v>
      </c>
      <c r="E1134" t="s">
        <v>81</v>
      </c>
      <c r="F1134" t="s">
        <v>20</v>
      </c>
      <c r="G1134" t="s">
        <v>47</v>
      </c>
      <c r="H1134" t="s">
        <v>8</v>
      </c>
      <c r="I1134" t="s">
        <v>16</v>
      </c>
      <c r="J1134" t="s">
        <v>9</v>
      </c>
      <c r="K1134" t="s">
        <v>10</v>
      </c>
      <c r="L1134">
        <v>4</v>
      </c>
      <c r="M1134">
        <v>91.74</v>
      </c>
      <c r="N1134">
        <v>0.2</v>
      </c>
      <c r="O1134">
        <v>44.74</v>
      </c>
      <c r="P1134">
        <v>293.56799999999998</v>
      </c>
      <c r="Q1134">
        <v>178.96</v>
      </c>
      <c r="R1134">
        <v>114.60799999999998</v>
      </c>
      <c r="S1134">
        <v>0.39039677349029861</v>
      </c>
      <c r="T1134">
        <v>2026</v>
      </c>
      <c r="U1134" t="s">
        <v>90</v>
      </c>
      <c r="V1134">
        <v>6</v>
      </c>
      <c r="W1134" t="s">
        <v>81</v>
      </c>
    </row>
    <row r="1135" spans="1:23">
      <c r="A1135">
        <v>99</v>
      </c>
      <c r="B1135" s="11">
        <v>46192</v>
      </c>
      <c r="C1135">
        <v>2026</v>
      </c>
      <c r="D1135" t="s">
        <v>90</v>
      </c>
      <c r="E1135" t="s">
        <v>81</v>
      </c>
      <c r="F1135" t="s">
        <v>20</v>
      </c>
      <c r="G1135" t="s">
        <v>47</v>
      </c>
      <c r="H1135" t="s">
        <v>2</v>
      </c>
      <c r="I1135" t="s">
        <v>13</v>
      </c>
      <c r="J1135" t="s">
        <v>34</v>
      </c>
      <c r="K1135" t="s">
        <v>42</v>
      </c>
      <c r="L1135">
        <v>1</v>
      </c>
      <c r="M1135">
        <v>36.28</v>
      </c>
      <c r="N1135">
        <v>0.1</v>
      </c>
      <c r="O1135">
        <v>13.8</v>
      </c>
      <c r="P1135">
        <v>32.652000000000001</v>
      </c>
      <c r="Q1135">
        <v>13.8</v>
      </c>
      <c r="R1135">
        <v>18.852</v>
      </c>
      <c r="S1135">
        <v>0.5773612642410878</v>
      </c>
      <c r="T1135">
        <v>2026</v>
      </c>
      <c r="U1135" t="s">
        <v>90</v>
      </c>
      <c r="V1135">
        <v>6</v>
      </c>
      <c r="W1135" t="s">
        <v>81</v>
      </c>
    </row>
    <row r="1136" spans="1:23">
      <c r="A1136">
        <v>269</v>
      </c>
      <c r="B1136" s="11">
        <v>46192</v>
      </c>
      <c r="C1136">
        <v>2026</v>
      </c>
      <c r="D1136" t="s">
        <v>90</v>
      </c>
      <c r="E1136" t="s">
        <v>81</v>
      </c>
      <c r="F1136" t="s">
        <v>20</v>
      </c>
      <c r="G1136" t="s">
        <v>47</v>
      </c>
      <c r="H1136" t="s">
        <v>8</v>
      </c>
      <c r="I1136" t="s">
        <v>3</v>
      </c>
      <c r="J1136" t="s">
        <v>9</v>
      </c>
      <c r="K1136" t="s">
        <v>46</v>
      </c>
      <c r="L1136">
        <v>3</v>
      </c>
      <c r="M1136">
        <v>73.02</v>
      </c>
      <c r="N1136">
        <v>0.1</v>
      </c>
      <c r="O1136">
        <v>32.69</v>
      </c>
      <c r="P1136">
        <v>197.154</v>
      </c>
      <c r="Q1136">
        <v>98.07</v>
      </c>
      <c r="R1136">
        <v>99.084000000000003</v>
      </c>
      <c r="S1136">
        <v>0.50257159377948202</v>
      </c>
      <c r="T1136">
        <v>2026</v>
      </c>
      <c r="U1136" t="s">
        <v>90</v>
      </c>
      <c r="V1136">
        <v>6</v>
      </c>
      <c r="W1136" t="s">
        <v>81</v>
      </c>
    </row>
    <row r="1137" spans="1:23">
      <c r="A1137">
        <v>1772</v>
      </c>
      <c r="B1137" s="11">
        <v>46192</v>
      </c>
      <c r="C1137">
        <v>2026</v>
      </c>
      <c r="D1137" t="s">
        <v>90</v>
      </c>
      <c r="E1137" t="s">
        <v>81</v>
      </c>
      <c r="F1137" t="s">
        <v>20</v>
      </c>
      <c r="G1137" t="s">
        <v>21</v>
      </c>
      <c r="H1137" t="s">
        <v>2</v>
      </c>
      <c r="I1137" t="s">
        <v>13</v>
      </c>
      <c r="J1137" t="s">
        <v>9</v>
      </c>
      <c r="K1137" t="s">
        <v>37</v>
      </c>
      <c r="L1137">
        <v>4</v>
      </c>
      <c r="M1137">
        <v>153.38</v>
      </c>
      <c r="N1137">
        <v>0</v>
      </c>
      <c r="O1137">
        <v>76.92</v>
      </c>
      <c r="P1137">
        <v>613.52</v>
      </c>
      <c r="Q1137">
        <v>307.68</v>
      </c>
      <c r="R1137">
        <v>305.83999999999997</v>
      </c>
      <c r="S1137">
        <v>0.49850045638283996</v>
      </c>
      <c r="T1137">
        <v>2026</v>
      </c>
      <c r="U1137" t="s">
        <v>90</v>
      </c>
      <c r="V1137">
        <v>6</v>
      </c>
      <c r="W1137" t="s">
        <v>81</v>
      </c>
    </row>
    <row r="1138" spans="1:23">
      <c r="A1138">
        <v>1906</v>
      </c>
      <c r="B1138" s="11">
        <v>46192</v>
      </c>
      <c r="C1138">
        <v>2026</v>
      </c>
      <c r="D1138" t="s">
        <v>90</v>
      </c>
      <c r="E1138" t="s">
        <v>81</v>
      </c>
      <c r="F1138" t="s">
        <v>20</v>
      </c>
      <c r="G1138" t="s">
        <v>33</v>
      </c>
      <c r="H1138" t="s">
        <v>28</v>
      </c>
      <c r="I1138" t="s">
        <v>3</v>
      </c>
      <c r="J1138" t="s">
        <v>23</v>
      </c>
      <c r="K1138" t="s">
        <v>51</v>
      </c>
      <c r="L1138">
        <v>2</v>
      </c>
      <c r="M1138">
        <v>125.5</v>
      </c>
      <c r="N1138">
        <v>0</v>
      </c>
      <c r="O1138">
        <v>61.67</v>
      </c>
      <c r="P1138">
        <v>251</v>
      </c>
      <c r="Q1138">
        <v>123.34</v>
      </c>
      <c r="R1138">
        <v>127.66</v>
      </c>
      <c r="S1138">
        <v>0.50860557768924297</v>
      </c>
      <c r="T1138">
        <v>2026</v>
      </c>
      <c r="U1138" t="s">
        <v>90</v>
      </c>
      <c r="V1138">
        <v>6</v>
      </c>
      <c r="W1138" t="s">
        <v>81</v>
      </c>
    </row>
    <row r="1139" spans="1:23">
      <c r="A1139">
        <v>2473</v>
      </c>
      <c r="B1139" s="11">
        <v>46192</v>
      </c>
      <c r="C1139">
        <v>2026</v>
      </c>
      <c r="D1139" t="s">
        <v>90</v>
      </c>
      <c r="E1139" t="s">
        <v>81</v>
      </c>
      <c r="F1139" t="s">
        <v>0</v>
      </c>
      <c r="G1139" t="s">
        <v>1</v>
      </c>
      <c r="H1139" t="s">
        <v>8</v>
      </c>
      <c r="I1139" t="s">
        <v>3</v>
      </c>
      <c r="J1139" t="s">
        <v>4</v>
      </c>
      <c r="K1139" t="s">
        <v>5</v>
      </c>
      <c r="L1139">
        <v>3</v>
      </c>
      <c r="M1139">
        <v>80.75</v>
      </c>
      <c r="N1139">
        <v>0.15</v>
      </c>
      <c r="O1139">
        <v>42.81</v>
      </c>
      <c r="P1139">
        <v>205.91249999999999</v>
      </c>
      <c r="Q1139">
        <v>128.43</v>
      </c>
      <c r="R1139">
        <v>77.482499999999987</v>
      </c>
      <c r="S1139">
        <v>0.37628847204516475</v>
      </c>
      <c r="T1139">
        <v>2026</v>
      </c>
      <c r="U1139" t="s">
        <v>90</v>
      </c>
      <c r="V1139">
        <v>6</v>
      </c>
      <c r="W1139" t="s">
        <v>81</v>
      </c>
    </row>
    <row r="1140" spans="1:23">
      <c r="A1140">
        <v>2549</v>
      </c>
      <c r="B1140" s="11">
        <v>46192</v>
      </c>
      <c r="C1140">
        <v>2026</v>
      </c>
      <c r="D1140" t="s">
        <v>90</v>
      </c>
      <c r="E1140" t="s">
        <v>81</v>
      </c>
      <c r="F1140" t="s">
        <v>20</v>
      </c>
      <c r="G1140" t="s">
        <v>47</v>
      </c>
      <c r="H1140" t="s">
        <v>8</v>
      </c>
      <c r="I1140" t="s">
        <v>3</v>
      </c>
      <c r="J1140" t="s">
        <v>34</v>
      </c>
      <c r="K1140" t="s">
        <v>42</v>
      </c>
      <c r="L1140">
        <v>8</v>
      </c>
      <c r="M1140">
        <v>36.15</v>
      </c>
      <c r="N1140">
        <v>0.05</v>
      </c>
      <c r="O1140">
        <v>13.55</v>
      </c>
      <c r="P1140">
        <v>274.73999999999995</v>
      </c>
      <c r="Q1140">
        <v>108.4</v>
      </c>
      <c r="R1140">
        <v>166.33999999999995</v>
      </c>
      <c r="S1140">
        <v>0.60544514814005956</v>
      </c>
      <c r="T1140">
        <v>2026</v>
      </c>
      <c r="U1140" t="s">
        <v>90</v>
      </c>
      <c r="V1140">
        <v>6</v>
      </c>
      <c r="W1140" t="s">
        <v>81</v>
      </c>
    </row>
    <row r="1141" spans="1:23">
      <c r="A1141">
        <v>3341</v>
      </c>
      <c r="B1141" s="11">
        <v>46192</v>
      </c>
      <c r="C1141">
        <v>2026</v>
      </c>
      <c r="D1141" t="s">
        <v>90</v>
      </c>
      <c r="E1141" t="s">
        <v>81</v>
      </c>
      <c r="F1141" t="s">
        <v>0</v>
      </c>
      <c r="G1141" t="s">
        <v>50</v>
      </c>
      <c r="H1141" t="s">
        <v>2</v>
      </c>
      <c r="I1141" t="s">
        <v>13</v>
      </c>
      <c r="J1141" t="s">
        <v>9</v>
      </c>
      <c r="K1141" t="s">
        <v>17</v>
      </c>
      <c r="L1141">
        <v>2</v>
      </c>
      <c r="M1141">
        <v>143.1</v>
      </c>
      <c r="N1141">
        <v>0</v>
      </c>
      <c r="O1141">
        <v>78.11</v>
      </c>
      <c r="P1141">
        <v>286.2</v>
      </c>
      <c r="Q1141">
        <v>156.22</v>
      </c>
      <c r="R1141">
        <v>129.97999999999999</v>
      </c>
      <c r="S1141">
        <v>0.45415793151642209</v>
      </c>
      <c r="T1141">
        <v>2026</v>
      </c>
      <c r="U1141" t="s">
        <v>90</v>
      </c>
      <c r="V1141">
        <v>6</v>
      </c>
      <c r="W1141" t="s">
        <v>81</v>
      </c>
    </row>
    <row r="1142" spans="1:23">
      <c r="A1142">
        <v>3351</v>
      </c>
      <c r="B1142" s="11">
        <v>46192</v>
      </c>
      <c r="C1142">
        <v>2026</v>
      </c>
      <c r="D1142" t="s">
        <v>90</v>
      </c>
      <c r="E1142" t="s">
        <v>81</v>
      </c>
      <c r="F1142" t="s">
        <v>6</v>
      </c>
      <c r="G1142" t="s">
        <v>7</v>
      </c>
      <c r="H1142" t="s">
        <v>28</v>
      </c>
      <c r="I1142" t="s">
        <v>13</v>
      </c>
      <c r="J1142" t="s">
        <v>23</v>
      </c>
      <c r="K1142" t="s">
        <v>51</v>
      </c>
      <c r="L1142">
        <v>4</v>
      </c>
      <c r="M1142">
        <v>123.89</v>
      </c>
      <c r="N1142">
        <v>0</v>
      </c>
      <c r="O1142">
        <v>59.42</v>
      </c>
      <c r="P1142">
        <v>495.56</v>
      </c>
      <c r="Q1142">
        <v>237.68</v>
      </c>
      <c r="R1142">
        <v>257.88</v>
      </c>
      <c r="S1142">
        <v>0.5203809831301961</v>
      </c>
      <c r="T1142">
        <v>2026</v>
      </c>
      <c r="U1142" t="s">
        <v>90</v>
      </c>
      <c r="V1142">
        <v>6</v>
      </c>
      <c r="W1142" t="s">
        <v>81</v>
      </c>
    </row>
    <row r="1143" spans="1:23">
      <c r="A1143">
        <v>3366</v>
      </c>
      <c r="B1143" s="11">
        <v>46192</v>
      </c>
      <c r="C1143">
        <v>2026</v>
      </c>
      <c r="D1143" t="s">
        <v>90</v>
      </c>
      <c r="E1143" t="s">
        <v>81</v>
      </c>
      <c r="F1143" t="s">
        <v>6</v>
      </c>
      <c r="G1143" t="s">
        <v>41</v>
      </c>
      <c r="H1143" t="s">
        <v>2</v>
      </c>
      <c r="I1143" t="s">
        <v>16</v>
      </c>
      <c r="J1143" t="s">
        <v>14</v>
      </c>
      <c r="K1143" t="s">
        <v>44</v>
      </c>
      <c r="L1143">
        <v>1</v>
      </c>
      <c r="M1143">
        <v>135.41999999999999</v>
      </c>
      <c r="N1143">
        <v>0.05</v>
      </c>
      <c r="O1143">
        <v>68.180000000000007</v>
      </c>
      <c r="P1143">
        <v>128.64899999999997</v>
      </c>
      <c r="Q1143">
        <v>68.180000000000007</v>
      </c>
      <c r="R1143">
        <v>60.468999999999966</v>
      </c>
      <c r="S1143">
        <v>0.47003085915941811</v>
      </c>
      <c r="T1143">
        <v>2026</v>
      </c>
      <c r="U1143" t="s">
        <v>90</v>
      </c>
      <c r="V1143">
        <v>6</v>
      </c>
      <c r="W1143" t="s">
        <v>81</v>
      </c>
    </row>
    <row r="1144" spans="1:23">
      <c r="A1144">
        <v>3691</v>
      </c>
      <c r="B1144" s="11">
        <v>46192</v>
      </c>
      <c r="C1144">
        <v>2026</v>
      </c>
      <c r="D1144" t="s">
        <v>90</v>
      </c>
      <c r="E1144" t="s">
        <v>81</v>
      </c>
      <c r="F1144" t="s">
        <v>6</v>
      </c>
      <c r="G1144" t="s">
        <v>27</v>
      </c>
      <c r="H1144" t="s">
        <v>19</v>
      </c>
      <c r="I1144" t="s">
        <v>3</v>
      </c>
      <c r="J1144" t="s">
        <v>9</v>
      </c>
      <c r="K1144" t="s">
        <v>10</v>
      </c>
      <c r="L1144">
        <v>1</v>
      </c>
      <c r="M1144">
        <v>93.48</v>
      </c>
      <c r="N1144">
        <v>0.05</v>
      </c>
      <c r="O1144">
        <v>44.31</v>
      </c>
      <c r="P1144">
        <v>88.805999999999997</v>
      </c>
      <c r="Q1144">
        <v>44.31</v>
      </c>
      <c r="R1144">
        <v>44.495999999999995</v>
      </c>
      <c r="S1144">
        <v>0.50104722653874734</v>
      </c>
      <c r="T1144">
        <v>2026</v>
      </c>
      <c r="U1144" t="s">
        <v>90</v>
      </c>
      <c r="V1144">
        <v>6</v>
      </c>
      <c r="W1144" t="s">
        <v>81</v>
      </c>
    </row>
    <row r="1145" spans="1:23">
      <c r="A1145">
        <v>3909</v>
      </c>
      <c r="B1145" s="11">
        <v>46192</v>
      </c>
      <c r="C1145">
        <v>2026</v>
      </c>
      <c r="D1145" t="s">
        <v>90</v>
      </c>
      <c r="E1145" t="s">
        <v>81</v>
      </c>
      <c r="F1145" t="s">
        <v>6</v>
      </c>
      <c r="G1145" t="s">
        <v>7</v>
      </c>
      <c r="H1145" t="s">
        <v>28</v>
      </c>
      <c r="I1145" t="s">
        <v>3</v>
      </c>
      <c r="J1145" t="s">
        <v>9</v>
      </c>
      <c r="K1145" t="s">
        <v>37</v>
      </c>
      <c r="L1145">
        <v>1</v>
      </c>
      <c r="M1145">
        <v>156.05000000000001</v>
      </c>
      <c r="N1145">
        <v>0.05</v>
      </c>
      <c r="O1145">
        <v>81.28</v>
      </c>
      <c r="P1145">
        <v>148.2475</v>
      </c>
      <c r="Q1145">
        <v>81.28</v>
      </c>
      <c r="R1145">
        <v>66.967500000000001</v>
      </c>
      <c r="S1145">
        <v>0.45172768512116562</v>
      </c>
      <c r="T1145">
        <v>2026</v>
      </c>
      <c r="U1145" t="s">
        <v>90</v>
      </c>
      <c r="V1145">
        <v>6</v>
      </c>
      <c r="W1145" t="s">
        <v>81</v>
      </c>
    </row>
    <row r="1146" spans="1:23">
      <c r="A1146">
        <v>4862</v>
      </c>
      <c r="B1146" s="11">
        <v>46192</v>
      </c>
      <c r="C1146">
        <v>2026</v>
      </c>
      <c r="D1146" t="s">
        <v>90</v>
      </c>
      <c r="E1146" t="s">
        <v>81</v>
      </c>
      <c r="F1146" t="s">
        <v>6</v>
      </c>
      <c r="G1146" t="s">
        <v>27</v>
      </c>
      <c r="H1146" t="s">
        <v>2</v>
      </c>
      <c r="I1146" t="s">
        <v>3</v>
      </c>
      <c r="J1146" t="s">
        <v>34</v>
      </c>
      <c r="K1146" t="s">
        <v>42</v>
      </c>
      <c r="L1146">
        <v>1</v>
      </c>
      <c r="M1146">
        <v>36.74</v>
      </c>
      <c r="N1146">
        <v>0</v>
      </c>
      <c r="O1146">
        <v>14.15</v>
      </c>
      <c r="P1146">
        <v>36.74</v>
      </c>
      <c r="Q1146">
        <v>14.15</v>
      </c>
      <c r="R1146">
        <v>22.590000000000003</v>
      </c>
      <c r="S1146">
        <v>0.61486118671747425</v>
      </c>
      <c r="T1146">
        <v>2026</v>
      </c>
      <c r="U1146" t="s">
        <v>90</v>
      </c>
      <c r="V1146">
        <v>6</v>
      </c>
      <c r="W1146" t="s">
        <v>81</v>
      </c>
    </row>
    <row r="1147" spans="1:23">
      <c r="A1147">
        <v>5096</v>
      </c>
      <c r="B1147" s="11">
        <v>46192</v>
      </c>
      <c r="C1147">
        <v>2026</v>
      </c>
      <c r="D1147" t="s">
        <v>90</v>
      </c>
      <c r="E1147" t="s">
        <v>81</v>
      </c>
      <c r="F1147" t="s">
        <v>0</v>
      </c>
      <c r="G1147" t="s">
        <v>50</v>
      </c>
      <c r="H1147" t="s">
        <v>2</v>
      </c>
      <c r="I1147" t="s">
        <v>3</v>
      </c>
      <c r="J1147" t="s">
        <v>23</v>
      </c>
      <c r="K1147" t="s">
        <v>29</v>
      </c>
      <c r="L1147">
        <v>2</v>
      </c>
      <c r="M1147">
        <v>199.28</v>
      </c>
      <c r="N1147">
        <v>0</v>
      </c>
      <c r="O1147">
        <v>102.85</v>
      </c>
      <c r="P1147">
        <v>398.56</v>
      </c>
      <c r="Q1147">
        <v>205.7</v>
      </c>
      <c r="R1147">
        <v>192.86</v>
      </c>
      <c r="S1147">
        <v>0.48389201124046571</v>
      </c>
      <c r="T1147">
        <v>2026</v>
      </c>
      <c r="U1147" t="s">
        <v>90</v>
      </c>
      <c r="V1147">
        <v>6</v>
      </c>
      <c r="W1147" t="s">
        <v>81</v>
      </c>
    </row>
    <row r="1148" spans="1:23">
      <c r="A1148">
        <v>5112</v>
      </c>
      <c r="B1148" s="11">
        <v>46192</v>
      </c>
      <c r="C1148">
        <v>2026</v>
      </c>
      <c r="D1148" t="s">
        <v>90</v>
      </c>
      <c r="E1148" t="s">
        <v>81</v>
      </c>
      <c r="F1148" t="s">
        <v>0</v>
      </c>
      <c r="G1148" t="s">
        <v>1</v>
      </c>
      <c r="H1148" t="s">
        <v>28</v>
      </c>
      <c r="I1148" t="s">
        <v>3</v>
      </c>
      <c r="J1148" t="s">
        <v>34</v>
      </c>
      <c r="K1148" t="s">
        <v>42</v>
      </c>
      <c r="L1148">
        <v>2</v>
      </c>
      <c r="M1148">
        <v>37.04</v>
      </c>
      <c r="N1148">
        <v>0.05</v>
      </c>
      <c r="O1148">
        <v>13.76</v>
      </c>
      <c r="P1148">
        <v>70.375999999999991</v>
      </c>
      <c r="Q1148">
        <v>27.52</v>
      </c>
      <c r="R1148">
        <v>42.855999999999995</v>
      </c>
      <c r="S1148">
        <v>0.60895759918153913</v>
      </c>
      <c r="T1148">
        <v>2026</v>
      </c>
      <c r="U1148" t="s">
        <v>90</v>
      </c>
      <c r="V1148">
        <v>6</v>
      </c>
      <c r="W1148" t="s">
        <v>81</v>
      </c>
    </row>
    <row r="1149" spans="1:23">
      <c r="A1149">
        <v>501</v>
      </c>
      <c r="B1149" s="11">
        <v>46193</v>
      </c>
      <c r="C1149">
        <v>2026</v>
      </c>
      <c r="D1149" t="s">
        <v>90</v>
      </c>
      <c r="E1149" t="s">
        <v>81</v>
      </c>
      <c r="F1149" t="s">
        <v>20</v>
      </c>
      <c r="G1149" t="s">
        <v>21</v>
      </c>
      <c r="H1149" t="s">
        <v>2</v>
      </c>
      <c r="I1149" t="s">
        <v>13</v>
      </c>
      <c r="J1149" t="s">
        <v>23</v>
      </c>
      <c r="K1149" t="s">
        <v>40</v>
      </c>
      <c r="L1149">
        <v>2</v>
      </c>
      <c r="M1149">
        <v>80.95</v>
      </c>
      <c r="N1149">
        <v>0.1</v>
      </c>
      <c r="O1149">
        <v>39.44</v>
      </c>
      <c r="P1149">
        <v>145.71</v>
      </c>
      <c r="Q1149">
        <v>78.88</v>
      </c>
      <c r="R1149">
        <v>66.830000000000013</v>
      </c>
      <c r="S1149">
        <v>0.45865074462974409</v>
      </c>
      <c r="T1149">
        <v>2026</v>
      </c>
      <c r="U1149" t="s">
        <v>90</v>
      </c>
      <c r="V1149">
        <v>6</v>
      </c>
      <c r="W1149" t="s">
        <v>81</v>
      </c>
    </row>
    <row r="1150" spans="1:23">
      <c r="A1150">
        <v>540</v>
      </c>
      <c r="B1150" s="11">
        <v>46193</v>
      </c>
      <c r="C1150">
        <v>2026</v>
      </c>
      <c r="D1150" t="s">
        <v>90</v>
      </c>
      <c r="E1150" t="s">
        <v>81</v>
      </c>
      <c r="F1150" t="s">
        <v>0</v>
      </c>
      <c r="G1150" t="s">
        <v>36</v>
      </c>
      <c r="H1150" t="s">
        <v>28</v>
      </c>
      <c r="I1150" t="s">
        <v>3</v>
      </c>
      <c r="J1150" t="s">
        <v>9</v>
      </c>
      <c r="K1150" t="s">
        <v>37</v>
      </c>
      <c r="L1150">
        <v>1</v>
      </c>
      <c r="M1150">
        <v>151.46</v>
      </c>
      <c r="N1150">
        <v>0.05</v>
      </c>
      <c r="O1150">
        <v>77.98</v>
      </c>
      <c r="P1150">
        <v>143.887</v>
      </c>
      <c r="Q1150">
        <v>77.98</v>
      </c>
      <c r="R1150">
        <v>65.906999999999996</v>
      </c>
      <c r="S1150">
        <v>0.45804693961233467</v>
      </c>
      <c r="T1150">
        <v>2026</v>
      </c>
      <c r="U1150" t="s">
        <v>90</v>
      </c>
      <c r="V1150">
        <v>6</v>
      </c>
      <c r="W1150" t="s">
        <v>81</v>
      </c>
    </row>
    <row r="1151" spans="1:23">
      <c r="A1151">
        <v>2255</v>
      </c>
      <c r="B1151" s="11">
        <v>46193</v>
      </c>
      <c r="C1151">
        <v>2026</v>
      </c>
      <c r="D1151" t="s">
        <v>90</v>
      </c>
      <c r="E1151" t="s">
        <v>81</v>
      </c>
      <c r="F1151" t="s">
        <v>0</v>
      </c>
      <c r="G1151" t="s">
        <v>36</v>
      </c>
      <c r="H1151" t="s">
        <v>2</v>
      </c>
      <c r="I1151" t="s">
        <v>16</v>
      </c>
      <c r="J1151" t="s">
        <v>9</v>
      </c>
      <c r="K1151" t="s">
        <v>10</v>
      </c>
      <c r="L1151">
        <v>5</v>
      </c>
      <c r="M1151">
        <v>90.1</v>
      </c>
      <c r="N1151">
        <v>0</v>
      </c>
      <c r="O1151">
        <v>44.32</v>
      </c>
      <c r="P1151">
        <v>450.5</v>
      </c>
      <c r="Q1151">
        <v>221.6</v>
      </c>
      <c r="R1151">
        <v>228.9</v>
      </c>
      <c r="S1151">
        <v>0.50810210876803552</v>
      </c>
      <c r="T1151">
        <v>2026</v>
      </c>
      <c r="U1151" t="s">
        <v>90</v>
      </c>
      <c r="V1151">
        <v>6</v>
      </c>
      <c r="W1151" t="s">
        <v>81</v>
      </c>
    </row>
    <row r="1152" spans="1:23">
      <c r="A1152">
        <v>3126</v>
      </c>
      <c r="B1152" s="11">
        <v>46193</v>
      </c>
      <c r="C1152">
        <v>2026</v>
      </c>
      <c r="D1152" t="s">
        <v>90</v>
      </c>
      <c r="E1152" t="s">
        <v>81</v>
      </c>
      <c r="F1152" t="s">
        <v>0</v>
      </c>
      <c r="G1152" t="s">
        <v>1</v>
      </c>
      <c r="H1152" t="s">
        <v>28</v>
      </c>
      <c r="I1152" t="s">
        <v>16</v>
      </c>
      <c r="J1152" t="s">
        <v>9</v>
      </c>
      <c r="K1152" t="s">
        <v>37</v>
      </c>
      <c r="L1152">
        <v>1</v>
      </c>
      <c r="M1152">
        <v>155.69</v>
      </c>
      <c r="N1152">
        <v>0.1</v>
      </c>
      <c r="O1152">
        <v>79.42</v>
      </c>
      <c r="P1152">
        <v>140.12100000000001</v>
      </c>
      <c r="Q1152">
        <v>79.42</v>
      </c>
      <c r="R1152">
        <v>60.701000000000008</v>
      </c>
      <c r="S1152">
        <v>0.43320415926235184</v>
      </c>
      <c r="T1152">
        <v>2026</v>
      </c>
      <c r="U1152" t="s">
        <v>90</v>
      </c>
      <c r="V1152">
        <v>6</v>
      </c>
      <c r="W1152" t="s">
        <v>81</v>
      </c>
    </row>
    <row r="1153" spans="1:23">
      <c r="A1153">
        <v>3223</v>
      </c>
      <c r="B1153" s="11">
        <v>46193</v>
      </c>
      <c r="C1153">
        <v>2026</v>
      </c>
      <c r="D1153" t="s">
        <v>90</v>
      </c>
      <c r="E1153" t="s">
        <v>81</v>
      </c>
      <c r="F1153" t="s">
        <v>6</v>
      </c>
      <c r="G1153" t="s">
        <v>49</v>
      </c>
      <c r="H1153" t="s">
        <v>19</v>
      </c>
      <c r="I1153" t="s">
        <v>3</v>
      </c>
      <c r="J1153" t="s">
        <v>34</v>
      </c>
      <c r="K1153" t="s">
        <v>45</v>
      </c>
      <c r="L1153">
        <v>1</v>
      </c>
      <c r="M1153">
        <v>50.11</v>
      </c>
      <c r="N1153">
        <v>0.05</v>
      </c>
      <c r="O1153">
        <v>21.38</v>
      </c>
      <c r="P1153">
        <v>47.604499999999994</v>
      </c>
      <c r="Q1153">
        <v>21.38</v>
      </c>
      <c r="R1153">
        <v>26.224499999999995</v>
      </c>
      <c r="S1153">
        <v>0.55088279469377888</v>
      </c>
      <c r="T1153">
        <v>2026</v>
      </c>
      <c r="U1153" t="s">
        <v>90</v>
      </c>
      <c r="V1153">
        <v>6</v>
      </c>
      <c r="W1153" t="s">
        <v>81</v>
      </c>
    </row>
    <row r="1154" spans="1:23">
      <c r="A1154">
        <v>3260</v>
      </c>
      <c r="B1154" s="11">
        <v>46193</v>
      </c>
      <c r="C1154">
        <v>2026</v>
      </c>
      <c r="D1154" t="s">
        <v>90</v>
      </c>
      <c r="E1154" t="s">
        <v>81</v>
      </c>
      <c r="F1154" t="s">
        <v>11</v>
      </c>
      <c r="G1154" t="s">
        <v>12</v>
      </c>
      <c r="H1154" t="s">
        <v>19</v>
      </c>
      <c r="I1154" t="s">
        <v>3</v>
      </c>
      <c r="J1154" t="s">
        <v>9</v>
      </c>
      <c r="K1154" t="s">
        <v>17</v>
      </c>
      <c r="L1154">
        <v>1</v>
      </c>
      <c r="M1154">
        <v>142.55000000000001</v>
      </c>
      <c r="N1154">
        <v>0.1</v>
      </c>
      <c r="O1154">
        <v>79.709999999999994</v>
      </c>
      <c r="P1154">
        <v>128.29500000000002</v>
      </c>
      <c r="Q1154">
        <v>79.709999999999994</v>
      </c>
      <c r="R1154">
        <v>48.585000000000022</v>
      </c>
      <c r="S1154">
        <v>0.37869753302934656</v>
      </c>
      <c r="T1154">
        <v>2026</v>
      </c>
      <c r="U1154" t="s">
        <v>90</v>
      </c>
      <c r="V1154">
        <v>6</v>
      </c>
      <c r="W1154" t="s">
        <v>81</v>
      </c>
    </row>
    <row r="1155" spans="1:23">
      <c r="A1155">
        <v>3404</v>
      </c>
      <c r="B1155" s="11">
        <v>46193</v>
      </c>
      <c r="C1155">
        <v>2026</v>
      </c>
      <c r="D1155" t="s">
        <v>90</v>
      </c>
      <c r="E1155" t="s">
        <v>81</v>
      </c>
      <c r="F1155" t="s">
        <v>20</v>
      </c>
      <c r="G1155" t="s">
        <v>33</v>
      </c>
      <c r="H1155" t="s">
        <v>2</v>
      </c>
      <c r="I1155" t="s">
        <v>13</v>
      </c>
      <c r="J1155" t="s">
        <v>23</v>
      </c>
      <c r="K1155" t="s">
        <v>29</v>
      </c>
      <c r="L1155">
        <v>3</v>
      </c>
      <c r="M1155">
        <v>191.11</v>
      </c>
      <c r="N1155">
        <v>0.05</v>
      </c>
      <c r="O1155">
        <v>102.82</v>
      </c>
      <c r="P1155">
        <v>544.6635</v>
      </c>
      <c r="Q1155">
        <v>308.45999999999998</v>
      </c>
      <c r="R1155">
        <v>236.20350000000002</v>
      </c>
      <c r="S1155">
        <v>0.43366867800026992</v>
      </c>
      <c r="T1155">
        <v>2026</v>
      </c>
      <c r="U1155" t="s">
        <v>90</v>
      </c>
      <c r="V1155">
        <v>6</v>
      </c>
      <c r="W1155" t="s">
        <v>81</v>
      </c>
    </row>
    <row r="1156" spans="1:23">
      <c r="A1156">
        <v>4267</v>
      </c>
      <c r="B1156" s="11">
        <v>46193</v>
      </c>
      <c r="C1156">
        <v>2026</v>
      </c>
      <c r="D1156" t="s">
        <v>90</v>
      </c>
      <c r="E1156" t="s">
        <v>81</v>
      </c>
      <c r="F1156" t="s">
        <v>20</v>
      </c>
      <c r="G1156" t="s">
        <v>47</v>
      </c>
      <c r="H1156" t="s">
        <v>8</v>
      </c>
      <c r="I1156" t="s">
        <v>16</v>
      </c>
      <c r="J1156" t="s">
        <v>4</v>
      </c>
      <c r="K1156" t="s">
        <v>26</v>
      </c>
      <c r="L1156">
        <v>6</v>
      </c>
      <c r="M1156">
        <v>40.229999999999997</v>
      </c>
      <c r="N1156">
        <v>0.15</v>
      </c>
      <c r="O1156">
        <v>17.079999999999998</v>
      </c>
      <c r="P1156">
        <v>205.173</v>
      </c>
      <c r="Q1156">
        <v>102.47999999999999</v>
      </c>
      <c r="R1156">
        <v>102.69300000000001</v>
      </c>
      <c r="S1156">
        <v>0.50051907414718322</v>
      </c>
      <c r="T1156">
        <v>2026</v>
      </c>
      <c r="U1156" t="s">
        <v>90</v>
      </c>
      <c r="V1156">
        <v>6</v>
      </c>
      <c r="W1156" t="s">
        <v>81</v>
      </c>
    </row>
    <row r="1157" spans="1:23">
      <c r="A1157">
        <v>5082</v>
      </c>
      <c r="B1157" s="11">
        <v>46193</v>
      </c>
      <c r="C1157">
        <v>2026</v>
      </c>
      <c r="D1157" t="s">
        <v>90</v>
      </c>
      <c r="E1157" t="s">
        <v>81</v>
      </c>
      <c r="F1157" t="s">
        <v>6</v>
      </c>
      <c r="G1157" t="s">
        <v>41</v>
      </c>
      <c r="H1157" t="s">
        <v>2</v>
      </c>
      <c r="I1157" t="s">
        <v>16</v>
      </c>
      <c r="J1157" t="s">
        <v>4</v>
      </c>
      <c r="K1157" t="s">
        <v>5</v>
      </c>
      <c r="L1157">
        <v>2</v>
      </c>
      <c r="M1157">
        <v>81.489999999999995</v>
      </c>
      <c r="N1157">
        <v>0</v>
      </c>
      <c r="O1157">
        <v>42.15</v>
      </c>
      <c r="P1157">
        <v>162.97999999999999</v>
      </c>
      <c r="Q1157">
        <v>84.3</v>
      </c>
      <c r="R1157">
        <v>78.679999999999993</v>
      </c>
      <c r="S1157">
        <v>0.48275862068965514</v>
      </c>
      <c r="T1157">
        <v>2026</v>
      </c>
      <c r="U1157" t="s">
        <v>90</v>
      </c>
      <c r="V1157">
        <v>6</v>
      </c>
      <c r="W1157" t="s">
        <v>81</v>
      </c>
    </row>
    <row r="1158" spans="1:23">
      <c r="A1158">
        <v>5108</v>
      </c>
      <c r="B1158" s="11">
        <v>46193</v>
      </c>
      <c r="C1158">
        <v>2026</v>
      </c>
      <c r="D1158" t="s">
        <v>90</v>
      </c>
      <c r="E1158" t="s">
        <v>81</v>
      </c>
      <c r="F1158" t="s">
        <v>6</v>
      </c>
      <c r="G1158" t="s">
        <v>27</v>
      </c>
      <c r="H1158" t="s">
        <v>8</v>
      </c>
      <c r="I1158" t="s">
        <v>16</v>
      </c>
      <c r="J1158" t="s">
        <v>14</v>
      </c>
      <c r="K1158" t="s">
        <v>48</v>
      </c>
      <c r="L1158">
        <v>8</v>
      </c>
      <c r="M1158">
        <v>162.71</v>
      </c>
      <c r="N1158">
        <v>0.2</v>
      </c>
      <c r="O1158">
        <v>85.27</v>
      </c>
      <c r="P1158">
        <v>1041.3440000000001</v>
      </c>
      <c r="Q1158">
        <v>682.16</v>
      </c>
      <c r="R1158">
        <v>359.18400000000008</v>
      </c>
      <c r="S1158">
        <v>0.34492348349824847</v>
      </c>
      <c r="T1158">
        <v>2026</v>
      </c>
      <c r="U1158" t="s">
        <v>90</v>
      </c>
      <c r="V1158">
        <v>6</v>
      </c>
      <c r="W1158" t="s">
        <v>81</v>
      </c>
    </row>
    <row r="1159" spans="1:23">
      <c r="A1159">
        <v>1105</v>
      </c>
      <c r="B1159" s="11">
        <v>46194</v>
      </c>
      <c r="C1159">
        <v>2026</v>
      </c>
      <c r="D1159" t="s">
        <v>90</v>
      </c>
      <c r="E1159" t="s">
        <v>81</v>
      </c>
      <c r="F1159" t="s">
        <v>11</v>
      </c>
      <c r="G1159" t="s">
        <v>25</v>
      </c>
      <c r="H1159" t="s">
        <v>28</v>
      </c>
      <c r="I1159" t="s">
        <v>3</v>
      </c>
      <c r="J1159" t="s">
        <v>14</v>
      </c>
      <c r="K1159" t="s">
        <v>15</v>
      </c>
      <c r="L1159">
        <v>1</v>
      </c>
      <c r="M1159">
        <v>36.479999999999997</v>
      </c>
      <c r="N1159">
        <v>0.1</v>
      </c>
      <c r="O1159">
        <v>13.9</v>
      </c>
      <c r="P1159">
        <v>32.832000000000001</v>
      </c>
      <c r="Q1159">
        <v>13.9</v>
      </c>
      <c r="R1159">
        <v>18.932000000000002</v>
      </c>
      <c r="S1159">
        <v>0.57663255360623789</v>
      </c>
      <c r="T1159">
        <v>2026</v>
      </c>
      <c r="U1159" t="s">
        <v>90</v>
      </c>
      <c r="V1159">
        <v>6</v>
      </c>
      <c r="W1159" t="s">
        <v>81</v>
      </c>
    </row>
    <row r="1160" spans="1:23">
      <c r="A1160">
        <v>2757</v>
      </c>
      <c r="B1160" s="11">
        <v>46194</v>
      </c>
      <c r="C1160">
        <v>2026</v>
      </c>
      <c r="D1160" t="s">
        <v>90</v>
      </c>
      <c r="E1160" t="s">
        <v>81</v>
      </c>
      <c r="F1160" t="s">
        <v>6</v>
      </c>
      <c r="G1160" t="s">
        <v>27</v>
      </c>
      <c r="H1160" t="s">
        <v>8</v>
      </c>
      <c r="I1160" t="s">
        <v>16</v>
      </c>
      <c r="J1160" t="s">
        <v>14</v>
      </c>
      <c r="K1160" t="s">
        <v>44</v>
      </c>
      <c r="L1160">
        <v>6</v>
      </c>
      <c r="M1160">
        <v>136.65</v>
      </c>
      <c r="N1160">
        <v>0.15</v>
      </c>
      <c r="O1160">
        <v>68.56</v>
      </c>
      <c r="P1160">
        <v>696.91500000000008</v>
      </c>
      <c r="Q1160">
        <v>411.36</v>
      </c>
      <c r="R1160">
        <v>285.55500000000006</v>
      </c>
      <c r="S1160">
        <v>0.4097415036266977</v>
      </c>
      <c r="T1160">
        <v>2026</v>
      </c>
      <c r="U1160" t="s">
        <v>90</v>
      </c>
      <c r="V1160">
        <v>6</v>
      </c>
      <c r="W1160" t="s">
        <v>81</v>
      </c>
    </row>
    <row r="1161" spans="1:23">
      <c r="A1161">
        <v>3325</v>
      </c>
      <c r="B1161" s="11">
        <v>46194</v>
      </c>
      <c r="C1161">
        <v>2026</v>
      </c>
      <c r="D1161" t="s">
        <v>90</v>
      </c>
      <c r="E1161" t="s">
        <v>81</v>
      </c>
      <c r="F1161" t="s">
        <v>11</v>
      </c>
      <c r="G1161" t="s">
        <v>12</v>
      </c>
      <c r="H1161" t="s">
        <v>2</v>
      </c>
      <c r="I1161" t="s">
        <v>13</v>
      </c>
      <c r="J1161" t="s">
        <v>4</v>
      </c>
      <c r="K1161" t="s">
        <v>22</v>
      </c>
      <c r="L1161">
        <v>4</v>
      </c>
      <c r="M1161">
        <v>50.57</v>
      </c>
      <c r="N1161">
        <v>0</v>
      </c>
      <c r="O1161">
        <v>21.85</v>
      </c>
      <c r="P1161">
        <v>202.28</v>
      </c>
      <c r="Q1161">
        <v>87.4</v>
      </c>
      <c r="R1161">
        <v>114.88</v>
      </c>
      <c r="S1161">
        <v>0.56792564761716435</v>
      </c>
      <c r="T1161">
        <v>2026</v>
      </c>
      <c r="U1161" t="s">
        <v>90</v>
      </c>
      <c r="V1161">
        <v>6</v>
      </c>
      <c r="W1161" t="s">
        <v>81</v>
      </c>
    </row>
    <row r="1162" spans="1:23">
      <c r="A1162">
        <v>4070</v>
      </c>
      <c r="B1162" s="11">
        <v>46194</v>
      </c>
      <c r="C1162">
        <v>2026</v>
      </c>
      <c r="D1162" t="s">
        <v>90</v>
      </c>
      <c r="E1162" t="s">
        <v>81</v>
      </c>
      <c r="F1162" t="s">
        <v>20</v>
      </c>
      <c r="G1162" t="s">
        <v>33</v>
      </c>
      <c r="H1162" t="s">
        <v>2</v>
      </c>
      <c r="I1162" t="s">
        <v>13</v>
      </c>
      <c r="J1162" t="s">
        <v>4</v>
      </c>
      <c r="K1162" t="s">
        <v>30</v>
      </c>
      <c r="L1162">
        <v>3</v>
      </c>
      <c r="M1162">
        <v>103.72</v>
      </c>
      <c r="N1162">
        <v>0</v>
      </c>
      <c r="O1162">
        <v>50.34</v>
      </c>
      <c r="P1162">
        <v>311.15999999999997</v>
      </c>
      <c r="Q1162">
        <v>151.02000000000001</v>
      </c>
      <c r="R1162">
        <v>160.13999999999996</v>
      </c>
      <c r="S1162">
        <v>0.51465483995372152</v>
      </c>
      <c r="T1162">
        <v>2026</v>
      </c>
      <c r="U1162" t="s">
        <v>90</v>
      </c>
      <c r="V1162">
        <v>6</v>
      </c>
      <c r="W1162" t="s">
        <v>81</v>
      </c>
    </row>
    <row r="1163" spans="1:23">
      <c r="A1163">
        <v>4339</v>
      </c>
      <c r="B1163" s="11">
        <v>46194</v>
      </c>
      <c r="C1163">
        <v>2026</v>
      </c>
      <c r="D1163" t="s">
        <v>90</v>
      </c>
      <c r="E1163" t="s">
        <v>81</v>
      </c>
      <c r="F1163" t="s">
        <v>11</v>
      </c>
      <c r="G1163" t="s">
        <v>52</v>
      </c>
      <c r="H1163" t="s">
        <v>28</v>
      </c>
      <c r="I1163" t="s">
        <v>3</v>
      </c>
      <c r="J1163" t="s">
        <v>14</v>
      </c>
      <c r="K1163" t="s">
        <v>44</v>
      </c>
      <c r="L1163">
        <v>1</v>
      </c>
      <c r="M1163">
        <v>132.49</v>
      </c>
      <c r="N1163">
        <v>0</v>
      </c>
      <c r="O1163">
        <v>67.09</v>
      </c>
      <c r="P1163">
        <v>132.49</v>
      </c>
      <c r="Q1163">
        <v>67.09</v>
      </c>
      <c r="R1163">
        <v>65.400000000000006</v>
      </c>
      <c r="S1163">
        <v>0.49362216016303118</v>
      </c>
      <c r="T1163">
        <v>2026</v>
      </c>
      <c r="U1163" t="s">
        <v>90</v>
      </c>
      <c r="V1163">
        <v>6</v>
      </c>
      <c r="W1163" t="s">
        <v>81</v>
      </c>
    </row>
    <row r="1164" spans="1:23">
      <c r="A1164">
        <v>731</v>
      </c>
      <c r="B1164" s="11">
        <v>46195</v>
      </c>
      <c r="C1164">
        <v>2026</v>
      </c>
      <c r="D1164" t="s">
        <v>90</v>
      </c>
      <c r="E1164" t="s">
        <v>81</v>
      </c>
      <c r="F1164" t="s">
        <v>11</v>
      </c>
      <c r="G1164" t="s">
        <v>18</v>
      </c>
      <c r="H1164" t="s">
        <v>2</v>
      </c>
      <c r="I1164" t="s">
        <v>13</v>
      </c>
      <c r="J1164" t="s">
        <v>23</v>
      </c>
      <c r="K1164" t="s">
        <v>40</v>
      </c>
      <c r="L1164">
        <v>2</v>
      </c>
      <c r="M1164">
        <v>80.650000000000006</v>
      </c>
      <c r="N1164">
        <v>0</v>
      </c>
      <c r="O1164">
        <v>39.18</v>
      </c>
      <c r="P1164">
        <v>161.30000000000001</v>
      </c>
      <c r="Q1164">
        <v>78.36</v>
      </c>
      <c r="R1164">
        <v>82.940000000000012</v>
      </c>
      <c r="S1164">
        <v>0.51419714817110973</v>
      </c>
      <c r="T1164">
        <v>2026</v>
      </c>
      <c r="U1164" t="s">
        <v>90</v>
      </c>
      <c r="V1164">
        <v>6</v>
      </c>
      <c r="W1164" t="s">
        <v>81</v>
      </c>
    </row>
    <row r="1165" spans="1:23">
      <c r="A1165">
        <v>1362</v>
      </c>
      <c r="B1165" s="11">
        <v>46195</v>
      </c>
      <c r="C1165">
        <v>2026</v>
      </c>
      <c r="D1165" t="s">
        <v>90</v>
      </c>
      <c r="E1165" t="s">
        <v>81</v>
      </c>
      <c r="F1165" t="s">
        <v>6</v>
      </c>
      <c r="G1165" t="s">
        <v>7</v>
      </c>
      <c r="H1165" t="s">
        <v>19</v>
      </c>
      <c r="I1165" t="s">
        <v>13</v>
      </c>
      <c r="J1165" t="s">
        <v>34</v>
      </c>
      <c r="K1165" t="s">
        <v>42</v>
      </c>
      <c r="L1165">
        <v>1</v>
      </c>
      <c r="M1165">
        <v>35.409999999999997</v>
      </c>
      <c r="N1165">
        <v>0.05</v>
      </c>
      <c r="O1165">
        <v>13.9</v>
      </c>
      <c r="P1165">
        <v>33.639499999999998</v>
      </c>
      <c r="Q1165">
        <v>13.9</v>
      </c>
      <c r="R1165">
        <v>19.7395</v>
      </c>
      <c r="S1165">
        <v>0.58679528530447833</v>
      </c>
      <c r="T1165">
        <v>2026</v>
      </c>
      <c r="U1165" t="s">
        <v>90</v>
      </c>
      <c r="V1165">
        <v>6</v>
      </c>
      <c r="W1165" t="s">
        <v>81</v>
      </c>
    </row>
    <row r="1166" spans="1:23">
      <c r="A1166">
        <v>1512</v>
      </c>
      <c r="B1166" s="11">
        <v>46195</v>
      </c>
      <c r="C1166">
        <v>2026</v>
      </c>
      <c r="D1166" t="s">
        <v>90</v>
      </c>
      <c r="E1166" t="s">
        <v>81</v>
      </c>
      <c r="F1166" t="s">
        <v>0</v>
      </c>
      <c r="G1166" t="s">
        <v>1</v>
      </c>
      <c r="H1166" t="s">
        <v>28</v>
      </c>
      <c r="I1166" t="s">
        <v>3</v>
      </c>
      <c r="J1166" t="s">
        <v>34</v>
      </c>
      <c r="K1166" t="s">
        <v>35</v>
      </c>
      <c r="L1166">
        <v>3</v>
      </c>
      <c r="M1166">
        <v>41.01</v>
      </c>
      <c r="N1166">
        <v>0</v>
      </c>
      <c r="O1166">
        <v>14.33</v>
      </c>
      <c r="P1166">
        <v>123.03</v>
      </c>
      <c r="Q1166">
        <v>42.99</v>
      </c>
      <c r="R1166">
        <v>80.039999999999992</v>
      </c>
      <c r="S1166">
        <v>0.65057303096805652</v>
      </c>
      <c r="T1166">
        <v>2026</v>
      </c>
      <c r="U1166" t="s">
        <v>90</v>
      </c>
      <c r="V1166">
        <v>6</v>
      </c>
      <c r="W1166" t="s">
        <v>81</v>
      </c>
    </row>
    <row r="1167" spans="1:23">
      <c r="A1167">
        <v>1647</v>
      </c>
      <c r="B1167" s="11">
        <v>46195</v>
      </c>
      <c r="C1167">
        <v>2026</v>
      </c>
      <c r="D1167" t="s">
        <v>90</v>
      </c>
      <c r="E1167" t="s">
        <v>81</v>
      </c>
      <c r="F1167" t="s">
        <v>20</v>
      </c>
      <c r="G1167" t="s">
        <v>33</v>
      </c>
      <c r="H1167" t="s">
        <v>2</v>
      </c>
      <c r="I1167" t="s">
        <v>16</v>
      </c>
      <c r="J1167" t="s">
        <v>14</v>
      </c>
      <c r="K1167" t="s">
        <v>15</v>
      </c>
      <c r="L1167">
        <v>1</v>
      </c>
      <c r="M1167">
        <v>36.01</v>
      </c>
      <c r="N1167">
        <v>0</v>
      </c>
      <c r="O1167">
        <v>13.23</v>
      </c>
      <c r="P1167">
        <v>36.01</v>
      </c>
      <c r="Q1167">
        <v>13.23</v>
      </c>
      <c r="R1167">
        <v>22.779999999999998</v>
      </c>
      <c r="S1167">
        <v>0.63260205498472644</v>
      </c>
      <c r="T1167">
        <v>2026</v>
      </c>
      <c r="U1167" t="s">
        <v>90</v>
      </c>
      <c r="V1167">
        <v>6</v>
      </c>
      <c r="W1167" t="s">
        <v>81</v>
      </c>
    </row>
    <row r="1168" spans="1:23">
      <c r="A1168">
        <v>2358</v>
      </c>
      <c r="B1168" s="11">
        <v>46195</v>
      </c>
      <c r="C1168">
        <v>2026</v>
      </c>
      <c r="D1168" t="s">
        <v>90</v>
      </c>
      <c r="E1168" t="s">
        <v>81</v>
      </c>
      <c r="F1168" t="s">
        <v>0</v>
      </c>
      <c r="G1168" t="s">
        <v>1</v>
      </c>
      <c r="H1168" t="s">
        <v>28</v>
      </c>
      <c r="I1168" t="s">
        <v>3</v>
      </c>
      <c r="J1168" t="s">
        <v>34</v>
      </c>
      <c r="K1168" t="s">
        <v>45</v>
      </c>
      <c r="L1168">
        <v>2</v>
      </c>
      <c r="M1168">
        <v>50.21</v>
      </c>
      <c r="N1168">
        <v>0.05</v>
      </c>
      <c r="O1168">
        <v>21.74</v>
      </c>
      <c r="P1168">
        <v>95.399000000000001</v>
      </c>
      <c r="Q1168">
        <v>43.48</v>
      </c>
      <c r="R1168">
        <v>51.919000000000004</v>
      </c>
      <c r="S1168">
        <v>0.54423002337550708</v>
      </c>
      <c r="T1168">
        <v>2026</v>
      </c>
      <c r="U1168" t="s">
        <v>90</v>
      </c>
      <c r="V1168">
        <v>6</v>
      </c>
      <c r="W1168" t="s">
        <v>81</v>
      </c>
    </row>
    <row r="1169" spans="1:23">
      <c r="A1169">
        <v>2366</v>
      </c>
      <c r="B1169" s="11">
        <v>46195</v>
      </c>
      <c r="C1169">
        <v>2026</v>
      </c>
      <c r="D1169" t="s">
        <v>90</v>
      </c>
      <c r="E1169" t="s">
        <v>81</v>
      </c>
      <c r="F1169" t="s">
        <v>11</v>
      </c>
      <c r="G1169" t="s">
        <v>39</v>
      </c>
      <c r="H1169" t="s">
        <v>28</v>
      </c>
      <c r="I1169" t="s">
        <v>3</v>
      </c>
      <c r="J1169" t="s">
        <v>4</v>
      </c>
      <c r="K1169" t="s">
        <v>30</v>
      </c>
      <c r="L1169">
        <v>3</v>
      </c>
      <c r="M1169">
        <v>100.3</v>
      </c>
      <c r="N1169">
        <v>0</v>
      </c>
      <c r="O1169">
        <v>49.26</v>
      </c>
      <c r="P1169">
        <v>300.89999999999998</v>
      </c>
      <c r="Q1169">
        <v>147.78</v>
      </c>
      <c r="R1169">
        <v>153.11999999999998</v>
      </c>
      <c r="S1169">
        <v>0.5088733798604187</v>
      </c>
      <c r="T1169">
        <v>2026</v>
      </c>
      <c r="U1169" t="s">
        <v>90</v>
      </c>
      <c r="V1169">
        <v>6</v>
      </c>
      <c r="W1169" t="s">
        <v>81</v>
      </c>
    </row>
    <row r="1170" spans="1:23">
      <c r="A1170">
        <v>3481</v>
      </c>
      <c r="B1170" s="11">
        <v>46195</v>
      </c>
      <c r="C1170">
        <v>2026</v>
      </c>
      <c r="D1170" t="s">
        <v>90</v>
      </c>
      <c r="E1170" t="s">
        <v>81</v>
      </c>
      <c r="F1170" t="s">
        <v>20</v>
      </c>
      <c r="G1170" t="s">
        <v>33</v>
      </c>
      <c r="H1170" t="s">
        <v>19</v>
      </c>
      <c r="I1170" t="s">
        <v>13</v>
      </c>
      <c r="J1170" t="s">
        <v>14</v>
      </c>
      <c r="K1170" t="s">
        <v>32</v>
      </c>
      <c r="L1170">
        <v>1</v>
      </c>
      <c r="M1170">
        <v>47.7</v>
      </c>
      <c r="N1170">
        <v>0.1</v>
      </c>
      <c r="O1170">
        <v>18.760000000000002</v>
      </c>
      <c r="P1170">
        <v>42.930000000000007</v>
      </c>
      <c r="Q1170">
        <v>18.760000000000002</v>
      </c>
      <c r="R1170">
        <v>24.170000000000005</v>
      </c>
      <c r="S1170">
        <v>0.56300955043093415</v>
      </c>
      <c r="T1170">
        <v>2026</v>
      </c>
      <c r="U1170" t="s">
        <v>90</v>
      </c>
      <c r="V1170">
        <v>6</v>
      </c>
      <c r="W1170" t="s">
        <v>81</v>
      </c>
    </row>
    <row r="1171" spans="1:23">
      <c r="A1171">
        <v>3595</v>
      </c>
      <c r="B1171" s="11">
        <v>46195</v>
      </c>
      <c r="C1171">
        <v>2026</v>
      </c>
      <c r="D1171" t="s">
        <v>90</v>
      </c>
      <c r="E1171" t="s">
        <v>81</v>
      </c>
      <c r="F1171" t="s">
        <v>6</v>
      </c>
      <c r="G1171" t="s">
        <v>49</v>
      </c>
      <c r="H1171" t="s">
        <v>2</v>
      </c>
      <c r="I1171" t="s">
        <v>13</v>
      </c>
      <c r="J1171" t="s">
        <v>4</v>
      </c>
      <c r="K1171" t="s">
        <v>26</v>
      </c>
      <c r="L1171">
        <v>2</v>
      </c>
      <c r="M1171">
        <v>40.94</v>
      </c>
      <c r="N1171">
        <v>0.1</v>
      </c>
      <c r="O1171">
        <v>16.88</v>
      </c>
      <c r="P1171">
        <v>73.691999999999993</v>
      </c>
      <c r="Q1171">
        <v>33.76</v>
      </c>
      <c r="R1171">
        <v>39.931999999999995</v>
      </c>
      <c r="S1171">
        <v>0.54187700157411933</v>
      </c>
      <c r="T1171">
        <v>2026</v>
      </c>
      <c r="U1171" t="s">
        <v>90</v>
      </c>
      <c r="V1171">
        <v>6</v>
      </c>
      <c r="W1171" t="s">
        <v>81</v>
      </c>
    </row>
    <row r="1172" spans="1:23">
      <c r="A1172">
        <v>3766</v>
      </c>
      <c r="B1172" s="11">
        <v>46195</v>
      </c>
      <c r="C1172">
        <v>2026</v>
      </c>
      <c r="D1172" t="s">
        <v>90</v>
      </c>
      <c r="E1172" t="s">
        <v>81</v>
      </c>
      <c r="F1172" t="s">
        <v>20</v>
      </c>
      <c r="G1172" t="s">
        <v>33</v>
      </c>
      <c r="H1172" t="s">
        <v>19</v>
      </c>
      <c r="I1172" t="s">
        <v>3</v>
      </c>
      <c r="J1172" t="s">
        <v>9</v>
      </c>
      <c r="K1172" t="s">
        <v>10</v>
      </c>
      <c r="L1172">
        <v>1</v>
      </c>
      <c r="M1172">
        <v>93.78</v>
      </c>
      <c r="N1172">
        <v>0</v>
      </c>
      <c r="O1172">
        <v>46.62</v>
      </c>
      <c r="P1172">
        <v>93.78</v>
      </c>
      <c r="Q1172">
        <v>46.62</v>
      </c>
      <c r="R1172">
        <v>47.160000000000004</v>
      </c>
      <c r="S1172">
        <v>0.50287907869481774</v>
      </c>
      <c r="T1172">
        <v>2026</v>
      </c>
      <c r="U1172" t="s">
        <v>90</v>
      </c>
      <c r="V1172">
        <v>6</v>
      </c>
      <c r="W1172" t="s">
        <v>81</v>
      </c>
    </row>
    <row r="1173" spans="1:23">
      <c r="A1173">
        <v>3933</v>
      </c>
      <c r="B1173" s="11">
        <v>46195</v>
      </c>
      <c r="C1173">
        <v>2026</v>
      </c>
      <c r="D1173" t="s">
        <v>90</v>
      </c>
      <c r="E1173" t="s">
        <v>81</v>
      </c>
      <c r="F1173" t="s">
        <v>20</v>
      </c>
      <c r="G1173" t="s">
        <v>21</v>
      </c>
      <c r="H1173" t="s">
        <v>19</v>
      </c>
      <c r="I1173" t="s">
        <v>13</v>
      </c>
      <c r="J1173" t="s">
        <v>34</v>
      </c>
      <c r="K1173" t="s">
        <v>45</v>
      </c>
      <c r="L1173">
        <v>2</v>
      </c>
      <c r="M1173">
        <v>51.42</v>
      </c>
      <c r="N1173">
        <v>0</v>
      </c>
      <c r="O1173">
        <v>22.19</v>
      </c>
      <c r="P1173">
        <v>102.84</v>
      </c>
      <c r="Q1173">
        <v>44.38</v>
      </c>
      <c r="R1173">
        <v>58.46</v>
      </c>
      <c r="S1173">
        <v>0.56845585375340335</v>
      </c>
      <c r="T1173">
        <v>2026</v>
      </c>
      <c r="U1173" t="s">
        <v>90</v>
      </c>
      <c r="V1173">
        <v>6</v>
      </c>
      <c r="W1173" t="s">
        <v>81</v>
      </c>
    </row>
    <row r="1174" spans="1:23">
      <c r="A1174">
        <v>3951</v>
      </c>
      <c r="B1174" s="11">
        <v>46195</v>
      </c>
      <c r="C1174">
        <v>2026</v>
      </c>
      <c r="D1174" t="s">
        <v>90</v>
      </c>
      <c r="E1174" t="s">
        <v>81</v>
      </c>
      <c r="F1174" t="s">
        <v>11</v>
      </c>
      <c r="G1174" t="s">
        <v>12</v>
      </c>
      <c r="H1174" t="s">
        <v>19</v>
      </c>
      <c r="I1174" t="s">
        <v>13</v>
      </c>
      <c r="J1174" t="s">
        <v>14</v>
      </c>
      <c r="K1174" t="s">
        <v>48</v>
      </c>
      <c r="L1174">
        <v>1</v>
      </c>
      <c r="M1174">
        <v>164.99</v>
      </c>
      <c r="N1174">
        <v>0.1</v>
      </c>
      <c r="O1174">
        <v>86.6</v>
      </c>
      <c r="P1174">
        <v>148.49100000000001</v>
      </c>
      <c r="Q1174">
        <v>86.6</v>
      </c>
      <c r="R1174">
        <v>61.89100000000002</v>
      </c>
      <c r="S1174">
        <v>0.41679967136055396</v>
      </c>
      <c r="T1174">
        <v>2026</v>
      </c>
      <c r="U1174" t="s">
        <v>90</v>
      </c>
      <c r="V1174">
        <v>6</v>
      </c>
      <c r="W1174" t="s">
        <v>81</v>
      </c>
    </row>
    <row r="1175" spans="1:23">
      <c r="A1175">
        <v>4078</v>
      </c>
      <c r="B1175" s="11">
        <v>46195</v>
      </c>
      <c r="C1175">
        <v>2026</v>
      </c>
      <c r="D1175" t="s">
        <v>90</v>
      </c>
      <c r="E1175" t="s">
        <v>81</v>
      </c>
      <c r="F1175" t="s">
        <v>11</v>
      </c>
      <c r="G1175" t="s">
        <v>25</v>
      </c>
      <c r="H1175" t="s">
        <v>28</v>
      </c>
      <c r="I1175" t="s">
        <v>3</v>
      </c>
      <c r="J1175" t="s">
        <v>9</v>
      </c>
      <c r="K1175" t="s">
        <v>17</v>
      </c>
      <c r="L1175">
        <v>1</v>
      </c>
      <c r="M1175">
        <v>145.65</v>
      </c>
      <c r="N1175">
        <v>0</v>
      </c>
      <c r="O1175">
        <v>79.87</v>
      </c>
      <c r="P1175">
        <v>145.65</v>
      </c>
      <c r="Q1175">
        <v>79.87</v>
      </c>
      <c r="R1175">
        <v>65.78</v>
      </c>
      <c r="S1175">
        <v>0.45163062135255749</v>
      </c>
      <c r="T1175">
        <v>2026</v>
      </c>
      <c r="U1175" t="s">
        <v>90</v>
      </c>
      <c r="V1175">
        <v>6</v>
      </c>
      <c r="W1175" t="s">
        <v>81</v>
      </c>
    </row>
    <row r="1176" spans="1:23">
      <c r="A1176">
        <v>4182</v>
      </c>
      <c r="B1176" s="11">
        <v>46195</v>
      </c>
      <c r="C1176">
        <v>2026</v>
      </c>
      <c r="D1176" t="s">
        <v>90</v>
      </c>
      <c r="E1176" t="s">
        <v>81</v>
      </c>
      <c r="F1176" t="s">
        <v>6</v>
      </c>
      <c r="G1176" t="s">
        <v>41</v>
      </c>
      <c r="H1176" t="s">
        <v>2</v>
      </c>
      <c r="I1176" t="s">
        <v>13</v>
      </c>
      <c r="J1176" t="s">
        <v>34</v>
      </c>
      <c r="K1176" t="s">
        <v>38</v>
      </c>
      <c r="L1176">
        <v>4</v>
      </c>
      <c r="M1176">
        <v>120.94</v>
      </c>
      <c r="N1176">
        <v>0.05</v>
      </c>
      <c r="O1176">
        <v>70.84</v>
      </c>
      <c r="P1176">
        <v>459.57199999999995</v>
      </c>
      <c r="Q1176">
        <v>283.36</v>
      </c>
      <c r="R1176">
        <v>176.21199999999993</v>
      </c>
      <c r="S1176">
        <v>0.38342631840059871</v>
      </c>
      <c r="T1176">
        <v>2026</v>
      </c>
      <c r="U1176" t="s">
        <v>90</v>
      </c>
      <c r="V1176">
        <v>6</v>
      </c>
      <c r="W1176" t="s">
        <v>81</v>
      </c>
    </row>
    <row r="1177" spans="1:23">
      <c r="A1177">
        <v>323</v>
      </c>
      <c r="B1177" s="11">
        <v>46196</v>
      </c>
      <c r="C1177">
        <v>2026</v>
      </c>
      <c r="D1177" t="s">
        <v>90</v>
      </c>
      <c r="E1177" t="s">
        <v>81</v>
      </c>
      <c r="F1177" t="s">
        <v>20</v>
      </c>
      <c r="G1177" t="s">
        <v>47</v>
      </c>
      <c r="H1177" t="s">
        <v>2</v>
      </c>
      <c r="I1177" t="s">
        <v>3</v>
      </c>
      <c r="J1177" t="s">
        <v>14</v>
      </c>
      <c r="K1177" t="s">
        <v>15</v>
      </c>
      <c r="L1177">
        <v>1</v>
      </c>
      <c r="M1177">
        <v>36.94</v>
      </c>
      <c r="N1177">
        <v>0</v>
      </c>
      <c r="O1177">
        <v>13.25</v>
      </c>
      <c r="P1177">
        <v>36.94</v>
      </c>
      <c r="Q1177">
        <v>13.25</v>
      </c>
      <c r="R1177">
        <v>23.689999999999998</v>
      </c>
      <c r="S1177">
        <v>0.64131023280996213</v>
      </c>
      <c r="T1177">
        <v>2026</v>
      </c>
      <c r="U1177" t="s">
        <v>90</v>
      </c>
      <c r="V1177">
        <v>6</v>
      </c>
      <c r="W1177" t="s">
        <v>81</v>
      </c>
    </row>
    <row r="1178" spans="1:23">
      <c r="A1178">
        <v>544</v>
      </c>
      <c r="B1178" s="11">
        <v>46196</v>
      </c>
      <c r="C1178">
        <v>2026</v>
      </c>
      <c r="D1178" t="s">
        <v>90</v>
      </c>
      <c r="E1178" t="s">
        <v>81</v>
      </c>
      <c r="F1178" t="s">
        <v>0</v>
      </c>
      <c r="G1178" t="s">
        <v>50</v>
      </c>
      <c r="H1178" t="s">
        <v>2</v>
      </c>
      <c r="I1178" t="s">
        <v>16</v>
      </c>
      <c r="J1178" t="s">
        <v>9</v>
      </c>
      <c r="K1178" t="s">
        <v>10</v>
      </c>
      <c r="L1178">
        <v>1</v>
      </c>
      <c r="M1178">
        <v>90.3</v>
      </c>
      <c r="N1178">
        <v>0.05</v>
      </c>
      <c r="O1178">
        <v>45.07</v>
      </c>
      <c r="P1178">
        <v>85.784999999999997</v>
      </c>
      <c r="Q1178">
        <v>45.07</v>
      </c>
      <c r="R1178">
        <v>40.714999999999996</v>
      </c>
      <c r="S1178">
        <v>0.47461677449437545</v>
      </c>
      <c r="T1178">
        <v>2026</v>
      </c>
      <c r="U1178" t="s">
        <v>90</v>
      </c>
      <c r="V1178">
        <v>6</v>
      </c>
      <c r="W1178" t="s">
        <v>81</v>
      </c>
    </row>
    <row r="1179" spans="1:23">
      <c r="A1179">
        <v>1570</v>
      </c>
      <c r="B1179" s="11">
        <v>46196</v>
      </c>
      <c r="C1179">
        <v>2026</v>
      </c>
      <c r="D1179" t="s">
        <v>90</v>
      </c>
      <c r="E1179" t="s">
        <v>81</v>
      </c>
      <c r="F1179" t="s">
        <v>20</v>
      </c>
      <c r="G1179" t="s">
        <v>47</v>
      </c>
      <c r="H1179" t="s">
        <v>28</v>
      </c>
      <c r="I1179" t="s">
        <v>3</v>
      </c>
      <c r="J1179" t="s">
        <v>23</v>
      </c>
      <c r="K1179" t="s">
        <v>24</v>
      </c>
      <c r="L1179">
        <v>1</v>
      </c>
      <c r="M1179">
        <v>335.05</v>
      </c>
      <c r="N1179">
        <v>0</v>
      </c>
      <c r="O1179">
        <v>191.67</v>
      </c>
      <c r="P1179">
        <v>335.05</v>
      </c>
      <c r="Q1179">
        <v>191.67</v>
      </c>
      <c r="R1179">
        <v>143.38000000000002</v>
      </c>
      <c r="S1179">
        <v>0.42793612893597976</v>
      </c>
      <c r="T1179">
        <v>2026</v>
      </c>
      <c r="U1179" t="s">
        <v>90</v>
      </c>
      <c r="V1179">
        <v>6</v>
      </c>
      <c r="W1179" t="s">
        <v>81</v>
      </c>
    </row>
    <row r="1180" spans="1:23">
      <c r="A1180">
        <v>1932</v>
      </c>
      <c r="B1180" s="11">
        <v>46196</v>
      </c>
      <c r="C1180">
        <v>2026</v>
      </c>
      <c r="D1180" t="s">
        <v>90</v>
      </c>
      <c r="E1180" t="s">
        <v>81</v>
      </c>
      <c r="F1180" t="s">
        <v>20</v>
      </c>
      <c r="G1180" t="s">
        <v>33</v>
      </c>
      <c r="H1180" t="s">
        <v>2</v>
      </c>
      <c r="I1180" t="s">
        <v>13</v>
      </c>
      <c r="J1180" t="s">
        <v>14</v>
      </c>
      <c r="K1180" t="s">
        <v>15</v>
      </c>
      <c r="L1180">
        <v>1</v>
      </c>
      <c r="M1180">
        <v>35.9</v>
      </c>
      <c r="N1180">
        <v>0.05</v>
      </c>
      <c r="O1180">
        <v>13.81</v>
      </c>
      <c r="P1180">
        <v>34.104999999999997</v>
      </c>
      <c r="Q1180">
        <v>13.81</v>
      </c>
      <c r="R1180">
        <v>20.294999999999995</v>
      </c>
      <c r="S1180">
        <v>0.59507403606509301</v>
      </c>
      <c r="T1180">
        <v>2026</v>
      </c>
      <c r="U1180" t="s">
        <v>90</v>
      </c>
      <c r="V1180">
        <v>6</v>
      </c>
      <c r="W1180" t="s">
        <v>81</v>
      </c>
    </row>
    <row r="1181" spans="1:23">
      <c r="A1181">
        <v>4352</v>
      </c>
      <c r="B1181" s="11">
        <v>46196</v>
      </c>
      <c r="C1181">
        <v>2026</v>
      </c>
      <c r="D1181" t="s">
        <v>90</v>
      </c>
      <c r="E1181" t="s">
        <v>81</v>
      </c>
      <c r="F1181" t="s">
        <v>20</v>
      </c>
      <c r="G1181" t="s">
        <v>47</v>
      </c>
      <c r="H1181" t="s">
        <v>2</v>
      </c>
      <c r="I1181" t="s">
        <v>3</v>
      </c>
      <c r="J1181" t="s">
        <v>4</v>
      </c>
      <c r="K1181" t="s">
        <v>22</v>
      </c>
      <c r="L1181">
        <v>6</v>
      </c>
      <c r="M1181">
        <v>51.34</v>
      </c>
      <c r="N1181">
        <v>0.1</v>
      </c>
      <c r="O1181">
        <v>22.47</v>
      </c>
      <c r="P1181">
        <v>277.23600000000005</v>
      </c>
      <c r="Q1181">
        <v>134.82</v>
      </c>
      <c r="R1181">
        <v>142.41600000000005</v>
      </c>
      <c r="S1181">
        <v>0.51369951954291659</v>
      </c>
      <c r="T1181">
        <v>2026</v>
      </c>
      <c r="U1181" t="s">
        <v>90</v>
      </c>
      <c r="V1181">
        <v>6</v>
      </c>
      <c r="W1181" t="s">
        <v>81</v>
      </c>
    </row>
    <row r="1182" spans="1:23">
      <c r="A1182">
        <v>4561</v>
      </c>
      <c r="B1182" s="11">
        <v>46196</v>
      </c>
      <c r="C1182">
        <v>2026</v>
      </c>
      <c r="D1182" t="s">
        <v>90</v>
      </c>
      <c r="E1182" t="s">
        <v>81</v>
      </c>
      <c r="F1182" t="s">
        <v>0</v>
      </c>
      <c r="G1182" t="s">
        <v>1</v>
      </c>
      <c r="H1182" t="s">
        <v>19</v>
      </c>
      <c r="I1182" t="s">
        <v>3</v>
      </c>
      <c r="J1182" t="s">
        <v>9</v>
      </c>
      <c r="K1182" t="s">
        <v>37</v>
      </c>
      <c r="L1182">
        <v>1</v>
      </c>
      <c r="M1182">
        <v>157.91</v>
      </c>
      <c r="N1182">
        <v>0</v>
      </c>
      <c r="O1182">
        <v>77.12</v>
      </c>
      <c r="P1182">
        <v>157.91</v>
      </c>
      <c r="Q1182">
        <v>77.12</v>
      </c>
      <c r="R1182">
        <v>80.789999999999992</v>
      </c>
      <c r="S1182">
        <v>0.51162054334747642</v>
      </c>
      <c r="T1182">
        <v>2026</v>
      </c>
      <c r="U1182" t="s">
        <v>90</v>
      </c>
      <c r="V1182">
        <v>6</v>
      </c>
      <c r="W1182" t="s">
        <v>81</v>
      </c>
    </row>
    <row r="1183" spans="1:23">
      <c r="A1183">
        <v>4741</v>
      </c>
      <c r="B1183" s="11">
        <v>46196</v>
      </c>
      <c r="C1183">
        <v>2026</v>
      </c>
      <c r="D1183" t="s">
        <v>90</v>
      </c>
      <c r="E1183" t="s">
        <v>81</v>
      </c>
      <c r="F1183" t="s">
        <v>20</v>
      </c>
      <c r="G1183" t="s">
        <v>47</v>
      </c>
      <c r="H1183" t="s">
        <v>2</v>
      </c>
      <c r="I1183" t="s">
        <v>13</v>
      </c>
      <c r="J1183" t="s">
        <v>4</v>
      </c>
      <c r="K1183" t="s">
        <v>26</v>
      </c>
      <c r="L1183">
        <v>3</v>
      </c>
      <c r="M1183">
        <v>41.09</v>
      </c>
      <c r="N1183">
        <v>0.05</v>
      </c>
      <c r="O1183">
        <v>16.809999999999999</v>
      </c>
      <c r="P1183">
        <v>117.10650000000001</v>
      </c>
      <c r="Q1183">
        <v>50.429999999999993</v>
      </c>
      <c r="R1183">
        <v>66.676500000000019</v>
      </c>
      <c r="S1183">
        <v>0.569366346018368</v>
      </c>
      <c r="T1183">
        <v>2026</v>
      </c>
      <c r="U1183" t="s">
        <v>90</v>
      </c>
      <c r="V1183">
        <v>6</v>
      </c>
      <c r="W1183" t="s">
        <v>81</v>
      </c>
    </row>
    <row r="1184" spans="1:23">
      <c r="A1184">
        <v>4882</v>
      </c>
      <c r="B1184" s="11">
        <v>46196</v>
      </c>
      <c r="C1184">
        <v>2026</v>
      </c>
      <c r="D1184" t="s">
        <v>90</v>
      </c>
      <c r="E1184" t="s">
        <v>81</v>
      </c>
      <c r="F1184" t="s">
        <v>6</v>
      </c>
      <c r="G1184" t="s">
        <v>43</v>
      </c>
      <c r="H1184" t="s">
        <v>2</v>
      </c>
      <c r="I1184" t="s">
        <v>3</v>
      </c>
      <c r="J1184" t="s">
        <v>23</v>
      </c>
      <c r="K1184" t="s">
        <v>51</v>
      </c>
      <c r="L1184">
        <v>2</v>
      </c>
      <c r="M1184">
        <v>120.18</v>
      </c>
      <c r="N1184">
        <v>0.05</v>
      </c>
      <c r="O1184">
        <v>59.4</v>
      </c>
      <c r="P1184">
        <v>228.34200000000001</v>
      </c>
      <c r="Q1184">
        <v>118.8</v>
      </c>
      <c r="R1184">
        <v>109.54200000000002</v>
      </c>
      <c r="S1184">
        <v>0.47972777675591882</v>
      </c>
      <c r="T1184">
        <v>2026</v>
      </c>
      <c r="U1184" t="s">
        <v>90</v>
      </c>
      <c r="V1184">
        <v>6</v>
      </c>
      <c r="W1184" t="s">
        <v>81</v>
      </c>
    </row>
    <row r="1185" spans="1:23">
      <c r="A1185">
        <v>4885</v>
      </c>
      <c r="B1185" s="11">
        <v>46196</v>
      </c>
      <c r="C1185">
        <v>2026</v>
      </c>
      <c r="D1185" t="s">
        <v>90</v>
      </c>
      <c r="E1185" t="s">
        <v>81</v>
      </c>
      <c r="F1185" t="s">
        <v>20</v>
      </c>
      <c r="G1185" t="s">
        <v>47</v>
      </c>
      <c r="H1185" t="s">
        <v>28</v>
      </c>
      <c r="I1185" t="s">
        <v>13</v>
      </c>
      <c r="J1185" t="s">
        <v>23</v>
      </c>
      <c r="K1185" t="s">
        <v>29</v>
      </c>
      <c r="L1185">
        <v>1</v>
      </c>
      <c r="M1185">
        <v>198.1</v>
      </c>
      <c r="N1185">
        <v>0.1</v>
      </c>
      <c r="O1185">
        <v>103.46</v>
      </c>
      <c r="P1185">
        <v>178.29</v>
      </c>
      <c r="Q1185">
        <v>103.46</v>
      </c>
      <c r="R1185">
        <v>74.83</v>
      </c>
      <c r="S1185">
        <v>0.41970946211228899</v>
      </c>
      <c r="T1185">
        <v>2026</v>
      </c>
      <c r="U1185" t="s">
        <v>90</v>
      </c>
      <c r="V1185">
        <v>6</v>
      </c>
      <c r="W1185" t="s">
        <v>81</v>
      </c>
    </row>
    <row r="1186" spans="1:23">
      <c r="A1186">
        <v>4982</v>
      </c>
      <c r="B1186" s="11">
        <v>46196</v>
      </c>
      <c r="C1186">
        <v>2026</v>
      </c>
      <c r="D1186" t="s">
        <v>90</v>
      </c>
      <c r="E1186" t="s">
        <v>81</v>
      </c>
      <c r="F1186" t="s">
        <v>11</v>
      </c>
      <c r="G1186" t="s">
        <v>39</v>
      </c>
      <c r="H1186" t="s">
        <v>2</v>
      </c>
      <c r="I1186" t="s">
        <v>3</v>
      </c>
      <c r="J1186" t="s">
        <v>14</v>
      </c>
      <c r="K1186" t="s">
        <v>15</v>
      </c>
      <c r="L1186">
        <v>1</v>
      </c>
      <c r="M1186">
        <v>36.700000000000003</v>
      </c>
      <c r="N1186">
        <v>0.15</v>
      </c>
      <c r="O1186">
        <v>13.59</v>
      </c>
      <c r="P1186">
        <v>31.195</v>
      </c>
      <c r="Q1186">
        <v>13.59</v>
      </c>
      <c r="R1186">
        <v>17.605</v>
      </c>
      <c r="S1186">
        <v>0.56435326174066358</v>
      </c>
      <c r="T1186">
        <v>2026</v>
      </c>
      <c r="U1186" t="s">
        <v>90</v>
      </c>
      <c r="V1186">
        <v>6</v>
      </c>
      <c r="W1186" t="s">
        <v>81</v>
      </c>
    </row>
    <row r="1187" spans="1:23">
      <c r="A1187">
        <v>40</v>
      </c>
      <c r="B1187" s="11">
        <v>46197</v>
      </c>
      <c r="C1187">
        <v>2026</v>
      </c>
      <c r="D1187" t="s">
        <v>90</v>
      </c>
      <c r="E1187" t="s">
        <v>81</v>
      </c>
      <c r="F1187" t="s">
        <v>20</v>
      </c>
      <c r="G1187" t="s">
        <v>31</v>
      </c>
      <c r="H1187" t="s">
        <v>19</v>
      </c>
      <c r="I1187" t="s">
        <v>13</v>
      </c>
      <c r="J1187" t="s">
        <v>14</v>
      </c>
      <c r="K1187" t="s">
        <v>48</v>
      </c>
      <c r="L1187">
        <v>1</v>
      </c>
      <c r="M1187">
        <v>167.23</v>
      </c>
      <c r="N1187">
        <v>0.05</v>
      </c>
      <c r="O1187">
        <v>85.14</v>
      </c>
      <c r="P1187">
        <v>158.86849999999998</v>
      </c>
      <c r="Q1187">
        <v>85.14</v>
      </c>
      <c r="R1187">
        <v>73.728499999999983</v>
      </c>
      <c r="S1187">
        <v>0.46408507665144438</v>
      </c>
      <c r="T1187">
        <v>2026</v>
      </c>
      <c r="U1187" t="s">
        <v>90</v>
      </c>
      <c r="V1187">
        <v>6</v>
      </c>
      <c r="W1187" t="s">
        <v>81</v>
      </c>
    </row>
    <row r="1188" spans="1:23">
      <c r="A1188">
        <v>110</v>
      </c>
      <c r="B1188" s="11">
        <v>46197</v>
      </c>
      <c r="C1188">
        <v>2026</v>
      </c>
      <c r="D1188" t="s">
        <v>90</v>
      </c>
      <c r="E1188" t="s">
        <v>81</v>
      </c>
      <c r="F1188" t="s">
        <v>6</v>
      </c>
      <c r="G1188" t="s">
        <v>43</v>
      </c>
      <c r="H1188" t="s">
        <v>19</v>
      </c>
      <c r="I1188" t="s">
        <v>16</v>
      </c>
      <c r="J1188" t="s">
        <v>9</v>
      </c>
      <c r="K1188" t="s">
        <v>46</v>
      </c>
      <c r="L1188">
        <v>2</v>
      </c>
      <c r="M1188">
        <v>72.97</v>
      </c>
      <c r="N1188">
        <v>0</v>
      </c>
      <c r="O1188">
        <v>31.57</v>
      </c>
      <c r="P1188">
        <v>145.94</v>
      </c>
      <c r="Q1188">
        <v>63.14</v>
      </c>
      <c r="R1188">
        <v>82.8</v>
      </c>
      <c r="S1188">
        <v>0.56735644785528294</v>
      </c>
      <c r="T1188">
        <v>2026</v>
      </c>
      <c r="U1188" t="s">
        <v>90</v>
      </c>
      <c r="V1188">
        <v>6</v>
      </c>
      <c r="W1188" t="s">
        <v>81</v>
      </c>
    </row>
    <row r="1189" spans="1:23">
      <c r="A1189">
        <v>1169</v>
      </c>
      <c r="B1189" s="11">
        <v>46197</v>
      </c>
      <c r="C1189">
        <v>2026</v>
      </c>
      <c r="D1189" t="s">
        <v>90</v>
      </c>
      <c r="E1189" t="s">
        <v>81</v>
      </c>
      <c r="F1189" t="s">
        <v>6</v>
      </c>
      <c r="G1189" t="s">
        <v>41</v>
      </c>
      <c r="H1189" t="s">
        <v>19</v>
      </c>
      <c r="I1189" t="s">
        <v>13</v>
      </c>
      <c r="J1189" t="s">
        <v>4</v>
      </c>
      <c r="K1189" t="s">
        <v>5</v>
      </c>
      <c r="L1189">
        <v>3</v>
      </c>
      <c r="M1189">
        <v>82.91</v>
      </c>
      <c r="N1189">
        <v>0</v>
      </c>
      <c r="O1189">
        <v>42.29</v>
      </c>
      <c r="P1189">
        <v>248.73</v>
      </c>
      <c r="Q1189">
        <v>126.87</v>
      </c>
      <c r="R1189">
        <v>121.85999999999999</v>
      </c>
      <c r="S1189">
        <v>0.4899288384995778</v>
      </c>
      <c r="T1189">
        <v>2026</v>
      </c>
      <c r="U1189" t="s">
        <v>90</v>
      </c>
      <c r="V1189">
        <v>6</v>
      </c>
      <c r="W1189" t="s">
        <v>81</v>
      </c>
    </row>
    <row r="1190" spans="1:23">
      <c r="A1190">
        <v>2211</v>
      </c>
      <c r="B1190" s="11">
        <v>46197</v>
      </c>
      <c r="C1190">
        <v>2026</v>
      </c>
      <c r="D1190" t="s">
        <v>90</v>
      </c>
      <c r="E1190" t="s">
        <v>81</v>
      </c>
      <c r="F1190" t="s">
        <v>11</v>
      </c>
      <c r="G1190" t="s">
        <v>39</v>
      </c>
      <c r="H1190" t="s">
        <v>28</v>
      </c>
      <c r="I1190" t="s">
        <v>13</v>
      </c>
      <c r="J1190" t="s">
        <v>34</v>
      </c>
      <c r="K1190" t="s">
        <v>35</v>
      </c>
      <c r="L1190">
        <v>2</v>
      </c>
      <c r="M1190">
        <v>41.25</v>
      </c>
      <c r="N1190">
        <v>0</v>
      </c>
      <c r="O1190">
        <v>14.72</v>
      </c>
      <c r="P1190">
        <v>82.5</v>
      </c>
      <c r="Q1190">
        <v>29.44</v>
      </c>
      <c r="R1190">
        <v>53.06</v>
      </c>
      <c r="S1190">
        <v>0.64315151515151514</v>
      </c>
      <c r="T1190">
        <v>2026</v>
      </c>
      <c r="U1190" t="s">
        <v>90</v>
      </c>
      <c r="V1190">
        <v>6</v>
      </c>
      <c r="W1190" t="s">
        <v>81</v>
      </c>
    </row>
    <row r="1191" spans="1:23">
      <c r="A1191">
        <v>3494</v>
      </c>
      <c r="B1191" s="11">
        <v>46197</v>
      </c>
      <c r="C1191">
        <v>2026</v>
      </c>
      <c r="D1191" t="s">
        <v>90</v>
      </c>
      <c r="E1191" t="s">
        <v>81</v>
      </c>
      <c r="F1191" t="s">
        <v>20</v>
      </c>
      <c r="G1191" t="s">
        <v>33</v>
      </c>
      <c r="H1191" t="s">
        <v>8</v>
      </c>
      <c r="I1191" t="s">
        <v>16</v>
      </c>
      <c r="J1191" t="s">
        <v>23</v>
      </c>
      <c r="K1191" t="s">
        <v>29</v>
      </c>
      <c r="L1191">
        <v>6</v>
      </c>
      <c r="M1191">
        <v>194.79</v>
      </c>
      <c r="N1191">
        <v>0.15</v>
      </c>
      <c r="O1191">
        <v>106.78</v>
      </c>
      <c r="P1191">
        <v>993.42899999999997</v>
      </c>
      <c r="Q1191">
        <v>640.68000000000006</v>
      </c>
      <c r="R1191">
        <v>352.74899999999991</v>
      </c>
      <c r="S1191">
        <v>0.3550822454347517</v>
      </c>
      <c r="T1191">
        <v>2026</v>
      </c>
      <c r="U1191" t="s">
        <v>90</v>
      </c>
      <c r="V1191">
        <v>6</v>
      </c>
      <c r="W1191" t="s">
        <v>81</v>
      </c>
    </row>
    <row r="1192" spans="1:23">
      <c r="A1192">
        <v>3586</v>
      </c>
      <c r="B1192" s="11">
        <v>46197</v>
      </c>
      <c r="C1192">
        <v>2026</v>
      </c>
      <c r="D1192" t="s">
        <v>90</v>
      </c>
      <c r="E1192" t="s">
        <v>81</v>
      </c>
      <c r="F1192" t="s">
        <v>0</v>
      </c>
      <c r="G1192" t="s">
        <v>50</v>
      </c>
      <c r="H1192" t="s">
        <v>8</v>
      </c>
      <c r="I1192" t="s">
        <v>16</v>
      </c>
      <c r="J1192" t="s">
        <v>23</v>
      </c>
      <c r="K1192" t="s">
        <v>29</v>
      </c>
      <c r="L1192">
        <v>6</v>
      </c>
      <c r="M1192">
        <v>193.13</v>
      </c>
      <c r="N1192">
        <v>0.15</v>
      </c>
      <c r="O1192">
        <v>106.49</v>
      </c>
      <c r="P1192">
        <v>984.96299999999997</v>
      </c>
      <c r="Q1192">
        <v>638.93999999999994</v>
      </c>
      <c r="R1192">
        <v>346.02300000000002</v>
      </c>
      <c r="S1192">
        <v>0.35130558203709178</v>
      </c>
      <c r="T1192">
        <v>2026</v>
      </c>
      <c r="U1192" t="s">
        <v>90</v>
      </c>
      <c r="V1192">
        <v>6</v>
      </c>
      <c r="W1192" t="s">
        <v>81</v>
      </c>
    </row>
    <row r="1193" spans="1:23">
      <c r="A1193">
        <v>3660</v>
      </c>
      <c r="B1193" s="11">
        <v>46197</v>
      </c>
      <c r="C1193">
        <v>2026</v>
      </c>
      <c r="D1193" t="s">
        <v>90</v>
      </c>
      <c r="E1193" t="s">
        <v>81</v>
      </c>
      <c r="F1193" t="s">
        <v>11</v>
      </c>
      <c r="G1193" t="s">
        <v>18</v>
      </c>
      <c r="H1193" t="s">
        <v>2</v>
      </c>
      <c r="I1193" t="s">
        <v>13</v>
      </c>
      <c r="J1193" t="s">
        <v>4</v>
      </c>
      <c r="K1193" t="s">
        <v>5</v>
      </c>
      <c r="L1193">
        <v>1</v>
      </c>
      <c r="M1193">
        <v>82.7</v>
      </c>
      <c r="N1193">
        <v>0.05</v>
      </c>
      <c r="O1193">
        <v>42.16</v>
      </c>
      <c r="P1193">
        <v>78.564999999999998</v>
      </c>
      <c r="Q1193">
        <v>42.16</v>
      </c>
      <c r="R1193">
        <v>36.405000000000001</v>
      </c>
      <c r="S1193">
        <v>0.46337427607713361</v>
      </c>
      <c r="T1193">
        <v>2026</v>
      </c>
      <c r="U1193" t="s">
        <v>90</v>
      </c>
      <c r="V1193">
        <v>6</v>
      </c>
      <c r="W1193" t="s">
        <v>81</v>
      </c>
    </row>
    <row r="1194" spans="1:23">
      <c r="A1194">
        <v>4307</v>
      </c>
      <c r="B1194" s="11">
        <v>46197</v>
      </c>
      <c r="C1194">
        <v>2026</v>
      </c>
      <c r="D1194" t="s">
        <v>90</v>
      </c>
      <c r="E1194" t="s">
        <v>81</v>
      </c>
      <c r="F1194" t="s">
        <v>20</v>
      </c>
      <c r="G1194" t="s">
        <v>33</v>
      </c>
      <c r="H1194" t="s">
        <v>2</v>
      </c>
      <c r="I1194" t="s">
        <v>16</v>
      </c>
      <c r="J1194" t="s">
        <v>4</v>
      </c>
      <c r="K1194" t="s">
        <v>26</v>
      </c>
      <c r="L1194">
        <v>1</v>
      </c>
      <c r="M1194">
        <v>40.33</v>
      </c>
      <c r="N1194">
        <v>0</v>
      </c>
      <c r="O1194">
        <v>16.48</v>
      </c>
      <c r="P1194">
        <v>40.33</v>
      </c>
      <c r="Q1194">
        <v>16.48</v>
      </c>
      <c r="R1194">
        <v>23.849999999999998</v>
      </c>
      <c r="S1194">
        <v>0.59137118770146291</v>
      </c>
      <c r="T1194">
        <v>2026</v>
      </c>
      <c r="U1194" t="s">
        <v>90</v>
      </c>
      <c r="V1194">
        <v>6</v>
      </c>
      <c r="W1194" t="s">
        <v>81</v>
      </c>
    </row>
    <row r="1195" spans="1:23">
      <c r="A1195">
        <v>5133</v>
      </c>
      <c r="B1195" s="11">
        <v>46197</v>
      </c>
      <c r="C1195">
        <v>2026</v>
      </c>
      <c r="D1195" t="s">
        <v>90</v>
      </c>
      <c r="E1195" t="s">
        <v>81</v>
      </c>
      <c r="F1195" t="s">
        <v>0</v>
      </c>
      <c r="G1195" t="s">
        <v>1</v>
      </c>
      <c r="H1195" t="s">
        <v>2</v>
      </c>
      <c r="I1195" t="s">
        <v>16</v>
      </c>
      <c r="J1195" t="s">
        <v>23</v>
      </c>
      <c r="K1195" t="s">
        <v>40</v>
      </c>
      <c r="L1195">
        <v>1</v>
      </c>
      <c r="M1195">
        <v>81.99</v>
      </c>
      <c r="N1195">
        <v>0.15</v>
      </c>
      <c r="O1195">
        <v>40.29</v>
      </c>
      <c r="P1195">
        <v>69.691499999999991</v>
      </c>
      <c r="Q1195">
        <v>40.29</v>
      </c>
      <c r="R1195">
        <v>29.401499999999992</v>
      </c>
      <c r="S1195">
        <v>0.4218807171606293</v>
      </c>
      <c r="T1195">
        <v>2026</v>
      </c>
      <c r="U1195" t="s">
        <v>90</v>
      </c>
      <c r="V1195">
        <v>6</v>
      </c>
      <c r="W1195" t="s">
        <v>81</v>
      </c>
    </row>
    <row r="1196" spans="1:23">
      <c r="A1196">
        <v>472</v>
      </c>
      <c r="B1196" s="11">
        <v>46198</v>
      </c>
      <c r="C1196">
        <v>2026</v>
      </c>
      <c r="D1196" t="s">
        <v>90</v>
      </c>
      <c r="E1196" t="s">
        <v>81</v>
      </c>
      <c r="F1196" t="s">
        <v>6</v>
      </c>
      <c r="G1196" t="s">
        <v>27</v>
      </c>
      <c r="H1196" t="s">
        <v>19</v>
      </c>
      <c r="I1196" t="s">
        <v>16</v>
      </c>
      <c r="J1196" t="s">
        <v>14</v>
      </c>
      <c r="K1196" t="s">
        <v>32</v>
      </c>
      <c r="L1196">
        <v>3</v>
      </c>
      <c r="M1196">
        <v>46.29</v>
      </c>
      <c r="N1196">
        <v>0</v>
      </c>
      <c r="O1196">
        <v>18.309999999999999</v>
      </c>
      <c r="P1196">
        <v>138.87</v>
      </c>
      <c r="Q1196">
        <v>54.929999999999993</v>
      </c>
      <c r="R1196">
        <v>83.940000000000012</v>
      </c>
      <c r="S1196">
        <v>0.60445020522791104</v>
      </c>
      <c r="T1196">
        <v>2026</v>
      </c>
      <c r="U1196" t="s">
        <v>90</v>
      </c>
      <c r="V1196">
        <v>6</v>
      </c>
      <c r="W1196" t="s">
        <v>81</v>
      </c>
    </row>
    <row r="1197" spans="1:23">
      <c r="A1197">
        <v>689</v>
      </c>
      <c r="B1197" s="11">
        <v>46198</v>
      </c>
      <c r="C1197">
        <v>2026</v>
      </c>
      <c r="D1197" t="s">
        <v>90</v>
      </c>
      <c r="E1197" t="s">
        <v>81</v>
      </c>
      <c r="F1197" t="s">
        <v>20</v>
      </c>
      <c r="G1197" t="s">
        <v>31</v>
      </c>
      <c r="H1197" t="s">
        <v>2</v>
      </c>
      <c r="I1197" t="s">
        <v>13</v>
      </c>
      <c r="J1197" t="s">
        <v>4</v>
      </c>
      <c r="K1197" t="s">
        <v>26</v>
      </c>
      <c r="L1197">
        <v>1</v>
      </c>
      <c r="M1197">
        <v>39.729999999999997</v>
      </c>
      <c r="N1197">
        <v>0</v>
      </c>
      <c r="O1197">
        <v>16.55</v>
      </c>
      <c r="P1197">
        <v>39.729999999999997</v>
      </c>
      <c r="Q1197">
        <v>16.55</v>
      </c>
      <c r="R1197">
        <v>23.179999999999996</v>
      </c>
      <c r="S1197">
        <v>0.58343820790334755</v>
      </c>
      <c r="T1197">
        <v>2026</v>
      </c>
      <c r="U1197" t="s">
        <v>90</v>
      </c>
      <c r="V1197">
        <v>6</v>
      </c>
      <c r="W1197" t="s">
        <v>81</v>
      </c>
    </row>
    <row r="1198" spans="1:23">
      <c r="A1198">
        <v>864</v>
      </c>
      <c r="B1198" s="11">
        <v>46198</v>
      </c>
      <c r="C1198">
        <v>2026</v>
      </c>
      <c r="D1198" t="s">
        <v>90</v>
      </c>
      <c r="E1198" t="s">
        <v>81</v>
      </c>
      <c r="F1198" t="s">
        <v>20</v>
      </c>
      <c r="G1198" t="s">
        <v>33</v>
      </c>
      <c r="H1198" t="s">
        <v>2</v>
      </c>
      <c r="I1198" t="s">
        <v>13</v>
      </c>
      <c r="J1198" t="s">
        <v>14</v>
      </c>
      <c r="K1198" t="s">
        <v>44</v>
      </c>
      <c r="L1198">
        <v>4</v>
      </c>
      <c r="M1198">
        <v>131.02000000000001</v>
      </c>
      <c r="N1198">
        <v>0.05</v>
      </c>
      <c r="O1198">
        <v>67.42</v>
      </c>
      <c r="P1198">
        <v>497.87600000000003</v>
      </c>
      <c r="Q1198">
        <v>269.68</v>
      </c>
      <c r="R1198">
        <v>228.19600000000003</v>
      </c>
      <c r="S1198">
        <v>0.45833902417469413</v>
      </c>
      <c r="T1198">
        <v>2026</v>
      </c>
      <c r="U1198" t="s">
        <v>90</v>
      </c>
      <c r="V1198">
        <v>6</v>
      </c>
      <c r="W1198" t="s">
        <v>81</v>
      </c>
    </row>
    <row r="1199" spans="1:23">
      <c r="A1199">
        <v>1163</v>
      </c>
      <c r="B1199" s="11">
        <v>46198</v>
      </c>
      <c r="C1199">
        <v>2026</v>
      </c>
      <c r="D1199" t="s">
        <v>90</v>
      </c>
      <c r="E1199" t="s">
        <v>81</v>
      </c>
      <c r="F1199" t="s">
        <v>6</v>
      </c>
      <c r="G1199" t="s">
        <v>43</v>
      </c>
      <c r="H1199" t="s">
        <v>2</v>
      </c>
      <c r="I1199" t="s">
        <v>13</v>
      </c>
      <c r="J1199" t="s">
        <v>14</v>
      </c>
      <c r="K1199" t="s">
        <v>32</v>
      </c>
      <c r="L1199">
        <v>2</v>
      </c>
      <c r="M1199">
        <v>46.69</v>
      </c>
      <c r="N1199">
        <v>0.05</v>
      </c>
      <c r="O1199">
        <v>18.23</v>
      </c>
      <c r="P1199">
        <v>88.710999999999999</v>
      </c>
      <c r="Q1199">
        <v>36.46</v>
      </c>
      <c r="R1199">
        <v>52.250999999999998</v>
      </c>
      <c r="S1199">
        <v>0.58900249123558523</v>
      </c>
      <c r="T1199">
        <v>2026</v>
      </c>
      <c r="U1199" t="s">
        <v>90</v>
      </c>
      <c r="V1199">
        <v>6</v>
      </c>
      <c r="W1199" t="s">
        <v>81</v>
      </c>
    </row>
    <row r="1200" spans="1:23">
      <c r="A1200">
        <v>1323</v>
      </c>
      <c r="B1200" s="11">
        <v>46198</v>
      </c>
      <c r="C1200">
        <v>2026</v>
      </c>
      <c r="D1200" t="s">
        <v>90</v>
      </c>
      <c r="E1200" t="s">
        <v>81</v>
      </c>
      <c r="F1200" t="s">
        <v>6</v>
      </c>
      <c r="G1200" t="s">
        <v>43</v>
      </c>
      <c r="H1200" t="s">
        <v>2</v>
      </c>
      <c r="I1200" t="s">
        <v>3</v>
      </c>
      <c r="J1200" t="s">
        <v>34</v>
      </c>
      <c r="K1200" t="s">
        <v>35</v>
      </c>
      <c r="L1200">
        <v>2</v>
      </c>
      <c r="M1200">
        <v>39.57</v>
      </c>
      <c r="N1200">
        <v>0.1</v>
      </c>
      <c r="O1200">
        <v>14.64</v>
      </c>
      <c r="P1200">
        <v>71.225999999999999</v>
      </c>
      <c r="Q1200">
        <v>29.28</v>
      </c>
      <c r="R1200">
        <v>41.945999999999998</v>
      </c>
      <c r="S1200">
        <v>0.58891416055934631</v>
      </c>
      <c r="T1200">
        <v>2026</v>
      </c>
      <c r="U1200" t="s">
        <v>90</v>
      </c>
      <c r="V1200">
        <v>6</v>
      </c>
      <c r="W1200" t="s">
        <v>81</v>
      </c>
    </row>
    <row r="1201" spans="1:23">
      <c r="A1201">
        <v>2098</v>
      </c>
      <c r="B1201" s="11">
        <v>46198</v>
      </c>
      <c r="C1201">
        <v>2026</v>
      </c>
      <c r="D1201" t="s">
        <v>90</v>
      </c>
      <c r="E1201" t="s">
        <v>81</v>
      </c>
      <c r="F1201" t="s">
        <v>11</v>
      </c>
      <c r="G1201" t="s">
        <v>12</v>
      </c>
      <c r="H1201" t="s">
        <v>2</v>
      </c>
      <c r="I1201" t="s">
        <v>3</v>
      </c>
      <c r="J1201" t="s">
        <v>9</v>
      </c>
      <c r="K1201" t="s">
        <v>17</v>
      </c>
      <c r="L1201">
        <v>1</v>
      </c>
      <c r="M1201">
        <v>146.46</v>
      </c>
      <c r="N1201">
        <v>0.15</v>
      </c>
      <c r="O1201">
        <v>80.760000000000005</v>
      </c>
      <c r="P1201">
        <v>124.491</v>
      </c>
      <c r="Q1201">
        <v>80.760000000000005</v>
      </c>
      <c r="R1201">
        <v>43.730999999999995</v>
      </c>
      <c r="S1201">
        <v>0.35127840566787955</v>
      </c>
      <c r="T1201">
        <v>2026</v>
      </c>
      <c r="U1201" t="s">
        <v>90</v>
      </c>
      <c r="V1201">
        <v>6</v>
      </c>
      <c r="W1201" t="s">
        <v>81</v>
      </c>
    </row>
    <row r="1202" spans="1:23">
      <c r="A1202">
        <v>2190</v>
      </c>
      <c r="B1202" s="11">
        <v>46198</v>
      </c>
      <c r="C1202">
        <v>2026</v>
      </c>
      <c r="D1202" t="s">
        <v>90</v>
      </c>
      <c r="E1202" t="s">
        <v>81</v>
      </c>
      <c r="F1202" t="s">
        <v>6</v>
      </c>
      <c r="G1202" t="s">
        <v>27</v>
      </c>
      <c r="H1202" t="s">
        <v>19</v>
      </c>
      <c r="I1202" t="s">
        <v>16</v>
      </c>
      <c r="J1202" t="s">
        <v>4</v>
      </c>
      <c r="K1202" t="s">
        <v>22</v>
      </c>
      <c r="L1202">
        <v>5</v>
      </c>
      <c r="M1202">
        <v>50.78</v>
      </c>
      <c r="N1202">
        <v>0</v>
      </c>
      <c r="O1202">
        <v>22.68</v>
      </c>
      <c r="P1202">
        <v>253.9</v>
      </c>
      <c r="Q1202">
        <v>113.4</v>
      </c>
      <c r="R1202">
        <v>140.5</v>
      </c>
      <c r="S1202">
        <v>0.55336746750689247</v>
      </c>
      <c r="T1202">
        <v>2026</v>
      </c>
      <c r="U1202" t="s">
        <v>90</v>
      </c>
      <c r="V1202">
        <v>6</v>
      </c>
      <c r="W1202" t="s">
        <v>81</v>
      </c>
    </row>
    <row r="1203" spans="1:23">
      <c r="A1203">
        <v>2664</v>
      </c>
      <c r="B1203" s="11">
        <v>46198</v>
      </c>
      <c r="C1203">
        <v>2026</v>
      </c>
      <c r="D1203" t="s">
        <v>90</v>
      </c>
      <c r="E1203" t="s">
        <v>81</v>
      </c>
      <c r="F1203" t="s">
        <v>11</v>
      </c>
      <c r="G1203" t="s">
        <v>39</v>
      </c>
      <c r="H1203" t="s">
        <v>28</v>
      </c>
      <c r="I1203" t="s">
        <v>3</v>
      </c>
      <c r="J1203" t="s">
        <v>14</v>
      </c>
      <c r="K1203" t="s">
        <v>32</v>
      </c>
      <c r="L1203">
        <v>3</v>
      </c>
      <c r="M1203">
        <v>47.61</v>
      </c>
      <c r="N1203">
        <v>0</v>
      </c>
      <c r="O1203">
        <v>18.21</v>
      </c>
      <c r="P1203">
        <v>142.82999999999998</v>
      </c>
      <c r="Q1203">
        <v>54.63</v>
      </c>
      <c r="R1203">
        <v>88.199999999999989</v>
      </c>
      <c r="S1203">
        <v>0.61751732829237549</v>
      </c>
      <c r="T1203">
        <v>2026</v>
      </c>
      <c r="U1203" t="s">
        <v>90</v>
      </c>
      <c r="V1203">
        <v>6</v>
      </c>
      <c r="W1203" t="s">
        <v>81</v>
      </c>
    </row>
    <row r="1204" spans="1:23">
      <c r="A1204">
        <v>2992</v>
      </c>
      <c r="B1204" s="11">
        <v>46198</v>
      </c>
      <c r="C1204">
        <v>2026</v>
      </c>
      <c r="D1204" t="s">
        <v>90</v>
      </c>
      <c r="E1204" t="s">
        <v>81</v>
      </c>
      <c r="F1204" t="s">
        <v>11</v>
      </c>
      <c r="G1204" t="s">
        <v>52</v>
      </c>
      <c r="H1204" t="s">
        <v>2</v>
      </c>
      <c r="I1204" t="s">
        <v>13</v>
      </c>
      <c r="J1204" t="s">
        <v>4</v>
      </c>
      <c r="K1204" t="s">
        <v>22</v>
      </c>
      <c r="L1204">
        <v>1</v>
      </c>
      <c r="M1204">
        <v>50.75</v>
      </c>
      <c r="N1204">
        <v>0.1</v>
      </c>
      <c r="O1204">
        <v>22.94</v>
      </c>
      <c r="P1204">
        <v>45.675000000000004</v>
      </c>
      <c r="Q1204">
        <v>22.94</v>
      </c>
      <c r="R1204">
        <v>22.735000000000003</v>
      </c>
      <c r="S1204">
        <v>0.49775588396278053</v>
      </c>
      <c r="T1204">
        <v>2026</v>
      </c>
      <c r="U1204" t="s">
        <v>90</v>
      </c>
      <c r="V1204">
        <v>6</v>
      </c>
      <c r="W1204" t="s">
        <v>81</v>
      </c>
    </row>
    <row r="1205" spans="1:23">
      <c r="A1205">
        <v>3120</v>
      </c>
      <c r="B1205" s="11">
        <v>46198</v>
      </c>
      <c r="C1205">
        <v>2026</v>
      </c>
      <c r="D1205" t="s">
        <v>90</v>
      </c>
      <c r="E1205" t="s">
        <v>81</v>
      </c>
      <c r="F1205" t="s">
        <v>11</v>
      </c>
      <c r="G1205" t="s">
        <v>25</v>
      </c>
      <c r="H1205" t="s">
        <v>28</v>
      </c>
      <c r="I1205" t="s">
        <v>3</v>
      </c>
      <c r="J1205" t="s">
        <v>34</v>
      </c>
      <c r="K1205" t="s">
        <v>45</v>
      </c>
      <c r="L1205">
        <v>1</v>
      </c>
      <c r="M1205">
        <v>50.33</v>
      </c>
      <c r="N1205">
        <v>0</v>
      </c>
      <c r="O1205">
        <v>21.66</v>
      </c>
      <c r="P1205">
        <v>50.33</v>
      </c>
      <c r="Q1205">
        <v>21.66</v>
      </c>
      <c r="R1205">
        <v>28.669999999999998</v>
      </c>
      <c r="S1205">
        <v>0.56964037353467112</v>
      </c>
      <c r="T1205">
        <v>2026</v>
      </c>
      <c r="U1205" t="s">
        <v>90</v>
      </c>
      <c r="V1205">
        <v>6</v>
      </c>
      <c r="W1205" t="s">
        <v>81</v>
      </c>
    </row>
    <row r="1206" spans="1:23">
      <c r="A1206">
        <v>189</v>
      </c>
      <c r="B1206" s="11">
        <v>46199</v>
      </c>
      <c r="C1206">
        <v>2026</v>
      </c>
      <c r="D1206" t="s">
        <v>90</v>
      </c>
      <c r="E1206" t="s">
        <v>81</v>
      </c>
      <c r="F1206" t="s">
        <v>11</v>
      </c>
      <c r="G1206" t="s">
        <v>39</v>
      </c>
      <c r="H1206" t="s">
        <v>2</v>
      </c>
      <c r="I1206" t="s">
        <v>16</v>
      </c>
      <c r="J1206" t="s">
        <v>14</v>
      </c>
      <c r="K1206" t="s">
        <v>32</v>
      </c>
      <c r="L1206">
        <v>1</v>
      </c>
      <c r="M1206">
        <v>47.5</v>
      </c>
      <c r="N1206">
        <v>0.1</v>
      </c>
      <c r="O1206">
        <v>18.8</v>
      </c>
      <c r="P1206">
        <v>42.75</v>
      </c>
      <c r="Q1206">
        <v>18.8</v>
      </c>
      <c r="R1206">
        <v>23.95</v>
      </c>
      <c r="S1206">
        <v>0.56023391812865497</v>
      </c>
      <c r="T1206">
        <v>2026</v>
      </c>
      <c r="U1206" t="s">
        <v>90</v>
      </c>
      <c r="V1206">
        <v>6</v>
      </c>
      <c r="W1206" t="s">
        <v>81</v>
      </c>
    </row>
    <row r="1207" spans="1:23">
      <c r="A1207">
        <v>927</v>
      </c>
      <c r="B1207" s="11">
        <v>46199</v>
      </c>
      <c r="C1207">
        <v>2026</v>
      </c>
      <c r="D1207" t="s">
        <v>90</v>
      </c>
      <c r="E1207" t="s">
        <v>81</v>
      </c>
      <c r="F1207" t="s">
        <v>11</v>
      </c>
      <c r="G1207" t="s">
        <v>39</v>
      </c>
      <c r="H1207" t="s">
        <v>28</v>
      </c>
      <c r="I1207" t="s">
        <v>3</v>
      </c>
      <c r="J1207" t="s">
        <v>14</v>
      </c>
      <c r="K1207" t="s">
        <v>44</v>
      </c>
      <c r="L1207">
        <v>2</v>
      </c>
      <c r="M1207">
        <v>130.33000000000001</v>
      </c>
      <c r="N1207">
        <v>0.1</v>
      </c>
      <c r="O1207">
        <v>67.319999999999993</v>
      </c>
      <c r="P1207">
        <v>234.59400000000002</v>
      </c>
      <c r="Q1207">
        <v>134.63999999999999</v>
      </c>
      <c r="R1207">
        <v>99.954000000000036</v>
      </c>
      <c r="S1207">
        <v>0.42607227806337772</v>
      </c>
      <c r="T1207">
        <v>2026</v>
      </c>
      <c r="U1207" t="s">
        <v>90</v>
      </c>
      <c r="V1207">
        <v>6</v>
      </c>
      <c r="W1207" t="s">
        <v>81</v>
      </c>
    </row>
    <row r="1208" spans="1:23">
      <c r="A1208">
        <v>1388</v>
      </c>
      <c r="B1208" s="11">
        <v>46199</v>
      </c>
      <c r="C1208">
        <v>2026</v>
      </c>
      <c r="D1208" t="s">
        <v>90</v>
      </c>
      <c r="E1208" t="s">
        <v>81</v>
      </c>
      <c r="F1208" t="s">
        <v>6</v>
      </c>
      <c r="G1208" t="s">
        <v>49</v>
      </c>
      <c r="H1208" t="s">
        <v>2</v>
      </c>
      <c r="I1208" t="s">
        <v>3</v>
      </c>
      <c r="J1208" t="s">
        <v>9</v>
      </c>
      <c r="K1208" t="s">
        <v>37</v>
      </c>
      <c r="L1208">
        <v>3</v>
      </c>
      <c r="M1208">
        <v>156.76</v>
      </c>
      <c r="N1208">
        <v>0.05</v>
      </c>
      <c r="O1208">
        <v>78.63</v>
      </c>
      <c r="P1208">
        <v>446.76599999999996</v>
      </c>
      <c r="Q1208">
        <v>235.89</v>
      </c>
      <c r="R1208">
        <v>210.87599999999998</v>
      </c>
      <c r="S1208">
        <v>0.47200547937846654</v>
      </c>
      <c r="T1208">
        <v>2026</v>
      </c>
      <c r="U1208" t="s">
        <v>90</v>
      </c>
      <c r="V1208">
        <v>6</v>
      </c>
      <c r="W1208" t="s">
        <v>81</v>
      </c>
    </row>
    <row r="1209" spans="1:23">
      <c r="A1209">
        <v>3932</v>
      </c>
      <c r="B1209" s="11">
        <v>46199</v>
      </c>
      <c r="C1209">
        <v>2026</v>
      </c>
      <c r="D1209" t="s">
        <v>90</v>
      </c>
      <c r="E1209" t="s">
        <v>81</v>
      </c>
      <c r="F1209" t="s">
        <v>11</v>
      </c>
      <c r="G1209" t="s">
        <v>39</v>
      </c>
      <c r="H1209" t="s">
        <v>2</v>
      </c>
      <c r="I1209" t="s">
        <v>13</v>
      </c>
      <c r="J1209" t="s">
        <v>34</v>
      </c>
      <c r="K1209" t="s">
        <v>42</v>
      </c>
      <c r="L1209">
        <v>4</v>
      </c>
      <c r="M1209">
        <v>35.770000000000003</v>
      </c>
      <c r="N1209">
        <v>0</v>
      </c>
      <c r="O1209">
        <v>13.75</v>
      </c>
      <c r="P1209">
        <v>143.08000000000001</v>
      </c>
      <c r="Q1209">
        <v>55</v>
      </c>
      <c r="R1209">
        <v>88.080000000000013</v>
      </c>
      <c r="S1209">
        <v>0.61559966452334358</v>
      </c>
      <c r="T1209">
        <v>2026</v>
      </c>
      <c r="U1209" t="s">
        <v>90</v>
      </c>
      <c r="V1209">
        <v>6</v>
      </c>
      <c r="W1209" t="s">
        <v>81</v>
      </c>
    </row>
    <row r="1210" spans="1:23">
      <c r="A1210">
        <v>4008</v>
      </c>
      <c r="B1210" s="11">
        <v>46199</v>
      </c>
      <c r="C1210">
        <v>2026</v>
      </c>
      <c r="D1210" t="s">
        <v>90</v>
      </c>
      <c r="E1210" t="s">
        <v>81</v>
      </c>
      <c r="F1210" t="s">
        <v>6</v>
      </c>
      <c r="G1210" t="s">
        <v>49</v>
      </c>
      <c r="H1210" t="s">
        <v>2</v>
      </c>
      <c r="I1210" t="s">
        <v>3</v>
      </c>
      <c r="J1210" t="s">
        <v>4</v>
      </c>
      <c r="K1210" t="s">
        <v>30</v>
      </c>
      <c r="L1210">
        <v>2</v>
      </c>
      <c r="M1210">
        <v>102.49</v>
      </c>
      <c r="N1210">
        <v>0</v>
      </c>
      <c r="O1210">
        <v>50.07</v>
      </c>
      <c r="P1210">
        <v>204.98</v>
      </c>
      <c r="Q1210">
        <v>100.14</v>
      </c>
      <c r="R1210">
        <v>104.83999999999999</v>
      </c>
      <c r="S1210">
        <v>0.51146453312518292</v>
      </c>
      <c r="T1210">
        <v>2026</v>
      </c>
      <c r="U1210" t="s">
        <v>90</v>
      </c>
      <c r="V1210">
        <v>6</v>
      </c>
      <c r="W1210" t="s">
        <v>81</v>
      </c>
    </row>
    <row r="1211" spans="1:23">
      <c r="A1211">
        <v>4701</v>
      </c>
      <c r="B1211" s="11">
        <v>46199</v>
      </c>
      <c r="C1211">
        <v>2026</v>
      </c>
      <c r="D1211" t="s">
        <v>90</v>
      </c>
      <c r="E1211" t="s">
        <v>81</v>
      </c>
      <c r="F1211" t="s">
        <v>0</v>
      </c>
      <c r="G1211" t="s">
        <v>1</v>
      </c>
      <c r="H1211" t="s">
        <v>8</v>
      </c>
      <c r="I1211" t="s">
        <v>16</v>
      </c>
      <c r="J1211" t="s">
        <v>4</v>
      </c>
      <c r="K1211" t="s">
        <v>5</v>
      </c>
      <c r="L1211">
        <v>8</v>
      </c>
      <c r="M1211">
        <v>82.47</v>
      </c>
      <c r="N1211">
        <v>0.15</v>
      </c>
      <c r="O1211">
        <v>42.58</v>
      </c>
      <c r="P1211">
        <v>560.79599999999994</v>
      </c>
      <c r="Q1211">
        <v>340.64</v>
      </c>
      <c r="R1211">
        <v>220.15599999999995</v>
      </c>
      <c r="S1211">
        <v>0.39257769313618496</v>
      </c>
      <c r="T1211">
        <v>2026</v>
      </c>
      <c r="U1211" t="s">
        <v>90</v>
      </c>
      <c r="V1211">
        <v>6</v>
      </c>
      <c r="W1211" t="s">
        <v>81</v>
      </c>
    </row>
    <row r="1212" spans="1:23">
      <c r="A1212">
        <v>4805</v>
      </c>
      <c r="B1212" s="11">
        <v>46199</v>
      </c>
      <c r="C1212">
        <v>2026</v>
      </c>
      <c r="D1212" t="s">
        <v>90</v>
      </c>
      <c r="E1212" t="s">
        <v>81</v>
      </c>
      <c r="F1212" t="s">
        <v>11</v>
      </c>
      <c r="G1212" t="s">
        <v>39</v>
      </c>
      <c r="H1212" t="s">
        <v>2</v>
      </c>
      <c r="I1212" t="s">
        <v>3</v>
      </c>
      <c r="J1212" t="s">
        <v>23</v>
      </c>
      <c r="K1212" t="s">
        <v>51</v>
      </c>
      <c r="L1212">
        <v>1</v>
      </c>
      <c r="M1212">
        <v>121.44</v>
      </c>
      <c r="N1212">
        <v>0</v>
      </c>
      <c r="O1212">
        <v>62.34</v>
      </c>
      <c r="P1212">
        <v>121.44</v>
      </c>
      <c r="Q1212">
        <v>62.34</v>
      </c>
      <c r="R1212">
        <v>59.099999999999994</v>
      </c>
      <c r="S1212">
        <v>0.48666007905138337</v>
      </c>
      <c r="T1212">
        <v>2026</v>
      </c>
      <c r="U1212" t="s">
        <v>90</v>
      </c>
      <c r="V1212">
        <v>6</v>
      </c>
      <c r="W1212" t="s">
        <v>81</v>
      </c>
    </row>
    <row r="1213" spans="1:23">
      <c r="A1213">
        <v>912</v>
      </c>
      <c r="B1213" s="11">
        <v>46200</v>
      </c>
      <c r="C1213">
        <v>2026</v>
      </c>
      <c r="D1213" t="s">
        <v>90</v>
      </c>
      <c r="E1213" t="s">
        <v>81</v>
      </c>
      <c r="F1213" t="s">
        <v>0</v>
      </c>
      <c r="G1213" t="s">
        <v>1</v>
      </c>
      <c r="H1213" t="s">
        <v>28</v>
      </c>
      <c r="I1213" t="s">
        <v>13</v>
      </c>
      <c r="J1213" t="s">
        <v>14</v>
      </c>
      <c r="K1213" t="s">
        <v>32</v>
      </c>
      <c r="L1213">
        <v>4</v>
      </c>
      <c r="M1213">
        <v>46.44</v>
      </c>
      <c r="N1213">
        <v>0.05</v>
      </c>
      <c r="O1213">
        <v>18.2</v>
      </c>
      <c r="P1213">
        <v>176.47199999999998</v>
      </c>
      <c r="Q1213">
        <v>72.8</v>
      </c>
      <c r="R1213">
        <v>103.67199999999998</v>
      </c>
      <c r="S1213">
        <v>0.58746996690693143</v>
      </c>
      <c r="T1213">
        <v>2026</v>
      </c>
      <c r="U1213" t="s">
        <v>90</v>
      </c>
      <c r="V1213">
        <v>6</v>
      </c>
      <c r="W1213" t="s">
        <v>81</v>
      </c>
    </row>
    <row r="1214" spans="1:23">
      <c r="A1214">
        <v>1837</v>
      </c>
      <c r="B1214" s="11">
        <v>46200</v>
      </c>
      <c r="C1214">
        <v>2026</v>
      </c>
      <c r="D1214" t="s">
        <v>90</v>
      </c>
      <c r="E1214" t="s">
        <v>81</v>
      </c>
      <c r="F1214" t="s">
        <v>0</v>
      </c>
      <c r="G1214" t="s">
        <v>1</v>
      </c>
      <c r="H1214" t="s">
        <v>28</v>
      </c>
      <c r="I1214" t="s">
        <v>16</v>
      </c>
      <c r="J1214" t="s">
        <v>23</v>
      </c>
      <c r="K1214" t="s">
        <v>29</v>
      </c>
      <c r="L1214">
        <v>2</v>
      </c>
      <c r="M1214">
        <v>194.13</v>
      </c>
      <c r="N1214">
        <v>0.1</v>
      </c>
      <c r="O1214">
        <v>106.51</v>
      </c>
      <c r="P1214">
        <v>349.43400000000003</v>
      </c>
      <c r="Q1214">
        <v>213.02</v>
      </c>
      <c r="R1214">
        <v>136.41400000000002</v>
      </c>
      <c r="S1214">
        <v>0.39038559499075648</v>
      </c>
      <c r="T1214">
        <v>2026</v>
      </c>
      <c r="U1214" t="s">
        <v>90</v>
      </c>
      <c r="V1214">
        <v>6</v>
      </c>
      <c r="W1214" t="s">
        <v>81</v>
      </c>
    </row>
    <row r="1215" spans="1:23">
      <c r="A1215">
        <v>2216</v>
      </c>
      <c r="B1215" s="11">
        <v>46200</v>
      </c>
      <c r="C1215">
        <v>2026</v>
      </c>
      <c r="D1215" t="s">
        <v>90</v>
      </c>
      <c r="E1215" t="s">
        <v>81</v>
      </c>
      <c r="F1215" t="s">
        <v>0</v>
      </c>
      <c r="G1215" t="s">
        <v>36</v>
      </c>
      <c r="H1215" t="s">
        <v>2</v>
      </c>
      <c r="I1215" t="s">
        <v>16</v>
      </c>
      <c r="J1215" t="s">
        <v>4</v>
      </c>
      <c r="K1215" t="s">
        <v>5</v>
      </c>
      <c r="L1215">
        <v>4</v>
      </c>
      <c r="M1215">
        <v>81.86</v>
      </c>
      <c r="N1215">
        <v>0.05</v>
      </c>
      <c r="O1215">
        <v>42.22</v>
      </c>
      <c r="P1215">
        <v>311.06799999999998</v>
      </c>
      <c r="Q1215">
        <v>168.88</v>
      </c>
      <c r="R1215">
        <v>142.18799999999999</v>
      </c>
      <c r="S1215">
        <v>0.45709619761595532</v>
      </c>
      <c r="T1215">
        <v>2026</v>
      </c>
      <c r="U1215" t="s">
        <v>90</v>
      </c>
      <c r="V1215">
        <v>6</v>
      </c>
      <c r="W1215" t="s">
        <v>81</v>
      </c>
    </row>
    <row r="1216" spans="1:23">
      <c r="A1216">
        <v>2451</v>
      </c>
      <c r="B1216" s="11">
        <v>46200</v>
      </c>
      <c r="C1216">
        <v>2026</v>
      </c>
      <c r="D1216" t="s">
        <v>90</v>
      </c>
      <c r="E1216" t="s">
        <v>81</v>
      </c>
      <c r="F1216" t="s">
        <v>0</v>
      </c>
      <c r="G1216" t="s">
        <v>36</v>
      </c>
      <c r="H1216" t="s">
        <v>8</v>
      </c>
      <c r="I1216" t="s">
        <v>16</v>
      </c>
      <c r="J1216" t="s">
        <v>14</v>
      </c>
      <c r="K1216" t="s">
        <v>48</v>
      </c>
      <c r="L1216">
        <v>4</v>
      </c>
      <c r="M1216">
        <v>162.61000000000001</v>
      </c>
      <c r="N1216">
        <v>0.05</v>
      </c>
      <c r="O1216">
        <v>88.64</v>
      </c>
      <c r="P1216">
        <v>617.91800000000001</v>
      </c>
      <c r="Q1216">
        <v>354.56</v>
      </c>
      <c r="R1216">
        <v>263.358</v>
      </c>
      <c r="S1216">
        <v>0.4262021821665658</v>
      </c>
      <c r="T1216">
        <v>2026</v>
      </c>
      <c r="U1216" t="s">
        <v>90</v>
      </c>
      <c r="V1216">
        <v>6</v>
      </c>
      <c r="W1216" t="s">
        <v>81</v>
      </c>
    </row>
    <row r="1217" spans="1:23">
      <c r="A1217">
        <v>2874</v>
      </c>
      <c r="B1217" s="11">
        <v>46200</v>
      </c>
      <c r="C1217">
        <v>2026</v>
      </c>
      <c r="D1217" t="s">
        <v>90</v>
      </c>
      <c r="E1217" t="s">
        <v>81</v>
      </c>
      <c r="F1217" t="s">
        <v>6</v>
      </c>
      <c r="G1217" t="s">
        <v>43</v>
      </c>
      <c r="H1217" t="s">
        <v>19</v>
      </c>
      <c r="I1217" t="s">
        <v>13</v>
      </c>
      <c r="J1217" t="s">
        <v>4</v>
      </c>
      <c r="K1217" t="s">
        <v>26</v>
      </c>
      <c r="L1217">
        <v>1</v>
      </c>
      <c r="M1217">
        <v>40.26</v>
      </c>
      <c r="N1217">
        <v>0</v>
      </c>
      <c r="O1217">
        <v>16.62</v>
      </c>
      <c r="P1217">
        <v>40.26</v>
      </c>
      <c r="Q1217">
        <v>16.62</v>
      </c>
      <c r="R1217">
        <v>23.639999999999997</v>
      </c>
      <c r="S1217">
        <v>0.58718330849478384</v>
      </c>
      <c r="T1217">
        <v>2026</v>
      </c>
      <c r="U1217" t="s">
        <v>90</v>
      </c>
      <c r="V1217">
        <v>6</v>
      </c>
      <c r="W1217" t="s">
        <v>81</v>
      </c>
    </row>
    <row r="1218" spans="1:23">
      <c r="A1218">
        <v>2885</v>
      </c>
      <c r="B1218" s="11">
        <v>46200</v>
      </c>
      <c r="C1218">
        <v>2026</v>
      </c>
      <c r="D1218" t="s">
        <v>90</v>
      </c>
      <c r="E1218" t="s">
        <v>81</v>
      </c>
      <c r="F1218" t="s">
        <v>0</v>
      </c>
      <c r="G1218" t="s">
        <v>1</v>
      </c>
      <c r="H1218" t="s">
        <v>2</v>
      </c>
      <c r="I1218" t="s">
        <v>16</v>
      </c>
      <c r="J1218" t="s">
        <v>14</v>
      </c>
      <c r="K1218" t="s">
        <v>32</v>
      </c>
      <c r="L1218">
        <v>1</v>
      </c>
      <c r="M1218">
        <v>47.23</v>
      </c>
      <c r="N1218">
        <v>0.1</v>
      </c>
      <c r="O1218">
        <v>17.829999999999998</v>
      </c>
      <c r="P1218">
        <v>42.506999999999998</v>
      </c>
      <c r="Q1218">
        <v>17.829999999999998</v>
      </c>
      <c r="R1218">
        <v>24.677</v>
      </c>
      <c r="S1218">
        <v>0.58053967581810062</v>
      </c>
      <c r="T1218">
        <v>2026</v>
      </c>
      <c r="U1218" t="s">
        <v>90</v>
      </c>
      <c r="V1218">
        <v>6</v>
      </c>
      <c r="W1218" t="s">
        <v>81</v>
      </c>
    </row>
    <row r="1219" spans="1:23">
      <c r="A1219">
        <v>3014</v>
      </c>
      <c r="B1219" s="11">
        <v>46200</v>
      </c>
      <c r="C1219">
        <v>2026</v>
      </c>
      <c r="D1219" t="s">
        <v>90</v>
      </c>
      <c r="E1219" t="s">
        <v>81</v>
      </c>
      <c r="F1219" t="s">
        <v>11</v>
      </c>
      <c r="G1219" t="s">
        <v>39</v>
      </c>
      <c r="H1219" t="s">
        <v>2</v>
      </c>
      <c r="I1219" t="s">
        <v>13</v>
      </c>
      <c r="J1219" t="s">
        <v>34</v>
      </c>
      <c r="K1219" t="s">
        <v>45</v>
      </c>
      <c r="L1219">
        <v>1</v>
      </c>
      <c r="M1219">
        <v>50.13</v>
      </c>
      <c r="N1219">
        <v>0.15</v>
      </c>
      <c r="O1219">
        <v>22.22</v>
      </c>
      <c r="P1219">
        <v>42.610500000000002</v>
      </c>
      <c r="Q1219">
        <v>22.22</v>
      </c>
      <c r="R1219">
        <v>20.390500000000003</v>
      </c>
      <c r="S1219">
        <v>0.47853228664296366</v>
      </c>
      <c r="T1219">
        <v>2026</v>
      </c>
      <c r="U1219" t="s">
        <v>90</v>
      </c>
      <c r="V1219">
        <v>6</v>
      </c>
      <c r="W1219" t="s">
        <v>81</v>
      </c>
    </row>
    <row r="1220" spans="1:23">
      <c r="A1220">
        <v>3273</v>
      </c>
      <c r="B1220" s="11">
        <v>46200</v>
      </c>
      <c r="C1220">
        <v>2026</v>
      </c>
      <c r="D1220" t="s">
        <v>90</v>
      </c>
      <c r="E1220" t="s">
        <v>81</v>
      </c>
      <c r="F1220" t="s">
        <v>11</v>
      </c>
      <c r="G1220" t="s">
        <v>18</v>
      </c>
      <c r="H1220" t="s">
        <v>2</v>
      </c>
      <c r="I1220" t="s">
        <v>16</v>
      </c>
      <c r="J1220" t="s">
        <v>23</v>
      </c>
      <c r="K1220" t="s">
        <v>24</v>
      </c>
      <c r="L1220">
        <v>2</v>
      </c>
      <c r="M1220">
        <v>345.82</v>
      </c>
      <c r="N1220">
        <v>0.05</v>
      </c>
      <c r="O1220">
        <v>196.24</v>
      </c>
      <c r="P1220">
        <v>657.05799999999999</v>
      </c>
      <c r="Q1220">
        <v>392.48</v>
      </c>
      <c r="R1220">
        <v>264.57799999999997</v>
      </c>
      <c r="S1220">
        <v>0.40267069269379563</v>
      </c>
      <c r="T1220">
        <v>2026</v>
      </c>
      <c r="U1220" t="s">
        <v>90</v>
      </c>
      <c r="V1220">
        <v>6</v>
      </c>
      <c r="W1220" t="s">
        <v>81</v>
      </c>
    </row>
    <row r="1221" spans="1:23">
      <c r="A1221">
        <v>5041</v>
      </c>
      <c r="B1221" s="11">
        <v>46200</v>
      </c>
      <c r="C1221">
        <v>2026</v>
      </c>
      <c r="D1221" t="s">
        <v>90</v>
      </c>
      <c r="E1221" t="s">
        <v>81</v>
      </c>
      <c r="F1221" t="s">
        <v>0</v>
      </c>
      <c r="G1221" t="s">
        <v>50</v>
      </c>
      <c r="H1221" t="s">
        <v>19</v>
      </c>
      <c r="I1221" t="s">
        <v>13</v>
      </c>
      <c r="J1221" t="s">
        <v>23</v>
      </c>
      <c r="K1221" t="s">
        <v>51</v>
      </c>
      <c r="L1221">
        <v>1</v>
      </c>
      <c r="M1221">
        <v>126.12</v>
      </c>
      <c r="N1221">
        <v>0</v>
      </c>
      <c r="O1221">
        <v>62.18</v>
      </c>
      <c r="P1221">
        <v>126.12</v>
      </c>
      <c r="Q1221">
        <v>62.18</v>
      </c>
      <c r="R1221">
        <v>63.940000000000005</v>
      </c>
      <c r="S1221">
        <v>0.50697748176339996</v>
      </c>
      <c r="T1221">
        <v>2026</v>
      </c>
      <c r="U1221" t="s">
        <v>90</v>
      </c>
      <c r="V1221">
        <v>6</v>
      </c>
      <c r="W1221" t="s">
        <v>81</v>
      </c>
    </row>
    <row r="1222" spans="1:23">
      <c r="A1222">
        <v>312</v>
      </c>
      <c r="B1222" s="11">
        <v>46201</v>
      </c>
      <c r="C1222">
        <v>2026</v>
      </c>
      <c r="D1222" t="s">
        <v>90</v>
      </c>
      <c r="E1222" t="s">
        <v>81</v>
      </c>
      <c r="F1222" t="s">
        <v>20</v>
      </c>
      <c r="G1222" t="s">
        <v>31</v>
      </c>
      <c r="H1222" t="s">
        <v>28</v>
      </c>
      <c r="I1222" t="s">
        <v>3</v>
      </c>
      <c r="J1222" t="s">
        <v>34</v>
      </c>
      <c r="K1222" t="s">
        <v>42</v>
      </c>
      <c r="L1222">
        <v>1</v>
      </c>
      <c r="M1222">
        <v>36</v>
      </c>
      <c r="N1222">
        <v>0</v>
      </c>
      <c r="O1222">
        <v>13.95</v>
      </c>
      <c r="P1222">
        <v>36</v>
      </c>
      <c r="Q1222">
        <v>13.95</v>
      </c>
      <c r="R1222">
        <v>22.05</v>
      </c>
      <c r="S1222">
        <v>0.61250000000000004</v>
      </c>
      <c r="T1222">
        <v>2026</v>
      </c>
      <c r="U1222" t="s">
        <v>90</v>
      </c>
      <c r="V1222">
        <v>6</v>
      </c>
      <c r="W1222" t="s">
        <v>81</v>
      </c>
    </row>
    <row r="1223" spans="1:23">
      <c r="A1223">
        <v>647</v>
      </c>
      <c r="B1223" s="11">
        <v>46201</v>
      </c>
      <c r="C1223">
        <v>2026</v>
      </c>
      <c r="D1223" t="s">
        <v>90</v>
      </c>
      <c r="E1223" t="s">
        <v>81</v>
      </c>
      <c r="F1223" t="s">
        <v>0</v>
      </c>
      <c r="G1223" t="s">
        <v>1</v>
      </c>
      <c r="H1223" t="s">
        <v>2</v>
      </c>
      <c r="I1223" t="s">
        <v>3</v>
      </c>
      <c r="J1223" t="s">
        <v>14</v>
      </c>
      <c r="K1223" t="s">
        <v>48</v>
      </c>
      <c r="L1223">
        <v>1</v>
      </c>
      <c r="M1223">
        <v>162.25</v>
      </c>
      <c r="N1223">
        <v>0.05</v>
      </c>
      <c r="O1223">
        <v>89.28</v>
      </c>
      <c r="P1223">
        <v>154.13749999999999</v>
      </c>
      <c r="Q1223">
        <v>89.28</v>
      </c>
      <c r="R1223">
        <v>64.857499999999987</v>
      </c>
      <c r="S1223">
        <v>0.42077690373854509</v>
      </c>
      <c r="T1223">
        <v>2026</v>
      </c>
      <c r="U1223" t="s">
        <v>90</v>
      </c>
      <c r="V1223">
        <v>6</v>
      </c>
      <c r="W1223" t="s">
        <v>81</v>
      </c>
    </row>
    <row r="1224" spans="1:23">
      <c r="A1224">
        <v>708</v>
      </c>
      <c r="B1224" s="11">
        <v>46201</v>
      </c>
      <c r="C1224">
        <v>2026</v>
      </c>
      <c r="D1224" t="s">
        <v>90</v>
      </c>
      <c r="E1224" t="s">
        <v>81</v>
      </c>
      <c r="F1224" t="s">
        <v>6</v>
      </c>
      <c r="G1224" t="s">
        <v>41</v>
      </c>
      <c r="H1224" t="s">
        <v>2</v>
      </c>
      <c r="I1224" t="s">
        <v>3</v>
      </c>
      <c r="J1224" t="s">
        <v>9</v>
      </c>
      <c r="K1224" t="s">
        <v>37</v>
      </c>
      <c r="L1224">
        <v>1</v>
      </c>
      <c r="M1224">
        <v>150.44</v>
      </c>
      <c r="N1224">
        <v>0</v>
      </c>
      <c r="O1224">
        <v>80.5</v>
      </c>
      <c r="P1224">
        <v>150.44</v>
      </c>
      <c r="Q1224">
        <v>80.5</v>
      </c>
      <c r="R1224">
        <v>69.94</v>
      </c>
      <c r="S1224">
        <v>0.46490295134272797</v>
      </c>
      <c r="T1224">
        <v>2026</v>
      </c>
      <c r="U1224" t="s">
        <v>90</v>
      </c>
      <c r="V1224">
        <v>6</v>
      </c>
      <c r="W1224" t="s">
        <v>81</v>
      </c>
    </row>
    <row r="1225" spans="1:23">
      <c r="A1225">
        <v>886</v>
      </c>
      <c r="B1225" s="11">
        <v>46201</v>
      </c>
      <c r="C1225">
        <v>2026</v>
      </c>
      <c r="D1225" t="s">
        <v>90</v>
      </c>
      <c r="E1225" t="s">
        <v>81</v>
      </c>
      <c r="F1225" t="s">
        <v>0</v>
      </c>
      <c r="G1225" t="s">
        <v>1</v>
      </c>
      <c r="H1225" t="s">
        <v>19</v>
      </c>
      <c r="I1225" t="s">
        <v>16</v>
      </c>
      <c r="J1225" t="s">
        <v>23</v>
      </c>
      <c r="K1225" t="s">
        <v>51</v>
      </c>
      <c r="L1225">
        <v>2</v>
      </c>
      <c r="M1225">
        <v>126.17</v>
      </c>
      <c r="N1225">
        <v>0.05</v>
      </c>
      <c r="O1225">
        <v>61.13</v>
      </c>
      <c r="P1225">
        <v>239.72299999999998</v>
      </c>
      <c r="Q1225">
        <v>122.26</v>
      </c>
      <c r="R1225">
        <v>117.46299999999998</v>
      </c>
      <c r="S1225">
        <v>0.48999470221881081</v>
      </c>
      <c r="T1225">
        <v>2026</v>
      </c>
      <c r="U1225" t="s">
        <v>90</v>
      </c>
      <c r="V1225">
        <v>6</v>
      </c>
      <c r="W1225" t="s">
        <v>81</v>
      </c>
    </row>
    <row r="1226" spans="1:23">
      <c r="A1226">
        <v>944</v>
      </c>
      <c r="B1226" s="11">
        <v>46201</v>
      </c>
      <c r="C1226">
        <v>2026</v>
      </c>
      <c r="D1226" t="s">
        <v>90</v>
      </c>
      <c r="E1226" t="s">
        <v>81</v>
      </c>
      <c r="F1226" t="s">
        <v>20</v>
      </c>
      <c r="G1226" t="s">
        <v>31</v>
      </c>
      <c r="H1226" t="s">
        <v>28</v>
      </c>
      <c r="I1226" t="s">
        <v>3</v>
      </c>
      <c r="J1226" t="s">
        <v>23</v>
      </c>
      <c r="K1226" t="s">
        <v>40</v>
      </c>
      <c r="L1226">
        <v>2</v>
      </c>
      <c r="M1226">
        <v>83.72</v>
      </c>
      <c r="N1226">
        <v>0</v>
      </c>
      <c r="O1226">
        <v>38.96</v>
      </c>
      <c r="P1226">
        <v>167.44</v>
      </c>
      <c r="Q1226">
        <v>77.92</v>
      </c>
      <c r="R1226">
        <v>89.52</v>
      </c>
      <c r="S1226">
        <v>0.53463927376970855</v>
      </c>
      <c r="T1226">
        <v>2026</v>
      </c>
      <c r="U1226" t="s">
        <v>90</v>
      </c>
      <c r="V1226">
        <v>6</v>
      </c>
      <c r="W1226" t="s">
        <v>81</v>
      </c>
    </row>
    <row r="1227" spans="1:23">
      <c r="A1227">
        <v>1050</v>
      </c>
      <c r="B1227" s="11">
        <v>46201</v>
      </c>
      <c r="C1227">
        <v>2026</v>
      </c>
      <c r="D1227" t="s">
        <v>90</v>
      </c>
      <c r="E1227" t="s">
        <v>81</v>
      </c>
      <c r="F1227" t="s">
        <v>20</v>
      </c>
      <c r="G1227" t="s">
        <v>33</v>
      </c>
      <c r="H1227" t="s">
        <v>28</v>
      </c>
      <c r="I1227" t="s">
        <v>13</v>
      </c>
      <c r="J1227" t="s">
        <v>9</v>
      </c>
      <c r="K1227" t="s">
        <v>46</v>
      </c>
      <c r="L1227">
        <v>1</v>
      </c>
      <c r="M1227">
        <v>70.58</v>
      </c>
      <c r="N1227">
        <v>0</v>
      </c>
      <c r="O1227">
        <v>32.78</v>
      </c>
      <c r="P1227">
        <v>70.58</v>
      </c>
      <c r="Q1227">
        <v>32.78</v>
      </c>
      <c r="R1227">
        <v>37.799999999999997</v>
      </c>
      <c r="S1227">
        <v>0.53556248228960046</v>
      </c>
      <c r="T1227">
        <v>2026</v>
      </c>
      <c r="U1227" t="s">
        <v>90</v>
      </c>
      <c r="V1227">
        <v>6</v>
      </c>
      <c r="W1227" t="s">
        <v>81</v>
      </c>
    </row>
    <row r="1228" spans="1:23">
      <c r="A1228">
        <v>1677</v>
      </c>
      <c r="B1228" s="11">
        <v>46201</v>
      </c>
      <c r="C1228">
        <v>2026</v>
      </c>
      <c r="D1228" t="s">
        <v>90</v>
      </c>
      <c r="E1228" t="s">
        <v>81</v>
      </c>
      <c r="F1228" t="s">
        <v>20</v>
      </c>
      <c r="G1228" t="s">
        <v>47</v>
      </c>
      <c r="H1228" t="s">
        <v>8</v>
      </c>
      <c r="I1228" t="s">
        <v>16</v>
      </c>
      <c r="J1228" t="s">
        <v>23</v>
      </c>
      <c r="K1228" t="s">
        <v>40</v>
      </c>
      <c r="L1228">
        <v>5</v>
      </c>
      <c r="M1228">
        <v>81.96</v>
      </c>
      <c r="N1228">
        <v>0.05</v>
      </c>
      <c r="O1228">
        <v>39.130000000000003</v>
      </c>
      <c r="P1228">
        <v>389.30999999999995</v>
      </c>
      <c r="Q1228">
        <v>195.65</v>
      </c>
      <c r="R1228">
        <v>193.65999999999994</v>
      </c>
      <c r="S1228">
        <v>0.497444196141892</v>
      </c>
      <c r="T1228">
        <v>2026</v>
      </c>
      <c r="U1228" t="s">
        <v>90</v>
      </c>
      <c r="V1228">
        <v>6</v>
      </c>
      <c r="W1228" t="s">
        <v>81</v>
      </c>
    </row>
    <row r="1229" spans="1:23">
      <c r="A1229">
        <v>2109</v>
      </c>
      <c r="B1229" s="11">
        <v>46201</v>
      </c>
      <c r="C1229">
        <v>2026</v>
      </c>
      <c r="D1229" t="s">
        <v>90</v>
      </c>
      <c r="E1229" t="s">
        <v>81</v>
      </c>
      <c r="F1229" t="s">
        <v>6</v>
      </c>
      <c r="G1229" t="s">
        <v>49</v>
      </c>
      <c r="H1229" t="s">
        <v>2</v>
      </c>
      <c r="I1229" t="s">
        <v>13</v>
      </c>
      <c r="J1229" t="s">
        <v>4</v>
      </c>
      <c r="K1229" t="s">
        <v>26</v>
      </c>
      <c r="L1229">
        <v>1</v>
      </c>
      <c r="M1229">
        <v>40.67</v>
      </c>
      <c r="N1229">
        <v>0</v>
      </c>
      <c r="O1229">
        <v>16.5</v>
      </c>
      <c r="P1229">
        <v>40.67</v>
      </c>
      <c r="Q1229">
        <v>16.5</v>
      </c>
      <c r="R1229">
        <v>24.17</v>
      </c>
      <c r="S1229">
        <v>0.59429554954511932</v>
      </c>
      <c r="T1229">
        <v>2026</v>
      </c>
      <c r="U1229" t="s">
        <v>90</v>
      </c>
      <c r="V1229">
        <v>6</v>
      </c>
      <c r="W1229" t="s">
        <v>81</v>
      </c>
    </row>
    <row r="1230" spans="1:23">
      <c r="A1230">
        <v>3688</v>
      </c>
      <c r="B1230" s="11">
        <v>46201</v>
      </c>
      <c r="C1230">
        <v>2026</v>
      </c>
      <c r="D1230" t="s">
        <v>90</v>
      </c>
      <c r="E1230" t="s">
        <v>81</v>
      </c>
      <c r="F1230" t="s">
        <v>11</v>
      </c>
      <c r="G1230" t="s">
        <v>52</v>
      </c>
      <c r="H1230" t="s">
        <v>19</v>
      </c>
      <c r="I1230" t="s">
        <v>13</v>
      </c>
      <c r="J1230" t="s">
        <v>34</v>
      </c>
      <c r="K1230" t="s">
        <v>35</v>
      </c>
      <c r="L1230">
        <v>1</v>
      </c>
      <c r="M1230">
        <v>40.94</v>
      </c>
      <c r="N1230">
        <v>0</v>
      </c>
      <c r="O1230">
        <v>14.47</v>
      </c>
      <c r="P1230">
        <v>40.94</v>
      </c>
      <c r="Q1230">
        <v>14.47</v>
      </c>
      <c r="R1230">
        <v>26.47</v>
      </c>
      <c r="S1230">
        <v>0.64655593551538837</v>
      </c>
      <c r="T1230">
        <v>2026</v>
      </c>
      <c r="U1230" t="s">
        <v>90</v>
      </c>
      <c r="V1230">
        <v>6</v>
      </c>
      <c r="W1230" t="s">
        <v>81</v>
      </c>
    </row>
    <row r="1231" spans="1:23">
      <c r="A1231">
        <v>521</v>
      </c>
      <c r="B1231" s="11">
        <v>46202</v>
      </c>
      <c r="C1231">
        <v>2026</v>
      </c>
      <c r="D1231" t="s">
        <v>90</v>
      </c>
      <c r="E1231" t="s">
        <v>81</v>
      </c>
      <c r="F1231" t="s">
        <v>20</v>
      </c>
      <c r="G1231" t="s">
        <v>33</v>
      </c>
      <c r="H1231" t="s">
        <v>8</v>
      </c>
      <c r="I1231" t="s">
        <v>16</v>
      </c>
      <c r="J1231" t="s">
        <v>4</v>
      </c>
      <c r="K1231" t="s">
        <v>30</v>
      </c>
      <c r="L1231">
        <v>3</v>
      </c>
      <c r="M1231">
        <v>100.89</v>
      </c>
      <c r="N1231">
        <v>0.05</v>
      </c>
      <c r="O1231">
        <v>49.08</v>
      </c>
      <c r="P1231">
        <v>287.53649999999999</v>
      </c>
      <c r="Q1231">
        <v>147.24</v>
      </c>
      <c r="R1231">
        <v>140.29649999999998</v>
      </c>
      <c r="S1231">
        <v>0.48792588071427451</v>
      </c>
      <c r="T1231">
        <v>2026</v>
      </c>
      <c r="U1231" t="s">
        <v>90</v>
      </c>
      <c r="V1231">
        <v>6</v>
      </c>
      <c r="W1231" t="s">
        <v>81</v>
      </c>
    </row>
    <row r="1232" spans="1:23">
      <c r="A1232">
        <v>557</v>
      </c>
      <c r="B1232" s="11">
        <v>46202</v>
      </c>
      <c r="C1232">
        <v>2026</v>
      </c>
      <c r="D1232" t="s">
        <v>90</v>
      </c>
      <c r="E1232" t="s">
        <v>81</v>
      </c>
      <c r="F1232" t="s">
        <v>6</v>
      </c>
      <c r="G1232" t="s">
        <v>43</v>
      </c>
      <c r="H1232" t="s">
        <v>8</v>
      </c>
      <c r="I1232" t="s">
        <v>16</v>
      </c>
      <c r="J1232" t="s">
        <v>4</v>
      </c>
      <c r="K1232" t="s">
        <v>26</v>
      </c>
      <c r="L1232">
        <v>3</v>
      </c>
      <c r="M1232">
        <v>39.78</v>
      </c>
      <c r="N1232">
        <v>0.15</v>
      </c>
      <c r="O1232">
        <v>16.850000000000001</v>
      </c>
      <c r="P1232">
        <v>101.43900000000001</v>
      </c>
      <c r="Q1232">
        <v>50.550000000000004</v>
      </c>
      <c r="R1232">
        <v>50.889000000000003</v>
      </c>
      <c r="S1232">
        <v>0.50167095495815217</v>
      </c>
      <c r="T1232">
        <v>2026</v>
      </c>
      <c r="U1232" t="s">
        <v>90</v>
      </c>
      <c r="V1232">
        <v>6</v>
      </c>
      <c r="W1232" t="s">
        <v>81</v>
      </c>
    </row>
    <row r="1233" spans="1:23">
      <c r="A1233">
        <v>929</v>
      </c>
      <c r="B1233" s="11">
        <v>46202</v>
      </c>
      <c r="C1233">
        <v>2026</v>
      </c>
      <c r="D1233" t="s">
        <v>90</v>
      </c>
      <c r="E1233" t="s">
        <v>81</v>
      </c>
      <c r="F1233" t="s">
        <v>0</v>
      </c>
      <c r="G1233" t="s">
        <v>1</v>
      </c>
      <c r="H1233" t="s">
        <v>2</v>
      </c>
      <c r="I1233" t="s">
        <v>3</v>
      </c>
      <c r="J1233" t="s">
        <v>34</v>
      </c>
      <c r="K1233" t="s">
        <v>35</v>
      </c>
      <c r="L1233">
        <v>1</v>
      </c>
      <c r="M1233">
        <v>40.299999999999997</v>
      </c>
      <c r="N1233">
        <v>0.05</v>
      </c>
      <c r="O1233">
        <v>14.79</v>
      </c>
      <c r="P1233">
        <v>38.284999999999997</v>
      </c>
      <c r="Q1233">
        <v>14.79</v>
      </c>
      <c r="R1233">
        <v>23.494999999999997</v>
      </c>
      <c r="S1233">
        <v>0.61368682251534545</v>
      </c>
      <c r="T1233">
        <v>2026</v>
      </c>
      <c r="U1233" t="s">
        <v>90</v>
      </c>
      <c r="V1233">
        <v>6</v>
      </c>
      <c r="W1233" t="s">
        <v>81</v>
      </c>
    </row>
    <row r="1234" spans="1:23">
      <c r="A1234">
        <v>1089</v>
      </c>
      <c r="B1234" s="11">
        <v>46202</v>
      </c>
      <c r="C1234">
        <v>2026</v>
      </c>
      <c r="D1234" t="s">
        <v>90</v>
      </c>
      <c r="E1234" t="s">
        <v>81</v>
      </c>
      <c r="F1234" t="s">
        <v>6</v>
      </c>
      <c r="G1234" t="s">
        <v>41</v>
      </c>
      <c r="H1234" t="s">
        <v>19</v>
      </c>
      <c r="I1234" t="s">
        <v>3</v>
      </c>
      <c r="J1234" t="s">
        <v>9</v>
      </c>
      <c r="K1234" t="s">
        <v>10</v>
      </c>
      <c r="L1234">
        <v>1</v>
      </c>
      <c r="M1234">
        <v>90.91</v>
      </c>
      <c r="N1234">
        <v>0.05</v>
      </c>
      <c r="O1234">
        <v>45.9</v>
      </c>
      <c r="P1234">
        <v>86.364499999999992</v>
      </c>
      <c r="Q1234">
        <v>45.9</v>
      </c>
      <c r="R1234">
        <v>40.464499999999994</v>
      </c>
      <c r="S1234">
        <v>0.46853163047316893</v>
      </c>
      <c r="T1234">
        <v>2026</v>
      </c>
      <c r="U1234" t="s">
        <v>90</v>
      </c>
      <c r="V1234">
        <v>6</v>
      </c>
      <c r="W1234" t="s">
        <v>81</v>
      </c>
    </row>
    <row r="1235" spans="1:23">
      <c r="A1235">
        <v>1655</v>
      </c>
      <c r="B1235" s="11">
        <v>46202</v>
      </c>
      <c r="C1235">
        <v>2026</v>
      </c>
      <c r="D1235" t="s">
        <v>90</v>
      </c>
      <c r="E1235" t="s">
        <v>81</v>
      </c>
      <c r="F1235" t="s">
        <v>0</v>
      </c>
      <c r="G1235" t="s">
        <v>1</v>
      </c>
      <c r="H1235" t="s">
        <v>8</v>
      </c>
      <c r="I1235" t="s">
        <v>16</v>
      </c>
      <c r="J1235" t="s">
        <v>14</v>
      </c>
      <c r="K1235" t="s">
        <v>48</v>
      </c>
      <c r="L1235">
        <v>5</v>
      </c>
      <c r="M1235">
        <v>162.29</v>
      </c>
      <c r="N1235">
        <v>0.15</v>
      </c>
      <c r="O1235">
        <v>86.66</v>
      </c>
      <c r="P1235">
        <v>689.73249999999996</v>
      </c>
      <c r="Q1235">
        <v>433.29999999999995</v>
      </c>
      <c r="R1235">
        <v>256.4325</v>
      </c>
      <c r="S1235">
        <v>0.37178543855770174</v>
      </c>
      <c r="T1235">
        <v>2026</v>
      </c>
      <c r="U1235" t="s">
        <v>90</v>
      </c>
      <c r="V1235">
        <v>6</v>
      </c>
      <c r="W1235" t="s">
        <v>81</v>
      </c>
    </row>
    <row r="1236" spans="1:23">
      <c r="A1236">
        <v>1897</v>
      </c>
      <c r="B1236" s="11">
        <v>46202</v>
      </c>
      <c r="C1236">
        <v>2026</v>
      </c>
      <c r="D1236" t="s">
        <v>90</v>
      </c>
      <c r="E1236" t="s">
        <v>81</v>
      </c>
      <c r="F1236" t="s">
        <v>6</v>
      </c>
      <c r="G1236" t="s">
        <v>41</v>
      </c>
      <c r="H1236" t="s">
        <v>2</v>
      </c>
      <c r="I1236" t="s">
        <v>16</v>
      </c>
      <c r="J1236" t="s">
        <v>4</v>
      </c>
      <c r="K1236" t="s">
        <v>22</v>
      </c>
      <c r="L1236">
        <v>2</v>
      </c>
      <c r="M1236">
        <v>51.03</v>
      </c>
      <c r="N1236">
        <v>0</v>
      </c>
      <c r="O1236">
        <v>22.59</v>
      </c>
      <c r="P1236">
        <v>102.06</v>
      </c>
      <c r="Q1236">
        <v>45.18</v>
      </c>
      <c r="R1236">
        <v>56.88</v>
      </c>
      <c r="S1236">
        <v>0.55731922398589062</v>
      </c>
      <c r="T1236">
        <v>2026</v>
      </c>
      <c r="U1236" t="s">
        <v>90</v>
      </c>
      <c r="V1236">
        <v>6</v>
      </c>
      <c r="W1236" t="s">
        <v>81</v>
      </c>
    </row>
    <row r="1237" spans="1:23">
      <c r="A1237">
        <v>2417</v>
      </c>
      <c r="B1237" s="11">
        <v>46202</v>
      </c>
      <c r="C1237">
        <v>2026</v>
      </c>
      <c r="D1237" t="s">
        <v>90</v>
      </c>
      <c r="E1237" t="s">
        <v>81</v>
      </c>
      <c r="F1237" t="s">
        <v>6</v>
      </c>
      <c r="G1237" t="s">
        <v>43</v>
      </c>
      <c r="H1237" t="s">
        <v>2</v>
      </c>
      <c r="I1237" t="s">
        <v>16</v>
      </c>
      <c r="J1237" t="s">
        <v>34</v>
      </c>
      <c r="K1237" t="s">
        <v>45</v>
      </c>
      <c r="L1237">
        <v>1</v>
      </c>
      <c r="M1237">
        <v>50.67</v>
      </c>
      <c r="N1237">
        <v>0</v>
      </c>
      <c r="O1237">
        <v>22.18</v>
      </c>
      <c r="P1237">
        <v>50.67</v>
      </c>
      <c r="Q1237">
        <v>22.18</v>
      </c>
      <c r="R1237">
        <v>28.490000000000002</v>
      </c>
      <c r="S1237">
        <v>0.56226564041839355</v>
      </c>
      <c r="T1237">
        <v>2026</v>
      </c>
      <c r="U1237" t="s">
        <v>90</v>
      </c>
      <c r="V1237">
        <v>6</v>
      </c>
      <c r="W1237" t="s">
        <v>81</v>
      </c>
    </row>
    <row r="1238" spans="1:23">
      <c r="A1238">
        <v>3474</v>
      </c>
      <c r="B1238" s="11">
        <v>46202</v>
      </c>
      <c r="C1238">
        <v>2026</v>
      </c>
      <c r="D1238" t="s">
        <v>90</v>
      </c>
      <c r="E1238" t="s">
        <v>81</v>
      </c>
      <c r="F1238" t="s">
        <v>20</v>
      </c>
      <c r="G1238" t="s">
        <v>33</v>
      </c>
      <c r="H1238" t="s">
        <v>8</v>
      </c>
      <c r="I1238" t="s">
        <v>3</v>
      </c>
      <c r="J1238" t="s">
        <v>14</v>
      </c>
      <c r="K1238" t="s">
        <v>44</v>
      </c>
      <c r="L1238">
        <v>10</v>
      </c>
      <c r="M1238">
        <v>130.62</v>
      </c>
      <c r="N1238">
        <v>0.05</v>
      </c>
      <c r="O1238">
        <v>67.05</v>
      </c>
      <c r="P1238">
        <v>1240.8899999999999</v>
      </c>
      <c r="Q1238">
        <v>670.5</v>
      </c>
      <c r="R1238">
        <v>570.38999999999987</v>
      </c>
      <c r="S1238">
        <v>0.45966201677828006</v>
      </c>
      <c r="T1238">
        <v>2026</v>
      </c>
      <c r="U1238" t="s">
        <v>90</v>
      </c>
      <c r="V1238">
        <v>6</v>
      </c>
      <c r="W1238" t="s">
        <v>81</v>
      </c>
    </row>
    <row r="1239" spans="1:23">
      <c r="A1239">
        <v>4079</v>
      </c>
      <c r="B1239" s="11">
        <v>46202</v>
      </c>
      <c r="C1239">
        <v>2026</v>
      </c>
      <c r="D1239" t="s">
        <v>90</v>
      </c>
      <c r="E1239" t="s">
        <v>81</v>
      </c>
      <c r="F1239" t="s">
        <v>11</v>
      </c>
      <c r="G1239" t="s">
        <v>25</v>
      </c>
      <c r="H1239" t="s">
        <v>2</v>
      </c>
      <c r="I1239" t="s">
        <v>13</v>
      </c>
      <c r="J1239" t="s">
        <v>23</v>
      </c>
      <c r="K1239" t="s">
        <v>29</v>
      </c>
      <c r="L1239">
        <v>4</v>
      </c>
      <c r="M1239">
        <v>194.6</v>
      </c>
      <c r="N1239">
        <v>0</v>
      </c>
      <c r="O1239">
        <v>104.64</v>
      </c>
      <c r="P1239">
        <v>778.4</v>
      </c>
      <c r="Q1239">
        <v>418.56</v>
      </c>
      <c r="R1239">
        <v>359.84</v>
      </c>
      <c r="S1239">
        <v>0.46228160328879753</v>
      </c>
      <c r="T1239">
        <v>2026</v>
      </c>
      <c r="U1239" t="s">
        <v>90</v>
      </c>
      <c r="V1239">
        <v>6</v>
      </c>
      <c r="W1239" t="s">
        <v>81</v>
      </c>
    </row>
    <row r="1240" spans="1:23">
      <c r="A1240">
        <v>45</v>
      </c>
      <c r="B1240" s="11">
        <v>46203</v>
      </c>
      <c r="C1240">
        <v>2026</v>
      </c>
      <c r="D1240" t="s">
        <v>90</v>
      </c>
      <c r="E1240" t="s">
        <v>81</v>
      </c>
      <c r="F1240" t="s">
        <v>11</v>
      </c>
      <c r="G1240" t="s">
        <v>12</v>
      </c>
      <c r="H1240" t="s">
        <v>19</v>
      </c>
      <c r="I1240" t="s">
        <v>13</v>
      </c>
      <c r="J1240" t="s">
        <v>9</v>
      </c>
      <c r="K1240" t="s">
        <v>10</v>
      </c>
      <c r="L1240">
        <v>1</v>
      </c>
      <c r="M1240">
        <v>94</v>
      </c>
      <c r="N1240">
        <v>0</v>
      </c>
      <c r="O1240">
        <v>45.62</v>
      </c>
      <c r="P1240">
        <v>94</v>
      </c>
      <c r="Q1240">
        <v>45.62</v>
      </c>
      <c r="R1240">
        <v>48.38</v>
      </c>
      <c r="S1240">
        <v>0.51468085106382977</v>
      </c>
      <c r="T1240">
        <v>2026</v>
      </c>
      <c r="U1240" t="s">
        <v>90</v>
      </c>
      <c r="V1240">
        <v>6</v>
      </c>
      <c r="W1240" t="s">
        <v>81</v>
      </c>
    </row>
    <row r="1241" spans="1:23">
      <c r="A1241">
        <v>2895</v>
      </c>
      <c r="B1241" s="11">
        <v>46203</v>
      </c>
      <c r="C1241">
        <v>2026</v>
      </c>
      <c r="D1241" t="s">
        <v>90</v>
      </c>
      <c r="E1241" t="s">
        <v>81</v>
      </c>
      <c r="F1241" t="s">
        <v>20</v>
      </c>
      <c r="G1241" t="s">
        <v>33</v>
      </c>
      <c r="H1241" t="s">
        <v>2</v>
      </c>
      <c r="I1241" t="s">
        <v>3</v>
      </c>
      <c r="J1241" t="s">
        <v>34</v>
      </c>
      <c r="K1241" t="s">
        <v>35</v>
      </c>
      <c r="L1241">
        <v>2</v>
      </c>
      <c r="M1241">
        <v>40.46</v>
      </c>
      <c r="N1241">
        <v>0</v>
      </c>
      <c r="O1241">
        <v>15.15</v>
      </c>
      <c r="P1241">
        <v>80.92</v>
      </c>
      <c r="Q1241">
        <v>30.3</v>
      </c>
      <c r="R1241">
        <v>50.620000000000005</v>
      </c>
      <c r="S1241">
        <v>0.62555610479485912</v>
      </c>
      <c r="T1241">
        <v>2026</v>
      </c>
      <c r="U1241" t="s">
        <v>90</v>
      </c>
      <c r="V1241">
        <v>6</v>
      </c>
      <c r="W1241" t="s">
        <v>81</v>
      </c>
    </row>
    <row r="1242" spans="1:23">
      <c r="A1242">
        <v>5158</v>
      </c>
      <c r="B1242" s="11">
        <v>46203</v>
      </c>
      <c r="C1242">
        <v>2026</v>
      </c>
      <c r="D1242" t="s">
        <v>90</v>
      </c>
      <c r="E1242" t="s">
        <v>81</v>
      </c>
      <c r="F1242" t="s">
        <v>6</v>
      </c>
      <c r="G1242" t="s">
        <v>27</v>
      </c>
      <c r="H1242" t="s">
        <v>19</v>
      </c>
      <c r="I1242" t="s">
        <v>13</v>
      </c>
      <c r="J1242" t="s">
        <v>9</v>
      </c>
      <c r="K1242" t="s">
        <v>37</v>
      </c>
      <c r="L1242">
        <v>1</v>
      </c>
      <c r="M1242">
        <v>156.11000000000001</v>
      </c>
      <c r="N1242">
        <v>0</v>
      </c>
      <c r="O1242">
        <v>79.52</v>
      </c>
      <c r="P1242">
        <v>156.11000000000001</v>
      </c>
      <c r="Q1242">
        <v>79.52</v>
      </c>
      <c r="R1242">
        <v>76.590000000000018</v>
      </c>
      <c r="S1242">
        <v>0.49061559157004681</v>
      </c>
      <c r="T1242">
        <v>2026</v>
      </c>
      <c r="U1242" t="s">
        <v>90</v>
      </c>
      <c r="V1242">
        <v>6</v>
      </c>
      <c r="W1242" t="s">
        <v>81</v>
      </c>
    </row>
    <row r="1243" spans="1:23">
      <c r="A1243">
        <v>1217</v>
      </c>
      <c r="B1243" s="11">
        <v>46204</v>
      </c>
      <c r="C1243">
        <v>2026</v>
      </c>
      <c r="D1243" t="s">
        <v>91</v>
      </c>
      <c r="E1243" t="s">
        <v>82</v>
      </c>
      <c r="F1243" t="s">
        <v>11</v>
      </c>
      <c r="G1243" t="s">
        <v>18</v>
      </c>
      <c r="H1243" t="s">
        <v>2</v>
      </c>
      <c r="I1243" t="s">
        <v>3</v>
      </c>
      <c r="J1243" t="s">
        <v>23</v>
      </c>
      <c r="K1243" t="s">
        <v>51</v>
      </c>
      <c r="L1243">
        <v>2</v>
      </c>
      <c r="M1243">
        <v>121.78</v>
      </c>
      <c r="N1243">
        <v>0.1</v>
      </c>
      <c r="O1243">
        <v>59.62</v>
      </c>
      <c r="P1243">
        <v>219.20400000000001</v>
      </c>
      <c r="Q1243">
        <v>119.24</v>
      </c>
      <c r="R1243">
        <v>99.964000000000013</v>
      </c>
      <c r="S1243">
        <v>0.45603182423678407</v>
      </c>
      <c r="T1243">
        <v>2026</v>
      </c>
      <c r="U1243" t="s">
        <v>91</v>
      </c>
      <c r="V1243">
        <v>7</v>
      </c>
      <c r="W1243" t="s">
        <v>82</v>
      </c>
    </row>
    <row r="1244" spans="1:23">
      <c r="A1244">
        <v>2249</v>
      </c>
      <c r="B1244" s="11">
        <v>46204</v>
      </c>
      <c r="C1244">
        <v>2026</v>
      </c>
      <c r="D1244" t="s">
        <v>91</v>
      </c>
      <c r="E1244" t="s">
        <v>82</v>
      </c>
      <c r="F1244" t="s">
        <v>0</v>
      </c>
      <c r="G1244" t="s">
        <v>50</v>
      </c>
      <c r="H1244" t="s">
        <v>28</v>
      </c>
      <c r="I1244" t="s">
        <v>13</v>
      </c>
      <c r="J1244" t="s">
        <v>34</v>
      </c>
      <c r="K1244" t="s">
        <v>42</v>
      </c>
      <c r="L1244">
        <v>3</v>
      </c>
      <c r="M1244">
        <v>36.22</v>
      </c>
      <c r="N1244">
        <v>0.1</v>
      </c>
      <c r="O1244">
        <v>13.83</v>
      </c>
      <c r="P1244">
        <v>97.793999999999997</v>
      </c>
      <c r="Q1244">
        <v>41.49</v>
      </c>
      <c r="R1244">
        <v>56.303999999999995</v>
      </c>
      <c r="S1244">
        <v>0.57574084299650286</v>
      </c>
      <c r="T1244">
        <v>2026</v>
      </c>
      <c r="U1244" t="s">
        <v>91</v>
      </c>
      <c r="V1244">
        <v>7</v>
      </c>
      <c r="W1244" t="s">
        <v>82</v>
      </c>
    </row>
    <row r="1245" spans="1:23">
      <c r="A1245">
        <v>2650</v>
      </c>
      <c r="B1245" s="11">
        <v>46204</v>
      </c>
      <c r="C1245">
        <v>2026</v>
      </c>
      <c r="D1245" t="s">
        <v>91</v>
      </c>
      <c r="E1245" t="s">
        <v>82</v>
      </c>
      <c r="F1245" t="s">
        <v>20</v>
      </c>
      <c r="G1245" t="s">
        <v>31</v>
      </c>
      <c r="H1245" t="s">
        <v>8</v>
      </c>
      <c r="I1245" t="s">
        <v>16</v>
      </c>
      <c r="J1245" t="s">
        <v>14</v>
      </c>
      <c r="K1245" t="s">
        <v>48</v>
      </c>
      <c r="L1245">
        <v>10</v>
      </c>
      <c r="M1245">
        <v>161.78</v>
      </c>
      <c r="N1245">
        <v>0.1</v>
      </c>
      <c r="O1245">
        <v>85.11</v>
      </c>
      <c r="P1245">
        <v>1456.02</v>
      </c>
      <c r="Q1245">
        <v>851.1</v>
      </c>
      <c r="R1245">
        <v>604.91999999999996</v>
      </c>
      <c r="S1245">
        <v>0.4154613260806857</v>
      </c>
      <c r="T1245">
        <v>2026</v>
      </c>
      <c r="U1245" t="s">
        <v>91</v>
      </c>
      <c r="V1245">
        <v>7</v>
      </c>
      <c r="W1245" t="s">
        <v>82</v>
      </c>
    </row>
    <row r="1246" spans="1:23">
      <c r="A1246">
        <v>3937</v>
      </c>
      <c r="B1246" s="11">
        <v>46204</v>
      </c>
      <c r="C1246">
        <v>2026</v>
      </c>
      <c r="D1246" t="s">
        <v>91</v>
      </c>
      <c r="E1246" t="s">
        <v>82</v>
      </c>
      <c r="F1246" t="s">
        <v>20</v>
      </c>
      <c r="G1246" t="s">
        <v>31</v>
      </c>
      <c r="H1246" t="s">
        <v>2</v>
      </c>
      <c r="I1246" t="s">
        <v>16</v>
      </c>
      <c r="J1246" t="s">
        <v>23</v>
      </c>
      <c r="K1246" t="s">
        <v>51</v>
      </c>
      <c r="L1246">
        <v>3</v>
      </c>
      <c r="M1246">
        <v>126.23</v>
      </c>
      <c r="N1246">
        <v>0.05</v>
      </c>
      <c r="O1246">
        <v>61.81</v>
      </c>
      <c r="P1246">
        <v>359.75549999999998</v>
      </c>
      <c r="Q1246">
        <v>185.43</v>
      </c>
      <c r="R1246">
        <v>174.32549999999998</v>
      </c>
      <c r="S1246">
        <v>0.4845666014835075</v>
      </c>
      <c r="T1246">
        <v>2026</v>
      </c>
      <c r="U1246" t="s">
        <v>91</v>
      </c>
      <c r="V1246">
        <v>7</v>
      </c>
      <c r="W1246" t="s">
        <v>82</v>
      </c>
    </row>
    <row r="1247" spans="1:23">
      <c r="A1247">
        <v>4122</v>
      </c>
      <c r="B1247" s="11">
        <v>46204</v>
      </c>
      <c r="C1247">
        <v>2026</v>
      </c>
      <c r="D1247" t="s">
        <v>91</v>
      </c>
      <c r="E1247" t="s">
        <v>82</v>
      </c>
      <c r="F1247" t="s">
        <v>20</v>
      </c>
      <c r="G1247" t="s">
        <v>33</v>
      </c>
      <c r="H1247" t="s">
        <v>2</v>
      </c>
      <c r="I1247" t="s">
        <v>3</v>
      </c>
      <c r="J1247" t="s">
        <v>4</v>
      </c>
      <c r="K1247" t="s">
        <v>5</v>
      </c>
      <c r="L1247">
        <v>4</v>
      </c>
      <c r="M1247">
        <v>79.97</v>
      </c>
      <c r="N1247">
        <v>0.1</v>
      </c>
      <c r="O1247">
        <v>43.36</v>
      </c>
      <c r="P1247">
        <v>287.892</v>
      </c>
      <c r="Q1247">
        <v>173.44</v>
      </c>
      <c r="R1247">
        <v>114.452</v>
      </c>
      <c r="S1247">
        <v>0.39755185972517471</v>
      </c>
      <c r="T1247">
        <v>2026</v>
      </c>
      <c r="U1247" t="s">
        <v>91</v>
      </c>
      <c r="V1247">
        <v>7</v>
      </c>
      <c r="W1247" t="s">
        <v>82</v>
      </c>
    </row>
    <row r="1248" spans="1:23">
      <c r="A1248">
        <v>4589</v>
      </c>
      <c r="B1248" s="11">
        <v>46204</v>
      </c>
      <c r="C1248">
        <v>2026</v>
      </c>
      <c r="D1248" t="s">
        <v>91</v>
      </c>
      <c r="E1248" t="s">
        <v>82</v>
      </c>
      <c r="F1248" t="s">
        <v>20</v>
      </c>
      <c r="G1248" t="s">
        <v>33</v>
      </c>
      <c r="H1248" t="s">
        <v>19</v>
      </c>
      <c r="I1248" t="s">
        <v>13</v>
      </c>
      <c r="J1248" t="s">
        <v>4</v>
      </c>
      <c r="K1248" t="s">
        <v>30</v>
      </c>
      <c r="L1248">
        <v>2</v>
      </c>
      <c r="M1248">
        <v>102.37</v>
      </c>
      <c r="N1248">
        <v>0</v>
      </c>
      <c r="O1248">
        <v>50.25</v>
      </c>
      <c r="P1248">
        <v>204.74</v>
      </c>
      <c r="Q1248">
        <v>100.5</v>
      </c>
      <c r="R1248">
        <v>104.24000000000001</v>
      </c>
      <c r="S1248">
        <v>0.50913353521539517</v>
      </c>
      <c r="T1248">
        <v>2026</v>
      </c>
      <c r="U1248" t="s">
        <v>91</v>
      </c>
      <c r="V1248">
        <v>7</v>
      </c>
      <c r="W1248" t="s">
        <v>82</v>
      </c>
    </row>
    <row r="1249" spans="1:23">
      <c r="A1249">
        <v>4873</v>
      </c>
      <c r="B1249" s="11">
        <v>46204</v>
      </c>
      <c r="C1249">
        <v>2026</v>
      </c>
      <c r="D1249" t="s">
        <v>91</v>
      </c>
      <c r="E1249" t="s">
        <v>82</v>
      </c>
      <c r="F1249" t="s">
        <v>20</v>
      </c>
      <c r="G1249" t="s">
        <v>47</v>
      </c>
      <c r="H1249" t="s">
        <v>2</v>
      </c>
      <c r="I1249" t="s">
        <v>13</v>
      </c>
      <c r="J1249" t="s">
        <v>4</v>
      </c>
      <c r="K1249" t="s">
        <v>30</v>
      </c>
      <c r="L1249">
        <v>1</v>
      </c>
      <c r="M1249">
        <v>102.13</v>
      </c>
      <c r="N1249">
        <v>0</v>
      </c>
      <c r="O1249">
        <v>49.17</v>
      </c>
      <c r="P1249">
        <v>102.13</v>
      </c>
      <c r="Q1249">
        <v>49.17</v>
      </c>
      <c r="R1249">
        <v>52.959999999999994</v>
      </c>
      <c r="S1249">
        <v>0.5185547831195535</v>
      </c>
      <c r="T1249">
        <v>2026</v>
      </c>
      <c r="U1249" t="s">
        <v>91</v>
      </c>
      <c r="V1249">
        <v>7</v>
      </c>
      <c r="W1249" t="s">
        <v>82</v>
      </c>
    </row>
    <row r="1250" spans="1:23">
      <c r="A1250">
        <v>729</v>
      </c>
      <c r="B1250" s="11">
        <v>46205</v>
      </c>
      <c r="C1250">
        <v>2026</v>
      </c>
      <c r="D1250" t="s">
        <v>91</v>
      </c>
      <c r="E1250" t="s">
        <v>82</v>
      </c>
      <c r="F1250" t="s">
        <v>11</v>
      </c>
      <c r="G1250" t="s">
        <v>12</v>
      </c>
      <c r="H1250" t="s">
        <v>2</v>
      </c>
      <c r="I1250" t="s">
        <v>3</v>
      </c>
      <c r="J1250" t="s">
        <v>14</v>
      </c>
      <c r="K1250" t="s">
        <v>48</v>
      </c>
      <c r="L1250">
        <v>1</v>
      </c>
      <c r="M1250">
        <v>161.82</v>
      </c>
      <c r="N1250">
        <v>0</v>
      </c>
      <c r="O1250">
        <v>87.15</v>
      </c>
      <c r="P1250">
        <v>161.82</v>
      </c>
      <c r="Q1250">
        <v>87.15</v>
      </c>
      <c r="R1250">
        <v>74.669999999999987</v>
      </c>
      <c r="S1250">
        <v>0.46143863552094916</v>
      </c>
      <c r="T1250">
        <v>2026</v>
      </c>
      <c r="U1250" t="s">
        <v>91</v>
      </c>
      <c r="V1250">
        <v>7</v>
      </c>
      <c r="W1250" t="s">
        <v>82</v>
      </c>
    </row>
    <row r="1251" spans="1:23">
      <c r="A1251">
        <v>906</v>
      </c>
      <c r="B1251" s="11">
        <v>46205</v>
      </c>
      <c r="C1251">
        <v>2026</v>
      </c>
      <c r="D1251" t="s">
        <v>91</v>
      </c>
      <c r="E1251" t="s">
        <v>82</v>
      </c>
      <c r="F1251" t="s">
        <v>20</v>
      </c>
      <c r="G1251" t="s">
        <v>33</v>
      </c>
      <c r="H1251" t="s">
        <v>2</v>
      </c>
      <c r="I1251" t="s">
        <v>13</v>
      </c>
      <c r="J1251" t="s">
        <v>4</v>
      </c>
      <c r="K1251" t="s">
        <v>5</v>
      </c>
      <c r="L1251">
        <v>2</v>
      </c>
      <c r="M1251">
        <v>83.29</v>
      </c>
      <c r="N1251">
        <v>0</v>
      </c>
      <c r="O1251">
        <v>42.45</v>
      </c>
      <c r="P1251">
        <v>166.58</v>
      </c>
      <c r="Q1251">
        <v>84.9</v>
      </c>
      <c r="R1251">
        <v>81.680000000000007</v>
      </c>
      <c r="S1251">
        <v>0.49033497418657701</v>
      </c>
      <c r="T1251">
        <v>2026</v>
      </c>
      <c r="U1251" t="s">
        <v>91</v>
      </c>
      <c r="V1251">
        <v>7</v>
      </c>
      <c r="W1251" t="s">
        <v>82</v>
      </c>
    </row>
    <row r="1252" spans="1:23">
      <c r="A1252">
        <v>1531</v>
      </c>
      <c r="B1252" s="11">
        <v>46205</v>
      </c>
      <c r="C1252">
        <v>2026</v>
      </c>
      <c r="D1252" t="s">
        <v>91</v>
      </c>
      <c r="E1252" t="s">
        <v>82</v>
      </c>
      <c r="F1252" t="s">
        <v>11</v>
      </c>
      <c r="G1252" t="s">
        <v>52</v>
      </c>
      <c r="H1252" t="s">
        <v>2</v>
      </c>
      <c r="I1252" t="s">
        <v>13</v>
      </c>
      <c r="J1252" t="s">
        <v>14</v>
      </c>
      <c r="K1252" t="s">
        <v>44</v>
      </c>
      <c r="L1252">
        <v>2</v>
      </c>
      <c r="M1252">
        <v>136.72999999999999</v>
      </c>
      <c r="N1252">
        <v>0</v>
      </c>
      <c r="O1252">
        <v>66.03</v>
      </c>
      <c r="P1252">
        <v>273.45999999999998</v>
      </c>
      <c r="Q1252">
        <v>132.06</v>
      </c>
      <c r="R1252">
        <v>141.39999999999998</v>
      </c>
      <c r="S1252">
        <v>0.5170774519125283</v>
      </c>
      <c r="T1252">
        <v>2026</v>
      </c>
      <c r="U1252" t="s">
        <v>91</v>
      </c>
      <c r="V1252">
        <v>7</v>
      </c>
      <c r="W1252" t="s">
        <v>82</v>
      </c>
    </row>
    <row r="1253" spans="1:23">
      <c r="A1253">
        <v>1683</v>
      </c>
      <c r="B1253" s="11">
        <v>46205</v>
      </c>
      <c r="C1253">
        <v>2026</v>
      </c>
      <c r="D1253" t="s">
        <v>91</v>
      </c>
      <c r="E1253" t="s">
        <v>82</v>
      </c>
      <c r="F1253" t="s">
        <v>11</v>
      </c>
      <c r="G1253" t="s">
        <v>12</v>
      </c>
      <c r="H1253" t="s">
        <v>28</v>
      </c>
      <c r="I1253" t="s">
        <v>3</v>
      </c>
      <c r="J1253" t="s">
        <v>9</v>
      </c>
      <c r="K1253" t="s">
        <v>37</v>
      </c>
      <c r="L1253">
        <v>2</v>
      </c>
      <c r="M1253">
        <v>152.44</v>
      </c>
      <c r="N1253">
        <v>0</v>
      </c>
      <c r="O1253">
        <v>81.23</v>
      </c>
      <c r="P1253">
        <v>304.88</v>
      </c>
      <c r="Q1253">
        <v>162.46</v>
      </c>
      <c r="R1253">
        <v>142.41999999999999</v>
      </c>
      <c r="S1253">
        <v>0.46713461033849379</v>
      </c>
      <c r="T1253">
        <v>2026</v>
      </c>
      <c r="U1253" t="s">
        <v>91</v>
      </c>
      <c r="V1253">
        <v>7</v>
      </c>
      <c r="W1253" t="s">
        <v>82</v>
      </c>
    </row>
    <row r="1254" spans="1:23">
      <c r="A1254">
        <v>2363</v>
      </c>
      <c r="B1254" s="11">
        <v>46205</v>
      </c>
      <c r="C1254">
        <v>2026</v>
      </c>
      <c r="D1254" t="s">
        <v>91</v>
      </c>
      <c r="E1254" t="s">
        <v>82</v>
      </c>
      <c r="F1254" t="s">
        <v>20</v>
      </c>
      <c r="G1254" t="s">
        <v>31</v>
      </c>
      <c r="H1254" t="s">
        <v>2</v>
      </c>
      <c r="I1254" t="s">
        <v>13</v>
      </c>
      <c r="J1254" t="s">
        <v>9</v>
      </c>
      <c r="K1254" t="s">
        <v>46</v>
      </c>
      <c r="L1254">
        <v>2</v>
      </c>
      <c r="M1254">
        <v>71.28</v>
      </c>
      <c r="N1254">
        <v>0.1</v>
      </c>
      <c r="O1254">
        <v>32.67</v>
      </c>
      <c r="P1254">
        <v>128.304</v>
      </c>
      <c r="Q1254">
        <v>65.34</v>
      </c>
      <c r="R1254">
        <v>62.963999999999999</v>
      </c>
      <c r="S1254">
        <v>0.4907407407407407</v>
      </c>
      <c r="T1254">
        <v>2026</v>
      </c>
      <c r="U1254" t="s">
        <v>91</v>
      </c>
      <c r="V1254">
        <v>7</v>
      </c>
      <c r="W1254" t="s">
        <v>82</v>
      </c>
    </row>
    <row r="1255" spans="1:23">
      <c r="A1255">
        <v>3858</v>
      </c>
      <c r="B1255" s="11">
        <v>46205</v>
      </c>
      <c r="C1255">
        <v>2026</v>
      </c>
      <c r="D1255" t="s">
        <v>91</v>
      </c>
      <c r="E1255" t="s">
        <v>82</v>
      </c>
      <c r="F1255" t="s">
        <v>11</v>
      </c>
      <c r="G1255" t="s">
        <v>18</v>
      </c>
      <c r="H1255" t="s">
        <v>28</v>
      </c>
      <c r="I1255" t="s">
        <v>3</v>
      </c>
      <c r="J1255" t="s">
        <v>4</v>
      </c>
      <c r="K1255" t="s">
        <v>5</v>
      </c>
      <c r="L1255">
        <v>1</v>
      </c>
      <c r="M1255">
        <v>80.290000000000006</v>
      </c>
      <c r="N1255">
        <v>0.1</v>
      </c>
      <c r="O1255">
        <v>43.47</v>
      </c>
      <c r="P1255">
        <v>72.26100000000001</v>
      </c>
      <c r="Q1255">
        <v>43.47</v>
      </c>
      <c r="R1255">
        <v>28.791000000000011</v>
      </c>
      <c r="S1255">
        <v>0.39843068875326948</v>
      </c>
      <c r="T1255">
        <v>2026</v>
      </c>
      <c r="U1255" t="s">
        <v>91</v>
      </c>
      <c r="V1255">
        <v>7</v>
      </c>
      <c r="W1255" t="s">
        <v>82</v>
      </c>
    </row>
    <row r="1256" spans="1:23">
      <c r="A1256">
        <v>4233</v>
      </c>
      <c r="B1256" s="11">
        <v>46205</v>
      </c>
      <c r="C1256">
        <v>2026</v>
      </c>
      <c r="D1256" t="s">
        <v>91</v>
      </c>
      <c r="E1256" t="s">
        <v>82</v>
      </c>
      <c r="F1256" t="s">
        <v>6</v>
      </c>
      <c r="G1256" t="s">
        <v>27</v>
      </c>
      <c r="H1256" t="s">
        <v>28</v>
      </c>
      <c r="I1256" t="s">
        <v>13</v>
      </c>
      <c r="J1256" t="s">
        <v>9</v>
      </c>
      <c r="K1256" t="s">
        <v>17</v>
      </c>
      <c r="L1256">
        <v>1</v>
      </c>
      <c r="M1256">
        <v>142.38</v>
      </c>
      <c r="N1256">
        <v>0.05</v>
      </c>
      <c r="O1256">
        <v>77.17</v>
      </c>
      <c r="P1256">
        <v>135.261</v>
      </c>
      <c r="Q1256">
        <v>77.17</v>
      </c>
      <c r="R1256">
        <v>58.090999999999994</v>
      </c>
      <c r="S1256">
        <v>0.42947338848596417</v>
      </c>
      <c r="T1256">
        <v>2026</v>
      </c>
      <c r="U1256" t="s">
        <v>91</v>
      </c>
      <c r="V1256">
        <v>7</v>
      </c>
      <c r="W1256" t="s">
        <v>82</v>
      </c>
    </row>
    <row r="1257" spans="1:23">
      <c r="A1257">
        <v>5071</v>
      </c>
      <c r="B1257" s="11">
        <v>46205</v>
      </c>
      <c r="C1257">
        <v>2026</v>
      </c>
      <c r="D1257" t="s">
        <v>91</v>
      </c>
      <c r="E1257" t="s">
        <v>82</v>
      </c>
      <c r="F1257" t="s">
        <v>20</v>
      </c>
      <c r="G1257" t="s">
        <v>31</v>
      </c>
      <c r="H1257" t="s">
        <v>2</v>
      </c>
      <c r="I1257" t="s">
        <v>13</v>
      </c>
      <c r="J1257" t="s">
        <v>9</v>
      </c>
      <c r="K1257" t="s">
        <v>10</v>
      </c>
      <c r="L1257">
        <v>3</v>
      </c>
      <c r="M1257">
        <v>91.47</v>
      </c>
      <c r="N1257">
        <v>0.05</v>
      </c>
      <c r="O1257">
        <v>45.6</v>
      </c>
      <c r="P1257">
        <v>260.68949999999995</v>
      </c>
      <c r="Q1257">
        <v>136.80000000000001</v>
      </c>
      <c r="R1257">
        <v>123.88949999999994</v>
      </c>
      <c r="S1257">
        <v>0.47523778287963253</v>
      </c>
      <c r="T1257">
        <v>2026</v>
      </c>
      <c r="U1257" t="s">
        <v>91</v>
      </c>
      <c r="V1257">
        <v>7</v>
      </c>
      <c r="W1257" t="s">
        <v>82</v>
      </c>
    </row>
    <row r="1258" spans="1:23">
      <c r="A1258">
        <v>5174</v>
      </c>
      <c r="B1258" s="11">
        <v>46205</v>
      </c>
      <c r="C1258">
        <v>2026</v>
      </c>
      <c r="D1258" t="s">
        <v>91</v>
      </c>
      <c r="E1258" t="s">
        <v>82</v>
      </c>
      <c r="F1258" t="s">
        <v>6</v>
      </c>
      <c r="G1258" t="s">
        <v>41</v>
      </c>
      <c r="H1258" t="s">
        <v>19</v>
      </c>
      <c r="I1258" t="s">
        <v>13</v>
      </c>
      <c r="J1258" t="s">
        <v>14</v>
      </c>
      <c r="K1258" t="s">
        <v>32</v>
      </c>
      <c r="L1258">
        <v>1</v>
      </c>
      <c r="M1258">
        <v>45.92</v>
      </c>
      <c r="N1258">
        <v>0.05</v>
      </c>
      <c r="O1258">
        <v>17.91</v>
      </c>
      <c r="P1258">
        <v>43.624000000000002</v>
      </c>
      <c r="Q1258">
        <v>17.91</v>
      </c>
      <c r="R1258">
        <v>25.714000000000002</v>
      </c>
      <c r="S1258">
        <v>0.58944617641665142</v>
      </c>
      <c r="T1258">
        <v>2026</v>
      </c>
      <c r="U1258" t="s">
        <v>91</v>
      </c>
      <c r="V1258">
        <v>7</v>
      </c>
      <c r="W1258" t="s">
        <v>82</v>
      </c>
    </row>
    <row r="1259" spans="1:23">
      <c r="A1259">
        <v>727</v>
      </c>
      <c r="B1259" s="11">
        <v>46206</v>
      </c>
      <c r="C1259">
        <v>2026</v>
      </c>
      <c r="D1259" t="s">
        <v>91</v>
      </c>
      <c r="E1259" t="s">
        <v>82</v>
      </c>
      <c r="F1259" t="s">
        <v>20</v>
      </c>
      <c r="G1259" t="s">
        <v>21</v>
      </c>
      <c r="H1259" t="s">
        <v>19</v>
      </c>
      <c r="I1259" t="s">
        <v>13</v>
      </c>
      <c r="J1259" t="s">
        <v>34</v>
      </c>
      <c r="K1259" t="s">
        <v>42</v>
      </c>
      <c r="L1259">
        <v>1</v>
      </c>
      <c r="M1259">
        <v>36.01</v>
      </c>
      <c r="N1259">
        <v>0</v>
      </c>
      <c r="O1259">
        <v>14.11</v>
      </c>
      <c r="P1259">
        <v>36.01</v>
      </c>
      <c r="Q1259">
        <v>14.11</v>
      </c>
      <c r="R1259">
        <v>21.9</v>
      </c>
      <c r="S1259">
        <v>0.60816439877811723</v>
      </c>
      <c r="T1259">
        <v>2026</v>
      </c>
      <c r="U1259" t="s">
        <v>91</v>
      </c>
      <c r="V1259">
        <v>7</v>
      </c>
      <c r="W1259" t="s">
        <v>82</v>
      </c>
    </row>
    <row r="1260" spans="1:23">
      <c r="A1260">
        <v>1546</v>
      </c>
      <c r="B1260" s="11">
        <v>46206</v>
      </c>
      <c r="C1260">
        <v>2026</v>
      </c>
      <c r="D1260" t="s">
        <v>91</v>
      </c>
      <c r="E1260" t="s">
        <v>82</v>
      </c>
      <c r="F1260" t="s">
        <v>20</v>
      </c>
      <c r="G1260" t="s">
        <v>47</v>
      </c>
      <c r="H1260" t="s">
        <v>2</v>
      </c>
      <c r="I1260" t="s">
        <v>16</v>
      </c>
      <c r="J1260" t="s">
        <v>14</v>
      </c>
      <c r="K1260" t="s">
        <v>48</v>
      </c>
      <c r="L1260">
        <v>1</v>
      </c>
      <c r="M1260">
        <v>165.8</v>
      </c>
      <c r="N1260">
        <v>0.1</v>
      </c>
      <c r="O1260">
        <v>88.32</v>
      </c>
      <c r="P1260">
        <v>149.22000000000003</v>
      </c>
      <c r="Q1260">
        <v>88.32</v>
      </c>
      <c r="R1260">
        <v>60.900000000000034</v>
      </c>
      <c r="S1260">
        <v>0.40812223562525146</v>
      </c>
      <c r="T1260">
        <v>2026</v>
      </c>
      <c r="U1260" t="s">
        <v>91</v>
      </c>
      <c r="V1260">
        <v>7</v>
      </c>
      <c r="W1260" t="s">
        <v>82</v>
      </c>
    </row>
    <row r="1261" spans="1:23">
      <c r="A1261">
        <v>3610</v>
      </c>
      <c r="B1261" s="11">
        <v>46206</v>
      </c>
      <c r="C1261">
        <v>2026</v>
      </c>
      <c r="D1261" t="s">
        <v>91</v>
      </c>
      <c r="E1261" t="s">
        <v>82</v>
      </c>
      <c r="F1261" t="s">
        <v>11</v>
      </c>
      <c r="G1261" t="s">
        <v>12</v>
      </c>
      <c r="H1261" t="s">
        <v>8</v>
      </c>
      <c r="I1261" t="s">
        <v>16</v>
      </c>
      <c r="J1261" t="s">
        <v>34</v>
      </c>
      <c r="K1261" t="s">
        <v>35</v>
      </c>
      <c r="L1261">
        <v>5</v>
      </c>
      <c r="M1261">
        <v>40.36</v>
      </c>
      <c r="N1261">
        <v>0.15</v>
      </c>
      <c r="O1261">
        <v>14.57</v>
      </c>
      <c r="P1261">
        <v>171.53</v>
      </c>
      <c r="Q1261">
        <v>72.849999999999994</v>
      </c>
      <c r="R1261">
        <v>98.68</v>
      </c>
      <c r="S1261">
        <v>0.57529295167026184</v>
      </c>
      <c r="T1261">
        <v>2026</v>
      </c>
      <c r="U1261" t="s">
        <v>91</v>
      </c>
      <c r="V1261">
        <v>7</v>
      </c>
      <c r="W1261" t="s">
        <v>82</v>
      </c>
    </row>
    <row r="1262" spans="1:23">
      <c r="A1262">
        <v>3931</v>
      </c>
      <c r="B1262" s="11">
        <v>46206</v>
      </c>
      <c r="C1262">
        <v>2026</v>
      </c>
      <c r="D1262" t="s">
        <v>91</v>
      </c>
      <c r="E1262" t="s">
        <v>82</v>
      </c>
      <c r="F1262" t="s">
        <v>11</v>
      </c>
      <c r="G1262" t="s">
        <v>52</v>
      </c>
      <c r="H1262" t="s">
        <v>8</v>
      </c>
      <c r="I1262" t="s">
        <v>16</v>
      </c>
      <c r="J1262" t="s">
        <v>9</v>
      </c>
      <c r="K1262" t="s">
        <v>17</v>
      </c>
      <c r="L1262">
        <v>12</v>
      </c>
      <c r="M1262">
        <v>143.77000000000001</v>
      </c>
      <c r="N1262">
        <v>0.1</v>
      </c>
      <c r="O1262">
        <v>81.680000000000007</v>
      </c>
      <c r="P1262">
        <v>1552.7160000000003</v>
      </c>
      <c r="Q1262">
        <v>980.16000000000008</v>
      </c>
      <c r="R1262">
        <v>572.55600000000027</v>
      </c>
      <c r="S1262">
        <v>0.3687448316369511</v>
      </c>
      <c r="T1262">
        <v>2026</v>
      </c>
      <c r="U1262" t="s">
        <v>91</v>
      </c>
      <c r="V1262">
        <v>7</v>
      </c>
      <c r="W1262" t="s">
        <v>82</v>
      </c>
    </row>
    <row r="1263" spans="1:23">
      <c r="A1263">
        <v>3942</v>
      </c>
      <c r="B1263" s="11">
        <v>46206</v>
      </c>
      <c r="C1263">
        <v>2026</v>
      </c>
      <c r="D1263" t="s">
        <v>91</v>
      </c>
      <c r="E1263" t="s">
        <v>82</v>
      </c>
      <c r="F1263" t="s">
        <v>6</v>
      </c>
      <c r="G1263" t="s">
        <v>43</v>
      </c>
      <c r="H1263" t="s">
        <v>2</v>
      </c>
      <c r="I1263" t="s">
        <v>13</v>
      </c>
      <c r="J1263" t="s">
        <v>9</v>
      </c>
      <c r="K1263" t="s">
        <v>46</v>
      </c>
      <c r="L1263">
        <v>2</v>
      </c>
      <c r="M1263">
        <v>70.5</v>
      </c>
      <c r="N1263">
        <v>0</v>
      </c>
      <c r="O1263">
        <v>32.51</v>
      </c>
      <c r="P1263">
        <v>141</v>
      </c>
      <c r="Q1263">
        <v>65.02</v>
      </c>
      <c r="R1263">
        <v>75.98</v>
      </c>
      <c r="S1263">
        <v>0.53886524822695037</v>
      </c>
      <c r="T1263">
        <v>2026</v>
      </c>
      <c r="U1263" t="s">
        <v>91</v>
      </c>
      <c r="V1263">
        <v>7</v>
      </c>
      <c r="W1263" t="s">
        <v>82</v>
      </c>
    </row>
    <row r="1264" spans="1:23">
      <c r="A1264">
        <v>4165</v>
      </c>
      <c r="B1264" s="11">
        <v>46206</v>
      </c>
      <c r="C1264">
        <v>2026</v>
      </c>
      <c r="D1264" t="s">
        <v>91</v>
      </c>
      <c r="E1264" t="s">
        <v>82</v>
      </c>
      <c r="F1264" t="s">
        <v>6</v>
      </c>
      <c r="G1264" t="s">
        <v>49</v>
      </c>
      <c r="H1264" t="s">
        <v>2</v>
      </c>
      <c r="I1264" t="s">
        <v>13</v>
      </c>
      <c r="J1264" t="s">
        <v>9</v>
      </c>
      <c r="K1264" t="s">
        <v>37</v>
      </c>
      <c r="L1264">
        <v>2</v>
      </c>
      <c r="M1264">
        <v>152.88999999999999</v>
      </c>
      <c r="N1264">
        <v>0</v>
      </c>
      <c r="O1264">
        <v>81.34</v>
      </c>
      <c r="P1264">
        <v>305.77999999999997</v>
      </c>
      <c r="Q1264">
        <v>162.68</v>
      </c>
      <c r="R1264">
        <v>143.09999999999997</v>
      </c>
      <c r="S1264">
        <v>0.46798351756164558</v>
      </c>
      <c r="T1264">
        <v>2026</v>
      </c>
      <c r="U1264" t="s">
        <v>91</v>
      </c>
      <c r="V1264">
        <v>7</v>
      </c>
      <c r="W1264" t="s">
        <v>82</v>
      </c>
    </row>
    <row r="1265" spans="1:23">
      <c r="A1265">
        <v>1149</v>
      </c>
      <c r="B1265" s="11">
        <v>46207</v>
      </c>
      <c r="C1265">
        <v>2026</v>
      </c>
      <c r="D1265" t="s">
        <v>91</v>
      </c>
      <c r="E1265" t="s">
        <v>82</v>
      </c>
      <c r="F1265" t="s">
        <v>0</v>
      </c>
      <c r="G1265" t="s">
        <v>50</v>
      </c>
      <c r="H1265" t="s">
        <v>2</v>
      </c>
      <c r="I1265" t="s">
        <v>13</v>
      </c>
      <c r="J1265" t="s">
        <v>4</v>
      </c>
      <c r="K1265" t="s">
        <v>5</v>
      </c>
      <c r="L1265">
        <v>2</v>
      </c>
      <c r="M1265">
        <v>81.900000000000006</v>
      </c>
      <c r="N1265">
        <v>0</v>
      </c>
      <c r="O1265">
        <v>42.61</v>
      </c>
      <c r="P1265">
        <v>163.80000000000001</v>
      </c>
      <c r="Q1265">
        <v>85.22</v>
      </c>
      <c r="R1265">
        <v>78.580000000000013</v>
      </c>
      <c r="S1265">
        <v>0.47973137973137975</v>
      </c>
      <c r="T1265">
        <v>2026</v>
      </c>
      <c r="U1265" t="s">
        <v>91</v>
      </c>
      <c r="V1265">
        <v>7</v>
      </c>
      <c r="W1265" t="s">
        <v>82</v>
      </c>
    </row>
    <row r="1266" spans="1:23">
      <c r="A1266">
        <v>1310</v>
      </c>
      <c r="B1266" s="11">
        <v>46207</v>
      </c>
      <c r="C1266">
        <v>2026</v>
      </c>
      <c r="D1266" t="s">
        <v>91</v>
      </c>
      <c r="E1266" t="s">
        <v>82</v>
      </c>
      <c r="F1266" t="s">
        <v>11</v>
      </c>
      <c r="G1266" t="s">
        <v>39</v>
      </c>
      <c r="H1266" t="s">
        <v>19</v>
      </c>
      <c r="I1266" t="s">
        <v>13</v>
      </c>
      <c r="J1266" t="s">
        <v>4</v>
      </c>
      <c r="K1266" t="s">
        <v>30</v>
      </c>
      <c r="L1266">
        <v>1</v>
      </c>
      <c r="M1266">
        <v>103.58</v>
      </c>
      <c r="N1266">
        <v>0</v>
      </c>
      <c r="O1266">
        <v>51.94</v>
      </c>
      <c r="P1266">
        <v>103.58</v>
      </c>
      <c r="Q1266">
        <v>51.94</v>
      </c>
      <c r="R1266">
        <v>51.64</v>
      </c>
      <c r="S1266">
        <v>0.49855184398532537</v>
      </c>
      <c r="T1266">
        <v>2026</v>
      </c>
      <c r="U1266" t="s">
        <v>91</v>
      </c>
      <c r="V1266">
        <v>7</v>
      </c>
      <c r="W1266" t="s">
        <v>82</v>
      </c>
    </row>
    <row r="1267" spans="1:23">
      <c r="A1267">
        <v>2352</v>
      </c>
      <c r="B1267" s="11">
        <v>46207</v>
      </c>
      <c r="C1267">
        <v>2026</v>
      </c>
      <c r="D1267" t="s">
        <v>91</v>
      </c>
      <c r="E1267" t="s">
        <v>82</v>
      </c>
      <c r="F1267" t="s">
        <v>11</v>
      </c>
      <c r="G1267" t="s">
        <v>18</v>
      </c>
      <c r="H1267" t="s">
        <v>8</v>
      </c>
      <c r="I1267" t="s">
        <v>3</v>
      </c>
      <c r="J1267" t="s">
        <v>9</v>
      </c>
      <c r="K1267" t="s">
        <v>46</v>
      </c>
      <c r="L1267">
        <v>4</v>
      </c>
      <c r="M1267">
        <v>69.7</v>
      </c>
      <c r="N1267">
        <v>0.1</v>
      </c>
      <c r="O1267">
        <v>32.799999999999997</v>
      </c>
      <c r="P1267">
        <v>250.92000000000002</v>
      </c>
      <c r="Q1267">
        <v>131.19999999999999</v>
      </c>
      <c r="R1267">
        <v>119.72000000000003</v>
      </c>
      <c r="S1267">
        <v>0.47712418300653603</v>
      </c>
      <c r="T1267">
        <v>2026</v>
      </c>
      <c r="U1267" t="s">
        <v>91</v>
      </c>
      <c r="V1267">
        <v>7</v>
      </c>
      <c r="W1267" t="s">
        <v>82</v>
      </c>
    </row>
    <row r="1268" spans="1:23">
      <c r="A1268">
        <v>2547</v>
      </c>
      <c r="B1268" s="11">
        <v>46207</v>
      </c>
      <c r="C1268">
        <v>2026</v>
      </c>
      <c r="D1268" t="s">
        <v>91</v>
      </c>
      <c r="E1268" t="s">
        <v>82</v>
      </c>
      <c r="F1268" t="s">
        <v>6</v>
      </c>
      <c r="G1268" t="s">
        <v>43</v>
      </c>
      <c r="H1268" t="s">
        <v>2</v>
      </c>
      <c r="I1268" t="s">
        <v>16</v>
      </c>
      <c r="J1268" t="s">
        <v>34</v>
      </c>
      <c r="K1268" t="s">
        <v>35</v>
      </c>
      <c r="L1268">
        <v>1</v>
      </c>
      <c r="M1268">
        <v>40.549999999999997</v>
      </c>
      <c r="N1268">
        <v>0.05</v>
      </c>
      <c r="O1268">
        <v>14.44</v>
      </c>
      <c r="P1268">
        <v>38.522499999999994</v>
      </c>
      <c r="Q1268">
        <v>14.44</v>
      </c>
      <c r="R1268">
        <v>24.082499999999996</v>
      </c>
      <c r="S1268">
        <v>0.62515413070283599</v>
      </c>
      <c r="T1268">
        <v>2026</v>
      </c>
      <c r="U1268" t="s">
        <v>91</v>
      </c>
      <c r="V1268">
        <v>7</v>
      </c>
      <c r="W1268" t="s">
        <v>82</v>
      </c>
    </row>
    <row r="1269" spans="1:23">
      <c r="A1269">
        <v>2720</v>
      </c>
      <c r="B1269" s="11">
        <v>46207</v>
      </c>
      <c r="C1269">
        <v>2026</v>
      </c>
      <c r="D1269" t="s">
        <v>91</v>
      </c>
      <c r="E1269" t="s">
        <v>82</v>
      </c>
      <c r="F1269" t="s">
        <v>20</v>
      </c>
      <c r="G1269" t="s">
        <v>33</v>
      </c>
      <c r="H1269" t="s">
        <v>2</v>
      </c>
      <c r="I1269" t="s">
        <v>13</v>
      </c>
      <c r="J1269" t="s">
        <v>9</v>
      </c>
      <c r="K1269" t="s">
        <v>17</v>
      </c>
      <c r="L1269">
        <v>2</v>
      </c>
      <c r="M1269">
        <v>145.88999999999999</v>
      </c>
      <c r="N1269">
        <v>0</v>
      </c>
      <c r="O1269">
        <v>80.709999999999994</v>
      </c>
      <c r="P1269">
        <v>291.77999999999997</v>
      </c>
      <c r="Q1269">
        <v>161.41999999999999</v>
      </c>
      <c r="R1269">
        <v>130.35999999999999</v>
      </c>
      <c r="S1269">
        <v>0.4467749674412228</v>
      </c>
      <c r="T1269">
        <v>2026</v>
      </c>
      <c r="U1269" t="s">
        <v>91</v>
      </c>
      <c r="V1269">
        <v>7</v>
      </c>
      <c r="W1269" t="s">
        <v>82</v>
      </c>
    </row>
    <row r="1270" spans="1:23">
      <c r="A1270">
        <v>3591</v>
      </c>
      <c r="B1270" s="11">
        <v>46207</v>
      </c>
      <c r="C1270">
        <v>2026</v>
      </c>
      <c r="D1270" t="s">
        <v>91</v>
      </c>
      <c r="E1270" t="s">
        <v>82</v>
      </c>
      <c r="F1270" t="s">
        <v>20</v>
      </c>
      <c r="G1270" t="s">
        <v>47</v>
      </c>
      <c r="H1270" t="s">
        <v>2</v>
      </c>
      <c r="I1270" t="s">
        <v>3</v>
      </c>
      <c r="J1270" t="s">
        <v>14</v>
      </c>
      <c r="K1270" t="s">
        <v>48</v>
      </c>
      <c r="L1270">
        <v>1</v>
      </c>
      <c r="M1270">
        <v>163.25</v>
      </c>
      <c r="N1270">
        <v>0</v>
      </c>
      <c r="O1270">
        <v>89.71</v>
      </c>
      <c r="P1270">
        <v>163.25</v>
      </c>
      <c r="Q1270">
        <v>89.71</v>
      </c>
      <c r="R1270">
        <v>73.540000000000006</v>
      </c>
      <c r="S1270">
        <v>0.45047473200612559</v>
      </c>
      <c r="T1270">
        <v>2026</v>
      </c>
      <c r="U1270" t="s">
        <v>91</v>
      </c>
      <c r="V1270">
        <v>7</v>
      </c>
      <c r="W1270" t="s">
        <v>82</v>
      </c>
    </row>
    <row r="1271" spans="1:23">
      <c r="A1271">
        <v>3819</v>
      </c>
      <c r="B1271" s="11">
        <v>46207</v>
      </c>
      <c r="C1271">
        <v>2026</v>
      </c>
      <c r="D1271" t="s">
        <v>91</v>
      </c>
      <c r="E1271" t="s">
        <v>82</v>
      </c>
      <c r="F1271" t="s">
        <v>6</v>
      </c>
      <c r="G1271" t="s">
        <v>7</v>
      </c>
      <c r="H1271" t="s">
        <v>2</v>
      </c>
      <c r="I1271" t="s">
        <v>3</v>
      </c>
      <c r="J1271" t="s">
        <v>34</v>
      </c>
      <c r="K1271" t="s">
        <v>35</v>
      </c>
      <c r="L1271">
        <v>1</v>
      </c>
      <c r="M1271">
        <v>40.39</v>
      </c>
      <c r="N1271">
        <v>0.1</v>
      </c>
      <c r="O1271">
        <v>14.38</v>
      </c>
      <c r="P1271">
        <v>36.350999999999999</v>
      </c>
      <c r="Q1271">
        <v>14.38</v>
      </c>
      <c r="R1271">
        <v>21.970999999999997</v>
      </c>
      <c r="S1271">
        <v>0.60441253335534095</v>
      </c>
      <c r="T1271">
        <v>2026</v>
      </c>
      <c r="U1271" t="s">
        <v>91</v>
      </c>
      <c r="V1271">
        <v>7</v>
      </c>
      <c r="W1271" t="s">
        <v>82</v>
      </c>
    </row>
    <row r="1272" spans="1:23">
      <c r="A1272">
        <v>4869</v>
      </c>
      <c r="B1272" s="11">
        <v>46207</v>
      </c>
      <c r="C1272">
        <v>2026</v>
      </c>
      <c r="D1272" t="s">
        <v>91</v>
      </c>
      <c r="E1272" t="s">
        <v>82</v>
      </c>
      <c r="F1272" t="s">
        <v>0</v>
      </c>
      <c r="G1272" t="s">
        <v>50</v>
      </c>
      <c r="H1272" t="s">
        <v>19</v>
      </c>
      <c r="I1272" t="s">
        <v>3</v>
      </c>
      <c r="J1272" t="s">
        <v>23</v>
      </c>
      <c r="K1272" t="s">
        <v>29</v>
      </c>
      <c r="L1272">
        <v>1</v>
      </c>
      <c r="M1272">
        <v>200.22</v>
      </c>
      <c r="N1272">
        <v>0</v>
      </c>
      <c r="O1272">
        <v>104.38</v>
      </c>
      <c r="P1272">
        <v>200.22</v>
      </c>
      <c r="Q1272">
        <v>104.38</v>
      </c>
      <c r="R1272">
        <v>95.84</v>
      </c>
      <c r="S1272">
        <v>0.47867345919488563</v>
      </c>
      <c r="T1272">
        <v>2026</v>
      </c>
      <c r="U1272" t="s">
        <v>91</v>
      </c>
      <c r="V1272">
        <v>7</v>
      </c>
      <c r="W1272" t="s">
        <v>82</v>
      </c>
    </row>
    <row r="1273" spans="1:23">
      <c r="A1273">
        <v>4940</v>
      </c>
      <c r="B1273" s="11">
        <v>46207</v>
      </c>
      <c r="C1273">
        <v>2026</v>
      </c>
      <c r="D1273" t="s">
        <v>91</v>
      </c>
      <c r="E1273" t="s">
        <v>82</v>
      </c>
      <c r="F1273" t="s">
        <v>6</v>
      </c>
      <c r="G1273" t="s">
        <v>27</v>
      </c>
      <c r="H1273" t="s">
        <v>2</v>
      </c>
      <c r="I1273" t="s">
        <v>3</v>
      </c>
      <c r="J1273" t="s">
        <v>14</v>
      </c>
      <c r="K1273" t="s">
        <v>48</v>
      </c>
      <c r="L1273">
        <v>1</v>
      </c>
      <c r="M1273">
        <v>164.78</v>
      </c>
      <c r="N1273">
        <v>0.1</v>
      </c>
      <c r="O1273">
        <v>88.72</v>
      </c>
      <c r="P1273">
        <v>148.30199999999999</v>
      </c>
      <c r="Q1273">
        <v>88.72</v>
      </c>
      <c r="R1273">
        <v>59.581999999999994</v>
      </c>
      <c r="S1273">
        <v>0.4017612709201494</v>
      </c>
      <c r="T1273">
        <v>2026</v>
      </c>
      <c r="U1273" t="s">
        <v>91</v>
      </c>
      <c r="V1273">
        <v>7</v>
      </c>
      <c r="W1273" t="s">
        <v>82</v>
      </c>
    </row>
    <row r="1274" spans="1:23">
      <c r="A1274">
        <v>5164</v>
      </c>
      <c r="B1274" s="11">
        <v>46207</v>
      </c>
      <c r="C1274">
        <v>2026</v>
      </c>
      <c r="D1274" t="s">
        <v>91</v>
      </c>
      <c r="E1274" t="s">
        <v>82</v>
      </c>
      <c r="F1274" t="s">
        <v>6</v>
      </c>
      <c r="G1274" t="s">
        <v>49</v>
      </c>
      <c r="H1274" t="s">
        <v>2</v>
      </c>
      <c r="I1274" t="s">
        <v>3</v>
      </c>
      <c r="J1274" t="s">
        <v>9</v>
      </c>
      <c r="K1274" t="s">
        <v>17</v>
      </c>
      <c r="L1274">
        <v>4</v>
      </c>
      <c r="M1274">
        <v>142.86000000000001</v>
      </c>
      <c r="N1274">
        <v>0</v>
      </c>
      <c r="O1274">
        <v>81.62</v>
      </c>
      <c r="P1274">
        <v>571.44000000000005</v>
      </c>
      <c r="Q1274">
        <v>326.48</v>
      </c>
      <c r="R1274">
        <v>244.96000000000004</v>
      </c>
      <c r="S1274">
        <v>0.42867142657146862</v>
      </c>
      <c r="T1274">
        <v>2026</v>
      </c>
      <c r="U1274" t="s">
        <v>91</v>
      </c>
      <c r="V1274">
        <v>7</v>
      </c>
      <c r="W1274" t="s">
        <v>82</v>
      </c>
    </row>
    <row r="1275" spans="1:23">
      <c r="A1275">
        <v>659</v>
      </c>
      <c r="B1275" s="11">
        <v>46208</v>
      </c>
      <c r="C1275">
        <v>2026</v>
      </c>
      <c r="D1275" t="s">
        <v>91</v>
      </c>
      <c r="E1275" t="s">
        <v>82</v>
      </c>
      <c r="F1275" t="s">
        <v>20</v>
      </c>
      <c r="G1275" t="s">
        <v>47</v>
      </c>
      <c r="H1275" t="s">
        <v>28</v>
      </c>
      <c r="I1275" t="s">
        <v>16</v>
      </c>
      <c r="J1275" t="s">
        <v>4</v>
      </c>
      <c r="K1275" t="s">
        <v>26</v>
      </c>
      <c r="L1275">
        <v>1</v>
      </c>
      <c r="M1275">
        <v>41.18</v>
      </c>
      <c r="N1275">
        <v>0</v>
      </c>
      <c r="O1275">
        <v>16.25</v>
      </c>
      <c r="P1275">
        <v>41.18</v>
      </c>
      <c r="Q1275">
        <v>16.25</v>
      </c>
      <c r="R1275">
        <v>24.93</v>
      </c>
      <c r="S1275">
        <v>0.6053909664885867</v>
      </c>
      <c r="T1275">
        <v>2026</v>
      </c>
      <c r="U1275" t="s">
        <v>91</v>
      </c>
      <c r="V1275">
        <v>7</v>
      </c>
      <c r="W1275" t="s">
        <v>82</v>
      </c>
    </row>
    <row r="1276" spans="1:23">
      <c r="A1276">
        <v>969</v>
      </c>
      <c r="B1276" s="11">
        <v>46208</v>
      </c>
      <c r="C1276">
        <v>2026</v>
      </c>
      <c r="D1276" t="s">
        <v>91</v>
      </c>
      <c r="E1276" t="s">
        <v>82</v>
      </c>
      <c r="F1276" t="s">
        <v>6</v>
      </c>
      <c r="G1276" t="s">
        <v>41</v>
      </c>
      <c r="H1276" t="s">
        <v>8</v>
      </c>
      <c r="I1276" t="s">
        <v>16</v>
      </c>
      <c r="J1276" t="s">
        <v>34</v>
      </c>
      <c r="K1276" t="s">
        <v>42</v>
      </c>
      <c r="L1276">
        <v>12</v>
      </c>
      <c r="M1276">
        <v>35.81</v>
      </c>
      <c r="N1276">
        <v>0.15</v>
      </c>
      <c r="O1276">
        <v>14.29</v>
      </c>
      <c r="P1276">
        <v>365.262</v>
      </c>
      <c r="Q1276">
        <v>171.48</v>
      </c>
      <c r="R1276">
        <v>193.78200000000001</v>
      </c>
      <c r="S1276">
        <v>0.53052877112866936</v>
      </c>
      <c r="T1276">
        <v>2026</v>
      </c>
      <c r="U1276" t="s">
        <v>91</v>
      </c>
      <c r="V1276">
        <v>7</v>
      </c>
      <c r="W1276" t="s">
        <v>82</v>
      </c>
    </row>
    <row r="1277" spans="1:23">
      <c r="A1277">
        <v>1096</v>
      </c>
      <c r="B1277" s="11">
        <v>46208</v>
      </c>
      <c r="C1277">
        <v>2026</v>
      </c>
      <c r="D1277" t="s">
        <v>91</v>
      </c>
      <c r="E1277" t="s">
        <v>82</v>
      </c>
      <c r="F1277" t="s">
        <v>6</v>
      </c>
      <c r="G1277" t="s">
        <v>49</v>
      </c>
      <c r="H1277" t="s">
        <v>19</v>
      </c>
      <c r="I1277" t="s">
        <v>13</v>
      </c>
      <c r="J1277" t="s">
        <v>23</v>
      </c>
      <c r="K1277" t="s">
        <v>24</v>
      </c>
      <c r="L1277">
        <v>3</v>
      </c>
      <c r="M1277">
        <v>345.42</v>
      </c>
      <c r="N1277">
        <v>0</v>
      </c>
      <c r="O1277">
        <v>198.69</v>
      </c>
      <c r="P1277">
        <v>1036.26</v>
      </c>
      <c r="Q1277">
        <v>596.06999999999994</v>
      </c>
      <c r="R1277">
        <v>440.19000000000005</v>
      </c>
      <c r="S1277">
        <v>0.42478721556366167</v>
      </c>
      <c r="T1277">
        <v>2026</v>
      </c>
      <c r="U1277" t="s">
        <v>91</v>
      </c>
      <c r="V1277">
        <v>7</v>
      </c>
      <c r="W1277" t="s">
        <v>82</v>
      </c>
    </row>
    <row r="1278" spans="1:23">
      <c r="A1278">
        <v>1440</v>
      </c>
      <c r="B1278" s="11">
        <v>46208</v>
      </c>
      <c r="C1278">
        <v>2026</v>
      </c>
      <c r="D1278" t="s">
        <v>91</v>
      </c>
      <c r="E1278" t="s">
        <v>82</v>
      </c>
      <c r="F1278" t="s">
        <v>20</v>
      </c>
      <c r="G1278" t="s">
        <v>33</v>
      </c>
      <c r="H1278" t="s">
        <v>2</v>
      </c>
      <c r="I1278" t="s">
        <v>3</v>
      </c>
      <c r="J1278" t="s">
        <v>4</v>
      </c>
      <c r="K1278" t="s">
        <v>30</v>
      </c>
      <c r="L1278">
        <v>4</v>
      </c>
      <c r="M1278">
        <v>101.66</v>
      </c>
      <c r="N1278">
        <v>0.1</v>
      </c>
      <c r="O1278">
        <v>51.55</v>
      </c>
      <c r="P1278">
        <v>365.976</v>
      </c>
      <c r="Q1278">
        <v>206.2</v>
      </c>
      <c r="R1278">
        <v>159.77600000000001</v>
      </c>
      <c r="S1278">
        <v>0.43657507596126527</v>
      </c>
      <c r="T1278">
        <v>2026</v>
      </c>
      <c r="U1278" t="s">
        <v>91</v>
      </c>
      <c r="V1278">
        <v>7</v>
      </c>
      <c r="W1278" t="s">
        <v>82</v>
      </c>
    </row>
    <row r="1279" spans="1:23">
      <c r="A1279">
        <v>2052</v>
      </c>
      <c r="B1279" s="11">
        <v>46208</v>
      </c>
      <c r="C1279">
        <v>2026</v>
      </c>
      <c r="D1279" t="s">
        <v>91</v>
      </c>
      <c r="E1279" t="s">
        <v>82</v>
      </c>
      <c r="F1279" t="s">
        <v>20</v>
      </c>
      <c r="G1279" t="s">
        <v>47</v>
      </c>
      <c r="H1279" t="s">
        <v>2</v>
      </c>
      <c r="I1279" t="s">
        <v>16</v>
      </c>
      <c r="J1279" t="s">
        <v>9</v>
      </c>
      <c r="K1279" t="s">
        <v>17</v>
      </c>
      <c r="L1279">
        <v>3</v>
      </c>
      <c r="M1279">
        <v>146.88999999999999</v>
      </c>
      <c r="N1279">
        <v>0</v>
      </c>
      <c r="O1279">
        <v>77.650000000000006</v>
      </c>
      <c r="P1279">
        <v>440.66999999999996</v>
      </c>
      <c r="Q1279">
        <v>232.95000000000002</v>
      </c>
      <c r="R1279">
        <v>207.71999999999994</v>
      </c>
      <c r="S1279">
        <v>0.47137313636054179</v>
      </c>
      <c r="T1279">
        <v>2026</v>
      </c>
      <c r="U1279" t="s">
        <v>91</v>
      </c>
      <c r="V1279">
        <v>7</v>
      </c>
      <c r="W1279" t="s">
        <v>82</v>
      </c>
    </row>
    <row r="1280" spans="1:23">
      <c r="A1280">
        <v>2096</v>
      </c>
      <c r="B1280" s="11">
        <v>46208</v>
      </c>
      <c r="C1280">
        <v>2026</v>
      </c>
      <c r="D1280" t="s">
        <v>91</v>
      </c>
      <c r="E1280" t="s">
        <v>82</v>
      </c>
      <c r="F1280" t="s">
        <v>20</v>
      </c>
      <c r="G1280" t="s">
        <v>47</v>
      </c>
      <c r="H1280" t="s">
        <v>28</v>
      </c>
      <c r="I1280" t="s">
        <v>3</v>
      </c>
      <c r="J1280" t="s">
        <v>14</v>
      </c>
      <c r="K1280" t="s">
        <v>48</v>
      </c>
      <c r="L1280">
        <v>2</v>
      </c>
      <c r="M1280">
        <v>161.21</v>
      </c>
      <c r="N1280">
        <v>0</v>
      </c>
      <c r="O1280">
        <v>85.2</v>
      </c>
      <c r="P1280">
        <v>322.42</v>
      </c>
      <c r="Q1280">
        <v>170.4</v>
      </c>
      <c r="R1280">
        <v>152.02000000000001</v>
      </c>
      <c r="S1280">
        <v>0.47149680540909372</v>
      </c>
      <c r="T1280">
        <v>2026</v>
      </c>
      <c r="U1280" t="s">
        <v>91</v>
      </c>
      <c r="V1280">
        <v>7</v>
      </c>
      <c r="W1280" t="s">
        <v>82</v>
      </c>
    </row>
    <row r="1281" spans="1:23">
      <c r="A1281">
        <v>2488</v>
      </c>
      <c r="B1281" s="11">
        <v>46208</v>
      </c>
      <c r="C1281">
        <v>2026</v>
      </c>
      <c r="D1281" t="s">
        <v>91</v>
      </c>
      <c r="E1281" t="s">
        <v>82</v>
      </c>
      <c r="F1281" t="s">
        <v>20</v>
      </c>
      <c r="G1281" t="s">
        <v>33</v>
      </c>
      <c r="H1281" t="s">
        <v>19</v>
      </c>
      <c r="I1281" t="s">
        <v>13</v>
      </c>
      <c r="J1281" t="s">
        <v>9</v>
      </c>
      <c r="K1281" t="s">
        <v>46</v>
      </c>
      <c r="L1281">
        <v>2</v>
      </c>
      <c r="M1281">
        <v>71.27</v>
      </c>
      <c r="N1281">
        <v>0.05</v>
      </c>
      <c r="O1281">
        <v>32.85</v>
      </c>
      <c r="P1281">
        <v>135.41299999999998</v>
      </c>
      <c r="Q1281">
        <v>65.7</v>
      </c>
      <c r="R1281">
        <v>69.71299999999998</v>
      </c>
      <c r="S1281">
        <v>0.5148176319851121</v>
      </c>
      <c r="T1281">
        <v>2026</v>
      </c>
      <c r="U1281" t="s">
        <v>91</v>
      </c>
      <c r="V1281">
        <v>7</v>
      </c>
      <c r="W1281" t="s">
        <v>82</v>
      </c>
    </row>
    <row r="1282" spans="1:23">
      <c r="A1282">
        <v>3220</v>
      </c>
      <c r="B1282" s="11">
        <v>46208</v>
      </c>
      <c r="C1282">
        <v>2026</v>
      </c>
      <c r="D1282" t="s">
        <v>91</v>
      </c>
      <c r="E1282" t="s">
        <v>82</v>
      </c>
      <c r="F1282" t="s">
        <v>0</v>
      </c>
      <c r="G1282" t="s">
        <v>36</v>
      </c>
      <c r="H1282" t="s">
        <v>19</v>
      </c>
      <c r="I1282" t="s">
        <v>3</v>
      </c>
      <c r="J1282" t="s">
        <v>34</v>
      </c>
      <c r="K1282" t="s">
        <v>45</v>
      </c>
      <c r="L1282">
        <v>3</v>
      </c>
      <c r="M1282">
        <v>50.16</v>
      </c>
      <c r="N1282">
        <v>0.05</v>
      </c>
      <c r="O1282">
        <v>22.24</v>
      </c>
      <c r="P1282">
        <v>142.95599999999999</v>
      </c>
      <c r="Q1282">
        <v>66.72</v>
      </c>
      <c r="R1282">
        <v>76.23599999999999</v>
      </c>
      <c r="S1282">
        <v>0.53328296818601528</v>
      </c>
      <c r="T1282">
        <v>2026</v>
      </c>
      <c r="U1282" t="s">
        <v>91</v>
      </c>
      <c r="V1282">
        <v>7</v>
      </c>
      <c r="W1282" t="s">
        <v>82</v>
      </c>
    </row>
    <row r="1283" spans="1:23">
      <c r="A1283">
        <v>3711</v>
      </c>
      <c r="B1283" s="11">
        <v>46208</v>
      </c>
      <c r="C1283">
        <v>2026</v>
      </c>
      <c r="D1283" t="s">
        <v>91</v>
      </c>
      <c r="E1283" t="s">
        <v>82</v>
      </c>
      <c r="F1283" t="s">
        <v>20</v>
      </c>
      <c r="G1283" t="s">
        <v>21</v>
      </c>
      <c r="H1283" t="s">
        <v>28</v>
      </c>
      <c r="I1283" t="s">
        <v>13</v>
      </c>
      <c r="J1283" t="s">
        <v>9</v>
      </c>
      <c r="K1283" t="s">
        <v>17</v>
      </c>
      <c r="L1283">
        <v>1</v>
      </c>
      <c r="M1283">
        <v>145.37</v>
      </c>
      <c r="N1283">
        <v>0.05</v>
      </c>
      <c r="O1283">
        <v>81.02</v>
      </c>
      <c r="P1283">
        <v>138.10149999999999</v>
      </c>
      <c r="Q1283">
        <v>81.02</v>
      </c>
      <c r="R1283">
        <v>57.081499999999991</v>
      </c>
      <c r="S1283">
        <v>0.41333005072356199</v>
      </c>
      <c r="T1283">
        <v>2026</v>
      </c>
      <c r="U1283" t="s">
        <v>91</v>
      </c>
      <c r="V1283">
        <v>7</v>
      </c>
      <c r="W1283" t="s">
        <v>82</v>
      </c>
    </row>
    <row r="1284" spans="1:23">
      <c r="A1284">
        <v>3823</v>
      </c>
      <c r="B1284" s="11">
        <v>46208</v>
      </c>
      <c r="C1284">
        <v>2026</v>
      </c>
      <c r="D1284" t="s">
        <v>91</v>
      </c>
      <c r="E1284" t="s">
        <v>82</v>
      </c>
      <c r="F1284" t="s">
        <v>20</v>
      </c>
      <c r="G1284" t="s">
        <v>31</v>
      </c>
      <c r="H1284" t="s">
        <v>19</v>
      </c>
      <c r="I1284" t="s">
        <v>13</v>
      </c>
      <c r="J1284" t="s">
        <v>14</v>
      </c>
      <c r="K1284" t="s">
        <v>32</v>
      </c>
      <c r="L1284">
        <v>2</v>
      </c>
      <c r="M1284">
        <v>47.1</v>
      </c>
      <c r="N1284">
        <v>0</v>
      </c>
      <c r="O1284">
        <v>17.920000000000002</v>
      </c>
      <c r="P1284">
        <v>94.2</v>
      </c>
      <c r="Q1284">
        <v>35.840000000000003</v>
      </c>
      <c r="R1284">
        <v>58.36</v>
      </c>
      <c r="S1284">
        <v>0.6195329087048832</v>
      </c>
      <c r="T1284">
        <v>2026</v>
      </c>
      <c r="U1284" t="s">
        <v>91</v>
      </c>
      <c r="V1284">
        <v>7</v>
      </c>
      <c r="W1284" t="s">
        <v>82</v>
      </c>
    </row>
    <row r="1285" spans="1:23">
      <c r="A1285">
        <v>4058</v>
      </c>
      <c r="B1285" s="11">
        <v>46208</v>
      </c>
      <c r="C1285">
        <v>2026</v>
      </c>
      <c r="D1285" t="s">
        <v>91</v>
      </c>
      <c r="E1285" t="s">
        <v>82</v>
      </c>
      <c r="F1285" t="s">
        <v>20</v>
      </c>
      <c r="G1285" t="s">
        <v>47</v>
      </c>
      <c r="H1285" t="s">
        <v>8</v>
      </c>
      <c r="I1285" t="s">
        <v>16</v>
      </c>
      <c r="J1285" t="s">
        <v>9</v>
      </c>
      <c r="K1285" t="s">
        <v>37</v>
      </c>
      <c r="L1285">
        <v>5</v>
      </c>
      <c r="M1285">
        <v>155.09</v>
      </c>
      <c r="N1285">
        <v>0.1</v>
      </c>
      <c r="O1285">
        <v>78.52</v>
      </c>
      <c r="P1285">
        <v>697.90500000000009</v>
      </c>
      <c r="Q1285">
        <v>392.59999999999997</v>
      </c>
      <c r="R1285">
        <v>305.30500000000012</v>
      </c>
      <c r="S1285">
        <v>0.43745925305020034</v>
      </c>
      <c r="T1285">
        <v>2026</v>
      </c>
      <c r="U1285" t="s">
        <v>91</v>
      </c>
      <c r="V1285">
        <v>7</v>
      </c>
      <c r="W1285" t="s">
        <v>82</v>
      </c>
    </row>
    <row r="1286" spans="1:23">
      <c r="A1286">
        <v>4126</v>
      </c>
      <c r="B1286" s="11">
        <v>46208</v>
      </c>
      <c r="C1286">
        <v>2026</v>
      </c>
      <c r="D1286" t="s">
        <v>91</v>
      </c>
      <c r="E1286" t="s">
        <v>82</v>
      </c>
      <c r="F1286" t="s">
        <v>20</v>
      </c>
      <c r="G1286" t="s">
        <v>47</v>
      </c>
      <c r="H1286" t="s">
        <v>2</v>
      </c>
      <c r="I1286" t="s">
        <v>13</v>
      </c>
      <c r="J1286" t="s">
        <v>4</v>
      </c>
      <c r="K1286" t="s">
        <v>5</v>
      </c>
      <c r="L1286">
        <v>3</v>
      </c>
      <c r="M1286">
        <v>82.89</v>
      </c>
      <c r="N1286">
        <v>0</v>
      </c>
      <c r="O1286">
        <v>42.31</v>
      </c>
      <c r="P1286">
        <v>248.67000000000002</v>
      </c>
      <c r="Q1286">
        <v>126.93</v>
      </c>
      <c r="R1286">
        <v>121.74000000000001</v>
      </c>
      <c r="S1286">
        <v>0.48956448304982508</v>
      </c>
      <c r="T1286">
        <v>2026</v>
      </c>
      <c r="U1286" t="s">
        <v>91</v>
      </c>
      <c r="V1286">
        <v>7</v>
      </c>
      <c r="W1286" t="s">
        <v>82</v>
      </c>
    </row>
    <row r="1287" spans="1:23">
      <c r="A1287">
        <v>5080</v>
      </c>
      <c r="B1287" s="11">
        <v>46208</v>
      </c>
      <c r="C1287">
        <v>2026</v>
      </c>
      <c r="D1287" t="s">
        <v>91</v>
      </c>
      <c r="E1287" t="s">
        <v>82</v>
      </c>
      <c r="F1287" t="s">
        <v>11</v>
      </c>
      <c r="G1287" t="s">
        <v>18</v>
      </c>
      <c r="H1287" t="s">
        <v>19</v>
      </c>
      <c r="I1287" t="s">
        <v>13</v>
      </c>
      <c r="J1287" t="s">
        <v>4</v>
      </c>
      <c r="K1287" t="s">
        <v>5</v>
      </c>
      <c r="L1287">
        <v>2</v>
      </c>
      <c r="M1287">
        <v>80.8</v>
      </c>
      <c r="N1287">
        <v>0</v>
      </c>
      <c r="O1287">
        <v>42.21</v>
      </c>
      <c r="P1287">
        <v>161.6</v>
      </c>
      <c r="Q1287">
        <v>84.42</v>
      </c>
      <c r="R1287">
        <v>77.179999999999993</v>
      </c>
      <c r="S1287">
        <v>0.47759900990099008</v>
      </c>
      <c r="T1287">
        <v>2026</v>
      </c>
      <c r="U1287" t="s">
        <v>91</v>
      </c>
      <c r="V1287">
        <v>7</v>
      </c>
      <c r="W1287" t="s">
        <v>82</v>
      </c>
    </row>
    <row r="1288" spans="1:23">
      <c r="A1288">
        <v>923</v>
      </c>
      <c r="B1288" s="11">
        <v>46209</v>
      </c>
      <c r="C1288">
        <v>2026</v>
      </c>
      <c r="D1288" t="s">
        <v>91</v>
      </c>
      <c r="E1288" t="s">
        <v>82</v>
      </c>
      <c r="F1288" t="s">
        <v>11</v>
      </c>
      <c r="G1288" t="s">
        <v>25</v>
      </c>
      <c r="H1288" t="s">
        <v>2</v>
      </c>
      <c r="I1288" t="s">
        <v>13</v>
      </c>
      <c r="J1288" t="s">
        <v>34</v>
      </c>
      <c r="K1288" t="s">
        <v>35</v>
      </c>
      <c r="L1288">
        <v>2</v>
      </c>
      <c r="M1288">
        <v>39.54</v>
      </c>
      <c r="N1288">
        <v>0.05</v>
      </c>
      <c r="O1288">
        <v>14.68</v>
      </c>
      <c r="P1288">
        <v>75.125999999999991</v>
      </c>
      <c r="Q1288">
        <v>29.36</v>
      </c>
      <c r="R1288">
        <v>45.765999999999991</v>
      </c>
      <c r="S1288">
        <v>0.60918989431089099</v>
      </c>
      <c r="T1288">
        <v>2026</v>
      </c>
      <c r="U1288" t="s">
        <v>91</v>
      </c>
      <c r="V1288">
        <v>7</v>
      </c>
      <c r="W1288" t="s">
        <v>82</v>
      </c>
    </row>
    <row r="1289" spans="1:23">
      <c r="A1289">
        <v>1549</v>
      </c>
      <c r="B1289" s="11">
        <v>46209</v>
      </c>
      <c r="C1289">
        <v>2026</v>
      </c>
      <c r="D1289" t="s">
        <v>91</v>
      </c>
      <c r="E1289" t="s">
        <v>82</v>
      </c>
      <c r="F1289" t="s">
        <v>11</v>
      </c>
      <c r="G1289" t="s">
        <v>12</v>
      </c>
      <c r="H1289" t="s">
        <v>2</v>
      </c>
      <c r="I1289" t="s">
        <v>13</v>
      </c>
      <c r="J1289" t="s">
        <v>34</v>
      </c>
      <c r="K1289" t="s">
        <v>38</v>
      </c>
      <c r="L1289">
        <v>2</v>
      </c>
      <c r="M1289">
        <v>121.35</v>
      </c>
      <c r="N1289">
        <v>0</v>
      </c>
      <c r="O1289">
        <v>71.06</v>
      </c>
      <c r="P1289">
        <v>242.7</v>
      </c>
      <c r="Q1289">
        <v>142.12</v>
      </c>
      <c r="R1289">
        <v>100.57999999999998</v>
      </c>
      <c r="S1289">
        <v>0.41442109600329619</v>
      </c>
      <c r="T1289">
        <v>2026</v>
      </c>
      <c r="U1289" t="s">
        <v>91</v>
      </c>
      <c r="V1289">
        <v>7</v>
      </c>
      <c r="W1289" t="s">
        <v>82</v>
      </c>
    </row>
    <row r="1290" spans="1:23">
      <c r="A1290">
        <v>1839</v>
      </c>
      <c r="B1290" s="11">
        <v>46209</v>
      </c>
      <c r="C1290">
        <v>2026</v>
      </c>
      <c r="D1290" t="s">
        <v>91</v>
      </c>
      <c r="E1290" t="s">
        <v>82</v>
      </c>
      <c r="F1290" t="s">
        <v>20</v>
      </c>
      <c r="G1290" t="s">
        <v>33</v>
      </c>
      <c r="H1290" t="s">
        <v>19</v>
      </c>
      <c r="I1290" t="s">
        <v>3</v>
      </c>
      <c r="J1290" t="s">
        <v>34</v>
      </c>
      <c r="K1290" t="s">
        <v>35</v>
      </c>
      <c r="L1290">
        <v>1</v>
      </c>
      <c r="M1290">
        <v>41.37</v>
      </c>
      <c r="N1290">
        <v>0</v>
      </c>
      <c r="O1290">
        <v>15.12</v>
      </c>
      <c r="P1290">
        <v>41.37</v>
      </c>
      <c r="Q1290">
        <v>15.12</v>
      </c>
      <c r="R1290">
        <v>26.25</v>
      </c>
      <c r="S1290">
        <v>0.63451776649746194</v>
      </c>
      <c r="T1290">
        <v>2026</v>
      </c>
      <c r="U1290" t="s">
        <v>91</v>
      </c>
      <c r="V1290">
        <v>7</v>
      </c>
      <c r="W1290" t="s">
        <v>82</v>
      </c>
    </row>
    <row r="1291" spans="1:23">
      <c r="A1291">
        <v>2053</v>
      </c>
      <c r="B1291" s="11">
        <v>46209</v>
      </c>
      <c r="C1291">
        <v>2026</v>
      </c>
      <c r="D1291" t="s">
        <v>91</v>
      </c>
      <c r="E1291" t="s">
        <v>82</v>
      </c>
      <c r="F1291" t="s">
        <v>6</v>
      </c>
      <c r="G1291" t="s">
        <v>43</v>
      </c>
      <c r="H1291" t="s">
        <v>2</v>
      </c>
      <c r="I1291" t="s">
        <v>13</v>
      </c>
      <c r="J1291" t="s">
        <v>4</v>
      </c>
      <c r="K1291" t="s">
        <v>5</v>
      </c>
      <c r="L1291">
        <v>5</v>
      </c>
      <c r="M1291">
        <v>81.63</v>
      </c>
      <c r="N1291">
        <v>0.05</v>
      </c>
      <c r="O1291">
        <v>42.36</v>
      </c>
      <c r="P1291">
        <v>387.74249999999995</v>
      </c>
      <c r="Q1291">
        <v>211.8</v>
      </c>
      <c r="R1291">
        <v>175.94249999999994</v>
      </c>
      <c r="S1291">
        <v>0.45376119460724568</v>
      </c>
      <c r="T1291">
        <v>2026</v>
      </c>
      <c r="U1291" t="s">
        <v>91</v>
      </c>
      <c r="V1291">
        <v>7</v>
      </c>
      <c r="W1291" t="s">
        <v>82</v>
      </c>
    </row>
    <row r="1292" spans="1:23">
      <c r="A1292">
        <v>2342</v>
      </c>
      <c r="B1292" s="11">
        <v>46209</v>
      </c>
      <c r="C1292">
        <v>2026</v>
      </c>
      <c r="D1292" t="s">
        <v>91</v>
      </c>
      <c r="E1292" t="s">
        <v>82</v>
      </c>
      <c r="F1292" t="s">
        <v>6</v>
      </c>
      <c r="G1292" t="s">
        <v>7</v>
      </c>
      <c r="H1292" t="s">
        <v>2</v>
      </c>
      <c r="I1292" t="s">
        <v>3</v>
      </c>
      <c r="J1292" t="s">
        <v>34</v>
      </c>
      <c r="K1292" t="s">
        <v>42</v>
      </c>
      <c r="L1292">
        <v>1</v>
      </c>
      <c r="M1292">
        <v>36.19</v>
      </c>
      <c r="N1292">
        <v>0</v>
      </c>
      <c r="O1292">
        <v>13.91</v>
      </c>
      <c r="P1292">
        <v>36.19</v>
      </c>
      <c r="Q1292">
        <v>13.91</v>
      </c>
      <c r="R1292">
        <v>22.279999999999998</v>
      </c>
      <c r="S1292">
        <v>0.61563967946946663</v>
      </c>
      <c r="T1292">
        <v>2026</v>
      </c>
      <c r="U1292" t="s">
        <v>91</v>
      </c>
      <c r="V1292">
        <v>7</v>
      </c>
      <c r="W1292" t="s">
        <v>82</v>
      </c>
    </row>
    <row r="1293" spans="1:23">
      <c r="A1293">
        <v>2465</v>
      </c>
      <c r="B1293" s="11">
        <v>46209</v>
      </c>
      <c r="C1293">
        <v>2026</v>
      </c>
      <c r="D1293" t="s">
        <v>91</v>
      </c>
      <c r="E1293" t="s">
        <v>82</v>
      </c>
      <c r="F1293" t="s">
        <v>6</v>
      </c>
      <c r="G1293" t="s">
        <v>7</v>
      </c>
      <c r="H1293" t="s">
        <v>28</v>
      </c>
      <c r="I1293" t="s">
        <v>13</v>
      </c>
      <c r="J1293" t="s">
        <v>9</v>
      </c>
      <c r="K1293" t="s">
        <v>17</v>
      </c>
      <c r="L1293">
        <v>1</v>
      </c>
      <c r="M1293">
        <v>142.04</v>
      </c>
      <c r="N1293">
        <v>0</v>
      </c>
      <c r="O1293">
        <v>81.67</v>
      </c>
      <c r="P1293">
        <v>142.04</v>
      </c>
      <c r="Q1293">
        <v>81.67</v>
      </c>
      <c r="R1293">
        <v>60.36999999999999</v>
      </c>
      <c r="S1293">
        <v>0.4250211208110391</v>
      </c>
      <c r="T1293">
        <v>2026</v>
      </c>
      <c r="U1293" t="s">
        <v>91</v>
      </c>
      <c r="V1293">
        <v>7</v>
      </c>
      <c r="W1293" t="s">
        <v>82</v>
      </c>
    </row>
    <row r="1294" spans="1:23">
      <c r="A1294">
        <v>3990</v>
      </c>
      <c r="B1294" s="11">
        <v>46209</v>
      </c>
      <c r="C1294">
        <v>2026</v>
      </c>
      <c r="D1294" t="s">
        <v>91</v>
      </c>
      <c r="E1294" t="s">
        <v>82</v>
      </c>
      <c r="F1294" t="s">
        <v>11</v>
      </c>
      <c r="G1294" t="s">
        <v>25</v>
      </c>
      <c r="H1294" t="s">
        <v>2</v>
      </c>
      <c r="I1294" t="s">
        <v>16</v>
      </c>
      <c r="J1294" t="s">
        <v>14</v>
      </c>
      <c r="K1294" t="s">
        <v>44</v>
      </c>
      <c r="L1294">
        <v>1</v>
      </c>
      <c r="M1294">
        <v>133.66999999999999</v>
      </c>
      <c r="N1294">
        <v>0</v>
      </c>
      <c r="O1294">
        <v>68.25</v>
      </c>
      <c r="P1294">
        <v>133.66999999999999</v>
      </c>
      <c r="Q1294">
        <v>68.25</v>
      </c>
      <c r="R1294">
        <v>65.419999999999987</v>
      </c>
      <c r="S1294">
        <v>0.48941422907159415</v>
      </c>
      <c r="T1294">
        <v>2026</v>
      </c>
      <c r="U1294" t="s">
        <v>91</v>
      </c>
      <c r="V1294">
        <v>7</v>
      </c>
      <c r="W1294" t="s">
        <v>82</v>
      </c>
    </row>
    <row r="1295" spans="1:23">
      <c r="A1295">
        <v>4370</v>
      </c>
      <c r="B1295" s="11">
        <v>46209</v>
      </c>
      <c r="C1295">
        <v>2026</v>
      </c>
      <c r="D1295" t="s">
        <v>91</v>
      </c>
      <c r="E1295" t="s">
        <v>82</v>
      </c>
      <c r="F1295" t="s">
        <v>11</v>
      </c>
      <c r="G1295" t="s">
        <v>39</v>
      </c>
      <c r="H1295" t="s">
        <v>2</v>
      </c>
      <c r="I1295" t="s">
        <v>13</v>
      </c>
      <c r="J1295" t="s">
        <v>14</v>
      </c>
      <c r="K1295" t="s">
        <v>48</v>
      </c>
      <c r="L1295">
        <v>6</v>
      </c>
      <c r="M1295">
        <v>166.6</v>
      </c>
      <c r="N1295">
        <v>0</v>
      </c>
      <c r="O1295">
        <v>88.14</v>
      </c>
      <c r="P1295">
        <v>999.59999999999991</v>
      </c>
      <c r="Q1295">
        <v>528.84</v>
      </c>
      <c r="R1295">
        <v>470.75999999999988</v>
      </c>
      <c r="S1295">
        <v>0.47094837935174061</v>
      </c>
      <c r="T1295">
        <v>2026</v>
      </c>
      <c r="U1295" t="s">
        <v>91</v>
      </c>
      <c r="V1295">
        <v>7</v>
      </c>
      <c r="W1295" t="s">
        <v>82</v>
      </c>
    </row>
    <row r="1296" spans="1:23">
      <c r="A1296">
        <v>4856</v>
      </c>
      <c r="B1296" s="11">
        <v>46209</v>
      </c>
      <c r="C1296">
        <v>2026</v>
      </c>
      <c r="D1296" t="s">
        <v>91</v>
      </c>
      <c r="E1296" t="s">
        <v>82</v>
      </c>
      <c r="F1296" t="s">
        <v>6</v>
      </c>
      <c r="G1296" t="s">
        <v>43</v>
      </c>
      <c r="H1296" t="s">
        <v>2</v>
      </c>
      <c r="I1296" t="s">
        <v>3</v>
      </c>
      <c r="J1296" t="s">
        <v>4</v>
      </c>
      <c r="K1296" t="s">
        <v>30</v>
      </c>
      <c r="L1296">
        <v>2</v>
      </c>
      <c r="M1296">
        <v>99.93</v>
      </c>
      <c r="N1296">
        <v>0.1</v>
      </c>
      <c r="O1296">
        <v>51.96</v>
      </c>
      <c r="P1296">
        <v>179.87400000000002</v>
      </c>
      <c r="Q1296">
        <v>103.92</v>
      </c>
      <c r="R1296">
        <v>75.954000000000022</v>
      </c>
      <c r="S1296">
        <v>0.422262250241836</v>
      </c>
      <c r="T1296">
        <v>2026</v>
      </c>
      <c r="U1296" t="s">
        <v>91</v>
      </c>
      <c r="V1296">
        <v>7</v>
      </c>
      <c r="W1296" t="s">
        <v>82</v>
      </c>
    </row>
    <row r="1297" spans="1:23">
      <c r="A1297">
        <v>337</v>
      </c>
      <c r="B1297" s="11">
        <v>46210</v>
      </c>
      <c r="C1297">
        <v>2026</v>
      </c>
      <c r="D1297" t="s">
        <v>91</v>
      </c>
      <c r="E1297" t="s">
        <v>82</v>
      </c>
      <c r="F1297" t="s">
        <v>0</v>
      </c>
      <c r="G1297" t="s">
        <v>50</v>
      </c>
      <c r="H1297" t="s">
        <v>19</v>
      </c>
      <c r="I1297" t="s">
        <v>3</v>
      </c>
      <c r="J1297" t="s">
        <v>4</v>
      </c>
      <c r="K1297" t="s">
        <v>30</v>
      </c>
      <c r="L1297">
        <v>6</v>
      </c>
      <c r="M1297">
        <v>100.56</v>
      </c>
      <c r="N1297">
        <v>0</v>
      </c>
      <c r="O1297">
        <v>49.47</v>
      </c>
      <c r="P1297">
        <v>603.36</v>
      </c>
      <c r="Q1297">
        <v>296.82</v>
      </c>
      <c r="R1297">
        <v>306.54000000000002</v>
      </c>
      <c r="S1297">
        <v>0.508054892601432</v>
      </c>
      <c r="T1297">
        <v>2026</v>
      </c>
      <c r="U1297" t="s">
        <v>91</v>
      </c>
      <c r="V1297">
        <v>7</v>
      </c>
      <c r="W1297" t="s">
        <v>82</v>
      </c>
    </row>
    <row r="1298" spans="1:23">
      <c r="A1298">
        <v>1001</v>
      </c>
      <c r="B1298" s="11">
        <v>46210</v>
      </c>
      <c r="C1298">
        <v>2026</v>
      </c>
      <c r="D1298" t="s">
        <v>91</v>
      </c>
      <c r="E1298" t="s">
        <v>82</v>
      </c>
      <c r="F1298" t="s">
        <v>0</v>
      </c>
      <c r="G1298" t="s">
        <v>36</v>
      </c>
      <c r="H1298" t="s">
        <v>2</v>
      </c>
      <c r="I1298" t="s">
        <v>3</v>
      </c>
      <c r="J1298" t="s">
        <v>23</v>
      </c>
      <c r="K1298" t="s">
        <v>29</v>
      </c>
      <c r="L1298">
        <v>1</v>
      </c>
      <c r="M1298">
        <v>200.48</v>
      </c>
      <c r="N1298">
        <v>0.05</v>
      </c>
      <c r="O1298">
        <v>104.11</v>
      </c>
      <c r="P1298">
        <v>190.45599999999999</v>
      </c>
      <c r="Q1298">
        <v>104.11</v>
      </c>
      <c r="R1298">
        <v>86.345999999999989</v>
      </c>
      <c r="S1298">
        <v>0.45336455664300412</v>
      </c>
      <c r="T1298">
        <v>2026</v>
      </c>
      <c r="U1298" t="s">
        <v>91</v>
      </c>
      <c r="V1298">
        <v>7</v>
      </c>
      <c r="W1298" t="s">
        <v>82</v>
      </c>
    </row>
    <row r="1299" spans="1:23">
      <c r="A1299">
        <v>2424</v>
      </c>
      <c r="B1299" s="11">
        <v>46210</v>
      </c>
      <c r="C1299">
        <v>2026</v>
      </c>
      <c r="D1299" t="s">
        <v>91</v>
      </c>
      <c r="E1299" t="s">
        <v>82</v>
      </c>
      <c r="F1299" t="s">
        <v>20</v>
      </c>
      <c r="G1299" t="s">
        <v>33</v>
      </c>
      <c r="H1299" t="s">
        <v>2</v>
      </c>
      <c r="I1299" t="s">
        <v>13</v>
      </c>
      <c r="J1299" t="s">
        <v>4</v>
      </c>
      <c r="K1299" t="s">
        <v>22</v>
      </c>
      <c r="L1299">
        <v>1</v>
      </c>
      <c r="M1299">
        <v>51.06</v>
      </c>
      <c r="N1299">
        <v>0.15</v>
      </c>
      <c r="O1299">
        <v>22.56</v>
      </c>
      <c r="P1299">
        <v>43.401000000000003</v>
      </c>
      <c r="Q1299">
        <v>22.56</v>
      </c>
      <c r="R1299">
        <v>20.841000000000005</v>
      </c>
      <c r="S1299">
        <v>0.48019630884081022</v>
      </c>
      <c r="T1299">
        <v>2026</v>
      </c>
      <c r="U1299" t="s">
        <v>91</v>
      </c>
      <c r="V1299">
        <v>7</v>
      </c>
      <c r="W1299" t="s">
        <v>82</v>
      </c>
    </row>
    <row r="1300" spans="1:23">
      <c r="A1300">
        <v>2751</v>
      </c>
      <c r="B1300" s="11">
        <v>46210</v>
      </c>
      <c r="C1300">
        <v>2026</v>
      </c>
      <c r="D1300" t="s">
        <v>91</v>
      </c>
      <c r="E1300" t="s">
        <v>82</v>
      </c>
      <c r="F1300" t="s">
        <v>0</v>
      </c>
      <c r="G1300" t="s">
        <v>50</v>
      </c>
      <c r="H1300" t="s">
        <v>19</v>
      </c>
      <c r="I1300" t="s">
        <v>13</v>
      </c>
      <c r="J1300" t="s">
        <v>34</v>
      </c>
      <c r="K1300" t="s">
        <v>38</v>
      </c>
      <c r="L1300">
        <v>2</v>
      </c>
      <c r="M1300">
        <v>125.9</v>
      </c>
      <c r="N1300">
        <v>0.15</v>
      </c>
      <c r="O1300">
        <v>70.27</v>
      </c>
      <c r="P1300">
        <v>214.03</v>
      </c>
      <c r="Q1300">
        <v>140.54</v>
      </c>
      <c r="R1300">
        <v>73.490000000000009</v>
      </c>
      <c r="S1300">
        <v>0.34336307994206422</v>
      </c>
      <c r="T1300">
        <v>2026</v>
      </c>
      <c r="U1300" t="s">
        <v>91</v>
      </c>
      <c r="V1300">
        <v>7</v>
      </c>
      <c r="W1300" t="s">
        <v>82</v>
      </c>
    </row>
    <row r="1301" spans="1:23">
      <c r="A1301">
        <v>375</v>
      </c>
      <c r="B1301" s="11">
        <v>46211</v>
      </c>
      <c r="C1301">
        <v>2026</v>
      </c>
      <c r="D1301" t="s">
        <v>91</v>
      </c>
      <c r="E1301" t="s">
        <v>82</v>
      </c>
      <c r="F1301" t="s">
        <v>6</v>
      </c>
      <c r="G1301" t="s">
        <v>43</v>
      </c>
      <c r="H1301" t="s">
        <v>19</v>
      </c>
      <c r="I1301" t="s">
        <v>3</v>
      </c>
      <c r="J1301" t="s">
        <v>23</v>
      </c>
      <c r="K1301" t="s">
        <v>29</v>
      </c>
      <c r="L1301">
        <v>2</v>
      </c>
      <c r="M1301">
        <v>192.24</v>
      </c>
      <c r="N1301">
        <v>0.05</v>
      </c>
      <c r="O1301">
        <v>103.65</v>
      </c>
      <c r="P1301">
        <v>365.25599999999997</v>
      </c>
      <c r="Q1301">
        <v>207.3</v>
      </c>
      <c r="R1301">
        <v>157.95599999999996</v>
      </c>
      <c r="S1301">
        <v>0.43245285498390162</v>
      </c>
      <c r="T1301">
        <v>2026</v>
      </c>
      <c r="U1301" t="s">
        <v>91</v>
      </c>
      <c r="V1301">
        <v>7</v>
      </c>
      <c r="W1301" t="s">
        <v>82</v>
      </c>
    </row>
    <row r="1302" spans="1:23">
      <c r="A1302">
        <v>650</v>
      </c>
      <c r="B1302" s="11">
        <v>46211</v>
      </c>
      <c r="C1302">
        <v>2026</v>
      </c>
      <c r="D1302" t="s">
        <v>91</v>
      </c>
      <c r="E1302" t="s">
        <v>82</v>
      </c>
      <c r="F1302" t="s">
        <v>0</v>
      </c>
      <c r="G1302" t="s">
        <v>1</v>
      </c>
      <c r="H1302" t="s">
        <v>2</v>
      </c>
      <c r="I1302" t="s">
        <v>16</v>
      </c>
      <c r="J1302" t="s">
        <v>34</v>
      </c>
      <c r="K1302" t="s">
        <v>35</v>
      </c>
      <c r="L1302">
        <v>2</v>
      </c>
      <c r="M1302">
        <v>40.79</v>
      </c>
      <c r="N1302">
        <v>0</v>
      </c>
      <c r="O1302">
        <v>14.61</v>
      </c>
      <c r="P1302">
        <v>81.58</v>
      </c>
      <c r="Q1302">
        <v>29.22</v>
      </c>
      <c r="R1302">
        <v>52.36</v>
      </c>
      <c r="S1302">
        <v>0.64182397646481981</v>
      </c>
      <c r="T1302">
        <v>2026</v>
      </c>
      <c r="U1302" t="s">
        <v>91</v>
      </c>
      <c r="V1302">
        <v>7</v>
      </c>
      <c r="W1302" t="s">
        <v>82</v>
      </c>
    </row>
    <row r="1303" spans="1:23">
      <c r="A1303">
        <v>941</v>
      </c>
      <c r="B1303" s="11">
        <v>46211</v>
      </c>
      <c r="C1303">
        <v>2026</v>
      </c>
      <c r="D1303" t="s">
        <v>91</v>
      </c>
      <c r="E1303" t="s">
        <v>82</v>
      </c>
      <c r="F1303" t="s">
        <v>0</v>
      </c>
      <c r="G1303" t="s">
        <v>36</v>
      </c>
      <c r="H1303" t="s">
        <v>19</v>
      </c>
      <c r="I1303" t="s">
        <v>13</v>
      </c>
      <c r="J1303" t="s">
        <v>23</v>
      </c>
      <c r="K1303" t="s">
        <v>51</v>
      </c>
      <c r="L1303">
        <v>2</v>
      </c>
      <c r="M1303">
        <v>125.73</v>
      </c>
      <c r="N1303">
        <v>0.15</v>
      </c>
      <c r="O1303">
        <v>61.75</v>
      </c>
      <c r="P1303">
        <v>213.74100000000001</v>
      </c>
      <c r="Q1303">
        <v>123.5</v>
      </c>
      <c r="R1303">
        <v>90.241000000000014</v>
      </c>
      <c r="S1303">
        <v>0.42219789371248384</v>
      </c>
      <c r="T1303">
        <v>2026</v>
      </c>
      <c r="U1303" t="s">
        <v>91</v>
      </c>
      <c r="V1303">
        <v>7</v>
      </c>
      <c r="W1303" t="s">
        <v>82</v>
      </c>
    </row>
    <row r="1304" spans="1:23">
      <c r="A1304">
        <v>2719</v>
      </c>
      <c r="B1304" s="11">
        <v>46211</v>
      </c>
      <c r="C1304">
        <v>2026</v>
      </c>
      <c r="D1304" t="s">
        <v>91</v>
      </c>
      <c r="E1304" t="s">
        <v>82</v>
      </c>
      <c r="F1304" t="s">
        <v>0</v>
      </c>
      <c r="G1304" t="s">
        <v>50</v>
      </c>
      <c r="H1304" t="s">
        <v>2</v>
      </c>
      <c r="I1304" t="s">
        <v>16</v>
      </c>
      <c r="J1304" t="s">
        <v>14</v>
      </c>
      <c r="K1304" t="s">
        <v>48</v>
      </c>
      <c r="L1304">
        <v>1</v>
      </c>
      <c r="M1304">
        <v>164.92</v>
      </c>
      <c r="N1304">
        <v>0</v>
      </c>
      <c r="O1304">
        <v>89.47</v>
      </c>
      <c r="P1304">
        <v>164.92</v>
      </c>
      <c r="Q1304">
        <v>89.47</v>
      </c>
      <c r="R1304">
        <v>75.449999999999989</v>
      </c>
      <c r="S1304">
        <v>0.45749454280863444</v>
      </c>
      <c r="T1304">
        <v>2026</v>
      </c>
      <c r="U1304" t="s">
        <v>91</v>
      </c>
      <c r="V1304">
        <v>7</v>
      </c>
      <c r="W1304" t="s">
        <v>82</v>
      </c>
    </row>
    <row r="1305" spans="1:23">
      <c r="A1305">
        <v>3833</v>
      </c>
      <c r="B1305" s="11">
        <v>46211</v>
      </c>
      <c r="C1305">
        <v>2026</v>
      </c>
      <c r="D1305" t="s">
        <v>91</v>
      </c>
      <c r="E1305" t="s">
        <v>82</v>
      </c>
      <c r="F1305" t="s">
        <v>6</v>
      </c>
      <c r="G1305" t="s">
        <v>27</v>
      </c>
      <c r="H1305" t="s">
        <v>19</v>
      </c>
      <c r="I1305" t="s">
        <v>13</v>
      </c>
      <c r="J1305" t="s">
        <v>4</v>
      </c>
      <c r="K1305" t="s">
        <v>30</v>
      </c>
      <c r="L1305">
        <v>5</v>
      </c>
      <c r="M1305">
        <v>103.91</v>
      </c>
      <c r="N1305">
        <v>0</v>
      </c>
      <c r="O1305">
        <v>51.19</v>
      </c>
      <c r="P1305">
        <v>519.54999999999995</v>
      </c>
      <c r="Q1305">
        <v>255.95</v>
      </c>
      <c r="R1305">
        <v>263.59999999999997</v>
      </c>
      <c r="S1305">
        <v>0.50736214031373306</v>
      </c>
      <c r="T1305">
        <v>2026</v>
      </c>
      <c r="U1305" t="s">
        <v>91</v>
      </c>
      <c r="V1305">
        <v>7</v>
      </c>
      <c r="W1305" t="s">
        <v>82</v>
      </c>
    </row>
    <row r="1306" spans="1:23">
      <c r="A1306">
        <v>211</v>
      </c>
      <c r="B1306" s="11">
        <v>46212</v>
      </c>
      <c r="C1306">
        <v>2026</v>
      </c>
      <c r="D1306" t="s">
        <v>91</v>
      </c>
      <c r="E1306" t="s">
        <v>82</v>
      </c>
      <c r="F1306" t="s">
        <v>11</v>
      </c>
      <c r="G1306" t="s">
        <v>52</v>
      </c>
      <c r="H1306" t="s">
        <v>8</v>
      </c>
      <c r="I1306" t="s">
        <v>16</v>
      </c>
      <c r="J1306" t="s">
        <v>4</v>
      </c>
      <c r="K1306" t="s">
        <v>22</v>
      </c>
      <c r="L1306">
        <v>10</v>
      </c>
      <c r="M1306">
        <v>49.69</v>
      </c>
      <c r="N1306">
        <v>0.1</v>
      </c>
      <c r="O1306">
        <v>21.82</v>
      </c>
      <c r="P1306">
        <v>447.21</v>
      </c>
      <c r="Q1306">
        <v>218.2</v>
      </c>
      <c r="R1306">
        <v>229.01</v>
      </c>
      <c r="S1306">
        <v>0.51208604458755391</v>
      </c>
      <c r="T1306">
        <v>2026</v>
      </c>
      <c r="U1306" t="s">
        <v>91</v>
      </c>
      <c r="V1306">
        <v>7</v>
      </c>
      <c r="W1306" t="s">
        <v>82</v>
      </c>
    </row>
    <row r="1307" spans="1:23">
      <c r="A1307">
        <v>392</v>
      </c>
      <c r="B1307" s="11">
        <v>46212</v>
      </c>
      <c r="C1307">
        <v>2026</v>
      </c>
      <c r="D1307" t="s">
        <v>91</v>
      </c>
      <c r="E1307" t="s">
        <v>82</v>
      </c>
      <c r="F1307" t="s">
        <v>20</v>
      </c>
      <c r="G1307" t="s">
        <v>31</v>
      </c>
      <c r="H1307" t="s">
        <v>19</v>
      </c>
      <c r="I1307" t="s">
        <v>3</v>
      </c>
      <c r="J1307" t="s">
        <v>9</v>
      </c>
      <c r="K1307" t="s">
        <v>10</v>
      </c>
      <c r="L1307">
        <v>3</v>
      </c>
      <c r="M1307">
        <v>94.19</v>
      </c>
      <c r="N1307">
        <v>0</v>
      </c>
      <c r="O1307">
        <v>44.1</v>
      </c>
      <c r="P1307">
        <v>282.57</v>
      </c>
      <c r="Q1307">
        <v>132.30000000000001</v>
      </c>
      <c r="R1307">
        <v>150.26999999999998</v>
      </c>
      <c r="S1307">
        <v>0.53179743072512997</v>
      </c>
      <c r="T1307">
        <v>2026</v>
      </c>
      <c r="U1307" t="s">
        <v>91</v>
      </c>
      <c r="V1307">
        <v>7</v>
      </c>
      <c r="W1307" t="s">
        <v>82</v>
      </c>
    </row>
    <row r="1308" spans="1:23">
      <c r="A1308">
        <v>1302</v>
      </c>
      <c r="B1308" s="11">
        <v>46212</v>
      </c>
      <c r="C1308">
        <v>2026</v>
      </c>
      <c r="D1308" t="s">
        <v>91</v>
      </c>
      <c r="E1308" t="s">
        <v>82</v>
      </c>
      <c r="F1308" t="s">
        <v>6</v>
      </c>
      <c r="G1308" t="s">
        <v>49</v>
      </c>
      <c r="H1308" t="s">
        <v>19</v>
      </c>
      <c r="I1308" t="s">
        <v>3</v>
      </c>
      <c r="J1308" t="s">
        <v>14</v>
      </c>
      <c r="K1308" t="s">
        <v>32</v>
      </c>
      <c r="L1308">
        <v>1</v>
      </c>
      <c r="M1308">
        <v>46.87</v>
      </c>
      <c r="N1308">
        <v>0</v>
      </c>
      <c r="O1308">
        <v>18.649999999999999</v>
      </c>
      <c r="P1308">
        <v>46.87</v>
      </c>
      <c r="Q1308">
        <v>18.649999999999999</v>
      </c>
      <c r="R1308">
        <v>28.22</v>
      </c>
      <c r="S1308">
        <v>0.60209088969490077</v>
      </c>
      <c r="T1308">
        <v>2026</v>
      </c>
      <c r="U1308" t="s">
        <v>91</v>
      </c>
      <c r="V1308">
        <v>7</v>
      </c>
      <c r="W1308" t="s">
        <v>82</v>
      </c>
    </row>
    <row r="1309" spans="1:23">
      <c r="A1309">
        <v>1366</v>
      </c>
      <c r="B1309" s="11">
        <v>46212</v>
      </c>
      <c r="C1309">
        <v>2026</v>
      </c>
      <c r="D1309" t="s">
        <v>91</v>
      </c>
      <c r="E1309" t="s">
        <v>82</v>
      </c>
      <c r="F1309" t="s">
        <v>11</v>
      </c>
      <c r="G1309" t="s">
        <v>52</v>
      </c>
      <c r="H1309" t="s">
        <v>2</v>
      </c>
      <c r="I1309" t="s">
        <v>3</v>
      </c>
      <c r="J1309" t="s">
        <v>14</v>
      </c>
      <c r="K1309" t="s">
        <v>15</v>
      </c>
      <c r="L1309">
        <v>1</v>
      </c>
      <c r="M1309">
        <v>36.99</v>
      </c>
      <c r="N1309">
        <v>0.1</v>
      </c>
      <c r="O1309">
        <v>13.2</v>
      </c>
      <c r="P1309">
        <v>33.291000000000004</v>
      </c>
      <c r="Q1309">
        <v>13.2</v>
      </c>
      <c r="R1309">
        <v>20.091000000000005</v>
      </c>
      <c r="S1309">
        <v>0.60349644047940887</v>
      </c>
      <c r="T1309">
        <v>2026</v>
      </c>
      <c r="U1309" t="s">
        <v>91</v>
      </c>
      <c r="V1309">
        <v>7</v>
      </c>
      <c r="W1309" t="s">
        <v>82</v>
      </c>
    </row>
    <row r="1310" spans="1:23">
      <c r="A1310">
        <v>1974</v>
      </c>
      <c r="B1310" s="11">
        <v>46212</v>
      </c>
      <c r="C1310">
        <v>2026</v>
      </c>
      <c r="D1310" t="s">
        <v>91</v>
      </c>
      <c r="E1310" t="s">
        <v>82</v>
      </c>
      <c r="F1310" t="s">
        <v>0</v>
      </c>
      <c r="G1310" t="s">
        <v>50</v>
      </c>
      <c r="H1310" t="s">
        <v>2</v>
      </c>
      <c r="I1310" t="s">
        <v>3</v>
      </c>
      <c r="J1310" t="s">
        <v>14</v>
      </c>
      <c r="K1310" t="s">
        <v>44</v>
      </c>
      <c r="L1310">
        <v>1</v>
      </c>
      <c r="M1310">
        <v>135.44</v>
      </c>
      <c r="N1310">
        <v>0</v>
      </c>
      <c r="O1310">
        <v>65.48</v>
      </c>
      <c r="P1310">
        <v>135.44</v>
      </c>
      <c r="Q1310">
        <v>65.48</v>
      </c>
      <c r="R1310">
        <v>69.959999999999994</v>
      </c>
      <c r="S1310">
        <v>0.51653868871825159</v>
      </c>
      <c r="T1310">
        <v>2026</v>
      </c>
      <c r="U1310" t="s">
        <v>91</v>
      </c>
      <c r="V1310">
        <v>7</v>
      </c>
      <c r="W1310" t="s">
        <v>82</v>
      </c>
    </row>
    <row r="1311" spans="1:23">
      <c r="A1311">
        <v>2716</v>
      </c>
      <c r="B1311" s="11">
        <v>46212</v>
      </c>
      <c r="C1311">
        <v>2026</v>
      </c>
      <c r="D1311" t="s">
        <v>91</v>
      </c>
      <c r="E1311" t="s">
        <v>82</v>
      </c>
      <c r="F1311" t="s">
        <v>6</v>
      </c>
      <c r="G1311" t="s">
        <v>7</v>
      </c>
      <c r="H1311" t="s">
        <v>2</v>
      </c>
      <c r="I1311" t="s">
        <v>13</v>
      </c>
      <c r="J1311" t="s">
        <v>9</v>
      </c>
      <c r="K1311" t="s">
        <v>10</v>
      </c>
      <c r="L1311">
        <v>3</v>
      </c>
      <c r="M1311">
        <v>92.25</v>
      </c>
      <c r="N1311">
        <v>0</v>
      </c>
      <c r="O1311">
        <v>46.27</v>
      </c>
      <c r="P1311">
        <v>276.75</v>
      </c>
      <c r="Q1311">
        <v>138.81</v>
      </c>
      <c r="R1311">
        <v>137.94</v>
      </c>
      <c r="S1311">
        <v>0.49842818428184282</v>
      </c>
      <c r="T1311">
        <v>2026</v>
      </c>
      <c r="U1311" t="s">
        <v>91</v>
      </c>
      <c r="V1311">
        <v>7</v>
      </c>
      <c r="W1311" t="s">
        <v>82</v>
      </c>
    </row>
    <row r="1312" spans="1:23">
      <c r="A1312">
        <v>3161</v>
      </c>
      <c r="B1312" s="11">
        <v>46212</v>
      </c>
      <c r="C1312">
        <v>2026</v>
      </c>
      <c r="D1312" t="s">
        <v>91</v>
      </c>
      <c r="E1312" t="s">
        <v>82</v>
      </c>
      <c r="F1312" t="s">
        <v>11</v>
      </c>
      <c r="G1312" t="s">
        <v>25</v>
      </c>
      <c r="H1312" t="s">
        <v>2</v>
      </c>
      <c r="I1312" t="s">
        <v>13</v>
      </c>
      <c r="J1312" t="s">
        <v>23</v>
      </c>
      <c r="K1312" t="s">
        <v>29</v>
      </c>
      <c r="L1312">
        <v>2</v>
      </c>
      <c r="M1312">
        <v>192.6</v>
      </c>
      <c r="N1312">
        <v>0</v>
      </c>
      <c r="O1312">
        <v>104.89</v>
      </c>
      <c r="P1312">
        <v>385.2</v>
      </c>
      <c r="Q1312">
        <v>209.78</v>
      </c>
      <c r="R1312">
        <v>175.42</v>
      </c>
      <c r="S1312">
        <v>0.45539979231568017</v>
      </c>
      <c r="T1312">
        <v>2026</v>
      </c>
      <c r="U1312" t="s">
        <v>91</v>
      </c>
      <c r="V1312">
        <v>7</v>
      </c>
      <c r="W1312" t="s">
        <v>82</v>
      </c>
    </row>
    <row r="1313" spans="1:23">
      <c r="A1313">
        <v>3240</v>
      </c>
      <c r="B1313" s="11">
        <v>46212</v>
      </c>
      <c r="C1313">
        <v>2026</v>
      </c>
      <c r="D1313" t="s">
        <v>91</v>
      </c>
      <c r="E1313" t="s">
        <v>82</v>
      </c>
      <c r="F1313" t="s">
        <v>20</v>
      </c>
      <c r="G1313" t="s">
        <v>33</v>
      </c>
      <c r="H1313" t="s">
        <v>2</v>
      </c>
      <c r="I1313" t="s">
        <v>3</v>
      </c>
      <c r="J1313" t="s">
        <v>4</v>
      </c>
      <c r="K1313" t="s">
        <v>26</v>
      </c>
      <c r="L1313">
        <v>1</v>
      </c>
      <c r="M1313">
        <v>39.94</v>
      </c>
      <c r="N1313">
        <v>0</v>
      </c>
      <c r="O1313">
        <v>16.89</v>
      </c>
      <c r="P1313">
        <v>39.94</v>
      </c>
      <c r="Q1313">
        <v>16.89</v>
      </c>
      <c r="R1313">
        <v>23.049999999999997</v>
      </c>
      <c r="S1313">
        <v>0.57711567351026538</v>
      </c>
      <c r="T1313">
        <v>2026</v>
      </c>
      <c r="U1313" t="s">
        <v>91</v>
      </c>
      <c r="V1313">
        <v>7</v>
      </c>
      <c r="W1313" t="s">
        <v>82</v>
      </c>
    </row>
    <row r="1314" spans="1:23">
      <c r="A1314">
        <v>3682</v>
      </c>
      <c r="B1314" s="11">
        <v>46212</v>
      </c>
      <c r="C1314">
        <v>2026</v>
      </c>
      <c r="D1314" t="s">
        <v>91</v>
      </c>
      <c r="E1314" t="s">
        <v>82</v>
      </c>
      <c r="F1314" t="s">
        <v>11</v>
      </c>
      <c r="G1314" t="s">
        <v>12</v>
      </c>
      <c r="H1314" t="s">
        <v>2</v>
      </c>
      <c r="I1314" t="s">
        <v>3</v>
      </c>
      <c r="J1314" t="s">
        <v>9</v>
      </c>
      <c r="K1314" t="s">
        <v>37</v>
      </c>
      <c r="L1314">
        <v>3</v>
      </c>
      <c r="M1314">
        <v>150.61000000000001</v>
      </c>
      <c r="N1314">
        <v>0</v>
      </c>
      <c r="O1314">
        <v>79.900000000000006</v>
      </c>
      <c r="P1314">
        <v>451.83000000000004</v>
      </c>
      <c r="Q1314">
        <v>239.70000000000002</v>
      </c>
      <c r="R1314">
        <v>212.13000000000002</v>
      </c>
      <c r="S1314">
        <v>0.46949073766682159</v>
      </c>
      <c r="T1314">
        <v>2026</v>
      </c>
      <c r="U1314" t="s">
        <v>91</v>
      </c>
      <c r="V1314">
        <v>7</v>
      </c>
      <c r="W1314" t="s">
        <v>82</v>
      </c>
    </row>
    <row r="1315" spans="1:23">
      <c r="A1315">
        <v>4725</v>
      </c>
      <c r="B1315" s="11">
        <v>46212</v>
      </c>
      <c r="C1315">
        <v>2026</v>
      </c>
      <c r="D1315" t="s">
        <v>91</v>
      </c>
      <c r="E1315" t="s">
        <v>82</v>
      </c>
      <c r="F1315" t="s">
        <v>20</v>
      </c>
      <c r="G1315" t="s">
        <v>47</v>
      </c>
      <c r="H1315" t="s">
        <v>2</v>
      </c>
      <c r="I1315" t="s">
        <v>3</v>
      </c>
      <c r="J1315" t="s">
        <v>9</v>
      </c>
      <c r="K1315" t="s">
        <v>46</v>
      </c>
      <c r="L1315">
        <v>2</v>
      </c>
      <c r="M1315">
        <v>71.069999999999993</v>
      </c>
      <c r="N1315">
        <v>0</v>
      </c>
      <c r="O1315">
        <v>31.57</v>
      </c>
      <c r="P1315">
        <v>142.13999999999999</v>
      </c>
      <c r="Q1315">
        <v>63.14</v>
      </c>
      <c r="R1315">
        <v>78.999999999999986</v>
      </c>
      <c r="S1315">
        <v>0.55579006613198245</v>
      </c>
      <c r="T1315">
        <v>2026</v>
      </c>
      <c r="U1315" t="s">
        <v>91</v>
      </c>
      <c r="V1315">
        <v>7</v>
      </c>
      <c r="W1315" t="s">
        <v>82</v>
      </c>
    </row>
    <row r="1316" spans="1:23">
      <c r="A1316">
        <v>758</v>
      </c>
      <c r="B1316" s="11">
        <v>46213</v>
      </c>
      <c r="C1316">
        <v>2026</v>
      </c>
      <c r="D1316" t="s">
        <v>91</v>
      </c>
      <c r="E1316" t="s">
        <v>82</v>
      </c>
      <c r="F1316" t="s">
        <v>0</v>
      </c>
      <c r="G1316" t="s">
        <v>1</v>
      </c>
      <c r="H1316" t="s">
        <v>19</v>
      </c>
      <c r="I1316" t="s">
        <v>13</v>
      </c>
      <c r="J1316" t="s">
        <v>4</v>
      </c>
      <c r="K1316" t="s">
        <v>22</v>
      </c>
      <c r="L1316">
        <v>1</v>
      </c>
      <c r="M1316">
        <v>50.78</v>
      </c>
      <c r="N1316">
        <v>0</v>
      </c>
      <c r="O1316">
        <v>22.29</v>
      </c>
      <c r="P1316">
        <v>50.78</v>
      </c>
      <c r="Q1316">
        <v>22.29</v>
      </c>
      <c r="R1316">
        <v>28.490000000000002</v>
      </c>
      <c r="S1316">
        <v>0.56104765655769995</v>
      </c>
      <c r="T1316">
        <v>2026</v>
      </c>
      <c r="U1316" t="s">
        <v>91</v>
      </c>
      <c r="V1316">
        <v>7</v>
      </c>
      <c r="W1316" t="s">
        <v>82</v>
      </c>
    </row>
    <row r="1317" spans="1:23">
      <c r="A1317">
        <v>1910</v>
      </c>
      <c r="B1317" s="11">
        <v>46213</v>
      </c>
      <c r="C1317">
        <v>2026</v>
      </c>
      <c r="D1317" t="s">
        <v>91</v>
      </c>
      <c r="E1317" t="s">
        <v>82</v>
      </c>
      <c r="F1317" t="s">
        <v>0</v>
      </c>
      <c r="G1317" t="s">
        <v>50</v>
      </c>
      <c r="H1317" t="s">
        <v>2</v>
      </c>
      <c r="I1317" t="s">
        <v>3</v>
      </c>
      <c r="J1317" t="s">
        <v>9</v>
      </c>
      <c r="K1317" t="s">
        <v>17</v>
      </c>
      <c r="L1317">
        <v>2</v>
      </c>
      <c r="M1317">
        <v>141.51</v>
      </c>
      <c r="N1317">
        <v>0.05</v>
      </c>
      <c r="O1317">
        <v>77.040000000000006</v>
      </c>
      <c r="P1317">
        <v>268.86899999999997</v>
      </c>
      <c r="Q1317">
        <v>154.08000000000001</v>
      </c>
      <c r="R1317">
        <v>114.78899999999996</v>
      </c>
      <c r="S1317">
        <v>0.42693281858451504</v>
      </c>
      <c r="T1317">
        <v>2026</v>
      </c>
      <c r="U1317" t="s">
        <v>91</v>
      </c>
      <c r="V1317">
        <v>7</v>
      </c>
      <c r="W1317" t="s">
        <v>82</v>
      </c>
    </row>
    <row r="1318" spans="1:23">
      <c r="A1318">
        <v>1941</v>
      </c>
      <c r="B1318" s="11">
        <v>46213</v>
      </c>
      <c r="C1318">
        <v>2026</v>
      </c>
      <c r="D1318" t="s">
        <v>91</v>
      </c>
      <c r="E1318" t="s">
        <v>82</v>
      </c>
      <c r="F1318" t="s">
        <v>6</v>
      </c>
      <c r="G1318" t="s">
        <v>43</v>
      </c>
      <c r="H1318" t="s">
        <v>28</v>
      </c>
      <c r="I1318" t="s">
        <v>3</v>
      </c>
      <c r="J1318" t="s">
        <v>9</v>
      </c>
      <c r="K1318" t="s">
        <v>37</v>
      </c>
      <c r="L1318">
        <v>1</v>
      </c>
      <c r="M1318">
        <v>156.44</v>
      </c>
      <c r="N1318">
        <v>0.1</v>
      </c>
      <c r="O1318">
        <v>80.72</v>
      </c>
      <c r="P1318">
        <v>140.79599999999999</v>
      </c>
      <c r="Q1318">
        <v>80.72</v>
      </c>
      <c r="R1318">
        <v>60.075999999999993</v>
      </c>
      <c r="S1318">
        <v>0.42668825818915307</v>
      </c>
      <c r="T1318">
        <v>2026</v>
      </c>
      <c r="U1318" t="s">
        <v>91</v>
      </c>
      <c r="V1318">
        <v>7</v>
      </c>
      <c r="W1318" t="s">
        <v>82</v>
      </c>
    </row>
    <row r="1319" spans="1:23">
      <c r="A1319">
        <v>2324</v>
      </c>
      <c r="B1319" s="11">
        <v>46213</v>
      </c>
      <c r="C1319">
        <v>2026</v>
      </c>
      <c r="D1319" t="s">
        <v>91</v>
      </c>
      <c r="E1319" t="s">
        <v>82</v>
      </c>
      <c r="F1319" t="s">
        <v>6</v>
      </c>
      <c r="G1319" t="s">
        <v>43</v>
      </c>
      <c r="H1319" t="s">
        <v>2</v>
      </c>
      <c r="I1319" t="s">
        <v>13</v>
      </c>
      <c r="J1319" t="s">
        <v>34</v>
      </c>
      <c r="K1319" t="s">
        <v>45</v>
      </c>
      <c r="L1319">
        <v>2</v>
      </c>
      <c r="M1319">
        <v>51.75</v>
      </c>
      <c r="N1319">
        <v>0</v>
      </c>
      <c r="O1319">
        <v>21.4</v>
      </c>
      <c r="P1319">
        <v>103.5</v>
      </c>
      <c r="Q1319">
        <v>42.8</v>
      </c>
      <c r="R1319">
        <v>60.7</v>
      </c>
      <c r="S1319">
        <v>0.58647342995169083</v>
      </c>
      <c r="T1319">
        <v>2026</v>
      </c>
      <c r="U1319" t="s">
        <v>91</v>
      </c>
      <c r="V1319">
        <v>7</v>
      </c>
      <c r="W1319" t="s">
        <v>82</v>
      </c>
    </row>
    <row r="1320" spans="1:23">
      <c r="A1320">
        <v>2869</v>
      </c>
      <c r="B1320" s="11">
        <v>46213</v>
      </c>
      <c r="C1320">
        <v>2026</v>
      </c>
      <c r="D1320" t="s">
        <v>91</v>
      </c>
      <c r="E1320" t="s">
        <v>82</v>
      </c>
      <c r="F1320" t="s">
        <v>11</v>
      </c>
      <c r="G1320" t="s">
        <v>25</v>
      </c>
      <c r="H1320" t="s">
        <v>28</v>
      </c>
      <c r="I1320" t="s">
        <v>13</v>
      </c>
      <c r="J1320" t="s">
        <v>23</v>
      </c>
      <c r="K1320" t="s">
        <v>40</v>
      </c>
      <c r="L1320">
        <v>1</v>
      </c>
      <c r="M1320">
        <v>82.23</v>
      </c>
      <c r="N1320">
        <v>0.1</v>
      </c>
      <c r="O1320">
        <v>38.340000000000003</v>
      </c>
      <c r="P1320">
        <v>74.007000000000005</v>
      </c>
      <c r="Q1320">
        <v>38.340000000000003</v>
      </c>
      <c r="R1320">
        <v>35.667000000000002</v>
      </c>
      <c r="S1320">
        <v>0.48194089748267055</v>
      </c>
      <c r="T1320">
        <v>2026</v>
      </c>
      <c r="U1320" t="s">
        <v>91</v>
      </c>
      <c r="V1320">
        <v>7</v>
      </c>
      <c r="W1320" t="s">
        <v>82</v>
      </c>
    </row>
    <row r="1321" spans="1:23">
      <c r="A1321">
        <v>3236</v>
      </c>
      <c r="B1321" s="11">
        <v>46213</v>
      </c>
      <c r="C1321">
        <v>2026</v>
      </c>
      <c r="D1321" t="s">
        <v>91</v>
      </c>
      <c r="E1321" t="s">
        <v>82</v>
      </c>
      <c r="F1321" t="s">
        <v>6</v>
      </c>
      <c r="G1321" t="s">
        <v>27</v>
      </c>
      <c r="H1321" t="s">
        <v>2</v>
      </c>
      <c r="I1321" t="s">
        <v>13</v>
      </c>
      <c r="J1321" t="s">
        <v>9</v>
      </c>
      <c r="K1321" t="s">
        <v>17</v>
      </c>
      <c r="L1321">
        <v>1</v>
      </c>
      <c r="M1321">
        <v>144.16999999999999</v>
      </c>
      <c r="N1321">
        <v>0.1</v>
      </c>
      <c r="O1321">
        <v>78.13</v>
      </c>
      <c r="P1321">
        <v>129.75299999999999</v>
      </c>
      <c r="Q1321">
        <v>78.13</v>
      </c>
      <c r="R1321">
        <v>51.62299999999999</v>
      </c>
      <c r="S1321">
        <v>0.39785592625989374</v>
      </c>
      <c r="T1321">
        <v>2026</v>
      </c>
      <c r="U1321" t="s">
        <v>91</v>
      </c>
      <c r="V1321">
        <v>7</v>
      </c>
      <c r="W1321" t="s">
        <v>82</v>
      </c>
    </row>
    <row r="1322" spans="1:23">
      <c r="A1322">
        <v>3582</v>
      </c>
      <c r="B1322" s="11">
        <v>46213</v>
      </c>
      <c r="C1322">
        <v>2026</v>
      </c>
      <c r="D1322" t="s">
        <v>91</v>
      </c>
      <c r="E1322" t="s">
        <v>82</v>
      </c>
      <c r="F1322" t="s">
        <v>6</v>
      </c>
      <c r="G1322" t="s">
        <v>43</v>
      </c>
      <c r="H1322" t="s">
        <v>2</v>
      </c>
      <c r="I1322" t="s">
        <v>3</v>
      </c>
      <c r="J1322" t="s">
        <v>23</v>
      </c>
      <c r="K1322" t="s">
        <v>40</v>
      </c>
      <c r="L1322">
        <v>4</v>
      </c>
      <c r="M1322">
        <v>82.47</v>
      </c>
      <c r="N1322">
        <v>0</v>
      </c>
      <c r="O1322">
        <v>40.22</v>
      </c>
      <c r="P1322">
        <v>329.88</v>
      </c>
      <c r="Q1322">
        <v>160.88</v>
      </c>
      <c r="R1322">
        <v>169</v>
      </c>
      <c r="S1322">
        <v>0.51230750575967021</v>
      </c>
      <c r="T1322">
        <v>2026</v>
      </c>
      <c r="U1322" t="s">
        <v>91</v>
      </c>
      <c r="V1322">
        <v>7</v>
      </c>
      <c r="W1322" t="s">
        <v>82</v>
      </c>
    </row>
    <row r="1323" spans="1:23">
      <c r="A1323">
        <v>3715</v>
      </c>
      <c r="B1323" s="11">
        <v>46213</v>
      </c>
      <c r="C1323">
        <v>2026</v>
      </c>
      <c r="D1323" t="s">
        <v>91</v>
      </c>
      <c r="E1323" t="s">
        <v>82</v>
      </c>
      <c r="F1323" t="s">
        <v>20</v>
      </c>
      <c r="G1323" t="s">
        <v>33</v>
      </c>
      <c r="H1323" t="s">
        <v>2</v>
      </c>
      <c r="I1323" t="s">
        <v>13</v>
      </c>
      <c r="J1323" t="s">
        <v>23</v>
      </c>
      <c r="K1323" t="s">
        <v>51</v>
      </c>
      <c r="L1323">
        <v>1</v>
      </c>
      <c r="M1323">
        <v>122.14</v>
      </c>
      <c r="N1323">
        <v>0.15</v>
      </c>
      <c r="O1323">
        <v>59.87</v>
      </c>
      <c r="P1323">
        <v>103.819</v>
      </c>
      <c r="Q1323">
        <v>59.87</v>
      </c>
      <c r="R1323">
        <v>43.949000000000005</v>
      </c>
      <c r="S1323">
        <v>0.42332328379198414</v>
      </c>
      <c r="T1323">
        <v>2026</v>
      </c>
      <c r="U1323" t="s">
        <v>91</v>
      </c>
      <c r="V1323">
        <v>7</v>
      </c>
      <c r="W1323" t="s">
        <v>82</v>
      </c>
    </row>
    <row r="1324" spans="1:23">
      <c r="A1324">
        <v>3940</v>
      </c>
      <c r="B1324" s="11">
        <v>46213</v>
      </c>
      <c r="C1324">
        <v>2026</v>
      </c>
      <c r="D1324" t="s">
        <v>91</v>
      </c>
      <c r="E1324" t="s">
        <v>82</v>
      </c>
      <c r="F1324" t="s">
        <v>11</v>
      </c>
      <c r="G1324" t="s">
        <v>52</v>
      </c>
      <c r="H1324" t="s">
        <v>19</v>
      </c>
      <c r="I1324" t="s">
        <v>3</v>
      </c>
      <c r="J1324" t="s">
        <v>9</v>
      </c>
      <c r="K1324" t="s">
        <v>17</v>
      </c>
      <c r="L1324">
        <v>3</v>
      </c>
      <c r="M1324">
        <v>143.59</v>
      </c>
      <c r="N1324">
        <v>0</v>
      </c>
      <c r="O1324">
        <v>78.91</v>
      </c>
      <c r="P1324">
        <v>430.77</v>
      </c>
      <c r="Q1324">
        <v>236.73</v>
      </c>
      <c r="R1324">
        <v>194.04</v>
      </c>
      <c r="S1324">
        <v>0.45044919562643637</v>
      </c>
      <c r="T1324">
        <v>2026</v>
      </c>
      <c r="U1324" t="s">
        <v>91</v>
      </c>
      <c r="V1324">
        <v>7</v>
      </c>
      <c r="W1324" t="s">
        <v>82</v>
      </c>
    </row>
    <row r="1325" spans="1:23">
      <c r="A1325">
        <v>4760</v>
      </c>
      <c r="B1325" s="11">
        <v>46213</v>
      </c>
      <c r="C1325">
        <v>2026</v>
      </c>
      <c r="D1325" t="s">
        <v>91</v>
      </c>
      <c r="E1325" t="s">
        <v>82</v>
      </c>
      <c r="F1325" t="s">
        <v>20</v>
      </c>
      <c r="G1325" t="s">
        <v>47</v>
      </c>
      <c r="H1325" t="s">
        <v>2</v>
      </c>
      <c r="I1325" t="s">
        <v>16</v>
      </c>
      <c r="J1325" t="s">
        <v>9</v>
      </c>
      <c r="K1325" t="s">
        <v>37</v>
      </c>
      <c r="L1325">
        <v>2</v>
      </c>
      <c r="M1325">
        <v>157.66</v>
      </c>
      <c r="N1325">
        <v>0</v>
      </c>
      <c r="O1325">
        <v>78.760000000000005</v>
      </c>
      <c r="P1325">
        <v>315.32</v>
      </c>
      <c r="Q1325">
        <v>157.52000000000001</v>
      </c>
      <c r="R1325">
        <v>157.79999999999998</v>
      </c>
      <c r="S1325">
        <v>0.50044399340352652</v>
      </c>
      <c r="T1325">
        <v>2026</v>
      </c>
      <c r="U1325" t="s">
        <v>91</v>
      </c>
      <c r="V1325">
        <v>7</v>
      </c>
      <c r="W1325" t="s">
        <v>82</v>
      </c>
    </row>
    <row r="1326" spans="1:23">
      <c r="A1326">
        <v>4768</v>
      </c>
      <c r="B1326" s="11">
        <v>46213</v>
      </c>
      <c r="C1326">
        <v>2026</v>
      </c>
      <c r="D1326" t="s">
        <v>91</v>
      </c>
      <c r="E1326" t="s">
        <v>82</v>
      </c>
      <c r="F1326" t="s">
        <v>6</v>
      </c>
      <c r="G1326" t="s">
        <v>7</v>
      </c>
      <c r="H1326" t="s">
        <v>2</v>
      </c>
      <c r="I1326" t="s">
        <v>16</v>
      </c>
      <c r="J1326" t="s">
        <v>4</v>
      </c>
      <c r="K1326" t="s">
        <v>30</v>
      </c>
      <c r="L1326">
        <v>1</v>
      </c>
      <c r="M1326">
        <v>101.58</v>
      </c>
      <c r="N1326">
        <v>0</v>
      </c>
      <c r="O1326">
        <v>49.83</v>
      </c>
      <c r="P1326">
        <v>101.58</v>
      </c>
      <c r="Q1326">
        <v>49.83</v>
      </c>
      <c r="R1326">
        <v>51.75</v>
      </c>
      <c r="S1326">
        <v>0.50945067926757237</v>
      </c>
      <c r="T1326">
        <v>2026</v>
      </c>
      <c r="U1326" t="s">
        <v>91</v>
      </c>
      <c r="V1326">
        <v>7</v>
      </c>
      <c r="W1326" t="s">
        <v>82</v>
      </c>
    </row>
    <row r="1327" spans="1:23">
      <c r="A1327">
        <v>5025</v>
      </c>
      <c r="B1327" s="11">
        <v>46213</v>
      </c>
      <c r="C1327">
        <v>2026</v>
      </c>
      <c r="D1327" t="s">
        <v>91</v>
      </c>
      <c r="E1327" t="s">
        <v>82</v>
      </c>
      <c r="F1327" t="s">
        <v>11</v>
      </c>
      <c r="G1327" t="s">
        <v>18</v>
      </c>
      <c r="H1327" t="s">
        <v>2</v>
      </c>
      <c r="I1327" t="s">
        <v>3</v>
      </c>
      <c r="J1327" t="s">
        <v>14</v>
      </c>
      <c r="K1327" t="s">
        <v>48</v>
      </c>
      <c r="L1327">
        <v>4</v>
      </c>
      <c r="M1327">
        <v>166.71</v>
      </c>
      <c r="N1327">
        <v>0</v>
      </c>
      <c r="O1327">
        <v>86.55</v>
      </c>
      <c r="P1327">
        <v>666.84</v>
      </c>
      <c r="Q1327">
        <v>346.2</v>
      </c>
      <c r="R1327">
        <v>320.64000000000004</v>
      </c>
      <c r="S1327">
        <v>0.48083498290444487</v>
      </c>
      <c r="T1327">
        <v>2026</v>
      </c>
      <c r="U1327" t="s">
        <v>91</v>
      </c>
      <c r="V1327">
        <v>7</v>
      </c>
      <c r="W1327" t="s">
        <v>82</v>
      </c>
    </row>
    <row r="1328" spans="1:23">
      <c r="A1328">
        <v>165</v>
      </c>
      <c r="B1328" s="11">
        <v>46214</v>
      </c>
      <c r="C1328">
        <v>2026</v>
      </c>
      <c r="D1328" t="s">
        <v>91</v>
      </c>
      <c r="E1328" t="s">
        <v>82</v>
      </c>
      <c r="F1328" t="s">
        <v>6</v>
      </c>
      <c r="G1328" t="s">
        <v>43</v>
      </c>
      <c r="H1328" t="s">
        <v>19</v>
      </c>
      <c r="I1328" t="s">
        <v>13</v>
      </c>
      <c r="J1328" t="s">
        <v>4</v>
      </c>
      <c r="K1328" t="s">
        <v>5</v>
      </c>
      <c r="L1328">
        <v>2</v>
      </c>
      <c r="M1328">
        <v>83.33</v>
      </c>
      <c r="N1328">
        <v>0</v>
      </c>
      <c r="O1328">
        <v>42.11</v>
      </c>
      <c r="P1328">
        <v>166.66</v>
      </c>
      <c r="Q1328">
        <v>84.22</v>
      </c>
      <c r="R1328">
        <v>82.44</v>
      </c>
      <c r="S1328">
        <v>0.49465978639145564</v>
      </c>
      <c r="T1328">
        <v>2026</v>
      </c>
      <c r="U1328" t="s">
        <v>91</v>
      </c>
      <c r="V1328">
        <v>7</v>
      </c>
      <c r="W1328" t="s">
        <v>82</v>
      </c>
    </row>
    <row r="1329" spans="1:23">
      <c r="A1329">
        <v>198</v>
      </c>
      <c r="B1329" s="11">
        <v>46214</v>
      </c>
      <c r="C1329">
        <v>2026</v>
      </c>
      <c r="D1329" t="s">
        <v>91</v>
      </c>
      <c r="E1329" t="s">
        <v>82</v>
      </c>
      <c r="F1329" t="s">
        <v>0</v>
      </c>
      <c r="G1329" t="s">
        <v>50</v>
      </c>
      <c r="H1329" t="s">
        <v>2</v>
      </c>
      <c r="I1329" t="s">
        <v>13</v>
      </c>
      <c r="J1329" t="s">
        <v>9</v>
      </c>
      <c r="K1329" t="s">
        <v>46</v>
      </c>
      <c r="L1329">
        <v>2</v>
      </c>
      <c r="M1329">
        <v>71.77</v>
      </c>
      <c r="N1329">
        <v>0.05</v>
      </c>
      <c r="O1329">
        <v>32.9</v>
      </c>
      <c r="P1329">
        <v>136.363</v>
      </c>
      <c r="Q1329">
        <v>65.8</v>
      </c>
      <c r="R1329">
        <v>70.563000000000002</v>
      </c>
      <c r="S1329">
        <v>0.5174644148339359</v>
      </c>
      <c r="T1329">
        <v>2026</v>
      </c>
      <c r="U1329" t="s">
        <v>91</v>
      </c>
      <c r="V1329">
        <v>7</v>
      </c>
      <c r="W1329" t="s">
        <v>82</v>
      </c>
    </row>
    <row r="1330" spans="1:23">
      <c r="A1330">
        <v>1480</v>
      </c>
      <c r="B1330" s="11">
        <v>46214</v>
      </c>
      <c r="C1330">
        <v>2026</v>
      </c>
      <c r="D1330" t="s">
        <v>91</v>
      </c>
      <c r="E1330" t="s">
        <v>82</v>
      </c>
      <c r="F1330" t="s">
        <v>0</v>
      </c>
      <c r="G1330" t="s">
        <v>50</v>
      </c>
      <c r="H1330" t="s">
        <v>2</v>
      </c>
      <c r="I1330" t="s">
        <v>13</v>
      </c>
      <c r="J1330" t="s">
        <v>14</v>
      </c>
      <c r="K1330" t="s">
        <v>48</v>
      </c>
      <c r="L1330">
        <v>3</v>
      </c>
      <c r="M1330">
        <v>164.5</v>
      </c>
      <c r="N1330">
        <v>0</v>
      </c>
      <c r="O1330">
        <v>87.06</v>
      </c>
      <c r="P1330">
        <v>493.5</v>
      </c>
      <c r="Q1330">
        <v>261.18</v>
      </c>
      <c r="R1330">
        <v>232.32</v>
      </c>
      <c r="S1330">
        <v>0.47075987841945288</v>
      </c>
      <c r="T1330">
        <v>2026</v>
      </c>
      <c r="U1330" t="s">
        <v>91</v>
      </c>
      <c r="V1330">
        <v>7</v>
      </c>
      <c r="W1330" t="s">
        <v>82</v>
      </c>
    </row>
    <row r="1331" spans="1:23">
      <c r="A1331">
        <v>1990</v>
      </c>
      <c r="B1331" s="11">
        <v>46214</v>
      </c>
      <c r="C1331">
        <v>2026</v>
      </c>
      <c r="D1331" t="s">
        <v>91</v>
      </c>
      <c r="E1331" t="s">
        <v>82</v>
      </c>
      <c r="F1331" t="s">
        <v>0</v>
      </c>
      <c r="G1331" t="s">
        <v>50</v>
      </c>
      <c r="H1331" t="s">
        <v>2</v>
      </c>
      <c r="I1331" t="s">
        <v>3</v>
      </c>
      <c r="J1331" t="s">
        <v>23</v>
      </c>
      <c r="K1331" t="s">
        <v>40</v>
      </c>
      <c r="L1331">
        <v>3</v>
      </c>
      <c r="M1331">
        <v>82.28</v>
      </c>
      <c r="N1331">
        <v>0.1</v>
      </c>
      <c r="O1331">
        <v>39.51</v>
      </c>
      <c r="P1331">
        <v>222.15600000000001</v>
      </c>
      <c r="Q1331">
        <v>118.53</v>
      </c>
      <c r="R1331">
        <v>103.626</v>
      </c>
      <c r="S1331">
        <v>0.46645600388915898</v>
      </c>
      <c r="T1331">
        <v>2026</v>
      </c>
      <c r="U1331" t="s">
        <v>91</v>
      </c>
      <c r="V1331">
        <v>7</v>
      </c>
      <c r="W1331" t="s">
        <v>82</v>
      </c>
    </row>
    <row r="1332" spans="1:23">
      <c r="A1332">
        <v>2298</v>
      </c>
      <c r="B1332" s="11">
        <v>46214</v>
      </c>
      <c r="C1332">
        <v>2026</v>
      </c>
      <c r="D1332" t="s">
        <v>91</v>
      </c>
      <c r="E1332" t="s">
        <v>82</v>
      </c>
      <c r="F1332" t="s">
        <v>11</v>
      </c>
      <c r="G1332" t="s">
        <v>12</v>
      </c>
      <c r="H1332" t="s">
        <v>19</v>
      </c>
      <c r="I1332" t="s">
        <v>13</v>
      </c>
      <c r="J1332" t="s">
        <v>4</v>
      </c>
      <c r="K1332" t="s">
        <v>30</v>
      </c>
      <c r="L1332">
        <v>2</v>
      </c>
      <c r="M1332">
        <v>103.17</v>
      </c>
      <c r="N1332">
        <v>0</v>
      </c>
      <c r="O1332">
        <v>50.49</v>
      </c>
      <c r="P1332">
        <v>206.34</v>
      </c>
      <c r="Q1332">
        <v>100.98</v>
      </c>
      <c r="R1332">
        <v>105.36</v>
      </c>
      <c r="S1332">
        <v>0.51061355045071244</v>
      </c>
      <c r="T1332">
        <v>2026</v>
      </c>
      <c r="U1332" t="s">
        <v>91</v>
      </c>
      <c r="V1332">
        <v>7</v>
      </c>
      <c r="W1332" t="s">
        <v>82</v>
      </c>
    </row>
    <row r="1333" spans="1:23">
      <c r="A1333">
        <v>2886</v>
      </c>
      <c r="B1333" s="11">
        <v>46214</v>
      </c>
      <c r="C1333">
        <v>2026</v>
      </c>
      <c r="D1333" t="s">
        <v>91</v>
      </c>
      <c r="E1333" t="s">
        <v>82</v>
      </c>
      <c r="F1333" t="s">
        <v>0</v>
      </c>
      <c r="G1333" t="s">
        <v>50</v>
      </c>
      <c r="H1333" t="s">
        <v>2</v>
      </c>
      <c r="I1333" t="s">
        <v>13</v>
      </c>
      <c r="J1333" t="s">
        <v>4</v>
      </c>
      <c r="K1333" t="s">
        <v>22</v>
      </c>
      <c r="L1333">
        <v>1</v>
      </c>
      <c r="M1333">
        <v>50.33</v>
      </c>
      <c r="N1333">
        <v>0.05</v>
      </c>
      <c r="O1333">
        <v>22.06</v>
      </c>
      <c r="P1333">
        <v>47.813499999999998</v>
      </c>
      <c r="Q1333">
        <v>22.06</v>
      </c>
      <c r="R1333">
        <v>25.753499999999999</v>
      </c>
      <c r="S1333">
        <v>0.53862402877848303</v>
      </c>
      <c r="T1333">
        <v>2026</v>
      </c>
      <c r="U1333" t="s">
        <v>91</v>
      </c>
      <c r="V1333">
        <v>7</v>
      </c>
      <c r="W1333" t="s">
        <v>82</v>
      </c>
    </row>
    <row r="1334" spans="1:23">
      <c r="A1334">
        <v>2893</v>
      </c>
      <c r="B1334" s="11">
        <v>46214</v>
      </c>
      <c r="C1334">
        <v>2026</v>
      </c>
      <c r="D1334" t="s">
        <v>91</v>
      </c>
      <c r="E1334" t="s">
        <v>82</v>
      </c>
      <c r="F1334" t="s">
        <v>6</v>
      </c>
      <c r="G1334" t="s">
        <v>41</v>
      </c>
      <c r="H1334" t="s">
        <v>8</v>
      </c>
      <c r="I1334" t="s">
        <v>16</v>
      </c>
      <c r="J1334" t="s">
        <v>9</v>
      </c>
      <c r="K1334" t="s">
        <v>17</v>
      </c>
      <c r="L1334">
        <v>6</v>
      </c>
      <c r="M1334">
        <v>142.78</v>
      </c>
      <c r="N1334">
        <v>0.15</v>
      </c>
      <c r="O1334">
        <v>80.38</v>
      </c>
      <c r="P1334">
        <v>728.178</v>
      </c>
      <c r="Q1334">
        <v>482.28</v>
      </c>
      <c r="R1334">
        <v>245.89800000000002</v>
      </c>
      <c r="S1334">
        <v>0.33768941110552642</v>
      </c>
      <c r="T1334">
        <v>2026</v>
      </c>
      <c r="U1334" t="s">
        <v>91</v>
      </c>
      <c r="V1334">
        <v>7</v>
      </c>
      <c r="W1334" t="s">
        <v>82</v>
      </c>
    </row>
    <row r="1335" spans="1:23">
      <c r="A1335">
        <v>2939</v>
      </c>
      <c r="B1335" s="11">
        <v>46214</v>
      </c>
      <c r="C1335">
        <v>2026</v>
      </c>
      <c r="D1335" t="s">
        <v>91</v>
      </c>
      <c r="E1335" t="s">
        <v>82</v>
      </c>
      <c r="F1335" t="s">
        <v>6</v>
      </c>
      <c r="G1335" t="s">
        <v>27</v>
      </c>
      <c r="H1335" t="s">
        <v>2</v>
      </c>
      <c r="I1335" t="s">
        <v>13</v>
      </c>
      <c r="J1335" t="s">
        <v>23</v>
      </c>
      <c r="K1335" t="s">
        <v>29</v>
      </c>
      <c r="L1335">
        <v>1</v>
      </c>
      <c r="M1335">
        <v>195.38</v>
      </c>
      <c r="N1335">
        <v>0.05</v>
      </c>
      <c r="O1335">
        <v>101.67</v>
      </c>
      <c r="P1335">
        <v>185.61099999999999</v>
      </c>
      <c r="Q1335">
        <v>101.67</v>
      </c>
      <c r="R1335">
        <v>83.940999999999988</v>
      </c>
      <c r="S1335">
        <v>0.45224151585843508</v>
      </c>
      <c r="T1335">
        <v>2026</v>
      </c>
      <c r="U1335" t="s">
        <v>91</v>
      </c>
      <c r="V1335">
        <v>7</v>
      </c>
      <c r="W1335" t="s">
        <v>82</v>
      </c>
    </row>
    <row r="1336" spans="1:23">
      <c r="A1336">
        <v>3249</v>
      </c>
      <c r="B1336" s="11">
        <v>46214</v>
      </c>
      <c r="C1336">
        <v>2026</v>
      </c>
      <c r="D1336" t="s">
        <v>91</v>
      </c>
      <c r="E1336" t="s">
        <v>82</v>
      </c>
      <c r="F1336" t="s">
        <v>20</v>
      </c>
      <c r="G1336" t="s">
        <v>21</v>
      </c>
      <c r="H1336" t="s">
        <v>19</v>
      </c>
      <c r="I1336" t="s">
        <v>3</v>
      </c>
      <c r="J1336" t="s">
        <v>4</v>
      </c>
      <c r="K1336" t="s">
        <v>30</v>
      </c>
      <c r="L1336">
        <v>5</v>
      </c>
      <c r="M1336">
        <v>104.8</v>
      </c>
      <c r="N1336">
        <v>0</v>
      </c>
      <c r="O1336">
        <v>50.94</v>
      </c>
      <c r="P1336">
        <v>524</v>
      </c>
      <c r="Q1336">
        <v>254.7</v>
      </c>
      <c r="R1336">
        <v>269.3</v>
      </c>
      <c r="S1336">
        <v>0.51393129770992374</v>
      </c>
      <c r="T1336">
        <v>2026</v>
      </c>
      <c r="U1336" t="s">
        <v>91</v>
      </c>
      <c r="V1336">
        <v>7</v>
      </c>
      <c r="W1336" t="s">
        <v>82</v>
      </c>
    </row>
    <row r="1337" spans="1:23">
      <c r="A1337">
        <v>3832</v>
      </c>
      <c r="B1337" s="11">
        <v>46214</v>
      </c>
      <c r="C1337">
        <v>2026</v>
      </c>
      <c r="D1337" t="s">
        <v>91</v>
      </c>
      <c r="E1337" t="s">
        <v>82</v>
      </c>
      <c r="F1337" t="s">
        <v>20</v>
      </c>
      <c r="G1337" t="s">
        <v>31</v>
      </c>
      <c r="H1337" t="s">
        <v>2</v>
      </c>
      <c r="I1337" t="s">
        <v>3</v>
      </c>
      <c r="J1337" t="s">
        <v>23</v>
      </c>
      <c r="K1337" t="s">
        <v>40</v>
      </c>
      <c r="L1337">
        <v>3</v>
      </c>
      <c r="M1337">
        <v>82.26</v>
      </c>
      <c r="N1337">
        <v>0</v>
      </c>
      <c r="O1337">
        <v>40.020000000000003</v>
      </c>
      <c r="P1337">
        <v>246.78000000000003</v>
      </c>
      <c r="Q1337">
        <v>120.06</v>
      </c>
      <c r="R1337">
        <v>126.72000000000003</v>
      </c>
      <c r="S1337">
        <v>0.51349380014587898</v>
      </c>
      <c r="T1337">
        <v>2026</v>
      </c>
      <c r="U1337" t="s">
        <v>91</v>
      </c>
      <c r="V1337">
        <v>7</v>
      </c>
      <c r="W1337" t="s">
        <v>82</v>
      </c>
    </row>
    <row r="1338" spans="1:23">
      <c r="A1338">
        <v>3868</v>
      </c>
      <c r="B1338" s="11">
        <v>46214</v>
      </c>
      <c r="C1338">
        <v>2026</v>
      </c>
      <c r="D1338" t="s">
        <v>91</v>
      </c>
      <c r="E1338" t="s">
        <v>82</v>
      </c>
      <c r="F1338" t="s">
        <v>11</v>
      </c>
      <c r="G1338" t="s">
        <v>39</v>
      </c>
      <c r="H1338" t="s">
        <v>2</v>
      </c>
      <c r="I1338" t="s">
        <v>16</v>
      </c>
      <c r="J1338" t="s">
        <v>9</v>
      </c>
      <c r="K1338" t="s">
        <v>10</v>
      </c>
      <c r="L1338">
        <v>1</v>
      </c>
      <c r="M1338">
        <v>90.79</v>
      </c>
      <c r="N1338">
        <v>0</v>
      </c>
      <c r="O1338">
        <v>46.39</v>
      </c>
      <c r="P1338">
        <v>90.79</v>
      </c>
      <c r="Q1338">
        <v>46.39</v>
      </c>
      <c r="R1338">
        <v>44.400000000000006</v>
      </c>
      <c r="S1338">
        <v>0.4890406432426479</v>
      </c>
      <c r="T1338">
        <v>2026</v>
      </c>
      <c r="U1338" t="s">
        <v>91</v>
      </c>
      <c r="V1338">
        <v>7</v>
      </c>
      <c r="W1338" t="s">
        <v>82</v>
      </c>
    </row>
    <row r="1339" spans="1:23">
      <c r="A1339">
        <v>4365</v>
      </c>
      <c r="B1339" s="11">
        <v>46214</v>
      </c>
      <c r="C1339">
        <v>2026</v>
      </c>
      <c r="D1339" t="s">
        <v>91</v>
      </c>
      <c r="E1339" t="s">
        <v>82</v>
      </c>
      <c r="F1339" t="s">
        <v>6</v>
      </c>
      <c r="G1339" t="s">
        <v>41</v>
      </c>
      <c r="H1339" t="s">
        <v>2</v>
      </c>
      <c r="I1339" t="s">
        <v>3</v>
      </c>
      <c r="J1339" t="s">
        <v>4</v>
      </c>
      <c r="K1339" t="s">
        <v>26</v>
      </c>
      <c r="L1339">
        <v>1</v>
      </c>
      <c r="M1339">
        <v>41.33</v>
      </c>
      <c r="N1339">
        <v>0</v>
      </c>
      <c r="O1339">
        <v>17.2</v>
      </c>
      <c r="P1339">
        <v>41.33</v>
      </c>
      <c r="Q1339">
        <v>17.2</v>
      </c>
      <c r="R1339">
        <v>24.13</v>
      </c>
      <c r="S1339">
        <v>0.58383740624243896</v>
      </c>
      <c r="T1339">
        <v>2026</v>
      </c>
      <c r="U1339" t="s">
        <v>91</v>
      </c>
      <c r="V1339">
        <v>7</v>
      </c>
      <c r="W1339" t="s">
        <v>82</v>
      </c>
    </row>
    <row r="1340" spans="1:23">
      <c r="A1340">
        <v>314</v>
      </c>
      <c r="B1340" s="11">
        <v>46215</v>
      </c>
      <c r="C1340">
        <v>2026</v>
      </c>
      <c r="D1340" t="s">
        <v>91</v>
      </c>
      <c r="E1340" t="s">
        <v>82</v>
      </c>
      <c r="F1340" t="s">
        <v>11</v>
      </c>
      <c r="G1340" t="s">
        <v>12</v>
      </c>
      <c r="H1340" t="s">
        <v>2</v>
      </c>
      <c r="I1340" t="s">
        <v>3</v>
      </c>
      <c r="J1340" t="s">
        <v>34</v>
      </c>
      <c r="K1340" t="s">
        <v>35</v>
      </c>
      <c r="L1340">
        <v>2</v>
      </c>
      <c r="M1340">
        <v>41.09</v>
      </c>
      <c r="N1340">
        <v>0.05</v>
      </c>
      <c r="O1340">
        <v>14.54</v>
      </c>
      <c r="P1340">
        <v>78.070999999999998</v>
      </c>
      <c r="Q1340">
        <v>29.08</v>
      </c>
      <c r="R1340">
        <v>48.991</v>
      </c>
      <c r="S1340">
        <v>0.62751854081541159</v>
      </c>
      <c r="T1340">
        <v>2026</v>
      </c>
      <c r="U1340" t="s">
        <v>91</v>
      </c>
      <c r="V1340">
        <v>7</v>
      </c>
      <c r="W1340" t="s">
        <v>82</v>
      </c>
    </row>
    <row r="1341" spans="1:23">
      <c r="A1341">
        <v>552</v>
      </c>
      <c r="B1341" s="11">
        <v>46215</v>
      </c>
      <c r="C1341">
        <v>2026</v>
      </c>
      <c r="D1341" t="s">
        <v>91</v>
      </c>
      <c r="E1341" t="s">
        <v>82</v>
      </c>
      <c r="F1341" t="s">
        <v>6</v>
      </c>
      <c r="G1341" t="s">
        <v>43</v>
      </c>
      <c r="H1341" t="s">
        <v>8</v>
      </c>
      <c r="I1341" t="s">
        <v>16</v>
      </c>
      <c r="J1341" t="s">
        <v>23</v>
      </c>
      <c r="K1341" t="s">
        <v>40</v>
      </c>
      <c r="L1341">
        <v>5</v>
      </c>
      <c r="M1341">
        <v>82.39</v>
      </c>
      <c r="N1341">
        <v>0.05</v>
      </c>
      <c r="O1341">
        <v>39.479999999999997</v>
      </c>
      <c r="P1341">
        <v>391.35249999999996</v>
      </c>
      <c r="Q1341">
        <v>197.39999999999998</v>
      </c>
      <c r="R1341">
        <v>193.95249999999999</v>
      </c>
      <c r="S1341">
        <v>0.49559540312122702</v>
      </c>
      <c r="T1341">
        <v>2026</v>
      </c>
      <c r="U1341" t="s">
        <v>91</v>
      </c>
      <c r="V1341">
        <v>7</v>
      </c>
      <c r="W1341" t="s">
        <v>82</v>
      </c>
    </row>
    <row r="1342" spans="1:23">
      <c r="A1342">
        <v>1317</v>
      </c>
      <c r="B1342" s="11">
        <v>46215</v>
      </c>
      <c r="C1342">
        <v>2026</v>
      </c>
      <c r="D1342" t="s">
        <v>91</v>
      </c>
      <c r="E1342" t="s">
        <v>82</v>
      </c>
      <c r="F1342" t="s">
        <v>6</v>
      </c>
      <c r="G1342" t="s">
        <v>49</v>
      </c>
      <c r="H1342" t="s">
        <v>2</v>
      </c>
      <c r="I1342" t="s">
        <v>16</v>
      </c>
      <c r="J1342" t="s">
        <v>34</v>
      </c>
      <c r="K1342" t="s">
        <v>42</v>
      </c>
      <c r="L1342">
        <v>3</v>
      </c>
      <c r="M1342">
        <v>37</v>
      </c>
      <c r="N1342">
        <v>0</v>
      </c>
      <c r="O1342">
        <v>13.69</v>
      </c>
      <c r="P1342">
        <v>111</v>
      </c>
      <c r="Q1342">
        <v>41.07</v>
      </c>
      <c r="R1342">
        <v>69.930000000000007</v>
      </c>
      <c r="S1342">
        <v>0.63000000000000012</v>
      </c>
      <c r="T1342">
        <v>2026</v>
      </c>
      <c r="U1342" t="s">
        <v>91</v>
      </c>
      <c r="V1342">
        <v>7</v>
      </c>
      <c r="W1342" t="s">
        <v>82</v>
      </c>
    </row>
    <row r="1343" spans="1:23">
      <c r="A1343">
        <v>1515</v>
      </c>
      <c r="B1343" s="11">
        <v>46215</v>
      </c>
      <c r="C1343">
        <v>2026</v>
      </c>
      <c r="D1343" t="s">
        <v>91</v>
      </c>
      <c r="E1343" t="s">
        <v>82</v>
      </c>
      <c r="F1343" t="s">
        <v>20</v>
      </c>
      <c r="G1343" t="s">
        <v>33</v>
      </c>
      <c r="H1343" t="s">
        <v>19</v>
      </c>
      <c r="I1343" t="s">
        <v>13</v>
      </c>
      <c r="J1343" t="s">
        <v>34</v>
      </c>
      <c r="K1343" t="s">
        <v>35</v>
      </c>
      <c r="L1343">
        <v>2</v>
      </c>
      <c r="M1343">
        <v>40.9</v>
      </c>
      <c r="N1343">
        <v>0</v>
      </c>
      <c r="O1343">
        <v>14.81</v>
      </c>
      <c r="P1343">
        <v>81.8</v>
      </c>
      <c r="Q1343">
        <v>29.62</v>
      </c>
      <c r="R1343">
        <v>52.179999999999993</v>
      </c>
      <c r="S1343">
        <v>0.63789731051344734</v>
      </c>
      <c r="T1343">
        <v>2026</v>
      </c>
      <c r="U1343" t="s">
        <v>91</v>
      </c>
      <c r="V1343">
        <v>7</v>
      </c>
      <c r="W1343" t="s">
        <v>82</v>
      </c>
    </row>
    <row r="1344" spans="1:23">
      <c r="A1344">
        <v>1674</v>
      </c>
      <c r="B1344" s="11">
        <v>46215</v>
      </c>
      <c r="C1344">
        <v>2026</v>
      </c>
      <c r="D1344" t="s">
        <v>91</v>
      </c>
      <c r="E1344" t="s">
        <v>82</v>
      </c>
      <c r="F1344" t="s">
        <v>0</v>
      </c>
      <c r="G1344" t="s">
        <v>1</v>
      </c>
      <c r="H1344" t="s">
        <v>2</v>
      </c>
      <c r="I1344" t="s">
        <v>13</v>
      </c>
      <c r="J1344" t="s">
        <v>34</v>
      </c>
      <c r="K1344" t="s">
        <v>38</v>
      </c>
      <c r="L1344">
        <v>1</v>
      </c>
      <c r="M1344">
        <v>123.33</v>
      </c>
      <c r="N1344">
        <v>0.1</v>
      </c>
      <c r="O1344">
        <v>70.900000000000006</v>
      </c>
      <c r="P1344">
        <v>110.997</v>
      </c>
      <c r="Q1344">
        <v>70.900000000000006</v>
      </c>
      <c r="R1344">
        <v>40.096999999999994</v>
      </c>
      <c r="S1344">
        <v>0.36124399758552028</v>
      </c>
      <c r="T1344">
        <v>2026</v>
      </c>
      <c r="U1344" t="s">
        <v>91</v>
      </c>
      <c r="V1344">
        <v>7</v>
      </c>
      <c r="W1344" t="s">
        <v>82</v>
      </c>
    </row>
    <row r="1345" spans="1:23">
      <c r="A1345">
        <v>2407</v>
      </c>
      <c r="B1345" s="11">
        <v>46215</v>
      </c>
      <c r="C1345">
        <v>2026</v>
      </c>
      <c r="D1345" t="s">
        <v>91</v>
      </c>
      <c r="E1345" t="s">
        <v>82</v>
      </c>
      <c r="F1345" t="s">
        <v>6</v>
      </c>
      <c r="G1345" t="s">
        <v>43</v>
      </c>
      <c r="H1345" t="s">
        <v>28</v>
      </c>
      <c r="I1345" t="s">
        <v>16</v>
      </c>
      <c r="J1345" t="s">
        <v>9</v>
      </c>
      <c r="K1345" t="s">
        <v>37</v>
      </c>
      <c r="L1345">
        <v>1</v>
      </c>
      <c r="M1345">
        <v>153.25</v>
      </c>
      <c r="N1345">
        <v>0.15</v>
      </c>
      <c r="O1345">
        <v>78.28</v>
      </c>
      <c r="P1345">
        <v>130.26249999999999</v>
      </c>
      <c r="Q1345">
        <v>78.28</v>
      </c>
      <c r="R1345">
        <v>51.982499999999987</v>
      </c>
      <c r="S1345">
        <v>0.39905959121005657</v>
      </c>
      <c r="T1345">
        <v>2026</v>
      </c>
      <c r="U1345" t="s">
        <v>91</v>
      </c>
      <c r="V1345">
        <v>7</v>
      </c>
      <c r="W1345" t="s">
        <v>82</v>
      </c>
    </row>
    <row r="1346" spans="1:23">
      <c r="A1346">
        <v>2817</v>
      </c>
      <c r="B1346" s="11">
        <v>46215</v>
      </c>
      <c r="C1346">
        <v>2026</v>
      </c>
      <c r="D1346" t="s">
        <v>91</v>
      </c>
      <c r="E1346" t="s">
        <v>82</v>
      </c>
      <c r="F1346" t="s">
        <v>20</v>
      </c>
      <c r="G1346" t="s">
        <v>31</v>
      </c>
      <c r="H1346" t="s">
        <v>28</v>
      </c>
      <c r="I1346" t="s">
        <v>13</v>
      </c>
      <c r="J1346" t="s">
        <v>14</v>
      </c>
      <c r="K1346" t="s">
        <v>44</v>
      </c>
      <c r="L1346">
        <v>3</v>
      </c>
      <c r="M1346">
        <v>134.43</v>
      </c>
      <c r="N1346">
        <v>0.1</v>
      </c>
      <c r="O1346">
        <v>65.78</v>
      </c>
      <c r="P1346">
        <v>362.96100000000001</v>
      </c>
      <c r="Q1346">
        <v>197.34</v>
      </c>
      <c r="R1346">
        <v>165.62100000000001</v>
      </c>
      <c r="S1346">
        <v>0.45630522287518493</v>
      </c>
      <c r="T1346">
        <v>2026</v>
      </c>
      <c r="U1346" t="s">
        <v>91</v>
      </c>
      <c r="V1346">
        <v>7</v>
      </c>
      <c r="W1346" t="s">
        <v>82</v>
      </c>
    </row>
    <row r="1347" spans="1:23">
      <c r="A1347">
        <v>3059</v>
      </c>
      <c r="B1347" s="11">
        <v>46215</v>
      </c>
      <c r="C1347">
        <v>2026</v>
      </c>
      <c r="D1347" t="s">
        <v>91</v>
      </c>
      <c r="E1347" t="s">
        <v>82</v>
      </c>
      <c r="F1347" t="s">
        <v>0</v>
      </c>
      <c r="G1347" t="s">
        <v>1</v>
      </c>
      <c r="H1347" t="s">
        <v>2</v>
      </c>
      <c r="I1347" t="s">
        <v>3</v>
      </c>
      <c r="J1347" t="s">
        <v>9</v>
      </c>
      <c r="K1347" t="s">
        <v>10</v>
      </c>
      <c r="L1347">
        <v>1</v>
      </c>
      <c r="M1347">
        <v>93.73</v>
      </c>
      <c r="N1347">
        <v>0.05</v>
      </c>
      <c r="O1347">
        <v>44.51</v>
      </c>
      <c r="P1347">
        <v>89.043499999999995</v>
      </c>
      <c r="Q1347">
        <v>44.51</v>
      </c>
      <c r="R1347">
        <v>44.533499999999997</v>
      </c>
      <c r="S1347">
        <v>0.50013195797559618</v>
      </c>
      <c r="T1347">
        <v>2026</v>
      </c>
      <c r="U1347" t="s">
        <v>91</v>
      </c>
      <c r="V1347">
        <v>7</v>
      </c>
      <c r="W1347" t="s">
        <v>82</v>
      </c>
    </row>
    <row r="1348" spans="1:23">
      <c r="A1348">
        <v>3210</v>
      </c>
      <c r="B1348" s="11">
        <v>46215</v>
      </c>
      <c r="C1348">
        <v>2026</v>
      </c>
      <c r="D1348" t="s">
        <v>91</v>
      </c>
      <c r="E1348" t="s">
        <v>82</v>
      </c>
      <c r="F1348" t="s">
        <v>0</v>
      </c>
      <c r="G1348" t="s">
        <v>1</v>
      </c>
      <c r="H1348" t="s">
        <v>2</v>
      </c>
      <c r="I1348" t="s">
        <v>3</v>
      </c>
      <c r="J1348" t="s">
        <v>14</v>
      </c>
      <c r="K1348" t="s">
        <v>15</v>
      </c>
      <c r="L1348">
        <v>1</v>
      </c>
      <c r="M1348">
        <v>37.090000000000003</v>
      </c>
      <c r="N1348">
        <v>0</v>
      </c>
      <c r="O1348">
        <v>13.43</v>
      </c>
      <c r="P1348">
        <v>37.090000000000003</v>
      </c>
      <c r="Q1348">
        <v>13.43</v>
      </c>
      <c r="R1348">
        <v>23.660000000000004</v>
      </c>
      <c r="S1348">
        <v>0.63790779185764357</v>
      </c>
      <c r="T1348">
        <v>2026</v>
      </c>
      <c r="U1348" t="s">
        <v>91</v>
      </c>
      <c r="V1348">
        <v>7</v>
      </c>
      <c r="W1348" t="s">
        <v>82</v>
      </c>
    </row>
    <row r="1349" spans="1:23">
      <c r="A1349">
        <v>3670</v>
      </c>
      <c r="B1349" s="11">
        <v>46215</v>
      </c>
      <c r="C1349">
        <v>2026</v>
      </c>
      <c r="D1349" t="s">
        <v>91</v>
      </c>
      <c r="E1349" t="s">
        <v>82</v>
      </c>
      <c r="F1349" t="s">
        <v>0</v>
      </c>
      <c r="G1349" t="s">
        <v>1</v>
      </c>
      <c r="H1349" t="s">
        <v>19</v>
      </c>
      <c r="I1349" t="s">
        <v>13</v>
      </c>
      <c r="J1349" t="s">
        <v>14</v>
      </c>
      <c r="K1349" t="s">
        <v>32</v>
      </c>
      <c r="L1349">
        <v>1</v>
      </c>
      <c r="M1349">
        <v>45.43</v>
      </c>
      <c r="N1349">
        <v>0</v>
      </c>
      <c r="O1349">
        <v>18.66</v>
      </c>
      <c r="P1349">
        <v>45.43</v>
      </c>
      <c r="Q1349">
        <v>18.66</v>
      </c>
      <c r="R1349">
        <v>26.77</v>
      </c>
      <c r="S1349">
        <v>0.58925819942769098</v>
      </c>
      <c r="T1349">
        <v>2026</v>
      </c>
      <c r="U1349" t="s">
        <v>91</v>
      </c>
      <c r="V1349">
        <v>7</v>
      </c>
      <c r="W1349" t="s">
        <v>82</v>
      </c>
    </row>
    <row r="1350" spans="1:23">
      <c r="A1350">
        <v>4017</v>
      </c>
      <c r="B1350" s="11">
        <v>46215</v>
      </c>
      <c r="C1350">
        <v>2026</v>
      </c>
      <c r="D1350" t="s">
        <v>91</v>
      </c>
      <c r="E1350" t="s">
        <v>82</v>
      </c>
      <c r="F1350" t="s">
        <v>20</v>
      </c>
      <c r="G1350" t="s">
        <v>33</v>
      </c>
      <c r="H1350" t="s">
        <v>28</v>
      </c>
      <c r="I1350" t="s">
        <v>13</v>
      </c>
      <c r="J1350" t="s">
        <v>34</v>
      </c>
      <c r="K1350" t="s">
        <v>35</v>
      </c>
      <c r="L1350">
        <v>1</v>
      </c>
      <c r="M1350">
        <v>39.5</v>
      </c>
      <c r="N1350">
        <v>0.1</v>
      </c>
      <c r="O1350">
        <v>14.86</v>
      </c>
      <c r="P1350">
        <v>35.550000000000004</v>
      </c>
      <c r="Q1350">
        <v>14.86</v>
      </c>
      <c r="R1350">
        <v>20.690000000000005</v>
      </c>
      <c r="S1350">
        <v>0.58199718706047832</v>
      </c>
      <c r="T1350">
        <v>2026</v>
      </c>
      <c r="U1350" t="s">
        <v>91</v>
      </c>
      <c r="V1350">
        <v>7</v>
      </c>
      <c r="W1350" t="s">
        <v>82</v>
      </c>
    </row>
    <row r="1351" spans="1:23">
      <c r="A1351">
        <v>5012</v>
      </c>
      <c r="B1351" s="11">
        <v>46215</v>
      </c>
      <c r="C1351">
        <v>2026</v>
      </c>
      <c r="D1351" t="s">
        <v>91</v>
      </c>
      <c r="E1351" t="s">
        <v>82</v>
      </c>
      <c r="F1351" t="s">
        <v>11</v>
      </c>
      <c r="G1351" t="s">
        <v>52</v>
      </c>
      <c r="H1351" t="s">
        <v>19</v>
      </c>
      <c r="I1351" t="s">
        <v>3</v>
      </c>
      <c r="J1351" t="s">
        <v>34</v>
      </c>
      <c r="K1351" t="s">
        <v>38</v>
      </c>
      <c r="L1351">
        <v>2</v>
      </c>
      <c r="M1351">
        <v>123.58</v>
      </c>
      <c r="N1351">
        <v>0.1</v>
      </c>
      <c r="O1351">
        <v>68.739999999999995</v>
      </c>
      <c r="P1351">
        <v>222.44399999999999</v>
      </c>
      <c r="Q1351">
        <v>137.47999999999999</v>
      </c>
      <c r="R1351">
        <v>84.963999999999999</v>
      </c>
      <c r="S1351">
        <v>0.3819568071065077</v>
      </c>
      <c r="T1351">
        <v>2026</v>
      </c>
      <c r="U1351" t="s">
        <v>91</v>
      </c>
      <c r="V1351">
        <v>7</v>
      </c>
      <c r="W1351" t="s">
        <v>82</v>
      </c>
    </row>
    <row r="1352" spans="1:23">
      <c r="A1352">
        <v>884</v>
      </c>
      <c r="B1352" s="11">
        <v>46216</v>
      </c>
      <c r="C1352">
        <v>2026</v>
      </c>
      <c r="D1352" t="s">
        <v>91</v>
      </c>
      <c r="E1352" t="s">
        <v>82</v>
      </c>
      <c r="F1352" t="s">
        <v>20</v>
      </c>
      <c r="G1352" t="s">
        <v>47</v>
      </c>
      <c r="H1352" t="s">
        <v>19</v>
      </c>
      <c r="I1352" t="s">
        <v>3</v>
      </c>
      <c r="J1352" t="s">
        <v>4</v>
      </c>
      <c r="K1352" t="s">
        <v>30</v>
      </c>
      <c r="L1352">
        <v>1</v>
      </c>
      <c r="M1352">
        <v>103.61</v>
      </c>
      <c r="N1352">
        <v>0</v>
      </c>
      <c r="O1352">
        <v>51.84</v>
      </c>
      <c r="P1352">
        <v>103.61</v>
      </c>
      <c r="Q1352">
        <v>51.84</v>
      </c>
      <c r="R1352">
        <v>51.769999999999996</v>
      </c>
      <c r="S1352">
        <v>0.49966219476884466</v>
      </c>
      <c r="T1352">
        <v>2026</v>
      </c>
      <c r="U1352" t="s">
        <v>91</v>
      </c>
      <c r="V1352">
        <v>7</v>
      </c>
      <c r="W1352" t="s">
        <v>82</v>
      </c>
    </row>
    <row r="1353" spans="1:23">
      <c r="A1353">
        <v>1025</v>
      </c>
      <c r="B1353" s="11">
        <v>46216</v>
      </c>
      <c r="C1353">
        <v>2026</v>
      </c>
      <c r="D1353" t="s">
        <v>91</v>
      </c>
      <c r="E1353" t="s">
        <v>82</v>
      </c>
      <c r="F1353" t="s">
        <v>11</v>
      </c>
      <c r="G1353" t="s">
        <v>12</v>
      </c>
      <c r="H1353" t="s">
        <v>19</v>
      </c>
      <c r="I1353" t="s">
        <v>3</v>
      </c>
      <c r="J1353" t="s">
        <v>9</v>
      </c>
      <c r="K1353" t="s">
        <v>17</v>
      </c>
      <c r="L1353">
        <v>2</v>
      </c>
      <c r="M1353">
        <v>145.75</v>
      </c>
      <c r="N1353">
        <v>0.05</v>
      </c>
      <c r="O1353">
        <v>79.319999999999993</v>
      </c>
      <c r="P1353">
        <v>276.92500000000001</v>
      </c>
      <c r="Q1353">
        <v>158.63999999999999</v>
      </c>
      <c r="R1353">
        <v>118.28500000000003</v>
      </c>
      <c r="S1353">
        <v>0.42713731154644768</v>
      </c>
      <c r="T1353">
        <v>2026</v>
      </c>
      <c r="U1353" t="s">
        <v>91</v>
      </c>
      <c r="V1353">
        <v>7</v>
      </c>
      <c r="W1353" t="s">
        <v>82</v>
      </c>
    </row>
    <row r="1354" spans="1:23">
      <c r="A1354">
        <v>1279</v>
      </c>
      <c r="B1354" s="11">
        <v>46216</v>
      </c>
      <c r="C1354">
        <v>2026</v>
      </c>
      <c r="D1354" t="s">
        <v>91</v>
      </c>
      <c r="E1354" t="s">
        <v>82</v>
      </c>
      <c r="F1354" t="s">
        <v>20</v>
      </c>
      <c r="G1354" t="s">
        <v>33</v>
      </c>
      <c r="H1354" t="s">
        <v>28</v>
      </c>
      <c r="I1354" t="s">
        <v>13</v>
      </c>
      <c r="J1354" t="s">
        <v>23</v>
      </c>
      <c r="K1354" t="s">
        <v>29</v>
      </c>
      <c r="L1354">
        <v>2</v>
      </c>
      <c r="M1354">
        <v>193.76</v>
      </c>
      <c r="N1354">
        <v>0.1</v>
      </c>
      <c r="O1354">
        <v>104.66</v>
      </c>
      <c r="P1354">
        <v>348.76799999999997</v>
      </c>
      <c r="Q1354">
        <v>209.32</v>
      </c>
      <c r="R1354">
        <v>139.44799999999998</v>
      </c>
      <c r="S1354">
        <v>0.39983025965684921</v>
      </c>
      <c r="T1354">
        <v>2026</v>
      </c>
      <c r="U1354" t="s">
        <v>91</v>
      </c>
      <c r="V1354">
        <v>7</v>
      </c>
      <c r="W1354" t="s">
        <v>82</v>
      </c>
    </row>
    <row r="1355" spans="1:23">
      <c r="A1355">
        <v>1534</v>
      </c>
      <c r="B1355" s="11">
        <v>46216</v>
      </c>
      <c r="C1355">
        <v>2026</v>
      </c>
      <c r="D1355" t="s">
        <v>91</v>
      </c>
      <c r="E1355" t="s">
        <v>82</v>
      </c>
      <c r="F1355" t="s">
        <v>11</v>
      </c>
      <c r="G1355" t="s">
        <v>52</v>
      </c>
      <c r="H1355" t="s">
        <v>2</v>
      </c>
      <c r="I1355" t="s">
        <v>3</v>
      </c>
      <c r="J1355" t="s">
        <v>9</v>
      </c>
      <c r="K1355" t="s">
        <v>17</v>
      </c>
      <c r="L1355">
        <v>2</v>
      </c>
      <c r="M1355">
        <v>146.09</v>
      </c>
      <c r="N1355">
        <v>0.1</v>
      </c>
      <c r="O1355">
        <v>79.36</v>
      </c>
      <c r="P1355">
        <v>262.96199999999999</v>
      </c>
      <c r="Q1355">
        <v>158.72</v>
      </c>
      <c r="R1355">
        <v>104.24199999999999</v>
      </c>
      <c r="S1355">
        <v>0.39641469109605187</v>
      </c>
      <c r="T1355">
        <v>2026</v>
      </c>
      <c r="U1355" t="s">
        <v>91</v>
      </c>
      <c r="V1355">
        <v>7</v>
      </c>
      <c r="W1355" t="s">
        <v>82</v>
      </c>
    </row>
    <row r="1356" spans="1:23">
      <c r="A1356">
        <v>2147</v>
      </c>
      <c r="B1356" s="11">
        <v>46216</v>
      </c>
      <c r="C1356">
        <v>2026</v>
      </c>
      <c r="D1356" t="s">
        <v>91</v>
      </c>
      <c r="E1356" t="s">
        <v>82</v>
      </c>
      <c r="F1356" t="s">
        <v>6</v>
      </c>
      <c r="G1356" t="s">
        <v>49</v>
      </c>
      <c r="H1356" t="s">
        <v>19</v>
      </c>
      <c r="I1356" t="s">
        <v>13</v>
      </c>
      <c r="J1356" t="s">
        <v>14</v>
      </c>
      <c r="K1356" t="s">
        <v>44</v>
      </c>
      <c r="L1356">
        <v>1</v>
      </c>
      <c r="M1356">
        <v>131.91999999999999</v>
      </c>
      <c r="N1356">
        <v>0</v>
      </c>
      <c r="O1356">
        <v>66.19</v>
      </c>
      <c r="P1356">
        <v>131.91999999999999</v>
      </c>
      <c r="Q1356">
        <v>66.19</v>
      </c>
      <c r="R1356">
        <v>65.72999999999999</v>
      </c>
      <c r="S1356">
        <v>0.49825651910248631</v>
      </c>
      <c r="T1356">
        <v>2026</v>
      </c>
      <c r="U1356" t="s">
        <v>91</v>
      </c>
      <c r="V1356">
        <v>7</v>
      </c>
      <c r="W1356" t="s">
        <v>82</v>
      </c>
    </row>
    <row r="1357" spans="1:23">
      <c r="A1357">
        <v>2385</v>
      </c>
      <c r="B1357" s="11">
        <v>46216</v>
      </c>
      <c r="C1357">
        <v>2026</v>
      </c>
      <c r="D1357" t="s">
        <v>91</v>
      </c>
      <c r="E1357" t="s">
        <v>82</v>
      </c>
      <c r="F1357" t="s">
        <v>6</v>
      </c>
      <c r="G1357" t="s">
        <v>41</v>
      </c>
      <c r="H1357" t="s">
        <v>8</v>
      </c>
      <c r="I1357" t="s">
        <v>16</v>
      </c>
      <c r="J1357" t="s">
        <v>23</v>
      </c>
      <c r="K1357" t="s">
        <v>40</v>
      </c>
      <c r="L1357">
        <v>6</v>
      </c>
      <c r="M1357">
        <v>83.28</v>
      </c>
      <c r="N1357">
        <v>0.15</v>
      </c>
      <c r="O1357">
        <v>38.76</v>
      </c>
      <c r="P1357">
        <v>424.72800000000001</v>
      </c>
      <c r="Q1357">
        <v>232.56</v>
      </c>
      <c r="R1357">
        <v>192.16800000000001</v>
      </c>
      <c r="S1357">
        <v>0.45244956772334294</v>
      </c>
      <c r="T1357">
        <v>2026</v>
      </c>
      <c r="U1357" t="s">
        <v>91</v>
      </c>
      <c r="V1357">
        <v>7</v>
      </c>
      <c r="W1357" t="s">
        <v>82</v>
      </c>
    </row>
    <row r="1358" spans="1:23">
      <c r="A1358">
        <v>2517</v>
      </c>
      <c r="B1358" s="11">
        <v>46216</v>
      </c>
      <c r="C1358">
        <v>2026</v>
      </c>
      <c r="D1358" t="s">
        <v>91</v>
      </c>
      <c r="E1358" t="s">
        <v>82</v>
      </c>
      <c r="F1358" t="s">
        <v>6</v>
      </c>
      <c r="G1358" t="s">
        <v>27</v>
      </c>
      <c r="H1358" t="s">
        <v>2</v>
      </c>
      <c r="I1358" t="s">
        <v>13</v>
      </c>
      <c r="J1358" t="s">
        <v>14</v>
      </c>
      <c r="K1358" t="s">
        <v>15</v>
      </c>
      <c r="L1358">
        <v>1</v>
      </c>
      <c r="M1358">
        <v>36.479999999999997</v>
      </c>
      <c r="N1358">
        <v>0.05</v>
      </c>
      <c r="O1358">
        <v>13.22</v>
      </c>
      <c r="P1358">
        <v>34.655999999999999</v>
      </c>
      <c r="Q1358">
        <v>13.22</v>
      </c>
      <c r="R1358">
        <v>21.436</v>
      </c>
      <c r="S1358">
        <v>0.61853647276084955</v>
      </c>
      <c r="T1358">
        <v>2026</v>
      </c>
      <c r="U1358" t="s">
        <v>91</v>
      </c>
      <c r="V1358">
        <v>7</v>
      </c>
      <c r="W1358" t="s">
        <v>82</v>
      </c>
    </row>
    <row r="1359" spans="1:23">
      <c r="A1359">
        <v>2746</v>
      </c>
      <c r="B1359" s="11">
        <v>46216</v>
      </c>
      <c r="C1359">
        <v>2026</v>
      </c>
      <c r="D1359" t="s">
        <v>91</v>
      </c>
      <c r="E1359" t="s">
        <v>82</v>
      </c>
      <c r="F1359" t="s">
        <v>0</v>
      </c>
      <c r="G1359" t="s">
        <v>1</v>
      </c>
      <c r="H1359" t="s">
        <v>19</v>
      </c>
      <c r="I1359" t="s">
        <v>13</v>
      </c>
      <c r="J1359" t="s">
        <v>9</v>
      </c>
      <c r="K1359" t="s">
        <v>37</v>
      </c>
      <c r="L1359">
        <v>3</v>
      </c>
      <c r="M1359">
        <v>155.44</v>
      </c>
      <c r="N1359">
        <v>0.05</v>
      </c>
      <c r="O1359">
        <v>79.95</v>
      </c>
      <c r="P1359">
        <v>443.00399999999996</v>
      </c>
      <c r="Q1359">
        <v>239.85000000000002</v>
      </c>
      <c r="R1359">
        <v>203.15399999999994</v>
      </c>
      <c r="S1359">
        <v>0.45858276674702703</v>
      </c>
      <c r="T1359">
        <v>2026</v>
      </c>
      <c r="U1359" t="s">
        <v>91</v>
      </c>
      <c r="V1359">
        <v>7</v>
      </c>
      <c r="W1359" t="s">
        <v>82</v>
      </c>
    </row>
    <row r="1360" spans="1:23">
      <c r="A1360">
        <v>3297</v>
      </c>
      <c r="B1360" s="11">
        <v>46216</v>
      </c>
      <c r="C1360">
        <v>2026</v>
      </c>
      <c r="D1360" t="s">
        <v>91</v>
      </c>
      <c r="E1360" t="s">
        <v>82</v>
      </c>
      <c r="F1360" t="s">
        <v>0</v>
      </c>
      <c r="G1360" t="s">
        <v>50</v>
      </c>
      <c r="H1360" t="s">
        <v>8</v>
      </c>
      <c r="I1360" t="s">
        <v>3</v>
      </c>
      <c r="J1360" t="s">
        <v>34</v>
      </c>
      <c r="K1360" t="s">
        <v>35</v>
      </c>
      <c r="L1360">
        <v>6</v>
      </c>
      <c r="M1360">
        <v>40.58</v>
      </c>
      <c r="N1360">
        <v>0.15</v>
      </c>
      <c r="O1360">
        <v>15.06</v>
      </c>
      <c r="P1360">
        <v>206.958</v>
      </c>
      <c r="Q1360">
        <v>90.36</v>
      </c>
      <c r="R1360">
        <v>116.598</v>
      </c>
      <c r="S1360">
        <v>0.5633896732670397</v>
      </c>
      <c r="T1360">
        <v>2026</v>
      </c>
      <c r="U1360" t="s">
        <v>91</v>
      </c>
      <c r="V1360">
        <v>7</v>
      </c>
      <c r="W1360" t="s">
        <v>82</v>
      </c>
    </row>
    <row r="1361" spans="1:23">
      <c r="A1361">
        <v>772</v>
      </c>
      <c r="B1361" s="11">
        <v>46217</v>
      </c>
      <c r="C1361">
        <v>2026</v>
      </c>
      <c r="D1361" t="s">
        <v>91</v>
      </c>
      <c r="E1361" t="s">
        <v>82</v>
      </c>
      <c r="F1361" t="s">
        <v>20</v>
      </c>
      <c r="G1361" t="s">
        <v>47</v>
      </c>
      <c r="H1361" t="s">
        <v>2</v>
      </c>
      <c r="I1361" t="s">
        <v>3</v>
      </c>
      <c r="J1361" t="s">
        <v>4</v>
      </c>
      <c r="K1361" t="s">
        <v>30</v>
      </c>
      <c r="L1361">
        <v>2</v>
      </c>
      <c r="M1361">
        <v>101.03</v>
      </c>
      <c r="N1361">
        <v>0.1</v>
      </c>
      <c r="O1361">
        <v>50.98</v>
      </c>
      <c r="P1361">
        <v>181.85400000000001</v>
      </c>
      <c r="Q1361">
        <v>101.96</v>
      </c>
      <c r="R1361">
        <v>79.89400000000002</v>
      </c>
      <c r="S1361">
        <v>0.43933045190097558</v>
      </c>
      <c r="T1361">
        <v>2026</v>
      </c>
      <c r="U1361" t="s">
        <v>91</v>
      </c>
      <c r="V1361">
        <v>7</v>
      </c>
      <c r="W1361" t="s">
        <v>82</v>
      </c>
    </row>
    <row r="1362" spans="1:23">
      <c r="A1362">
        <v>838</v>
      </c>
      <c r="B1362" s="11">
        <v>46217</v>
      </c>
      <c r="C1362">
        <v>2026</v>
      </c>
      <c r="D1362" t="s">
        <v>91</v>
      </c>
      <c r="E1362" t="s">
        <v>82</v>
      </c>
      <c r="F1362" t="s">
        <v>0</v>
      </c>
      <c r="G1362" t="s">
        <v>36</v>
      </c>
      <c r="H1362" t="s">
        <v>19</v>
      </c>
      <c r="I1362" t="s">
        <v>3</v>
      </c>
      <c r="J1362" t="s">
        <v>23</v>
      </c>
      <c r="K1362" t="s">
        <v>40</v>
      </c>
      <c r="L1362">
        <v>1</v>
      </c>
      <c r="M1362">
        <v>80.150000000000006</v>
      </c>
      <c r="N1362">
        <v>0.05</v>
      </c>
      <c r="O1362">
        <v>38.89</v>
      </c>
      <c r="P1362">
        <v>76.142499999999998</v>
      </c>
      <c r="Q1362">
        <v>38.89</v>
      </c>
      <c r="R1362">
        <v>37.252499999999998</v>
      </c>
      <c r="S1362">
        <v>0.48924713530551267</v>
      </c>
      <c r="T1362">
        <v>2026</v>
      </c>
      <c r="U1362" t="s">
        <v>91</v>
      </c>
      <c r="V1362">
        <v>7</v>
      </c>
      <c r="W1362" t="s">
        <v>82</v>
      </c>
    </row>
    <row r="1363" spans="1:23">
      <c r="A1363">
        <v>1144</v>
      </c>
      <c r="B1363" s="11">
        <v>46217</v>
      </c>
      <c r="C1363">
        <v>2026</v>
      </c>
      <c r="D1363" t="s">
        <v>91</v>
      </c>
      <c r="E1363" t="s">
        <v>82</v>
      </c>
      <c r="F1363" t="s">
        <v>11</v>
      </c>
      <c r="G1363" t="s">
        <v>12</v>
      </c>
      <c r="H1363" t="s">
        <v>19</v>
      </c>
      <c r="I1363" t="s">
        <v>13</v>
      </c>
      <c r="J1363" t="s">
        <v>23</v>
      </c>
      <c r="K1363" t="s">
        <v>40</v>
      </c>
      <c r="L1363">
        <v>1</v>
      </c>
      <c r="M1363">
        <v>83.74</v>
      </c>
      <c r="N1363">
        <v>0</v>
      </c>
      <c r="O1363">
        <v>38.96</v>
      </c>
      <c r="P1363">
        <v>83.74</v>
      </c>
      <c r="Q1363">
        <v>38.96</v>
      </c>
      <c r="R1363">
        <v>44.779999999999994</v>
      </c>
      <c r="S1363">
        <v>0.53475041796035339</v>
      </c>
      <c r="T1363">
        <v>2026</v>
      </c>
      <c r="U1363" t="s">
        <v>91</v>
      </c>
      <c r="V1363">
        <v>7</v>
      </c>
      <c r="W1363" t="s">
        <v>82</v>
      </c>
    </row>
    <row r="1364" spans="1:23">
      <c r="A1364">
        <v>1686</v>
      </c>
      <c r="B1364" s="11">
        <v>46217</v>
      </c>
      <c r="C1364">
        <v>2026</v>
      </c>
      <c r="D1364" t="s">
        <v>91</v>
      </c>
      <c r="E1364" t="s">
        <v>82</v>
      </c>
      <c r="F1364" t="s">
        <v>11</v>
      </c>
      <c r="G1364" t="s">
        <v>25</v>
      </c>
      <c r="H1364" t="s">
        <v>8</v>
      </c>
      <c r="I1364" t="s">
        <v>3</v>
      </c>
      <c r="J1364" t="s">
        <v>14</v>
      </c>
      <c r="K1364" t="s">
        <v>15</v>
      </c>
      <c r="L1364">
        <v>8</v>
      </c>
      <c r="M1364">
        <v>35.75</v>
      </c>
      <c r="N1364">
        <v>0.15</v>
      </c>
      <c r="O1364">
        <v>13.56</v>
      </c>
      <c r="P1364">
        <v>243.1</v>
      </c>
      <c r="Q1364">
        <v>108.48</v>
      </c>
      <c r="R1364">
        <v>134.62</v>
      </c>
      <c r="S1364">
        <v>0.55376388317564795</v>
      </c>
      <c r="T1364">
        <v>2026</v>
      </c>
      <c r="U1364" t="s">
        <v>91</v>
      </c>
      <c r="V1364">
        <v>7</v>
      </c>
      <c r="W1364" t="s">
        <v>82</v>
      </c>
    </row>
    <row r="1365" spans="1:23">
      <c r="A1365">
        <v>2823</v>
      </c>
      <c r="B1365" s="11">
        <v>46217</v>
      </c>
      <c r="C1365">
        <v>2026</v>
      </c>
      <c r="D1365" t="s">
        <v>91</v>
      </c>
      <c r="E1365" t="s">
        <v>82</v>
      </c>
      <c r="F1365" t="s">
        <v>0</v>
      </c>
      <c r="G1365" t="s">
        <v>50</v>
      </c>
      <c r="H1365" t="s">
        <v>2</v>
      </c>
      <c r="I1365" t="s">
        <v>13</v>
      </c>
      <c r="J1365" t="s">
        <v>4</v>
      </c>
      <c r="K1365" t="s">
        <v>5</v>
      </c>
      <c r="L1365">
        <v>3</v>
      </c>
      <c r="M1365">
        <v>81.39</v>
      </c>
      <c r="N1365">
        <v>0</v>
      </c>
      <c r="O1365">
        <v>43.54</v>
      </c>
      <c r="P1365">
        <v>244.17000000000002</v>
      </c>
      <c r="Q1365">
        <v>130.62</v>
      </c>
      <c r="R1365">
        <v>113.55000000000001</v>
      </c>
      <c r="S1365">
        <v>0.46504484580415284</v>
      </c>
      <c r="T1365">
        <v>2026</v>
      </c>
      <c r="U1365" t="s">
        <v>91</v>
      </c>
      <c r="V1365">
        <v>7</v>
      </c>
      <c r="W1365" t="s">
        <v>82</v>
      </c>
    </row>
    <row r="1366" spans="1:23">
      <c r="A1366">
        <v>2883</v>
      </c>
      <c r="B1366" s="11">
        <v>46217</v>
      </c>
      <c r="C1366">
        <v>2026</v>
      </c>
      <c r="D1366" t="s">
        <v>91</v>
      </c>
      <c r="E1366" t="s">
        <v>82</v>
      </c>
      <c r="F1366" t="s">
        <v>11</v>
      </c>
      <c r="G1366" t="s">
        <v>39</v>
      </c>
      <c r="H1366" t="s">
        <v>28</v>
      </c>
      <c r="I1366" t="s">
        <v>13</v>
      </c>
      <c r="J1366" t="s">
        <v>14</v>
      </c>
      <c r="K1366" t="s">
        <v>15</v>
      </c>
      <c r="L1366">
        <v>1</v>
      </c>
      <c r="M1366">
        <v>36.799999999999997</v>
      </c>
      <c r="N1366">
        <v>0</v>
      </c>
      <c r="O1366">
        <v>13.91</v>
      </c>
      <c r="P1366">
        <v>36.799999999999997</v>
      </c>
      <c r="Q1366">
        <v>13.91</v>
      </c>
      <c r="R1366">
        <v>22.889999999999997</v>
      </c>
      <c r="S1366">
        <v>0.62201086956521734</v>
      </c>
      <c r="T1366">
        <v>2026</v>
      </c>
      <c r="U1366" t="s">
        <v>91</v>
      </c>
      <c r="V1366">
        <v>7</v>
      </c>
      <c r="W1366" t="s">
        <v>82</v>
      </c>
    </row>
    <row r="1367" spans="1:23">
      <c r="A1367">
        <v>3259</v>
      </c>
      <c r="B1367" s="11">
        <v>46217</v>
      </c>
      <c r="C1367">
        <v>2026</v>
      </c>
      <c r="D1367" t="s">
        <v>91</v>
      </c>
      <c r="E1367" t="s">
        <v>82</v>
      </c>
      <c r="F1367" t="s">
        <v>11</v>
      </c>
      <c r="G1367" t="s">
        <v>52</v>
      </c>
      <c r="H1367" t="s">
        <v>8</v>
      </c>
      <c r="I1367" t="s">
        <v>3</v>
      </c>
      <c r="J1367" t="s">
        <v>23</v>
      </c>
      <c r="K1367" t="s">
        <v>29</v>
      </c>
      <c r="L1367">
        <v>6</v>
      </c>
      <c r="M1367">
        <v>194.15</v>
      </c>
      <c r="N1367">
        <v>0.1</v>
      </c>
      <c r="O1367">
        <v>105.12</v>
      </c>
      <c r="P1367">
        <v>1048.4100000000001</v>
      </c>
      <c r="Q1367">
        <v>630.72</v>
      </c>
      <c r="R1367">
        <v>417.69000000000005</v>
      </c>
      <c r="S1367">
        <v>0.3984032964202936</v>
      </c>
      <c r="T1367">
        <v>2026</v>
      </c>
      <c r="U1367" t="s">
        <v>91</v>
      </c>
      <c r="V1367">
        <v>7</v>
      </c>
      <c r="W1367" t="s">
        <v>82</v>
      </c>
    </row>
    <row r="1368" spans="1:23">
      <c r="A1368">
        <v>3709</v>
      </c>
      <c r="B1368" s="11">
        <v>46217</v>
      </c>
      <c r="C1368">
        <v>2026</v>
      </c>
      <c r="D1368" t="s">
        <v>91</v>
      </c>
      <c r="E1368" t="s">
        <v>82</v>
      </c>
      <c r="F1368" t="s">
        <v>0</v>
      </c>
      <c r="G1368" t="s">
        <v>36</v>
      </c>
      <c r="H1368" t="s">
        <v>2</v>
      </c>
      <c r="I1368" t="s">
        <v>13</v>
      </c>
      <c r="J1368" t="s">
        <v>34</v>
      </c>
      <c r="K1368" t="s">
        <v>45</v>
      </c>
      <c r="L1368">
        <v>1</v>
      </c>
      <c r="M1368">
        <v>50.94</v>
      </c>
      <c r="N1368">
        <v>0</v>
      </c>
      <c r="O1368">
        <v>22.28</v>
      </c>
      <c r="P1368">
        <v>50.94</v>
      </c>
      <c r="Q1368">
        <v>22.28</v>
      </c>
      <c r="R1368">
        <v>28.659999999999997</v>
      </c>
      <c r="S1368">
        <v>0.5626226933647428</v>
      </c>
      <c r="T1368">
        <v>2026</v>
      </c>
      <c r="U1368" t="s">
        <v>91</v>
      </c>
      <c r="V1368">
        <v>7</v>
      </c>
      <c r="W1368" t="s">
        <v>82</v>
      </c>
    </row>
    <row r="1369" spans="1:23">
      <c r="A1369">
        <v>61</v>
      </c>
      <c r="B1369" s="11">
        <v>46218</v>
      </c>
      <c r="C1369">
        <v>2026</v>
      </c>
      <c r="D1369" t="s">
        <v>91</v>
      </c>
      <c r="E1369" t="s">
        <v>82</v>
      </c>
      <c r="F1369" t="s">
        <v>20</v>
      </c>
      <c r="G1369" t="s">
        <v>33</v>
      </c>
      <c r="H1369" t="s">
        <v>2</v>
      </c>
      <c r="I1369" t="s">
        <v>3</v>
      </c>
      <c r="J1369" t="s">
        <v>34</v>
      </c>
      <c r="K1369" t="s">
        <v>38</v>
      </c>
      <c r="L1369">
        <v>2</v>
      </c>
      <c r="M1369">
        <v>125.89</v>
      </c>
      <c r="N1369">
        <v>0</v>
      </c>
      <c r="O1369">
        <v>70.8</v>
      </c>
      <c r="P1369">
        <v>251.78</v>
      </c>
      <c r="Q1369">
        <v>141.6</v>
      </c>
      <c r="R1369">
        <v>110.18</v>
      </c>
      <c r="S1369">
        <v>0.43760425768528083</v>
      </c>
      <c r="T1369">
        <v>2026</v>
      </c>
      <c r="U1369" t="s">
        <v>91</v>
      </c>
      <c r="V1369">
        <v>7</v>
      </c>
      <c r="W1369" t="s">
        <v>82</v>
      </c>
    </row>
    <row r="1370" spans="1:23">
      <c r="A1370">
        <v>357</v>
      </c>
      <c r="B1370" s="11">
        <v>46218</v>
      </c>
      <c r="C1370">
        <v>2026</v>
      </c>
      <c r="D1370" t="s">
        <v>91</v>
      </c>
      <c r="E1370" t="s">
        <v>82</v>
      </c>
      <c r="F1370" t="s">
        <v>0</v>
      </c>
      <c r="G1370" t="s">
        <v>36</v>
      </c>
      <c r="H1370" t="s">
        <v>2</v>
      </c>
      <c r="I1370" t="s">
        <v>13</v>
      </c>
      <c r="J1370" t="s">
        <v>34</v>
      </c>
      <c r="K1370" t="s">
        <v>45</v>
      </c>
      <c r="L1370">
        <v>2</v>
      </c>
      <c r="M1370">
        <v>51.9</v>
      </c>
      <c r="N1370">
        <v>0</v>
      </c>
      <c r="O1370">
        <v>21.82</v>
      </c>
      <c r="P1370">
        <v>103.8</v>
      </c>
      <c r="Q1370">
        <v>43.64</v>
      </c>
      <c r="R1370">
        <v>60.16</v>
      </c>
      <c r="S1370">
        <v>0.57957610789980729</v>
      </c>
      <c r="T1370">
        <v>2026</v>
      </c>
      <c r="U1370" t="s">
        <v>91</v>
      </c>
      <c r="V1370">
        <v>7</v>
      </c>
      <c r="W1370" t="s">
        <v>82</v>
      </c>
    </row>
    <row r="1371" spans="1:23">
      <c r="A1371">
        <v>1607</v>
      </c>
      <c r="B1371" s="11">
        <v>46218</v>
      </c>
      <c r="C1371">
        <v>2026</v>
      </c>
      <c r="D1371" t="s">
        <v>91</v>
      </c>
      <c r="E1371" t="s">
        <v>82</v>
      </c>
      <c r="F1371" t="s">
        <v>0</v>
      </c>
      <c r="G1371" t="s">
        <v>1</v>
      </c>
      <c r="H1371" t="s">
        <v>19</v>
      </c>
      <c r="I1371" t="s">
        <v>13</v>
      </c>
      <c r="J1371" t="s">
        <v>34</v>
      </c>
      <c r="K1371" t="s">
        <v>35</v>
      </c>
      <c r="L1371">
        <v>2</v>
      </c>
      <c r="M1371">
        <v>39.75</v>
      </c>
      <c r="N1371">
        <v>0</v>
      </c>
      <c r="O1371">
        <v>14.78</v>
      </c>
      <c r="P1371">
        <v>79.5</v>
      </c>
      <c r="Q1371">
        <v>29.56</v>
      </c>
      <c r="R1371">
        <v>49.94</v>
      </c>
      <c r="S1371">
        <v>0.62817610062893081</v>
      </c>
      <c r="T1371">
        <v>2026</v>
      </c>
      <c r="U1371" t="s">
        <v>91</v>
      </c>
      <c r="V1371">
        <v>7</v>
      </c>
      <c r="W1371" t="s">
        <v>82</v>
      </c>
    </row>
    <row r="1372" spans="1:23">
      <c r="A1372">
        <v>3295</v>
      </c>
      <c r="B1372" s="11">
        <v>46218</v>
      </c>
      <c r="C1372">
        <v>2026</v>
      </c>
      <c r="D1372" t="s">
        <v>91</v>
      </c>
      <c r="E1372" t="s">
        <v>82</v>
      </c>
      <c r="F1372" t="s">
        <v>6</v>
      </c>
      <c r="G1372" t="s">
        <v>43</v>
      </c>
      <c r="H1372" t="s">
        <v>28</v>
      </c>
      <c r="I1372" t="s">
        <v>3</v>
      </c>
      <c r="J1372" t="s">
        <v>9</v>
      </c>
      <c r="K1372" t="s">
        <v>10</v>
      </c>
      <c r="L1372">
        <v>1</v>
      </c>
      <c r="M1372">
        <v>93.46</v>
      </c>
      <c r="N1372">
        <v>0.15</v>
      </c>
      <c r="O1372">
        <v>46.65</v>
      </c>
      <c r="P1372">
        <v>79.440999999999988</v>
      </c>
      <c r="Q1372">
        <v>46.65</v>
      </c>
      <c r="R1372">
        <v>32.79099999999999</v>
      </c>
      <c r="S1372">
        <v>0.41277174255107557</v>
      </c>
      <c r="T1372">
        <v>2026</v>
      </c>
      <c r="U1372" t="s">
        <v>91</v>
      </c>
      <c r="V1372">
        <v>7</v>
      </c>
      <c r="W1372" t="s">
        <v>82</v>
      </c>
    </row>
    <row r="1373" spans="1:23">
      <c r="A1373">
        <v>4048</v>
      </c>
      <c r="B1373" s="11">
        <v>46218</v>
      </c>
      <c r="C1373">
        <v>2026</v>
      </c>
      <c r="D1373" t="s">
        <v>91</v>
      </c>
      <c r="E1373" t="s">
        <v>82</v>
      </c>
      <c r="F1373" t="s">
        <v>20</v>
      </c>
      <c r="G1373" t="s">
        <v>47</v>
      </c>
      <c r="H1373" t="s">
        <v>8</v>
      </c>
      <c r="I1373" t="s">
        <v>16</v>
      </c>
      <c r="J1373" t="s">
        <v>4</v>
      </c>
      <c r="K1373" t="s">
        <v>5</v>
      </c>
      <c r="L1373">
        <v>3</v>
      </c>
      <c r="M1373">
        <v>82.79</v>
      </c>
      <c r="N1373">
        <v>0.1</v>
      </c>
      <c r="O1373">
        <v>43.07</v>
      </c>
      <c r="P1373">
        <v>223.53300000000002</v>
      </c>
      <c r="Q1373">
        <v>129.21</v>
      </c>
      <c r="R1373">
        <v>94.323000000000008</v>
      </c>
      <c r="S1373">
        <v>0.42196454214813922</v>
      </c>
      <c r="T1373">
        <v>2026</v>
      </c>
      <c r="U1373" t="s">
        <v>91</v>
      </c>
      <c r="V1373">
        <v>7</v>
      </c>
      <c r="W1373" t="s">
        <v>82</v>
      </c>
    </row>
    <row r="1374" spans="1:23">
      <c r="A1374">
        <v>4424</v>
      </c>
      <c r="B1374" s="11">
        <v>46218</v>
      </c>
      <c r="C1374">
        <v>2026</v>
      </c>
      <c r="D1374" t="s">
        <v>91</v>
      </c>
      <c r="E1374" t="s">
        <v>82</v>
      </c>
      <c r="F1374" t="s">
        <v>11</v>
      </c>
      <c r="G1374" t="s">
        <v>12</v>
      </c>
      <c r="H1374" t="s">
        <v>19</v>
      </c>
      <c r="I1374" t="s">
        <v>16</v>
      </c>
      <c r="J1374" t="s">
        <v>9</v>
      </c>
      <c r="K1374" t="s">
        <v>10</v>
      </c>
      <c r="L1374">
        <v>1</v>
      </c>
      <c r="M1374">
        <v>92.54</v>
      </c>
      <c r="N1374">
        <v>0</v>
      </c>
      <c r="O1374">
        <v>44.48</v>
      </c>
      <c r="P1374">
        <v>92.54</v>
      </c>
      <c r="Q1374">
        <v>44.48</v>
      </c>
      <c r="R1374">
        <v>48.060000000000009</v>
      </c>
      <c r="S1374">
        <v>0.51934298681651181</v>
      </c>
      <c r="T1374">
        <v>2026</v>
      </c>
      <c r="U1374" t="s">
        <v>91</v>
      </c>
      <c r="V1374">
        <v>7</v>
      </c>
      <c r="W1374" t="s">
        <v>82</v>
      </c>
    </row>
    <row r="1375" spans="1:23">
      <c r="A1375">
        <v>4732</v>
      </c>
      <c r="B1375" s="11">
        <v>46218</v>
      </c>
      <c r="C1375">
        <v>2026</v>
      </c>
      <c r="D1375" t="s">
        <v>91</v>
      </c>
      <c r="E1375" t="s">
        <v>82</v>
      </c>
      <c r="F1375" t="s">
        <v>6</v>
      </c>
      <c r="G1375" t="s">
        <v>49</v>
      </c>
      <c r="H1375" t="s">
        <v>19</v>
      </c>
      <c r="I1375" t="s">
        <v>13</v>
      </c>
      <c r="J1375" t="s">
        <v>14</v>
      </c>
      <c r="K1375" t="s">
        <v>32</v>
      </c>
      <c r="L1375">
        <v>1</v>
      </c>
      <c r="M1375">
        <v>46.53</v>
      </c>
      <c r="N1375">
        <v>0</v>
      </c>
      <c r="O1375">
        <v>18.829999999999998</v>
      </c>
      <c r="P1375">
        <v>46.53</v>
      </c>
      <c r="Q1375">
        <v>18.829999999999998</v>
      </c>
      <c r="R1375">
        <v>27.700000000000003</v>
      </c>
      <c r="S1375">
        <v>0.59531485063399958</v>
      </c>
      <c r="T1375">
        <v>2026</v>
      </c>
      <c r="U1375" t="s">
        <v>91</v>
      </c>
      <c r="V1375">
        <v>7</v>
      </c>
      <c r="W1375" t="s">
        <v>82</v>
      </c>
    </row>
    <row r="1376" spans="1:23">
      <c r="A1376">
        <v>194</v>
      </c>
      <c r="B1376" s="11">
        <v>46219</v>
      </c>
      <c r="C1376">
        <v>2026</v>
      </c>
      <c r="D1376" t="s">
        <v>91</v>
      </c>
      <c r="E1376" t="s">
        <v>82</v>
      </c>
      <c r="F1376" t="s">
        <v>6</v>
      </c>
      <c r="G1376" t="s">
        <v>43</v>
      </c>
      <c r="H1376" t="s">
        <v>2</v>
      </c>
      <c r="I1376" t="s">
        <v>3</v>
      </c>
      <c r="J1376" t="s">
        <v>4</v>
      </c>
      <c r="K1376" t="s">
        <v>22</v>
      </c>
      <c r="L1376">
        <v>2</v>
      </c>
      <c r="M1376">
        <v>49.69</v>
      </c>
      <c r="N1376">
        <v>0</v>
      </c>
      <c r="O1376">
        <v>21.97</v>
      </c>
      <c r="P1376">
        <v>99.38</v>
      </c>
      <c r="Q1376">
        <v>43.94</v>
      </c>
      <c r="R1376">
        <v>55.44</v>
      </c>
      <c r="S1376">
        <v>0.557858724089354</v>
      </c>
      <c r="T1376">
        <v>2026</v>
      </c>
      <c r="U1376" t="s">
        <v>91</v>
      </c>
      <c r="V1376">
        <v>7</v>
      </c>
      <c r="W1376" t="s">
        <v>82</v>
      </c>
    </row>
    <row r="1377" spans="1:23">
      <c r="A1377">
        <v>258</v>
      </c>
      <c r="B1377" s="11">
        <v>46219</v>
      </c>
      <c r="C1377">
        <v>2026</v>
      </c>
      <c r="D1377" t="s">
        <v>91</v>
      </c>
      <c r="E1377" t="s">
        <v>82</v>
      </c>
      <c r="F1377" t="s">
        <v>20</v>
      </c>
      <c r="G1377" t="s">
        <v>33</v>
      </c>
      <c r="H1377" t="s">
        <v>28</v>
      </c>
      <c r="I1377" t="s">
        <v>13</v>
      </c>
      <c r="J1377" t="s">
        <v>9</v>
      </c>
      <c r="K1377" t="s">
        <v>46</v>
      </c>
      <c r="L1377">
        <v>3</v>
      </c>
      <c r="M1377">
        <v>71.34</v>
      </c>
      <c r="N1377">
        <v>0.1</v>
      </c>
      <c r="O1377">
        <v>31.71</v>
      </c>
      <c r="P1377">
        <v>192.61800000000002</v>
      </c>
      <c r="Q1377">
        <v>95.13</v>
      </c>
      <c r="R1377">
        <v>97.488000000000028</v>
      </c>
      <c r="S1377">
        <v>0.50612092327819835</v>
      </c>
      <c r="T1377">
        <v>2026</v>
      </c>
      <c r="U1377" t="s">
        <v>91</v>
      </c>
      <c r="V1377">
        <v>7</v>
      </c>
      <c r="W1377" t="s">
        <v>82</v>
      </c>
    </row>
    <row r="1378" spans="1:23">
      <c r="A1378">
        <v>543</v>
      </c>
      <c r="B1378" s="11">
        <v>46219</v>
      </c>
      <c r="C1378">
        <v>2026</v>
      </c>
      <c r="D1378" t="s">
        <v>91</v>
      </c>
      <c r="E1378" t="s">
        <v>82</v>
      </c>
      <c r="F1378" t="s">
        <v>6</v>
      </c>
      <c r="G1378" t="s">
        <v>49</v>
      </c>
      <c r="H1378" t="s">
        <v>28</v>
      </c>
      <c r="I1378" t="s">
        <v>3</v>
      </c>
      <c r="J1378" t="s">
        <v>4</v>
      </c>
      <c r="K1378" t="s">
        <v>5</v>
      </c>
      <c r="L1378">
        <v>1</v>
      </c>
      <c r="M1378">
        <v>83.03</v>
      </c>
      <c r="N1378">
        <v>0</v>
      </c>
      <c r="O1378">
        <v>42.41</v>
      </c>
      <c r="P1378">
        <v>83.03</v>
      </c>
      <c r="Q1378">
        <v>42.41</v>
      </c>
      <c r="R1378">
        <v>40.620000000000005</v>
      </c>
      <c r="S1378">
        <v>0.48922076357942917</v>
      </c>
      <c r="T1378">
        <v>2026</v>
      </c>
      <c r="U1378" t="s">
        <v>91</v>
      </c>
      <c r="V1378">
        <v>7</v>
      </c>
      <c r="W1378" t="s">
        <v>82</v>
      </c>
    </row>
    <row r="1379" spans="1:23">
      <c r="A1379">
        <v>972</v>
      </c>
      <c r="B1379" s="11">
        <v>46219</v>
      </c>
      <c r="C1379">
        <v>2026</v>
      </c>
      <c r="D1379" t="s">
        <v>91</v>
      </c>
      <c r="E1379" t="s">
        <v>82</v>
      </c>
      <c r="F1379" t="s">
        <v>20</v>
      </c>
      <c r="G1379" t="s">
        <v>21</v>
      </c>
      <c r="H1379" t="s">
        <v>2</v>
      </c>
      <c r="I1379" t="s">
        <v>3</v>
      </c>
      <c r="J1379" t="s">
        <v>34</v>
      </c>
      <c r="K1379" t="s">
        <v>35</v>
      </c>
      <c r="L1379">
        <v>1</v>
      </c>
      <c r="M1379">
        <v>40.799999999999997</v>
      </c>
      <c r="N1379">
        <v>0</v>
      </c>
      <c r="O1379">
        <v>14.42</v>
      </c>
      <c r="P1379">
        <v>40.799999999999997</v>
      </c>
      <c r="Q1379">
        <v>14.42</v>
      </c>
      <c r="R1379">
        <v>26.379999999999995</v>
      </c>
      <c r="S1379">
        <v>0.64656862745098032</v>
      </c>
      <c r="T1379">
        <v>2026</v>
      </c>
      <c r="U1379" t="s">
        <v>91</v>
      </c>
      <c r="V1379">
        <v>7</v>
      </c>
      <c r="W1379" t="s">
        <v>82</v>
      </c>
    </row>
    <row r="1380" spans="1:23">
      <c r="A1380">
        <v>1146</v>
      </c>
      <c r="B1380" s="11">
        <v>46219</v>
      </c>
      <c r="C1380">
        <v>2026</v>
      </c>
      <c r="D1380" t="s">
        <v>91</v>
      </c>
      <c r="E1380" t="s">
        <v>82</v>
      </c>
      <c r="F1380" t="s">
        <v>6</v>
      </c>
      <c r="G1380" t="s">
        <v>27</v>
      </c>
      <c r="H1380" t="s">
        <v>28</v>
      </c>
      <c r="I1380" t="s">
        <v>3</v>
      </c>
      <c r="J1380" t="s">
        <v>23</v>
      </c>
      <c r="K1380" t="s">
        <v>51</v>
      </c>
      <c r="L1380">
        <v>2</v>
      </c>
      <c r="M1380">
        <v>125.34</v>
      </c>
      <c r="N1380">
        <v>0.15</v>
      </c>
      <c r="O1380">
        <v>59.04</v>
      </c>
      <c r="P1380">
        <v>213.078</v>
      </c>
      <c r="Q1380">
        <v>118.08</v>
      </c>
      <c r="R1380">
        <v>94.998000000000005</v>
      </c>
      <c r="S1380">
        <v>0.44583673584321237</v>
      </c>
      <c r="T1380">
        <v>2026</v>
      </c>
      <c r="U1380" t="s">
        <v>91</v>
      </c>
      <c r="V1380">
        <v>7</v>
      </c>
      <c r="W1380" t="s">
        <v>82</v>
      </c>
    </row>
    <row r="1381" spans="1:23">
      <c r="A1381">
        <v>1464</v>
      </c>
      <c r="B1381" s="11">
        <v>46219</v>
      </c>
      <c r="C1381">
        <v>2026</v>
      </c>
      <c r="D1381" t="s">
        <v>91</v>
      </c>
      <c r="E1381" t="s">
        <v>82</v>
      </c>
      <c r="F1381" t="s">
        <v>0</v>
      </c>
      <c r="G1381" t="s">
        <v>36</v>
      </c>
      <c r="H1381" t="s">
        <v>2</v>
      </c>
      <c r="I1381" t="s">
        <v>3</v>
      </c>
      <c r="J1381" t="s">
        <v>34</v>
      </c>
      <c r="K1381" t="s">
        <v>38</v>
      </c>
      <c r="L1381">
        <v>1</v>
      </c>
      <c r="M1381">
        <v>122.73</v>
      </c>
      <c r="N1381">
        <v>0.1</v>
      </c>
      <c r="O1381">
        <v>70.540000000000006</v>
      </c>
      <c r="P1381">
        <v>110.45700000000001</v>
      </c>
      <c r="Q1381">
        <v>70.540000000000006</v>
      </c>
      <c r="R1381">
        <v>39.917000000000002</v>
      </c>
      <c r="S1381">
        <v>0.36138044668966202</v>
      </c>
      <c r="T1381">
        <v>2026</v>
      </c>
      <c r="U1381" t="s">
        <v>91</v>
      </c>
      <c r="V1381">
        <v>7</v>
      </c>
      <c r="W1381" t="s">
        <v>82</v>
      </c>
    </row>
    <row r="1382" spans="1:23">
      <c r="A1382">
        <v>1581</v>
      </c>
      <c r="B1382" s="11">
        <v>46219</v>
      </c>
      <c r="C1382">
        <v>2026</v>
      </c>
      <c r="D1382" t="s">
        <v>91</v>
      </c>
      <c r="E1382" t="s">
        <v>82</v>
      </c>
      <c r="F1382" t="s">
        <v>11</v>
      </c>
      <c r="G1382" t="s">
        <v>25</v>
      </c>
      <c r="H1382" t="s">
        <v>19</v>
      </c>
      <c r="I1382" t="s">
        <v>13</v>
      </c>
      <c r="J1382" t="s">
        <v>9</v>
      </c>
      <c r="K1382" t="s">
        <v>10</v>
      </c>
      <c r="L1382">
        <v>5</v>
      </c>
      <c r="M1382">
        <v>92.72</v>
      </c>
      <c r="N1382">
        <v>0.1</v>
      </c>
      <c r="O1382">
        <v>46.2</v>
      </c>
      <c r="P1382">
        <v>417.24</v>
      </c>
      <c r="Q1382">
        <v>231</v>
      </c>
      <c r="R1382">
        <v>186.24</v>
      </c>
      <c r="S1382">
        <v>0.44636180615473109</v>
      </c>
      <c r="T1382">
        <v>2026</v>
      </c>
      <c r="U1382" t="s">
        <v>91</v>
      </c>
      <c r="V1382">
        <v>7</v>
      </c>
      <c r="W1382" t="s">
        <v>82</v>
      </c>
    </row>
    <row r="1383" spans="1:23">
      <c r="A1383">
        <v>1894</v>
      </c>
      <c r="B1383" s="11">
        <v>46219</v>
      </c>
      <c r="C1383">
        <v>2026</v>
      </c>
      <c r="D1383" t="s">
        <v>91</v>
      </c>
      <c r="E1383" t="s">
        <v>82</v>
      </c>
      <c r="F1383" t="s">
        <v>20</v>
      </c>
      <c r="G1383" t="s">
        <v>31</v>
      </c>
      <c r="H1383" t="s">
        <v>8</v>
      </c>
      <c r="I1383" t="s">
        <v>16</v>
      </c>
      <c r="J1383" t="s">
        <v>34</v>
      </c>
      <c r="K1383" t="s">
        <v>42</v>
      </c>
      <c r="L1383">
        <v>5</v>
      </c>
      <c r="M1383">
        <v>36.29</v>
      </c>
      <c r="N1383">
        <v>0.05</v>
      </c>
      <c r="O1383">
        <v>13.52</v>
      </c>
      <c r="P1383">
        <v>172.37749999999997</v>
      </c>
      <c r="Q1383">
        <v>67.599999999999994</v>
      </c>
      <c r="R1383">
        <v>104.77749999999997</v>
      </c>
      <c r="S1383">
        <v>0.60783744978317933</v>
      </c>
      <c r="T1383">
        <v>2026</v>
      </c>
      <c r="U1383" t="s">
        <v>91</v>
      </c>
      <c r="V1383">
        <v>7</v>
      </c>
      <c r="W1383" t="s">
        <v>82</v>
      </c>
    </row>
    <row r="1384" spans="1:23">
      <c r="A1384">
        <v>2100</v>
      </c>
      <c r="B1384" s="11">
        <v>46219</v>
      </c>
      <c r="C1384">
        <v>2026</v>
      </c>
      <c r="D1384" t="s">
        <v>91</v>
      </c>
      <c r="E1384" t="s">
        <v>82</v>
      </c>
      <c r="F1384" t="s">
        <v>11</v>
      </c>
      <c r="G1384" t="s">
        <v>12</v>
      </c>
      <c r="H1384" t="s">
        <v>2</v>
      </c>
      <c r="I1384" t="s">
        <v>16</v>
      </c>
      <c r="J1384" t="s">
        <v>4</v>
      </c>
      <c r="K1384" t="s">
        <v>22</v>
      </c>
      <c r="L1384">
        <v>2</v>
      </c>
      <c r="M1384">
        <v>49.84</v>
      </c>
      <c r="N1384">
        <v>0.1</v>
      </c>
      <c r="O1384">
        <v>23.06</v>
      </c>
      <c r="P1384">
        <v>89.712000000000003</v>
      </c>
      <c r="Q1384">
        <v>46.12</v>
      </c>
      <c r="R1384">
        <v>43.592000000000006</v>
      </c>
      <c r="S1384">
        <v>0.48591046905653651</v>
      </c>
      <c r="T1384">
        <v>2026</v>
      </c>
      <c r="U1384" t="s">
        <v>91</v>
      </c>
      <c r="V1384">
        <v>7</v>
      </c>
      <c r="W1384" t="s">
        <v>82</v>
      </c>
    </row>
    <row r="1385" spans="1:23">
      <c r="A1385">
        <v>2902</v>
      </c>
      <c r="B1385" s="11">
        <v>46219</v>
      </c>
      <c r="C1385">
        <v>2026</v>
      </c>
      <c r="D1385" t="s">
        <v>91</v>
      </c>
      <c r="E1385" t="s">
        <v>82</v>
      </c>
      <c r="F1385" t="s">
        <v>6</v>
      </c>
      <c r="G1385" t="s">
        <v>43</v>
      </c>
      <c r="H1385" t="s">
        <v>28</v>
      </c>
      <c r="I1385" t="s">
        <v>16</v>
      </c>
      <c r="J1385" t="s">
        <v>34</v>
      </c>
      <c r="K1385" t="s">
        <v>42</v>
      </c>
      <c r="L1385">
        <v>1</v>
      </c>
      <c r="M1385">
        <v>35.799999999999997</v>
      </c>
      <c r="N1385">
        <v>0</v>
      </c>
      <c r="O1385">
        <v>14.05</v>
      </c>
      <c r="P1385">
        <v>35.799999999999997</v>
      </c>
      <c r="Q1385">
        <v>14.05</v>
      </c>
      <c r="R1385">
        <v>21.749999999999996</v>
      </c>
      <c r="S1385">
        <v>0.60754189944134074</v>
      </c>
      <c r="T1385">
        <v>2026</v>
      </c>
      <c r="U1385" t="s">
        <v>91</v>
      </c>
      <c r="V1385">
        <v>7</v>
      </c>
      <c r="W1385" t="s">
        <v>82</v>
      </c>
    </row>
    <row r="1386" spans="1:23">
      <c r="A1386">
        <v>3115</v>
      </c>
      <c r="B1386" s="11">
        <v>46219</v>
      </c>
      <c r="C1386">
        <v>2026</v>
      </c>
      <c r="D1386" t="s">
        <v>91</v>
      </c>
      <c r="E1386" t="s">
        <v>82</v>
      </c>
      <c r="F1386" t="s">
        <v>20</v>
      </c>
      <c r="G1386" t="s">
        <v>47</v>
      </c>
      <c r="H1386" t="s">
        <v>2</v>
      </c>
      <c r="I1386" t="s">
        <v>13</v>
      </c>
      <c r="J1386" t="s">
        <v>23</v>
      </c>
      <c r="K1386" t="s">
        <v>29</v>
      </c>
      <c r="L1386">
        <v>1</v>
      </c>
      <c r="M1386">
        <v>195.12</v>
      </c>
      <c r="N1386">
        <v>0</v>
      </c>
      <c r="O1386">
        <v>101.14</v>
      </c>
      <c r="P1386">
        <v>195.12</v>
      </c>
      <c r="Q1386">
        <v>101.14</v>
      </c>
      <c r="R1386">
        <v>93.98</v>
      </c>
      <c r="S1386">
        <v>0.48165231652316526</v>
      </c>
      <c r="T1386">
        <v>2026</v>
      </c>
      <c r="U1386" t="s">
        <v>91</v>
      </c>
      <c r="V1386">
        <v>7</v>
      </c>
      <c r="W1386" t="s">
        <v>82</v>
      </c>
    </row>
    <row r="1387" spans="1:23">
      <c r="A1387">
        <v>3546</v>
      </c>
      <c r="B1387" s="11">
        <v>46219</v>
      </c>
      <c r="C1387">
        <v>2026</v>
      </c>
      <c r="D1387" t="s">
        <v>91</v>
      </c>
      <c r="E1387" t="s">
        <v>82</v>
      </c>
      <c r="F1387" t="s">
        <v>0</v>
      </c>
      <c r="G1387" t="s">
        <v>50</v>
      </c>
      <c r="H1387" t="s">
        <v>2</v>
      </c>
      <c r="I1387" t="s">
        <v>13</v>
      </c>
      <c r="J1387" t="s">
        <v>4</v>
      </c>
      <c r="K1387" t="s">
        <v>26</v>
      </c>
      <c r="L1387">
        <v>2</v>
      </c>
      <c r="M1387">
        <v>39.69</v>
      </c>
      <c r="N1387">
        <v>0.05</v>
      </c>
      <c r="O1387">
        <v>16.88</v>
      </c>
      <c r="P1387">
        <v>75.410999999999987</v>
      </c>
      <c r="Q1387">
        <v>33.76</v>
      </c>
      <c r="R1387">
        <v>41.650999999999989</v>
      </c>
      <c r="S1387">
        <v>0.55231995332245953</v>
      </c>
      <c r="T1387">
        <v>2026</v>
      </c>
      <c r="U1387" t="s">
        <v>91</v>
      </c>
      <c r="V1387">
        <v>7</v>
      </c>
      <c r="W1387" t="s">
        <v>82</v>
      </c>
    </row>
    <row r="1388" spans="1:23">
      <c r="A1388">
        <v>4224</v>
      </c>
      <c r="B1388" s="11">
        <v>46219</v>
      </c>
      <c r="C1388">
        <v>2026</v>
      </c>
      <c r="D1388" t="s">
        <v>91</v>
      </c>
      <c r="E1388" t="s">
        <v>82</v>
      </c>
      <c r="F1388" t="s">
        <v>11</v>
      </c>
      <c r="G1388" t="s">
        <v>18</v>
      </c>
      <c r="H1388" t="s">
        <v>19</v>
      </c>
      <c r="I1388" t="s">
        <v>3</v>
      </c>
      <c r="J1388" t="s">
        <v>23</v>
      </c>
      <c r="K1388" t="s">
        <v>24</v>
      </c>
      <c r="L1388">
        <v>1</v>
      </c>
      <c r="M1388">
        <v>348.73</v>
      </c>
      <c r="N1388">
        <v>0.15</v>
      </c>
      <c r="O1388">
        <v>190.33</v>
      </c>
      <c r="P1388">
        <v>296.4205</v>
      </c>
      <c r="Q1388">
        <v>190.33</v>
      </c>
      <c r="R1388">
        <v>106.09049999999999</v>
      </c>
      <c r="S1388">
        <v>0.35790540802677273</v>
      </c>
      <c r="T1388">
        <v>2026</v>
      </c>
      <c r="U1388" t="s">
        <v>91</v>
      </c>
      <c r="V1388">
        <v>7</v>
      </c>
      <c r="W1388" t="s">
        <v>82</v>
      </c>
    </row>
    <row r="1389" spans="1:23">
      <c r="A1389">
        <v>4858</v>
      </c>
      <c r="B1389" s="11">
        <v>46219</v>
      </c>
      <c r="C1389">
        <v>2026</v>
      </c>
      <c r="D1389" t="s">
        <v>91</v>
      </c>
      <c r="E1389" t="s">
        <v>82</v>
      </c>
      <c r="F1389" t="s">
        <v>6</v>
      </c>
      <c r="G1389" t="s">
        <v>43</v>
      </c>
      <c r="H1389" t="s">
        <v>19</v>
      </c>
      <c r="I1389" t="s">
        <v>3</v>
      </c>
      <c r="J1389" t="s">
        <v>14</v>
      </c>
      <c r="K1389" t="s">
        <v>15</v>
      </c>
      <c r="L1389">
        <v>1</v>
      </c>
      <c r="M1389">
        <v>35.5</v>
      </c>
      <c r="N1389">
        <v>0</v>
      </c>
      <c r="O1389">
        <v>13.26</v>
      </c>
      <c r="P1389">
        <v>35.5</v>
      </c>
      <c r="Q1389">
        <v>13.26</v>
      </c>
      <c r="R1389">
        <v>22.240000000000002</v>
      </c>
      <c r="S1389">
        <v>0.62647887323943663</v>
      </c>
      <c r="T1389">
        <v>2026</v>
      </c>
      <c r="U1389" t="s">
        <v>91</v>
      </c>
      <c r="V1389">
        <v>7</v>
      </c>
      <c r="W1389" t="s">
        <v>82</v>
      </c>
    </row>
    <row r="1390" spans="1:23">
      <c r="A1390">
        <v>768</v>
      </c>
      <c r="B1390" s="11">
        <v>46220</v>
      </c>
      <c r="C1390">
        <v>2026</v>
      </c>
      <c r="D1390" t="s">
        <v>91</v>
      </c>
      <c r="E1390" t="s">
        <v>82</v>
      </c>
      <c r="F1390" t="s">
        <v>0</v>
      </c>
      <c r="G1390" t="s">
        <v>36</v>
      </c>
      <c r="H1390" t="s">
        <v>2</v>
      </c>
      <c r="I1390" t="s">
        <v>16</v>
      </c>
      <c r="J1390" t="s">
        <v>14</v>
      </c>
      <c r="K1390" t="s">
        <v>32</v>
      </c>
      <c r="L1390">
        <v>1</v>
      </c>
      <c r="M1390">
        <v>46.44</v>
      </c>
      <c r="N1390">
        <v>0</v>
      </c>
      <c r="O1390">
        <v>18.47</v>
      </c>
      <c r="P1390">
        <v>46.44</v>
      </c>
      <c r="Q1390">
        <v>18.47</v>
      </c>
      <c r="R1390">
        <v>27.97</v>
      </c>
      <c r="S1390">
        <v>0.60228251507321273</v>
      </c>
      <c r="T1390">
        <v>2026</v>
      </c>
      <c r="U1390" t="s">
        <v>91</v>
      </c>
      <c r="V1390">
        <v>7</v>
      </c>
      <c r="W1390" t="s">
        <v>82</v>
      </c>
    </row>
    <row r="1391" spans="1:23">
      <c r="A1391">
        <v>1901</v>
      </c>
      <c r="B1391" s="11">
        <v>46220</v>
      </c>
      <c r="C1391">
        <v>2026</v>
      </c>
      <c r="D1391" t="s">
        <v>91</v>
      </c>
      <c r="E1391" t="s">
        <v>82</v>
      </c>
      <c r="F1391" t="s">
        <v>6</v>
      </c>
      <c r="G1391" t="s">
        <v>49</v>
      </c>
      <c r="H1391" t="s">
        <v>2</v>
      </c>
      <c r="I1391" t="s">
        <v>13</v>
      </c>
      <c r="J1391" t="s">
        <v>9</v>
      </c>
      <c r="K1391" t="s">
        <v>46</v>
      </c>
      <c r="L1391">
        <v>1</v>
      </c>
      <c r="M1391">
        <v>70.44</v>
      </c>
      <c r="N1391">
        <v>0.05</v>
      </c>
      <c r="O1391">
        <v>32.229999999999997</v>
      </c>
      <c r="P1391">
        <v>66.917999999999992</v>
      </c>
      <c r="Q1391">
        <v>32.229999999999997</v>
      </c>
      <c r="R1391">
        <v>34.687999999999995</v>
      </c>
      <c r="S1391">
        <v>0.51836576108072563</v>
      </c>
      <c r="T1391">
        <v>2026</v>
      </c>
      <c r="U1391" t="s">
        <v>91</v>
      </c>
      <c r="V1391">
        <v>7</v>
      </c>
      <c r="W1391" t="s">
        <v>82</v>
      </c>
    </row>
    <row r="1392" spans="1:23">
      <c r="A1392">
        <v>2226</v>
      </c>
      <c r="B1392" s="11">
        <v>46220</v>
      </c>
      <c r="C1392">
        <v>2026</v>
      </c>
      <c r="D1392" t="s">
        <v>91</v>
      </c>
      <c r="E1392" t="s">
        <v>82</v>
      </c>
      <c r="F1392" t="s">
        <v>0</v>
      </c>
      <c r="G1392" t="s">
        <v>50</v>
      </c>
      <c r="H1392" t="s">
        <v>19</v>
      </c>
      <c r="I1392" t="s">
        <v>13</v>
      </c>
      <c r="J1392" t="s">
        <v>9</v>
      </c>
      <c r="K1392" t="s">
        <v>46</v>
      </c>
      <c r="L1392">
        <v>1</v>
      </c>
      <c r="M1392">
        <v>69.78</v>
      </c>
      <c r="N1392">
        <v>0.05</v>
      </c>
      <c r="O1392">
        <v>32.83</v>
      </c>
      <c r="P1392">
        <v>66.290999999999997</v>
      </c>
      <c r="Q1392">
        <v>32.83</v>
      </c>
      <c r="R1392">
        <v>33.460999999999999</v>
      </c>
      <c r="S1392">
        <v>0.50475931876121949</v>
      </c>
      <c r="T1392">
        <v>2026</v>
      </c>
      <c r="U1392" t="s">
        <v>91</v>
      </c>
      <c r="V1392">
        <v>7</v>
      </c>
      <c r="W1392" t="s">
        <v>82</v>
      </c>
    </row>
    <row r="1393" spans="1:23">
      <c r="A1393">
        <v>2660</v>
      </c>
      <c r="B1393" s="11">
        <v>46220</v>
      </c>
      <c r="C1393">
        <v>2026</v>
      </c>
      <c r="D1393" t="s">
        <v>91</v>
      </c>
      <c r="E1393" t="s">
        <v>82</v>
      </c>
      <c r="F1393" t="s">
        <v>11</v>
      </c>
      <c r="G1393" t="s">
        <v>25</v>
      </c>
      <c r="H1393" t="s">
        <v>19</v>
      </c>
      <c r="I1393" t="s">
        <v>13</v>
      </c>
      <c r="J1393" t="s">
        <v>14</v>
      </c>
      <c r="K1393" t="s">
        <v>15</v>
      </c>
      <c r="L1393">
        <v>4</v>
      </c>
      <c r="M1393">
        <v>35.450000000000003</v>
      </c>
      <c r="N1393">
        <v>0.1</v>
      </c>
      <c r="O1393">
        <v>13.83</v>
      </c>
      <c r="P1393">
        <v>127.62000000000002</v>
      </c>
      <c r="Q1393">
        <v>55.32</v>
      </c>
      <c r="R1393">
        <v>72.300000000000011</v>
      </c>
      <c r="S1393">
        <v>0.56652562294311237</v>
      </c>
      <c r="T1393">
        <v>2026</v>
      </c>
      <c r="U1393" t="s">
        <v>91</v>
      </c>
      <c r="V1393">
        <v>7</v>
      </c>
      <c r="W1393" t="s">
        <v>82</v>
      </c>
    </row>
    <row r="1394" spans="1:23">
      <c r="A1394">
        <v>3004</v>
      </c>
      <c r="B1394" s="11">
        <v>46220</v>
      </c>
      <c r="C1394">
        <v>2026</v>
      </c>
      <c r="D1394" t="s">
        <v>91</v>
      </c>
      <c r="E1394" t="s">
        <v>82</v>
      </c>
      <c r="F1394" t="s">
        <v>20</v>
      </c>
      <c r="G1394" t="s">
        <v>33</v>
      </c>
      <c r="H1394" t="s">
        <v>2</v>
      </c>
      <c r="I1394" t="s">
        <v>3</v>
      </c>
      <c r="J1394" t="s">
        <v>4</v>
      </c>
      <c r="K1394" t="s">
        <v>22</v>
      </c>
      <c r="L1394">
        <v>1</v>
      </c>
      <c r="M1394">
        <v>50.82</v>
      </c>
      <c r="N1394">
        <v>0.05</v>
      </c>
      <c r="O1394">
        <v>22.36</v>
      </c>
      <c r="P1394">
        <v>48.278999999999996</v>
      </c>
      <c r="Q1394">
        <v>22.36</v>
      </c>
      <c r="R1394">
        <v>25.918999999999997</v>
      </c>
      <c r="S1394">
        <v>0.5368586756146565</v>
      </c>
      <c r="T1394">
        <v>2026</v>
      </c>
      <c r="U1394" t="s">
        <v>91</v>
      </c>
      <c r="V1394">
        <v>7</v>
      </c>
      <c r="W1394" t="s">
        <v>82</v>
      </c>
    </row>
    <row r="1395" spans="1:23">
      <c r="A1395">
        <v>4020</v>
      </c>
      <c r="B1395" s="11">
        <v>46220</v>
      </c>
      <c r="C1395">
        <v>2026</v>
      </c>
      <c r="D1395" t="s">
        <v>91</v>
      </c>
      <c r="E1395" t="s">
        <v>82</v>
      </c>
      <c r="F1395" t="s">
        <v>11</v>
      </c>
      <c r="G1395" t="s">
        <v>12</v>
      </c>
      <c r="H1395" t="s">
        <v>2</v>
      </c>
      <c r="I1395" t="s">
        <v>3</v>
      </c>
      <c r="J1395" t="s">
        <v>23</v>
      </c>
      <c r="K1395" t="s">
        <v>51</v>
      </c>
      <c r="L1395">
        <v>1</v>
      </c>
      <c r="M1395">
        <v>126.13</v>
      </c>
      <c r="N1395">
        <v>0.15</v>
      </c>
      <c r="O1395">
        <v>60.43</v>
      </c>
      <c r="P1395">
        <v>107.2105</v>
      </c>
      <c r="Q1395">
        <v>60.43</v>
      </c>
      <c r="R1395">
        <v>46.780499999999996</v>
      </c>
      <c r="S1395">
        <v>0.43634252242084498</v>
      </c>
      <c r="T1395">
        <v>2026</v>
      </c>
      <c r="U1395" t="s">
        <v>91</v>
      </c>
      <c r="V1395">
        <v>7</v>
      </c>
      <c r="W1395" t="s">
        <v>82</v>
      </c>
    </row>
    <row r="1396" spans="1:23">
      <c r="A1396">
        <v>4154</v>
      </c>
      <c r="B1396" s="11">
        <v>46220</v>
      </c>
      <c r="C1396">
        <v>2026</v>
      </c>
      <c r="D1396" t="s">
        <v>91</v>
      </c>
      <c r="E1396" t="s">
        <v>82</v>
      </c>
      <c r="F1396" t="s">
        <v>11</v>
      </c>
      <c r="G1396" t="s">
        <v>39</v>
      </c>
      <c r="H1396" t="s">
        <v>2</v>
      </c>
      <c r="I1396" t="s">
        <v>3</v>
      </c>
      <c r="J1396" t="s">
        <v>9</v>
      </c>
      <c r="K1396" t="s">
        <v>46</v>
      </c>
      <c r="L1396">
        <v>3</v>
      </c>
      <c r="M1396">
        <v>72.150000000000006</v>
      </c>
      <c r="N1396">
        <v>0</v>
      </c>
      <c r="O1396">
        <v>33.01</v>
      </c>
      <c r="P1396">
        <v>216.45000000000002</v>
      </c>
      <c r="Q1396">
        <v>99.03</v>
      </c>
      <c r="R1396">
        <v>117.42000000000002</v>
      </c>
      <c r="S1396">
        <v>0.54248094248094247</v>
      </c>
      <c r="T1396">
        <v>2026</v>
      </c>
      <c r="U1396" t="s">
        <v>91</v>
      </c>
      <c r="V1396">
        <v>7</v>
      </c>
      <c r="W1396" t="s">
        <v>82</v>
      </c>
    </row>
    <row r="1397" spans="1:23">
      <c r="A1397">
        <v>4957</v>
      </c>
      <c r="B1397" s="11">
        <v>46220</v>
      </c>
      <c r="C1397">
        <v>2026</v>
      </c>
      <c r="D1397" t="s">
        <v>91</v>
      </c>
      <c r="E1397" t="s">
        <v>82</v>
      </c>
      <c r="F1397" t="s">
        <v>6</v>
      </c>
      <c r="G1397" t="s">
        <v>7</v>
      </c>
      <c r="H1397" t="s">
        <v>2</v>
      </c>
      <c r="I1397" t="s">
        <v>3</v>
      </c>
      <c r="J1397" t="s">
        <v>34</v>
      </c>
      <c r="K1397" t="s">
        <v>42</v>
      </c>
      <c r="L1397">
        <v>1</v>
      </c>
      <c r="M1397">
        <v>35.58</v>
      </c>
      <c r="N1397">
        <v>0</v>
      </c>
      <c r="O1397">
        <v>13.68</v>
      </c>
      <c r="P1397">
        <v>35.58</v>
      </c>
      <c r="Q1397">
        <v>13.68</v>
      </c>
      <c r="R1397">
        <v>21.9</v>
      </c>
      <c r="S1397">
        <v>0.61551433389544685</v>
      </c>
      <c r="T1397">
        <v>2026</v>
      </c>
      <c r="U1397" t="s">
        <v>91</v>
      </c>
      <c r="V1397">
        <v>7</v>
      </c>
      <c r="W1397" t="s">
        <v>82</v>
      </c>
    </row>
    <row r="1398" spans="1:23">
      <c r="A1398">
        <v>945</v>
      </c>
      <c r="B1398" s="11">
        <v>46221</v>
      </c>
      <c r="C1398">
        <v>2026</v>
      </c>
      <c r="D1398" t="s">
        <v>91</v>
      </c>
      <c r="E1398" t="s">
        <v>82</v>
      </c>
      <c r="F1398" t="s">
        <v>11</v>
      </c>
      <c r="G1398" t="s">
        <v>18</v>
      </c>
      <c r="H1398" t="s">
        <v>2</v>
      </c>
      <c r="I1398" t="s">
        <v>13</v>
      </c>
      <c r="J1398" t="s">
        <v>9</v>
      </c>
      <c r="K1398" t="s">
        <v>37</v>
      </c>
      <c r="L1398">
        <v>1</v>
      </c>
      <c r="M1398">
        <v>154.9</v>
      </c>
      <c r="N1398">
        <v>0.05</v>
      </c>
      <c r="O1398">
        <v>77.819999999999993</v>
      </c>
      <c r="P1398">
        <v>147.155</v>
      </c>
      <c r="Q1398">
        <v>77.819999999999993</v>
      </c>
      <c r="R1398">
        <v>69.335000000000008</v>
      </c>
      <c r="S1398">
        <v>0.47116985491488572</v>
      </c>
      <c r="T1398">
        <v>2026</v>
      </c>
      <c r="U1398" t="s">
        <v>91</v>
      </c>
      <c r="V1398">
        <v>7</v>
      </c>
      <c r="W1398" t="s">
        <v>82</v>
      </c>
    </row>
    <row r="1399" spans="1:23">
      <c r="A1399">
        <v>1726</v>
      </c>
      <c r="B1399" s="11">
        <v>46221</v>
      </c>
      <c r="C1399">
        <v>2026</v>
      </c>
      <c r="D1399" t="s">
        <v>91</v>
      </c>
      <c r="E1399" t="s">
        <v>82</v>
      </c>
      <c r="F1399" t="s">
        <v>6</v>
      </c>
      <c r="G1399" t="s">
        <v>49</v>
      </c>
      <c r="H1399" t="s">
        <v>19</v>
      </c>
      <c r="I1399" t="s">
        <v>16</v>
      </c>
      <c r="J1399" t="s">
        <v>23</v>
      </c>
      <c r="K1399" t="s">
        <v>40</v>
      </c>
      <c r="L1399">
        <v>2</v>
      </c>
      <c r="M1399">
        <v>80.98</v>
      </c>
      <c r="N1399">
        <v>0.05</v>
      </c>
      <c r="O1399">
        <v>39.85</v>
      </c>
      <c r="P1399">
        <v>153.86199999999999</v>
      </c>
      <c r="Q1399">
        <v>79.7</v>
      </c>
      <c r="R1399">
        <v>74.161999999999992</v>
      </c>
      <c r="S1399">
        <v>0.48200335365457353</v>
      </c>
      <c r="T1399">
        <v>2026</v>
      </c>
      <c r="U1399" t="s">
        <v>91</v>
      </c>
      <c r="V1399">
        <v>7</v>
      </c>
      <c r="W1399" t="s">
        <v>82</v>
      </c>
    </row>
    <row r="1400" spans="1:23">
      <c r="A1400">
        <v>1790</v>
      </c>
      <c r="B1400" s="11">
        <v>46221</v>
      </c>
      <c r="C1400">
        <v>2026</v>
      </c>
      <c r="D1400" t="s">
        <v>91</v>
      </c>
      <c r="E1400" t="s">
        <v>82</v>
      </c>
      <c r="F1400" t="s">
        <v>6</v>
      </c>
      <c r="G1400" t="s">
        <v>43</v>
      </c>
      <c r="H1400" t="s">
        <v>2</v>
      </c>
      <c r="I1400" t="s">
        <v>13</v>
      </c>
      <c r="J1400" t="s">
        <v>9</v>
      </c>
      <c r="K1400" t="s">
        <v>10</v>
      </c>
      <c r="L1400">
        <v>1</v>
      </c>
      <c r="M1400">
        <v>91.36</v>
      </c>
      <c r="N1400">
        <v>0</v>
      </c>
      <c r="O1400">
        <v>44.86</v>
      </c>
      <c r="P1400">
        <v>91.36</v>
      </c>
      <c r="Q1400">
        <v>44.86</v>
      </c>
      <c r="R1400">
        <v>46.5</v>
      </c>
      <c r="S1400">
        <v>0.50897548161120842</v>
      </c>
      <c r="T1400">
        <v>2026</v>
      </c>
      <c r="U1400" t="s">
        <v>91</v>
      </c>
      <c r="V1400">
        <v>7</v>
      </c>
      <c r="W1400" t="s">
        <v>82</v>
      </c>
    </row>
    <row r="1401" spans="1:23">
      <c r="A1401">
        <v>2193</v>
      </c>
      <c r="B1401" s="11">
        <v>46221</v>
      </c>
      <c r="C1401">
        <v>2026</v>
      </c>
      <c r="D1401" t="s">
        <v>91</v>
      </c>
      <c r="E1401" t="s">
        <v>82</v>
      </c>
      <c r="F1401" t="s">
        <v>11</v>
      </c>
      <c r="G1401" t="s">
        <v>12</v>
      </c>
      <c r="H1401" t="s">
        <v>2</v>
      </c>
      <c r="I1401" t="s">
        <v>3</v>
      </c>
      <c r="J1401" t="s">
        <v>4</v>
      </c>
      <c r="K1401" t="s">
        <v>26</v>
      </c>
      <c r="L1401">
        <v>2</v>
      </c>
      <c r="M1401">
        <v>39.409999999999997</v>
      </c>
      <c r="N1401">
        <v>0</v>
      </c>
      <c r="O1401">
        <v>16.8</v>
      </c>
      <c r="P1401">
        <v>78.819999999999993</v>
      </c>
      <c r="Q1401">
        <v>33.6</v>
      </c>
      <c r="R1401">
        <v>45.219999999999992</v>
      </c>
      <c r="S1401">
        <v>0.57371225577264651</v>
      </c>
      <c r="T1401">
        <v>2026</v>
      </c>
      <c r="U1401" t="s">
        <v>91</v>
      </c>
      <c r="V1401">
        <v>7</v>
      </c>
      <c r="W1401" t="s">
        <v>82</v>
      </c>
    </row>
    <row r="1402" spans="1:23">
      <c r="A1402">
        <v>2781</v>
      </c>
      <c r="B1402" s="11">
        <v>46221</v>
      </c>
      <c r="C1402">
        <v>2026</v>
      </c>
      <c r="D1402" t="s">
        <v>91</v>
      </c>
      <c r="E1402" t="s">
        <v>82</v>
      </c>
      <c r="F1402" t="s">
        <v>0</v>
      </c>
      <c r="G1402" t="s">
        <v>1</v>
      </c>
      <c r="H1402" t="s">
        <v>2</v>
      </c>
      <c r="I1402" t="s">
        <v>3</v>
      </c>
      <c r="J1402" t="s">
        <v>14</v>
      </c>
      <c r="K1402" t="s">
        <v>44</v>
      </c>
      <c r="L1402">
        <v>2</v>
      </c>
      <c r="M1402">
        <v>134.99</v>
      </c>
      <c r="N1402">
        <v>0</v>
      </c>
      <c r="O1402">
        <v>68.77</v>
      </c>
      <c r="P1402">
        <v>269.98</v>
      </c>
      <c r="Q1402">
        <v>137.54</v>
      </c>
      <c r="R1402">
        <v>132.44000000000003</v>
      </c>
      <c r="S1402">
        <v>0.49055485591525305</v>
      </c>
      <c r="T1402">
        <v>2026</v>
      </c>
      <c r="U1402" t="s">
        <v>91</v>
      </c>
      <c r="V1402">
        <v>7</v>
      </c>
      <c r="W1402" t="s">
        <v>82</v>
      </c>
    </row>
    <row r="1403" spans="1:23">
      <c r="A1403">
        <v>3043</v>
      </c>
      <c r="B1403" s="11">
        <v>46221</v>
      </c>
      <c r="C1403">
        <v>2026</v>
      </c>
      <c r="D1403" t="s">
        <v>91</v>
      </c>
      <c r="E1403" t="s">
        <v>82</v>
      </c>
      <c r="F1403" t="s">
        <v>6</v>
      </c>
      <c r="G1403" t="s">
        <v>43</v>
      </c>
      <c r="H1403" t="s">
        <v>28</v>
      </c>
      <c r="I1403" t="s">
        <v>13</v>
      </c>
      <c r="J1403" t="s">
        <v>4</v>
      </c>
      <c r="K1403" t="s">
        <v>26</v>
      </c>
      <c r="L1403">
        <v>2</v>
      </c>
      <c r="M1403">
        <v>40.93</v>
      </c>
      <c r="N1403">
        <v>0.05</v>
      </c>
      <c r="O1403">
        <v>16.89</v>
      </c>
      <c r="P1403">
        <v>77.766999999999996</v>
      </c>
      <c r="Q1403">
        <v>33.78</v>
      </c>
      <c r="R1403">
        <v>43.986999999999995</v>
      </c>
      <c r="S1403">
        <v>0.56562552239381736</v>
      </c>
      <c r="T1403">
        <v>2026</v>
      </c>
      <c r="U1403" t="s">
        <v>91</v>
      </c>
      <c r="V1403">
        <v>7</v>
      </c>
      <c r="W1403" t="s">
        <v>82</v>
      </c>
    </row>
    <row r="1404" spans="1:23">
      <c r="A1404">
        <v>3102</v>
      </c>
      <c r="B1404" s="11">
        <v>46221</v>
      </c>
      <c r="C1404">
        <v>2026</v>
      </c>
      <c r="D1404" t="s">
        <v>91</v>
      </c>
      <c r="E1404" t="s">
        <v>82</v>
      </c>
      <c r="F1404" t="s">
        <v>20</v>
      </c>
      <c r="G1404" t="s">
        <v>47</v>
      </c>
      <c r="H1404" t="s">
        <v>28</v>
      </c>
      <c r="I1404" t="s">
        <v>3</v>
      </c>
      <c r="J1404" t="s">
        <v>9</v>
      </c>
      <c r="K1404" t="s">
        <v>10</v>
      </c>
      <c r="L1404">
        <v>1</v>
      </c>
      <c r="M1404">
        <v>90.02</v>
      </c>
      <c r="N1404">
        <v>0.05</v>
      </c>
      <c r="O1404">
        <v>45.83</v>
      </c>
      <c r="P1404">
        <v>85.518999999999991</v>
      </c>
      <c r="Q1404">
        <v>45.83</v>
      </c>
      <c r="R1404">
        <v>39.688999999999993</v>
      </c>
      <c r="S1404">
        <v>0.46409569803201622</v>
      </c>
      <c r="T1404">
        <v>2026</v>
      </c>
      <c r="U1404" t="s">
        <v>91</v>
      </c>
      <c r="V1404">
        <v>7</v>
      </c>
      <c r="W1404" t="s">
        <v>82</v>
      </c>
    </row>
    <row r="1405" spans="1:23">
      <c r="A1405">
        <v>3156</v>
      </c>
      <c r="B1405" s="11">
        <v>46221</v>
      </c>
      <c r="C1405">
        <v>2026</v>
      </c>
      <c r="D1405" t="s">
        <v>91</v>
      </c>
      <c r="E1405" t="s">
        <v>82</v>
      </c>
      <c r="F1405" t="s">
        <v>0</v>
      </c>
      <c r="G1405" t="s">
        <v>1</v>
      </c>
      <c r="H1405" t="s">
        <v>19</v>
      </c>
      <c r="I1405" t="s">
        <v>3</v>
      </c>
      <c r="J1405" t="s">
        <v>34</v>
      </c>
      <c r="K1405" t="s">
        <v>45</v>
      </c>
      <c r="L1405">
        <v>2</v>
      </c>
      <c r="M1405">
        <v>50.73</v>
      </c>
      <c r="N1405">
        <v>0</v>
      </c>
      <c r="O1405">
        <v>21.87</v>
      </c>
      <c r="P1405">
        <v>101.46</v>
      </c>
      <c r="Q1405">
        <v>43.74</v>
      </c>
      <c r="R1405">
        <v>57.719999999999992</v>
      </c>
      <c r="S1405">
        <v>0.56889414547604966</v>
      </c>
      <c r="T1405">
        <v>2026</v>
      </c>
      <c r="U1405" t="s">
        <v>91</v>
      </c>
      <c r="V1405">
        <v>7</v>
      </c>
      <c r="W1405" t="s">
        <v>82</v>
      </c>
    </row>
    <row r="1406" spans="1:23">
      <c r="A1406">
        <v>3308</v>
      </c>
      <c r="B1406" s="11">
        <v>46221</v>
      </c>
      <c r="C1406">
        <v>2026</v>
      </c>
      <c r="D1406" t="s">
        <v>91</v>
      </c>
      <c r="E1406" t="s">
        <v>82</v>
      </c>
      <c r="F1406" t="s">
        <v>20</v>
      </c>
      <c r="G1406" t="s">
        <v>47</v>
      </c>
      <c r="H1406" t="s">
        <v>19</v>
      </c>
      <c r="I1406" t="s">
        <v>13</v>
      </c>
      <c r="J1406" t="s">
        <v>34</v>
      </c>
      <c r="K1406" t="s">
        <v>38</v>
      </c>
      <c r="L1406">
        <v>3</v>
      </c>
      <c r="M1406">
        <v>121.05</v>
      </c>
      <c r="N1406">
        <v>0.05</v>
      </c>
      <c r="O1406">
        <v>68.56</v>
      </c>
      <c r="P1406">
        <v>344.99249999999995</v>
      </c>
      <c r="Q1406">
        <v>205.68</v>
      </c>
      <c r="R1406">
        <v>139.31249999999994</v>
      </c>
      <c r="S1406">
        <v>0.40381312637231231</v>
      </c>
      <c r="T1406">
        <v>2026</v>
      </c>
      <c r="U1406" t="s">
        <v>91</v>
      </c>
      <c r="V1406">
        <v>7</v>
      </c>
      <c r="W1406" t="s">
        <v>82</v>
      </c>
    </row>
    <row r="1407" spans="1:23">
      <c r="A1407">
        <v>3329</v>
      </c>
      <c r="B1407" s="11">
        <v>46221</v>
      </c>
      <c r="C1407">
        <v>2026</v>
      </c>
      <c r="D1407" t="s">
        <v>91</v>
      </c>
      <c r="E1407" t="s">
        <v>82</v>
      </c>
      <c r="F1407" t="s">
        <v>6</v>
      </c>
      <c r="G1407" t="s">
        <v>41</v>
      </c>
      <c r="H1407" t="s">
        <v>2</v>
      </c>
      <c r="I1407" t="s">
        <v>13</v>
      </c>
      <c r="J1407" t="s">
        <v>4</v>
      </c>
      <c r="K1407" t="s">
        <v>5</v>
      </c>
      <c r="L1407">
        <v>2</v>
      </c>
      <c r="M1407">
        <v>81.739999999999995</v>
      </c>
      <c r="N1407">
        <v>0</v>
      </c>
      <c r="O1407">
        <v>42.75</v>
      </c>
      <c r="P1407">
        <v>163.47999999999999</v>
      </c>
      <c r="Q1407">
        <v>85.5</v>
      </c>
      <c r="R1407">
        <v>77.97999999999999</v>
      </c>
      <c r="S1407">
        <v>0.47700024467824809</v>
      </c>
      <c r="T1407">
        <v>2026</v>
      </c>
      <c r="U1407" t="s">
        <v>91</v>
      </c>
      <c r="V1407">
        <v>7</v>
      </c>
      <c r="W1407" t="s">
        <v>82</v>
      </c>
    </row>
    <row r="1408" spans="1:23">
      <c r="A1408">
        <v>4102</v>
      </c>
      <c r="B1408" s="11">
        <v>46221</v>
      </c>
      <c r="C1408">
        <v>2026</v>
      </c>
      <c r="D1408" t="s">
        <v>91</v>
      </c>
      <c r="E1408" t="s">
        <v>82</v>
      </c>
      <c r="F1408" t="s">
        <v>6</v>
      </c>
      <c r="G1408" t="s">
        <v>43</v>
      </c>
      <c r="H1408" t="s">
        <v>2</v>
      </c>
      <c r="I1408" t="s">
        <v>3</v>
      </c>
      <c r="J1408" t="s">
        <v>9</v>
      </c>
      <c r="K1408" t="s">
        <v>37</v>
      </c>
      <c r="L1408">
        <v>3</v>
      </c>
      <c r="M1408">
        <v>154.01</v>
      </c>
      <c r="N1408">
        <v>0.1</v>
      </c>
      <c r="O1408">
        <v>78.78</v>
      </c>
      <c r="P1408">
        <v>415.827</v>
      </c>
      <c r="Q1408">
        <v>236.34</v>
      </c>
      <c r="R1408">
        <v>179.48699999999999</v>
      </c>
      <c r="S1408">
        <v>0.43163863818366771</v>
      </c>
      <c r="T1408">
        <v>2026</v>
      </c>
      <c r="U1408" t="s">
        <v>91</v>
      </c>
      <c r="V1408">
        <v>7</v>
      </c>
      <c r="W1408" t="s">
        <v>82</v>
      </c>
    </row>
    <row r="1409" spans="1:23">
      <c r="A1409">
        <v>4109</v>
      </c>
      <c r="B1409" s="11">
        <v>46221</v>
      </c>
      <c r="C1409">
        <v>2026</v>
      </c>
      <c r="D1409" t="s">
        <v>91</v>
      </c>
      <c r="E1409" t="s">
        <v>82</v>
      </c>
      <c r="F1409" t="s">
        <v>6</v>
      </c>
      <c r="G1409" t="s">
        <v>43</v>
      </c>
      <c r="H1409" t="s">
        <v>28</v>
      </c>
      <c r="I1409" t="s">
        <v>13</v>
      </c>
      <c r="J1409" t="s">
        <v>4</v>
      </c>
      <c r="K1409" t="s">
        <v>30</v>
      </c>
      <c r="L1409">
        <v>4</v>
      </c>
      <c r="M1409">
        <v>101.61</v>
      </c>
      <c r="N1409">
        <v>0</v>
      </c>
      <c r="O1409">
        <v>51.68</v>
      </c>
      <c r="P1409">
        <v>406.44</v>
      </c>
      <c r="Q1409">
        <v>206.72</v>
      </c>
      <c r="R1409">
        <v>199.72</v>
      </c>
      <c r="S1409">
        <v>0.49138864285011319</v>
      </c>
      <c r="T1409">
        <v>2026</v>
      </c>
      <c r="U1409" t="s">
        <v>91</v>
      </c>
      <c r="V1409">
        <v>7</v>
      </c>
      <c r="W1409" t="s">
        <v>82</v>
      </c>
    </row>
    <row r="1410" spans="1:23">
      <c r="A1410">
        <v>4813</v>
      </c>
      <c r="B1410" s="11">
        <v>46221</v>
      </c>
      <c r="C1410">
        <v>2026</v>
      </c>
      <c r="D1410" t="s">
        <v>91</v>
      </c>
      <c r="E1410" t="s">
        <v>82</v>
      </c>
      <c r="F1410" t="s">
        <v>11</v>
      </c>
      <c r="G1410" t="s">
        <v>39</v>
      </c>
      <c r="H1410" t="s">
        <v>19</v>
      </c>
      <c r="I1410" t="s">
        <v>3</v>
      </c>
      <c r="J1410" t="s">
        <v>34</v>
      </c>
      <c r="K1410" t="s">
        <v>42</v>
      </c>
      <c r="L1410">
        <v>2</v>
      </c>
      <c r="M1410">
        <v>36.869999999999997</v>
      </c>
      <c r="N1410">
        <v>0.15</v>
      </c>
      <c r="O1410">
        <v>13.94</v>
      </c>
      <c r="P1410">
        <v>62.678999999999995</v>
      </c>
      <c r="Q1410">
        <v>27.88</v>
      </c>
      <c r="R1410">
        <v>34.798999999999992</v>
      </c>
      <c r="S1410">
        <v>0.55519392459994565</v>
      </c>
      <c r="T1410">
        <v>2026</v>
      </c>
      <c r="U1410" t="s">
        <v>91</v>
      </c>
      <c r="V1410">
        <v>7</v>
      </c>
      <c r="W1410" t="s">
        <v>82</v>
      </c>
    </row>
    <row r="1411" spans="1:23">
      <c r="A1411">
        <v>5054</v>
      </c>
      <c r="B1411" s="11">
        <v>46221</v>
      </c>
      <c r="C1411">
        <v>2026</v>
      </c>
      <c r="D1411" t="s">
        <v>91</v>
      </c>
      <c r="E1411" t="s">
        <v>82</v>
      </c>
      <c r="F1411" t="s">
        <v>20</v>
      </c>
      <c r="G1411" t="s">
        <v>33</v>
      </c>
      <c r="H1411" t="s">
        <v>2</v>
      </c>
      <c r="I1411" t="s">
        <v>13</v>
      </c>
      <c r="J1411" t="s">
        <v>23</v>
      </c>
      <c r="K1411" t="s">
        <v>51</v>
      </c>
      <c r="L1411">
        <v>2</v>
      </c>
      <c r="M1411">
        <v>121.06</v>
      </c>
      <c r="N1411">
        <v>0</v>
      </c>
      <c r="O1411">
        <v>59.62</v>
      </c>
      <c r="P1411">
        <v>242.12</v>
      </c>
      <c r="Q1411">
        <v>119.24</v>
      </c>
      <c r="R1411">
        <v>122.88000000000001</v>
      </c>
      <c r="S1411">
        <v>0.50751693375185858</v>
      </c>
      <c r="T1411">
        <v>2026</v>
      </c>
      <c r="U1411" t="s">
        <v>91</v>
      </c>
      <c r="V1411">
        <v>7</v>
      </c>
      <c r="W1411" t="s">
        <v>82</v>
      </c>
    </row>
    <row r="1412" spans="1:23">
      <c r="A1412">
        <v>138</v>
      </c>
      <c r="B1412" s="11">
        <v>46222</v>
      </c>
      <c r="C1412">
        <v>2026</v>
      </c>
      <c r="D1412" t="s">
        <v>91</v>
      </c>
      <c r="E1412" t="s">
        <v>82</v>
      </c>
      <c r="F1412" t="s">
        <v>6</v>
      </c>
      <c r="G1412" t="s">
        <v>43</v>
      </c>
      <c r="H1412" t="s">
        <v>2</v>
      </c>
      <c r="I1412" t="s">
        <v>13</v>
      </c>
      <c r="J1412" t="s">
        <v>9</v>
      </c>
      <c r="K1412" t="s">
        <v>46</v>
      </c>
      <c r="L1412">
        <v>2</v>
      </c>
      <c r="M1412">
        <v>71.81</v>
      </c>
      <c r="N1412">
        <v>0</v>
      </c>
      <c r="O1412">
        <v>32.35</v>
      </c>
      <c r="P1412">
        <v>143.62</v>
      </c>
      <c r="Q1412">
        <v>64.7</v>
      </c>
      <c r="R1412">
        <v>78.92</v>
      </c>
      <c r="S1412">
        <v>0.54950563988302459</v>
      </c>
      <c r="T1412">
        <v>2026</v>
      </c>
      <c r="U1412" t="s">
        <v>91</v>
      </c>
      <c r="V1412">
        <v>7</v>
      </c>
      <c r="W1412" t="s">
        <v>82</v>
      </c>
    </row>
    <row r="1413" spans="1:23">
      <c r="A1413">
        <v>433</v>
      </c>
      <c r="B1413" s="11">
        <v>46222</v>
      </c>
      <c r="C1413">
        <v>2026</v>
      </c>
      <c r="D1413" t="s">
        <v>91</v>
      </c>
      <c r="E1413" t="s">
        <v>82</v>
      </c>
      <c r="F1413" t="s">
        <v>6</v>
      </c>
      <c r="G1413" t="s">
        <v>43</v>
      </c>
      <c r="H1413" t="s">
        <v>2</v>
      </c>
      <c r="I1413" t="s">
        <v>13</v>
      </c>
      <c r="J1413" t="s">
        <v>9</v>
      </c>
      <c r="K1413" t="s">
        <v>17</v>
      </c>
      <c r="L1413">
        <v>4</v>
      </c>
      <c r="M1413">
        <v>145.18</v>
      </c>
      <c r="N1413">
        <v>0</v>
      </c>
      <c r="O1413">
        <v>79.540000000000006</v>
      </c>
      <c r="P1413">
        <v>580.72</v>
      </c>
      <c r="Q1413">
        <v>318.16000000000003</v>
      </c>
      <c r="R1413">
        <v>262.56</v>
      </c>
      <c r="S1413">
        <v>0.45212839234054275</v>
      </c>
      <c r="T1413">
        <v>2026</v>
      </c>
      <c r="U1413" t="s">
        <v>91</v>
      </c>
      <c r="V1413">
        <v>7</v>
      </c>
      <c r="W1413" t="s">
        <v>82</v>
      </c>
    </row>
    <row r="1414" spans="1:23">
      <c r="A1414">
        <v>484</v>
      </c>
      <c r="B1414" s="11">
        <v>46222</v>
      </c>
      <c r="C1414">
        <v>2026</v>
      </c>
      <c r="D1414" t="s">
        <v>91</v>
      </c>
      <c r="E1414" t="s">
        <v>82</v>
      </c>
      <c r="F1414" t="s">
        <v>6</v>
      </c>
      <c r="G1414" t="s">
        <v>43</v>
      </c>
      <c r="H1414" t="s">
        <v>2</v>
      </c>
      <c r="I1414" t="s">
        <v>13</v>
      </c>
      <c r="J1414" t="s">
        <v>34</v>
      </c>
      <c r="K1414" t="s">
        <v>42</v>
      </c>
      <c r="L1414">
        <v>2</v>
      </c>
      <c r="M1414">
        <v>36.07</v>
      </c>
      <c r="N1414">
        <v>0</v>
      </c>
      <c r="O1414">
        <v>13.6</v>
      </c>
      <c r="P1414">
        <v>72.14</v>
      </c>
      <c r="Q1414">
        <v>27.2</v>
      </c>
      <c r="R1414">
        <v>44.94</v>
      </c>
      <c r="S1414">
        <v>0.62295536456889378</v>
      </c>
      <c r="T1414">
        <v>2026</v>
      </c>
      <c r="U1414" t="s">
        <v>91</v>
      </c>
      <c r="V1414">
        <v>7</v>
      </c>
      <c r="W1414" t="s">
        <v>82</v>
      </c>
    </row>
    <row r="1415" spans="1:23">
      <c r="A1415">
        <v>492</v>
      </c>
      <c r="B1415" s="11">
        <v>46222</v>
      </c>
      <c r="C1415">
        <v>2026</v>
      </c>
      <c r="D1415" t="s">
        <v>91</v>
      </c>
      <c r="E1415" t="s">
        <v>82</v>
      </c>
      <c r="F1415" t="s">
        <v>6</v>
      </c>
      <c r="G1415" t="s">
        <v>49</v>
      </c>
      <c r="H1415" t="s">
        <v>19</v>
      </c>
      <c r="I1415" t="s">
        <v>13</v>
      </c>
      <c r="J1415" t="s">
        <v>9</v>
      </c>
      <c r="K1415" t="s">
        <v>46</v>
      </c>
      <c r="L1415">
        <v>3</v>
      </c>
      <c r="M1415">
        <v>72.23</v>
      </c>
      <c r="N1415">
        <v>0.1</v>
      </c>
      <c r="O1415">
        <v>31.67</v>
      </c>
      <c r="P1415">
        <v>195.02100000000002</v>
      </c>
      <c r="Q1415">
        <v>95.01</v>
      </c>
      <c r="R1415">
        <v>100.01100000000001</v>
      </c>
      <c r="S1415">
        <v>0.5128216961250327</v>
      </c>
      <c r="T1415">
        <v>2026</v>
      </c>
      <c r="U1415" t="s">
        <v>91</v>
      </c>
      <c r="V1415">
        <v>7</v>
      </c>
      <c r="W1415" t="s">
        <v>82</v>
      </c>
    </row>
    <row r="1416" spans="1:23">
      <c r="A1416">
        <v>626</v>
      </c>
      <c r="B1416" s="11">
        <v>46222</v>
      </c>
      <c r="C1416">
        <v>2026</v>
      </c>
      <c r="D1416" t="s">
        <v>91</v>
      </c>
      <c r="E1416" t="s">
        <v>82</v>
      </c>
      <c r="F1416" t="s">
        <v>6</v>
      </c>
      <c r="G1416" t="s">
        <v>49</v>
      </c>
      <c r="H1416" t="s">
        <v>19</v>
      </c>
      <c r="I1416" t="s">
        <v>3</v>
      </c>
      <c r="J1416" t="s">
        <v>14</v>
      </c>
      <c r="K1416" t="s">
        <v>15</v>
      </c>
      <c r="L1416">
        <v>1</v>
      </c>
      <c r="M1416">
        <v>36.549999999999997</v>
      </c>
      <c r="N1416">
        <v>0.1</v>
      </c>
      <c r="O1416">
        <v>13.2</v>
      </c>
      <c r="P1416">
        <v>32.894999999999996</v>
      </c>
      <c r="Q1416">
        <v>13.2</v>
      </c>
      <c r="R1416">
        <v>19.694999999999997</v>
      </c>
      <c r="S1416">
        <v>0.59872321021431829</v>
      </c>
      <c r="T1416">
        <v>2026</v>
      </c>
      <c r="U1416" t="s">
        <v>91</v>
      </c>
      <c r="V1416">
        <v>7</v>
      </c>
      <c r="W1416" t="s">
        <v>82</v>
      </c>
    </row>
    <row r="1417" spans="1:23">
      <c r="A1417">
        <v>1409</v>
      </c>
      <c r="B1417" s="11">
        <v>46222</v>
      </c>
      <c r="C1417">
        <v>2026</v>
      </c>
      <c r="D1417" t="s">
        <v>91</v>
      </c>
      <c r="E1417" t="s">
        <v>82</v>
      </c>
      <c r="F1417" t="s">
        <v>6</v>
      </c>
      <c r="G1417" t="s">
        <v>49</v>
      </c>
      <c r="H1417" t="s">
        <v>2</v>
      </c>
      <c r="I1417" t="s">
        <v>13</v>
      </c>
      <c r="J1417" t="s">
        <v>23</v>
      </c>
      <c r="K1417" t="s">
        <v>51</v>
      </c>
      <c r="L1417">
        <v>5</v>
      </c>
      <c r="M1417">
        <v>124.68</v>
      </c>
      <c r="N1417">
        <v>0.05</v>
      </c>
      <c r="O1417">
        <v>60.61</v>
      </c>
      <c r="P1417">
        <v>592.23</v>
      </c>
      <c r="Q1417">
        <v>303.05</v>
      </c>
      <c r="R1417">
        <v>289.18</v>
      </c>
      <c r="S1417">
        <v>0.48829002245749115</v>
      </c>
      <c r="T1417">
        <v>2026</v>
      </c>
      <c r="U1417" t="s">
        <v>91</v>
      </c>
      <c r="V1417">
        <v>7</v>
      </c>
      <c r="W1417" t="s">
        <v>82</v>
      </c>
    </row>
    <row r="1418" spans="1:23">
      <c r="A1418">
        <v>1486</v>
      </c>
      <c r="B1418" s="11">
        <v>46222</v>
      </c>
      <c r="C1418">
        <v>2026</v>
      </c>
      <c r="D1418" t="s">
        <v>91</v>
      </c>
      <c r="E1418" t="s">
        <v>82</v>
      </c>
      <c r="F1418" t="s">
        <v>20</v>
      </c>
      <c r="G1418" t="s">
        <v>33</v>
      </c>
      <c r="H1418" t="s">
        <v>2</v>
      </c>
      <c r="I1418" t="s">
        <v>3</v>
      </c>
      <c r="J1418" t="s">
        <v>4</v>
      </c>
      <c r="K1418" t="s">
        <v>30</v>
      </c>
      <c r="L1418">
        <v>1</v>
      </c>
      <c r="M1418">
        <v>101.7</v>
      </c>
      <c r="N1418">
        <v>0.05</v>
      </c>
      <c r="O1418">
        <v>49.92</v>
      </c>
      <c r="P1418">
        <v>96.614999999999995</v>
      </c>
      <c r="Q1418">
        <v>49.92</v>
      </c>
      <c r="R1418">
        <v>46.694999999999993</v>
      </c>
      <c r="S1418">
        <v>0.48331004502406455</v>
      </c>
      <c r="T1418">
        <v>2026</v>
      </c>
      <c r="U1418" t="s">
        <v>91</v>
      </c>
      <c r="V1418">
        <v>7</v>
      </c>
      <c r="W1418" t="s">
        <v>82</v>
      </c>
    </row>
    <row r="1419" spans="1:23">
      <c r="A1419">
        <v>1940</v>
      </c>
      <c r="B1419" s="11">
        <v>46222</v>
      </c>
      <c r="C1419">
        <v>2026</v>
      </c>
      <c r="D1419" t="s">
        <v>91</v>
      </c>
      <c r="E1419" t="s">
        <v>82</v>
      </c>
      <c r="F1419" t="s">
        <v>11</v>
      </c>
      <c r="G1419" t="s">
        <v>52</v>
      </c>
      <c r="H1419" t="s">
        <v>2</v>
      </c>
      <c r="I1419" t="s">
        <v>13</v>
      </c>
      <c r="J1419" t="s">
        <v>34</v>
      </c>
      <c r="K1419" t="s">
        <v>45</v>
      </c>
      <c r="L1419">
        <v>2</v>
      </c>
      <c r="M1419">
        <v>50.24</v>
      </c>
      <c r="N1419">
        <v>0.05</v>
      </c>
      <c r="O1419">
        <v>21.88</v>
      </c>
      <c r="P1419">
        <v>95.456000000000003</v>
      </c>
      <c r="Q1419">
        <v>43.76</v>
      </c>
      <c r="R1419">
        <v>51.696000000000005</v>
      </c>
      <c r="S1419">
        <v>0.54156889037881328</v>
      </c>
      <c r="T1419">
        <v>2026</v>
      </c>
      <c r="U1419" t="s">
        <v>91</v>
      </c>
      <c r="V1419">
        <v>7</v>
      </c>
      <c r="W1419" t="s">
        <v>82</v>
      </c>
    </row>
    <row r="1420" spans="1:23">
      <c r="A1420">
        <v>2215</v>
      </c>
      <c r="B1420" s="11">
        <v>46222</v>
      </c>
      <c r="C1420">
        <v>2026</v>
      </c>
      <c r="D1420" t="s">
        <v>91</v>
      </c>
      <c r="E1420" t="s">
        <v>82</v>
      </c>
      <c r="F1420" t="s">
        <v>20</v>
      </c>
      <c r="G1420" t="s">
        <v>47</v>
      </c>
      <c r="H1420" t="s">
        <v>19</v>
      </c>
      <c r="I1420" t="s">
        <v>3</v>
      </c>
      <c r="J1420" t="s">
        <v>34</v>
      </c>
      <c r="K1420" t="s">
        <v>42</v>
      </c>
      <c r="L1420">
        <v>3</v>
      </c>
      <c r="M1420">
        <v>35.53</v>
      </c>
      <c r="N1420">
        <v>0</v>
      </c>
      <c r="O1420">
        <v>14</v>
      </c>
      <c r="P1420">
        <v>106.59</v>
      </c>
      <c r="Q1420">
        <v>42</v>
      </c>
      <c r="R1420">
        <v>64.59</v>
      </c>
      <c r="S1420">
        <v>0.60596678862932729</v>
      </c>
      <c r="T1420">
        <v>2026</v>
      </c>
      <c r="U1420" t="s">
        <v>91</v>
      </c>
      <c r="V1420">
        <v>7</v>
      </c>
      <c r="W1420" t="s">
        <v>82</v>
      </c>
    </row>
    <row r="1421" spans="1:23">
      <c r="A1421">
        <v>2555</v>
      </c>
      <c r="B1421" s="11">
        <v>46222</v>
      </c>
      <c r="C1421">
        <v>2026</v>
      </c>
      <c r="D1421" t="s">
        <v>91</v>
      </c>
      <c r="E1421" t="s">
        <v>82</v>
      </c>
      <c r="F1421" t="s">
        <v>11</v>
      </c>
      <c r="G1421" t="s">
        <v>12</v>
      </c>
      <c r="H1421" t="s">
        <v>28</v>
      </c>
      <c r="I1421" t="s">
        <v>13</v>
      </c>
      <c r="J1421" t="s">
        <v>14</v>
      </c>
      <c r="K1421" t="s">
        <v>32</v>
      </c>
      <c r="L1421">
        <v>2</v>
      </c>
      <c r="M1421">
        <v>46.89</v>
      </c>
      <c r="N1421">
        <v>0.1</v>
      </c>
      <c r="O1421">
        <v>18.53</v>
      </c>
      <c r="P1421">
        <v>84.402000000000001</v>
      </c>
      <c r="Q1421">
        <v>37.06</v>
      </c>
      <c r="R1421">
        <v>47.341999999999999</v>
      </c>
      <c r="S1421">
        <v>0.56091087888912583</v>
      </c>
      <c r="T1421">
        <v>2026</v>
      </c>
      <c r="U1421" t="s">
        <v>91</v>
      </c>
      <c r="V1421">
        <v>7</v>
      </c>
      <c r="W1421" t="s">
        <v>82</v>
      </c>
    </row>
    <row r="1422" spans="1:23">
      <c r="A1422">
        <v>4710</v>
      </c>
      <c r="B1422" s="11">
        <v>46222</v>
      </c>
      <c r="C1422">
        <v>2026</v>
      </c>
      <c r="D1422" t="s">
        <v>91</v>
      </c>
      <c r="E1422" t="s">
        <v>82</v>
      </c>
      <c r="F1422" t="s">
        <v>0</v>
      </c>
      <c r="G1422" t="s">
        <v>1</v>
      </c>
      <c r="H1422" t="s">
        <v>19</v>
      </c>
      <c r="I1422" t="s">
        <v>3</v>
      </c>
      <c r="J1422" t="s">
        <v>23</v>
      </c>
      <c r="K1422" t="s">
        <v>29</v>
      </c>
      <c r="L1422">
        <v>1</v>
      </c>
      <c r="M1422">
        <v>197.29</v>
      </c>
      <c r="N1422">
        <v>0.1</v>
      </c>
      <c r="O1422">
        <v>104.7</v>
      </c>
      <c r="P1422">
        <v>177.56100000000001</v>
      </c>
      <c r="Q1422">
        <v>104.7</v>
      </c>
      <c r="R1422">
        <v>72.861000000000004</v>
      </c>
      <c r="S1422">
        <v>0.4103434875901803</v>
      </c>
      <c r="T1422">
        <v>2026</v>
      </c>
      <c r="U1422" t="s">
        <v>91</v>
      </c>
      <c r="V1422">
        <v>7</v>
      </c>
      <c r="W1422" t="s">
        <v>82</v>
      </c>
    </row>
    <row r="1423" spans="1:23">
      <c r="A1423">
        <v>4974</v>
      </c>
      <c r="B1423" s="11">
        <v>46222</v>
      </c>
      <c r="C1423">
        <v>2026</v>
      </c>
      <c r="D1423" t="s">
        <v>91</v>
      </c>
      <c r="E1423" t="s">
        <v>82</v>
      </c>
      <c r="F1423" t="s">
        <v>0</v>
      </c>
      <c r="G1423" t="s">
        <v>36</v>
      </c>
      <c r="H1423" t="s">
        <v>19</v>
      </c>
      <c r="I1423" t="s">
        <v>16</v>
      </c>
      <c r="J1423" t="s">
        <v>9</v>
      </c>
      <c r="K1423" t="s">
        <v>46</v>
      </c>
      <c r="L1423">
        <v>1</v>
      </c>
      <c r="M1423">
        <v>70.52</v>
      </c>
      <c r="N1423">
        <v>0.1</v>
      </c>
      <c r="O1423">
        <v>33.28</v>
      </c>
      <c r="P1423">
        <v>63.467999999999996</v>
      </c>
      <c r="Q1423">
        <v>33.28</v>
      </c>
      <c r="R1423">
        <v>30.187999999999995</v>
      </c>
      <c r="S1423">
        <v>0.47564126804058732</v>
      </c>
      <c r="T1423">
        <v>2026</v>
      </c>
      <c r="U1423" t="s">
        <v>91</v>
      </c>
      <c r="V1423">
        <v>7</v>
      </c>
      <c r="W1423" t="s">
        <v>82</v>
      </c>
    </row>
    <row r="1424" spans="1:23">
      <c r="A1424">
        <v>5048</v>
      </c>
      <c r="B1424" s="11">
        <v>46222</v>
      </c>
      <c r="C1424">
        <v>2026</v>
      </c>
      <c r="D1424" t="s">
        <v>91</v>
      </c>
      <c r="E1424" t="s">
        <v>82</v>
      </c>
      <c r="F1424" t="s">
        <v>6</v>
      </c>
      <c r="G1424" t="s">
        <v>43</v>
      </c>
      <c r="H1424" t="s">
        <v>28</v>
      </c>
      <c r="I1424" t="s">
        <v>13</v>
      </c>
      <c r="J1424" t="s">
        <v>34</v>
      </c>
      <c r="K1424" t="s">
        <v>45</v>
      </c>
      <c r="L1424">
        <v>3</v>
      </c>
      <c r="M1424">
        <v>49.9</v>
      </c>
      <c r="N1424">
        <v>0.05</v>
      </c>
      <c r="O1424">
        <v>22.27</v>
      </c>
      <c r="P1424">
        <v>142.21499999999997</v>
      </c>
      <c r="Q1424">
        <v>66.81</v>
      </c>
      <c r="R1424">
        <v>75.404999999999973</v>
      </c>
      <c r="S1424">
        <v>0.53021833139964125</v>
      </c>
      <c r="T1424">
        <v>2026</v>
      </c>
      <c r="U1424" t="s">
        <v>91</v>
      </c>
      <c r="V1424">
        <v>7</v>
      </c>
      <c r="W1424" t="s">
        <v>82</v>
      </c>
    </row>
    <row r="1425" spans="1:23">
      <c r="A1425">
        <v>1</v>
      </c>
      <c r="B1425" s="11">
        <v>46223</v>
      </c>
      <c r="C1425">
        <v>2026</v>
      </c>
      <c r="D1425" t="s">
        <v>91</v>
      </c>
      <c r="E1425" t="s">
        <v>82</v>
      </c>
      <c r="F1425" t="s">
        <v>20</v>
      </c>
      <c r="G1425" t="s">
        <v>31</v>
      </c>
      <c r="H1425" t="s">
        <v>19</v>
      </c>
      <c r="I1425" t="s">
        <v>13</v>
      </c>
      <c r="J1425" t="s">
        <v>9</v>
      </c>
      <c r="K1425" t="s">
        <v>37</v>
      </c>
      <c r="L1425">
        <v>3</v>
      </c>
      <c r="M1425">
        <v>156.25</v>
      </c>
      <c r="N1425">
        <v>0</v>
      </c>
      <c r="O1425">
        <v>79.900000000000006</v>
      </c>
      <c r="P1425">
        <v>468.75</v>
      </c>
      <c r="Q1425">
        <v>239.70000000000002</v>
      </c>
      <c r="R1425">
        <v>229.04999999999998</v>
      </c>
      <c r="S1425">
        <v>0.48863999999999996</v>
      </c>
      <c r="T1425">
        <v>2026</v>
      </c>
      <c r="U1425" t="s">
        <v>91</v>
      </c>
      <c r="V1425">
        <v>7</v>
      </c>
      <c r="W1425" t="s">
        <v>82</v>
      </c>
    </row>
    <row r="1426" spans="1:23">
      <c r="A1426">
        <v>270</v>
      </c>
      <c r="B1426" s="11">
        <v>46223</v>
      </c>
      <c r="C1426">
        <v>2026</v>
      </c>
      <c r="D1426" t="s">
        <v>91</v>
      </c>
      <c r="E1426" t="s">
        <v>82</v>
      </c>
      <c r="F1426" t="s">
        <v>11</v>
      </c>
      <c r="G1426" t="s">
        <v>12</v>
      </c>
      <c r="H1426" t="s">
        <v>28</v>
      </c>
      <c r="I1426" t="s">
        <v>3</v>
      </c>
      <c r="J1426" t="s">
        <v>23</v>
      </c>
      <c r="K1426" t="s">
        <v>51</v>
      </c>
      <c r="L1426">
        <v>3</v>
      </c>
      <c r="M1426">
        <v>120.14</v>
      </c>
      <c r="N1426">
        <v>0</v>
      </c>
      <c r="O1426">
        <v>58.9</v>
      </c>
      <c r="P1426">
        <v>360.42</v>
      </c>
      <c r="Q1426">
        <v>176.7</v>
      </c>
      <c r="R1426">
        <v>183.72000000000003</v>
      </c>
      <c r="S1426">
        <v>0.5097386382553688</v>
      </c>
      <c r="T1426">
        <v>2026</v>
      </c>
      <c r="U1426" t="s">
        <v>91</v>
      </c>
      <c r="V1426">
        <v>7</v>
      </c>
      <c r="W1426" t="s">
        <v>82</v>
      </c>
    </row>
    <row r="1427" spans="1:23">
      <c r="A1427">
        <v>2130</v>
      </c>
      <c r="B1427" s="11">
        <v>46223</v>
      </c>
      <c r="C1427">
        <v>2026</v>
      </c>
      <c r="D1427" t="s">
        <v>91</v>
      </c>
      <c r="E1427" t="s">
        <v>82</v>
      </c>
      <c r="F1427" t="s">
        <v>6</v>
      </c>
      <c r="G1427" t="s">
        <v>49</v>
      </c>
      <c r="H1427" t="s">
        <v>19</v>
      </c>
      <c r="I1427" t="s">
        <v>3</v>
      </c>
      <c r="J1427" t="s">
        <v>9</v>
      </c>
      <c r="K1427" t="s">
        <v>17</v>
      </c>
      <c r="L1427">
        <v>1</v>
      </c>
      <c r="M1427">
        <v>145.21</v>
      </c>
      <c r="N1427">
        <v>0</v>
      </c>
      <c r="O1427">
        <v>80.52</v>
      </c>
      <c r="P1427">
        <v>145.21</v>
      </c>
      <c r="Q1427">
        <v>80.52</v>
      </c>
      <c r="R1427">
        <v>64.690000000000012</v>
      </c>
      <c r="S1427">
        <v>0.44549273466014744</v>
      </c>
      <c r="T1427">
        <v>2026</v>
      </c>
      <c r="U1427" t="s">
        <v>91</v>
      </c>
      <c r="V1427">
        <v>7</v>
      </c>
      <c r="W1427" t="s">
        <v>82</v>
      </c>
    </row>
    <row r="1428" spans="1:23">
      <c r="A1428">
        <v>2474</v>
      </c>
      <c r="B1428" s="11">
        <v>46223</v>
      </c>
      <c r="C1428">
        <v>2026</v>
      </c>
      <c r="D1428" t="s">
        <v>91</v>
      </c>
      <c r="E1428" t="s">
        <v>82</v>
      </c>
      <c r="F1428" t="s">
        <v>11</v>
      </c>
      <c r="G1428" t="s">
        <v>12</v>
      </c>
      <c r="H1428" t="s">
        <v>19</v>
      </c>
      <c r="I1428" t="s">
        <v>3</v>
      </c>
      <c r="J1428" t="s">
        <v>4</v>
      </c>
      <c r="K1428" t="s">
        <v>26</v>
      </c>
      <c r="L1428">
        <v>2</v>
      </c>
      <c r="M1428">
        <v>39.78</v>
      </c>
      <c r="N1428">
        <v>0.1</v>
      </c>
      <c r="O1428">
        <v>16.260000000000002</v>
      </c>
      <c r="P1428">
        <v>71.603999999999999</v>
      </c>
      <c r="Q1428">
        <v>32.520000000000003</v>
      </c>
      <c r="R1428">
        <v>39.083999999999996</v>
      </c>
      <c r="S1428">
        <v>0.54583542818836928</v>
      </c>
      <c r="T1428">
        <v>2026</v>
      </c>
      <c r="U1428" t="s">
        <v>91</v>
      </c>
      <c r="V1428">
        <v>7</v>
      </c>
      <c r="W1428" t="s">
        <v>82</v>
      </c>
    </row>
    <row r="1429" spans="1:23">
      <c r="A1429">
        <v>2514</v>
      </c>
      <c r="B1429" s="11">
        <v>46223</v>
      </c>
      <c r="C1429">
        <v>2026</v>
      </c>
      <c r="D1429" t="s">
        <v>91</v>
      </c>
      <c r="E1429" t="s">
        <v>82</v>
      </c>
      <c r="F1429" t="s">
        <v>6</v>
      </c>
      <c r="G1429" t="s">
        <v>27</v>
      </c>
      <c r="H1429" t="s">
        <v>2</v>
      </c>
      <c r="I1429" t="s">
        <v>13</v>
      </c>
      <c r="J1429" t="s">
        <v>14</v>
      </c>
      <c r="K1429" t="s">
        <v>48</v>
      </c>
      <c r="L1429">
        <v>2</v>
      </c>
      <c r="M1429">
        <v>161.97</v>
      </c>
      <c r="N1429">
        <v>0.1</v>
      </c>
      <c r="O1429">
        <v>88.57</v>
      </c>
      <c r="P1429">
        <v>291.54599999999999</v>
      </c>
      <c r="Q1429">
        <v>177.14</v>
      </c>
      <c r="R1429">
        <v>114.40600000000001</v>
      </c>
      <c r="S1429">
        <v>0.39241148909606033</v>
      </c>
      <c r="T1429">
        <v>2026</v>
      </c>
      <c r="U1429" t="s">
        <v>91</v>
      </c>
      <c r="V1429">
        <v>7</v>
      </c>
      <c r="W1429" t="s">
        <v>82</v>
      </c>
    </row>
    <row r="1430" spans="1:23">
      <c r="A1430">
        <v>2616</v>
      </c>
      <c r="B1430" s="11">
        <v>46223</v>
      </c>
      <c r="C1430">
        <v>2026</v>
      </c>
      <c r="D1430" t="s">
        <v>91</v>
      </c>
      <c r="E1430" t="s">
        <v>82</v>
      </c>
      <c r="F1430" t="s">
        <v>11</v>
      </c>
      <c r="G1430" t="s">
        <v>18</v>
      </c>
      <c r="H1430" t="s">
        <v>19</v>
      </c>
      <c r="I1430" t="s">
        <v>13</v>
      </c>
      <c r="J1430" t="s">
        <v>34</v>
      </c>
      <c r="K1430" t="s">
        <v>38</v>
      </c>
      <c r="L1430">
        <v>2</v>
      </c>
      <c r="M1430">
        <v>125.37</v>
      </c>
      <c r="N1430">
        <v>0</v>
      </c>
      <c r="O1430">
        <v>68.040000000000006</v>
      </c>
      <c r="P1430">
        <v>250.74</v>
      </c>
      <c r="Q1430">
        <v>136.08000000000001</v>
      </c>
      <c r="R1430">
        <v>114.66</v>
      </c>
      <c r="S1430">
        <v>0.457286432160804</v>
      </c>
      <c r="T1430">
        <v>2026</v>
      </c>
      <c r="U1430" t="s">
        <v>91</v>
      </c>
      <c r="V1430">
        <v>7</v>
      </c>
      <c r="W1430" t="s">
        <v>82</v>
      </c>
    </row>
    <row r="1431" spans="1:23">
      <c r="A1431">
        <v>2632</v>
      </c>
      <c r="B1431" s="11">
        <v>46223</v>
      </c>
      <c r="C1431">
        <v>2026</v>
      </c>
      <c r="D1431" t="s">
        <v>91</v>
      </c>
      <c r="E1431" t="s">
        <v>82</v>
      </c>
      <c r="F1431" t="s">
        <v>0</v>
      </c>
      <c r="G1431" t="s">
        <v>50</v>
      </c>
      <c r="H1431" t="s">
        <v>2</v>
      </c>
      <c r="I1431" t="s">
        <v>13</v>
      </c>
      <c r="J1431" t="s">
        <v>23</v>
      </c>
      <c r="K1431" t="s">
        <v>29</v>
      </c>
      <c r="L1431">
        <v>1</v>
      </c>
      <c r="M1431">
        <v>196.57</v>
      </c>
      <c r="N1431">
        <v>0</v>
      </c>
      <c r="O1431">
        <v>104.78</v>
      </c>
      <c r="P1431">
        <v>196.57</v>
      </c>
      <c r="Q1431">
        <v>104.78</v>
      </c>
      <c r="R1431">
        <v>91.789999999999992</v>
      </c>
      <c r="S1431">
        <v>0.46695833545301924</v>
      </c>
      <c r="T1431">
        <v>2026</v>
      </c>
      <c r="U1431" t="s">
        <v>91</v>
      </c>
      <c r="V1431">
        <v>7</v>
      </c>
      <c r="W1431" t="s">
        <v>82</v>
      </c>
    </row>
    <row r="1432" spans="1:23">
      <c r="A1432">
        <v>3725</v>
      </c>
      <c r="B1432" s="11">
        <v>46223</v>
      </c>
      <c r="C1432">
        <v>2026</v>
      </c>
      <c r="D1432" t="s">
        <v>91</v>
      </c>
      <c r="E1432" t="s">
        <v>82</v>
      </c>
      <c r="F1432" t="s">
        <v>11</v>
      </c>
      <c r="G1432" t="s">
        <v>52</v>
      </c>
      <c r="H1432" t="s">
        <v>2</v>
      </c>
      <c r="I1432" t="s">
        <v>3</v>
      </c>
      <c r="J1432" t="s">
        <v>23</v>
      </c>
      <c r="K1432" t="s">
        <v>29</v>
      </c>
      <c r="L1432">
        <v>2</v>
      </c>
      <c r="M1432">
        <v>195.74</v>
      </c>
      <c r="N1432">
        <v>0.05</v>
      </c>
      <c r="O1432">
        <v>107.17</v>
      </c>
      <c r="P1432">
        <v>371.90600000000001</v>
      </c>
      <c r="Q1432">
        <v>214.34</v>
      </c>
      <c r="R1432">
        <v>157.566</v>
      </c>
      <c r="S1432">
        <v>0.4236715729243411</v>
      </c>
      <c r="T1432">
        <v>2026</v>
      </c>
      <c r="U1432" t="s">
        <v>91</v>
      </c>
      <c r="V1432">
        <v>7</v>
      </c>
      <c r="W1432" t="s">
        <v>82</v>
      </c>
    </row>
    <row r="1433" spans="1:23">
      <c r="A1433">
        <v>3834</v>
      </c>
      <c r="B1433" s="11">
        <v>46223</v>
      </c>
      <c r="C1433">
        <v>2026</v>
      </c>
      <c r="D1433" t="s">
        <v>91</v>
      </c>
      <c r="E1433" t="s">
        <v>82</v>
      </c>
      <c r="F1433" t="s">
        <v>6</v>
      </c>
      <c r="G1433" t="s">
        <v>49</v>
      </c>
      <c r="H1433" t="s">
        <v>19</v>
      </c>
      <c r="I1433" t="s">
        <v>13</v>
      </c>
      <c r="J1433" t="s">
        <v>23</v>
      </c>
      <c r="K1433" t="s">
        <v>29</v>
      </c>
      <c r="L1433">
        <v>3</v>
      </c>
      <c r="M1433">
        <v>192.28</v>
      </c>
      <c r="N1433">
        <v>0</v>
      </c>
      <c r="O1433">
        <v>104.3</v>
      </c>
      <c r="P1433">
        <v>576.84</v>
      </c>
      <c r="Q1433">
        <v>312.89999999999998</v>
      </c>
      <c r="R1433">
        <v>263.94000000000005</v>
      </c>
      <c r="S1433">
        <v>0.45756188891200339</v>
      </c>
      <c r="T1433">
        <v>2026</v>
      </c>
      <c r="U1433" t="s">
        <v>91</v>
      </c>
      <c r="V1433">
        <v>7</v>
      </c>
      <c r="W1433" t="s">
        <v>82</v>
      </c>
    </row>
    <row r="1434" spans="1:23">
      <c r="A1434">
        <v>159</v>
      </c>
      <c r="B1434" s="11">
        <v>46224</v>
      </c>
      <c r="C1434">
        <v>2026</v>
      </c>
      <c r="D1434" t="s">
        <v>91</v>
      </c>
      <c r="E1434" t="s">
        <v>82</v>
      </c>
      <c r="F1434" t="s">
        <v>6</v>
      </c>
      <c r="G1434" t="s">
        <v>7</v>
      </c>
      <c r="H1434" t="s">
        <v>2</v>
      </c>
      <c r="I1434" t="s">
        <v>3</v>
      </c>
      <c r="J1434" t="s">
        <v>9</v>
      </c>
      <c r="K1434" t="s">
        <v>46</v>
      </c>
      <c r="L1434">
        <v>2</v>
      </c>
      <c r="M1434">
        <v>70.150000000000006</v>
      </c>
      <c r="N1434">
        <v>0.05</v>
      </c>
      <c r="O1434">
        <v>32.950000000000003</v>
      </c>
      <c r="P1434">
        <v>133.285</v>
      </c>
      <c r="Q1434">
        <v>65.900000000000006</v>
      </c>
      <c r="R1434">
        <v>67.384999999999991</v>
      </c>
      <c r="S1434">
        <v>0.50557076940390888</v>
      </c>
      <c r="T1434">
        <v>2026</v>
      </c>
      <c r="U1434" t="s">
        <v>91</v>
      </c>
      <c r="V1434">
        <v>7</v>
      </c>
      <c r="W1434" t="s">
        <v>82</v>
      </c>
    </row>
    <row r="1435" spans="1:23">
      <c r="A1435">
        <v>435</v>
      </c>
      <c r="B1435" s="11">
        <v>46224</v>
      </c>
      <c r="C1435">
        <v>2026</v>
      </c>
      <c r="D1435" t="s">
        <v>91</v>
      </c>
      <c r="E1435" t="s">
        <v>82</v>
      </c>
      <c r="F1435" t="s">
        <v>11</v>
      </c>
      <c r="G1435" t="s">
        <v>12</v>
      </c>
      <c r="H1435" t="s">
        <v>2</v>
      </c>
      <c r="I1435" t="s">
        <v>3</v>
      </c>
      <c r="J1435" t="s">
        <v>23</v>
      </c>
      <c r="K1435" t="s">
        <v>24</v>
      </c>
      <c r="L1435">
        <v>2</v>
      </c>
      <c r="M1435">
        <v>342.38</v>
      </c>
      <c r="N1435">
        <v>0.05</v>
      </c>
      <c r="O1435">
        <v>192.01</v>
      </c>
      <c r="P1435">
        <v>650.52199999999993</v>
      </c>
      <c r="Q1435">
        <v>384.02</v>
      </c>
      <c r="R1435">
        <v>266.50199999999995</v>
      </c>
      <c r="S1435">
        <v>0.40967407712575438</v>
      </c>
      <c r="T1435">
        <v>2026</v>
      </c>
      <c r="U1435" t="s">
        <v>91</v>
      </c>
      <c r="V1435">
        <v>7</v>
      </c>
      <c r="W1435" t="s">
        <v>82</v>
      </c>
    </row>
    <row r="1436" spans="1:23">
      <c r="A1436">
        <v>1467</v>
      </c>
      <c r="B1436" s="11">
        <v>46224</v>
      </c>
      <c r="C1436">
        <v>2026</v>
      </c>
      <c r="D1436" t="s">
        <v>91</v>
      </c>
      <c r="E1436" t="s">
        <v>82</v>
      </c>
      <c r="F1436" t="s">
        <v>6</v>
      </c>
      <c r="G1436" t="s">
        <v>49</v>
      </c>
      <c r="H1436" t="s">
        <v>28</v>
      </c>
      <c r="I1436" t="s">
        <v>13</v>
      </c>
      <c r="J1436" t="s">
        <v>34</v>
      </c>
      <c r="K1436" t="s">
        <v>45</v>
      </c>
      <c r="L1436">
        <v>1</v>
      </c>
      <c r="M1436">
        <v>50.59</v>
      </c>
      <c r="N1436">
        <v>0.05</v>
      </c>
      <c r="O1436">
        <v>22.04</v>
      </c>
      <c r="P1436">
        <v>48.060499999999998</v>
      </c>
      <c r="Q1436">
        <v>22.04</v>
      </c>
      <c r="R1436">
        <v>26.020499999999998</v>
      </c>
      <c r="S1436">
        <v>0.54141134611583319</v>
      </c>
      <c r="T1436">
        <v>2026</v>
      </c>
      <c r="U1436" t="s">
        <v>91</v>
      </c>
      <c r="V1436">
        <v>7</v>
      </c>
      <c r="W1436" t="s">
        <v>82</v>
      </c>
    </row>
    <row r="1437" spans="1:23">
      <c r="A1437">
        <v>1552</v>
      </c>
      <c r="B1437" s="11">
        <v>46224</v>
      </c>
      <c r="C1437">
        <v>2026</v>
      </c>
      <c r="D1437" t="s">
        <v>91</v>
      </c>
      <c r="E1437" t="s">
        <v>82</v>
      </c>
      <c r="F1437" t="s">
        <v>20</v>
      </c>
      <c r="G1437" t="s">
        <v>21</v>
      </c>
      <c r="H1437" t="s">
        <v>19</v>
      </c>
      <c r="I1437" t="s">
        <v>13</v>
      </c>
      <c r="J1437" t="s">
        <v>14</v>
      </c>
      <c r="K1437" t="s">
        <v>32</v>
      </c>
      <c r="L1437">
        <v>2</v>
      </c>
      <c r="M1437">
        <v>46.34</v>
      </c>
      <c r="N1437">
        <v>0.1</v>
      </c>
      <c r="O1437">
        <v>18.41</v>
      </c>
      <c r="P1437">
        <v>83.412000000000006</v>
      </c>
      <c r="Q1437">
        <v>36.82</v>
      </c>
      <c r="R1437">
        <v>46.592000000000006</v>
      </c>
      <c r="S1437">
        <v>0.55857670359180933</v>
      </c>
      <c r="T1437">
        <v>2026</v>
      </c>
      <c r="U1437" t="s">
        <v>91</v>
      </c>
      <c r="V1437">
        <v>7</v>
      </c>
      <c r="W1437" t="s">
        <v>82</v>
      </c>
    </row>
    <row r="1438" spans="1:23">
      <c r="A1438">
        <v>1745</v>
      </c>
      <c r="B1438" s="11">
        <v>46224</v>
      </c>
      <c r="C1438">
        <v>2026</v>
      </c>
      <c r="D1438" t="s">
        <v>91</v>
      </c>
      <c r="E1438" t="s">
        <v>82</v>
      </c>
      <c r="F1438" t="s">
        <v>6</v>
      </c>
      <c r="G1438" t="s">
        <v>27</v>
      </c>
      <c r="H1438" t="s">
        <v>28</v>
      </c>
      <c r="I1438" t="s">
        <v>13</v>
      </c>
      <c r="J1438" t="s">
        <v>9</v>
      </c>
      <c r="K1438" t="s">
        <v>10</v>
      </c>
      <c r="L1438">
        <v>1</v>
      </c>
      <c r="M1438">
        <v>91.45</v>
      </c>
      <c r="N1438">
        <v>0</v>
      </c>
      <c r="O1438">
        <v>44.16</v>
      </c>
      <c r="P1438">
        <v>91.45</v>
      </c>
      <c r="Q1438">
        <v>44.16</v>
      </c>
      <c r="R1438">
        <v>47.290000000000006</v>
      </c>
      <c r="S1438">
        <v>0.51711317659923461</v>
      </c>
      <c r="T1438">
        <v>2026</v>
      </c>
      <c r="U1438" t="s">
        <v>91</v>
      </c>
      <c r="V1438">
        <v>7</v>
      </c>
      <c r="W1438" t="s">
        <v>82</v>
      </c>
    </row>
    <row r="1439" spans="1:23">
      <c r="A1439">
        <v>2174</v>
      </c>
      <c r="B1439" s="11">
        <v>46224</v>
      </c>
      <c r="C1439">
        <v>2026</v>
      </c>
      <c r="D1439" t="s">
        <v>91</v>
      </c>
      <c r="E1439" t="s">
        <v>82</v>
      </c>
      <c r="F1439" t="s">
        <v>20</v>
      </c>
      <c r="G1439" t="s">
        <v>33</v>
      </c>
      <c r="H1439" t="s">
        <v>28</v>
      </c>
      <c r="I1439" t="s">
        <v>3</v>
      </c>
      <c r="J1439" t="s">
        <v>4</v>
      </c>
      <c r="K1439" t="s">
        <v>26</v>
      </c>
      <c r="L1439">
        <v>3</v>
      </c>
      <c r="M1439">
        <v>40.28</v>
      </c>
      <c r="N1439">
        <v>0</v>
      </c>
      <c r="O1439">
        <v>17.12</v>
      </c>
      <c r="P1439">
        <v>120.84</v>
      </c>
      <c r="Q1439">
        <v>51.36</v>
      </c>
      <c r="R1439">
        <v>69.48</v>
      </c>
      <c r="S1439">
        <v>0.57497517378351537</v>
      </c>
      <c r="T1439">
        <v>2026</v>
      </c>
      <c r="U1439" t="s">
        <v>91</v>
      </c>
      <c r="V1439">
        <v>7</v>
      </c>
      <c r="W1439" t="s">
        <v>82</v>
      </c>
    </row>
    <row r="1440" spans="1:23">
      <c r="A1440">
        <v>3444</v>
      </c>
      <c r="B1440" s="11">
        <v>46224</v>
      </c>
      <c r="C1440">
        <v>2026</v>
      </c>
      <c r="D1440" t="s">
        <v>91</v>
      </c>
      <c r="E1440" t="s">
        <v>82</v>
      </c>
      <c r="F1440" t="s">
        <v>6</v>
      </c>
      <c r="G1440" t="s">
        <v>49</v>
      </c>
      <c r="H1440" t="s">
        <v>2</v>
      </c>
      <c r="I1440" t="s">
        <v>3</v>
      </c>
      <c r="J1440" t="s">
        <v>34</v>
      </c>
      <c r="K1440" t="s">
        <v>42</v>
      </c>
      <c r="L1440">
        <v>2</v>
      </c>
      <c r="M1440">
        <v>36.93</v>
      </c>
      <c r="N1440">
        <v>0</v>
      </c>
      <c r="O1440">
        <v>13.63</v>
      </c>
      <c r="P1440">
        <v>73.86</v>
      </c>
      <c r="Q1440">
        <v>27.26</v>
      </c>
      <c r="R1440">
        <v>46.599999999999994</v>
      </c>
      <c r="S1440">
        <v>0.63092336853506625</v>
      </c>
      <c r="T1440">
        <v>2026</v>
      </c>
      <c r="U1440" t="s">
        <v>91</v>
      </c>
      <c r="V1440">
        <v>7</v>
      </c>
      <c r="W1440" t="s">
        <v>82</v>
      </c>
    </row>
    <row r="1441" spans="1:23">
      <c r="A1441">
        <v>3646</v>
      </c>
      <c r="B1441" s="11">
        <v>46224</v>
      </c>
      <c r="C1441">
        <v>2026</v>
      </c>
      <c r="D1441" t="s">
        <v>91</v>
      </c>
      <c r="E1441" t="s">
        <v>82</v>
      </c>
      <c r="F1441" t="s">
        <v>11</v>
      </c>
      <c r="G1441" t="s">
        <v>12</v>
      </c>
      <c r="H1441" t="s">
        <v>28</v>
      </c>
      <c r="I1441" t="s">
        <v>3</v>
      </c>
      <c r="J1441" t="s">
        <v>9</v>
      </c>
      <c r="K1441" t="s">
        <v>17</v>
      </c>
      <c r="L1441">
        <v>1</v>
      </c>
      <c r="M1441">
        <v>143.69</v>
      </c>
      <c r="N1441">
        <v>0</v>
      </c>
      <c r="O1441">
        <v>80.87</v>
      </c>
      <c r="P1441">
        <v>143.69</v>
      </c>
      <c r="Q1441">
        <v>80.87</v>
      </c>
      <c r="R1441">
        <v>62.819999999999993</v>
      </c>
      <c r="S1441">
        <v>0.43719117544714309</v>
      </c>
      <c r="T1441">
        <v>2026</v>
      </c>
      <c r="U1441" t="s">
        <v>91</v>
      </c>
      <c r="V1441">
        <v>7</v>
      </c>
      <c r="W1441" t="s">
        <v>82</v>
      </c>
    </row>
    <row r="1442" spans="1:23">
      <c r="A1442">
        <v>4558</v>
      </c>
      <c r="B1442" s="11">
        <v>46224</v>
      </c>
      <c r="C1442">
        <v>2026</v>
      </c>
      <c r="D1442" t="s">
        <v>91</v>
      </c>
      <c r="E1442" t="s">
        <v>82</v>
      </c>
      <c r="F1442" t="s">
        <v>6</v>
      </c>
      <c r="G1442" t="s">
        <v>49</v>
      </c>
      <c r="H1442" t="s">
        <v>28</v>
      </c>
      <c r="I1442" t="s">
        <v>13</v>
      </c>
      <c r="J1442" t="s">
        <v>9</v>
      </c>
      <c r="K1442" t="s">
        <v>17</v>
      </c>
      <c r="L1442">
        <v>2</v>
      </c>
      <c r="M1442">
        <v>147.09</v>
      </c>
      <c r="N1442">
        <v>0</v>
      </c>
      <c r="O1442">
        <v>81.58</v>
      </c>
      <c r="P1442">
        <v>294.18</v>
      </c>
      <c r="Q1442">
        <v>163.16</v>
      </c>
      <c r="R1442">
        <v>131.02000000000001</v>
      </c>
      <c r="S1442">
        <v>0.44537358080087025</v>
      </c>
      <c r="T1442">
        <v>2026</v>
      </c>
      <c r="U1442" t="s">
        <v>91</v>
      </c>
      <c r="V1442">
        <v>7</v>
      </c>
      <c r="W1442" t="s">
        <v>82</v>
      </c>
    </row>
    <row r="1443" spans="1:23">
      <c r="A1443">
        <v>4564</v>
      </c>
      <c r="B1443" s="11">
        <v>46224</v>
      </c>
      <c r="C1443">
        <v>2026</v>
      </c>
      <c r="D1443" t="s">
        <v>91</v>
      </c>
      <c r="E1443" t="s">
        <v>82</v>
      </c>
      <c r="F1443" t="s">
        <v>11</v>
      </c>
      <c r="G1443" t="s">
        <v>25</v>
      </c>
      <c r="H1443" t="s">
        <v>2</v>
      </c>
      <c r="I1443" t="s">
        <v>13</v>
      </c>
      <c r="J1443" t="s">
        <v>9</v>
      </c>
      <c r="K1443" t="s">
        <v>37</v>
      </c>
      <c r="L1443">
        <v>1</v>
      </c>
      <c r="M1443">
        <v>153.88</v>
      </c>
      <c r="N1443">
        <v>0</v>
      </c>
      <c r="O1443">
        <v>80.98</v>
      </c>
      <c r="P1443">
        <v>153.88</v>
      </c>
      <c r="Q1443">
        <v>80.98</v>
      </c>
      <c r="R1443">
        <v>72.899999999999991</v>
      </c>
      <c r="S1443">
        <v>0.47374577592929551</v>
      </c>
      <c r="T1443">
        <v>2026</v>
      </c>
      <c r="U1443" t="s">
        <v>91</v>
      </c>
      <c r="V1443">
        <v>7</v>
      </c>
      <c r="W1443" t="s">
        <v>82</v>
      </c>
    </row>
    <row r="1444" spans="1:23">
      <c r="A1444">
        <v>4616</v>
      </c>
      <c r="B1444" s="11">
        <v>46224</v>
      </c>
      <c r="C1444">
        <v>2026</v>
      </c>
      <c r="D1444" t="s">
        <v>91</v>
      </c>
      <c r="E1444" t="s">
        <v>82</v>
      </c>
      <c r="F1444" t="s">
        <v>20</v>
      </c>
      <c r="G1444" t="s">
        <v>47</v>
      </c>
      <c r="H1444" t="s">
        <v>28</v>
      </c>
      <c r="I1444" t="s">
        <v>13</v>
      </c>
      <c r="J1444" t="s">
        <v>9</v>
      </c>
      <c r="K1444" t="s">
        <v>46</v>
      </c>
      <c r="L1444">
        <v>3</v>
      </c>
      <c r="M1444">
        <v>72.2</v>
      </c>
      <c r="N1444">
        <v>0</v>
      </c>
      <c r="O1444">
        <v>31.45</v>
      </c>
      <c r="P1444">
        <v>216.60000000000002</v>
      </c>
      <c r="Q1444">
        <v>94.35</v>
      </c>
      <c r="R1444">
        <v>122.25000000000003</v>
      </c>
      <c r="S1444">
        <v>0.5644044321329641</v>
      </c>
      <c r="T1444">
        <v>2026</v>
      </c>
      <c r="U1444" t="s">
        <v>91</v>
      </c>
      <c r="V1444">
        <v>7</v>
      </c>
      <c r="W1444" t="s">
        <v>82</v>
      </c>
    </row>
    <row r="1445" spans="1:23">
      <c r="A1445">
        <v>536</v>
      </c>
      <c r="B1445" s="11">
        <v>46225</v>
      </c>
      <c r="C1445">
        <v>2026</v>
      </c>
      <c r="D1445" t="s">
        <v>91</v>
      </c>
      <c r="E1445" t="s">
        <v>82</v>
      </c>
      <c r="F1445" t="s">
        <v>20</v>
      </c>
      <c r="G1445" t="s">
        <v>47</v>
      </c>
      <c r="H1445" t="s">
        <v>19</v>
      </c>
      <c r="I1445" t="s">
        <v>16</v>
      </c>
      <c r="J1445" t="s">
        <v>34</v>
      </c>
      <c r="K1445" t="s">
        <v>35</v>
      </c>
      <c r="L1445">
        <v>1</v>
      </c>
      <c r="M1445">
        <v>40.67</v>
      </c>
      <c r="N1445">
        <v>0</v>
      </c>
      <c r="O1445">
        <v>14.28</v>
      </c>
      <c r="P1445">
        <v>40.67</v>
      </c>
      <c r="Q1445">
        <v>14.28</v>
      </c>
      <c r="R1445">
        <v>26.39</v>
      </c>
      <c r="S1445">
        <v>0.64888123924268504</v>
      </c>
      <c r="T1445">
        <v>2026</v>
      </c>
      <c r="U1445" t="s">
        <v>91</v>
      </c>
      <c r="V1445">
        <v>7</v>
      </c>
      <c r="W1445" t="s">
        <v>82</v>
      </c>
    </row>
    <row r="1446" spans="1:23">
      <c r="A1446">
        <v>571</v>
      </c>
      <c r="B1446" s="11">
        <v>46225</v>
      </c>
      <c r="C1446">
        <v>2026</v>
      </c>
      <c r="D1446" t="s">
        <v>91</v>
      </c>
      <c r="E1446" t="s">
        <v>82</v>
      </c>
      <c r="F1446" t="s">
        <v>0</v>
      </c>
      <c r="G1446" t="s">
        <v>1</v>
      </c>
      <c r="H1446" t="s">
        <v>2</v>
      </c>
      <c r="I1446" t="s">
        <v>13</v>
      </c>
      <c r="J1446" t="s">
        <v>9</v>
      </c>
      <c r="K1446" t="s">
        <v>37</v>
      </c>
      <c r="L1446">
        <v>3</v>
      </c>
      <c r="M1446">
        <v>152.53</v>
      </c>
      <c r="N1446">
        <v>0</v>
      </c>
      <c r="O1446">
        <v>80.88</v>
      </c>
      <c r="P1446">
        <v>457.59000000000003</v>
      </c>
      <c r="Q1446">
        <v>242.64</v>
      </c>
      <c r="R1446">
        <v>214.95000000000005</v>
      </c>
      <c r="S1446">
        <v>0.46974365698551113</v>
      </c>
      <c r="T1446">
        <v>2026</v>
      </c>
      <c r="U1446" t="s">
        <v>91</v>
      </c>
      <c r="V1446">
        <v>7</v>
      </c>
      <c r="W1446" t="s">
        <v>82</v>
      </c>
    </row>
    <row r="1447" spans="1:23">
      <c r="A1447">
        <v>965</v>
      </c>
      <c r="B1447" s="11">
        <v>46225</v>
      </c>
      <c r="C1447">
        <v>2026</v>
      </c>
      <c r="D1447" t="s">
        <v>91</v>
      </c>
      <c r="E1447" t="s">
        <v>82</v>
      </c>
      <c r="F1447" t="s">
        <v>6</v>
      </c>
      <c r="G1447" t="s">
        <v>41</v>
      </c>
      <c r="H1447" t="s">
        <v>19</v>
      </c>
      <c r="I1447" t="s">
        <v>3</v>
      </c>
      <c r="J1447" t="s">
        <v>14</v>
      </c>
      <c r="K1447" t="s">
        <v>15</v>
      </c>
      <c r="L1447">
        <v>2</v>
      </c>
      <c r="M1447">
        <v>35.39</v>
      </c>
      <c r="N1447">
        <v>0.05</v>
      </c>
      <c r="O1447">
        <v>13.39</v>
      </c>
      <c r="P1447">
        <v>67.241</v>
      </c>
      <c r="Q1447">
        <v>26.78</v>
      </c>
      <c r="R1447">
        <v>40.460999999999999</v>
      </c>
      <c r="S1447">
        <v>0.60173108668818132</v>
      </c>
      <c r="T1447">
        <v>2026</v>
      </c>
      <c r="U1447" t="s">
        <v>91</v>
      </c>
      <c r="V1447">
        <v>7</v>
      </c>
      <c r="W1447" t="s">
        <v>82</v>
      </c>
    </row>
    <row r="1448" spans="1:23">
      <c r="A1448">
        <v>1504</v>
      </c>
      <c r="B1448" s="11">
        <v>46225</v>
      </c>
      <c r="C1448">
        <v>2026</v>
      </c>
      <c r="D1448" t="s">
        <v>91</v>
      </c>
      <c r="E1448" t="s">
        <v>82</v>
      </c>
      <c r="F1448" t="s">
        <v>20</v>
      </c>
      <c r="G1448" t="s">
        <v>21</v>
      </c>
      <c r="H1448" t="s">
        <v>2</v>
      </c>
      <c r="I1448" t="s">
        <v>3</v>
      </c>
      <c r="J1448" t="s">
        <v>9</v>
      </c>
      <c r="K1448" t="s">
        <v>10</v>
      </c>
      <c r="L1448">
        <v>5</v>
      </c>
      <c r="M1448">
        <v>93.35</v>
      </c>
      <c r="N1448">
        <v>0</v>
      </c>
      <c r="O1448">
        <v>46.31</v>
      </c>
      <c r="P1448">
        <v>466.75</v>
      </c>
      <c r="Q1448">
        <v>231.55</v>
      </c>
      <c r="R1448">
        <v>235.2</v>
      </c>
      <c r="S1448">
        <v>0.50391001606855912</v>
      </c>
      <c r="T1448">
        <v>2026</v>
      </c>
      <c r="U1448" t="s">
        <v>91</v>
      </c>
      <c r="V1448">
        <v>7</v>
      </c>
      <c r="W1448" t="s">
        <v>82</v>
      </c>
    </row>
    <row r="1449" spans="1:23">
      <c r="A1449">
        <v>2560</v>
      </c>
      <c r="B1449" s="11">
        <v>46225</v>
      </c>
      <c r="C1449">
        <v>2026</v>
      </c>
      <c r="D1449" t="s">
        <v>91</v>
      </c>
      <c r="E1449" t="s">
        <v>82</v>
      </c>
      <c r="F1449" t="s">
        <v>6</v>
      </c>
      <c r="G1449" t="s">
        <v>43</v>
      </c>
      <c r="H1449" t="s">
        <v>2</v>
      </c>
      <c r="I1449" t="s">
        <v>3</v>
      </c>
      <c r="J1449" t="s">
        <v>4</v>
      </c>
      <c r="K1449" t="s">
        <v>22</v>
      </c>
      <c r="L1449">
        <v>2</v>
      </c>
      <c r="M1449">
        <v>51.71</v>
      </c>
      <c r="N1449">
        <v>0</v>
      </c>
      <c r="O1449">
        <v>22.75</v>
      </c>
      <c r="P1449">
        <v>103.42</v>
      </c>
      <c r="Q1449">
        <v>45.5</v>
      </c>
      <c r="R1449">
        <v>57.92</v>
      </c>
      <c r="S1449">
        <v>0.5600464126861342</v>
      </c>
      <c r="T1449">
        <v>2026</v>
      </c>
      <c r="U1449" t="s">
        <v>91</v>
      </c>
      <c r="V1449">
        <v>7</v>
      </c>
      <c r="W1449" t="s">
        <v>82</v>
      </c>
    </row>
    <row r="1450" spans="1:23">
      <c r="A1450">
        <v>2758</v>
      </c>
      <c r="B1450" s="11">
        <v>46225</v>
      </c>
      <c r="C1450">
        <v>2026</v>
      </c>
      <c r="D1450" t="s">
        <v>91</v>
      </c>
      <c r="E1450" t="s">
        <v>82</v>
      </c>
      <c r="F1450" t="s">
        <v>0</v>
      </c>
      <c r="G1450" t="s">
        <v>1</v>
      </c>
      <c r="H1450" t="s">
        <v>2</v>
      </c>
      <c r="I1450" t="s">
        <v>13</v>
      </c>
      <c r="J1450" t="s">
        <v>4</v>
      </c>
      <c r="K1450" t="s">
        <v>26</v>
      </c>
      <c r="L1450">
        <v>1</v>
      </c>
      <c r="M1450">
        <v>39.86</v>
      </c>
      <c r="N1450">
        <v>0</v>
      </c>
      <c r="O1450">
        <v>16.53</v>
      </c>
      <c r="P1450">
        <v>39.86</v>
      </c>
      <c r="Q1450">
        <v>16.53</v>
      </c>
      <c r="R1450">
        <v>23.33</v>
      </c>
      <c r="S1450">
        <v>0.58529854490717503</v>
      </c>
      <c r="T1450">
        <v>2026</v>
      </c>
      <c r="U1450" t="s">
        <v>91</v>
      </c>
      <c r="V1450">
        <v>7</v>
      </c>
      <c r="W1450" t="s">
        <v>82</v>
      </c>
    </row>
    <row r="1451" spans="1:23">
      <c r="A1451">
        <v>4030</v>
      </c>
      <c r="B1451" s="11">
        <v>46225</v>
      </c>
      <c r="C1451">
        <v>2026</v>
      </c>
      <c r="D1451" t="s">
        <v>91</v>
      </c>
      <c r="E1451" t="s">
        <v>82</v>
      </c>
      <c r="F1451" t="s">
        <v>20</v>
      </c>
      <c r="G1451" t="s">
        <v>33</v>
      </c>
      <c r="H1451" t="s">
        <v>2</v>
      </c>
      <c r="I1451" t="s">
        <v>13</v>
      </c>
      <c r="J1451" t="s">
        <v>23</v>
      </c>
      <c r="K1451" t="s">
        <v>40</v>
      </c>
      <c r="L1451">
        <v>2</v>
      </c>
      <c r="M1451">
        <v>83.71</v>
      </c>
      <c r="N1451">
        <v>0</v>
      </c>
      <c r="O1451">
        <v>39.29</v>
      </c>
      <c r="P1451">
        <v>167.42</v>
      </c>
      <c r="Q1451">
        <v>78.58</v>
      </c>
      <c r="R1451">
        <v>88.839999999999989</v>
      </c>
      <c r="S1451">
        <v>0.53064150041811009</v>
      </c>
      <c r="T1451">
        <v>2026</v>
      </c>
      <c r="U1451" t="s">
        <v>91</v>
      </c>
      <c r="V1451">
        <v>7</v>
      </c>
      <c r="W1451" t="s">
        <v>82</v>
      </c>
    </row>
    <row r="1452" spans="1:23">
      <c r="A1452">
        <v>4337</v>
      </c>
      <c r="B1452" s="11">
        <v>46225</v>
      </c>
      <c r="C1452">
        <v>2026</v>
      </c>
      <c r="D1452" t="s">
        <v>91</v>
      </c>
      <c r="E1452" t="s">
        <v>82</v>
      </c>
      <c r="F1452" t="s">
        <v>6</v>
      </c>
      <c r="G1452" t="s">
        <v>49</v>
      </c>
      <c r="H1452" t="s">
        <v>19</v>
      </c>
      <c r="I1452" t="s">
        <v>13</v>
      </c>
      <c r="J1452" t="s">
        <v>14</v>
      </c>
      <c r="K1452" t="s">
        <v>32</v>
      </c>
      <c r="L1452">
        <v>1</v>
      </c>
      <c r="M1452">
        <v>47.62</v>
      </c>
      <c r="N1452">
        <v>0</v>
      </c>
      <c r="O1452">
        <v>17.82</v>
      </c>
      <c r="P1452">
        <v>47.62</v>
      </c>
      <c r="Q1452">
        <v>17.82</v>
      </c>
      <c r="R1452">
        <v>29.799999999999997</v>
      </c>
      <c r="S1452">
        <v>0.62578748425031494</v>
      </c>
      <c r="T1452">
        <v>2026</v>
      </c>
      <c r="U1452" t="s">
        <v>91</v>
      </c>
      <c r="V1452">
        <v>7</v>
      </c>
      <c r="W1452" t="s">
        <v>82</v>
      </c>
    </row>
    <row r="1453" spans="1:23">
      <c r="A1453">
        <v>5129</v>
      </c>
      <c r="B1453" s="11">
        <v>46225</v>
      </c>
      <c r="C1453">
        <v>2026</v>
      </c>
      <c r="D1453" t="s">
        <v>91</v>
      </c>
      <c r="E1453" t="s">
        <v>82</v>
      </c>
      <c r="F1453" t="s">
        <v>6</v>
      </c>
      <c r="G1453" t="s">
        <v>43</v>
      </c>
      <c r="H1453" t="s">
        <v>2</v>
      </c>
      <c r="I1453" t="s">
        <v>3</v>
      </c>
      <c r="J1453" t="s">
        <v>4</v>
      </c>
      <c r="K1453" t="s">
        <v>5</v>
      </c>
      <c r="L1453">
        <v>1</v>
      </c>
      <c r="M1453">
        <v>80.05</v>
      </c>
      <c r="N1453">
        <v>0.05</v>
      </c>
      <c r="O1453">
        <v>43.81</v>
      </c>
      <c r="P1453">
        <v>76.047499999999999</v>
      </c>
      <c r="Q1453">
        <v>43.81</v>
      </c>
      <c r="R1453">
        <v>32.237499999999997</v>
      </c>
      <c r="S1453">
        <v>0.42391268615010352</v>
      </c>
      <c r="T1453">
        <v>2026</v>
      </c>
      <c r="U1453" t="s">
        <v>91</v>
      </c>
      <c r="V1453">
        <v>7</v>
      </c>
      <c r="W1453" t="s">
        <v>82</v>
      </c>
    </row>
    <row r="1454" spans="1:23">
      <c r="A1454">
        <v>81</v>
      </c>
      <c r="B1454" s="11">
        <v>46226</v>
      </c>
      <c r="C1454">
        <v>2026</v>
      </c>
      <c r="D1454" t="s">
        <v>91</v>
      </c>
      <c r="E1454" t="s">
        <v>82</v>
      </c>
      <c r="F1454" t="s">
        <v>20</v>
      </c>
      <c r="G1454" t="s">
        <v>33</v>
      </c>
      <c r="H1454" t="s">
        <v>19</v>
      </c>
      <c r="I1454" t="s">
        <v>3</v>
      </c>
      <c r="J1454" t="s">
        <v>34</v>
      </c>
      <c r="K1454" t="s">
        <v>45</v>
      </c>
      <c r="L1454">
        <v>1</v>
      </c>
      <c r="M1454">
        <v>51.82</v>
      </c>
      <c r="N1454">
        <v>0</v>
      </c>
      <c r="O1454">
        <v>21.43</v>
      </c>
      <c r="P1454">
        <v>51.82</v>
      </c>
      <c r="Q1454">
        <v>21.43</v>
      </c>
      <c r="R1454">
        <v>30.39</v>
      </c>
      <c r="S1454">
        <v>0.58645310690852959</v>
      </c>
      <c r="T1454">
        <v>2026</v>
      </c>
      <c r="U1454" t="s">
        <v>91</v>
      </c>
      <c r="V1454">
        <v>7</v>
      </c>
      <c r="W1454" t="s">
        <v>82</v>
      </c>
    </row>
    <row r="1455" spans="1:23">
      <c r="A1455">
        <v>493</v>
      </c>
      <c r="B1455" s="11">
        <v>46226</v>
      </c>
      <c r="C1455">
        <v>2026</v>
      </c>
      <c r="D1455" t="s">
        <v>91</v>
      </c>
      <c r="E1455" t="s">
        <v>82</v>
      </c>
      <c r="F1455" t="s">
        <v>6</v>
      </c>
      <c r="G1455" t="s">
        <v>41</v>
      </c>
      <c r="H1455" t="s">
        <v>2</v>
      </c>
      <c r="I1455" t="s">
        <v>16</v>
      </c>
      <c r="J1455" t="s">
        <v>14</v>
      </c>
      <c r="K1455" t="s">
        <v>48</v>
      </c>
      <c r="L1455">
        <v>4</v>
      </c>
      <c r="M1455">
        <v>161.28</v>
      </c>
      <c r="N1455">
        <v>0.15</v>
      </c>
      <c r="O1455">
        <v>89.2</v>
      </c>
      <c r="P1455">
        <v>548.35199999999998</v>
      </c>
      <c r="Q1455">
        <v>356.8</v>
      </c>
      <c r="R1455">
        <v>191.55199999999996</v>
      </c>
      <c r="S1455">
        <v>0.3493230625583566</v>
      </c>
      <c r="T1455">
        <v>2026</v>
      </c>
      <c r="U1455" t="s">
        <v>91</v>
      </c>
      <c r="V1455">
        <v>7</v>
      </c>
      <c r="W1455" t="s">
        <v>82</v>
      </c>
    </row>
    <row r="1456" spans="1:23">
      <c r="A1456">
        <v>613</v>
      </c>
      <c r="B1456" s="11">
        <v>46226</v>
      </c>
      <c r="C1456">
        <v>2026</v>
      </c>
      <c r="D1456" t="s">
        <v>91</v>
      </c>
      <c r="E1456" t="s">
        <v>82</v>
      </c>
      <c r="F1456" t="s">
        <v>0</v>
      </c>
      <c r="G1456" t="s">
        <v>1</v>
      </c>
      <c r="H1456" t="s">
        <v>2</v>
      </c>
      <c r="I1456" t="s">
        <v>13</v>
      </c>
      <c r="J1456" t="s">
        <v>4</v>
      </c>
      <c r="K1456" t="s">
        <v>26</v>
      </c>
      <c r="L1456">
        <v>1</v>
      </c>
      <c r="M1456">
        <v>39.86</v>
      </c>
      <c r="N1456">
        <v>0.05</v>
      </c>
      <c r="O1456">
        <v>16.989999999999998</v>
      </c>
      <c r="P1456">
        <v>37.866999999999997</v>
      </c>
      <c r="Q1456">
        <v>16.989999999999998</v>
      </c>
      <c r="R1456">
        <v>20.876999999999999</v>
      </c>
      <c r="S1456">
        <v>0.55132437214461139</v>
      </c>
      <c r="T1456">
        <v>2026</v>
      </c>
      <c r="U1456" t="s">
        <v>91</v>
      </c>
      <c r="V1456">
        <v>7</v>
      </c>
      <c r="W1456" t="s">
        <v>82</v>
      </c>
    </row>
    <row r="1457" spans="1:23">
      <c r="A1457">
        <v>958</v>
      </c>
      <c r="B1457" s="11">
        <v>46226</v>
      </c>
      <c r="C1457">
        <v>2026</v>
      </c>
      <c r="D1457" t="s">
        <v>91</v>
      </c>
      <c r="E1457" t="s">
        <v>82</v>
      </c>
      <c r="F1457" t="s">
        <v>20</v>
      </c>
      <c r="G1457" t="s">
        <v>33</v>
      </c>
      <c r="H1457" t="s">
        <v>28</v>
      </c>
      <c r="I1457" t="s">
        <v>13</v>
      </c>
      <c r="J1457" t="s">
        <v>4</v>
      </c>
      <c r="K1457" t="s">
        <v>30</v>
      </c>
      <c r="L1457">
        <v>6</v>
      </c>
      <c r="M1457">
        <v>102.96</v>
      </c>
      <c r="N1457">
        <v>0.05</v>
      </c>
      <c r="O1457">
        <v>51.74</v>
      </c>
      <c r="P1457">
        <v>586.87199999999996</v>
      </c>
      <c r="Q1457">
        <v>310.44</v>
      </c>
      <c r="R1457">
        <v>276.43199999999996</v>
      </c>
      <c r="S1457">
        <v>0.47102604997341835</v>
      </c>
      <c r="T1457">
        <v>2026</v>
      </c>
      <c r="U1457" t="s">
        <v>91</v>
      </c>
      <c r="V1457">
        <v>7</v>
      </c>
      <c r="W1457" t="s">
        <v>82</v>
      </c>
    </row>
    <row r="1458" spans="1:23">
      <c r="A1458">
        <v>1270</v>
      </c>
      <c r="B1458" s="11">
        <v>46226</v>
      </c>
      <c r="C1458">
        <v>2026</v>
      </c>
      <c r="D1458" t="s">
        <v>91</v>
      </c>
      <c r="E1458" t="s">
        <v>82</v>
      </c>
      <c r="F1458" t="s">
        <v>6</v>
      </c>
      <c r="G1458" t="s">
        <v>43</v>
      </c>
      <c r="H1458" t="s">
        <v>28</v>
      </c>
      <c r="I1458" t="s">
        <v>3</v>
      </c>
      <c r="J1458" t="s">
        <v>9</v>
      </c>
      <c r="K1458" t="s">
        <v>10</v>
      </c>
      <c r="L1458">
        <v>1</v>
      </c>
      <c r="M1458">
        <v>94.04</v>
      </c>
      <c r="N1458">
        <v>0</v>
      </c>
      <c r="O1458">
        <v>44.88</v>
      </c>
      <c r="P1458">
        <v>94.04</v>
      </c>
      <c r="Q1458">
        <v>44.88</v>
      </c>
      <c r="R1458">
        <v>49.160000000000004</v>
      </c>
      <c r="S1458">
        <v>0.52275627392598889</v>
      </c>
      <c r="T1458">
        <v>2026</v>
      </c>
      <c r="U1458" t="s">
        <v>91</v>
      </c>
      <c r="V1458">
        <v>7</v>
      </c>
      <c r="W1458" t="s">
        <v>82</v>
      </c>
    </row>
    <row r="1459" spans="1:23">
      <c r="A1459">
        <v>1513</v>
      </c>
      <c r="B1459" s="11">
        <v>46226</v>
      </c>
      <c r="C1459">
        <v>2026</v>
      </c>
      <c r="D1459" t="s">
        <v>91</v>
      </c>
      <c r="E1459" t="s">
        <v>82</v>
      </c>
      <c r="F1459" t="s">
        <v>20</v>
      </c>
      <c r="G1459" t="s">
        <v>33</v>
      </c>
      <c r="H1459" t="s">
        <v>2</v>
      </c>
      <c r="I1459" t="s">
        <v>13</v>
      </c>
      <c r="J1459" t="s">
        <v>9</v>
      </c>
      <c r="K1459" t="s">
        <v>46</v>
      </c>
      <c r="L1459">
        <v>2</v>
      </c>
      <c r="M1459">
        <v>70.790000000000006</v>
      </c>
      <c r="N1459">
        <v>0</v>
      </c>
      <c r="O1459">
        <v>32.44</v>
      </c>
      <c r="P1459">
        <v>141.58000000000001</v>
      </c>
      <c r="Q1459">
        <v>64.88</v>
      </c>
      <c r="R1459">
        <v>76.700000000000017</v>
      </c>
      <c r="S1459">
        <v>0.541743184065546</v>
      </c>
      <c r="T1459">
        <v>2026</v>
      </c>
      <c r="U1459" t="s">
        <v>91</v>
      </c>
      <c r="V1459">
        <v>7</v>
      </c>
      <c r="W1459" t="s">
        <v>82</v>
      </c>
    </row>
    <row r="1460" spans="1:23">
      <c r="A1460">
        <v>2009</v>
      </c>
      <c r="B1460" s="11">
        <v>46226</v>
      </c>
      <c r="C1460">
        <v>2026</v>
      </c>
      <c r="D1460" t="s">
        <v>91</v>
      </c>
      <c r="E1460" t="s">
        <v>82</v>
      </c>
      <c r="F1460" t="s">
        <v>11</v>
      </c>
      <c r="G1460" t="s">
        <v>39</v>
      </c>
      <c r="H1460" t="s">
        <v>2</v>
      </c>
      <c r="I1460" t="s">
        <v>13</v>
      </c>
      <c r="J1460" t="s">
        <v>14</v>
      </c>
      <c r="K1460" t="s">
        <v>32</v>
      </c>
      <c r="L1460">
        <v>2</v>
      </c>
      <c r="M1460">
        <v>46.41</v>
      </c>
      <c r="N1460">
        <v>0</v>
      </c>
      <c r="O1460">
        <v>18.600000000000001</v>
      </c>
      <c r="P1460">
        <v>92.82</v>
      </c>
      <c r="Q1460">
        <v>37.200000000000003</v>
      </c>
      <c r="R1460">
        <v>55.61999999999999</v>
      </c>
      <c r="S1460">
        <v>0.59922430510665803</v>
      </c>
      <c r="T1460">
        <v>2026</v>
      </c>
      <c r="U1460" t="s">
        <v>91</v>
      </c>
      <c r="V1460">
        <v>7</v>
      </c>
      <c r="W1460" t="s">
        <v>82</v>
      </c>
    </row>
    <row r="1461" spans="1:23">
      <c r="A1461">
        <v>2838</v>
      </c>
      <c r="B1461" s="11">
        <v>46226</v>
      </c>
      <c r="C1461">
        <v>2026</v>
      </c>
      <c r="D1461" t="s">
        <v>91</v>
      </c>
      <c r="E1461" t="s">
        <v>82</v>
      </c>
      <c r="F1461" t="s">
        <v>20</v>
      </c>
      <c r="G1461" t="s">
        <v>47</v>
      </c>
      <c r="H1461" t="s">
        <v>28</v>
      </c>
      <c r="I1461" t="s">
        <v>13</v>
      </c>
      <c r="J1461" t="s">
        <v>9</v>
      </c>
      <c r="K1461" t="s">
        <v>46</v>
      </c>
      <c r="L1461">
        <v>1</v>
      </c>
      <c r="M1461">
        <v>69.75</v>
      </c>
      <c r="N1461">
        <v>0</v>
      </c>
      <c r="O1461">
        <v>33.299999999999997</v>
      </c>
      <c r="P1461">
        <v>69.75</v>
      </c>
      <c r="Q1461">
        <v>33.299999999999997</v>
      </c>
      <c r="R1461">
        <v>36.450000000000003</v>
      </c>
      <c r="S1461">
        <v>0.52258064516129032</v>
      </c>
      <c r="T1461">
        <v>2026</v>
      </c>
      <c r="U1461" t="s">
        <v>91</v>
      </c>
      <c r="V1461">
        <v>7</v>
      </c>
      <c r="W1461" t="s">
        <v>82</v>
      </c>
    </row>
    <row r="1462" spans="1:23">
      <c r="A1462">
        <v>3730</v>
      </c>
      <c r="B1462" s="11">
        <v>46226</v>
      </c>
      <c r="C1462">
        <v>2026</v>
      </c>
      <c r="D1462" t="s">
        <v>91</v>
      </c>
      <c r="E1462" t="s">
        <v>82</v>
      </c>
      <c r="F1462" t="s">
        <v>0</v>
      </c>
      <c r="G1462" t="s">
        <v>50</v>
      </c>
      <c r="H1462" t="s">
        <v>19</v>
      </c>
      <c r="I1462" t="s">
        <v>16</v>
      </c>
      <c r="J1462" t="s">
        <v>4</v>
      </c>
      <c r="K1462" t="s">
        <v>26</v>
      </c>
      <c r="L1462">
        <v>3</v>
      </c>
      <c r="M1462">
        <v>40.81</v>
      </c>
      <c r="N1462">
        <v>0</v>
      </c>
      <c r="O1462">
        <v>16.86</v>
      </c>
      <c r="P1462">
        <v>122.43</v>
      </c>
      <c r="Q1462">
        <v>50.58</v>
      </c>
      <c r="R1462">
        <v>71.850000000000009</v>
      </c>
      <c r="S1462">
        <v>0.58686596422445481</v>
      </c>
      <c r="T1462">
        <v>2026</v>
      </c>
      <c r="U1462" t="s">
        <v>91</v>
      </c>
      <c r="V1462">
        <v>7</v>
      </c>
      <c r="W1462" t="s">
        <v>82</v>
      </c>
    </row>
    <row r="1463" spans="1:23">
      <c r="A1463">
        <v>4287</v>
      </c>
      <c r="B1463" s="11">
        <v>46226</v>
      </c>
      <c r="C1463">
        <v>2026</v>
      </c>
      <c r="D1463" t="s">
        <v>91</v>
      </c>
      <c r="E1463" t="s">
        <v>82</v>
      </c>
      <c r="F1463" t="s">
        <v>20</v>
      </c>
      <c r="G1463" t="s">
        <v>33</v>
      </c>
      <c r="H1463" t="s">
        <v>28</v>
      </c>
      <c r="I1463" t="s">
        <v>3</v>
      </c>
      <c r="J1463" t="s">
        <v>9</v>
      </c>
      <c r="K1463" t="s">
        <v>37</v>
      </c>
      <c r="L1463">
        <v>5</v>
      </c>
      <c r="M1463">
        <v>156.69</v>
      </c>
      <c r="N1463">
        <v>0</v>
      </c>
      <c r="O1463">
        <v>80.489999999999995</v>
      </c>
      <c r="P1463">
        <v>783.45</v>
      </c>
      <c r="Q1463">
        <v>402.45</v>
      </c>
      <c r="R1463">
        <v>381.00000000000006</v>
      </c>
      <c r="S1463">
        <v>0.48631054949262881</v>
      </c>
      <c r="T1463">
        <v>2026</v>
      </c>
      <c r="U1463" t="s">
        <v>91</v>
      </c>
      <c r="V1463">
        <v>7</v>
      </c>
      <c r="W1463" t="s">
        <v>82</v>
      </c>
    </row>
    <row r="1464" spans="1:23">
      <c r="A1464">
        <v>4297</v>
      </c>
      <c r="B1464" s="11">
        <v>46226</v>
      </c>
      <c r="C1464">
        <v>2026</v>
      </c>
      <c r="D1464" t="s">
        <v>91</v>
      </c>
      <c r="E1464" t="s">
        <v>82</v>
      </c>
      <c r="F1464" t="s">
        <v>6</v>
      </c>
      <c r="G1464" t="s">
        <v>27</v>
      </c>
      <c r="H1464" t="s">
        <v>28</v>
      </c>
      <c r="I1464" t="s">
        <v>3</v>
      </c>
      <c r="J1464" t="s">
        <v>14</v>
      </c>
      <c r="K1464" t="s">
        <v>48</v>
      </c>
      <c r="L1464">
        <v>1</v>
      </c>
      <c r="M1464">
        <v>168.59</v>
      </c>
      <c r="N1464">
        <v>0.1</v>
      </c>
      <c r="O1464">
        <v>88.8</v>
      </c>
      <c r="P1464">
        <v>151.73099999999999</v>
      </c>
      <c r="Q1464">
        <v>88.8</v>
      </c>
      <c r="R1464">
        <v>62.930999999999997</v>
      </c>
      <c r="S1464">
        <v>0.41475374181940405</v>
      </c>
      <c r="T1464">
        <v>2026</v>
      </c>
      <c r="U1464" t="s">
        <v>91</v>
      </c>
      <c r="V1464">
        <v>7</v>
      </c>
      <c r="W1464" t="s">
        <v>82</v>
      </c>
    </row>
    <row r="1465" spans="1:23">
      <c r="A1465">
        <v>5118</v>
      </c>
      <c r="B1465" s="11">
        <v>46226</v>
      </c>
      <c r="C1465">
        <v>2026</v>
      </c>
      <c r="D1465" t="s">
        <v>91</v>
      </c>
      <c r="E1465" t="s">
        <v>82</v>
      </c>
      <c r="F1465" t="s">
        <v>6</v>
      </c>
      <c r="G1465" t="s">
        <v>43</v>
      </c>
      <c r="H1465" t="s">
        <v>2</v>
      </c>
      <c r="I1465" t="s">
        <v>16</v>
      </c>
      <c r="J1465" t="s">
        <v>14</v>
      </c>
      <c r="K1465" t="s">
        <v>15</v>
      </c>
      <c r="L1465">
        <v>5</v>
      </c>
      <c r="M1465">
        <v>36.880000000000003</v>
      </c>
      <c r="N1465">
        <v>0.1</v>
      </c>
      <c r="O1465">
        <v>13.76</v>
      </c>
      <c r="P1465">
        <v>165.96</v>
      </c>
      <c r="Q1465">
        <v>68.8</v>
      </c>
      <c r="R1465">
        <v>97.160000000000011</v>
      </c>
      <c r="S1465">
        <v>0.58544227524704751</v>
      </c>
      <c r="T1465">
        <v>2026</v>
      </c>
      <c r="U1465" t="s">
        <v>91</v>
      </c>
      <c r="V1465">
        <v>7</v>
      </c>
      <c r="W1465" t="s">
        <v>82</v>
      </c>
    </row>
    <row r="1466" spans="1:23">
      <c r="A1466">
        <v>363</v>
      </c>
      <c r="B1466" s="11">
        <v>46227</v>
      </c>
      <c r="C1466">
        <v>2026</v>
      </c>
      <c r="D1466" t="s">
        <v>91</v>
      </c>
      <c r="E1466" t="s">
        <v>82</v>
      </c>
      <c r="F1466" t="s">
        <v>0</v>
      </c>
      <c r="G1466" t="s">
        <v>1</v>
      </c>
      <c r="H1466" t="s">
        <v>8</v>
      </c>
      <c r="I1466" t="s">
        <v>16</v>
      </c>
      <c r="J1466" t="s">
        <v>14</v>
      </c>
      <c r="K1466" t="s">
        <v>44</v>
      </c>
      <c r="L1466">
        <v>8</v>
      </c>
      <c r="M1466">
        <v>136.13</v>
      </c>
      <c r="N1466">
        <v>0.1</v>
      </c>
      <c r="O1466">
        <v>66.55</v>
      </c>
      <c r="P1466">
        <v>980.13599999999997</v>
      </c>
      <c r="Q1466">
        <v>532.4</v>
      </c>
      <c r="R1466">
        <v>447.73599999999999</v>
      </c>
      <c r="S1466">
        <v>0.45681007533648393</v>
      </c>
      <c r="T1466">
        <v>2026</v>
      </c>
      <c r="U1466" t="s">
        <v>91</v>
      </c>
      <c r="V1466">
        <v>7</v>
      </c>
      <c r="W1466" t="s">
        <v>82</v>
      </c>
    </row>
    <row r="1467" spans="1:23">
      <c r="A1467">
        <v>4243</v>
      </c>
      <c r="B1467" s="11">
        <v>46227</v>
      </c>
      <c r="C1467">
        <v>2026</v>
      </c>
      <c r="D1467" t="s">
        <v>91</v>
      </c>
      <c r="E1467" t="s">
        <v>82</v>
      </c>
      <c r="F1467" t="s">
        <v>6</v>
      </c>
      <c r="G1467" t="s">
        <v>49</v>
      </c>
      <c r="H1467" t="s">
        <v>28</v>
      </c>
      <c r="I1467" t="s">
        <v>3</v>
      </c>
      <c r="J1467" t="s">
        <v>4</v>
      </c>
      <c r="K1467" t="s">
        <v>26</v>
      </c>
      <c r="L1467">
        <v>2</v>
      </c>
      <c r="M1467">
        <v>40.479999999999997</v>
      </c>
      <c r="N1467">
        <v>0.05</v>
      </c>
      <c r="O1467">
        <v>16.93</v>
      </c>
      <c r="P1467">
        <v>76.911999999999992</v>
      </c>
      <c r="Q1467">
        <v>33.86</v>
      </c>
      <c r="R1467">
        <v>43.051999999999992</v>
      </c>
      <c r="S1467">
        <v>0.5597566049511129</v>
      </c>
      <c r="T1467">
        <v>2026</v>
      </c>
      <c r="U1467" t="s">
        <v>91</v>
      </c>
      <c r="V1467">
        <v>7</v>
      </c>
      <c r="W1467" t="s">
        <v>82</v>
      </c>
    </row>
    <row r="1468" spans="1:23">
      <c r="A1468">
        <v>4348</v>
      </c>
      <c r="B1468" s="11">
        <v>46227</v>
      </c>
      <c r="C1468">
        <v>2026</v>
      </c>
      <c r="D1468" t="s">
        <v>91</v>
      </c>
      <c r="E1468" t="s">
        <v>82</v>
      </c>
      <c r="F1468" t="s">
        <v>0</v>
      </c>
      <c r="G1468" t="s">
        <v>1</v>
      </c>
      <c r="H1468" t="s">
        <v>2</v>
      </c>
      <c r="I1468" t="s">
        <v>13</v>
      </c>
      <c r="J1468" t="s">
        <v>4</v>
      </c>
      <c r="K1468" t="s">
        <v>22</v>
      </c>
      <c r="L1468">
        <v>4</v>
      </c>
      <c r="M1468">
        <v>50.09</v>
      </c>
      <c r="N1468">
        <v>0</v>
      </c>
      <c r="O1468">
        <v>22.11</v>
      </c>
      <c r="P1468">
        <v>200.36</v>
      </c>
      <c r="Q1468">
        <v>88.44</v>
      </c>
      <c r="R1468">
        <v>111.92000000000002</v>
      </c>
      <c r="S1468">
        <v>0.55859452984627678</v>
      </c>
      <c r="T1468">
        <v>2026</v>
      </c>
      <c r="U1468" t="s">
        <v>91</v>
      </c>
      <c r="V1468">
        <v>7</v>
      </c>
      <c r="W1468" t="s">
        <v>82</v>
      </c>
    </row>
    <row r="1469" spans="1:23">
      <c r="A1469">
        <v>4405</v>
      </c>
      <c r="B1469" s="11">
        <v>46227</v>
      </c>
      <c r="C1469">
        <v>2026</v>
      </c>
      <c r="D1469" t="s">
        <v>91</v>
      </c>
      <c r="E1469" t="s">
        <v>82</v>
      </c>
      <c r="F1469" t="s">
        <v>20</v>
      </c>
      <c r="G1469" t="s">
        <v>33</v>
      </c>
      <c r="H1469" t="s">
        <v>2</v>
      </c>
      <c r="I1469" t="s">
        <v>3</v>
      </c>
      <c r="J1469" t="s">
        <v>9</v>
      </c>
      <c r="K1469" t="s">
        <v>37</v>
      </c>
      <c r="L1469">
        <v>1</v>
      </c>
      <c r="M1469">
        <v>156.54</v>
      </c>
      <c r="N1469">
        <v>0.1</v>
      </c>
      <c r="O1469">
        <v>77.38</v>
      </c>
      <c r="P1469">
        <v>140.886</v>
      </c>
      <c r="Q1469">
        <v>77.38</v>
      </c>
      <c r="R1469">
        <v>63.506</v>
      </c>
      <c r="S1469">
        <v>0.4507616086765186</v>
      </c>
      <c r="T1469">
        <v>2026</v>
      </c>
      <c r="U1469" t="s">
        <v>91</v>
      </c>
      <c r="V1469">
        <v>7</v>
      </c>
      <c r="W1469" t="s">
        <v>82</v>
      </c>
    </row>
    <row r="1470" spans="1:23">
      <c r="A1470">
        <v>4857</v>
      </c>
      <c r="B1470" s="11">
        <v>46227</v>
      </c>
      <c r="C1470">
        <v>2026</v>
      </c>
      <c r="D1470" t="s">
        <v>91</v>
      </c>
      <c r="E1470" t="s">
        <v>82</v>
      </c>
      <c r="F1470" t="s">
        <v>6</v>
      </c>
      <c r="G1470" t="s">
        <v>27</v>
      </c>
      <c r="H1470" t="s">
        <v>19</v>
      </c>
      <c r="I1470" t="s">
        <v>3</v>
      </c>
      <c r="J1470" t="s">
        <v>9</v>
      </c>
      <c r="K1470" t="s">
        <v>37</v>
      </c>
      <c r="L1470">
        <v>1</v>
      </c>
      <c r="M1470">
        <v>152.1</v>
      </c>
      <c r="N1470">
        <v>0.1</v>
      </c>
      <c r="O1470">
        <v>80.459999999999994</v>
      </c>
      <c r="P1470">
        <v>136.88999999999999</v>
      </c>
      <c r="Q1470">
        <v>80.459999999999994</v>
      </c>
      <c r="R1470">
        <v>56.429999999999993</v>
      </c>
      <c r="S1470">
        <v>0.41222879684418146</v>
      </c>
      <c r="T1470">
        <v>2026</v>
      </c>
      <c r="U1470" t="s">
        <v>91</v>
      </c>
      <c r="V1470">
        <v>7</v>
      </c>
      <c r="W1470" t="s">
        <v>82</v>
      </c>
    </row>
    <row r="1471" spans="1:23">
      <c r="A1471">
        <v>87</v>
      </c>
      <c r="B1471" s="11">
        <v>46228</v>
      </c>
      <c r="C1471">
        <v>2026</v>
      </c>
      <c r="D1471" t="s">
        <v>91</v>
      </c>
      <c r="E1471" t="s">
        <v>82</v>
      </c>
      <c r="F1471" t="s">
        <v>6</v>
      </c>
      <c r="G1471" t="s">
        <v>41</v>
      </c>
      <c r="H1471" t="s">
        <v>2</v>
      </c>
      <c r="I1471" t="s">
        <v>3</v>
      </c>
      <c r="J1471" t="s">
        <v>9</v>
      </c>
      <c r="K1471" t="s">
        <v>37</v>
      </c>
      <c r="L1471">
        <v>1</v>
      </c>
      <c r="M1471">
        <v>155.35</v>
      </c>
      <c r="N1471">
        <v>0</v>
      </c>
      <c r="O1471">
        <v>80.47</v>
      </c>
      <c r="P1471">
        <v>155.35</v>
      </c>
      <c r="Q1471">
        <v>80.47</v>
      </c>
      <c r="R1471">
        <v>74.88</v>
      </c>
      <c r="S1471">
        <v>0.48200836820083681</v>
      </c>
      <c r="T1471">
        <v>2026</v>
      </c>
      <c r="U1471" t="s">
        <v>91</v>
      </c>
      <c r="V1471">
        <v>7</v>
      </c>
      <c r="W1471" t="s">
        <v>82</v>
      </c>
    </row>
    <row r="1472" spans="1:23">
      <c r="A1472">
        <v>315</v>
      </c>
      <c r="B1472" s="11">
        <v>46228</v>
      </c>
      <c r="C1472">
        <v>2026</v>
      </c>
      <c r="D1472" t="s">
        <v>91</v>
      </c>
      <c r="E1472" t="s">
        <v>82</v>
      </c>
      <c r="F1472" t="s">
        <v>11</v>
      </c>
      <c r="G1472" t="s">
        <v>18</v>
      </c>
      <c r="H1472" t="s">
        <v>28</v>
      </c>
      <c r="I1472" t="s">
        <v>13</v>
      </c>
      <c r="J1472" t="s">
        <v>4</v>
      </c>
      <c r="K1472" t="s">
        <v>5</v>
      </c>
      <c r="L1472">
        <v>1</v>
      </c>
      <c r="M1472">
        <v>81.13</v>
      </c>
      <c r="N1472">
        <v>0.05</v>
      </c>
      <c r="O1472">
        <v>42.41</v>
      </c>
      <c r="P1472">
        <v>77.073499999999996</v>
      </c>
      <c r="Q1472">
        <v>42.41</v>
      </c>
      <c r="R1472">
        <v>34.663499999999999</v>
      </c>
      <c r="S1472">
        <v>0.44974602165465433</v>
      </c>
      <c r="T1472">
        <v>2026</v>
      </c>
      <c r="U1472" t="s">
        <v>91</v>
      </c>
      <c r="V1472">
        <v>7</v>
      </c>
      <c r="W1472" t="s">
        <v>82</v>
      </c>
    </row>
    <row r="1473" spans="1:23">
      <c r="A1473">
        <v>970</v>
      </c>
      <c r="B1473" s="11">
        <v>46228</v>
      </c>
      <c r="C1473">
        <v>2026</v>
      </c>
      <c r="D1473" t="s">
        <v>91</v>
      </c>
      <c r="E1473" t="s">
        <v>82</v>
      </c>
      <c r="F1473" t="s">
        <v>6</v>
      </c>
      <c r="G1473" t="s">
        <v>41</v>
      </c>
      <c r="H1473" t="s">
        <v>2</v>
      </c>
      <c r="I1473" t="s">
        <v>13</v>
      </c>
      <c r="J1473" t="s">
        <v>9</v>
      </c>
      <c r="K1473" t="s">
        <v>17</v>
      </c>
      <c r="L1473">
        <v>1</v>
      </c>
      <c r="M1473">
        <v>145.87</v>
      </c>
      <c r="N1473">
        <v>0</v>
      </c>
      <c r="O1473">
        <v>81.430000000000007</v>
      </c>
      <c r="P1473">
        <v>145.87</v>
      </c>
      <c r="Q1473">
        <v>81.430000000000007</v>
      </c>
      <c r="R1473">
        <v>64.44</v>
      </c>
      <c r="S1473">
        <v>0.44176321382052508</v>
      </c>
      <c r="T1473">
        <v>2026</v>
      </c>
      <c r="U1473" t="s">
        <v>91</v>
      </c>
      <c r="V1473">
        <v>7</v>
      </c>
      <c r="W1473" t="s">
        <v>82</v>
      </c>
    </row>
    <row r="1474" spans="1:23">
      <c r="A1474">
        <v>1891</v>
      </c>
      <c r="B1474" s="11">
        <v>46228</v>
      </c>
      <c r="C1474">
        <v>2026</v>
      </c>
      <c r="D1474" t="s">
        <v>91</v>
      </c>
      <c r="E1474" t="s">
        <v>82</v>
      </c>
      <c r="F1474" t="s">
        <v>6</v>
      </c>
      <c r="G1474" t="s">
        <v>43</v>
      </c>
      <c r="H1474" t="s">
        <v>2</v>
      </c>
      <c r="I1474" t="s">
        <v>13</v>
      </c>
      <c r="J1474" t="s">
        <v>9</v>
      </c>
      <c r="K1474" t="s">
        <v>37</v>
      </c>
      <c r="L1474">
        <v>6</v>
      </c>
      <c r="M1474">
        <v>151.88999999999999</v>
      </c>
      <c r="N1474">
        <v>0.15</v>
      </c>
      <c r="O1474">
        <v>76.83</v>
      </c>
      <c r="P1474">
        <v>774.6389999999999</v>
      </c>
      <c r="Q1474">
        <v>460.98</v>
      </c>
      <c r="R1474">
        <v>313.65899999999988</v>
      </c>
      <c r="S1474">
        <v>0.40490989996630677</v>
      </c>
      <c r="T1474">
        <v>2026</v>
      </c>
      <c r="U1474" t="s">
        <v>91</v>
      </c>
      <c r="V1474">
        <v>7</v>
      </c>
      <c r="W1474" t="s">
        <v>82</v>
      </c>
    </row>
    <row r="1475" spans="1:23">
      <c r="A1475">
        <v>2148</v>
      </c>
      <c r="B1475" s="11">
        <v>46228</v>
      </c>
      <c r="C1475">
        <v>2026</v>
      </c>
      <c r="D1475" t="s">
        <v>91</v>
      </c>
      <c r="E1475" t="s">
        <v>82</v>
      </c>
      <c r="F1475" t="s">
        <v>11</v>
      </c>
      <c r="G1475" t="s">
        <v>39</v>
      </c>
      <c r="H1475" t="s">
        <v>2</v>
      </c>
      <c r="I1475" t="s">
        <v>13</v>
      </c>
      <c r="J1475" t="s">
        <v>34</v>
      </c>
      <c r="K1475" t="s">
        <v>35</v>
      </c>
      <c r="L1475">
        <v>2</v>
      </c>
      <c r="M1475">
        <v>41.14</v>
      </c>
      <c r="N1475">
        <v>0.1</v>
      </c>
      <c r="O1475">
        <v>14.84</v>
      </c>
      <c r="P1475">
        <v>74.052000000000007</v>
      </c>
      <c r="Q1475">
        <v>29.68</v>
      </c>
      <c r="R1475">
        <v>44.372000000000007</v>
      </c>
      <c r="S1475">
        <v>0.59920056176740677</v>
      </c>
      <c r="T1475">
        <v>2026</v>
      </c>
      <c r="U1475" t="s">
        <v>91</v>
      </c>
      <c r="V1475">
        <v>7</v>
      </c>
      <c r="W1475" t="s">
        <v>82</v>
      </c>
    </row>
    <row r="1476" spans="1:23">
      <c r="A1476">
        <v>2467</v>
      </c>
      <c r="B1476" s="11">
        <v>46228</v>
      </c>
      <c r="C1476">
        <v>2026</v>
      </c>
      <c r="D1476" t="s">
        <v>91</v>
      </c>
      <c r="E1476" t="s">
        <v>82</v>
      </c>
      <c r="F1476" t="s">
        <v>20</v>
      </c>
      <c r="G1476" t="s">
        <v>21</v>
      </c>
      <c r="H1476" t="s">
        <v>19</v>
      </c>
      <c r="I1476" t="s">
        <v>3</v>
      </c>
      <c r="J1476" t="s">
        <v>4</v>
      </c>
      <c r="K1476" t="s">
        <v>22</v>
      </c>
      <c r="L1476">
        <v>1</v>
      </c>
      <c r="M1476">
        <v>49.5</v>
      </c>
      <c r="N1476">
        <v>0</v>
      </c>
      <c r="O1476">
        <v>21.83</v>
      </c>
      <c r="P1476">
        <v>49.5</v>
      </c>
      <c r="Q1476">
        <v>21.83</v>
      </c>
      <c r="R1476">
        <v>27.67</v>
      </c>
      <c r="S1476">
        <v>0.55898989898989904</v>
      </c>
      <c r="T1476">
        <v>2026</v>
      </c>
      <c r="U1476" t="s">
        <v>91</v>
      </c>
      <c r="V1476">
        <v>7</v>
      </c>
      <c r="W1476" t="s">
        <v>82</v>
      </c>
    </row>
    <row r="1477" spans="1:23">
      <c r="A1477">
        <v>3710</v>
      </c>
      <c r="B1477" s="11">
        <v>46228</v>
      </c>
      <c r="C1477">
        <v>2026</v>
      </c>
      <c r="D1477" t="s">
        <v>91</v>
      </c>
      <c r="E1477" t="s">
        <v>82</v>
      </c>
      <c r="F1477" t="s">
        <v>20</v>
      </c>
      <c r="G1477" t="s">
        <v>31</v>
      </c>
      <c r="H1477" t="s">
        <v>2</v>
      </c>
      <c r="I1477" t="s">
        <v>13</v>
      </c>
      <c r="J1477" t="s">
        <v>14</v>
      </c>
      <c r="K1477" t="s">
        <v>32</v>
      </c>
      <c r="L1477">
        <v>2</v>
      </c>
      <c r="M1477">
        <v>46.48</v>
      </c>
      <c r="N1477">
        <v>0.05</v>
      </c>
      <c r="O1477">
        <v>18.760000000000002</v>
      </c>
      <c r="P1477">
        <v>88.311999999999983</v>
      </c>
      <c r="Q1477">
        <v>37.520000000000003</v>
      </c>
      <c r="R1477">
        <v>50.79199999999998</v>
      </c>
      <c r="S1477">
        <v>0.57514267596702584</v>
      </c>
      <c r="T1477">
        <v>2026</v>
      </c>
      <c r="U1477" t="s">
        <v>91</v>
      </c>
      <c r="V1477">
        <v>7</v>
      </c>
      <c r="W1477" t="s">
        <v>82</v>
      </c>
    </row>
    <row r="1478" spans="1:23">
      <c r="A1478">
        <v>3714</v>
      </c>
      <c r="B1478" s="11">
        <v>46228</v>
      </c>
      <c r="C1478">
        <v>2026</v>
      </c>
      <c r="D1478" t="s">
        <v>91</v>
      </c>
      <c r="E1478" t="s">
        <v>82</v>
      </c>
      <c r="F1478" t="s">
        <v>11</v>
      </c>
      <c r="G1478" t="s">
        <v>12</v>
      </c>
      <c r="H1478" t="s">
        <v>28</v>
      </c>
      <c r="I1478" t="s">
        <v>3</v>
      </c>
      <c r="J1478" t="s">
        <v>14</v>
      </c>
      <c r="K1478" t="s">
        <v>15</v>
      </c>
      <c r="L1478">
        <v>1</v>
      </c>
      <c r="M1478">
        <v>36.909999999999997</v>
      </c>
      <c r="N1478">
        <v>0</v>
      </c>
      <c r="O1478">
        <v>13.56</v>
      </c>
      <c r="P1478">
        <v>36.909999999999997</v>
      </c>
      <c r="Q1478">
        <v>13.56</v>
      </c>
      <c r="R1478">
        <v>23.349999999999994</v>
      </c>
      <c r="S1478">
        <v>0.63261988620969922</v>
      </c>
      <c r="T1478">
        <v>2026</v>
      </c>
      <c r="U1478" t="s">
        <v>91</v>
      </c>
      <c r="V1478">
        <v>7</v>
      </c>
      <c r="W1478" t="s">
        <v>82</v>
      </c>
    </row>
    <row r="1479" spans="1:23">
      <c r="A1479">
        <v>3893</v>
      </c>
      <c r="B1479" s="11">
        <v>46228</v>
      </c>
      <c r="C1479">
        <v>2026</v>
      </c>
      <c r="D1479" t="s">
        <v>91</v>
      </c>
      <c r="E1479" t="s">
        <v>82</v>
      </c>
      <c r="F1479" t="s">
        <v>0</v>
      </c>
      <c r="G1479" t="s">
        <v>1</v>
      </c>
      <c r="H1479" t="s">
        <v>2</v>
      </c>
      <c r="I1479" t="s">
        <v>3</v>
      </c>
      <c r="J1479" t="s">
        <v>14</v>
      </c>
      <c r="K1479" t="s">
        <v>15</v>
      </c>
      <c r="L1479">
        <v>1</v>
      </c>
      <c r="M1479">
        <v>35.6</v>
      </c>
      <c r="N1479">
        <v>0</v>
      </c>
      <c r="O1479">
        <v>13.91</v>
      </c>
      <c r="P1479">
        <v>35.6</v>
      </c>
      <c r="Q1479">
        <v>13.91</v>
      </c>
      <c r="R1479">
        <v>21.69</v>
      </c>
      <c r="S1479">
        <v>0.60926966292134832</v>
      </c>
      <c r="T1479">
        <v>2026</v>
      </c>
      <c r="U1479" t="s">
        <v>91</v>
      </c>
      <c r="V1479">
        <v>7</v>
      </c>
      <c r="W1479" t="s">
        <v>82</v>
      </c>
    </row>
    <row r="1480" spans="1:23">
      <c r="A1480">
        <v>4136</v>
      </c>
      <c r="B1480" s="11">
        <v>46228</v>
      </c>
      <c r="C1480">
        <v>2026</v>
      </c>
      <c r="D1480" t="s">
        <v>91</v>
      </c>
      <c r="E1480" t="s">
        <v>82</v>
      </c>
      <c r="F1480" t="s">
        <v>6</v>
      </c>
      <c r="G1480" t="s">
        <v>41</v>
      </c>
      <c r="H1480" t="s">
        <v>19</v>
      </c>
      <c r="I1480" t="s">
        <v>13</v>
      </c>
      <c r="J1480" t="s">
        <v>4</v>
      </c>
      <c r="K1480" t="s">
        <v>5</v>
      </c>
      <c r="L1480">
        <v>2</v>
      </c>
      <c r="M1480">
        <v>80.25</v>
      </c>
      <c r="N1480">
        <v>0.05</v>
      </c>
      <c r="O1480">
        <v>42.39</v>
      </c>
      <c r="P1480">
        <v>152.47499999999999</v>
      </c>
      <c r="Q1480">
        <v>84.78</v>
      </c>
      <c r="R1480">
        <v>67.694999999999993</v>
      </c>
      <c r="S1480">
        <v>0.44397442203639936</v>
      </c>
      <c r="T1480">
        <v>2026</v>
      </c>
      <c r="U1480" t="s">
        <v>91</v>
      </c>
      <c r="V1480">
        <v>7</v>
      </c>
      <c r="W1480" t="s">
        <v>82</v>
      </c>
    </row>
    <row r="1481" spans="1:23">
      <c r="A1481">
        <v>4212</v>
      </c>
      <c r="B1481" s="11">
        <v>46228</v>
      </c>
      <c r="C1481">
        <v>2026</v>
      </c>
      <c r="D1481" t="s">
        <v>91</v>
      </c>
      <c r="E1481" t="s">
        <v>82</v>
      </c>
      <c r="F1481" t="s">
        <v>0</v>
      </c>
      <c r="G1481" t="s">
        <v>1</v>
      </c>
      <c r="H1481" t="s">
        <v>28</v>
      </c>
      <c r="I1481" t="s">
        <v>3</v>
      </c>
      <c r="J1481" t="s">
        <v>14</v>
      </c>
      <c r="K1481" t="s">
        <v>32</v>
      </c>
      <c r="L1481">
        <v>2</v>
      </c>
      <c r="M1481">
        <v>47.52</v>
      </c>
      <c r="N1481">
        <v>0.1</v>
      </c>
      <c r="O1481">
        <v>17.86</v>
      </c>
      <c r="P1481">
        <v>85.536000000000001</v>
      </c>
      <c r="Q1481">
        <v>35.72</v>
      </c>
      <c r="R1481">
        <v>49.816000000000003</v>
      </c>
      <c r="S1481">
        <v>0.58239805462027683</v>
      </c>
      <c r="T1481">
        <v>2026</v>
      </c>
      <c r="U1481" t="s">
        <v>91</v>
      </c>
      <c r="V1481">
        <v>7</v>
      </c>
      <c r="W1481" t="s">
        <v>82</v>
      </c>
    </row>
    <row r="1482" spans="1:23">
      <c r="A1482">
        <v>4332</v>
      </c>
      <c r="B1482" s="11">
        <v>46228</v>
      </c>
      <c r="C1482">
        <v>2026</v>
      </c>
      <c r="D1482" t="s">
        <v>91</v>
      </c>
      <c r="E1482" t="s">
        <v>82</v>
      </c>
      <c r="F1482" t="s">
        <v>20</v>
      </c>
      <c r="G1482" t="s">
        <v>47</v>
      </c>
      <c r="H1482" t="s">
        <v>2</v>
      </c>
      <c r="I1482" t="s">
        <v>13</v>
      </c>
      <c r="J1482" t="s">
        <v>14</v>
      </c>
      <c r="K1482" t="s">
        <v>48</v>
      </c>
      <c r="L1482">
        <v>2</v>
      </c>
      <c r="M1482">
        <v>164.58</v>
      </c>
      <c r="N1482">
        <v>0.1</v>
      </c>
      <c r="O1482">
        <v>86.55</v>
      </c>
      <c r="P1482">
        <v>296.24400000000003</v>
      </c>
      <c r="Q1482">
        <v>173.1</v>
      </c>
      <c r="R1482">
        <v>123.14400000000003</v>
      </c>
      <c r="S1482">
        <v>0.41568436829100341</v>
      </c>
      <c r="T1482">
        <v>2026</v>
      </c>
      <c r="U1482" t="s">
        <v>91</v>
      </c>
      <c r="V1482">
        <v>7</v>
      </c>
      <c r="W1482" t="s">
        <v>82</v>
      </c>
    </row>
    <row r="1483" spans="1:23">
      <c r="A1483">
        <v>702</v>
      </c>
      <c r="B1483" s="11">
        <v>46229</v>
      </c>
      <c r="C1483">
        <v>2026</v>
      </c>
      <c r="D1483" t="s">
        <v>91</v>
      </c>
      <c r="E1483" t="s">
        <v>82</v>
      </c>
      <c r="F1483" t="s">
        <v>0</v>
      </c>
      <c r="G1483" t="s">
        <v>36</v>
      </c>
      <c r="H1483" t="s">
        <v>2</v>
      </c>
      <c r="I1483" t="s">
        <v>13</v>
      </c>
      <c r="J1483" t="s">
        <v>4</v>
      </c>
      <c r="K1483" t="s">
        <v>26</v>
      </c>
      <c r="L1483">
        <v>1</v>
      </c>
      <c r="M1483">
        <v>39.99</v>
      </c>
      <c r="N1483">
        <v>0.05</v>
      </c>
      <c r="O1483">
        <v>16.739999999999998</v>
      </c>
      <c r="P1483">
        <v>37.990499999999997</v>
      </c>
      <c r="Q1483">
        <v>16.739999999999998</v>
      </c>
      <c r="R1483">
        <v>21.250499999999999</v>
      </c>
      <c r="S1483">
        <v>0.55936352509179932</v>
      </c>
      <c r="T1483">
        <v>2026</v>
      </c>
      <c r="U1483" t="s">
        <v>91</v>
      </c>
      <c r="V1483">
        <v>7</v>
      </c>
      <c r="W1483" t="s">
        <v>82</v>
      </c>
    </row>
    <row r="1484" spans="1:23">
      <c r="A1484">
        <v>1223</v>
      </c>
      <c r="B1484" s="11">
        <v>46229</v>
      </c>
      <c r="C1484">
        <v>2026</v>
      </c>
      <c r="D1484" t="s">
        <v>91</v>
      </c>
      <c r="E1484" t="s">
        <v>82</v>
      </c>
      <c r="F1484" t="s">
        <v>6</v>
      </c>
      <c r="G1484" t="s">
        <v>43</v>
      </c>
      <c r="H1484" t="s">
        <v>19</v>
      </c>
      <c r="I1484" t="s">
        <v>13</v>
      </c>
      <c r="J1484" t="s">
        <v>9</v>
      </c>
      <c r="K1484" t="s">
        <v>17</v>
      </c>
      <c r="L1484">
        <v>1</v>
      </c>
      <c r="M1484">
        <v>140.44</v>
      </c>
      <c r="N1484">
        <v>0</v>
      </c>
      <c r="O1484">
        <v>77.08</v>
      </c>
      <c r="P1484">
        <v>140.44</v>
      </c>
      <c r="Q1484">
        <v>77.08</v>
      </c>
      <c r="R1484">
        <v>63.36</v>
      </c>
      <c r="S1484">
        <v>0.45115351751637711</v>
      </c>
      <c r="T1484">
        <v>2026</v>
      </c>
      <c r="U1484" t="s">
        <v>91</v>
      </c>
      <c r="V1484">
        <v>7</v>
      </c>
      <c r="W1484" t="s">
        <v>82</v>
      </c>
    </row>
    <row r="1485" spans="1:23">
      <c r="A1485">
        <v>1370</v>
      </c>
      <c r="B1485" s="11">
        <v>46229</v>
      </c>
      <c r="C1485">
        <v>2026</v>
      </c>
      <c r="D1485" t="s">
        <v>91</v>
      </c>
      <c r="E1485" t="s">
        <v>82</v>
      </c>
      <c r="F1485" t="s">
        <v>11</v>
      </c>
      <c r="G1485" t="s">
        <v>39</v>
      </c>
      <c r="H1485" t="s">
        <v>28</v>
      </c>
      <c r="I1485" t="s">
        <v>13</v>
      </c>
      <c r="J1485" t="s">
        <v>34</v>
      </c>
      <c r="K1485" t="s">
        <v>38</v>
      </c>
      <c r="L1485">
        <v>2</v>
      </c>
      <c r="M1485">
        <v>123.73</v>
      </c>
      <c r="N1485">
        <v>0.05</v>
      </c>
      <c r="O1485">
        <v>68.22</v>
      </c>
      <c r="P1485">
        <v>235.08699999999999</v>
      </c>
      <c r="Q1485">
        <v>136.44</v>
      </c>
      <c r="R1485">
        <v>98.646999999999991</v>
      </c>
      <c r="S1485">
        <v>0.41961911973014243</v>
      </c>
      <c r="T1485">
        <v>2026</v>
      </c>
      <c r="U1485" t="s">
        <v>91</v>
      </c>
      <c r="V1485">
        <v>7</v>
      </c>
      <c r="W1485" t="s">
        <v>82</v>
      </c>
    </row>
    <row r="1486" spans="1:23">
      <c r="A1486">
        <v>3476</v>
      </c>
      <c r="B1486" s="11">
        <v>46229</v>
      </c>
      <c r="C1486">
        <v>2026</v>
      </c>
      <c r="D1486" t="s">
        <v>91</v>
      </c>
      <c r="E1486" t="s">
        <v>82</v>
      </c>
      <c r="F1486" t="s">
        <v>20</v>
      </c>
      <c r="G1486" t="s">
        <v>47</v>
      </c>
      <c r="H1486" t="s">
        <v>8</v>
      </c>
      <c r="I1486" t="s">
        <v>13</v>
      </c>
      <c r="J1486" t="s">
        <v>14</v>
      </c>
      <c r="K1486" t="s">
        <v>44</v>
      </c>
      <c r="L1486">
        <v>3</v>
      </c>
      <c r="M1486">
        <v>132.68</v>
      </c>
      <c r="N1486">
        <v>0.15</v>
      </c>
      <c r="O1486">
        <v>67.38</v>
      </c>
      <c r="P1486">
        <v>338.334</v>
      </c>
      <c r="Q1486">
        <v>202.14</v>
      </c>
      <c r="R1486">
        <v>136.19400000000002</v>
      </c>
      <c r="S1486">
        <v>0.40254304917625783</v>
      </c>
      <c r="T1486">
        <v>2026</v>
      </c>
      <c r="U1486" t="s">
        <v>91</v>
      </c>
      <c r="V1486">
        <v>7</v>
      </c>
      <c r="W1486" t="s">
        <v>82</v>
      </c>
    </row>
    <row r="1487" spans="1:23">
      <c r="A1487">
        <v>4066</v>
      </c>
      <c r="B1487" s="11">
        <v>46229</v>
      </c>
      <c r="C1487">
        <v>2026</v>
      </c>
      <c r="D1487" t="s">
        <v>91</v>
      </c>
      <c r="E1487" t="s">
        <v>82</v>
      </c>
      <c r="F1487" t="s">
        <v>20</v>
      </c>
      <c r="G1487" t="s">
        <v>31</v>
      </c>
      <c r="H1487" t="s">
        <v>19</v>
      </c>
      <c r="I1487" t="s">
        <v>13</v>
      </c>
      <c r="J1487" t="s">
        <v>34</v>
      </c>
      <c r="K1487" t="s">
        <v>42</v>
      </c>
      <c r="L1487">
        <v>1</v>
      </c>
      <c r="M1487">
        <v>35.479999999999997</v>
      </c>
      <c r="N1487">
        <v>0.05</v>
      </c>
      <c r="O1487">
        <v>14.15</v>
      </c>
      <c r="P1487">
        <v>33.705999999999996</v>
      </c>
      <c r="Q1487">
        <v>14.15</v>
      </c>
      <c r="R1487">
        <v>19.555999999999997</v>
      </c>
      <c r="S1487">
        <v>0.58019343737020113</v>
      </c>
      <c r="T1487">
        <v>2026</v>
      </c>
      <c r="U1487" t="s">
        <v>91</v>
      </c>
      <c r="V1487">
        <v>7</v>
      </c>
      <c r="W1487" t="s">
        <v>82</v>
      </c>
    </row>
    <row r="1488" spans="1:23">
      <c r="A1488">
        <v>4153</v>
      </c>
      <c r="B1488" s="11">
        <v>46229</v>
      </c>
      <c r="C1488">
        <v>2026</v>
      </c>
      <c r="D1488" t="s">
        <v>91</v>
      </c>
      <c r="E1488" t="s">
        <v>82</v>
      </c>
      <c r="F1488" t="s">
        <v>20</v>
      </c>
      <c r="G1488" t="s">
        <v>31</v>
      </c>
      <c r="H1488" t="s">
        <v>2</v>
      </c>
      <c r="I1488" t="s">
        <v>16</v>
      </c>
      <c r="J1488" t="s">
        <v>14</v>
      </c>
      <c r="K1488" t="s">
        <v>44</v>
      </c>
      <c r="L1488">
        <v>3</v>
      </c>
      <c r="M1488">
        <v>134.63</v>
      </c>
      <c r="N1488">
        <v>0</v>
      </c>
      <c r="O1488">
        <v>67.2</v>
      </c>
      <c r="P1488">
        <v>403.89</v>
      </c>
      <c r="Q1488">
        <v>201.60000000000002</v>
      </c>
      <c r="R1488">
        <v>202.28999999999996</v>
      </c>
      <c r="S1488">
        <v>0.50085419297333422</v>
      </c>
      <c r="T1488">
        <v>2026</v>
      </c>
      <c r="U1488" t="s">
        <v>91</v>
      </c>
      <c r="V1488">
        <v>7</v>
      </c>
      <c r="W1488" t="s">
        <v>82</v>
      </c>
    </row>
    <row r="1489" spans="1:23">
      <c r="A1489">
        <v>379</v>
      </c>
      <c r="B1489" s="11">
        <v>46230</v>
      </c>
      <c r="C1489">
        <v>2026</v>
      </c>
      <c r="D1489" t="s">
        <v>91</v>
      </c>
      <c r="E1489" t="s">
        <v>82</v>
      </c>
      <c r="F1489" t="s">
        <v>0</v>
      </c>
      <c r="G1489" t="s">
        <v>36</v>
      </c>
      <c r="H1489" t="s">
        <v>28</v>
      </c>
      <c r="I1489" t="s">
        <v>13</v>
      </c>
      <c r="J1489" t="s">
        <v>9</v>
      </c>
      <c r="K1489" t="s">
        <v>46</v>
      </c>
      <c r="L1489">
        <v>3</v>
      </c>
      <c r="M1489">
        <v>72.03</v>
      </c>
      <c r="N1489">
        <v>0</v>
      </c>
      <c r="O1489">
        <v>32.46</v>
      </c>
      <c r="P1489">
        <v>216.09</v>
      </c>
      <c r="Q1489">
        <v>97.38</v>
      </c>
      <c r="R1489">
        <v>118.71000000000001</v>
      </c>
      <c r="S1489">
        <v>0.54935443565181175</v>
      </c>
      <c r="T1489">
        <v>2026</v>
      </c>
      <c r="U1489" t="s">
        <v>91</v>
      </c>
      <c r="V1489">
        <v>7</v>
      </c>
      <c r="W1489" t="s">
        <v>82</v>
      </c>
    </row>
    <row r="1490" spans="1:23">
      <c r="A1490">
        <v>820</v>
      </c>
      <c r="B1490" s="11">
        <v>46230</v>
      </c>
      <c r="C1490">
        <v>2026</v>
      </c>
      <c r="D1490" t="s">
        <v>91</v>
      </c>
      <c r="E1490" t="s">
        <v>82</v>
      </c>
      <c r="F1490" t="s">
        <v>20</v>
      </c>
      <c r="G1490" t="s">
        <v>31</v>
      </c>
      <c r="H1490" t="s">
        <v>28</v>
      </c>
      <c r="I1490" t="s">
        <v>3</v>
      </c>
      <c r="J1490" t="s">
        <v>34</v>
      </c>
      <c r="K1490" t="s">
        <v>35</v>
      </c>
      <c r="L1490">
        <v>1</v>
      </c>
      <c r="M1490">
        <v>40.24</v>
      </c>
      <c r="N1490">
        <v>0</v>
      </c>
      <c r="O1490">
        <v>15.05</v>
      </c>
      <c r="P1490">
        <v>40.24</v>
      </c>
      <c r="Q1490">
        <v>15.05</v>
      </c>
      <c r="R1490">
        <v>25.19</v>
      </c>
      <c r="S1490">
        <v>0.62599403578528823</v>
      </c>
      <c r="T1490">
        <v>2026</v>
      </c>
      <c r="U1490" t="s">
        <v>91</v>
      </c>
      <c r="V1490">
        <v>7</v>
      </c>
      <c r="W1490" t="s">
        <v>82</v>
      </c>
    </row>
    <row r="1491" spans="1:23">
      <c r="A1491">
        <v>2003</v>
      </c>
      <c r="B1491" s="11">
        <v>46230</v>
      </c>
      <c r="C1491">
        <v>2026</v>
      </c>
      <c r="D1491" t="s">
        <v>91</v>
      </c>
      <c r="E1491" t="s">
        <v>82</v>
      </c>
      <c r="F1491" t="s">
        <v>11</v>
      </c>
      <c r="G1491" t="s">
        <v>25</v>
      </c>
      <c r="H1491" t="s">
        <v>19</v>
      </c>
      <c r="I1491" t="s">
        <v>3</v>
      </c>
      <c r="J1491" t="s">
        <v>14</v>
      </c>
      <c r="K1491" t="s">
        <v>15</v>
      </c>
      <c r="L1491">
        <v>1</v>
      </c>
      <c r="M1491">
        <v>36.14</v>
      </c>
      <c r="N1491">
        <v>0</v>
      </c>
      <c r="O1491">
        <v>13.52</v>
      </c>
      <c r="P1491">
        <v>36.14</v>
      </c>
      <c r="Q1491">
        <v>13.52</v>
      </c>
      <c r="R1491">
        <v>22.62</v>
      </c>
      <c r="S1491">
        <v>0.62589928057553956</v>
      </c>
      <c r="T1491">
        <v>2026</v>
      </c>
      <c r="U1491" t="s">
        <v>91</v>
      </c>
      <c r="V1491">
        <v>7</v>
      </c>
      <c r="W1491" t="s">
        <v>82</v>
      </c>
    </row>
    <row r="1492" spans="1:23">
      <c r="A1492">
        <v>2682</v>
      </c>
      <c r="B1492" s="11">
        <v>46230</v>
      </c>
      <c r="C1492">
        <v>2026</v>
      </c>
      <c r="D1492" t="s">
        <v>91</v>
      </c>
      <c r="E1492" t="s">
        <v>82</v>
      </c>
      <c r="F1492" t="s">
        <v>6</v>
      </c>
      <c r="G1492" t="s">
        <v>41</v>
      </c>
      <c r="H1492" t="s">
        <v>2</v>
      </c>
      <c r="I1492" t="s">
        <v>13</v>
      </c>
      <c r="J1492" t="s">
        <v>34</v>
      </c>
      <c r="K1492" t="s">
        <v>35</v>
      </c>
      <c r="L1492">
        <v>2</v>
      </c>
      <c r="M1492">
        <v>40.22</v>
      </c>
      <c r="N1492">
        <v>0.05</v>
      </c>
      <c r="O1492">
        <v>14.72</v>
      </c>
      <c r="P1492">
        <v>76.417999999999992</v>
      </c>
      <c r="Q1492">
        <v>29.44</v>
      </c>
      <c r="R1492">
        <v>46.977999999999994</v>
      </c>
      <c r="S1492">
        <v>0.61475045146431473</v>
      </c>
      <c r="T1492">
        <v>2026</v>
      </c>
      <c r="U1492" t="s">
        <v>91</v>
      </c>
      <c r="V1492">
        <v>7</v>
      </c>
      <c r="W1492" t="s">
        <v>82</v>
      </c>
    </row>
    <row r="1493" spans="1:23">
      <c r="A1493">
        <v>3860</v>
      </c>
      <c r="B1493" s="11">
        <v>46230</v>
      </c>
      <c r="C1493">
        <v>2026</v>
      </c>
      <c r="D1493" t="s">
        <v>91</v>
      </c>
      <c r="E1493" t="s">
        <v>82</v>
      </c>
      <c r="F1493" t="s">
        <v>20</v>
      </c>
      <c r="G1493" t="s">
        <v>31</v>
      </c>
      <c r="H1493" t="s">
        <v>2</v>
      </c>
      <c r="I1493" t="s">
        <v>3</v>
      </c>
      <c r="J1493" t="s">
        <v>34</v>
      </c>
      <c r="K1493" t="s">
        <v>42</v>
      </c>
      <c r="L1493">
        <v>3</v>
      </c>
      <c r="M1493">
        <v>37.130000000000003</v>
      </c>
      <c r="N1493">
        <v>0.05</v>
      </c>
      <c r="O1493">
        <v>14.29</v>
      </c>
      <c r="P1493">
        <v>105.82050000000001</v>
      </c>
      <c r="Q1493">
        <v>42.87</v>
      </c>
      <c r="R1493">
        <v>62.950500000000012</v>
      </c>
      <c r="S1493">
        <v>0.59488000907196625</v>
      </c>
      <c r="T1493">
        <v>2026</v>
      </c>
      <c r="U1493" t="s">
        <v>91</v>
      </c>
      <c r="V1493">
        <v>7</v>
      </c>
      <c r="W1493" t="s">
        <v>82</v>
      </c>
    </row>
    <row r="1494" spans="1:23">
      <c r="A1494">
        <v>4063</v>
      </c>
      <c r="B1494" s="11">
        <v>46230</v>
      </c>
      <c r="C1494">
        <v>2026</v>
      </c>
      <c r="D1494" t="s">
        <v>91</v>
      </c>
      <c r="E1494" t="s">
        <v>82</v>
      </c>
      <c r="F1494" t="s">
        <v>0</v>
      </c>
      <c r="G1494" t="s">
        <v>36</v>
      </c>
      <c r="H1494" t="s">
        <v>2</v>
      </c>
      <c r="I1494" t="s">
        <v>13</v>
      </c>
      <c r="J1494" t="s">
        <v>23</v>
      </c>
      <c r="K1494" t="s">
        <v>51</v>
      </c>
      <c r="L1494">
        <v>4</v>
      </c>
      <c r="M1494">
        <v>125.07</v>
      </c>
      <c r="N1494">
        <v>0.05</v>
      </c>
      <c r="O1494">
        <v>60</v>
      </c>
      <c r="P1494">
        <v>475.26599999999996</v>
      </c>
      <c r="Q1494">
        <v>240</v>
      </c>
      <c r="R1494">
        <v>235.26599999999996</v>
      </c>
      <c r="S1494">
        <v>0.4950196311118405</v>
      </c>
      <c r="T1494">
        <v>2026</v>
      </c>
      <c r="U1494" t="s">
        <v>91</v>
      </c>
      <c r="V1494">
        <v>7</v>
      </c>
      <c r="W1494" t="s">
        <v>82</v>
      </c>
    </row>
    <row r="1495" spans="1:23">
      <c r="A1495">
        <v>4474</v>
      </c>
      <c r="B1495" s="11">
        <v>46230</v>
      </c>
      <c r="C1495">
        <v>2026</v>
      </c>
      <c r="D1495" t="s">
        <v>91</v>
      </c>
      <c r="E1495" t="s">
        <v>82</v>
      </c>
      <c r="F1495" t="s">
        <v>20</v>
      </c>
      <c r="G1495" t="s">
        <v>47</v>
      </c>
      <c r="H1495" t="s">
        <v>8</v>
      </c>
      <c r="I1495" t="s">
        <v>3</v>
      </c>
      <c r="J1495" t="s">
        <v>34</v>
      </c>
      <c r="K1495" t="s">
        <v>38</v>
      </c>
      <c r="L1495">
        <v>5</v>
      </c>
      <c r="M1495">
        <v>122.14</v>
      </c>
      <c r="N1495">
        <v>0.05</v>
      </c>
      <c r="O1495">
        <v>70.64</v>
      </c>
      <c r="P1495">
        <v>580.16499999999996</v>
      </c>
      <c r="Q1495">
        <v>353.2</v>
      </c>
      <c r="R1495">
        <v>226.96499999999997</v>
      </c>
      <c r="S1495">
        <v>0.39120767367903958</v>
      </c>
      <c r="T1495">
        <v>2026</v>
      </c>
      <c r="U1495" t="s">
        <v>91</v>
      </c>
      <c r="V1495">
        <v>7</v>
      </c>
      <c r="W1495" t="s">
        <v>82</v>
      </c>
    </row>
    <row r="1496" spans="1:23">
      <c r="A1496">
        <v>21</v>
      </c>
      <c r="B1496" s="11">
        <v>46231</v>
      </c>
      <c r="C1496">
        <v>2026</v>
      </c>
      <c r="D1496" t="s">
        <v>91</v>
      </c>
      <c r="E1496" t="s">
        <v>82</v>
      </c>
      <c r="F1496" t="s">
        <v>6</v>
      </c>
      <c r="G1496" t="s">
        <v>41</v>
      </c>
      <c r="H1496" t="s">
        <v>2</v>
      </c>
      <c r="I1496" t="s">
        <v>16</v>
      </c>
      <c r="J1496" t="s">
        <v>23</v>
      </c>
      <c r="K1496" t="s">
        <v>51</v>
      </c>
      <c r="L1496">
        <v>1</v>
      </c>
      <c r="M1496">
        <v>120.09</v>
      </c>
      <c r="N1496">
        <v>0</v>
      </c>
      <c r="O1496">
        <v>62.18</v>
      </c>
      <c r="P1496">
        <v>120.09</v>
      </c>
      <c r="Q1496">
        <v>62.18</v>
      </c>
      <c r="R1496">
        <v>57.910000000000004</v>
      </c>
      <c r="S1496">
        <v>0.48222166708302111</v>
      </c>
      <c r="T1496">
        <v>2026</v>
      </c>
      <c r="U1496" t="s">
        <v>91</v>
      </c>
      <c r="V1496">
        <v>7</v>
      </c>
      <c r="W1496" t="s">
        <v>82</v>
      </c>
    </row>
    <row r="1497" spans="1:23">
      <c r="A1497">
        <v>368</v>
      </c>
      <c r="B1497" s="11">
        <v>46231</v>
      </c>
      <c r="C1497">
        <v>2026</v>
      </c>
      <c r="D1497" t="s">
        <v>91</v>
      </c>
      <c r="E1497" t="s">
        <v>82</v>
      </c>
      <c r="F1497" t="s">
        <v>20</v>
      </c>
      <c r="G1497" t="s">
        <v>21</v>
      </c>
      <c r="H1497" t="s">
        <v>28</v>
      </c>
      <c r="I1497" t="s">
        <v>3</v>
      </c>
      <c r="J1497" t="s">
        <v>4</v>
      </c>
      <c r="K1497" t="s">
        <v>30</v>
      </c>
      <c r="L1497">
        <v>6</v>
      </c>
      <c r="M1497">
        <v>102.75</v>
      </c>
      <c r="N1497">
        <v>0</v>
      </c>
      <c r="O1497">
        <v>51.55</v>
      </c>
      <c r="P1497">
        <v>616.5</v>
      </c>
      <c r="Q1497">
        <v>309.29999999999995</v>
      </c>
      <c r="R1497">
        <v>307.20000000000005</v>
      </c>
      <c r="S1497">
        <v>0.49829683698296845</v>
      </c>
      <c r="T1497">
        <v>2026</v>
      </c>
      <c r="U1497" t="s">
        <v>91</v>
      </c>
      <c r="V1497">
        <v>7</v>
      </c>
      <c r="W1497" t="s">
        <v>82</v>
      </c>
    </row>
    <row r="1498" spans="1:23">
      <c r="A1498">
        <v>457</v>
      </c>
      <c r="B1498" s="11">
        <v>46231</v>
      </c>
      <c r="C1498">
        <v>2026</v>
      </c>
      <c r="D1498" t="s">
        <v>91</v>
      </c>
      <c r="E1498" t="s">
        <v>82</v>
      </c>
      <c r="F1498" t="s">
        <v>11</v>
      </c>
      <c r="G1498" t="s">
        <v>12</v>
      </c>
      <c r="H1498" t="s">
        <v>2</v>
      </c>
      <c r="I1498" t="s">
        <v>3</v>
      </c>
      <c r="J1498" t="s">
        <v>23</v>
      </c>
      <c r="K1498" t="s">
        <v>29</v>
      </c>
      <c r="L1498">
        <v>4</v>
      </c>
      <c r="M1498">
        <v>191.15</v>
      </c>
      <c r="N1498">
        <v>0</v>
      </c>
      <c r="O1498">
        <v>105.01</v>
      </c>
      <c r="P1498">
        <v>764.6</v>
      </c>
      <c r="Q1498">
        <v>420.04</v>
      </c>
      <c r="R1498">
        <v>344.56</v>
      </c>
      <c r="S1498">
        <v>0.45064085796494896</v>
      </c>
      <c r="T1498">
        <v>2026</v>
      </c>
      <c r="U1498" t="s">
        <v>91</v>
      </c>
      <c r="V1498">
        <v>7</v>
      </c>
      <c r="W1498" t="s">
        <v>82</v>
      </c>
    </row>
    <row r="1499" spans="1:23">
      <c r="A1499">
        <v>1516</v>
      </c>
      <c r="B1499" s="11">
        <v>46231</v>
      </c>
      <c r="C1499">
        <v>2026</v>
      </c>
      <c r="D1499" t="s">
        <v>91</v>
      </c>
      <c r="E1499" t="s">
        <v>82</v>
      </c>
      <c r="F1499" t="s">
        <v>0</v>
      </c>
      <c r="G1499" t="s">
        <v>36</v>
      </c>
      <c r="H1499" t="s">
        <v>2</v>
      </c>
      <c r="I1499" t="s">
        <v>16</v>
      </c>
      <c r="J1499" t="s">
        <v>34</v>
      </c>
      <c r="K1499" t="s">
        <v>35</v>
      </c>
      <c r="L1499">
        <v>2</v>
      </c>
      <c r="M1499">
        <v>40.15</v>
      </c>
      <c r="N1499">
        <v>0.1</v>
      </c>
      <c r="O1499">
        <v>14.86</v>
      </c>
      <c r="P1499">
        <v>72.27</v>
      </c>
      <c r="Q1499">
        <v>29.72</v>
      </c>
      <c r="R1499">
        <v>42.55</v>
      </c>
      <c r="S1499">
        <v>0.58876435588764353</v>
      </c>
      <c r="T1499">
        <v>2026</v>
      </c>
      <c r="U1499" t="s">
        <v>91</v>
      </c>
      <c r="V1499">
        <v>7</v>
      </c>
      <c r="W1499" t="s">
        <v>82</v>
      </c>
    </row>
    <row r="1500" spans="1:23">
      <c r="A1500">
        <v>2266</v>
      </c>
      <c r="B1500" s="11">
        <v>46231</v>
      </c>
      <c r="C1500">
        <v>2026</v>
      </c>
      <c r="D1500" t="s">
        <v>91</v>
      </c>
      <c r="E1500" t="s">
        <v>82</v>
      </c>
      <c r="F1500" t="s">
        <v>6</v>
      </c>
      <c r="G1500" t="s">
        <v>41</v>
      </c>
      <c r="H1500" t="s">
        <v>28</v>
      </c>
      <c r="I1500" t="s">
        <v>16</v>
      </c>
      <c r="J1500" t="s">
        <v>23</v>
      </c>
      <c r="K1500" t="s">
        <v>40</v>
      </c>
      <c r="L1500">
        <v>1</v>
      </c>
      <c r="M1500">
        <v>83.05</v>
      </c>
      <c r="N1500">
        <v>0</v>
      </c>
      <c r="O1500">
        <v>38.86</v>
      </c>
      <c r="P1500">
        <v>83.05</v>
      </c>
      <c r="Q1500">
        <v>38.86</v>
      </c>
      <c r="R1500">
        <v>44.19</v>
      </c>
      <c r="S1500">
        <v>0.53208910295003009</v>
      </c>
      <c r="T1500">
        <v>2026</v>
      </c>
      <c r="U1500" t="s">
        <v>91</v>
      </c>
      <c r="V1500">
        <v>7</v>
      </c>
      <c r="W1500" t="s">
        <v>82</v>
      </c>
    </row>
    <row r="1501" spans="1:23">
      <c r="A1501">
        <v>2802</v>
      </c>
      <c r="B1501" s="11">
        <v>46231</v>
      </c>
      <c r="C1501">
        <v>2026</v>
      </c>
      <c r="D1501" t="s">
        <v>91</v>
      </c>
      <c r="E1501" t="s">
        <v>82</v>
      </c>
      <c r="F1501" t="s">
        <v>0</v>
      </c>
      <c r="G1501" t="s">
        <v>36</v>
      </c>
      <c r="H1501" t="s">
        <v>2</v>
      </c>
      <c r="I1501" t="s">
        <v>3</v>
      </c>
      <c r="J1501" t="s">
        <v>9</v>
      </c>
      <c r="K1501" t="s">
        <v>17</v>
      </c>
      <c r="L1501">
        <v>2</v>
      </c>
      <c r="M1501">
        <v>146.22999999999999</v>
      </c>
      <c r="N1501">
        <v>0</v>
      </c>
      <c r="O1501">
        <v>79.040000000000006</v>
      </c>
      <c r="P1501">
        <v>292.45999999999998</v>
      </c>
      <c r="Q1501">
        <v>158.08000000000001</v>
      </c>
      <c r="R1501">
        <v>134.37999999999997</v>
      </c>
      <c r="S1501">
        <v>0.45948163851466861</v>
      </c>
      <c r="T1501">
        <v>2026</v>
      </c>
      <c r="U1501" t="s">
        <v>91</v>
      </c>
      <c r="V1501">
        <v>7</v>
      </c>
      <c r="W1501" t="s">
        <v>82</v>
      </c>
    </row>
    <row r="1502" spans="1:23">
      <c r="A1502">
        <v>3604</v>
      </c>
      <c r="B1502" s="11">
        <v>46231</v>
      </c>
      <c r="C1502">
        <v>2026</v>
      </c>
      <c r="D1502" t="s">
        <v>91</v>
      </c>
      <c r="E1502" t="s">
        <v>82</v>
      </c>
      <c r="F1502" t="s">
        <v>6</v>
      </c>
      <c r="G1502" t="s">
        <v>49</v>
      </c>
      <c r="H1502" t="s">
        <v>2</v>
      </c>
      <c r="I1502" t="s">
        <v>3</v>
      </c>
      <c r="J1502" t="s">
        <v>9</v>
      </c>
      <c r="K1502" t="s">
        <v>17</v>
      </c>
      <c r="L1502">
        <v>2</v>
      </c>
      <c r="M1502">
        <v>144.09</v>
      </c>
      <c r="N1502">
        <v>0</v>
      </c>
      <c r="O1502">
        <v>77.67</v>
      </c>
      <c r="P1502">
        <v>288.18</v>
      </c>
      <c r="Q1502">
        <v>155.34</v>
      </c>
      <c r="R1502">
        <v>132.84</v>
      </c>
      <c r="S1502">
        <v>0.46096189881324173</v>
      </c>
      <c r="T1502">
        <v>2026</v>
      </c>
      <c r="U1502" t="s">
        <v>91</v>
      </c>
      <c r="V1502">
        <v>7</v>
      </c>
      <c r="W1502" t="s">
        <v>82</v>
      </c>
    </row>
    <row r="1503" spans="1:23">
      <c r="A1503">
        <v>3644</v>
      </c>
      <c r="B1503" s="11">
        <v>46231</v>
      </c>
      <c r="C1503">
        <v>2026</v>
      </c>
      <c r="D1503" t="s">
        <v>91</v>
      </c>
      <c r="E1503" t="s">
        <v>82</v>
      </c>
      <c r="F1503" t="s">
        <v>11</v>
      </c>
      <c r="G1503" t="s">
        <v>39</v>
      </c>
      <c r="H1503" t="s">
        <v>19</v>
      </c>
      <c r="I1503" t="s">
        <v>16</v>
      </c>
      <c r="J1503" t="s">
        <v>9</v>
      </c>
      <c r="K1503" t="s">
        <v>10</v>
      </c>
      <c r="L1503">
        <v>3</v>
      </c>
      <c r="M1503">
        <v>93.01</v>
      </c>
      <c r="N1503">
        <v>0.15</v>
      </c>
      <c r="O1503">
        <v>46.68</v>
      </c>
      <c r="P1503">
        <v>237.17550000000003</v>
      </c>
      <c r="Q1503">
        <v>140.04</v>
      </c>
      <c r="R1503">
        <v>97.135500000000036</v>
      </c>
      <c r="S1503">
        <v>0.4095511551572571</v>
      </c>
      <c r="T1503">
        <v>2026</v>
      </c>
      <c r="U1503" t="s">
        <v>91</v>
      </c>
      <c r="V1503">
        <v>7</v>
      </c>
      <c r="W1503" t="s">
        <v>82</v>
      </c>
    </row>
    <row r="1504" spans="1:23">
      <c r="A1504">
        <v>4271</v>
      </c>
      <c r="B1504" s="11">
        <v>46231</v>
      </c>
      <c r="C1504">
        <v>2026</v>
      </c>
      <c r="D1504" t="s">
        <v>91</v>
      </c>
      <c r="E1504" t="s">
        <v>82</v>
      </c>
      <c r="F1504" t="s">
        <v>0</v>
      </c>
      <c r="G1504" t="s">
        <v>1</v>
      </c>
      <c r="H1504" t="s">
        <v>19</v>
      </c>
      <c r="I1504" t="s">
        <v>13</v>
      </c>
      <c r="J1504" t="s">
        <v>23</v>
      </c>
      <c r="K1504" t="s">
        <v>51</v>
      </c>
      <c r="L1504">
        <v>1</v>
      </c>
      <c r="M1504">
        <v>121.61</v>
      </c>
      <c r="N1504">
        <v>0.1</v>
      </c>
      <c r="O1504">
        <v>60.58</v>
      </c>
      <c r="P1504">
        <v>109.449</v>
      </c>
      <c r="Q1504">
        <v>60.58</v>
      </c>
      <c r="R1504">
        <v>48.869</v>
      </c>
      <c r="S1504">
        <v>0.4465001964385239</v>
      </c>
      <c r="T1504">
        <v>2026</v>
      </c>
      <c r="U1504" t="s">
        <v>91</v>
      </c>
      <c r="V1504">
        <v>7</v>
      </c>
      <c r="W1504" t="s">
        <v>82</v>
      </c>
    </row>
    <row r="1505" spans="1:23">
      <c r="A1505">
        <v>272</v>
      </c>
      <c r="B1505" s="11">
        <v>46232</v>
      </c>
      <c r="C1505">
        <v>2026</v>
      </c>
      <c r="D1505" t="s">
        <v>91</v>
      </c>
      <c r="E1505" t="s">
        <v>82</v>
      </c>
      <c r="F1505" t="s">
        <v>20</v>
      </c>
      <c r="G1505" t="s">
        <v>21</v>
      </c>
      <c r="H1505" t="s">
        <v>2</v>
      </c>
      <c r="I1505" t="s">
        <v>16</v>
      </c>
      <c r="J1505" t="s">
        <v>23</v>
      </c>
      <c r="K1505" t="s">
        <v>29</v>
      </c>
      <c r="L1505">
        <v>2</v>
      </c>
      <c r="M1505">
        <v>195.09</v>
      </c>
      <c r="N1505">
        <v>0</v>
      </c>
      <c r="O1505">
        <v>106.82</v>
      </c>
      <c r="P1505">
        <v>390.18</v>
      </c>
      <c r="Q1505">
        <v>213.64</v>
      </c>
      <c r="R1505">
        <v>176.54000000000002</v>
      </c>
      <c r="S1505">
        <v>0.45245783997129535</v>
      </c>
      <c r="T1505">
        <v>2026</v>
      </c>
      <c r="U1505" t="s">
        <v>91</v>
      </c>
      <c r="V1505">
        <v>7</v>
      </c>
      <c r="W1505" t="s">
        <v>82</v>
      </c>
    </row>
    <row r="1506" spans="1:23">
      <c r="A1506">
        <v>1469</v>
      </c>
      <c r="B1506" s="11">
        <v>46232</v>
      </c>
      <c r="C1506">
        <v>2026</v>
      </c>
      <c r="D1506" t="s">
        <v>91</v>
      </c>
      <c r="E1506" t="s">
        <v>82</v>
      </c>
      <c r="F1506" t="s">
        <v>11</v>
      </c>
      <c r="G1506" t="s">
        <v>39</v>
      </c>
      <c r="H1506" t="s">
        <v>19</v>
      </c>
      <c r="I1506" t="s">
        <v>3</v>
      </c>
      <c r="J1506" t="s">
        <v>14</v>
      </c>
      <c r="K1506" t="s">
        <v>48</v>
      </c>
      <c r="L1506">
        <v>3</v>
      </c>
      <c r="M1506">
        <v>167.52</v>
      </c>
      <c r="N1506">
        <v>0</v>
      </c>
      <c r="O1506">
        <v>87.26</v>
      </c>
      <c r="P1506">
        <v>502.56000000000006</v>
      </c>
      <c r="Q1506">
        <v>261.78000000000003</v>
      </c>
      <c r="R1506">
        <v>240.78000000000003</v>
      </c>
      <c r="S1506">
        <v>0.4791069723018147</v>
      </c>
      <c r="T1506">
        <v>2026</v>
      </c>
      <c r="U1506" t="s">
        <v>91</v>
      </c>
      <c r="V1506">
        <v>7</v>
      </c>
      <c r="W1506" t="s">
        <v>82</v>
      </c>
    </row>
    <row r="1507" spans="1:23">
      <c r="A1507">
        <v>2253</v>
      </c>
      <c r="B1507" s="11">
        <v>46232</v>
      </c>
      <c r="C1507">
        <v>2026</v>
      </c>
      <c r="D1507" t="s">
        <v>91</v>
      </c>
      <c r="E1507" t="s">
        <v>82</v>
      </c>
      <c r="F1507" t="s">
        <v>6</v>
      </c>
      <c r="G1507" t="s">
        <v>49</v>
      </c>
      <c r="H1507" t="s">
        <v>28</v>
      </c>
      <c r="I1507" t="s">
        <v>13</v>
      </c>
      <c r="J1507" t="s">
        <v>4</v>
      </c>
      <c r="K1507" t="s">
        <v>22</v>
      </c>
      <c r="L1507">
        <v>3</v>
      </c>
      <c r="M1507">
        <v>50.98</v>
      </c>
      <c r="N1507">
        <v>0</v>
      </c>
      <c r="O1507">
        <v>22.63</v>
      </c>
      <c r="P1507">
        <v>152.94</v>
      </c>
      <c r="Q1507">
        <v>67.89</v>
      </c>
      <c r="R1507">
        <v>85.05</v>
      </c>
      <c r="S1507">
        <v>0.55610043154178113</v>
      </c>
      <c r="T1507">
        <v>2026</v>
      </c>
      <c r="U1507" t="s">
        <v>91</v>
      </c>
      <c r="V1507">
        <v>7</v>
      </c>
      <c r="W1507" t="s">
        <v>82</v>
      </c>
    </row>
    <row r="1508" spans="1:23">
      <c r="A1508">
        <v>2554</v>
      </c>
      <c r="B1508" s="11">
        <v>46232</v>
      </c>
      <c r="C1508">
        <v>2026</v>
      </c>
      <c r="D1508" t="s">
        <v>91</v>
      </c>
      <c r="E1508" t="s">
        <v>82</v>
      </c>
      <c r="F1508" t="s">
        <v>6</v>
      </c>
      <c r="G1508" t="s">
        <v>41</v>
      </c>
      <c r="H1508" t="s">
        <v>28</v>
      </c>
      <c r="I1508" t="s">
        <v>13</v>
      </c>
      <c r="J1508" t="s">
        <v>34</v>
      </c>
      <c r="K1508" t="s">
        <v>45</v>
      </c>
      <c r="L1508">
        <v>2</v>
      </c>
      <c r="M1508">
        <v>49.98</v>
      </c>
      <c r="N1508">
        <v>0.1</v>
      </c>
      <c r="O1508">
        <v>21.91</v>
      </c>
      <c r="P1508">
        <v>89.963999999999999</v>
      </c>
      <c r="Q1508">
        <v>43.82</v>
      </c>
      <c r="R1508">
        <v>46.143999999999998</v>
      </c>
      <c r="S1508">
        <v>0.51291627762215997</v>
      </c>
      <c r="T1508">
        <v>2026</v>
      </c>
      <c r="U1508" t="s">
        <v>91</v>
      </c>
      <c r="V1508">
        <v>7</v>
      </c>
      <c r="W1508" t="s">
        <v>82</v>
      </c>
    </row>
    <row r="1509" spans="1:23">
      <c r="A1509">
        <v>2624</v>
      </c>
      <c r="B1509" s="11">
        <v>46232</v>
      </c>
      <c r="C1509">
        <v>2026</v>
      </c>
      <c r="D1509" t="s">
        <v>91</v>
      </c>
      <c r="E1509" t="s">
        <v>82</v>
      </c>
      <c r="F1509" t="s">
        <v>20</v>
      </c>
      <c r="G1509" t="s">
        <v>21</v>
      </c>
      <c r="H1509" t="s">
        <v>8</v>
      </c>
      <c r="I1509" t="s">
        <v>16</v>
      </c>
      <c r="J1509" t="s">
        <v>14</v>
      </c>
      <c r="K1509" t="s">
        <v>15</v>
      </c>
      <c r="L1509">
        <v>4</v>
      </c>
      <c r="M1509">
        <v>36.44</v>
      </c>
      <c r="N1509">
        <v>0.15</v>
      </c>
      <c r="O1509">
        <v>13.32</v>
      </c>
      <c r="P1509">
        <v>123.89599999999999</v>
      </c>
      <c r="Q1509">
        <v>53.28</v>
      </c>
      <c r="R1509">
        <v>70.615999999999985</v>
      </c>
      <c r="S1509">
        <v>0.5699619035319945</v>
      </c>
      <c r="T1509">
        <v>2026</v>
      </c>
      <c r="U1509" t="s">
        <v>91</v>
      </c>
      <c r="V1509">
        <v>7</v>
      </c>
      <c r="W1509" t="s">
        <v>82</v>
      </c>
    </row>
    <row r="1510" spans="1:23">
      <c r="A1510">
        <v>3338</v>
      </c>
      <c r="B1510" s="11">
        <v>46232</v>
      </c>
      <c r="C1510">
        <v>2026</v>
      </c>
      <c r="D1510" t="s">
        <v>91</v>
      </c>
      <c r="E1510" t="s">
        <v>82</v>
      </c>
      <c r="F1510" t="s">
        <v>0</v>
      </c>
      <c r="G1510" t="s">
        <v>1</v>
      </c>
      <c r="H1510" t="s">
        <v>2</v>
      </c>
      <c r="I1510" t="s">
        <v>3</v>
      </c>
      <c r="J1510" t="s">
        <v>23</v>
      </c>
      <c r="K1510" t="s">
        <v>29</v>
      </c>
      <c r="L1510">
        <v>1</v>
      </c>
      <c r="M1510">
        <v>195.34</v>
      </c>
      <c r="N1510">
        <v>0.05</v>
      </c>
      <c r="O1510">
        <v>106.6</v>
      </c>
      <c r="P1510">
        <v>185.57300000000001</v>
      </c>
      <c r="Q1510">
        <v>106.6</v>
      </c>
      <c r="R1510">
        <v>78.973000000000013</v>
      </c>
      <c r="S1510">
        <v>0.42556298599472991</v>
      </c>
      <c r="T1510">
        <v>2026</v>
      </c>
      <c r="U1510" t="s">
        <v>91</v>
      </c>
      <c r="V1510">
        <v>7</v>
      </c>
      <c r="W1510" t="s">
        <v>82</v>
      </c>
    </row>
    <row r="1511" spans="1:23">
      <c r="A1511">
        <v>4575</v>
      </c>
      <c r="B1511" s="11">
        <v>46232</v>
      </c>
      <c r="C1511">
        <v>2026</v>
      </c>
      <c r="D1511" t="s">
        <v>91</v>
      </c>
      <c r="E1511" t="s">
        <v>82</v>
      </c>
      <c r="F1511" t="s">
        <v>11</v>
      </c>
      <c r="G1511" t="s">
        <v>25</v>
      </c>
      <c r="H1511" t="s">
        <v>2</v>
      </c>
      <c r="I1511" t="s">
        <v>16</v>
      </c>
      <c r="J1511" t="s">
        <v>4</v>
      </c>
      <c r="K1511" t="s">
        <v>30</v>
      </c>
      <c r="L1511">
        <v>1</v>
      </c>
      <c r="M1511">
        <v>103.31</v>
      </c>
      <c r="N1511">
        <v>0</v>
      </c>
      <c r="O1511">
        <v>50.93</v>
      </c>
      <c r="P1511">
        <v>103.31</v>
      </c>
      <c r="Q1511">
        <v>50.93</v>
      </c>
      <c r="R1511">
        <v>52.38</v>
      </c>
      <c r="S1511">
        <v>0.50701771367728199</v>
      </c>
      <c r="T1511">
        <v>2026</v>
      </c>
      <c r="U1511" t="s">
        <v>91</v>
      </c>
      <c r="V1511">
        <v>7</v>
      </c>
      <c r="W1511" t="s">
        <v>82</v>
      </c>
    </row>
    <row r="1512" spans="1:23">
      <c r="A1512">
        <v>4871</v>
      </c>
      <c r="B1512" s="11">
        <v>46232</v>
      </c>
      <c r="C1512">
        <v>2026</v>
      </c>
      <c r="D1512" t="s">
        <v>91</v>
      </c>
      <c r="E1512" t="s">
        <v>82</v>
      </c>
      <c r="F1512" t="s">
        <v>0</v>
      </c>
      <c r="G1512" t="s">
        <v>1</v>
      </c>
      <c r="H1512" t="s">
        <v>2</v>
      </c>
      <c r="I1512" t="s">
        <v>13</v>
      </c>
      <c r="J1512" t="s">
        <v>23</v>
      </c>
      <c r="K1512" t="s">
        <v>51</v>
      </c>
      <c r="L1512">
        <v>3</v>
      </c>
      <c r="M1512">
        <v>123.31</v>
      </c>
      <c r="N1512">
        <v>0</v>
      </c>
      <c r="O1512">
        <v>59.16</v>
      </c>
      <c r="P1512">
        <v>369.93</v>
      </c>
      <c r="Q1512">
        <v>177.48</v>
      </c>
      <c r="R1512">
        <v>192.45000000000002</v>
      </c>
      <c r="S1512">
        <v>0.52023355770010549</v>
      </c>
      <c r="T1512">
        <v>2026</v>
      </c>
      <c r="U1512" t="s">
        <v>91</v>
      </c>
      <c r="V1512">
        <v>7</v>
      </c>
      <c r="W1512" t="s">
        <v>82</v>
      </c>
    </row>
    <row r="1513" spans="1:23">
      <c r="A1513">
        <v>4931</v>
      </c>
      <c r="B1513" s="11">
        <v>46232</v>
      </c>
      <c r="C1513">
        <v>2026</v>
      </c>
      <c r="D1513" t="s">
        <v>91</v>
      </c>
      <c r="E1513" t="s">
        <v>82</v>
      </c>
      <c r="F1513" t="s">
        <v>0</v>
      </c>
      <c r="G1513" t="s">
        <v>50</v>
      </c>
      <c r="H1513" t="s">
        <v>2</v>
      </c>
      <c r="I1513" t="s">
        <v>13</v>
      </c>
      <c r="J1513" t="s">
        <v>34</v>
      </c>
      <c r="K1513" t="s">
        <v>35</v>
      </c>
      <c r="L1513">
        <v>1</v>
      </c>
      <c r="M1513">
        <v>40.36</v>
      </c>
      <c r="N1513">
        <v>0.1</v>
      </c>
      <c r="O1513">
        <v>14.82</v>
      </c>
      <c r="P1513">
        <v>36.323999999999998</v>
      </c>
      <c r="Q1513">
        <v>14.82</v>
      </c>
      <c r="R1513">
        <v>21.503999999999998</v>
      </c>
      <c r="S1513">
        <v>0.59200528576148004</v>
      </c>
      <c r="T1513">
        <v>2026</v>
      </c>
      <c r="U1513" t="s">
        <v>91</v>
      </c>
      <c r="V1513">
        <v>7</v>
      </c>
      <c r="W1513" t="s">
        <v>82</v>
      </c>
    </row>
    <row r="1514" spans="1:23">
      <c r="A1514">
        <v>4962</v>
      </c>
      <c r="B1514" s="11">
        <v>46232</v>
      </c>
      <c r="C1514">
        <v>2026</v>
      </c>
      <c r="D1514" t="s">
        <v>91</v>
      </c>
      <c r="E1514" t="s">
        <v>82</v>
      </c>
      <c r="F1514" t="s">
        <v>0</v>
      </c>
      <c r="G1514" t="s">
        <v>50</v>
      </c>
      <c r="H1514" t="s">
        <v>19</v>
      </c>
      <c r="I1514" t="s">
        <v>13</v>
      </c>
      <c r="J1514" t="s">
        <v>23</v>
      </c>
      <c r="K1514" t="s">
        <v>40</v>
      </c>
      <c r="L1514">
        <v>2</v>
      </c>
      <c r="M1514">
        <v>83.06</v>
      </c>
      <c r="N1514">
        <v>0</v>
      </c>
      <c r="O1514">
        <v>38.74</v>
      </c>
      <c r="P1514">
        <v>166.12</v>
      </c>
      <c r="Q1514">
        <v>77.48</v>
      </c>
      <c r="R1514">
        <v>88.64</v>
      </c>
      <c r="S1514">
        <v>0.5335901757765471</v>
      </c>
      <c r="T1514">
        <v>2026</v>
      </c>
      <c r="U1514" t="s">
        <v>91</v>
      </c>
      <c r="V1514">
        <v>7</v>
      </c>
      <c r="W1514" t="s">
        <v>82</v>
      </c>
    </row>
    <row r="1515" spans="1:23">
      <c r="A1515">
        <v>5006</v>
      </c>
      <c r="B1515" s="11">
        <v>46232</v>
      </c>
      <c r="C1515">
        <v>2026</v>
      </c>
      <c r="D1515" t="s">
        <v>91</v>
      </c>
      <c r="E1515" t="s">
        <v>82</v>
      </c>
      <c r="F1515" t="s">
        <v>11</v>
      </c>
      <c r="G1515" t="s">
        <v>18</v>
      </c>
      <c r="H1515" t="s">
        <v>2</v>
      </c>
      <c r="I1515" t="s">
        <v>3</v>
      </c>
      <c r="J1515" t="s">
        <v>9</v>
      </c>
      <c r="K1515" t="s">
        <v>37</v>
      </c>
      <c r="L1515">
        <v>2</v>
      </c>
      <c r="M1515">
        <v>151.72999999999999</v>
      </c>
      <c r="N1515">
        <v>0</v>
      </c>
      <c r="O1515">
        <v>81.209999999999994</v>
      </c>
      <c r="P1515">
        <v>303.45999999999998</v>
      </c>
      <c r="Q1515">
        <v>162.41999999999999</v>
      </c>
      <c r="R1515">
        <v>141.04</v>
      </c>
      <c r="S1515">
        <v>0.46477295195412904</v>
      </c>
      <c r="T1515">
        <v>2026</v>
      </c>
      <c r="U1515" t="s">
        <v>91</v>
      </c>
      <c r="V1515">
        <v>7</v>
      </c>
      <c r="W1515" t="s">
        <v>82</v>
      </c>
    </row>
    <row r="1516" spans="1:23">
      <c r="A1516">
        <v>5033</v>
      </c>
      <c r="B1516" s="11">
        <v>46232</v>
      </c>
      <c r="C1516">
        <v>2026</v>
      </c>
      <c r="D1516" t="s">
        <v>91</v>
      </c>
      <c r="E1516" t="s">
        <v>82</v>
      </c>
      <c r="F1516" t="s">
        <v>20</v>
      </c>
      <c r="G1516" t="s">
        <v>33</v>
      </c>
      <c r="H1516" t="s">
        <v>2</v>
      </c>
      <c r="I1516" t="s">
        <v>13</v>
      </c>
      <c r="J1516" t="s">
        <v>9</v>
      </c>
      <c r="K1516" t="s">
        <v>46</v>
      </c>
      <c r="L1516">
        <v>4</v>
      </c>
      <c r="M1516">
        <v>72.010000000000005</v>
      </c>
      <c r="N1516">
        <v>0.05</v>
      </c>
      <c r="O1516">
        <v>32.36</v>
      </c>
      <c r="P1516">
        <v>273.63800000000003</v>
      </c>
      <c r="Q1516">
        <v>129.44</v>
      </c>
      <c r="R1516">
        <v>144.19800000000004</v>
      </c>
      <c r="S1516">
        <v>0.52696628392255473</v>
      </c>
      <c r="T1516">
        <v>2026</v>
      </c>
      <c r="U1516" t="s">
        <v>91</v>
      </c>
      <c r="V1516">
        <v>7</v>
      </c>
      <c r="W1516" t="s">
        <v>82</v>
      </c>
    </row>
    <row r="1517" spans="1:23">
      <c r="A1517">
        <v>5117</v>
      </c>
      <c r="B1517" s="11">
        <v>46232</v>
      </c>
      <c r="C1517">
        <v>2026</v>
      </c>
      <c r="D1517" t="s">
        <v>91</v>
      </c>
      <c r="E1517" t="s">
        <v>82</v>
      </c>
      <c r="F1517" t="s">
        <v>6</v>
      </c>
      <c r="G1517" t="s">
        <v>41</v>
      </c>
      <c r="H1517" t="s">
        <v>2</v>
      </c>
      <c r="I1517" t="s">
        <v>16</v>
      </c>
      <c r="J1517" t="s">
        <v>9</v>
      </c>
      <c r="K1517" t="s">
        <v>37</v>
      </c>
      <c r="L1517">
        <v>1</v>
      </c>
      <c r="M1517">
        <v>154.87</v>
      </c>
      <c r="N1517">
        <v>0</v>
      </c>
      <c r="O1517">
        <v>80.459999999999994</v>
      </c>
      <c r="P1517">
        <v>154.87</v>
      </c>
      <c r="Q1517">
        <v>80.459999999999994</v>
      </c>
      <c r="R1517">
        <v>74.410000000000011</v>
      </c>
      <c r="S1517">
        <v>0.48046748886162594</v>
      </c>
      <c r="T1517">
        <v>2026</v>
      </c>
      <c r="U1517" t="s">
        <v>91</v>
      </c>
      <c r="V1517">
        <v>7</v>
      </c>
      <c r="W1517" t="s">
        <v>82</v>
      </c>
    </row>
    <row r="1518" spans="1:23">
      <c r="A1518">
        <v>954</v>
      </c>
      <c r="B1518" s="11">
        <v>46233</v>
      </c>
      <c r="C1518">
        <v>2026</v>
      </c>
      <c r="D1518" t="s">
        <v>91</v>
      </c>
      <c r="E1518" t="s">
        <v>82</v>
      </c>
      <c r="F1518" t="s">
        <v>6</v>
      </c>
      <c r="G1518" t="s">
        <v>7</v>
      </c>
      <c r="H1518" t="s">
        <v>2</v>
      </c>
      <c r="I1518" t="s">
        <v>13</v>
      </c>
      <c r="J1518" t="s">
        <v>14</v>
      </c>
      <c r="K1518" t="s">
        <v>44</v>
      </c>
      <c r="L1518">
        <v>3</v>
      </c>
      <c r="M1518">
        <v>134.61000000000001</v>
      </c>
      <c r="N1518">
        <v>0.1</v>
      </c>
      <c r="O1518">
        <v>65.77</v>
      </c>
      <c r="P1518">
        <v>363.44700000000006</v>
      </c>
      <c r="Q1518">
        <v>197.31</v>
      </c>
      <c r="R1518">
        <v>166.13700000000006</v>
      </c>
      <c r="S1518">
        <v>0.45711479252820914</v>
      </c>
      <c r="T1518">
        <v>2026</v>
      </c>
      <c r="U1518" t="s">
        <v>91</v>
      </c>
      <c r="V1518">
        <v>7</v>
      </c>
      <c r="W1518" t="s">
        <v>82</v>
      </c>
    </row>
    <row r="1519" spans="1:23">
      <c r="A1519">
        <v>1644</v>
      </c>
      <c r="B1519" s="11">
        <v>46233</v>
      </c>
      <c r="C1519">
        <v>2026</v>
      </c>
      <c r="D1519" t="s">
        <v>91</v>
      </c>
      <c r="E1519" t="s">
        <v>82</v>
      </c>
      <c r="F1519" t="s">
        <v>20</v>
      </c>
      <c r="G1519" t="s">
        <v>47</v>
      </c>
      <c r="H1519" t="s">
        <v>2</v>
      </c>
      <c r="I1519" t="s">
        <v>3</v>
      </c>
      <c r="J1519" t="s">
        <v>4</v>
      </c>
      <c r="K1519" t="s">
        <v>5</v>
      </c>
      <c r="L1519">
        <v>3</v>
      </c>
      <c r="M1519">
        <v>81.5</v>
      </c>
      <c r="N1519">
        <v>0.05</v>
      </c>
      <c r="O1519">
        <v>43.85</v>
      </c>
      <c r="P1519">
        <v>232.27499999999998</v>
      </c>
      <c r="Q1519">
        <v>131.55000000000001</v>
      </c>
      <c r="R1519">
        <v>100.72499999999997</v>
      </c>
      <c r="S1519">
        <v>0.43364546335163051</v>
      </c>
      <c r="T1519">
        <v>2026</v>
      </c>
      <c r="U1519" t="s">
        <v>91</v>
      </c>
      <c r="V1519">
        <v>7</v>
      </c>
      <c r="W1519" t="s">
        <v>82</v>
      </c>
    </row>
    <row r="1520" spans="1:23">
      <c r="A1520">
        <v>2030</v>
      </c>
      <c r="B1520" s="11">
        <v>46233</v>
      </c>
      <c r="C1520">
        <v>2026</v>
      </c>
      <c r="D1520" t="s">
        <v>91</v>
      </c>
      <c r="E1520" t="s">
        <v>82</v>
      </c>
      <c r="F1520" t="s">
        <v>0</v>
      </c>
      <c r="G1520" t="s">
        <v>1</v>
      </c>
      <c r="H1520" t="s">
        <v>28</v>
      </c>
      <c r="I1520" t="s">
        <v>16</v>
      </c>
      <c r="J1520" t="s">
        <v>14</v>
      </c>
      <c r="K1520" t="s">
        <v>44</v>
      </c>
      <c r="L1520">
        <v>2</v>
      </c>
      <c r="M1520">
        <v>135.63</v>
      </c>
      <c r="N1520">
        <v>0</v>
      </c>
      <c r="O1520">
        <v>66.63</v>
      </c>
      <c r="P1520">
        <v>271.26</v>
      </c>
      <c r="Q1520">
        <v>133.26</v>
      </c>
      <c r="R1520">
        <v>138</v>
      </c>
      <c r="S1520">
        <v>0.50873700508737008</v>
      </c>
      <c r="T1520">
        <v>2026</v>
      </c>
      <c r="U1520" t="s">
        <v>91</v>
      </c>
      <c r="V1520">
        <v>7</v>
      </c>
      <c r="W1520" t="s">
        <v>82</v>
      </c>
    </row>
    <row r="1521" spans="1:23">
      <c r="A1521">
        <v>2595</v>
      </c>
      <c r="B1521" s="11">
        <v>46233</v>
      </c>
      <c r="C1521">
        <v>2026</v>
      </c>
      <c r="D1521" t="s">
        <v>91</v>
      </c>
      <c r="E1521" t="s">
        <v>82</v>
      </c>
      <c r="F1521" t="s">
        <v>0</v>
      </c>
      <c r="G1521" t="s">
        <v>36</v>
      </c>
      <c r="H1521" t="s">
        <v>8</v>
      </c>
      <c r="I1521" t="s">
        <v>16</v>
      </c>
      <c r="J1521" t="s">
        <v>14</v>
      </c>
      <c r="K1521" t="s">
        <v>44</v>
      </c>
      <c r="L1521">
        <v>15</v>
      </c>
      <c r="M1521">
        <v>133.44999999999999</v>
      </c>
      <c r="N1521">
        <v>0.2</v>
      </c>
      <c r="O1521">
        <v>65.819999999999993</v>
      </c>
      <c r="P1521">
        <v>1601.3999999999999</v>
      </c>
      <c r="Q1521">
        <v>987.3</v>
      </c>
      <c r="R1521">
        <v>614.09999999999991</v>
      </c>
      <c r="S1521">
        <v>0.3834769576620457</v>
      </c>
      <c r="T1521">
        <v>2026</v>
      </c>
      <c r="U1521" t="s">
        <v>91</v>
      </c>
      <c r="V1521">
        <v>7</v>
      </c>
      <c r="W1521" t="s">
        <v>82</v>
      </c>
    </row>
    <row r="1522" spans="1:23">
      <c r="A1522">
        <v>2763</v>
      </c>
      <c r="B1522" s="11">
        <v>46233</v>
      </c>
      <c r="C1522">
        <v>2026</v>
      </c>
      <c r="D1522" t="s">
        <v>91</v>
      </c>
      <c r="E1522" t="s">
        <v>82</v>
      </c>
      <c r="F1522" t="s">
        <v>0</v>
      </c>
      <c r="G1522" t="s">
        <v>50</v>
      </c>
      <c r="H1522" t="s">
        <v>2</v>
      </c>
      <c r="I1522" t="s">
        <v>16</v>
      </c>
      <c r="J1522" t="s">
        <v>23</v>
      </c>
      <c r="K1522" t="s">
        <v>51</v>
      </c>
      <c r="L1522">
        <v>1</v>
      </c>
      <c r="M1522">
        <v>120.94</v>
      </c>
      <c r="N1522">
        <v>0</v>
      </c>
      <c r="O1522">
        <v>62.24</v>
      </c>
      <c r="P1522">
        <v>120.94</v>
      </c>
      <c r="Q1522">
        <v>62.24</v>
      </c>
      <c r="R1522">
        <v>58.699999999999996</v>
      </c>
      <c r="S1522">
        <v>0.48536464362493797</v>
      </c>
      <c r="T1522">
        <v>2026</v>
      </c>
      <c r="U1522" t="s">
        <v>91</v>
      </c>
      <c r="V1522">
        <v>7</v>
      </c>
      <c r="W1522" t="s">
        <v>82</v>
      </c>
    </row>
    <row r="1523" spans="1:23">
      <c r="A1523">
        <v>3537</v>
      </c>
      <c r="B1523" s="11">
        <v>46233</v>
      </c>
      <c r="C1523">
        <v>2026</v>
      </c>
      <c r="D1523" t="s">
        <v>91</v>
      </c>
      <c r="E1523" t="s">
        <v>82</v>
      </c>
      <c r="F1523" t="s">
        <v>6</v>
      </c>
      <c r="G1523" t="s">
        <v>41</v>
      </c>
      <c r="H1523" t="s">
        <v>2</v>
      </c>
      <c r="I1523" t="s">
        <v>3</v>
      </c>
      <c r="J1523" t="s">
        <v>23</v>
      </c>
      <c r="K1523" t="s">
        <v>24</v>
      </c>
      <c r="L1523">
        <v>2</v>
      </c>
      <c r="M1523">
        <v>332.99</v>
      </c>
      <c r="N1523">
        <v>0.15</v>
      </c>
      <c r="O1523">
        <v>199.09</v>
      </c>
      <c r="P1523">
        <v>566.08299999999997</v>
      </c>
      <c r="Q1523">
        <v>398.18</v>
      </c>
      <c r="R1523">
        <v>167.90299999999996</v>
      </c>
      <c r="S1523">
        <v>0.29660491482697759</v>
      </c>
      <c r="T1523">
        <v>2026</v>
      </c>
      <c r="U1523" t="s">
        <v>91</v>
      </c>
      <c r="V1523">
        <v>7</v>
      </c>
      <c r="W1523" t="s">
        <v>82</v>
      </c>
    </row>
    <row r="1524" spans="1:23">
      <c r="A1524">
        <v>3550</v>
      </c>
      <c r="B1524" s="11">
        <v>46233</v>
      </c>
      <c r="C1524">
        <v>2026</v>
      </c>
      <c r="D1524" t="s">
        <v>91</v>
      </c>
      <c r="E1524" t="s">
        <v>82</v>
      </c>
      <c r="F1524" t="s">
        <v>0</v>
      </c>
      <c r="G1524" t="s">
        <v>50</v>
      </c>
      <c r="H1524" t="s">
        <v>2</v>
      </c>
      <c r="I1524" t="s">
        <v>3</v>
      </c>
      <c r="J1524" t="s">
        <v>23</v>
      </c>
      <c r="K1524" t="s">
        <v>51</v>
      </c>
      <c r="L1524">
        <v>3</v>
      </c>
      <c r="M1524">
        <v>120.88</v>
      </c>
      <c r="N1524">
        <v>0</v>
      </c>
      <c r="O1524">
        <v>60.97</v>
      </c>
      <c r="P1524">
        <v>362.64</v>
      </c>
      <c r="Q1524">
        <v>182.91</v>
      </c>
      <c r="R1524">
        <v>179.73</v>
      </c>
      <c r="S1524">
        <v>0.49561548643282594</v>
      </c>
      <c r="T1524">
        <v>2026</v>
      </c>
      <c r="U1524" t="s">
        <v>91</v>
      </c>
      <c r="V1524">
        <v>7</v>
      </c>
      <c r="W1524" t="s">
        <v>82</v>
      </c>
    </row>
    <row r="1525" spans="1:23">
      <c r="A1525">
        <v>3875</v>
      </c>
      <c r="B1525" s="11">
        <v>46233</v>
      </c>
      <c r="C1525">
        <v>2026</v>
      </c>
      <c r="D1525" t="s">
        <v>91</v>
      </c>
      <c r="E1525" t="s">
        <v>82</v>
      </c>
      <c r="F1525" t="s">
        <v>20</v>
      </c>
      <c r="G1525" t="s">
        <v>33</v>
      </c>
      <c r="H1525" t="s">
        <v>2</v>
      </c>
      <c r="I1525" t="s">
        <v>3</v>
      </c>
      <c r="J1525" t="s">
        <v>4</v>
      </c>
      <c r="K1525" t="s">
        <v>30</v>
      </c>
      <c r="L1525">
        <v>1</v>
      </c>
      <c r="M1525">
        <v>101.73</v>
      </c>
      <c r="N1525">
        <v>0.05</v>
      </c>
      <c r="O1525">
        <v>51.63</v>
      </c>
      <c r="P1525">
        <v>96.643500000000003</v>
      </c>
      <c r="Q1525">
        <v>51.63</v>
      </c>
      <c r="R1525">
        <v>45.013500000000001</v>
      </c>
      <c r="S1525">
        <v>0.46576852038678235</v>
      </c>
      <c r="T1525">
        <v>2026</v>
      </c>
      <c r="U1525" t="s">
        <v>91</v>
      </c>
      <c r="V1525">
        <v>7</v>
      </c>
      <c r="W1525" t="s">
        <v>82</v>
      </c>
    </row>
    <row r="1526" spans="1:23">
      <c r="A1526">
        <v>4467</v>
      </c>
      <c r="B1526" s="11">
        <v>46233</v>
      </c>
      <c r="C1526">
        <v>2026</v>
      </c>
      <c r="D1526" t="s">
        <v>91</v>
      </c>
      <c r="E1526" t="s">
        <v>82</v>
      </c>
      <c r="F1526" t="s">
        <v>20</v>
      </c>
      <c r="G1526" t="s">
        <v>31</v>
      </c>
      <c r="H1526" t="s">
        <v>2</v>
      </c>
      <c r="I1526" t="s">
        <v>3</v>
      </c>
      <c r="J1526" t="s">
        <v>14</v>
      </c>
      <c r="K1526" t="s">
        <v>15</v>
      </c>
      <c r="L1526">
        <v>2</v>
      </c>
      <c r="M1526">
        <v>36.21</v>
      </c>
      <c r="N1526">
        <v>0</v>
      </c>
      <c r="O1526">
        <v>13.5</v>
      </c>
      <c r="P1526">
        <v>72.42</v>
      </c>
      <c r="Q1526">
        <v>27</v>
      </c>
      <c r="R1526">
        <v>45.42</v>
      </c>
      <c r="S1526">
        <v>0.62717481358740679</v>
      </c>
      <c r="T1526">
        <v>2026</v>
      </c>
      <c r="U1526" t="s">
        <v>91</v>
      </c>
      <c r="V1526">
        <v>7</v>
      </c>
      <c r="W1526" t="s">
        <v>82</v>
      </c>
    </row>
    <row r="1527" spans="1:23">
      <c r="A1527">
        <v>739</v>
      </c>
      <c r="B1527" s="11">
        <v>46234</v>
      </c>
      <c r="C1527">
        <v>2026</v>
      </c>
      <c r="D1527" t="s">
        <v>91</v>
      </c>
      <c r="E1527" t="s">
        <v>82</v>
      </c>
      <c r="F1527" t="s">
        <v>20</v>
      </c>
      <c r="G1527" t="s">
        <v>31</v>
      </c>
      <c r="H1527" t="s">
        <v>2</v>
      </c>
      <c r="I1527" t="s">
        <v>16</v>
      </c>
      <c r="J1527" t="s">
        <v>4</v>
      </c>
      <c r="K1527" t="s">
        <v>30</v>
      </c>
      <c r="L1527">
        <v>5</v>
      </c>
      <c r="M1527">
        <v>104.65</v>
      </c>
      <c r="N1527">
        <v>0</v>
      </c>
      <c r="O1527">
        <v>49.2</v>
      </c>
      <c r="P1527">
        <v>523.25</v>
      </c>
      <c r="Q1527">
        <v>246</v>
      </c>
      <c r="R1527">
        <v>277.25</v>
      </c>
      <c r="S1527">
        <v>0.52986144290492121</v>
      </c>
      <c r="T1527">
        <v>2026</v>
      </c>
      <c r="U1527" t="s">
        <v>91</v>
      </c>
      <c r="V1527">
        <v>7</v>
      </c>
      <c r="W1527" t="s">
        <v>82</v>
      </c>
    </row>
    <row r="1528" spans="1:23">
      <c r="A1528">
        <v>2376</v>
      </c>
      <c r="B1528" s="11">
        <v>46234</v>
      </c>
      <c r="C1528">
        <v>2026</v>
      </c>
      <c r="D1528" t="s">
        <v>91</v>
      </c>
      <c r="E1528" t="s">
        <v>82</v>
      </c>
      <c r="F1528" t="s">
        <v>11</v>
      </c>
      <c r="G1528" t="s">
        <v>25</v>
      </c>
      <c r="H1528" t="s">
        <v>8</v>
      </c>
      <c r="I1528" t="s">
        <v>3</v>
      </c>
      <c r="J1528" t="s">
        <v>23</v>
      </c>
      <c r="K1528" t="s">
        <v>29</v>
      </c>
      <c r="L1528">
        <v>5</v>
      </c>
      <c r="M1528">
        <v>198.35</v>
      </c>
      <c r="N1528">
        <v>0.05</v>
      </c>
      <c r="O1528">
        <v>104.96</v>
      </c>
      <c r="P1528">
        <v>942.16249999999991</v>
      </c>
      <c r="Q1528">
        <v>524.79999999999995</v>
      </c>
      <c r="R1528">
        <v>417.36249999999995</v>
      </c>
      <c r="S1528">
        <v>0.44298356175288234</v>
      </c>
      <c r="T1528">
        <v>2026</v>
      </c>
      <c r="U1528" t="s">
        <v>91</v>
      </c>
      <c r="V1528">
        <v>7</v>
      </c>
      <c r="W1528" t="s">
        <v>82</v>
      </c>
    </row>
    <row r="1529" spans="1:23">
      <c r="A1529">
        <v>3109</v>
      </c>
      <c r="B1529" s="11">
        <v>46234</v>
      </c>
      <c r="C1529">
        <v>2026</v>
      </c>
      <c r="D1529" t="s">
        <v>91</v>
      </c>
      <c r="E1529" t="s">
        <v>82</v>
      </c>
      <c r="F1529" t="s">
        <v>0</v>
      </c>
      <c r="G1529" t="s">
        <v>1</v>
      </c>
      <c r="H1529" t="s">
        <v>28</v>
      </c>
      <c r="I1529" t="s">
        <v>3</v>
      </c>
      <c r="J1529" t="s">
        <v>34</v>
      </c>
      <c r="K1529" t="s">
        <v>42</v>
      </c>
      <c r="L1529">
        <v>2</v>
      </c>
      <c r="M1529">
        <v>36.56</v>
      </c>
      <c r="N1529">
        <v>0.05</v>
      </c>
      <c r="O1529">
        <v>13.76</v>
      </c>
      <c r="P1529">
        <v>69.463999999999999</v>
      </c>
      <c r="Q1529">
        <v>27.52</v>
      </c>
      <c r="R1529">
        <v>41.944000000000003</v>
      </c>
      <c r="S1529">
        <v>0.60382356328457909</v>
      </c>
      <c r="T1529">
        <v>2026</v>
      </c>
      <c r="U1529" t="s">
        <v>91</v>
      </c>
      <c r="V1529">
        <v>7</v>
      </c>
      <c r="W1529" t="s">
        <v>82</v>
      </c>
    </row>
    <row r="1530" spans="1:23">
      <c r="A1530">
        <v>4362</v>
      </c>
      <c r="B1530" s="11">
        <v>46234</v>
      </c>
      <c r="C1530">
        <v>2026</v>
      </c>
      <c r="D1530" t="s">
        <v>91</v>
      </c>
      <c r="E1530" t="s">
        <v>82</v>
      </c>
      <c r="F1530" t="s">
        <v>6</v>
      </c>
      <c r="G1530" t="s">
        <v>49</v>
      </c>
      <c r="H1530" t="s">
        <v>2</v>
      </c>
      <c r="I1530" t="s">
        <v>3</v>
      </c>
      <c r="J1530" t="s">
        <v>9</v>
      </c>
      <c r="K1530" t="s">
        <v>10</v>
      </c>
      <c r="L1530">
        <v>5</v>
      </c>
      <c r="M1530">
        <v>92.41</v>
      </c>
      <c r="N1530">
        <v>0</v>
      </c>
      <c r="O1530">
        <v>44.29</v>
      </c>
      <c r="P1530">
        <v>462.04999999999995</v>
      </c>
      <c r="Q1530">
        <v>221.45</v>
      </c>
      <c r="R1530">
        <v>240.59999999999997</v>
      </c>
      <c r="S1530">
        <v>0.52072286549074775</v>
      </c>
      <c r="T1530">
        <v>2026</v>
      </c>
      <c r="U1530" t="s">
        <v>91</v>
      </c>
      <c r="V1530">
        <v>7</v>
      </c>
      <c r="W1530" t="s">
        <v>82</v>
      </c>
    </row>
    <row r="1531" spans="1:23">
      <c r="A1531">
        <v>777</v>
      </c>
      <c r="B1531" s="11">
        <v>46235</v>
      </c>
      <c r="C1531">
        <v>2026</v>
      </c>
      <c r="D1531" t="s">
        <v>91</v>
      </c>
      <c r="E1531" t="s">
        <v>83</v>
      </c>
      <c r="F1531" t="s">
        <v>20</v>
      </c>
      <c r="G1531" t="s">
        <v>47</v>
      </c>
      <c r="H1531" t="s">
        <v>2</v>
      </c>
      <c r="I1531" t="s">
        <v>3</v>
      </c>
      <c r="J1531" t="s">
        <v>23</v>
      </c>
      <c r="K1531" t="s">
        <v>51</v>
      </c>
      <c r="L1531">
        <v>4</v>
      </c>
      <c r="M1531">
        <v>121.87</v>
      </c>
      <c r="N1531">
        <v>0</v>
      </c>
      <c r="O1531">
        <v>59.89</v>
      </c>
      <c r="P1531">
        <v>487.48</v>
      </c>
      <c r="Q1531">
        <v>239.56</v>
      </c>
      <c r="R1531">
        <v>247.92000000000002</v>
      </c>
      <c r="S1531">
        <v>0.50857471075736438</v>
      </c>
      <c r="T1531">
        <v>2026</v>
      </c>
      <c r="U1531" t="s">
        <v>91</v>
      </c>
      <c r="V1531">
        <v>8</v>
      </c>
      <c r="W1531" t="s">
        <v>83</v>
      </c>
    </row>
    <row r="1532" spans="1:23">
      <c r="A1532">
        <v>831</v>
      </c>
      <c r="B1532" s="11">
        <v>46235</v>
      </c>
      <c r="C1532">
        <v>2026</v>
      </c>
      <c r="D1532" t="s">
        <v>91</v>
      </c>
      <c r="E1532" t="s">
        <v>83</v>
      </c>
      <c r="F1532" t="s">
        <v>20</v>
      </c>
      <c r="G1532" t="s">
        <v>33</v>
      </c>
      <c r="H1532" t="s">
        <v>2</v>
      </c>
      <c r="I1532" t="s">
        <v>3</v>
      </c>
      <c r="J1532" t="s">
        <v>14</v>
      </c>
      <c r="K1532" t="s">
        <v>44</v>
      </c>
      <c r="L1532">
        <v>2</v>
      </c>
      <c r="M1532">
        <v>130.9</v>
      </c>
      <c r="N1532">
        <v>0.05</v>
      </c>
      <c r="O1532">
        <v>67.959999999999994</v>
      </c>
      <c r="P1532">
        <v>248.71</v>
      </c>
      <c r="Q1532">
        <v>135.91999999999999</v>
      </c>
      <c r="R1532">
        <v>112.79000000000002</v>
      </c>
      <c r="S1532">
        <v>0.45350006031120588</v>
      </c>
      <c r="T1532">
        <v>2026</v>
      </c>
      <c r="U1532" t="s">
        <v>91</v>
      </c>
      <c r="V1532">
        <v>8</v>
      </c>
      <c r="W1532" t="s">
        <v>83</v>
      </c>
    </row>
    <row r="1533" spans="1:23">
      <c r="A1533">
        <v>2059</v>
      </c>
      <c r="B1533" s="11">
        <v>46235</v>
      </c>
      <c r="C1533">
        <v>2026</v>
      </c>
      <c r="D1533" t="s">
        <v>91</v>
      </c>
      <c r="E1533" t="s">
        <v>83</v>
      </c>
      <c r="F1533" t="s">
        <v>11</v>
      </c>
      <c r="G1533" t="s">
        <v>12</v>
      </c>
      <c r="H1533" t="s">
        <v>19</v>
      </c>
      <c r="I1533" t="s">
        <v>13</v>
      </c>
      <c r="J1533" t="s">
        <v>4</v>
      </c>
      <c r="K1533" t="s">
        <v>22</v>
      </c>
      <c r="L1533">
        <v>1</v>
      </c>
      <c r="M1533">
        <v>50.98</v>
      </c>
      <c r="N1533">
        <v>0</v>
      </c>
      <c r="O1533">
        <v>22.92</v>
      </c>
      <c r="P1533">
        <v>50.98</v>
      </c>
      <c r="Q1533">
        <v>22.92</v>
      </c>
      <c r="R1533">
        <v>28.059999999999995</v>
      </c>
      <c r="S1533">
        <v>0.55041192624558644</v>
      </c>
      <c r="T1533">
        <v>2026</v>
      </c>
      <c r="U1533" t="s">
        <v>91</v>
      </c>
      <c r="V1533">
        <v>8</v>
      </c>
      <c r="W1533" t="s">
        <v>83</v>
      </c>
    </row>
    <row r="1534" spans="1:23">
      <c r="A1534">
        <v>2519</v>
      </c>
      <c r="B1534" s="11">
        <v>46235</v>
      </c>
      <c r="C1534">
        <v>2026</v>
      </c>
      <c r="D1534" t="s">
        <v>91</v>
      </c>
      <c r="E1534" t="s">
        <v>83</v>
      </c>
      <c r="F1534" t="s">
        <v>11</v>
      </c>
      <c r="G1534" t="s">
        <v>12</v>
      </c>
      <c r="H1534" t="s">
        <v>2</v>
      </c>
      <c r="I1534" t="s">
        <v>3</v>
      </c>
      <c r="J1534" t="s">
        <v>9</v>
      </c>
      <c r="K1534" t="s">
        <v>10</v>
      </c>
      <c r="L1534">
        <v>2</v>
      </c>
      <c r="M1534">
        <v>91.11</v>
      </c>
      <c r="N1534">
        <v>0</v>
      </c>
      <c r="O1534">
        <v>44.19</v>
      </c>
      <c r="P1534">
        <v>182.22</v>
      </c>
      <c r="Q1534">
        <v>88.38</v>
      </c>
      <c r="R1534">
        <v>93.84</v>
      </c>
      <c r="S1534">
        <v>0.51498189002304906</v>
      </c>
      <c r="T1534">
        <v>2026</v>
      </c>
      <c r="U1534" t="s">
        <v>91</v>
      </c>
      <c r="V1534">
        <v>8</v>
      </c>
      <c r="W1534" t="s">
        <v>83</v>
      </c>
    </row>
    <row r="1535" spans="1:23">
      <c r="A1535">
        <v>2644</v>
      </c>
      <c r="B1535" s="11">
        <v>46235</v>
      </c>
      <c r="C1535">
        <v>2026</v>
      </c>
      <c r="D1535" t="s">
        <v>91</v>
      </c>
      <c r="E1535" t="s">
        <v>83</v>
      </c>
      <c r="F1535" t="s">
        <v>0</v>
      </c>
      <c r="G1535" t="s">
        <v>1</v>
      </c>
      <c r="H1535" t="s">
        <v>28</v>
      </c>
      <c r="I1535" t="s">
        <v>3</v>
      </c>
      <c r="J1535" t="s">
        <v>14</v>
      </c>
      <c r="K1535" t="s">
        <v>15</v>
      </c>
      <c r="L1535">
        <v>3</v>
      </c>
      <c r="M1535">
        <v>35.619999999999997</v>
      </c>
      <c r="N1535">
        <v>0.05</v>
      </c>
      <c r="O1535">
        <v>13.47</v>
      </c>
      <c r="P1535">
        <v>101.51699999999998</v>
      </c>
      <c r="Q1535">
        <v>40.410000000000004</v>
      </c>
      <c r="R1535">
        <v>61.106999999999978</v>
      </c>
      <c r="S1535">
        <v>0.60193859156594454</v>
      </c>
      <c r="T1535">
        <v>2026</v>
      </c>
      <c r="U1535" t="s">
        <v>91</v>
      </c>
      <c r="V1535">
        <v>8</v>
      </c>
      <c r="W1535" t="s">
        <v>83</v>
      </c>
    </row>
    <row r="1536" spans="1:23">
      <c r="A1536">
        <v>4141</v>
      </c>
      <c r="B1536" s="11">
        <v>46235</v>
      </c>
      <c r="C1536">
        <v>2026</v>
      </c>
      <c r="D1536" t="s">
        <v>91</v>
      </c>
      <c r="E1536" t="s">
        <v>83</v>
      </c>
      <c r="F1536" t="s">
        <v>20</v>
      </c>
      <c r="G1536" t="s">
        <v>47</v>
      </c>
      <c r="H1536" t="s">
        <v>2</v>
      </c>
      <c r="I1536" t="s">
        <v>13</v>
      </c>
      <c r="J1536" t="s">
        <v>9</v>
      </c>
      <c r="K1536" t="s">
        <v>10</v>
      </c>
      <c r="L1536">
        <v>1</v>
      </c>
      <c r="M1536">
        <v>91.95</v>
      </c>
      <c r="N1536">
        <v>0.05</v>
      </c>
      <c r="O1536">
        <v>46.47</v>
      </c>
      <c r="P1536">
        <v>87.352499999999992</v>
      </c>
      <c r="Q1536">
        <v>46.47</v>
      </c>
      <c r="R1536">
        <v>40.882499999999993</v>
      </c>
      <c r="S1536">
        <v>0.46801751523997592</v>
      </c>
      <c r="T1536">
        <v>2026</v>
      </c>
      <c r="U1536" t="s">
        <v>91</v>
      </c>
      <c r="V1536">
        <v>8</v>
      </c>
      <c r="W1536" t="s">
        <v>83</v>
      </c>
    </row>
    <row r="1537" spans="1:23">
      <c r="A1537">
        <v>4804</v>
      </c>
      <c r="B1537" s="11">
        <v>46235</v>
      </c>
      <c r="C1537">
        <v>2026</v>
      </c>
      <c r="D1537" t="s">
        <v>91</v>
      </c>
      <c r="E1537" t="s">
        <v>83</v>
      </c>
      <c r="F1537" t="s">
        <v>0</v>
      </c>
      <c r="G1537" t="s">
        <v>36</v>
      </c>
      <c r="H1537" t="s">
        <v>2</v>
      </c>
      <c r="I1537" t="s">
        <v>3</v>
      </c>
      <c r="J1537" t="s">
        <v>34</v>
      </c>
      <c r="K1537" t="s">
        <v>45</v>
      </c>
      <c r="L1537">
        <v>1</v>
      </c>
      <c r="M1537">
        <v>49.46</v>
      </c>
      <c r="N1537">
        <v>0</v>
      </c>
      <c r="O1537">
        <v>21.47</v>
      </c>
      <c r="P1537">
        <v>49.46</v>
      </c>
      <c r="Q1537">
        <v>21.47</v>
      </c>
      <c r="R1537">
        <v>27.990000000000002</v>
      </c>
      <c r="S1537">
        <v>0.5659118479579458</v>
      </c>
      <c r="T1537">
        <v>2026</v>
      </c>
      <c r="U1537" t="s">
        <v>91</v>
      </c>
      <c r="V1537">
        <v>8</v>
      </c>
      <c r="W1537" t="s">
        <v>83</v>
      </c>
    </row>
    <row r="1538" spans="1:23">
      <c r="A1538">
        <v>5161</v>
      </c>
      <c r="B1538" s="11">
        <v>46235</v>
      </c>
      <c r="C1538">
        <v>2026</v>
      </c>
      <c r="D1538" t="s">
        <v>91</v>
      </c>
      <c r="E1538" t="s">
        <v>83</v>
      </c>
      <c r="F1538" t="s">
        <v>0</v>
      </c>
      <c r="G1538" t="s">
        <v>50</v>
      </c>
      <c r="H1538" t="s">
        <v>2</v>
      </c>
      <c r="I1538" t="s">
        <v>13</v>
      </c>
      <c r="J1538" t="s">
        <v>4</v>
      </c>
      <c r="K1538" t="s">
        <v>26</v>
      </c>
      <c r="L1538">
        <v>1</v>
      </c>
      <c r="M1538">
        <v>41.25</v>
      </c>
      <c r="N1538">
        <v>0.05</v>
      </c>
      <c r="O1538">
        <v>16.98</v>
      </c>
      <c r="P1538">
        <v>39.1875</v>
      </c>
      <c r="Q1538">
        <v>16.98</v>
      </c>
      <c r="R1538">
        <v>22.2075</v>
      </c>
      <c r="S1538">
        <v>0.56669856459330148</v>
      </c>
      <c r="T1538">
        <v>2026</v>
      </c>
      <c r="U1538" t="s">
        <v>91</v>
      </c>
      <c r="V1538">
        <v>8</v>
      </c>
      <c r="W1538" t="s">
        <v>83</v>
      </c>
    </row>
    <row r="1539" spans="1:23">
      <c r="A1539">
        <v>590</v>
      </c>
      <c r="B1539" s="11">
        <v>46236</v>
      </c>
      <c r="C1539">
        <v>2026</v>
      </c>
      <c r="D1539" t="s">
        <v>91</v>
      </c>
      <c r="E1539" t="s">
        <v>83</v>
      </c>
      <c r="F1539" t="s">
        <v>11</v>
      </c>
      <c r="G1539" t="s">
        <v>25</v>
      </c>
      <c r="H1539" t="s">
        <v>2</v>
      </c>
      <c r="I1539" t="s">
        <v>3</v>
      </c>
      <c r="J1539" t="s">
        <v>14</v>
      </c>
      <c r="K1539" t="s">
        <v>44</v>
      </c>
      <c r="L1539">
        <v>4</v>
      </c>
      <c r="M1539">
        <v>133.65</v>
      </c>
      <c r="N1539">
        <v>0</v>
      </c>
      <c r="O1539">
        <v>66</v>
      </c>
      <c r="P1539">
        <v>534.6</v>
      </c>
      <c r="Q1539">
        <v>264</v>
      </c>
      <c r="R1539">
        <v>270.60000000000002</v>
      </c>
      <c r="S1539">
        <v>0.50617283950617287</v>
      </c>
      <c r="T1539">
        <v>2026</v>
      </c>
      <c r="U1539" t="s">
        <v>91</v>
      </c>
      <c r="V1539">
        <v>8</v>
      </c>
      <c r="W1539" t="s">
        <v>83</v>
      </c>
    </row>
    <row r="1540" spans="1:23">
      <c r="A1540">
        <v>1599</v>
      </c>
      <c r="B1540" s="11">
        <v>46236</v>
      </c>
      <c r="C1540">
        <v>2026</v>
      </c>
      <c r="D1540" t="s">
        <v>91</v>
      </c>
      <c r="E1540" t="s">
        <v>83</v>
      </c>
      <c r="F1540" t="s">
        <v>20</v>
      </c>
      <c r="G1540" t="s">
        <v>21</v>
      </c>
      <c r="H1540" t="s">
        <v>2</v>
      </c>
      <c r="I1540" t="s">
        <v>3</v>
      </c>
      <c r="J1540" t="s">
        <v>23</v>
      </c>
      <c r="K1540" t="s">
        <v>29</v>
      </c>
      <c r="L1540">
        <v>2</v>
      </c>
      <c r="M1540">
        <v>200.45</v>
      </c>
      <c r="N1540">
        <v>0.05</v>
      </c>
      <c r="O1540">
        <v>105.42</v>
      </c>
      <c r="P1540">
        <v>380.85499999999996</v>
      </c>
      <c r="Q1540">
        <v>210.84</v>
      </c>
      <c r="R1540">
        <v>170.01499999999996</v>
      </c>
      <c r="S1540">
        <v>0.44640348689133652</v>
      </c>
      <c r="T1540">
        <v>2026</v>
      </c>
      <c r="U1540" t="s">
        <v>91</v>
      </c>
      <c r="V1540">
        <v>8</v>
      </c>
      <c r="W1540" t="s">
        <v>83</v>
      </c>
    </row>
    <row r="1541" spans="1:23">
      <c r="A1541">
        <v>1665</v>
      </c>
      <c r="B1541" s="11">
        <v>46236</v>
      </c>
      <c r="C1541">
        <v>2026</v>
      </c>
      <c r="D1541" t="s">
        <v>91</v>
      </c>
      <c r="E1541" t="s">
        <v>83</v>
      </c>
      <c r="F1541" t="s">
        <v>0</v>
      </c>
      <c r="G1541" t="s">
        <v>1</v>
      </c>
      <c r="H1541" t="s">
        <v>28</v>
      </c>
      <c r="I1541" t="s">
        <v>3</v>
      </c>
      <c r="J1541" t="s">
        <v>4</v>
      </c>
      <c r="K1541" t="s">
        <v>22</v>
      </c>
      <c r="L1541">
        <v>2</v>
      </c>
      <c r="M1541">
        <v>51.87</v>
      </c>
      <c r="N1541">
        <v>0.05</v>
      </c>
      <c r="O1541">
        <v>21.98</v>
      </c>
      <c r="P1541">
        <v>98.552999999999997</v>
      </c>
      <c r="Q1541">
        <v>43.96</v>
      </c>
      <c r="R1541">
        <v>54.592999999999996</v>
      </c>
      <c r="S1541">
        <v>0.55394559272675614</v>
      </c>
      <c r="T1541">
        <v>2026</v>
      </c>
      <c r="U1541" t="s">
        <v>91</v>
      </c>
      <c r="V1541">
        <v>8</v>
      </c>
      <c r="W1541" t="s">
        <v>83</v>
      </c>
    </row>
    <row r="1542" spans="1:23">
      <c r="A1542">
        <v>2409</v>
      </c>
      <c r="B1542" s="11">
        <v>46236</v>
      </c>
      <c r="C1542">
        <v>2026</v>
      </c>
      <c r="D1542" t="s">
        <v>91</v>
      </c>
      <c r="E1542" t="s">
        <v>83</v>
      </c>
      <c r="F1542" t="s">
        <v>20</v>
      </c>
      <c r="G1542" t="s">
        <v>47</v>
      </c>
      <c r="H1542" t="s">
        <v>2</v>
      </c>
      <c r="I1542" t="s">
        <v>3</v>
      </c>
      <c r="J1542" t="s">
        <v>23</v>
      </c>
      <c r="K1542" t="s">
        <v>40</v>
      </c>
      <c r="L1542">
        <v>1</v>
      </c>
      <c r="M1542">
        <v>83.6</v>
      </c>
      <c r="N1542">
        <v>0.05</v>
      </c>
      <c r="O1542">
        <v>38.51</v>
      </c>
      <c r="P1542">
        <v>79.419999999999987</v>
      </c>
      <c r="Q1542">
        <v>38.51</v>
      </c>
      <c r="R1542">
        <v>40.909999999999989</v>
      </c>
      <c r="S1542">
        <v>0.51510954419541677</v>
      </c>
      <c r="T1542">
        <v>2026</v>
      </c>
      <c r="U1542" t="s">
        <v>91</v>
      </c>
      <c r="V1542">
        <v>8</v>
      </c>
      <c r="W1542" t="s">
        <v>83</v>
      </c>
    </row>
    <row r="1543" spans="1:23">
      <c r="A1543">
        <v>2936</v>
      </c>
      <c r="B1543" s="11">
        <v>46236</v>
      </c>
      <c r="C1543">
        <v>2026</v>
      </c>
      <c r="D1543" t="s">
        <v>91</v>
      </c>
      <c r="E1543" t="s">
        <v>83</v>
      </c>
      <c r="F1543" t="s">
        <v>11</v>
      </c>
      <c r="G1543" t="s">
        <v>52</v>
      </c>
      <c r="H1543" t="s">
        <v>2</v>
      </c>
      <c r="I1543" t="s">
        <v>13</v>
      </c>
      <c r="J1543" t="s">
        <v>14</v>
      </c>
      <c r="K1543" t="s">
        <v>15</v>
      </c>
      <c r="L1543">
        <v>1</v>
      </c>
      <c r="M1543">
        <v>35.74</v>
      </c>
      <c r="N1543">
        <v>0</v>
      </c>
      <c r="O1543">
        <v>13.49</v>
      </c>
      <c r="P1543">
        <v>35.74</v>
      </c>
      <c r="Q1543">
        <v>13.49</v>
      </c>
      <c r="R1543">
        <v>22.25</v>
      </c>
      <c r="S1543">
        <v>0.62255176273083379</v>
      </c>
      <c r="T1543">
        <v>2026</v>
      </c>
      <c r="U1543" t="s">
        <v>91</v>
      </c>
      <c r="V1543">
        <v>8</v>
      </c>
      <c r="W1543" t="s">
        <v>83</v>
      </c>
    </row>
    <row r="1544" spans="1:23">
      <c r="A1544">
        <v>3397</v>
      </c>
      <c r="B1544" s="11">
        <v>46236</v>
      </c>
      <c r="C1544">
        <v>2026</v>
      </c>
      <c r="D1544" t="s">
        <v>91</v>
      </c>
      <c r="E1544" t="s">
        <v>83</v>
      </c>
      <c r="F1544" t="s">
        <v>20</v>
      </c>
      <c r="G1544" t="s">
        <v>21</v>
      </c>
      <c r="H1544" t="s">
        <v>2</v>
      </c>
      <c r="I1544" t="s">
        <v>3</v>
      </c>
      <c r="J1544" t="s">
        <v>4</v>
      </c>
      <c r="K1544" t="s">
        <v>5</v>
      </c>
      <c r="L1544">
        <v>1</v>
      </c>
      <c r="M1544">
        <v>79.849999999999994</v>
      </c>
      <c r="N1544">
        <v>0.1</v>
      </c>
      <c r="O1544">
        <v>43.11</v>
      </c>
      <c r="P1544">
        <v>71.864999999999995</v>
      </c>
      <c r="Q1544">
        <v>43.11</v>
      </c>
      <c r="R1544">
        <v>28.754999999999995</v>
      </c>
      <c r="S1544">
        <v>0.40012523481527862</v>
      </c>
      <c r="T1544">
        <v>2026</v>
      </c>
      <c r="U1544" t="s">
        <v>91</v>
      </c>
      <c r="V1544">
        <v>8</v>
      </c>
      <c r="W1544" t="s">
        <v>83</v>
      </c>
    </row>
    <row r="1545" spans="1:23">
      <c r="A1545">
        <v>4556</v>
      </c>
      <c r="B1545" s="11">
        <v>46236</v>
      </c>
      <c r="C1545">
        <v>2026</v>
      </c>
      <c r="D1545" t="s">
        <v>91</v>
      </c>
      <c r="E1545" t="s">
        <v>83</v>
      </c>
      <c r="F1545" t="s">
        <v>0</v>
      </c>
      <c r="G1545" t="s">
        <v>50</v>
      </c>
      <c r="H1545" t="s">
        <v>2</v>
      </c>
      <c r="I1545" t="s">
        <v>3</v>
      </c>
      <c r="J1545" t="s">
        <v>14</v>
      </c>
      <c r="K1545" t="s">
        <v>32</v>
      </c>
      <c r="L1545">
        <v>2</v>
      </c>
      <c r="M1545">
        <v>46.44</v>
      </c>
      <c r="N1545">
        <v>0</v>
      </c>
      <c r="O1545">
        <v>18.489999999999998</v>
      </c>
      <c r="P1545">
        <v>92.88</v>
      </c>
      <c r="Q1545">
        <v>36.979999999999997</v>
      </c>
      <c r="R1545">
        <v>55.9</v>
      </c>
      <c r="S1545">
        <v>0.60185185185185186</v>
      </c>
      <c r="T1545">
        <v>2026</v>
      </c>
      <c r="U1545" t="s">
        <v>91</v>
      </c>
      <c r="V1545">
        <v>8</v>
      </c>
      <c r="W1545" t="s">
        <v>83</v>
      </c>
    </row>
    <row r="1546" spans="1:23">
      <c r="A1546">
        <v>4614</v>
      </c>
      <c r="B1546" s="11">
        <v>46236</v>
      </c>
      <c r="C1546">
        <v>2026</v>
      </c>
      <c r="D1546" t="s">
        <v>91</v>
      </c>
      <c r="E1546" t="s">
        <v>83</v>
      </c>
      <c r="F1546" t="s">
        <v>20</v>
      </c>
      <c r="G1546" t="s">
        <v>33</v>
      </c>
      <c r="H1546" t="s">
        <v>19</v>
      </c>
      <c r="I1546" t="s">
        <v>3</v>
      </c>
      <c r="J1546" t="s">
        <v>4</v>
      </c>
      <c r="K1546" t="s">
        <v>22</v>
      </c>
      <c r="L1546">
        <v>2</v>
      </c>
      <c r="M1546">
        <v>50.44</v>
      </c>
      <c r="N1546">
        <v>0</v>
      </c>
      <c r="O1546">
        <v>22.99</v>
      </c>
      <c r="P1546">
        <v>100.88</v>
      </c>
      <c r="Q1546">
        <v>45.98</v>
      </c>
      <c r="R1546">
        <v>54.9</v>
      </c>
      <c r="S1546">
        <v>0.54421094369547984</v>
      </c>
      <c r="T1546">
        <v>2026</v>
      </c>
      <c r="U1546" t="s">
        <v>91</v>
      </c>
      <c r="V1546">
        <v>8</v>
      </c>
      <c r="W1546" t="s">
        <v>83</v>
      </c>
    </row>
    <row r="1547" spans="1:23">
      <c r="A1547">
        <v>4999</v>
      </c>
      <c r="B1547" s="11">
        <v>46236</v>
      </c>
      <c r="C1547">
        <v>2026</v>
      </c>
      <c r="D1547" t="s">
        <v>91</v>
      </c>
      <c r="E1547" t="s">
        <v>83</v>
      </c>
      <c r="F1547" t="s">
        <v>20</v>
      </c>
      <c r="G1547" t="s">
        <v>33</v>
      </c>
      <c r="H1547" t="s">
        <v>2</v>
      </c>
      <c r="I1547" t="s">
        <v>3</v>
      </c>
      <c r="J1547" t="s">
        <v>4</v>
      </c>
      <c r="K1547" t="s">
        <v>5</v>
      </c>
      <c r="L1547">
        <v>2</v>
      </c>
      <c r="M1547">
        <v>81.38</v>
      </c>
      <c r="N1547">
        <v>0</v>
      </c>
      <c r="O1547">
        <v>42.19</v>
      </c>
      <c r="P1547">
        <v>162.76</v>
      </c>
      <c r="Q1547">
        <v>84.38</v>
      </c>
      <c r="R1547">
        <v>78.38</v>
      </c>
      <c r="S1547">
        <v>0.4815679528139592</v>
      </c>
      <c r="T1547">
        <v>2026</v>
      </c>
      <c r="U1547" t="s">
        <v>91</v>
      </c>
      <c r="V1547">
        <v>8</v>
      </c>
      <c r="W1547" t="s">
        <v>83</v>
      </c>
    </row>
    <row r="1548" spans="1:23">
      <c r="A1548">
        <v>207</v>
      </c>
      <c r="B1548" s="11">
        <v>46237</v>
      </c>
      <c r="C1548">
        <v>2026</v>
      </c>
      <c r="D1548" t="s">
        <v>91</v>
      </c>
      <c r="E1548" t="s">
        <v>83</v>
      </c>
      <c r="F1548" t="s">
        <v>11</v>
      </c>
      <c r="G1548" t="s">
        <v>52</v>
      </c>
      <c r="H1548" t="s">
        <v>2</v>
      </c>
      <c r="I1548" t="s">
        <v>3</v>
      </c>
      <c r="J1548" t="s">
        <v>34</v>
      </c>
      <c r="K1548" t="s">
        <v>35</v>
      </c>
      <c r="L1548">
        <v>1</v>
      </c>
      <c r="M1548">
        <v>41.3</v>
      </c>
      <c r="N1548">
        <v>0</v>
      </c>
      <c r="O1548">
        <v>14.52</v>
      </c>
      <c r="P1548">
        <v>41.3</v>
      </c>
      <c r="Q1548">
        <v>14.52</v>
      </c>
      <c r="R1548">
        <v>26.779999999999998</v>
      </c>
      <c r="S1548">
        <v>0.64842615012106541</v>
      </c>
      <c r="T1548">
        <v>2026</v>
      </c>
      <c r="U1548" t="s">
        <v>91</v>
      </c>
      <c r="V1548">
        <v>8</v>
      </c>
      <c r="W1548" t="s">
        <v>83</v>
      </c>
    </row>
    <row r="1549" spans="1:23">
      <c r="A1549">
        <v>295</v>
      </c>
      <c r="B1549" s="11">
        <v>46237</v>
      </c>
      <c r="C1549">
        <v>2026</v>
      </c>
      <c r="D1549" t="s">
        <v>91</v>
      </c>
      <c r="E1549" t="s">
        <v>83</v>
      </c>
      <c r="F1549" t="s">
        <v>20</v>
      </c>
      <c r="G1549" t="s">
        <v>33</v>
      </c>
      <c r="H1549" t="s">
        <v>28</v>
      </c>
      <c r="I1549" t="s">
        <v>3</v>
      </c>
      <c r="J1549" t="s">
        <v>14</v>
      </c>
      <c r="K1549" t="s">
        <v>15</v>
      </c>
      <c r="L1549">
        <v>2</v>
      </c>
      <c r="M1549">
        <v>36.15</v>
      </c>
      <c r="N1549">
        <v>0.1</v>
      </c>
      <c r="O1549">
        <v>13.19</v>
      </c>
      <c r="P1549">
        <v>65.069999999999993</v>
      </c>
      <c r="Q1549">
        <v>26.38</v>
      </c>
      <c r="R1549">
        <v>38.69</v>
      </c>
      <c r="S1549">
        <v>0.59459044106347014</v>
      </c>
      <c r="T1549">
        <v>2026</v>
      </c>
      <c r="U1549" t="s">
        <v>91</v>
      </c>
      <c r="V1549">
        <v>8</v>
      </c>
      <c r="W1549" t="s">
        <v>83</v>
      </c>
    </row>
    <row r="1550" spans="1:23">
      <c r="A1550">
        <v>657</v>
      </c>
      <c r="B1550" s="11">
        <v>46237</v>
      </c>
      <c r="C1550">
        <v>2026</v>
      </c>
      <c r="D1550" t="s">
        <v>91</v>
      </c>
      <c r="E1550" t="s">
        <v>83</v>
      </c>
      <c r="F1550" t="s">
        <v>6</v>
      </c>
      <c r="G1550" t="s">
        <v>43</v>
      </c>
      <c r="H1550" t="s">
        <v>2</v>
      </c>
      <c r="I1550" t="s">
        <v>3</v>
      </c>
      <c r="J1550" t="s">
        <v>14</v>
      </c>
      <c r="K1550" t="s">
        <v>44</v>
      </c>
      <c r="L1550">
        <v>3</v>
      </c>
      <c r="M1550">
        <v>132.59</v>
      </c>
      <c r="N1550">
        <v>0.1</v>
      </c>
      <c r="O1550">
        <v>66.040000000000006</v>
      </c>
      <c r="P1550">
        <v>357.99299999999999</v>
      </c>
      <c r="Q1550">
        <v>198.12</v>
      </c>
      <c r="R1550">
        <v>159.87299999999999</v>
      </c>
      <c r="S1550">
        <v>0.44658135773604507</v>
      </c>
      <c r="T1550">
        <v>2026</v>
      </c>
      <c r="U1550" t="s">
        <v>91</v>
      </c>
      <c r="V1550">
        <v>8</v>
      </c>
      <c r="W1550" t="s">
        <v>83</v>
      </c>
    </row>
    <row r="1551" spans="1:23">
      <c r="A1551">
        <v>694</v>
      </c>
      <c r="B1551" s="11">
        <v>46237</v>
      </c>
      <c r="C1551">
        <v>2026</v>
      </c>
      <c r="D1551" t="s">
        <v>91</v>
      </c>
      <c r="E1551" t="s">
        <v>83</v>
      </c>
      <c r="F1551" t="s">
        <v>11</v>
      </c>
      <c r="G1551" t="s">
        <v>18</v>
      </c>
      <c r="H1551" t="s">
        <v>2</v>
      </c>
      <c r="I1551" t="s">
        <v>13</v>
      </c>
      <c r="J1551" t="s">
        <v>9</v>
      </c>
      <c r="K1551" t="s">
        <v>17</v>
      </c>
      <c r="L1551">
        <v>3</v>
      </c>
      <c r="M1551">
        <v>144</v>
      </c>
      <c r="N1551">
        <v>0</v>
      </c>
      <c r="O1551">
        <v>78.89</v>
      </c>
      <c r="P1551">
        <v>432</v>
      </c>
      <c r="Q1551">
        <v>236.67000000000002</v>
      </c>
      <c r="R1551">
        <v>195.32999999999998</v>
      </c>
      <c r="S1551">
        <v>0.45215277777777774</v>
      </c>
      <c r="T1551">
        <v>2026</v>
      </c>
      <c r="U1551" t="s">
        <v>91</v>
      </c>
      <c r="V1551">
        <v>8</v>
      </c>
      <c r="W1551" t="s">
        <v>83</v>
      </c>
    </row>
    <row r="1552" spans="1:23">
      <c r="A1552">
        <v>1187</v>
      </c>
      <c r="B1552" s="11">
        <v>46237</v>
      </c>
      <c r="C1552">
        <v>2026</v>
      </c>
      <c r="D1552" t="s">
        <v>91</v>
      </c>
      <c r="E1552" t="s">
        <v>83</v>
      </c>
      <c r="F1552" t="s">
        <v>0</v>
      </c>
      <c r="G1552" t="s">
        <v>1</v>
      </c>
      <c r="H1552" t="s">
        <v>2</v>
      </c>
      <c r="I1552" t="s">
        <v>3</v>
      </c>
      <c r="J1552" t="s">
        <v>14</v>
      </c>
      <c r="K1552" t="s">
        <v>32</v>
      </c>
      <c r="L1552">
        <v>2</v>
      </c>
      <c r="M1552">
        <v>45.45</v>
      </c>
      <c r="N1552">
        <v>0.05</v>
      </c>
      <c r="O1552">
        <v>18.829999999999998</v>
      </c>
      <c r="P1552">
        <v>86.355000000000004</v>
      </c>
      <c r="Q1552">
        <v>37.659999999999997</v>
      </c>
      <c r="R1552">
        <v>48.695000000000007</v>
      </c>
      <c r="S1552">
        <v>0.56389323142840608</v>
      </c>
      <c r="T1552">
        <v>2026</v>
      </c>
      <c r="U1552" t="s">
        <v>91</v>
      </c>
      <c r="V1552">
        <v>8</v>
      </c>
      <c r="W1552" t="s">
        <v>83</v>
      </c>
    </row>
    <row r="1553" spans="1:23">
      <c r="A1553">
        <v>1915</v>
      </c>
      <c r="B1553" s="11">
        <v>46237</v>
      </c>
      <c r="C1553">
        <v>2026</v>
      </c>
      <c r="D1553" t="s">
        <v>91</v>
      </c>
      <c r="E1553" t="s">
        <v>83</v>
      </c>
      <c r="F1553" t="s">
        <v>6</v>
      </c>
      <c r="G1553" t="s">
        <v>27</v>
      </c>
      <c r="H1553" t="s">
        <v>2</v>
      </c>
      <c r="I1553" t="s">
        <v>3</v>
      </c>
      <c r="J1553" t="s">
        <v>4</v>
      </c>
      <c r="K1553" t="s">
        <v>26</v>
      </c>
      <c r="L1553">
        <v>1</v>
      </c>
      <c r="M1553">
        <v>41.16</v>
      </c>
      <c r="N1553">
        <v>0.05</v>
      </c>
      <c r="O1553">
        <v>16.66</v>
      </c>
      <c r="P1553">
        <v>39.101999999999997</v>
      </c>
      <c r="Q1553">
        <v>16.66</v>
      </c>
      <c r="R1553">
        <v>22.441999999999997</v>
      </c>
      <c r="S1553">
        <v>0.57393483709273174</v>
      </c>
      <c r="T1553">
        <v>2026</v>
      </c>
      <c r="U1553" t="s">
        <v>91</v>
      </c>
      <c r="V1553">
        <v>8</v>
      </c>
      <c r="W1553" t="s">
        <v>83</v>
      </c>
    </row>
    <row r="1554" spans="1:23">
      <c r="A1554">
        <v>2156</v>
      </c>
      <c r="B1554" s="11">
        <v>46237</v>
      </c>
      <c r="C1554">
        <v>2026</v>
      </c>
      <c r="D1554" t="s">
        <v>91</v>
      </c>
      <c r="E1554" t="s">
        <v>83</v>
      </c>
      <c r="F1554" t="s">
        <v>0</v>
      </c>
      <c r="G1554" t="s">
        <v>1</v>
      </c>
      <c r="H1554" t="s">
        <v>19</v>
      </c>
      <c r="I1554" t="s">
        <v>3</v>
      </c>
      <c r="J1554" t="s">
        <v>14</v>
      </c>
      <c r="K1554" t="s">
        <v>48</v>
      </c>
      <c r="L1554">
        <v>1</v>
      </c>
      <c r="M1554">
        <v>162.78</v>
      </c>
      <c r="N1554">
        <v>0</v>
      </c>
      <c r="O1554">
        <v>85.08</v>
      </c>
      <c r="P1554">
        <v>162.78</v>
      </c>
      <c r="Q1554">
        <v>85.08</v>
      </c>
      <c r="R1554">
        <v>77.7</v>
      </c>
      <c r="S1554">
        <v>0.47733136748986366</v>
      </c>
      <c r="T1554">
        <v>2026</v>
      </c>
      <c r="U1554" t="s">
        <v>91</v>
      </c>
      <c r="V1554">
        <v>8</v>
      </c>
      <c r="W1554" t="s">
        <v>83</v>
      </c>
    </row>
    <row r="1555" spans="1:23">
      <c r="A1555">
        <v>2539</v>
      </c>
      <c r="B1555" s="11">
        <v>46237</v>
      </c>
      <c r="C1555">
        <v>2026</v>
      </c>
      <c r="D1555" t="s">
        <v>91</v>
      </c>
      <c r="E1555" t="s">
        <v>83</v>
      </c>
      <c r="F1555" t="s">
        <v>11</v>
      </c>
      <c r="G1555" t="s">
        <v>52</v>
      </c>
      <c r="H1555" t="s">
        <v>19</v>
      </c>
      <c r="I1555" t="s">
        <v>13</v>
      </c>
      <c r="J1555" t="s">
        <v>4</v>
      </c>
      <c r="K1555" t="s">
        <v>5</v>
      </c>
      <c r="L1555">
        <v>1</v>
      </c>
      <c r="M1555">
        <v>80.040000000000006</v>
      </c>
      <c r="N1555">
        <v>0.1</v>
      </c>
      <c r="O1555">
        <v>41.88</v>
      </c>
      <c r="P1555">
        <v>72.036000000000001</v>
      </c>
      <c r="Q1555">
        <v>41.88</v>
      </c>
      <c r="R1555">
        <v>30.155999999999999</v>
      </c>
      <c r="S1555">
        <v>0.41862402132267196</v>
      </c>
      <c r="T1555">
        <v>2026</v>
      </c>
      <c r="U1555" t="s">
        <v>91</v>
      </c>
      <c r="V1555">
        <v>8</v>
      </c>
      <c r="W1555" t="s">
        <v>83</v>
      </c>
    </row>
    <row r="1556" spans="1:23">
      <c r="A1556">
        <v>3803</v>
      </c>
      <c r="B1556" s="11">
        <v>46237</v>
      </c>
      <c r="C1556">
        <v>2026</v>
      </c>
      <c r="D1556" t="s">
        <v>91</v>
      </c>
      <c r="E1556" t="s">
        <v>83</v>
      </c>
      <c r="F1556" t="s">
        <v>11</v>
      </c>
      <c r="G1556" t="s">
        <v>25</v>
      </c>
      <c r="H1556" t="s">
        <v>2</v>
      </c>
      <c r="I1556" t="s">
        <v>13</v>
      </c>
      <c r="J1556" t="s">
        <v>9</v>
      </c>
      <c r="K1556" t="s">
        <v>10</v>
      </c>
      <c r="L1556">
        <v>1</v>
      </c>
      <c r="M1556">
        <v>90.21</v>
      </c>
      <c r="N1556">
        <v>0</v>
      </c>
      <c r="O1556">
        <v>46.31</v>
      </c>
      <c r="P1556">
        <v>90.21</v>
      </c>
      <c r="Q1556">
        <v>46.31</v>
      </c>
      <c r="R1556">
        <v>43.899999999999991</v>
      </c>
      <c r="S1556">
        <v>0.48664227912648261</v>
      </c>
      <c r="T1556">
        <v>2026</v>
      </c>
      <c r="U1556" t="s">
        <v>91</v>
      </c>
      <c r="V1556">
        <v>8</v>
      </c>
      <c r="W1556" t="s">
        <v>83</v>
      </c>
    </row>
    <row r="1557" spans="1:23">
      <c r="A1557">
        <v>100</v>
      </c>
      <c r="B1557" s="11">
        <v>46238</v>
      </c>
      <c r="C1557">
        <v>2026</v>
      </c>
      <c r="D1557" t="s">
        <v>91</v>
      </c>
      <c r="E1557" t="s">
        <v>83</v>
      </c>
      <c r="F1557" t="s">
        <v>0</v>
      </c>
      <c r="G1557" t="s">
        <v>36</v>
      </c>
      <c r="H1557" t="s">
        <v>19</v>
      </c>
      <c r="I1557" t="s">
        <v>16</v>
      </c>
      <c r="J1557" t="s">
        <v>14</v>
      </c>
      <c r="K1557" t="s">
        <v>44</v>
      </c>
      <c r="L1557">
        <v>1</v>
      </c>
      <c r="M1557">
        <v>133.6</v>
      </c>
      <c r="N1557">
        <v>0.1</v>
      </c>
      <c r="O1557">
        <v>67.3</v>
      </c>
      <c r="P1557">
        <v>120.24</v>
      </c>
      <c r="Q1557">
        <v>67.3</v>
      </c>
      <c r="R1557">
        <v>52.94</v>
      </c>
      <c r="S1557">
        <v>0.44028609447771122</v>
      </c>
      <c r="T1557">
        <v>2026</v>
      </c>
      <c r="U1557" t="s">
        <v>91</v>
      </c>
      <c r="V1557">
        <v>8</v>
      </c>
      <c r="W1557" t="s">
        <v>83</v>
      </c>
    </row>
    <row r="1558" spans="1:23">
      <c r="A1558">
        <v>118</v>
      </c>
      <c r="B1558" s="11">
        <v>46238</v>
      </c>
      <c r="C1558">
        <v>2026</v>
      </c>
      <c r="D1558" t="s">
        <v>91</v>
      </c>
      <c r="E1558" t="s">
        <v>83</v>
      </c>
      <c r="F1558" t="s">
        <v>20</v>
      </c>
      <c r="G1558" t="s">
        <v>21</v>
      </c>
      <c r="H1558" t="s">
        <v>2</v>
      </c>
      <c r="I1558" t="s">
        <v>3</v>
      </c>
      <c r="J1558" t="s">
        <v>14</v>
      </c>
      <c r="K1558" t="s">
        <v>32</v>
      </c>
      <c r="L1558">
        <v>1</v>
      </c>
      <c r="M1558">
        <v>47.53</v>
      </c>
      <c r="N1558">
        <v>0</v>
      </c>
      <c r="O1558">
        <v>18.04</v>
      </c>
      <c r="P1558">
        <v>47.53</v>
      </c>
      <c r="Q1558">
        <v>18.04</v>
      </c>
      <c r="R1558">
        <v>29.490000000000002</v>
      </c>
      <c r="S1558">
        <v>0.62045024195245113</v>
      </c>
      <c r="T1558">
        <v>2026</v>
      </c>
      <c r="U1558" t="s">
        <v>91</v>
      </c>
      <c r="V1558">
        <v>8</v>
      </c>
      <c r="W1558" t="s">
        <v>83</v>
      </c>
    </row>
    <row r="1559" spans="1:23">
      <c r="A1559">
        <v>220</v>
      </c>
      <c r="B1559" s="11">
        <v>46238</v>
      </c>
      <c r="C1559">
        <v>2026</v>
      </c>
      <c r="D1559" t="s">
        <v>91</v>
      </c>
      <c r="E1559" t="s">
        <v>83</v>
      </c>
      <c r="F1559" t="s">
        <v>0</v>
      </c>
      <c r="G1559" t="s">
        <v>50</v>
      </c>
      <c r="H1559" t="s">
        <v>2</v>
      </c>
      <c r="I1559" t="s">
        <v>3</v>
      </c>
      <c r="J1559" t="s">
        <v>14</v>
      </c>
      <c r="K1559" t="s">
        <v>32</v>
      </c>
      <c r="L1559">
        <v>2</v>
      </c>
      <c r="M1559">
        <v>46.71</v>
      </c>
      <c r="N1559">
        <v>0</v>
      </c>
      <c r="O1559">
        <v>18.41</v>
      </c>
      <c r="P1559">
        <v>93.42</v>
      </c>
      <c r="Q1559">
        <v>36.82</v>
      </c>
      <c r="R1559">
        <v>56.6</v>
      </c>
      <c r="S1559">
        <v>0.60586598158852489</v>
      </c>
      <c r="T1559">
        <v>2026</v>
      </c>
      <c r="U1559" t="s">
        <v>91</v>
      </c>
      <c r="V1559">
        <v>8</v>
      </c>
      <c r="W1559" t="s">
        <v>83</v>
      </c>
    </row>
    <row r="1560" spans="1:23">
      <c r="A1560">
        <v>1145</v>
      </c>
      <c r="B1560" s="11">
        <v>46238</v>
      </c>
      <c r="C1560">
        <v>2026</v>
      </c>
      <c r="D1560" t="s">
        <v>91</v>
      </c>
      <c r="E1560" t="s">
        <v>83</v>
      </c>
      <c r="F1560" t="s">
        <v>11</v>
      </c>
      <c r="G1560" t="s">
        <v>52</v>
      </c>
      <c r="H1560" t="s">
        <v>28</v>
      </c>
      <c r="I1560" t="s">
        <v>13</v>
      </c>
      <c r="J1560" t="s">
        <v>23</v>
      </c>
      <c r="K1560" t="s">
        <v>29</v>
      </c>
      <c r="L1560">
        <v>1</v>
      </c>
      <c r="M1560">
        <v>197.26</v>
      </c>
      <c r="N1560">
        <v>0</v>
      </c>
      <c r="O1560">
        <v>104.09</v>
      </c>
      <c r="P1560">
        <v>197.26</v>
      </c>
      <c r="Q1560">
        <v>104.09</v>
      </c>
      <c r="R1560">
        <v>93.169999999999987</v>
      </c>
      <c r="S1560">
        <v>0.47232079488999285</v>
      </c>
      <c r="T1560">
        <v>2026</v>
      </c>
      <c r="U1560" t="s">
        <v>91</v>
      </c>
      <c r="V1560">
        <v>8</v>
      </c>
      <c r="W1560" t="s">
        <v>83</v>
      </c>
    </row>
    <row r="1561" spans="1:23">
      <c r="A1561">
        <v>1289</v>
      </c>
      <c r="B1561" s="11">
        <v>46238</v>
      </c>
      <c r="C1561">
        <v>2026</v>
      </c>
      <c r="D1561" t="s">
        <v>91</v>
      </c>
      <c r="E1561" t="s">
        <v>83</v>
      </c>
      <c r="F1561" t="s">
        <v>11</v>
      </c>
      <c r="G1561" t="s">
        <v>52</v>
      </c>
      <c r="H1561" t="s">
        <v>28</v>
      </c>
      <c r="I1561" t="s">
        <v>13</v>
      </c>
      <c r="J1561" t="s">
        <v>9</v>
      </c>
      <c r="K1561" t="s">
        <v>46</v>
      </c>
      <c r="L1561">
        <v>1</v>
      </c>
      <c r="M1561">
        <v>70.56</v>
      </c>
      <c r="N1561">
        <v>0</v>
      </c>
      <c r="O1561">
        <v>32.11</v>
      </c>
      <c r="P1561">
        <v>70.56</v>
      </c>
      <c r="Q1561">
        <v>32.11</v>
      </c>
      <c r="R1561">
        <v>38.450000000000003</v>
      </c>
      <c r="S1561">
        <v>0.54492630385487528</v>
      </c>
      <c r="T1561">
        <v>2026</v>
      </c>
      <c r="U1561" t="s">
        <v>91</v>
      </c>
      <c r="V1561">
        <v>8</v>
      </c>
      <c r="W1561" t="s">
        <v>83</v>
      </c>
    </row>
    <row r="1562" spans="1:23">
      <c r="A1562">
        <v>1411</v>
      </c>
      <c r="B1562" s="11">
        <v>46238</v>
      </c>
      <c r="C1562">
        <v>2026</v>
      </c>
      <c r="D1562" t="s">
        <v>91</v>
      </c>
      <c r="E1562" t="s">
        <v>83</v>
      </c>
      <c r="F1562" t="s">
        <v>6</v>
      </c>
      <c r="G1562" t="s">
        <v>43</v>
      </c>
      <c r="H1562" t="s">
        <v>2</v>
      </c>
      <c r="I1562" t="s">
        <v>16</v>
      </c>
      <c r="J1562" t="s">
        <v>34</v>
      </c>
      <c r="K1562" t="s">
        <v>42</v>
      </c>
      <c r="L1562">
        <v>1</v>
      </c>
      <c r="M1562">
        <v>36.58</v>
      </c>
      <c r="N1562">
        <v>0</v>
      </c>
      <c r="O1562">
        <v>13.98</v>
      </c>
      <c r="P1562">
        <v>36.58</v>
      </c>
      <c r="Q1562">
        <v>13.98</v>
      </c>
      <c r="R1562">
        <v>22.599999999999998</v>
      </c>
      <c r="S1562">
        <v>0.61782394751230174</v>
      </c>
      <c r="T1562">
        <v>2026</v>
      </c>
      <c r="U1562" t="s">
        <v>91</v>
      </c>
      <c r="V1562">
        <v>8</v>
      </c>
      <c r="W1562" t="s">
        <v>83</v>
      </c>
    </row>
    <row r="1563" spans="1:23">
      <c r="A1563">
        <v>1799</v>
      </c>
      <c r="B1563" s="11">
        <v>46238</v>
      </c>
      <c r="C1563">
        <v>2026</v>
      </c>
      <c r="D1563" t="s">
        <v>91</v>
      </c>
      <c r="E1563" t="s">
        <v>83</v>
      </c>
      <c r="F1563" t="s">
        <v>20</v>
      </c>
      <c r="G1563" t="s">
        <v>47</v>
      </c>
      <c r="H1563" t="s">
        <v>8</v>
      </c>
      <c r="I1563" t="s">
        <v>16</v>
      </c>
      <c r="J1563" t="s">
        <v>4</v>
      </c>
      <c r="K1563" t="s">
        <v>5</v>
      </c>
      <c r="L1563">
        <v>4</v>
      </c>
      <c r="M1563">
        <v>82.98</v>
      </c>
      <c r="N1563">
        <v>0.05</v>
      </c>
      <c r="O1563">
        <v>43.79</v>
      </c>
      <c r="P1563">
        <v>315.32400000000001</v>
      </c>
      <c r="Q1563">
        <v>175.16</v>
      </c>
      <c r="R1563">
        <v>140.16400000000002</v>
      </c>
      <c r="S1563">
        <v>0.44450787126891711</v>
      </c>
      <c r="T1563">
        <v>2026</v>
      </c>
      <c r="U1563" t="s">
        <v>91</v>
      </c>
      <c r="V1563">
        <v>8</v>
      </c>
      <c r="W1563" t="s">
        <v>83</v>
      </c>
    </row>
    <row r="1564" spans="1:23">
      <c r="A1564">
        <v>1871</v>
      </c>
      <c r="B1564" s="11">
        <v>46238</v>
      </c>
      <c r="C1564">
        <v>2026</v>
      </c>
      <c r="D1564" t="s">
        <v>91</v>
      </c>
      <c r="E1564" t="s">
        <v>83</v>
      </c>
      <c r="F1564" t="s">
        <v>0</v>
      </c>
      <c r="G1564" t="s">
        <v>1</v>
      </c>
      <c r="H1564" t="s">
        <v>2</v>
      </c>
      <c r="I1564" t="s">
        <v>13</v>
      </c>
      <c r="J1564" t="s">
        <v>4</v>
      </c>
      <c r="K1564" t="s">
        <v>26</v>
      </c>
      <c r="L1564">
        <v>1</v>
      </c>
      <c r="M1564">
        <v>41.25</v>
      </c>
      <c r="N1564">
        <v>0</v>
      </c>
      <c r="O1564">
        <v>17.02</v>
      </c>
      <c r="P1564">
        <v>41.25</v>
      </c>
      <c r="Q1564">
        <v>17.02</v>
      </c>
      <c r="R1564">
        <v>24.23</v>
      </c>
      <c r="S1564">
        <v>0.58739393939393936</v>
      </c>
      <c r="T1564">
        <v>2026</v>
      </c>
      <c r="U1564" t="s">
        <v>91</v>
      </c>
      <c r="V1564">
        <v>8</v>
      </c>
      <c r="W1564" t="s">
        <v>83</v>
      </c>
    </row>
    <row r="1565" spans="1:23">
      <c r="A1565">
        <v>4180</v>
      </c>
      <c r="B1565" s="11">
        <v>46238</v>
      </c>
      <c r="C1565">
        <v>2026</v>
      </c>
      <c r="D1565" t="s">
        <v>91</v>
      </c>
      <c r="E1565" t="s">
        <v>83</v>
      </c>
      <c r="F1565" t="s">
        <v>11</v>
      </c>
      <c r="G1565" t="s">
        <v>18</v>
      </c>
      <c r="H1565" t="s">
        <v>2</v>
      </c>
      <c r="I1565" t="s">
        <v>3</v>
      </c>
      <c r="J1565" t="s">
        <v>4</v>
      </c>
      <c r="K1565" t="s">
        <v>30</v>
      </c>
      <c r="L1565">
        <v>1</v>
      </c>
      <c r="M1565">
        <v>101.37</v>
      </c>
      <c r="N1565">
        <v>0</v>
      </c>
      <c r="O1565">
        <v>51.56</v>
      </c>
      <c r="P1565">
        <v>101.37</v>
      </c>
      <c r="Q1565">
        <v>51.56</v>
      </c>
      <c r="R1565">
        <v>49.81</v>
      </c>
      <c r="S1565">
        <v>0.49136825490776365</v>
      </c>
      <c r="T1565">
        <v>2026</v>
      </c>
      <c r="U1565" t="s">
        <v>91</v>
      </c>
      <c r="V1565">
        <v>8</v>
      </c>
      <c r="W1565" t="s">
        <v>83</v>
      </c>
    </row>
    <row r="1566" spans="1:23">
      <c r="A1566">
        <v>4338</v>
      </c>
      <c r="B1566" s="11">
        <v>46238</v>
      </c>
      <c r="C1566">
        <v>2026</v>
      </c>
      <c r="D1566" t="s">
        <v>91</v>
      </c>
      <c r="E1566" t="s">
        <v>83</v>
      </c>
      <c r="F1566" t="s">
        <v>11</v>
      </c>
      <c r="G1566" t="s">
        <v>52</v>
      </c>
      <c r="H1566" t="s">
        <v>2</v>
      </c>
      <c r="I1566" t="s">
        <v>3</v>
      </c>
      <c r="J1566" t="s">
        <v>23</v>
      </c>
      <c r="K1566" t="s">
        <v>24</v>
      </c>
      <c r="L1566">
        <v>1</v>
      </c>
      <c r="M1566">
        <v>340.66</v>
      </c>
      <c r="N1566">
        <v>0.05</v>
      </c>
      <c r="O1566">
        <v>194.13</v>
      </c>
      <c r="P1566">
        <v>323.62700000000001</v>
      </c>
      <c r="Q1566">
        <v>194.13</v>
      </c>
      <c r="R1566">
        <v>129.49700000000001</v>
      </c>
      <c r="S1566">
        <v>0.40014275693931595</v>
      </c>
      <c r="T1566">
        <v>2026</v>
      </c>
      <c r="U1566" t="s">
        <v>91</v>
      </c>
      <c r="V1566">
        <v>8</v>
      </c>
      <c r="W1566" t="s">
        <v>83</v>
      </c>
    </row>
    <row r="1567" spans="1:23">
      <c r="A1567">
        <v>4463</v>
      </c>
      <c r="B1567" s="11">
        <v>46238</v>
      </c>
      <c r="C1567">
        <v>2026</v>
      </c>
      <c r="D1567" t="s">
        <v>91</v>
      </c>
      <c r="E1567" t="s">
        <v>83</v>
      </c>
      <c r="F1567" t="s">
        <v>11</v>
      </c>
      <c r="G1567" t="s">
        <v>12</v>
      </c>
      <c r="H1567" t="s">
        <v>28</v>
      </c>
      <c r="I1567" t="s">
        <v>16</v>
      </c>
      <c r="J1567" t="s">
        <v>4</v>
      </c>
      <c r="K1567" t="s">
        <v>22</v>
      </c>
      <c r="L1567">
        <v>1</v>
      </c>
      <c r="M1567">
        <v>50.43</v>
      </c>
      <c r="N1567">
        <v>0.15</v>
      </c>
      <c r="O1567">
        <v>22.94</v>
      </c>
      <c r="P1567">
        <v>42.865499999999997</v>
      </c>
      <c r="Q1567">
        <v>22.94</v>
      </c>
      <c r="R1567">
        <v>19.925499999999996</v>
      </c>
      <c r="S1567">
        <v>0.46483768998378644</v>
      </c>
      <c r="T1567">
        <v>2026</v>
      </c>
      <c r="U1567" t="s">
        <v>91</v>
      </c>
      <c r="V1567">
        <v>8</v>
      </c>
      <c r="W1567" t="s">
        <v>83</v>
      </c>
    </row>
    <row r="1568" spans="1:23">
      <c r="A1568">
        <v>382</v>
      </c>
      <c r="B1568" s="11">
        <v>46239</v>
      </c>
      <c r="C1568">
        <v>2026</v>
      </c>
      <c r="D1568" t="s">
        <v>91</v>
      </c>
      <c r="E1568" t="s">
        <v>83</v>
      </c>
      <c r="F1568" t="s">
        <v>20</v>
      </c>
      <c r="G1568" t="s">
        <v>33</v>
      </c>
      <c r="H1568" t="s">
        <v>2</v>
      </c>
      <c r="I1568" t="s">
        <v>13</v>
      </c>
      <c r="J1568" t="s">
        <v>34</v>
      </c>
      <c r="K1568" t="s">
        <v>35</v>
      </c>
      <c r="L1568">
        <v>1</v>
      </c>
      <c r="M1568">
        <v>40.42</v>
      </c>
      <c r="N1568">
        <v>0.05</v>
      </c>
      <c r="O1568">
        <v>14.33</v>
      </c>
      <c r="P1568">
        <v>38.399000000000001</v>
      </c>
      <c r="Q1568">
        <v>14.33</v>
      </c>
      <c r="R1568">
        <v>24.069000000000003</v>
      </c>
      <c r="S1568">
        <v>0.62681319826037141</v>
      </c>
      <c r="T1568">
        <v>2026</v>
      </c>
      <c r="U1568" t="s">
        <v>91</v>
      </c>
      <c r="V1568">
        <v>8</v>
      </c>
      <c r="W1568" t="s">
        <v>83</v>
      </c>
    </row>
    <row r="1569" spans="1:23">
      <c r="A1569">
        <v>1011</v>
      </c>
      <c r="B1569" s="11">
        <v>46239</v>
      </c>
      <c r="C1569">
        <v>2026</v>
      </c>
      <c r="D1569" t="s">
        <v>91</v>
      </c>
      <c r="E1569" t="s">
        <v>83</v>
      </c>
      <c r="F1569" t="s">
        <v>0</v>
      </c>
      <c r="G1569" t="s">
        <v>1</v>
      </c>
      <c r="H1569" t="s">
        <v>2</v>
      </c>
      <c r="I1569" t="s">
        <v>13</v>
      </c>
      <c r="J1569" t="s">
        <v>4</v>
      </c>
      <c r="K1569" t="s">
        <v>22</v>
      </c>
      <c r="L1569">
        <v>1</v>
      </c>
      <c r="M1569">
        <v>51.81</v>
      </c>
      <c r="N1569">
        <v>0.05</v>
      </c>
      <c r="O1569">
        <v>22.28</v>
      </c>
      <c r="P1569">
        <v>49.219499999999996</v>
      </c>
      <c r="Q1569">
        <v>22.28</v>
      </c>
      <c r="R1569">
        <v>26.939499999999995</v>
      </c>
      <c r="S1569">
        <v>0.54733388189640275</v>
      </c>
      <c r="T1569">
        <v>2026</v>
      </c>
      <c r="U1569" t="s">
        <v>91</v>
      </c>
      <c r="V1569">
        <v>8</v>
      </c>
      <c r="W1569" t="s">
        <v>83</v>
      </c>
    </row>
    <row r="1570" spans="1:23">
      <c r="A1570">
        <v>1148</v>
      </c>
      <c r="B1570" s="11">
        <v>46239</v>
      </c>
      <c r="C1570">
        <v>2026</v>
      </c>
      <c r="D1570" t="s">
        <v>91</v>
      </c>
      <c r="E1570" t="s">
        <v>83</v>
      </c>
      <c r="F1570" t="s">
        <v>11</v>
      </c>
      <c r="G1570" t="s">
        <v>12</v>
      </c>
      <c r="H1570" t="s">
        <v>19</v>
      </c>
      <c r="I1570" t="s">
        <v>13</v>
      </c>
      <c r="J1570" t="s">
        <v>34</v>
      </c>
      <c r="K1570" t="s">
        <v>42</v>
      </c>
      <c r="L1570">
        <v>3</v>
      </c>
      <c r="M1570">
        <v>35.9</v>
      </c>
      <c r="N1570">
        <v>0</v>
      </c>
      <c r="O1570">
        <v>14.11</v>
      </c>
      <c r="P1570">
        <v>107.69999999999999</v>
      </c>
      <c r="Q1570">
        <v>42.33</v>
      </c>
      <c r="R1570">
        <v>65.36999999999999</v>
      </c>
      <c r="S1570">
        <v>0.60696378830083564</v>
      </c>
      <c r="T1570">
        <v>2026</v>
      </c>
      <c r="U1570" t="s">
        <v>91</v>
      </c>
      <c r="V1570">
        <v>8</v>
      </c>
      <c r="W1570" t="s">
        <v>83</v>
      </c>
    </row>
    <row r="1571" spans="1:23">
      <c r="A1571">
        <v>1397</v>
      </c>
      <c r="B1571" s="11">
        <v>46239</v>
      </c>
      <c r="C1571">
        <v>2026</v>
      </c>
      <c r="D1571" t="s">
        <v>91</v>
      </c>
      <c r="E1571" t="s">
        <v>83</v>
      </c>
      <c r="F1571" t="s">
        <v>6</v>
      </c>
      <c r="G1571" t="s">
        <v>49</v>
      </c>
      <c r="H1571" t="s">
        <v>19</v>
      </c>
      <c r="I1571" t="s">
        <v>16</v>
      </c>
      <c r="J1571" t="s">
        <v>9</v>
      </c>
      <c r="K1571" t="s">
        <v>10</v>
      </c>
      <c r="L1571">
        <v>2</v>
      </c>
      <c r="M1571">
        <v>90.27</v>
      </c>
      <c r="N1571">
        <v>0.05</v>
      </c>
      <c r="O1571">
        <v>46.38</v>
      </c>
      <c r="P1571">
        <v>171.51299999999998</v>
      </c>
      <c r="Q1571">
        <v>92.76</v>
      </c>
      <c r="R1571">
        <v>78.752999999999972</v>
      </c>
      <c r="S1571">
        <v>0.45916636056742044</v>
      </c>
      <c r="T1571">
        <v>2026</v>
      </c>
      <c r="U1571" t="s">
        <v>91</v>
      </c>
      <c r="V1571">
        <v>8</v>
      </c>
      <c r="W1571" t="s">
        <v>83</v>
      </c>
    </row>
    <row r="1572" spans="1:23">
      <c r="A1572">
        <v>2252</v>
      </c>
      <c r="B1572" s="11">
        <v>46239</v>
      </c>
      <c r="C1572">
        <v>2026</v>
      </c>
      <c r="D1572" t="s">
        <v>91</v>
      </c>
      <c r="E1572" t="s">
        <v>83</v>
      </c>
      <c r="F1572" t="s">
        <v>6</v>
      </c>
      <c r="G1572" t="s">
        <v>41</v>
      </c>
      <c r="H1572" t="s">
        <v>2</v>
      </c>
      <c r="I1572" t="s">
        <v>13</v>
      </c>
      <c r="J1572" t="s">
        <v>4</v>
      </c>
      <c r="K1572" t="s">
        <v>22</v>
      </c>
      <c r="L1572">
        <v>1</v>
      </c>
      <c r="M1572">
        <v>49.68</v>
      </c>
      <c r="N1572">
        <v>0.05</v>
      </c>
      <c r="O1572">
        <v>22.02</v>
      </c>
      <c r="P1572">
        <v>47.195999999999998</v>
      </c>
      <c r="Q1572">
        <v>22.02</v>
      </c>
      <c r="R1572">
        <v>25.175999999999998</v>
      </c>
      <c r="S1572">
        <v>0.53343503686753113</v>
      </c>
      <c r="T1572">
        <v>2026</v>
      </c>
      <c r="U1572" t="s">
        <v>91</v>
      </c>
      <c r="V1572">
        <v>8</v>
      </c>
      <c r="W1572" t="s">
        <v>83</v>
      </c>
    </row>
    <row r="1573" spans="1:23">
      <c r="A1573">
        <v>2415</v>
      </c>
      <c r="B1573" s="11">
        <v>46239</v>
      </c>
      <c r="C1573">
        <v>2026</v>
      </c>
      <c r="D1573" t="s">
        <v>91</v>
      </c>
      <c r="E1573" t="s">
        <v>83</v>
      </c>
      <c r="F1573" t="s">
        <v>6</v>
      </c>
      <c r="G1573" t="s">
        <v>43</v>
      </c>
      <c r="H1573" t="s">
        <v>2</v>
      </c>
      <c r="I1573" t="s">
        <v>13</v>
      </c>
      <c r="J1573" t="s">
        <v>14</v>
      </c>
      <c r="K1573" t="s">
        <v>44</v>
      </c>
      <c r="L1573">
        <v>2</v>
      </c>
      <c r="M1573">
        <v>131.25</v>
      </c>
      <c r="N1573">
        <v>0.05</v>
      </c>
      <c r="O1573">
        <v>65.42</v>
      </c>
      <c r="P1573">
        <v>249.375</v>
      </c>
      <c r="Q1573">
        <v>130.84</v>
      </c>
      <c r="R1573">
        <v>118.535</v>
      </c>
      <c r="S1573">
        <v>0.47532832080200499</v>
      </c>
      <c r="T1573">
        <v>2026</v>
      </c>
      <c r="U1573" t="s">
        <v>91</v>
      </c>
      <c r="V1573">
        <v>8</v>
      </c>
      <c r="W1573" t="s">
        <v>83</v>
      </c>
    </row>
    <row r="1574" spans="1:23">
      <c r="A1574">
        <v>2525</v>
      </c>
      <c r="B1574" s="11">
        <v>46239</v>
      </c>
      <c r="C1574">
        <v>2026</v>
      </c>
      <c r="D1574" t="s">
        <v>91</v>
      </c>
      <c r="E1574" t="s">
        <v>83</v>
      </c>
      <c r="F1574" t="s">
        <v>20</v>
      </c>
      <c r="G1574" t="s">
        <v>21</v>
      </c>
      <c r="H1574" t="s">
        <v>19</v>
      </c>
      <c r="I1574" t="s">
        <v>13</v>
      </c>
      <c r="J1574" t="s">
        <v>34</v>
      </c>
      <c r="K1574" t="s">
        <v>42</v>
      </c>
      <c r="L1574">
        <v>2</v>
      </c>
      <c r="M1574">
        <v>36.78</v>
      </c>
      <c r="N1574">
        <v>0.05</v>
      </c>
      <c r="O1574">
        <v>13.85</v>
      </c>
      <c r="P1574">
        <v>69.882000000000005</v>
      </c>
      <c r="Q1574">
        <v>27.7</v>
      </c>
      <c r="R1574">
        <v>42.182000000000002</v>
      </c>
      <c r="S1574">
        <v>0.60361752668784519</v>
      </c>
      <c r="T1574">
        <v>2026</v>
      </c>
      <c r="U1574" t="s">
        <v>91</v>
      </c>
      <c r="V1574">
        <v>8</v>
      </c>
      <c r="W1574" t="s">
        <v>83</v>
      </c>
    </row>
    <row r="1575" spans="1:23">
      <c r="A1575">
        <v>2652</v>
      </c>
      <c r="B1575" s="11">
        <v>46239</v>
      </c>
      <c r="C1575">
        <v>2026</v>
      </c>
      <c r="D1575" t="s">
        <v>91</v>
      </c>
      <c r="E1575" t="s">
        <v>83</v>
      </c>
      <c r="F1575" t="s">
        <v>11</v>
      </c>
      <c r="G1575" t="s">
        <v>12</v>
      </c>
      <c r="H1575" t="s">
        <v>19</v>
      </c>
      <c r="I1575" t="s">
        <v>3</v>
      </c>
      <c r="J1575" t="s">
        <v>4</v>
      </c>
      <c r="K1575" t="s">
        <v>5</v>
      </c>
      <c r="L1575">
        <v>1</v>
      </c>
      <c r="M1575">
        <v>80.790000000000006</v>
      </c>
      <c r="N1575">
        <v>0.1</v>
      </c>
      <c r="O1575">
        <v>43.65</v>
      </c>
      <c r="P1575">
        <v>72.711000000000013</v>
      </c>
      <c r="Q1575">
        <v>43.65</v>
      </c>
      <c r="R1575">
        <v>29.061000000000014</v>
      </c>
      <c r="S1575">
        <v>0.39967817799232591</v>
      </c>
      <c r="T1575">
        <v>2026</v>
      </c>
      <c r="U1575" t="s">
        <v>91</v>
      </c>
      <c r="V1575">
        <v>8</v>
      </c>
      <c r="W1575" t="s">
        <v>83</v>
      </c>
    </row>
    <row r="1576" spans="1:23">
      <c r="A1576">
        <v>4035</v>
      </c>
      <c r="B1576" s="11">
        <v>46239</v>
      </c>
      <c r="C1576">
        <v>2026</v>
      </c>
      <c r="D1576" t="s">
        <v>91</v>
      </c>
      <c r="E1576" t="s">
        <v>83</v>
      </c>
      <c r="F1576" t="s">
        <v>0</v>
      </c>
      <c r="G1576" t="s">
        <v>36</v>
      </c>
      <c r="H1576" t="s">
        <v>2</v>
      </c>
      <c r="I1576" t="s">
        <v>3</v>
      </c>
      <c r="J1576" t="s">
        <v>4</v>
      </c>
      <c r="K1576" t="s">
        <v>26</v>
      </c>
      <c r="L1576">
        <v>2</v>
      </c>
      <c r="M1576">
        <v>40.53</v>
      </c>
      <c r="N1576">
        <v>0.05</v>
      </c>
      <c r="O1576">
        <v>17.100000000000001</v>
      </c>
      <c r="P1576">
        <v>77.007000000000005</v>
      </c>
      <c r="Q1576">
        <v>34.200000000000003</v>
      </c>
      <c r="R1576">
        <v>42.807000000000002</v>
      </c>
      <c r="S1576">
        <v>0.55588452997779425</v>
      </c>
      <c r="T1576">
        <v>2026</v>
      </c>
      <c r="U1576" t="s">
        <v>91</v>
      </c>
      <c r="V1576">
        <v>8</v>
      </c>
      <c r="W1576" t="s">
        <v>83</v>
      </c>
    </row>
    <row r="1577" spans="1:23">
      <c r="A1577">
        <v>4377</v>
      </c>
      <c r="B1577" s="11">
        <v>46239</v>
      </c>
      <c r="C1577">
        <v>2026</v>
      </c>
      <c r="D1577" t="s">
        <v>91</v>
      </c>
      <c r="E1577" t="s">
        <v>83</v>
      </c>
      <c r="F1577" t="s">
        <v>11</v>
      </c>
      <c r="G1577" t="s">
        <v>12</v>
      </c>
      <c r="H1577" t="s">
        <v>28</v>
      </c>
      <c r="I1577" t="s">
        <v>13</v>
      </c>
      <c r="J1577" t="s">
        <v>4</v>
      </c>
      <c r="K1577" t="s">
        <v>5</v>
      </c>
      <c r="L1577">
        <v>2</v>
      </c>
      <c r="M1577">
        <v>81.66</v>
      </c>
      <c r="N1577">
        <v>0</v>
      </c>
      <c r="O1577">
        <v>42.11</v>
      </c>
      <c r="P1577">
        <v>163.32</v>
      </c>
      <c r="Q1577">
        <v>84.22</v>
      </c>
      <c r="R1577">
        <v>79.099999999999994</v>
      </c>
      <c r="S1577">
        <v>0.48432525104090129</v>
      </c>
      <c r="T1577">
        <v>2026</v>
      </c>
      <c r="U1577" t="s">
        <v>91</v>
      </c>
      <c r="V1577">
        <v>8</v>
      </c>
      <c r="W1577" t="s">
        <v>83</v>
      </c>
    </row>
    <row r="1578" spans="1:23">
      <c r="A1578">
        <v>4734</v>
      </c>
      <c r="B1578" s="11">
        <v>46239</v>
      </c>
      <c r="C1578">
        <v>2026</v>
      </c>
      <c r="D1578" t="s">
        <v>91</v>
      </c>
      <c r="E1578" t="s">
        <v>83</v>
      </c>
      <c r="F1578" t="s">
        <v>6</v>
      </c>
      <c r="G1578" t="s">
        <v>43</v>
      </c>
      <c r="H1578" t="s">
        <v>28</v>
      </c>
      <c r="I1578" t="s">
        <v>3</v>
      </c>
      <c r="J1578" t="s">
        <v>9</v>
      </c>
      <c r="K1578" t="s">
        <v>17</v>
      </c>
      <c r="L1578">
        <v>1</v>
      </c>
      <c r="M1578">
        <v>146.55000000000001</v>
      </c>
      <c r="N1578">
        <v>0</v>
      </c>
      <c r="O1578">
        <v>78.8</v>
      </c>
      <c r="P1578">
        <v>146.55000000000001</v>
      </c>
      <c r="Q1578">
        <v>78.8</v>
      </c>
      <c r="R1578">
        <v>67.750000000000014</v>
      </c>
      <c r="S1578">
        <v>0.46229955646537024</v>
      </c>
      <c r="T1578">
        <v>2026</v>
      </c>
      <c r="U1578" t="s">
        <v>91</v>
      </c>
      <c r="V1578">
        <v>8</v>
      </c>
      <c r="W1578" t="s">
        <v>83</v>
      </c>
    </row>
    <row r="1579" spans="1:23">
      <c r="A1579">
        <v>4892</v>
      </c>
      <c r="B1579" s="11">
        <v>46239</v>
      </c>
      <c r="C1579">
        <v>2026</v>
      </c>
      <c r="D1579" t="s">
        <v>91</v>
      </c>
      <c r="E1579" t="s">
        <v>83</v>
      </c>
      <c r="F1579" t="s">
        <v>6</v>
      </c>
      <c r="G1579" t="s">
        <v>7</v>
      </c>
      <c r="H1579" t="s">
        <v>19</v>
      </c>
      <c r="I1579" t="s">
        <v>3</v>
      </c>
      <c r="J1579" t="s">
        <v>14</v>
      </c>
      <c r="K1579" t="s">
        <v>48</v>
      </c>
      <c r="L1579">
        <v>2</v>
      </c>
      <c r="M1579">
        <v>161.75</v>
      </c>
      <c r="N1579">
        <v>0.1</v>
      </c>
      <c r="O1579">
        <v>85.85</v>
      </c>
      <c r="P1579">
        <v>291.15000000000003</v>
      </c>
      <c r="Q1579">
        <v>171.7</v>
      </c>
      <c r="R1579">
        <v>119.45000000000005</v>
      </c>
      <c r="S1579">
        <v>0.41026962047054794</v>
      </c>
      <c r="T1579">
        <v>2026</v>
      </c>
      <c r="U1579" t="s">
        <v>91</v>
      </c>
      <c r="V1579">
        <v>8</v>
      </c>
      <c r="W1579" t="s">
        <v>83</v>
      </c>
    </row>
    <row r="1580" spans="1:23">
      <c r="A1580">
        <v>5059</v>
      </c>
      <c r="B1580" s="11">
        <v>46239</v>
      </c>
      <c r="C1580">
        <v>2026</v>
      </c>
      <c r="D1580" t="s">
        <v>91</v>
      </c>
      <c r="E1580" t="s">
        <v>83</v>
      </c>
      <c r="F1580" t="s">
        <v>6</v>
      </c>
      <c r="G1580" t="s">
        <v>7</v>
      </c>
      <c r="H1580" t="s">
        <v>28</v>
      </c>
      <c r="I1580" t="s">
        <v>3</v>
      </c>
      <c r="J1580" t="s">
        <v>23</v>
      </c>
      <c r="K1580" t="s">
        <v>51</v>
      </c>
      <c r="L1580">
        <v>2</v>
      </c>
      <c r="M1580">
        <v>122.47</v>
      </c>
      <c r="N1580">
        <v>0</v>
      </c>
      <c r="O1580">
        <v>59.73</v>
      </c>
      <c r="P1580">
        <v>244.94</v>
      </c>
      <c r="Q1580">
        <v>119.46</v>
      </c>
      <c r="R1580">
        <v>125.48</v>
      </c>
      <c r="S1580">
        <v>0.5122887237690863</v>
      </c>
      <c r="T1580">
        <v>2026</v>
      </c>
      <c r="U1580" t="s">
        <v>91</v>
      </c>
      <c r="V1580">
        <v>8</v>
      </c>
      <c r="W1580" t="s">
        <v>83</v>
      </c>
    </row>
    <row r="1581" spans="1:23">
      <c r="A1581">
        <v>835</v>
      </c>
      <c r="B1581" s="11">
        <v>46240</v>
      </c>
      <c r="C1581">
        <v>2026</v>
      </c>
      <c r="D1581" t="s">
        <v>91</v>
      </c>
      <c r="E1581" t="s">
        <v>83</v>
      </c>
      <c r="F1581" t="s">
        <v>20</v>
      </c>
      <c r="G1581" t="s">
        <v>31</v>
      </c>
      <c r="H1581" t="s">
        <v>28</v>
      </c>
      <c r="I1581" t="s">
        <v>3</v>
      </c>
      <c r="J1581" t="s">
        <v>9</v>
      </c>
      <c r="K1581" t="s">
        <v>46</v>
      </c>
      <c r="L1581">
        <v>3</v>
      </c>
      <c r="M1581">
        <v>70.930000000000007</v>
      </c>
      <c r="N1581">
        <v>0</v>
      </c>
      <c r="O1581">
        <v>32.9</v>
      </c>
      <c r="P1581">
        <v>212.79000000000002</v>
      </c>
      <c r="Q1581">
        <v>98.699999999999989</v>
      </c>
      <c r="R1581">
        <v>114.09000000000003</v>
      </c>
      <c r="S1581">
        <v>0.53616241364725792</v>
      </c>
      <c r="T1581">
        <v>2026</v>
      </c>
      <c r="U1581" t="s">
        <v>91</v>
      </c>
      <c r="V1581">
        <v>8</v>
      </c>
      <c r="W1581" t="s">
        <v>83</v>
      </c>
    </row>
    <row r="1582" spans="1:23">
      <c r="A1582">
        <v>1104</v>
      </c>
      <c r="B1582" s="11">
        <v>46240</v>
      </c>
      <c r="C1582">
        <v>2026</v>
      </c>
      <c r="D1582" t="s">
        <v>91</v>
      </c>
      <c r="E1582" t="s">
        <v>83</v>
      </c>
      <c r="F1582" t="s">
        <v>0</v>
      </c>
      <c r="G1582" t="s">
        <v>50</v>
      </c>
      <c r="H1582" t="s">
        <v>2</v>
      </c>
      <c r="I1582" t="s">
        <v>3</v>
      </c>
      <c r="J1582" t="s">
        <v>23</v>
      </c>
      <c r="K1582" t="s">
        <v>29</v>
      </c>
      <c r="L1582">
        <v>1</v>
      </c>
      <c r="M1582">
        <v>191.44</v>
      </c>
      <c r="N1582">
        <v>0</v>
      </c>
      <c r="O1582">
        <v>102.13</v>
      </c>
      <c r="P1582">
        <v>191.44</v>
      </c>
      <c r="Q1582">
        <v>102.13</v>
      </c>
      <c r="R1582">
        <v>89.31</v>
      </c>
      <c r="S1582">
        <v>0.46651692436272463</v>
      </c>
      <c r="T1582">
        <v>2026</v>
      </c>
      <c r="U1582" t="s">
        <v>91</v>
      </c>
      <c r="V1582">
        <v>8</v>
      </c>
      <c r="W1582" t="s">
        <v>83</v>
      </c>
    </row>
    <row r="1583" spans="1:23">
      <c r="A1583">
        <v>1976</v>
      </c>
      <c r="B1583" s="11">
        <v>46240</v>
      </c>
      <c r="C1583">
        <v>2026</v>
      </c>
      <c r="D1583" t="s">
        <v>91</v>
      </c>
      <c r="E1583" t="s">
        <v>83</v>
      </c>
      <c r="F1583" t="s">
        <v>20</v>
      </c>
      <c r="G1583" t="s">
        <v>33</v>
      </c>
      <c r="H1583" t="s">
        <v>2</v>
      </c>
      <c r="I1583" t="s">
        <v>3</v>
      </c>
      <c r="J1583" t="s">
        <v>4</v>
      </c>
      <c r="K1583" t="s">
        <v>5</v>
      </c>
      <c r="L1583">
        <v>2</v>
      </c>
      <c r="M1583">
        <v>82.92</v>
      </c>
      <c r="N1583">
        <v>0</v>
      </c>
      <c r="O1583">
        <v>41.64</v>
      </c>
      <c r="P1583">
        <v>165.84</v>
      </c>
      <c r="Q1583">
        <v>83.28</v>
      </c>
      <c r="R1583">
        <v>82.56</v>
      </c>
      <c r="S1583">
        <v>0.49782923299565845</v>
      </c>
      <c r="T1583">
        <v>2026</v>
      </c>
      <c r="U1583" t="s">
        <v>91</v>
      </c>
      <c r="V1583">
        <v>8</v>
      </c>
      <c r="W1583" t="s">
        <v>83</v>
      </c>
    </row>
    <row r="1584" spans="1:23">
      <c r="A1584">
        <v>2596</v>
      </c>
      <c r="B1584" s="11">
        <v>46240</v>
      </c>
      <c r="C1584">
        <v>2026</v>
      </c>
      <c r="D1584" t="s">
        <v>91</v>
      </c>
      <c r="E1584" t="s">
        <v>83</v>
      </c>
      <c r="F1584" t="s">
        <v>11</v>
      </c>
      <c r="G1584" t="s">
        <v>18</v>
      </c>
      <c r="H1584" t="s">
        <v>19</v>
      </c>
      <c r="I1584" t="s">
        <v>3</v>
      </c>
      <c r="J1584" t="s">
        <v>23</v>
      </c>
      <c r="K1584" t="s">
        <v>40</v>
      </c>
      <c r="L1584">
        <v>1</v>
      </c>
      <c r="M1584">
        <v>82.82</v>
      </c>
      <c r="N1584">
        <v>0</v>
      </c>
      <c r="O1584">
        <v>38.83</v>
      </c>
      <c r="P1584">
        <v>82.82</v>
      </c>
      <c r="Q1584">
        <v>38.83</v>
      </c>
      <c r="R1584">
        <v>43.989999999999995</v>
      </c>
      <c r="S1584">
        <v>0.53115189567737264</v>
      </c>
      <c r="T1584">
        <v>2026</v>
      </c>
      <c r="U1584" t="s">
        <v>91</v>
      </c>
      <c r="V1584">
        <v>8</v>
      </c>
      <c r="W1584" t="s">
        <v>83</v>
      </c>
    </row>
    <row r="1585" spans="1:23">
      <c r="A1585">
        <v>2693</v>
      </c>
      <c r="B1585" s="11">
        <v>46240</v>
      </c>
      <c r="C1585">
        <v>2026</v>
      </c>
      <c r="D1585" t="s">
        <v>91</v>
      </c>
      <c r="E1585" t="s">
        <v>83</v>
      </c>
      <c r="F1585" t="s">
        <v>20</v>
      </c>
      <c r="G1585" t="s">
        <v>33</v>
      </c>
      <c r="H1585" t="s">
        <v>2</v>
      </c>
      <c r="I1585" t="s">
        <v>13</v>
      </c>
      <c r="J1585" t="s">
        <v>23</v>
      </c>
      <c r="K1585" t="s">
        <v>24</v>
      </c>
      <c r="L1585">
        <v>1</v>
      </c>
      <c r="M1585">
        <v>335.26</v>
      </c>
      <c r="N1585">
        <v>0.05</v>
      </c>
      <c r="O1585">
        <v>193.73</v>
      </c>
      <c r="P1585">
        <v>318.49699999999996</v>
      </c>
      <c r="Q1585">
        <v>193.73</v>
      </c>
      <c r="R1585">
        <v>124.76699999999997</v>
      </c>
      <c r="S1585">
        <v>0.39173681384754011</v>
      </c>
      <c r="T1585">
        <v>2026</v>
      </c>
      <c r="U1585" t="s">
        <v>91</v>
      </c>
      <c r="V1585">
        <v>8</v>
      </c>
      <c r="W1585" t="s">
        <v>83</v>
      </c>
    </row>
    <row r="1586" spans="1:23">
      <c r="A1586">
        <v>3045</v>
      </c>
      <c r="B1586" s="11">
        <v>46240</v>
      </c>
      <c r="C1586">
        <v>2026</v>
      </c>
      <c r="D1586" t="s">
        <v>91</v>
      </c>
      <c r="E1586" t="s">
        <v>83</v>
      </c>
      <c r="F1586" t="s">
        <v>11</v>
      </c>
      <c r="G1586" t="s">
        <v>52</v>
      </c>
      <c r="H1586" t="s">
        <v>28</v>
      </c>
      <c r="I1586" t="s">
        <v>16</v>
      </c>
      <c r="J1586" t="s">
        <v>14</v>
      </c>
      <c r="K1586" t="s">
        <v>32</v>
      </c>
      <c r="L1586">
        <v>1</v>
      </c>
      <c r="M1586">
        <v>47.19</v>
      </c>
      <c r="N1586">
        <v>0.05</v>
      </c>
      <c r="O1586">
        <v>18.11</v>
      </c>
      <c r="P1586">
        <v>44.830499999999994</v>
      </c>
      <c r="Q1586">
        <v>18.11</v>
      </c>
      <c r="R1586">
        <v>26.720499999999994</v>
      </c>
      <c r="S1586">
        <v>0.59603395010093574</v>
      </c>
      <c r="T1586">
        <v>2026</v>
      </c>
      <c r="U1586" t="s">
        <v>91</v>
      </c>
      <c r="V1586">
        <v>8</v>
      </c>
      <c r="W1586" t="s">
        <v>83</v>
      </c>
    </row>
    <row r="1587" spans="1:23">
      <c r="A1587">
        <v>3340</v>
      </c>
      <c r="B1587" s="11">
        <v>46240</v>
      </c>
      <c r="C1587">
        <v>2026</v>
      </c>
      <c r="D1587" t="s">
        <v>91</v>
      </c>
      <c r="E1587" t="s">
        <v>83</v>
      </c>
      <c r="F1587" t="s">
        <v>11</v>
      </c>
      <c r="G1587" t="s">
        <v>52</v>
      </c>
      <c r="H1587" t="s">
        <v>28</v>
      </c>
      <c r="I1587" t="s">
        <v>3</v>
      </c>
      <c r="J1587" t="s">
        <v>9</v>
      </c>
      <c r="K1587" t="s">
        <v>10</v>
      </c>
      <c r="L1587">
        <v>3</v>
      </c>
      <c r="M1587">
        <v>91.57</v>
      </c>
      <c r="N1587">
        <v>0</v>
      </c>
      <c r="O1587">
        <v>44.52</v>
      </c>
      <c r="P1587">
        <v>274.70999999999998</v>
      </c>
      <c r="Q1587">
        <v>133.56</v>
      </c>
      <c r="R1587">
        <v>141.14999999999998</v>
      </c>
      <c r="S1587">
        <v>0.51381456808998571</v>
      </c>
      <c r="T1587">
        <v>2026</v>
      </c>
      <c r="U1587" t="s">
        <v>91</v>
      </c>
      <c r="V1587">
        <v>8</v>
      </c>
      <c r="W1587" t="s">
        <v>83</v>
      </c>
    </row>
    <row r="1588" spans="1:23">
      <c r="A1588">
        <v>3553</v>
      </c>
      <c r="B1588" s="11">
        <v>46240</v>
      </c>
      <c r="C1588">
        <v>2026</v>
      </c>
      <c r="D1588" t="s">
        <v>91</v>
      </c>
      <c r="E1588" t="s">
        <v>83</v>
      </c>
      <c r="F1588" t="s">
        <v>20</v>
      </c>
      <c r="G1588" t="s">
        <v>47</v>
      </c>
      <c r="H1588" t="s">
        <v>2</v>
      </c>
      <c r="I1588" t="s">
        <v>13</v>
      </c>
      <c r="J1588" t="s">
        <v>9</v>
      </c>
      <c r="K1588" t="s">
        <v>37</v>
      </c>
      <c r="L1588">
        <v>4</v>
      </c>
      <c r="M1588">
        <v>154.41999999999999</v>
      </c>
      <c r="N1588">
        <v>0</v>
      </c>
      <c r="O1588">
        <v>77.86</v>
      </c>
      <c r="P1588">
        <v>617.67999999999995</v>
      </c>
      <c r="Q1588">
        <v>311.44</v>
      </c>
      <c r="R1588">
        <v>306.23999999999995</v>
      </c>
      <c r="S1588">
        <v>0.49579070068643954</v>
      </c>
      <c r="T1588">
        <v>2026</v>
      </c>
      <c r="U1588" t="s">
        <v>91</v>
      </c>
      <c r="V1588">
        <v>8</v>
      </c>
      <c r="W1588" t="s">
        <v>83</v>
      </c>
    </row>
    <row r="1589" spans="1:23">
      <c r="A1589">
        <v>3807</v>
      </c>
      <c r="B1589" s="11">
        <v>46240</v>
      </c>
      <c r="C1589">
        <v>2026</v>
      </c>
      <c r="D1589" t="s">
        <v>91</v>
      </c>
      <c r="E1589" t="s">
        <v>83</v>
      </c>
      <c r="F1589" t="s">
        <v>0</v>
      </c>
      <c r="G1589" t="s">
        <v>1</v>
      </c>
      <c r="H1589" t="s">
        <v>28</v>
      </c>
      <c r="I1589" t="s">
        <v>3</v>
      </c>
      <c r="J1589" t="s">
        <v>4</v>
      </c>
      <c r="K1589" t="s">
        <v>22</v>
      </c>
      <c r="L1589">
        <v>2</v>
      </c>
      <c r="M1589">
        <v>49.91</v>
      </c>
      <c r="N1589">
        <v>0.05</v>
      </c>
      <c r="O1589">
        <v>21.86</v>
      </c>
      <c r="P1589">
        <v>94.828999999999994</v>
      </c>
      <c r="Q1589">
        <v>43.72</v>
      </c>
      <c r="R1589">
        <v>51.108999999999995</v>
      </c>
      <c r="S1589">
        <v>0.53895960096594919</v>
      </c>
      <c r="T1589">
        <v>2026</v>
      </c>
      <c r="U1589" t="s">
        <v>91</v>
      </c>
      <c r="V1589">
        <v>8</v>
      </c>
      <c r="W1589" t="s">
        <v>83</v>
      </c>
    </row>
    <row r="1590" spans="1:23">
      <c r="A1590">
        <v>4061</v>
      </c>
      <c r="B1590" s="11">
        <v>46240</v>
      </c>
      <c r="C1590">
        <v>2026</v>
      </c>
      <c r="D1590" t="s">
        <v>91</v>
      </c>
      <c r="E1590" t="s">
        <v>83</v>
      </c>
      <c r="F1590" t="s">
        <v>20</v>
      </c>
      <c r="G1590" t="s">
        <v>33</v>
      </c>
      <c r="H1590" t="s">
        <v>28</v>
      </c>
      <c r="I1590" t="s">
        <v>3</v>
      </c>
      <c r="J1590" t="s">
        <v>9</v>
      </c>
      <c r="K1590" t="s">
        <v>10</v>
      </c>
      <c r="L1590">
        <v>1</v>
      </c>
      <c r="M1590">
        <v>91.58</v>
      </c>
      <c r="N1590">
        <v>0.1</v>
      </c>
      <c r="O1590">
        <v>44.87</v>
      </c>
      <c r="P1590">
        <v>82.421999999999997</v>
      </c>
      <c r="Q1590">
        <v>44.87</v>
      </c>
      <c r="R1590">
        <v>37.552</v>
      </c>
      <c r="S1590">
        <v>0.45560651282424597</v>
      </c>
      <c r="T1590">
        <v>2026</v>
      </c>
      <c r="U1590" t="s">
        <v>91</v>
      </c>
      <c r="V1590">
        <v>8</v>
      </c>
      <c r="W1590" t="s">
        <v>83</v>
      </c>
    </row>
    <row r="1591" spans="1:23">
      <c r="A1591">
        <v>4645</v>
      </c>
      <c r="B1591" s="11">
        <v>46240</v>
      </c>
      <c r="C1591">
        <v>2026</v>
      </c>
      <c r="D1591" t="s">
        <v>91</v>
      </c>
      <c r="E1591" t="s">
        <v>83</v>
      </c>
      <c r="F1591" t="s">
        <v>11</v>
      </c>
      <c r="G1591" t="s">
        <v>39</v>
      </c>
      <c r="H1591" t="s">
        <v>2</v>
      </c>
      <c r="I1591" t="s">
        <v>13</v>
      </c>
      <c r="J1591" t="s">
        <v>34</v>
      </c>
      <c r="K1591" t="s">
        <v>35</v>
      </c>
      <c r="L1591">
        <v>3</v>
      </c>
      <c r="M1591">
        <v>41.11</v>
      </c>
      <c r="N1591">
        <v>0</v>
      </c>
      <c r="O1591">
        <v>14.49</v>
      </c>
      <c r="P1591">
        <v>123.33</v>
      </c>
      <c r="Q1591">
        <v>43.47</v>
      </c>
      <c r="R1591">
        <v>79.86</v>
      </c>
      <c r="S1591">
        <v>0.64753101435173921</v>
      </c>
      <c r="T1591">
        <v>2026</v>
      </c>
      <c r="U1591" t="s">
        <v>91</v>
      </c>
      <c r="V1591">
        <v>8</v>
      </c>
      <c r="W1591" t="s">
        <v>83</v>
      </c>
    </row>
    <row r="1592" spans="1:23">
      <c r="A1592">
        <v>5104</v>
      </c>
      <c r="B1592" s="11">
        <v>46240</v>
      </c>
      <c r="C1592">
        <v>2026</v>
      </c>
      <c r="D1592" t="s">
        <v>91</v>
      </c>
      <c r="E1592" t="s">
        <v>83</v>
      </c>
      <c r="F1592" t="s">
        <v>6</v>
      </c>
      <c r="G1592" t="s">
        <v>43</v>
      </c>
      <c r="H1592" t="s">
        <v>2</v>
      </c>
      <c r="I1592" t="s">
        <v>3</v>
      </c>
      <c r="J1592" t="s">
        <v>14</v>
      </c>
      <c r="K1592" t="s">
        <v>15</v>
      </c>
      <c r="L1592">
        <v>4</v>
      </c>
      <c r="M1592">
        <v>35.9</v>
      </c>
      <c r="N1592">
        <v>0</v>
      </c>
      <c r="O1592">
        <v>13.49</v>
      </c>
      <c r="P1592">
        <v>143.6</v>
      </c>
      <c r="Q1592">
        <v>53.96</v>
      </c>
      <c r="R1592">
        <v>89.639999999999986</v>
      </c>
      <c r="S1592">
        <v>0.62423398328690805</v>
      </c>
      <c r="T1592">
        <v>2026</v>
      </c>
      <c r="U1592" t="s">
        <v>91</v>
      </c>
      <c r="V1592">
        <v>8</v>
      </c>
      <c r="W1592" t="s">
        <v>83</v>
      </c>
    </row>
    <row r="1593" spans="1:23">
      <c r="A1593">
        <v>813</v>
      </c>
      <c r="B1593" s="11">
        <v>46241</v>
      </c>
      <c r="C1593">
        <v>2026</v>
      </c>
      <c r="D1593" t="s">
        <v>91</v>
      </c>
      <c r="E1593" t="s">
        <v>83</v>
      </c>
      <c r="F1593" t="s">
        <v>11</v>
      </c>
      <c r="G1593" t="s">
        <v>52</v>
      </c>
      <c r="H1593" t="s">
        <v>2</v>
      </c>
      <c r="I1593" t="s">
        <v>3</v>
      </c>
      <c r="J1593" t="s">
        <v>34</v>
      </c>
      <c r="K1593" t="s">
        <v>42</v>
      </c>
      <c r="L1593">
        <v>1</v>
      </c>
      <c r="M1593">
        <v>36.33</v>
      </c>
      <c r="N1593">
        <v>0.05</v>
      </c>
      <c r="O1593">
        <v>13.78</v>
      </c>
      <c r="P1593">
        <v>34.513499999999993</v>
      </c>
      <c r="Q1593">
        <v>13.78</v>
      </c>
      <c r="R1593">
        <v>20.733499999999992</v>
      </c>
      <c r="S1593">
        <v>0.60073594390600771</v>
      </c>
      <c r="T1593">
        <v>2026</v>
      </c>
      <c r="U1593" t="s">
        <v>91</v>
      </c>
      <c r="V1593">
        <v>8</v>
      </c>
      <c r="W1593" t="s">
        <v>83</v>
      </c>
    </row>
    <row r="1594" spans="1:23">
      <c r="A1594">
        <v>836</v>
      </c>
      <c r="B1594" s="11">
        <v>46241</v>
      </c>
      <c r="C1594">
        <v>2026</v>
      </c>
      <c r="D1594" t="s">
        <v>91</v>
      </c>
      <c r="E1594" t="s">
        <v>83</v>
      </c>
      <c r="F1594" t="s">
        <v>6</v>
      </c>
      <c r="G1594" t="s">
        <v>49</v>
      </c>
      <c r="H1594" t="s">
        <v>28</v>
      </c>
      <c r="I1594" t="s">
        <v>13</v>
      </c>
      <c r="J1594" t="s">
        <v>14</v>
      </c>
      <c r="K1594" t="s">
        <v>32</v>
      </c>
      <c r="L1594">
        <v>5</v>
      </c>
      <c r="M1594">
        <v>45.94</v>
      </c>
      <c r="N1594">
        <v>0.05</v>
      </c>
      <c r="O1594">
        <v>18.059999999999999</v>
      </c>
      <c r="P1594">
        <v>218.21499999999997</v>
      </c>
      <c r="Q1594">
        <v>90.3</v>
      </c>
      <c r="R1594">
        <v>127.91499999999998</v>
      </c>
      <c r="S1594">
        <v>0.5861879339183832</v>
      </c>
      <c r="T1594">
        <v>2026</v>
      </c>
      <c r="U1594" t="s">
        <v>91</v>
      </c>
      <c r="V1594">
        <v>8</v>
      </c>
      <c r="W1594" t="s">
        <v>83</v>
      </c>
    </row>
    <row r="1595" spans="1:23">
      <c r="A1595">
        <v>1266</v>
      </c>
      <c r="B1595" s="11">
        <v>46241</v>
      </c>
      <c r="C1595">
        <v>2026</v>
      </c>
      <c r="D1595" t="s">
        <v>91</v>
      </c>
      <c r="E1595" t="s">
        <v>83</v>
      </c>
      <c r="F1595" t="s">
        <v>0</v>
      </c>
      <c r="G1595" t="s">
        <v>50</v>
      </c>
      <c r="H1595" t="s">
        <v>19</v>
      </c>
      <c r="I1595" t="s">
        <v>3</v>
      </c>
      <c r="J1595" t="s">
        <v>34</v>
      </c>
      <c r="K1595" t="s">
        <v>42</v>
      </c>
      <c r="L1595">
        <v>1</v>
      </c>
      <c r="M1595">
        <v>36.630000000000003</v>
      </c>
      <c r="N1595">
        <v>0</v>
      </c>
      <c r="O1595">
        <v>13.7</v>
      </c>
      <c r="P1595">
        <v>36.630000000000003</v>
      </c>
      <c r="Q1595">
        <v>13.7</v>
      </c>
      <c r="R1595">
        <v>22.930000000000003</v>
      </c>
      <c r="S1595">
        <v>0.62598962598962604</v>
      </c>
      <c r="T1595">
        <v>2026</v>
      </c>
      <c r="U1595" t="s">
        <v>91</v>
      </c>
      <c r="V1595">
        <v>8</v>
      </c>
      <c r="W1595" t="s">
        <v>83</v>
      </c>
    </row>
    <row r="1596" spans="1:23">
      <c r="A1596">
        <v>2201</v>
      </c>
      <c r="B1596" s="11">
        <v>46241</v>
      </c>
      <c r="C1596">
        <v>2026</v>
      </c>
      <c r="D1596" t="s">
        <v>91</v>
      </c>
      <c r="E1596" t="s">
        <v>83</v>
      </c>
      <c r="F1596" t="s">
        <v>6</v>
      </c>
      <c r="G1596" t="s">
        <v>7</v>
      </c>
      <c r="H1596" t="s">
        <v>2</v>
      </c>
      <c r="I1596" t="s">
        <v>3</v>
      </c>
      <c r="J1596" t="s">
        <v>9</v>
      </c>
      <c r="K1596" t="s">
        <v>17</v>
      </c>
      <c r="L1596">
        <v>1</v>
      </c>
      <c r="M1596">
        <v>141.38</v>
      </c>
      <c r="N1596">
        <v>0.05</v>
      </c>
      <c r="O1596">
        <v>77.14</v>
      </c>
      <c r="P1596">
        <v>134.31099999999998</v>
      </c>
      <c r="Q1596">
        <v>77.14</v>
      </c>
      <c r="R1596">
        <v>57.170999999999978</v>
      </c>
      <c r="S1596">
        <v>0.42566133823737434</v>
      </c>
      <c r="T1596">
        <v>2026</v>
      </c>
      <c r="U1596" t="s">
        <v>91</v>
      </c>
      <c r="V1596">
        <v>8</v>
      </c>
      <c r="W1596" t="s">
        <v>83</v>
      </c>
    </row>
    <row r="1597" spans="1:23">
      <c r="A1597">
        <v>2382</v>
      </c>
      <c r="B1597" s="11">
        <v>46241</v>
      </c>
      <c r="C1597">
        <v>2026</v>
      </c>
      <c r="D1597" t="s">
        <v>91</v>
      </c>
      <c r="E1597" t="s">
        <v>83</v>
      </c>
      <c r="F1597" t="s">
        <v>6</v>
      </c>
      <c r="G1597" t="s">
        <v>49</v>
      </c>
      <c r="H1597" t="s">
        <v>19</v>
      </c>
      <c r="I1597" t="s">
        <v>3</v>
      </c>
      <c r="J1597" t="s">
        <v>23</v>
      </c>
      <c r="K1597" t="s">
        <v>24</v>
      </c>
      <c r="L1597">
        <v>3</v>
      </c>
      <c r="M1597">
        <v>343.45</v>
      </c>
      <c r="N1597">
        <v>0.05</v>
      </c>
      <c r="O1597">
        <v>195.73</v>
      </c>
      <c r="P1597">
        <v>978.83249999999987</v>
      </c>
      <c r="Q1597">
        <v>587.18999999999994</v>
      </c>
      <c r="R1597">
        <v>391.64249999999993</v>
      </c>
      <c r="S1597">
        <v>0.40011186796515236</v>
      </c>
      <c r="T1597">
        <v>2026</v>
      </c>
      <c r="U1597" t="s">
        <v>91</v>
      </c>
      <c r="V1597">
        <v>8</v>
      </c>
      <c r="W1597" t="s">
        <v>83</v>
      </c>
    </row>
    <row r="1598" spans="1:23">
      <c r="A1598">
        <v>1227</v>
      </c>
      <c r="B1598" s="11">
        <v>46242</v>
      </c>
      <c r="C1598">
        <v>2026</v>
      </c>
      <c r="D1598" t="s">
        <v>91</v>
      </c>
      <c r="E1598" t="s">
        <v>83</v>
      </c>
      <c r="F1598" t="s">
        <v>20</v>
      </c>
      <c r="G1598" t="s">
        <v>33</v>
      </c>
      <c r="H1598" t="s">
        <v>2</v>
      </c>
      <c r="I1598" t="s">
        <v>3</v>
      </c>
      <c r="J1598" t="s">
        <v>4</v>
      </c>
      <c r="K1598" t="s">
        <v>30</v>
      </c>
      <c r="L1598">
        <v>1</v>
      </c>
      <c r="M1598">
        <v>104.69</v>
      </c>
      <c r="N1598">
        <v>0</v>
      </c>
      <c r="O1598">
        <v>49.06</v>
      </c>
      <c r="P1598">
        <v>104.69</v>
      </c>
      <c r="Q1598">
        <v>49.06</v>
      </c>
      <c r="R1598">
        <v>55.629999999999995</v>
      </c>
      <c r="S1598">
        <v>0.53137835514375775</v>
      </c>
      <c r="T1598">
        <v>2026</v>
      </c>
      <c r="U1598" t="s">
        <v>91</v>
      </c>
      <c r="V1598">
        <v>8</v>
      </c>
      <c r="W1598" t="s">
        <v>83</v>
      </c>
    </row>
    <row r="1599" spans="1:23">
      <c r="A1599">
        <v>1843</v>
      </c>
      <c r="B1599" s="11">
        <v>46242</v>
      </c>
      <c r="C1599">
        <v>2026</v>
      </c>
      <c r="D1599" t="s">
        <v>91</v>
      </c>
      <c r="E1599" t="s">
        <v>83</v>
      </c>
      <c r="F1599" t="s">
        <v>20</v>
      </c>
      <c r="G1599" t="s">
        <v>33</v>
      </c>
      <c r="H1599" t="s">
        <v>2</v>
      </c>
      <c r="I1599" t="s">
        <v>13</v>
      </c>
      <c r="J1599" t="s">
        <v>23</v>
      </c>
      <c r="K1599" t="s">
        <v>24</v>
      </c>
      <c r="L1599">
        <v>2</v>
      </c>
      <c r="M1599">
        <v>341.23</v>
      </c>
      <c r="N1599">
        <v>0.05</v>
      </c>
      <c r="O1599">
        <v>192.5</v>
      </c>
      <c r="P1599">
        <v>648.33699999999999</v>
      </c>
      <c r="Q1599">
        <v>385</v>
      </c>
      <c r="R1599">
        <v>263.33699999999999</v>
      </c>
      <c r="S1599">
        <v>0.40617302421425894</v>
      </c>
      <c r="T1599">
        <v>2026</v>
      </c>
      <c r="U1599" t="s">
        <v>91</v>
      </c>
      <c r="V1599">
        <v>8</v>
      </c>
      <c r="W1599" t="s">
        <v>83</v>
      </c>
    </row>
    <row r="1600" spans="1:23">
      <c r="A1600">
        <v>2369</v>
      </c>
      <c r="B1600" s="11">
        <v>46242</v>
      </c>
      <c r="C1600">
        <v>2026</v>
      </c>
      <c r="D1600" t="s">
        <v>91</v>
      </c>
      <c r="E1600" t="s">
        <v>83</v>
      </c>
      <c r="F1600" t="s">
        <v>20</v>
      </c>
      <c r="G1600" t="s">
        <v>33</v>
      </c>
      <c r="H1600" t="s">
        <v>19</v>
      </c>
      <c r="I1600" t="s">
        <v>13</v>
      </c>
      <c r="J1600" t="s">
        <v>23</v>
      </c>
      <c r="K1600" t="s">
        <v>51</v>
      </c>
      <c r="L1600">
        <v>1</v>
      </c>
      <c r="M1600">
        <v>125.95</v>
      </c>
      <c r="N1600">
        <v>0.05</v>
      </c>
      <c r="O1600">
        <v>61.9</v>
      </c>
      <c r="P1600">
        <v>119.6525</v>
      </c>
      <c r="Q1600">
        <v>61.9</v>
      </c>
      <c r="R1600">
        <v>57.752500000000005</v>
      </c>
      <c r="S1600">
        <v>0.48266856104134892</v>
      </c>
      <c r="T1600">
        <v>2026</v>
      </c>
      <c r="U1600" t="s">
        <v>91</v>
      </c>
      <c r="V1600">
        <v>8</v>
      </c>
      <c r="W1600" t="s">
        <v>83</v>
      </c>
    </row>
    <row r="1601" spans="1:23">
      <c r="A1601">
        <v>2386</v>
      </c>
      <c r="B1601" s="11">
        <v>46242</v>
      </c>
      <c r="C1601">
        <v>2026</v>
      </c>
      <c r="D1601" t="s">
        <v>91</v>
      </c>
      <c r="E1601" t="s">
        <v>83</v>
      </c>
      <c r="F1601" t="s">
        <v>6</v>
      </c>
      <c r="G1601" t="s">
        <v>7</v>
      </c>
      <c r="H1601" t="s">
        <v>2</v>
      </c>
      <c r="I1601" t="s">
        <v>3</v>
      </c>
      <c r="J1601" t="s">
        <v>9</v>
      </c>
      <c r="K1601" t="s">
        <v>10</v>
      </c>
      <c r="L1601">
        <v>6</v>
      </c>
      <c r="M1601">
        <v>91.9</v>
      </c>
      <c r="N1601">
        <v>0.05</v>
      </c>
      <c r="O1601">
        <v>44.69</v>
      </c>
      <c r="P1601">
        <v>523.83000000000004</v>
      </c>
      <c r="Q1601">
        <v>268.14</v>
      </c>
      <c r="R1601">
        <v>255.69000000000005</v>
      </c>
      <c r="S1601">
        <v>0.48811637363266713</v>
      </c>
      <c r="T1601">
        <v>2026</v>
      </c>
      <c r="U1601" t="s">
        <v>91</v>
      </c>
      <c r="V1601">
        <v>8</v>
      </c>
      <c r="W1601" t="s">
        <v>83</v>
      </c>
    </row>
    <row r="1602" spans="1:23">
      <c r="A1602">
        <v>2579</v>
      </c>
      <c r="B1602" s="11">
        <v>46242</v>
      </c>
      <c r="C1602">
        <v>2026</v>
      </c>
      <c r="D1602" t="s">
        <v>91</v>
      </c>
      <c r="E1602" t="s">
        <v>83</v>
      </c>
      <c r="F1602" t="s">
        <v>20</v>
      </c>
      <c r="G1602" t="s">
        <v>33</v>
      </c>
      <c r="H1602" t="s">
        <v>19</v>
      </c>
      <c r="I1602" t="s">
        <v>3</v>
      </c>
      <c r="J1602" t="s">
        <v>23</v>
      </c>
      <c r="K1602" t="s">
        <v>40</v>
      </c>
      <c r="L1602">
        <v>1</v>
      </c>
      <c r="M1602">
        <v>81.22</v>
      </c>
      <c r="N1602">
        <v>0</v>
      </c>
      <c r="O1602">
        <v>39.18</v>
      </c>
      <c r="P1602">
        <v>81.22</v>
      </c>
      <c r="Q1602">
        <v>39.18</v>
      </c>
      <c r="R1602">
        <v>42.04</v>
      </c>
      <c r="S1602">
        <v>0.51760650086185667</v>
      </c>
      <c r="T1602">
        <v>2026</v>
      </c>
      <c r="U1602" t="s">
        <v>91</v>
      </c>
      <c r="V1602">
        <v>8</v>
      </c>
      <c r="W1602" t="s">
        <v>83</v>
      </c>
    </row>
    <row r="1603" spans="1:23">
      <c r="A1603">
        <v>3075</v>
      </c>
      <c r="B1603" s="11">
        <v>46242</v>
      </c>
      <c r="C1603">
        <v>2026</v>
      </c>
      <c r="D1603" t="s">
        <v>91</v>
      </c>
      <c r="E1603" t="s">
        <v>83</v>
      </c>
      <c r="F1603" t="s">
        <v>0</v>
      </c>
      <c r="G1603" t="s">
        <v>1</v>
      </c>
      <c r="H1603" t="s">
        <v>2</v>
      </c>
      <c r="I1603" t="s">
        <v>16</v>
      </c>
      <c r="J1603" t="s">
        <v>9</v>
      </c>
      <c r="K1603" t="s">
        <v>46</v>
      </c>
      <c r="L1603">
        <v>2</v>
      </c>
      <c r="M1603">
        <v>72.31</v>
      </c>
      <c r="N1603">
        <v>0</v>
      </c>
      <c r="O1603">
        <v>31.75</v>
      </c>
      <c r="P1603">
        <v>144.62</v>
      </c>
      <c r="Q1603">
        <v>63.5</v>
      </c>
      <c r="R1603">
        <v>81.12</v>
      </c>
      <c r="S1603">
        <v>0.56091826856589688</v>
      </c>
      <c r="T1603">
        <v>2026</v>
      </c>
      <c r="U1603" t="s">
        <v>91</v>
      </c>
      <c r="V1603">
        <v>8</v>
      </c>
      <c r="W1603" t="s">
        <v>83</v>
      </c>
    </row>
    <row r="1604" spans="1:23">
      <c r="A1604">
        <v>3982</v>
      </c>
      <c r="B1604" s="11">
        <v>46242</v>
      </c>
      <c r="C1604">
        <v>2026</v>
      </c>
      <c r="D1604" t="s">
        <v>91</v>
      </c>
      <c r="E1604" t="s">
        <v>83</v>
      </c>
      <c r="F1604" t="s">
        <v>11</v>
      </c>
      <c r="G1604" t="s">
        <v>12</v>
      </c>
      <c r="H1604" t="s">
        <v>19</v>
      </c>
      <c r="I1604" t="s">
        <v>3</v>
      </c>
      <c r="J1604" t="s">
        <v>23</v>
      </c>
      <c r="K1604" t="s">
        <v>40</v>
      </c>
      <c r="L1604">
        <v>1</v>
      </c>
      <c r="M1604">
        <v>79.989999999999995</v>
      </c>
      <c r="N1604">
        <v>0.05</v>
      </c>
      <c r="O1604">
        <v>40.25</v>
      </c>
      <c r="P1604">
        <v>75.990499999999997</v>
      </c>
      <c r="Q1604">
        <v>40.25</v>
      </c>
      <c r="R1604">
        <v>35.740499999999997</v>
      </c>
      <c r="S1604">
        <v>0.47032852790809376</v>
      </c>
      <c r="T1604">
        <v>2026</v>
      </c>
      <c r="U1604" t="s">
        <v>91</v>
      </c>
      <c r="V1604">
        <v>8</v>
      </c>
      <c r="W1604" t="s">
        <v>83</v>
      </c>
    </row>
    <row r="1605" spans="1:23">
      <c r="A1605">
        <v>4530</v>
      </c>
      <c r="B1605" s="11">
        <v>46242</v>
      </c>
      <c r="C1605">
        <v>2026</v>
      </c>
      <c r="D1605" t="s">
        <v>91</v>
      </c>
      <c r="E1605" t="s">
        <v>83</v>
      </c>
      <c r="F1605" t="s">
        <v>20</v>
      </c>
      <c r="G1605" t="s">
        <v>47</v>
      </c>
      <c r="H1605" t="s">
        <v>2</v>
      </c>
      <c r="I1605" t="s">
        <v>13</v>
      </c>
      <c r="J1605" t="s">
        <v>9</v>
      </c>
      <c r="K1605" t="s">
        <v>37</v>
      </c>
      <c r="L1605">
        <v>1</v>
      </c>
      <c r="M1605">
        <v>151.87</v>
      </c>
      <c r="N1605">
        <v>0.1</v>
      </c>
      <c r="O1605">
        <v>76.97</v>
      </c>
      <c r="P1605">
        <v>136.68300000000002</v>
      </c>
      <c r="Q1605">
        <v>76.97</v>
      </c>
      <c r="R1605">
        <v>59.713000000000022</v>
      </c>
      <c r="S1605">
        <v>0.4368721786908395</v>
      </c>
      <c r="T1605">
        <v>2026</v>
      </c>
      <c r="U1605" t="s">
        <v>91</v>
      </c>
      <c r="V1605">
        <v>8</v>
      </c>
      <c r="W1605" t="s">
        <v>83</v>
      </c>
    </row>
    <row r="1606" spans="1:23">
      <c r="A1606">
        <v>4641</v>
      </c>
      <c r="B1606" s="11">
        <v>46242</v>
      </c>
      <c r="C1606">
        <v>2026</v>
      </c>
      <c r="D1606" t="s">
        <v>91</v>
      </c>
      <c r="E1606" t="s">
        <v>83</v>
      </c>
      <c r="F1606" t="s">
        <v>20</v>
      </c>
      <c r="G1606" t="s">
        <v>33</v>
      </c>
      <c r="H1606" t="s">
        <v>28</v>
      </c>
      <c r="I1606" t="s">
        <v>13</v>
      </c>
      <c r="J1606" t="s">
        <v>9</v>
      </c>
      <c r="K1606" t="s">
        <v>37</v>
      </c>
      <c r="L1606">
        <v>1</v>
      </c>
      <c r="M1606">
        <v>156.55000000000001</v>
      </c>
      <c r="N1606">
        <v>0</v>
      </c>
      <c r="O1606">
        <v>80.430000000000007</v>
      </c>
      <c r="P1606">
        <v>156.55000000000001</v>
      </c>
      <c r="Q1606">
        <v>80.430000000000007</v>
      </c>
      <c r="R1606">
        <v>76.12</v>
      </c>
      <c r="S1606">
        <v>0.48623442989460236</v>
      </c>
      <c r="T1606">
        <v>2026</v>
      </c>
      <c r="U1606" t="s">
        <v>91</v>
      </c>
      <c r="V1606">
        <v>8</v>
      </c>
      <c r="W1606" t="s">
        <v>83</v>
      </c>
    </row>
    <row r="1607" spans="1:23">
      <c r="A1607">
        <v>4778</v>
      </c>
      <c r="B1607" s="11">
        <v>46242</v>
      </c>
      <c r="C1607">
        <v>2026</v>
      </c>
      <c r="D1607" t="s">
        <v>91</v>
      </c>
      <c r="E1607" t="s">
        <v>83</v>
      </c>
      <c r="F1607" t="s">
        <v>6</v>
      </c>
      <c r="G1607" t="s">
        <v>43</v>
      </c>
      <c r="H1607" t="s">
        <v>19</v>
      </c>
      <c r="I1607" t="s">
        <v>13</v>
      </c>
      <c r="J1607" t="s">
        <v>9</v>
      </c>
      <c r="K1607" t="s">
        <v>37</v>
      </c>
      <c r="L1607">
        <v>1</v>
      </c>
      <c r="M1607">
        <v>152.72</v>
      </c>
      <c r="N1607">
        <v>0</v>
      </c>
      <c r="O1607">
        <v>77.73</v>
      </c>
      <c r="P1607">
        <v>152.72</v>
      </c>
      <c r="Q1607">
        <v>77.73</v>
      </c>
      <c r="R1607">
        <v>74.989999999999995</v>
      </c>
      <c r="S1607">
        <v>0.4910293347302252</v>
      </c>
      <c r="T1607">
        <v>2026</v>
      </c>
      <c r="U1607" t="s">
        <v>91</v>
      </c>
      <c r="V1607">
        <v>8</v>
      </c>
      <c r="W1607" t="s">
        <v>83</v>
      </c>
    </row>
    <row r="1608" spans="1:23">
      <c r="A1608">
        <v>5132</v>
      </c>
      <c r="B1608" s="11">
        <v>46242</v>
      </c>
      <c r="C1608">
        <v>2026</v>
      </c>
      <c r="D1608" t="s">
        <v>91</v>
      </c>
      <c r="E1608" t="s">
        <v>83</v>
      </c>
      <c r="F1608" t="s">
        <v>6</v>
      </c>
      <c r="G1608" t="s">
        <v>43</v>
      </c>
      <c r="H1608" t="s">
        <v>2</v>
      </c>
      <c r="I1608" t="s">
        <v>16</v>
      </c>
      <c r="J1608" t="s">
        <v>4</v>
      </c>
      <c r="K1608" t="s">
        <v>26</v>
      </c>
      <c r="L1608">
        <v>1</v>
      </c>
      <c r="M1608">
        <v>40.51</v>
      </c>
      <c r="N1608">
        <v>0.05</v>
      </c>
      <c r="O1608">
        <v>16.29</v>
      </c>
      <c r="P1608">
        <v>38.484499999999997</v>
      </c>
      <c r="Q1608">
        <v>16.29</v>
      </c>
      <c r="R1608">
        <v>22.194499999999998</v>
      </c>
      <c r="S1608">
        <v>0.57671270251659756</v>
      </c>
      <c r="T1608">
        <v>2026</v>
      </c>
      <c r="U1608" t="s">
        <v>91</v>
      </c>
      <c r="V1608">
        <v>8</v>
      </c>
      <c r="W1608" t="s">
        <v>83</v>
      </c>
    </row>
    <row r="1609" spans="1:23">
      <c r="A1609">
        <v>227</v>
      </c>
      <c r="B1609" s="11">
        <v>46243</v>
      </c>
      <c r="C1609">
        <v>2026</v>
      </c>
      <c r="D1609" t="s">
        <v>91</v>
      </c>
      <c r="E1609" t="s">
        <v>83</v>
      </c>
      <c r="F1609" t="s">
        <v>20</v>
      </c>
      <c r="G1609" t="s">
        <v>31</v>
      </c>
      <c r="H1609" t="s">
        <v>28</v>
      </c>
      <c r="I1609" t="s">
        <v>3</v>
      </c>
      <c r="J1609" t="s">
        <v>34</v>
      </c>
      <c r="K1609" t="s">
        <v>35</v>
      </c>
      <c r="L1609">
        <v>3</v>
      </c>
      <c r="M1609">
        <v>40.61</v>
      </c>
      <c r="N1609">
        <v>0</v>
      </c>
      <c r="O1609">
        <v>14.72</v>
      </c>
      <c r="P1609">
        <v>121.83</v>
      </c>
      <c r="Q1609">
        <v>44.160000000000004</v>
      </c>
      <c r="R1609">
        <v>77.669999999999987</v>
      </c>
      <c r="S1609">
        <v>0.63752770253632096</v>
      </c>
      <c r="T1609">
        <v>2026</v>
      </c>
      <c r="U1609" t="s">
        <v>91</v>
      </c>
      <c r="V1609">
        <v>8</v>
      </c>
      <c r="W1609" t="s">
        <v>83</v>
      </c>
    </row>
    <row r="1610" spans="1:23">
      <c r="A1610">
        <v>390</v>
      </c>
      <c r="B1610" s="11">
        <v>46243</v>
      </c>
      <c r="C1610">
        <v>2026</v>
      </c>
      <c r="D1610" t="s">
        <v>91</v>
      </c>
      <c r="E1610" t="s">
        <v>83</v>
      </c>
      <c r="F1610" t="s">
        <v>11</v>
      </c>
      <c r="G1610" t="s">
        <v>25</v>
      </c>
      <c r="H1610" t="s">
        <v>19</v>
      </c>
      <c r="I1610" t="s">
        <v>13</v>
      </c>
      <c r="J1610" t="s">
        <v>9</v>
      </c>
      <c r="K1610" t="s">
        <v>10</v>
      </c>
      <c r="L1610">
        <v>1</v>
      </c>
      <c r="M1610">
        <v>93.41</v>
      </c>
      <c r="N1610">
        <v>0.05</v>
      </c>
      <c r="O1610">
        <v>44.7</v>
      </c>
      <c r="P1610">
        <v>88.739499999999992</v>
      </c>
      <c r="Q1610">
        <v>44.7</v>
      </c>
      <c r="R1610">
        <v>44.03949999999999</v>
      </c>
      <c r="S1610">
        <v>0.49627843294136198</v>
      </c>
      <c r="T1610">
        <v>2026</v>
      </c>
      <c r="U1610" t="s">
        <v>91</v>
      </c>
      <c r="V1610">
        <v>8</v>
      </c>
      <c r="W1610" t="s">
        <v>83</v>
      </c>
    </row>
    <row r="1611" spans="1:23">
      <c r="A1611">
        <v>859</v>
      </c>
      <c r="B1611" s="11">
        <v>46243</v>
      </c>
      <c r="C1611">
        <v>2026</v>
      </c>
      <c r="D1611" t="s">
        <v>91</v>
      </c>
      <c r="E1611" t="s">
        <v>83</v>
      </c>
      <c r="F1611" t="s">
        <v>0</v>
      </c>
      <c r="G1611" t="s">
        <v>1</v>
      </c>
      <c r="H1611" t="s">
        <v>19</v>
      </c>
      <c r="I1611" t="s">
        <v>13</v>
      </c>
      <c r="J1611" t="s">
        <v>9</v>
      </c>
      <c r="K1611" t="s">
        <v>10</v>
      </c>
      <c r="L1611">
        <v>2</v>
      </c>
      <c r="M1611">
        <v>90.23</v>
      </c>
      <c r="N1611">
        <v>0</v>
      </c>
      <c r="O1611">
        <v>44.22</v>
      </c>
      <c r="P1611">
        <v>180.46</v>
      </c>
      <c r="Q1611">
        <v>88.44</v>
      </c>
      <c r="R1611">
        <v>92.02000000000001</v>
      </c>
      <c r="S1611">
        <v>0.50991909564446414</v>
      </c>
      <c r="T1611">
        <v>2026</v>
      </c>
      <c r="U1611" t="s">
        <v>91</v>
      </c>
      <c r="V1611">
        <v>8</v>
      </c>
      <c r="W1611" t="s">
        <v>83</v>
      </c>
    </row>
    <row r="1612" spans="1:23">
      <c r="A1612">
        <v>1468</v>
      </c>
      <c r="B1612" s="11">
        <v>46243</v>
      </c>
      <c r="C1612">
        <v>2026</v>
      </c>
      <c r="D1612" t="s">
        <v>91</v>
      </c>
      <c r="E1612" t="s">
        <v>83</v>
      </c>
      <c r="F1612" t="s">
        <v>6</v>
      </c>
      <c r="G1612" t="s">
        <v>41</v>
      </c>
      <c r="H1612" t="s">
        <v>19</v>
      </c>
      <c r="I1612" t="s">
        <v>3</v>
      </c>
      <c r="J1612" t="s">
        <v>4</v>
      </c>
      <c r="K1612" t="s">
        <v>22</v>
      </c>
      <c r="L1612">
        <v>1</v>
      </c>
      <c r="M1612">
        <v>51.75</v>
      </c>
      <c r="N1612">
        <v>0</v>
      </c>
      <c r="O1612">
        <v>22.36</v>
      </c>
      <c r="P1612">
        <v>51.75</v>
      </c>
      <c r="Q1612">
        <v>22.36</v>
      </c>
      <c r="R1612">
        <v>29.39</v>
      </c>
      <c r="S1612">
        <v>0.56792270531400968</v>
      </c>
      <c r="T1612">
        <v>2026</v>
      </c>
      <c r="U1612" t="s">
        <v>91</v>
      </c>
      <c r="V1612">
        <v>8</v>
      </c>
      <c r="W1612" t="s">
        <v>83</v>
      </c>
    </row>
    <row r="1613" spans="1:23">
      <c r="A1613">
        <v>2356</v>
      </c>
      <c r="B1613" s="11">
        <v>46243</v>
      </c>
      <c r="C1613">
        <v>2026</v>
      </c>
      <c r="D1613" t="s">
        <v>91</v>
      </c>
      <c r="E1613" t="s">
        <v>83</v>
      </c>
      <c r="F1613" t="s">
        <v>20</v>
      </c>
      <c r="G1613" t="s">
        <v>47</v>
      </c>
      <c r="H1613" t="s">
        <v>19</v>
      </c>
      <c r="I1613" t="s">
        <v>13</v>
      </c>
      <c r="J1613" t="s">
        <v>4</v>
      </c>
      <c r="K1613" t="s">
        <v>30</v>
      </c>
      <c r="L1613">
        <v>3</v>
      </c>
      <c r="M1613">
        <v>102.91</v>
      </c>
      <c r="N1613">
        <v>0.1</v>
      </c>
      <c r="O1613">
        <v>50.23</v>
      </c>
      <c r="P1613">
        <v>277.85700000000003</v>
      </c>
      <c r="Q1613">
        <v>150.69</v>
      </c>
      <c r="R1613">
        <v>127.16700000000003</v>
      </c>
      <c r="S1613">
        <v>0.45767067232425318</v>
      </c>
      <c r="T1613">
        <v>2026</v>
      </c>
      <c r="U1613" t="s">
        <v>91</v>
      </c>
      <c r="V1613">
        <v>8</v>
      </c>
      <c r="W1613" t="s">
        <v>83</v>
      </c>
    </row>
    <row r="1614" spans="1:23">
      <c r="A1614">
        <v>3556</v>
      </c>
      <c r="B1614" s="11">
        <v>46243</v>
      </c>
      <c r="C1614">
        <v>2026</v>
      </c>
      <c r="D1614" t="s">
        <v>91</v>
      </c>
      <c r="E1614" t="s">
        <v>83</v>
      </c>
      <c r="F1614" t="s">
        <v>11</v>
      </c>
      <c r="G1614" t="s">
        <v>52</v>
      </c>
      <c r="H1614" t="s">
        <v>2</v>
      </c>
      <c r="I1614" t="s">
        <v>13</v>
      </c>
      <c r="J1614" t="s">
        <v>4</v>
      </c>
      <c r="K1614" t="s">
        <v>5</v>
      </c>
      <c r="L1614">
        <v>4</v>
      </c>
      <c r="M1614">
        <v>82.63</v>
      </c>
      <c r="N1614">
        <v>0.1</v>
      </c>
      <c r="O1614">
        <v>43.78</v>
      </c>
      <c r="P1614">
        <v>297.46800000000002</v>
      </c>
      <c r="Q1614">
        <v>175.12</v>
      </c>
      <c r="R1614">
        <v>122.34800000000001</v>
      </c>
      <c r="S1614">
        <v>0.41129802197211129</v>
      </c>
      <c r="T1614">
        <v>2026</v>
      </c>
      <c r="U1614" t="s">
        <v>91</v>
      </c>
      <c r="V1614">
        <v>8</v>
      </c>
      <c r="W1614" t="s">
        <v>83</v>
      </c>
    </row>
    <row r="1615" spans="1:23">
      <c r="A1615">
        <v>925</v>
      </c>
      <c r="B1615" s="11">
        <v>46244</v>
      </c>
      <c r="C1615">
        <v>2026</v>
      </c>
      <c r="D1615" t="s">
        <v>91</v>
      </c>
      <c r="E1615" t="s">
        <v>83</v>
      </c>
      <c r="F1615" t="s">
        <v>0</v>
      </c>
      <c r="G1615" t="s">
        <v>1</v>
      </c>
      <c r="H1615" t="s">
        <v>19</v>
      </c>
      <c r="I1615" t="s">
        <v>3</v>
      </c>
      <c r="J1615" t="s">
        <v>23</v>
      </c>
      <c r="K1615" t="s">
        <v>29</v>
      </c>
      <c r="L1615">
        <v>1</v>
      </c>
      <c r="M1615">
        <v>196.39</v>
      </c>
      <c r="N1615">
        <v>0</v>
      </c>
      <c r="O1615">
        <v>102.92</v>
      </c>
      <c r="P1615">
        <v>196.39</v>
      </c>
      <c r="Q1615">
        <v>102.92</v>
      </c>
      <c r="R1615">
        <v>93.469999999999985</v>
      </c>
      <c r="S1615">
        <v>0.47594073017974436</v>
      </c>
      <c r="T1615">
        <v>2026</v>
      </c>
      <c r="U1615" t="s">
        <v>91</v>
      </c>
      <c r="V1615">
        <v>8</v>
      </c>
      <c r="W1615" t="s">
        <v>83</v>
      </c>
    </row>
    <row r="1616" spans="1:23">
      <c r="A1616">
        <v>1563</v>
      </c>
      <c r="B1616" s="11">
        <v>46244</v>
      </c>
      <c r="C1616">
        <v>2026</v>
      </c>
      <c r="D1616" t="s">
        <v>91</v>
      </c>
      <c r="E1616" t="s">
        <v>83</v>
      </c>
      <c r="F1616" t="s">
        <v>11</v>
      </c>
      <c r="G1616" t="s">
        <v>39</v>
      </c>
      <c r="H1616" t="s">
        <v>28</v>
      </c>
      <c r="I1616" t="s">
        <v>16</v>
      </c>
      <c r="J1616" t="s">
        <v>14</v>
      </c>
      <c r="K1616" t="s">
        <v>15</v>
      </c>
      <c r="L1616">
        <v>2</v>
      </c>
      <c r="M1616">
        <v>36.25</v>
      </c>
      <c r="N1616">
        <v>0</v>
      </c>
      <c r="O1616">
        <v>13.77</v>
      </c>
      <c r="P1616">
        <v>72.5</v>
      </c>
      <c r="Q1616">
        <v>27.54</v>
      </c>
      <c r="R1616">
        <v>44.96</v>
      </c>
      <c r="S1616">
        <v>0.62013793103448278</v>
      </c>
      <c r="T1616">
        <v>2026</v>
      </c>
      <c r="U1616" t="s">
        <v>91</v>
      </c>
      <c r="V1616">
        <v>8</v>
      </c>
      <c r="W1616" t="s">
        <v>83</v>
      </c>
    </row>
    <row r="1617" spans="1:23">
      <c r="A1617">
        <v>1634</v>
      </c>
      <c r="B1617" s="11">
        <v>46244</v>
      </c>
      <c r="C1617">
        <v>2026</v>
      </c>
      <c r="D1617" t="s">
        <v>91</v>
      </c>
      <c r="E1617" t="s">
        <v>83</v>
      </c>
      <c r="F1617" t="s">
        <v>6</v>
      </c>
      <c r="G1617" t="s">
        <v>7</v>
      </c>
      <c r="H1617" t="s">
        <v>19</v>
      </c>
      <c r="I1617" t="s">
        <v>3</v>
      </c>
      <c r="J1617" t="s">
        <v>23</v>
      </c>
      <c r="K1617" t="s">
        <v>29</v>
      </c>
      <c r="L1617">
        <v>2</v>
      </c>
      <c r="M1617">
        <v>199.85</v>
      </c>
      <c r="N1617">
        <v>0.05</v>
      </c>
      <c r="O1617">
        <v>104.34</v>
      </c>
      <c r="P1617">
        <v>379.71499999999997</v>
      </c>
      <c r="Q1617">
        <v>208.68</v>
      </c>
      <c r="R1617">
        <v>171.03499999999997</v>
      </c>
      <c r="S1617">
        <v>0.45042992770893953</v>
      </c>
      <c r="T1617">
        <v>2026</v>
      </c>
      <c r="U1617" t="s">
        <v>91</v>
      </c>
      <c r="V1617">
        <v>8</v>
      </c>
      <c r="W1617" t="s">
        <v>83</v>
      </c>
    </row>
    <row r="1618" spans="1:23">
      <c r="A1618">
        <v>2187</v>
      </c>
      <c r="B1618" s="11">
        <v>46244</v>
      </c>
      <c r="C1618">
        <v>2026</v>
      </c>
      <c r="D1618" t="s">
        <v>91</v>
      </c>
      <c r="E1618" t="s">
        <v>83</v>
      </c>
      <c r="F1618" t="s">
        <v>11</v>
      </c>
      <c r="G1618" t="s">
        <v>12</v>
      </c>
      <c r="H1618" t="s">
        <v>19</v>
      </c>
      <c r="I1618" t="s">
        <v>13</v>
      </c>
      <c r="J1618" t="s">
        <v>14</v>
      </c>
      <c r="K1618" t="s">
        <v>32</v>
      </c>
      <c r="L1618">
        <v>1</v>
      </c>
      <c r="M1618">
        <v>46.32</v>
      </c>
      <c r="N1618">
        <v>0.05</v>
      </c>
      <c r="O1618">
        <v>18.34</v>
      </c>
      <c r="P1618">
        <v>44.003999999999998</v>
      </c>
      <c r="Q1618">
        <v>18.34</v>
      </c>
      <c r="R1618">
        <v>25.663999999999998</v>
      </c>
      <c r="S1618">
        <v>0.58321970729933637</v>
      </c>
      <c r="T1618">
        <v>2026</v>
      </c>
      <c r="U1618" t="s">
        <v>91</v>
      </c>
      <c r="V1618">
        <v>8</v>
      </c>
      <c r="W1618" t="s">
        <v>83</v>
      </c>
    </row>
    <row r="1619" spans="1:23">
      <c r="A1619">
        <v>2773</v>
      </c>
      <c r="B1619" s="11">
        <v>46244</v>
      </c>
      <c r="C1619">
        <v>2026</v>
      </c>
      <c r="D1619" t="s">
        <v>91</v>
      </c>
      <c r="E1619" t="s">
        <v>83</v>
      </c>
      <c r="F1619" t="s">
        <v>6</v>
      </c>
      <c r="G1619" t="s">
        <v>49</v>
      </c>
      <c r="H1619" t="s">
        <v>2</v>
      </c>
      <c r="I1619" t="s">
        <v>13</v>
      </c>
      <c r="J1619" t="s">
        <v>9</v>
      </c>
      <c r="K1619" t="s">
        <v>37</v>
      </c>
      <c r="L1619">
        <v>4</v>
      </c>
      <c r="M1619">
        <v>151.06</v>
      </c>
      <c r="N1619">
        <v>0</v>
      </c>
      <c r="O1619">
        <v>77.67</v>
      </c>
      <c r="P1619">
        <v>604.24</v>
      </c>
      <c r="Q1619">
        <v>310.68</v>
      </c>
      <c r="R1619">
        <v>293.56</v>
      </c>
      <c r="S1619">
        <v>0.48583344366476894</v>
      </c>
      <c r="T1619">
        <v>2026</v>
      </c>
      <c r="U1619" t="s">
        <v>91</v>
      </c>
      <c r="V1619">
        <v>8</v>
      </c>
      <c r="W1619" t="s">
        <v>83</v>
      </c>
    </row>
    <row r="1620" spans="1:23">
      <c r="A1620">
        <v>5040</v>
      </c>
      <c r="B1620" s="11">
        <v>46244</v>
      </c>
      <c r="C1620">
        <v>2026</v>
      </c>
      <c r="D1620" t="s">
        <v>91</v>
      </c>
      <c r="E1620" t="s">
        <v>83</v>
      </c>
      <c r="F1620" t="s">
        <v>20</v>
      </c>
      <c r="G1620" t="s">
        <v>31</v>
      </c>
      <c r="H1620" t="s">
        <v>2</v>
      </c>
      <c r="I1620" t="s">
        <v>3</v>
      </c>
      <c r="J1620" t="s">
        <v>9</v>
      </c>
      <c r="K1620" t="s">
        <v>46</v>
      </c>
      <c r="L1620">
        <v>1</v>
      </c>
      <c r="M1620">
        <v>72.39</v>
      </c>
      <c r="N1620">
        <v>0.1</v>
      </c>
      <c r="O1620">
        <v>31.64</v>
      </c>
      <c r="P1620">
        <v>65.150999999999996</v>
      </c>
      <c r="Q1620">
        <v>31.64</v>
      </c>
      <c r="R1620">
        <v>33.510999999999996</v>
      </c>
      <c r="S1620">
        <v>0.51435895074519189</v>
      </c>
      <c r="T1620">
        <v>2026</v>
      </c>
      <c r="U1620" t="s">
        <v>91</v>
      </c>
      <c r="V1620">
        <v>8</v>
      </c>
      <c r="W1620" t="s">
        <v>83</v>
      </c>
    </row>
    <row r="1621" spans="1:23">
      <c r="A1621">
        <v>415</v>
      </c>
      <c r="B1621" s="11">
        <v>46245</v>
      </c>
      <c r="C1621">
        <v>2026</v>
      </c>
      <c r="D1621" t="s">
        <v>91</v>
      </c>
      <c r="E1621" t="s">
        <v>83</v>
      </c>
      <c r="F1621" t="s">
        <v>0</v>
      </c>
      <c r="G1621" t="s">
        <v>36</v>
      </c>
      <c r="H1621" t="s">
        <v>19</v>
      </c>
      <c r="I1621" t="s">
        <v>3</v>
      </c>
      <c r="J1621" t="s">
        <v>9</v>
      </c>
      <c r="K1621" t="s">
        <v>46</v>
      </c>
      <c r="L1621">
        <v>1</v>
      </c>
      <c r="M1621">
        <v>72.650000000000006</v>
      </c>
      <c r="N1621">
        <v>0</v>
      </c>
      <c r="O1621">
        <v>31.72</v>
      </c>
      <c r="P1621">
        <v>72.650000000000006</v>
      </c>
      <c r="Q1621">
        <v>31.72</v>
      </c>
      <c r="R1621">
        <v>40.930000000000007</v>
      </c>
      <c r="S1621">
        <v>0.56338609772883697</v>
      </c>
      <c r="T1621">
        <v>2026</v>
      </c>
      <c r="U1621" t="s">
        <v>91</v>
      </c>
      <c r="V1621">
        <v>8</v>
      </c>
      <c r="W1621" t="s">
        <v>83</v>
      </c>
    </row>
    <row r="1622" spans="1:23">
      <c r="A1622">
        <v>1111</v>
      </c>
      <c r="B1622" s="11">
        <v>46245</v>
      </c>
      <c r="C1622">
        <v>2026</v>
      </c>
      <c r="D1622" t="s">
        <v>91</v>
      </c>
      <c r="E1622" t="s">
        <v>83</v>
      </c>
      <c r="F1622" t="s">
        <v>20</v>
      </c>
      <c r="G1622" t="s">
        <v>47</v>
      </c>
      <c r="H1622" t="s">
        <v>2</v>
      </c>
      <c r="I1622" t="s">
        <v>13</v>
      </c>
      <c r="J1622" t="s">
        <v>23</v>
      </c>
      <c r="K1622" t="s">
        <v>29</v>
      </c>
      <c r="L1622">
        <v>1</v>
      </c>
      <c r="M1622">
        <v>198.44</v>
      </c>
      <c r="N1622">
        <v>0</v>
      </c>
      <c r="O1622">
        <v>106.79</v>
      </c>
      <c r="P1622">
        <v>198.44</v>
      </c>
      <c r="Q1622">
        <v>106.79</v>
      </c>
      <c r="R1622">
        <v>91.649999999999991</v>
      </c>
      <c r="S1622">
        <v>0.46185244910300338</v>
      </c>
      <c r="T1622">
        <v>2026</v>
      </c>
      <c r="U1622" t="s">
        <v>91</v>
      </c>
      <c r="V1622">
        <v>8</v>
      </c>
      <c r="W1622" t="s">
        <v>83</v>
      </c>
    </row>
    <row r="1623" spans="1:23">
      <c r="A1623">
        <v>1243</v>
      </c>
      <c r="B1623" s="11">
        <v>46245</v>
      </c>
      <c r="C1623">
        <v>2026</v>
      </c>
      <c r="D1623" t="s">
        <v>91</v>
      </c>
      <c r="E1623" t="s">
        <v>83</v>
      </c>
      <c r="F1623" t="s">
        <v>11</v>
      </c>
      <c r="G1623" t="s">
        <v>52</v>
      </c>
      <c r="H1623" t="s">
        <v>2</v>
      </c>
      <c r="I1623" t="s">
        <v>3</v>
      </c>
      <c r="J1623" t="s">
        <v>23</v>
      </c>
      <c r="K1623" t="s">
        <v>29</v>
      </c>
      <c r="L1623">
        <v>1</v>
      </c>
      <c r="M1623">
        <v>193.67</v>
      </c>
      <c r="N1623">
        <v>0</v>
      </c>
      <c r="O1623">
        <v>103.79</v>
      </c>
      <c r="P1623">
        <v>193.67</v>
      </c>
      <c r="Q1623">
        <v>103.79</v>
      </c>
      <c r="R1623">
        <v>89.879999999999981</v>
      </c>
      <c r="S1623">
        <v>0.46408839779005517</v>
      </c>
      <c r="T1623">
        <v>2026</v>
      </c>
      <c r="U1623" t="s">
        <v>91</v>
      </c>
      <c r="V1623">
        <v>8</v>
      </c>
      <c r="W1623" t="s">
        <v>83</v>
      </c>
    </row>
    <row r="1624" spans="1:23">
      <c r="A1624">
        <v>1326</v>
      </c>
      <c r="B1624" s="11">
        <v>46245</v>
      </c>
      <c r="C1624">
        <v>2026</v>
      </c>
      <c r="D1624" t="s">
        <v>91</v>
      </c>
      <c r="E1624" t="s">
        <v>83</v>
      </c>
      <c r="F1624" t="s">
        <v>20</v>
      </c>
      <c r="G1624" t="s">
        <v>33</v>
      </c>
      <c r="H1624" t="s">
        <v>2</v>
      </c>
      <c r="I1624" t="s">
        <v>3</v>
      </c>
      <c r="J1624" t="s">
        <v>14</v>
      </c>
      <c r="K1624" t="s">
        <v>48</v>
      </c>
      <c r="L1624">
        <v>5</v>
      </c>
      <c r="M1624">
        <v>166.03</v>
      </c>
      <c r="N1624">
        <v>0</v>
      </c>
      <c r="O1624">
        <v>87.46</v>
      </c>
      <c r="P1624">
        <v>830.15</v>
      </c>
      <c r="Q1624">
        <v>437.29999999999995</v>
      </c>
      <c r="R1624">
        <v>392.85</v>
      </c>
      <c r="S1624">
        <v>0.47322772992832624</v>
      </c>
      <c r="T1624">
        <v>2026</v>
      </c>
      <c r="U1624" t="s">
        <v>91</v>
      </c>
      <c r="V1624">
        <v>8</v>
      </c>
      <c r="W1624" t="s">
        <v>83</v>
      </c>
    </row>
    <row r="1625" spans="1:23">
      <c r="A1625">
        <v>1682</v>
      </c>
      <c r="B1625" s="11">
        <v>46245</v>
      </c>
      <c r="C1625">
        <v>2026</v>
      </c>
      <c r="D1625" t="s">
        <v>91</v>
      </c>
      <c r="E1625" t="s">
        <v>83</v>
      </c>
      <c r="F1625" t="s">
        <v>0</v>
      </c>
      <c r="G1625" t="s">
        <v>1</v>
      </c>
      <c r="H1625" t="s">
        <v>2</v>
      </c>
      <c r="I1625" t="s">
        <v>16</v>
      </c>
      <c r="J1625" t="s">
        <v>23</v>
      </c>
      <c r="K1625" t="s">
        <v>40</v>
      </c>
      <c r="L1625">
        <v>2</v>
      </c>
      <c r="M1625">
        <v>81.569999999999993</v>
      </c>
      <c r="N1625">
        <v>0</v>
      </c>
      <c r="O1625">
        <v>40.36</v>
      </c>
      <c r="P1625">
        <v>163.13999999999999</v>
      </c>
      <c r="Q1625">
        <v>80.72</v>
      </c>
      <c r="R1625">
        <v>82.419999999999987</v>
      </c>
      <c r="S1625">
        <v>0.50521024886600463</v>
      </c>
      <c r="T1625">
        <v>2026</v>
      </c>
      <c r="U1625" t="s">
        <v>91</v>
      </c>
      <c r="V1625">
        <v>8</v>
      </c>
      <c r="W1625" t="s">
        <v>83</v>
      </c>
    </row>
    <row r="1626" spans="1:23">
      <c r="A1626">
        <v>2618</v>
      </c>
      <c r="B1626" s="11">
        <v>46245</v>
      </c>
      <c r="C1626">
        <v>2026</v>
      </c>
      <c r="D1626" t="s">
        <v>91</v>
      </c>
      <c r="E1626" t="s">
        <v>83</v>
      </c>
      <c r="F1626" t="s">
        <v>0</v>
      </c>
      <c r="G1626" t="s">
        <v>50</v>
      </c>
      <c r="H1626" t="s">
        <v>19</v>
      </c>
      <c r="I1626" t="s">
        <v>16</v>
      </c>
      <c r="J1626" t="s">
        <v>9</v>
      </c>
      <c r="K1626" t="s">
        <v>17</v>
      </c>
      <c r="L1626">
        <v>2</v>
      </c>
      <c r="M1626">
        <v>143.86000000000001</v>
      </c>
      <c r="N1626">
        <v>0</v>
      </c>
      <c r="O1626">
        <v>81.23</v>
      </c>
      <c r="P1626">
        <v>287.72000000000003</v>
      </c>
      <c r="Q1626">
        <v>162.46</v>
      </c>
      <c r="R1626">
        <v>125.26000000000002</v>
      </c>
      <c r="S1626">
        <v>0.43535381621020441</v>
      </c>
      <c r="T1626">
        <v>2026</v>
      </c>
      <c r="U1626" t="s">
        <v>91</v>
      </c>
      <c r="V1626">
        <v>8</v>
      </c>
      <c r="W1626" t="s">
        <v>83</v>
      </c>
    </row>
    <row r="1627" spans="1:23">
      <c r="A1627">
        <v>3319</v>
      </c>
      <c r="B1627" s="11">
        <v>46245</v>
      </c>
      <c r="C1627">
        <v>2026</v>
      </c>
      <c r="D1627" t="s">
        <v>91</v>
      </c>
      <c r="E1627" t="s">
        <v>83</v>
      </c>
      <c r="F1627" t="s">
        <v>6</v>
      </c>
      <c r="G1627" t="s">
        <v>49</v>
      </c>
      <c r="H1627" t="s">
        <v>2</v>
      </c>
      <c r="I1627" t="s">
        <v>3</v>
      </c>
      <c r="J1627" t="s">
        <v>9</v>
      </c>
      <c r="K1627" t="s">
        <v>10</v>
      </c>
      <c r="L1627">
        <v>3</v>
      </c>
      <c r="M1627">
        <v>93.53</v>
      </c>
      <c r="N1627">
        <v>0</v>
      </c>
      <c r="O1627">
        <v>46.19</v>
      </c>
      <c r="P1627">
        <v>280.59000000000003</v>
      </c>
      <c r="Q1627">
        <v>138.57</v>
      </c>
      <c r="R1627">
        <v>142.02000000000004</v>
      </c>
      <c r="S1627">
        <v>0.5061477600769807</v>
      </c>
      <c r="T1627">
        <v>2026</v>
      </c>
      <c r="U1627" t="s">
        <v>91</v>
      </c>
      <c r="V1627">
        <v>8</v>
      </c>
      <c r="W1627" t="s">
        <v>83</v>
      </c>
    </row>
    <row r="1628" spans="1:23">
      <c r="A1628">
        <v>4600</v>
      </c>
      <c r="B1628" s="11">
        <v>46245</v>
      </c>
      <c r="C1628">
        <v>2026</v>
      </c>
      <c r="D1628" t="s">
        <v>91</v>
      </c>
      <c r="E1628" t="s">
        <v>83</v>
      </c>
      <c r="F1628" t="s">
        <v>20</v>
      </c>
      <c r="G1628" t="s">
        <v>21</v>
      </c>
      <c r="H1628" t="s">
        <v>8</v>
      </c>
      <c r="I1628" t="s">
        <v>16</v>
      </c>
      <c r="J1628" t="s">
        <v>14</v>
      </c>
      <c r="K1628" t="s">
        <v>48</v>
      </c>
      <c r="L1628">
        <v>10</v>
      </c>
      <c r="M1628">
        <v>162.38</v>
      </c>
      <c r="N1628">
        <v>0.05</v>
      </c>
      <c r="O1628">
        <v>85.82</v>
      </c>
      <c r="P1628">
        <v>1542.61</v>
      </c>
      <c r="Q1628">
        <v>858.19999999999993</v>
      </c>
      <c r="R1628">
        <v>684.41</v>
      </c>
      <c r="S1628">
        <v>0.44367014345816508</v>
      </c>
      <c r="T1628">
        <v>2026</v>
      </c>
      <c r="U1628" t="s">
        <v>91</v>
      </c>
      <c r="V1628">
        <v>8</v>
      </c>
      <c r="W1628" t="s">
        <v>83</v>
      </c>
    </row>
    <row r="1629" spans="1:23">
      <c r="A1629">
        <v>5168</v>
      </c>
      <c r="B1629" s="11">
        <v>46245</v>
      </c>
      <c r="C1629">
        <v>2026</v>
      </c>
      <c r="D1629" t="s">
        <v>91</v>
      </c>
      <c r="E1629" t="s">
        <v>83</v>
      </c>
      <c r="F1629" t="s">
        <v>0</v>
      </c>
      <c r="G1629" t="s">
        <v>50</v>
      </c>
      <c r="H1629" t="s">
        <v>28</v>
      </c>
      <c r="I1629" t="s">
        <v>16</v>
      </c>
      <c r="J1629" t="s">
        <v>34</v>
      </c>
      <c r="K1629" t="s">
        <v>38</v>
      </c>
      <c r="L1629">
        <v>1</v>
      </c>
      <c r="M1629">
        <v>122.52</v>
      </c>
      <c r="N1629">
        <v>0.05</v>
      </c>
      <c r="O1629">
        <v>69.66</v>
      </c>
      <c r="P1629">
        <v>116.39399999999999</v>
      </c>
      <c r="Q1629">
        <v>69.66</v>
      </c>
      <c r="R1629">
        <v>46.733999999999995</v>
      </c>
      <c r="S1629">
        <v>0.40151554203824935</v>
      </c>
      <c r="T1629">
        <v>2026</v>
      </c>
      <c r="U1629" t="s">
        <v>91</v>
      </c>
      <c r="V1629">
        <v>8</v>
      </c>
      <c r="W1629" t="s">
        <v>83</v>
      </c>
    </row>
    <row r="1630" spans="1:23">
      <c r="A1630">
        <v>245</v>
      </c>
      <c r="B1630" s="11">
        <v>46246</v>
      </c>
      <c r="C1630">
        <v>2026</v>
      </c>
      <c r="D1630" t="s">
        <v>91</v>
      </c>
      <c r="E1630" t="s">
        <v>83</v>
      </c>
      <c r="F1630" t="s">
        <v>20</v>
      </c>
      <c r="G1630" t="s">
        <v>47</v>
      </c>
      <c r="H1630" t="s">
        <v>28</v>
      </c>
      <c r="I1630" t="s">
        <v>3</v>
      </c>
      <c r="J1630" t="s">
        <v>9</v>
      </c>
      <c r="K1630" t="s">
        <v>17</v>
      </c>
      <c r="L1630">
        <v>1</v>
      </c>
      <c r="M1630">
        <v>142.84</v>
      </c>
      <c r="N1630">
        <v>0</v>
      </c>
      <c r="O1630">
        <v>77.7</v>
      </c>
      <c r="P1630">
        <v>142.84</v>
      </c>
      <c r="Q1630">
        <v>77.7</v>
      </c>
      <c r="R1630">
        <v>65.14</v>
      </c>
      <c r="S1630">
        <v>0.4560347241669</v>
      </c>
      <c r="T1630">
        <v>2026</v>
      </c>
      <c r="U1630" t="s">
        <v>91</v>
      </c>
      <c r="V1630">
        <v>8</v>
      </c>
      <c r="W1630" t="s">
        <v>83</v>
      </c>
    </row>
    <row r="1631" spans="1:23">
      <c r="A1631">
        <v>322</v>
      </c>
      <c r="B1631" s="11">
        <v>46246</v>
      </c>
      <c r="C1631">
        <v>2026</v>
      </c>
      <c r="D1631" t="s">
        <v>91</v>
      </c>
      <c r="E1631" t="s">
        <v>83</v>
      </c>
      <c r="F1631" t="s">
        <v>6</v>
      </c>
      <c r="G1631" t="s">
        <v>49</v>
      </c>
      <c r="H1631" t="s">
        <v>19</v>
      </c>
      <c r="I1631" t="s">
        <v>3</v>
      </c>
      <c r="J1631" t="s">
        <v>9</v>
      </c>
      <c r="K1631" t="s">
        <v>46</v>
      </c>
      <c r="L1631">
        <v>3</v>
      </c>
      <c r="M1631">
        <v>72.349999999999994</v>
      </c>
      <c r="N1631">
        <v>0</v>
      </c>
      <c r="O1631">
        <v>32.119999999999997</v>
      </c>
      <c r="P1631">
        <v>217.04999999999998</v>
      </c>
      <c r="Q1631">
        <v>96.359999999999985</v>
      </c>
      <c r="R1631">
        <v>120.69</v>
      </c>
      <c r="S1631">
        <v>0.55604699378023503</v>
      </c>
      <c r="T1631">
        <v>2026</v>
      </c>
      <c r="U1631" t="s">
        <v>91</v>
      </c>
      <c r="V1631">
        <v>8</v>
      </c>
      <c r="W1631" t="s">
        <v>83</v>
      </c>
    </row>
    <row r="1632" spans="1:23">
      <c r="A1632">
        <v>1101</v>
      </c>
      <c r="B1632" s="11">
        <v>46246</v>
      </c>
      <c r="C1632">
        <v>2026</v>
      </c>
      <c r="D1632" t="s">
        <v>91</v>
      </c>
      <c r="E1632" t="s">
        <v>83</v>
      </c>
      <c r="F1632" t="s">
        <v>20</v>
      </c>
      <c r="G1632" t="s">
        <v>21</v>
      </c>
      <c r="H1632" t="s">
        <v>2</v>
      </c>
      <c r="I1632" t="s">
        <v>13</v>
      </c>
      <c r="J1632" t="s">
        <v>34</v>
      </c>
      <c r="K1632" t="s">
        <v>35</v>
      </c>
      <c r="L1632">
        <v>3</v>
      </c>
      <c r="M1632">
        <v>40.14</v>
      </c>
      <c r="N1632">
        <v>0.05</v>
      </c>
      <c r="O1632">
        <v>14.53</v>
      </c>
      <c r="P1632">
        <v>114.399</v>
      </c>
      <c r="Q1632">
        <v>43.589999999999996</v>
      </c>
      <c r="R1632">
        <v>70.808999999999997</v>
      </c>
      <c r="S1632">
        <v>0.61896520074476169</v>
      </c>
      <c r="T1632">
        <v>2026</v>
      </c>
      <c r="U1632" t="s">
        <v>91</v>
      </c>
      <c r="V1632">
        <v>8</v>
      </c>
      <c r="W1632" t="s">
        <v>83</v>
      </c>
    </row>
    <row r="1633" spans="1:23">
      <c r="A1633">
        <v>1564</v>
      </c>
      <c r="B1633" s="11">
        <v>46246</v>
      </c>
      <c r="C1633">
        <v>2026</v>
      </c>
      <c r="D1633" t="s">
        <v>91</v>
      </c>
      <c r="E1633" t="s">
        <v>83</v>
      </c>
      <c r="F1633" t="s">
        <v>20</v>
      </c>
      <c r="G1633" t="s">
        <v>47</v>
      </c>
      <c r="H1633" t="s">
        <v>2</v>
      </c>
      <c r="I1633" t="s">
        <v>13</v>
      </c>
      <c r="J1633" t="s">
        <v>34</v>
      </c>
      <c r="K1633" t="s">
        <v>45</v>
      </c>
      <c r="L1633">
        <v>2</v>
      </c>
      <c r="M1633">
        <v>51.84</v>
      </c>
      <c r="N1633">
        <v>0</v>
      </c>
      <c r="O1633">
        <v>21.62</v>
      </c>
      <c r="P1633">
        <v>103.68</v>
      </c>
      <c r="Q1633">
        <v>43.24</v>
      </c>
      <c r="R1633">
        <v>60.440000000000005</v>
      </c>
      <c r="S1633">
        <v>0.58294753086419759</v>
      </c>
      <c r="T1633">
        <v>2026</v>
      </c>
      <c r="U1633" t="s">
        <v>91</v>
      </c>
      <c r="V1633">
        <v>8</v>
      </c>
      <c r="W1633" t="s">
        <v>83</v>
      </c>
    </row>
    <row r="1634" spans="1:23">
      <c r="A1634">
        <v>3712</v>
      </c>
      <c r="B1634" s="11">
        <v>46246</v>
      </c>
      <c r="C1634">
        <v>2026</v>
      </c>
      <c r="D1634" t="s">
        <v>91</v>
      </c>
      <c r="E1634" t="s">
        <v>83</v>
      </c>
      <c r="F1634" t="s">
        <v>20</v>
      </c>
      <c r="G1634" t="s">
        <v>33</v>
      </c>
      <c r="H1634" t="s">
        <v>2</v>
      </c>
      <c r="I1634" t="s">
        <v>13</v>
      </c>
      <c r="J1634" t="s">
        <v>4</v>
      </c>
      <c r="K1634" t="s">
        <v>5</v>
      </c>
      <c r="L1634">
        <v>3</v>
      </c>
      <c r="M1634">
        <v>82.32</v>
      </c>
      <c r="N1634">
        <v>0.15</v>
      </c>
      <c r="O1634">
        <v>41.95</v>
      </c>
      <c r="P1634">
        <v>209.91599999999997</v>
      </c>
      <c r="Q1634">
        <v>125.85000000000001</v>
      </c>
      <c r="R1634">
        <v>84.06599999999996</v>
      </c>
      <c r="S1634">
        <v>0.40047447550448739</v>
      </c>
      <c r="T1634">
        <v>2026</v>
      </c>
      <c r="U1634" t="s">
        <v>91</v>
      </c>
      <c r="V1634">
        <v>8</v>
      </c>
      <c r="W1634" t="s">
        <v>83</v>
      </c>
    </row>
    <row r="1635" spans="1:23">
      <c r="A1635">
        <v>771</v>
      </c>
      <c r="B1635" s="11">
        <v>46247</v>
      </c>
      <c r="C1635">
        <v>2026</v>
      </c>
      <c r="D1635" t="s">
        <v>91</v>
      </c>
      <c r="E1635" t="s">
        <v>83</v>
      </c>
      <c r="F1635" t="s">
        <v>11</v>
      </c>
      <c r="G1635" t="s">
        <v>25</v>
      </c>
      <c r="H1635" t="s">
        <v>2</v>
      </c>
      <c r="I1635" t="s">
        <v>3</v>
      </c>
      <c r="J1635" t="s">
        <v>9</v>
      </c>
      <c r="K1635" t="s">
        <v>10</v>
      </c>
      <c r="L1635">
        <v>1</v>
      </c>
      <c r="M1635">
        <v>91.78</v>
      </c>
      <c r="N1635">
        <v>0</v>
      </c>
      <c r="O1635">
        <v>46.15</v>
      </c>
      <c r="P1635">
        <v>91.78</v>
      </c>
      <c r="Q1635">
        <v>46.15</v>
      </c>
      <c r="R1635">
        <v>45.63</v>
      </c>
      <c r="S1635">
        <v>0.49716713881019831</v>
      </c>
      <c r="T1635">
        <v>2026</v>
      </c>
      <c r="U1635" t="s">
        <v>91</v>
      </c>
      <c r="V1635">
        <v>8</v>
      </c>
      <c r="W1635" t="s">
        <v>83</v>
      </c>
    </row>
    <row r="1636" spans="1:23">
      <c r="A1636">
        <v>2749</v>
      </c>
      <c r="B1636" s="11">
        <v>46247</v>
      </c>
      <c r="C1636">
        <v>2026</v>
      </c>
      <c r="D1636" t="s">
        <v>91</v>
      </c>
      <c r="E1636" t="s">
        <v>83</v>
      </c>
      <c r="F1636" t="s">
        <v>6</v>
      </c>
      <c r="G1636" t="s">
        <v>49</v>
      </c>
      <c r="H1636" t="s">
        <v>2</v>
      </c>
      <c r="I1636" t="s">
        <v>16</v>
      </c>
      <c r="J1636" t="s">
        <v>9</v>
      </c>
      <c r="K1636" t="s">
        <v>10</v>
      </c>
      <c r="L1636">
        <v>2</v>
      </c>
      <c r="M1636">
        <v>93.13</v>
      </c>
      <c r="N1636">
        <v>0</v>
      </c>
      <c r="O1636">
        <v>45.68</v>
      </c>
      <c r="P1636">
        <v>186.26</v>
      </c>
      <c r="Q1636">
        <v>91.36</v>
      </c>
      <c r="R1636">
        <v>94.899999999999991</v>
      </c>
      <c r="S1636">
        <v>0.50950284548480618</v>
      </c>
      <c r="T1636">
        <v>2026</v>
      </c>
      <c r="U1636" t="s">
        <v>91</v>
      </c>
      <c r="V1636">
        <v>8</v>
      </c>
      <c r="W1636" t="s">
        <v>83</v>
      </c>
    </row>
    <row r="1637" spans="1:23">
      <c r="A1637">
        <v>4252</v>
      </c>
      <c r="B1637" s="11">
        <v>46247</v>
      </c>
      <c r="C1637">
        <v>2026</v>
      </c>
      <c r="D1637" t="s">
        <v>91</v>
      </c>
      <c r="E1637" t="s">
        <v>83</v>
      </c>
      <c r="F1637" t="s">
        <v>6</v>
      </c>
      <c r="G1637" t="s">
        <v>43</v>
      </c>
      <c r="H1637" t="s">
        <v>2</v>
      </c>
      <c r="I1637" t="s">
        <v>3</v>
      </c>
      <c r="J1637" t="s">
        <v>14</v>
      </c>
      <c r="K1637" t="s">
        <v>15</v>
      </c>
      <c r="L1637">
        <v>1</v>
      </c>
      <c r="M1637">
        <v>36.67</v>
      </c>
      <c r="N1637">
        <v>0.1</v>
      </c>
      <c r="O1637">
        <v>13.18</v>
      </c>
      <c r="P1637">
        <v>33.003</v>
      </c>
      <c r="Q1637">
        <v>13.18</v>
      </c>
      <c r="R1637">
        <v>19.823</v>
      </c>
      <c r="S1637">
        <v>0.60064236584552921</v>
      </c>
      <c r="T1637">
        <v>2026</v>
      </c>
      <c r="U1637" t="s">
        <v>91</v>
      </c>
      <c r="V1637">
        <v>8</v>
      </c>
      <c r="W1637" t="s">
        <v>83</v>
      </c>
    </row>
    <row r="1638" spans="1:23">
      <c r="A1638">
        <v>4665</v>
      </c>
      <c r="B1638" s="11">
        <v>46247</v>
      </c>
      <c r="C1638">
        <v>2026</v>
      </c>
      <c r="D1638" t="s">
        <v>91</v>
      </c>
      <c r="E1638" t="s">
        <v>83</v>
      </c>
      <c r="F1638" t="s">
        <v>20</v>
      </c>
      <c r="G1638" t="s">
        <v>33</v>
      </c>
      <c r="H1638" t="s">
        <v>8</v>
      </c>
      <c r="I1638" t="s">
        <v>3</v>
      </c>
      <c r="J1638" t="s">
        <v>34</v>
      </c>
      <c r="K1638" t="s">
        <v>45</v>
      </c>
      <c r="L1638">
        <v>4</v>
      </c>
      <c r="M1638">
        <v>51.25</v>
      </c>
      <c r="N1638">
        <v>0.1</v>
      </c>
      <c r="O1638">
        <v>21.77</v>
      </c>
      <c r="P1638">
        <v>184.5</v>
      </c>
      <c r="Q1638">
        <v>87.08</v>
      </c>
      <c r="R1638">
        <v>97.42</v>
      </c>
      <c r="S1638">
        <v>0.52802168021680218</v>
      </c>
      <c r="T1638">
        <v>2026</v>
      </c>
      <c r="U1638" t="s">
        <v>91</v>
      </c>
      <c r="V1638">
        <v>8</v>
      </c>
      <c r="W1638" t="s">
        <v>83</v>
      </c>
    </row>
    <row r="1639" spans="1:23">
      <c r="A1639">
        <v>4767</v>
      </c>
      <c r="B1639" s="11">
        <v>46247</v>
      </c>
      <c r="C1639">
        <v>2026</v>
      </c>
      <c r="D1639" t="s">
        <v>91</v>
      </c>
      <c r="E1639" t="s">
        <v>83</v>
      </c>
      <c r="F1639" t="s">
        <v>20</v>
      </c>
      <c r="G1639" t="s">
        <v>33</v>
      </c>
      <c r="H1639" t="s">
        <v>28</v>
      </c>
      <c r="I1639" t="s">
        <v>16</v>
      </c>
      <c r="J1639" t="s">
        <v>34</v>
      </c>
      <c r="K1639" t="s">
        <v>35</v>
      </c>
      <c r="L1639">
        <v>1</v>
      </c>
      <c r="M1639">
        <v>39.61</v>
      </c>
      <c r="N1639">
        <v>0.1</v>
      </c>
      <c r="O1639">
        <v>14.85</v>
      </c>
      <c r="P1639">
        <v>35.649000000000001</v>
      </c>
      <c r="Q1639">
        <v>14.85</v>
      </c>
      <c r="R1639">
        <v>20.798999999999999</v>
      </c>
      <c r="S1639">
        <v>0.58343852562484222</v>
      </c>
      <c r="T1639">
        <v>2026</v>
      </c>
      <c r="U1639" t="s">
        <v>91</v>
      </c>
      <c r="V1639">
        <v>8</v>
      </c>
      <c r="W1639" t="s">
        <v>83</v>
      </c>
    </row>
    <row r="1640" spans="1:23">
      <c r="A1640">
        <v>4832</v>
      </c>
      <c r="B1640" s="11">
        <v>46247</v>
      </c>
      <c r="C1640">
        <v>2026</v>
      </c>
      <c r="D1640" t="s">
        <v>91</v>
      </c>
      <c r="E1640" t="s">
        <v>83</v>
      </c>
      <c r="F1640" t="s">
        <v>0</v>
      </c>
      <c r="G1640" t="s">
        <v>50</v>
      </c>
      <c r="H1640" t="s">
        <v>28</v>
      </c>
      <c r="I1640" t="s">
        <v>3</v>
      </c>
      <c r="J1640" t="s">
        <v>4</v>
      </c>
      <c r="K1640" t="s">
        <v>5</v>
      </c>
      <c r="L1640">
        <v>2</v>
      </c>
      <c r="M1640">
        <v>81.59</v>
      </c>
      <c r="N1640">
        <v>0.15</v>
      </c>
      <c r="O1640">
        <v>43.9</v>
      </c>
      <c r="P1640">
        <v>138.703</v>
      </c>
      <c r="Q1640">
        <v>87.8</v>
      </c>
      <c r="R1640">
        <v>50.903000000000006</v>
      </c>
      <c r="S1640">
        <v>0.3669927831409559</v>
      </c>
      <c r="T1640">
        <v>2026</v>
      </c>
      <c r="U1640" t="s">
        <v>91</v>
      </c>
      <c r="V1640">
        <v>8</v>
      </c>
      <c r="W1640" t="s">
        <v>83</v>
      </c>
    </row>
    <row r="1641" spans="1:23">
      <c r="A1641">
        <v>747</v>
      </c>
      <c r="B1641" s="11">
        <v>46248</v>
      </c>
      <c r="C1641">
        <v>2026</v>
      </c>
      <c r="D1641" t="s">
        <v>91</v>
      </c>
      <c r="E1641" t="s">
        <v>83</v>
      </c>
      <c r="F1641" t="s">
        <v>6</v>
      </c>
      <c r="G1641" t="s">
        <v>7</v>
      </c>
      <c r="H1641" t="s">
        <v>19</v>
      </c>
      <c r="I1641" t="s">
        <v>13</v>
      </c>
      <c r="J1641" t="s">
        <v>34</v>
      </c>
      <c r="K1641" t="s">
        <v>38</v>
      </c>
      <c r="L1641">
        <v>3</v>
      </c>
      <c r="M1641">
        <v>122.96</v>
      </c>
      <c r="N1641">
        <v>0.1</v>
      </c>
      <c r="O1641">
        <v>67.62</v>
      </c>
      <c r="P1641">
        <v>331.99200000000002</v>
      </c>
      <c r="Q1641">
        <v>202.86</v>
      </c>
      <c r="R1641">
        <v>129.13200000000001</v>
      </c>
      <c r="S1641">
        <v>0.38896117978746475</v>
      </c>
      <c r="T1641">
        <v>2026</v>
      </c>
      <c r="U1641" t="s">
        <v>91</v>
      </c>
      <c r="V1641">
        <v>8</v>
      </c>
      <c r="W1641" t="s">
        <v>83</v>
      </c>
    </row>
    <row r="1642" spans="1:23">
      <c r="A1642">
        <v>2281</v>
      </c>
      <c r="B1642" s="11">
        <v>46248</v>
      </c>
      <c r="C1642">
        <v>2026</v>
      </c>
      <c r="D1642" t="s">
        <v>91</v>
      </c>
      <c r="E1642" t="s">
        <v>83</v>
      </c>
      <c r="F1642" t="s">
        <v>6</v>
      </c>
      <c r="G1642" t="s">
        <v>41</v>
      </c>
      <c r="H1642" t="s">
        <v>19</v>
      </c>
      <c r="I1642" t="s">
        <v>3</v>
      </c>
      <c r="J1642" t="s">
        <v>9</v>
      </c>
      <c r="K1642" t="s">
        <v>46</v>
      </c>
      <c r="L1642">
        <v>1</v>
      </c>
      <c r="M1642">
        <v>70.91</v>
      </c>
      <c r="N1642">
        <v>0</v>
      </c>
      <c r="O1642">
        <v>33.11</v>
      </c>
      <c r="P1642">
        <v>70.91</v>
      </c>
      <c r="Q1642">
        <v>33.11</v>
      </c>
      <c r="R1642">
        <v>37.799999999999997</v>
      </c>
      <c r="S1642">
        <v>0.53307008884501483</v>
      </c>
      <c r="T1642">
        <v>2026</v>
      </c>
      <c r="U1642" t="s">
        <v>91</v>
      </c>
      <c r="V1642">
        <v>8</v>
      </c>
      <c r="W1642" t="s">
        <v>83</v>
      </c>
    </row>
    <row r="1643" spans="1:23">
      <c r="A1643">
        <v>2414</v>
      </c>
      <c r="B1643" s="11">
        <v>46248</v>
      </c>
      <c r="C1643">
        <v>2026</v>
      </c>
      <c r="D1643" t="s">
        <v>91</v>
      </c>
      <c r="E1643" t="s">
        <v>83</v>
      </c>
      <c r="F1643" t="s">
        <v>6</v>
      </c>
      <c r="G1643" t="s">
        <v>27</v>
      </c>
      <c r="H1643" t="s">
        <v>8</v>
      </c>
      <c r="I1643" t="s">
        <v>16</v>
      </c>
      <c r="J1643" t="s">
        <v>4</v>
      </c>
      <c r="K1643" t="s">
        <v>22</v>
      </c>
      <c r="L1643">
        <v>6</v>
      </c>
      <c r="M1643">
        <v>50.94</v>
      </c>
      <c r="N1643">
        <v>0.1</v>
      </c>
      <c r="O1643">
        <v>22.76</v>
      </c>
      <c r="P1643">
        <v>275.07600000000002</v>
      </c>
      <c r="Q1643">
        <v>136.56</v>
      </c>
      <c r="R1643">
        <v>138.51600000000002</v>
      </c>
      <c r="S1643">
        <v>0.50355538105832576</v>
      </c>
      <c r="T1643">
        <v>2026</v>
      </c>
      <c r="U1643" t="s">
        <v>91</v>
      </c>
      <c r="V1643">
        <v>8</v>
      </c>
      <c r="W1643" t="s">
        <v>83</v>
      </c>
    </row>
    <row r="1644" spans="1:23">
      <c r="A1644">
        <v>3162</v>
      </c>
      <c r="B1644" s="11">
        <v>46248</v>
      </c>
      <c r="C1644">
        <v>2026</v>
      </c>
      <c r="D1644" t="s">
        <v>91</v>
      </c>
      <c r="E1644" t="s">
        <v>83</v>
      </c>
      <c r="F1644" t="s">
        <v>6</v>
      </c>
      <c r="G1644" t="s">
        <v>7</v>
      </c>
      <c r="H1644" t="s">
        <v>2</v>
      </c>
      <c r="I1644" t="s">
        <v>13</v>
      </c>
      <c r="J1644" t="s">
        <v>9</v>
      </c>
      <c r="K1644" t="s">
        <v>17</v>
      </c>
      <c r="L1644">
        <v>1</v>
      </c>
      <c r="M1644">
        <v>144.96</v>
      </c>
      <c r="N1644">
        <v>0.05</v>
      </c>
      <c r="O1644">
        <v>77.959999999999994</v>
      </c>
      <c r="P1644">
        <v>137.71199999999999</v>
      </c>
      <c r="Q1644">
        <v>77.959999999999994</v>
      </c>
      <c r="R1644">
        <v>59.751999999999995</v>
      </c>
      <c r="S1644">
        <v>0.43389101893807364</v>
      </c>
      <c r="T1644">
        <v>2026</v>
      </c>
      <c r="U1644" t="s">
        <v>91</v>
      </c>
      <c r="V1644">
        <v>8</v>
      </c>
      <c r="W1644" t="s">
        <v>83</v>
      </c>
    </row>
    <row r="1645" spans="1:23">
      <c r="A1645">
        <v>3200</v>
      </c>
      <c r="B1645" s="11">
        <v>46248</v>
      </c>
      <c r="C1645">
        <v>2026</v>
      </c>
      <c r="D1645" t="s">
        <v>91</v>
      </c>
      <c r="E1645" t="s">
        <v>83</v>
      </c>
      <c r="F1645" t="s">
        <v>20</v>
      </c>
      <c r="G1645" t="s">
        <v>33</v>
      </c>
      <c r="H1645" t="s">
        <v>19</v>
      </c>
      <c r="I1645" t="s">
        <v>13</v>
      </c>
      <c r="J1645" t="s">
        <v>9</v>
      </c>
      <c r="K1645" t="s">
        <v>37</v>
      </c>
      <c r="L1645">
        <v>1</v>
      </c>
      <c r="M1645">
        <v>152.97</v>
      </c>
      <c r="N1645">
        <v>0</v>
      </c>
      <c r="O1645">
        <v>79.66</v>
      </c>
      <c r="P1645">
        <v>152.97</v>
      </c>
      <c r="Q1645">
        <v>79.66</v>
      </c>
      <c r="R1645">
        <v>73.31</v>
      </c>
      <c r="S1645">
        <v>0.47924429626724196</v>
      </c>
      <c r="T1645">
        <v>2026</v>
      </c>
      <c r="U1645" t="s">
        <v>91</v>
      </c>
      <c r="V1645">
        <v>8</v>
      </c>
      <c r="W1645" t="s">
        <v>83</v>
      </c>
    </row>
    <row r="1646" spans="1:23">
      <c r="A1646">
        <v>3521</v>
      </c>
      <c r="B1646" s="11">
        <v>46248</v>
      </c>
      <c r="C1646">
        <v>2026</v>
      </c>
      <c r="D1646" t="s">
        <v>91</v>
      </c>
      <c r="E1646" t="s">
        <v>83</v>
      </c>
      <c r="F1646" t="s">
        <v>11</v>
      </c>
      <c r="G1646" t="s">
        <v>52</v>
      </c>
      <c r="H1646" t="s">
        <v>2</v>
      </c>
      <c r="I1646" t="s">
        <v>16</v>
      </c>
      <c r="J1646" t="s">
        <v>14</v>
      </c>
      <c r="K1646" t="s">
        <v>32</v>
      </c>
      <c r="L1646">
        <v>2</v>
      </c>
      <c r="M1646">
        <v>45.79</v>
      </c>
      <c r="N1646">
        <v>0</v>
      </c>
      <c r="O1646">
        <v>18.23</v>
      </c>
      <c r="P1646">
        <v>91.58</v>
      </c>
      <c r="Q1646">
        <v>36.46</v>
      </c>
      <c r="R1646">
        <v>55.12</v>
      </c>
      <c r="S1646">
        <v>0.60187813933173184</v>
      </c>
      <c r="T1646">
        <v>2026</v>
      </c>
      <c r="U1646" t="s">
        <v>91</v>
      </c>
      <c r="V1646">
        <v>8</v>
      </c>
      <c r="W1646" t="s">
        <v>83</v>
      </c>
    </row>
    <row r="1647" spans="1:23">
      <c r="A1647">
        <v>4447</v>
      </c>
      <c r="B1647" s="11">
        <v>46248</v>
      </c>
      <c r="C1647">
        <v>2026</v>
      </c>
      <c r="D1647" t="s">
        <v>91</v>
      </c>
      <c r="E1647" t="s">
        <v>83</v>
      </c>
      <c r="F1647" t="s">
        <v>6</v>
      </c>
      <c r="G1647" t="s">
        <v>27</v>
      </c>
      <c r="H1647" t="s">
        <v>2</v>
      </c>
      <c r="I1647" t="s">
        <v>13</v>
      </c>
      <c r="J1647" t="s">
        <v>14</v>
      </c>
      <c r="K1647" t="s">
        <v>48</v>
      </c>
      <c r="L1647">
        <v>1</v>
      </c>
      <c r="M1647">
        <v>161.31</v>
      </c>
      <c r="N1647">
        <v>0</v>
      </c>
      <c r="O1647">
        <v>87.81</v>
      </c>
      <c r="P1647">
        <v>161.31</v>
      </c>
      <c r="Q1647">
        <v>87.81</v>
      </c>
      <c r="R1647">
        <v>73.5</v>
      </c>
      <c r="S1647">
        <v>0.45564441138181139</v>
      </c>
      <c r="T1647">
        <v>2026</v>
      </c>
      <c r="U1647" t="s">
        <v>91</v>
      </c>
      <c r="V1647">
        <v>8</v>
      </c>
      <c r="W1647" t="s">
        <v>83</v>
      </c>
    </row>
    <row r="1648" spans="1:23">
      <c r="A1648">
        <v>421</v>
      </c>
      <c r="B1648" s="11">
        <v>46249</v>
      </c>
      <c r="C1648">
        <v>2026</v>
      </c>
      <c r="D1648" t="s">
        <v>91</v>
      </c>
      <c r="E1648" t="s">
        <v>83</v>
      </c>
      <c r="F1648" t="s">
        <v>20</v>
      </c>
      <c r="G1648" t="s">
        <v>31</v>
      </c>
      <c r="H1648" t="s">
        <v>2</v>
      </c>
      <c r="I1648" t="s">
        <v>13</v>
      </c>
      <c r="J1648" t="s">
        <v>34</v>
      </c>
      <c r="K1648" t="s">
        <v>42</v>
      </c>
      <c r="L1648">
        <v>2</v>
      </c>
      <c r="M1648">
        <v>35.97</v>
      </c>
      <c r="N1648">
        <v>0.05</v>
      </c>
      <c r="O1648">
        <v>14.28</v>
      </c>
      <c r="P1648">
        <v>68.342999999999989</v>
      </c>
      <c r="Q1648">
        <v>28.56</v>
      </c>
      <c r="R1648">
        <v>39.782999999999987</v>
      </c>
      <c r="S1648">
        <v>0.58210789693165343</v>
      </c>
      <c r="T1648">
        <v>2026</v>
      </c>
      <c r="U1648" t="s">
        <v>91</v>
      </c>
      <c r="V1648">
        <v>8</v>
      </c>
      <c r="W1648" t="s">
        <v>83</v>
      </c>
    </row>
    <row r="1649" spans="1:23">
      <c r="A1649">
        <v>962</v>
      </c>
      <c r="B1649" s="11">
        <v>46249</v>
      </c>
      <c r="C1649">
        <v>2026</v>
      </c>
      <c r="D1649" t="s">
        <v>91</v>
      </c>
      <c r="E1649" t="s">
        <v>83</v>
      </c>
      <c r="F1649" t="s">
        <v>0</v>
      </c>
      <c r="G1649" t="s">
        <v>1</v>
      </c>
      <c r="H1649" t="s">
        <v>19</v>
      </c>
      <c r="I1649" t="s">
        <v>13</v>
      </c>
      <c r="J1649" t="s">
        <v>34</v>
      </c>
      <c r="K1649" t="s">
        <v>35</v>
      </c>
      <c r="L1649">
        <v>2</v>
      </c>
      <c r="M1649">
        <v>39.729999999999997</v>
      </c>
      <c r="N1649">
        <v>0</v>
      </c>
      <c r="O1649">
        <v>14.95</v>
      </c>
      <c r="P1649">
        <v>79.459999999999994</v>
      </c>
      <c r="Q1649">
        <v>29.9</v>
      </c>
      <c r="R1649">
        <v>49.559999999999995</v>
      </c>
      <c r="S1649">
        <v>0.62371004278882458</v>
      </c>
      <c r="T1649">
        <v>2026</v>
      </c>
      <c r="U1649" t="s">
        <v>91</v>
      </c>
      <c r="V1649">
        <v>8</v>
      </c>
      <c r="W1649" t="s">
        <v>83</v>
      </c>
    </row>
    <row r="1650" spans="1:23">
      <c r="A1650">
        <v>1386</v>
      </c>
      <c r="B1650" s="11">
        <v>46249</v>
      </c>
      <c r="C1650">
        <v>2026</v>
      </c>
      <c r="D1650" t="s">
        <v>91</v>
      </c>
      <c r="E1650" t="s">
        <v>83</v>
      </c>
      <c r="F1650" t="s">
        <v>6</v>
      </c>
      <c r="G1650" t="s">
        <v>43</v>
      </c>
      <c r="H1650" t="s">
        <v>2</v>
      </c>
      <c r="I1650" t="s">
        <v>16</v>
      </c>
      <c r="J1650" t="s">
        <v>14</v>
      </c>
      <c r="K1650" t="s">
        <v>15</v>
      </c>
      <c r="L1650">
        <v>2</v>
      </c>
      <c r="M1650">
        <v>36.049999999999997</v>
      </c>
      <c r="N1650">
        <v>0</v>
      </c>
      <c r="O1650">
        <v>13.8</v>
      </c>
      <c r="P1650">
        <v>72.099999999999994</v>
      </c>
      <c r="Q1650">
        <v>27.6</v>
      </c>
      <c r="R1650">
        <v>44.499999999999993</v>
      </c>
      <c r="S1650">
        <v>0.61719833564493753</v>
      </c>
      <c r="T1650">
        <v>2026</v>
      </c>
      <c r="U1650" t="s">
        <v>91</v>
      </c>
      <c r="V1650">
        <v>8</v>
      </c>
      <c r="W1650" t="s">
        <v>83</v>
      </c>
    </row>
    <row r="1651" spans="1:23">
      <c r="A1651">
        <v>3083</v>
      </c>
      <c r="B1651" s="11">
        <v>46249</v>
      </c>
      <c r="C1651">
        <v>2026</v>
      </c>
      <c r="D1651" t="s">
        <v>91</v>
      </c>
      <c r="E1651" t="s">
        <v>83</v>
      </c>
      <c r="F1651" t="s">
        <v>20</v>
      </c>
      <c r="G1651" t="s">
        <v>31</v>
      </c>
      <c r="H1651" t="s">
        <v>2</v>
      </c>
      <c r="I1651" t="s">
        <v>13</v>
      </c>
      <c r="J1651" t="s">
        <v>23</v>
      </c>
      <c r="K1651" t="s">
        <v>29</v>
      </c>
      <c r="L1651">
        <v>1</v>
      </c>
      <c r="M1651">
        <v>194.36</v>
      </c>
      <c r="N1651">
        <v>0</v>
      </c>
      <c r="O1651">
        <v>106.01</v>
      </c>
      <c r="P1651">
        <v>194.36</v>
      </c>
      <c r="Q1651">
        <v>106.01</v>
      </c>
      <c r="R1651">
        <v>88.350000000000009</v>
      </c>
      <c r="S1651">
        <v>0.45456884132537562</v>
      </c>
      <c r="T1651">
        <v>2026</v>
      </c>
      <c r="U1651" t="s">
        <v>91</v>
      </c>
      <c r="V1651">
        <v>8</v>
      </c>
      <c r="W1651" t="s">
        <v>83</v>
      </c>
    </row>
    <row r="1652" spans="1:23">
      <c r="A1652">
        <v>3174</v>
      </c>
      <c r="B1652" s="11">
        <v>46249</v>
      </c>
      <c r="C1652">
        <v>2026</v>
      </c>
      <c r="D1652" t="s">
        <v>91</v>
      </c>
      <c r="E1652" t="s">
        <v>83</v>
      </c>
      <c r="F1652" t="s">
        <v>20</v>
      </c>
      <c r="G1652" t="s">
        <v>21</v>
      </c>
      <c r="H1652" t="s">
        <v>19</v>
      </c>
      <c r="I1652" t="s">
        <v>3</v>
      </c>
      <c r="J1652" t="s">
        <v>23</v>
      </c>
      <c r="K1652" t="s">
        <v>29</v>
      </c>
      <c r="L1652">
        <v>1</v>
      </c>
      <c r="M1652">
        <v>192.67</v>
      </c>
      <c r="N1652">
        <v>0.05</v>
      </c>
      <c r="O1652">
        <v>103.37</v>
      </c>
      <c r="P1652">
        <v>183.03649999999999</v>
      </c>
      <c r="Q1652">
        <v>103.37</v>
      </c>
      <c r="R1652">
        <v>79.666499999999985</v>
      </c>
      <c r="S1652">
        <v>0.43524925356417976</v>
      </c>
      <c r="T1652">
        <v>2026</v>
      </c>
      <c r="U1652" t="s">
        <v>91</v>
      </c>
      <c r="V1652">
        <v>8</v>
      </c>
      <c r="W1652" t="s">
        <v>83</v>
      </c>
    </row>
    <row r="1653" spans="1:23">
      <c r="A1653">
        <v>4045</v>
      </c>
      <c r="B1653" s="11">
        <v>46249</v>
      </c>
      <c r="C1653">
        <v>2026</v>
      </c>
      <c r="D1653" t="s">
        <v>91</v>
      </c>
      <c r="E1653" t="s">
        <v>83</v>
      </c>
      <c r="F1653" t="s">
        <v>11</v>
      </c>
      <c r="G1653" t="s">
        <v>52</v>
      </c>
      <c r="H1653" t="s">
        <v>2</v>
      </c>
      <c r="I1653" t="s">
        <v>13</v>
      </c>
      <c r="J1653" t="s">
        <v>9</v>
      </c>
      <c r="K1653" t="s">
        <v>10</v>
      </c>
      <c r="L1653">
        <v>3</v>
      </c>
      <c r="M1653">
        <v>92.12</v>
      </c>
      <c r="N1653">
        <v>0.1</v>
      </c>
      <c r="O1653">
        <v>44.1</v>
      </c>
      <c r="P1653">
        <v>248.72400000000002</v>
      </c>
      <c r="Q1653">
        <v>132.30000000000001</v>
      </c>
      <c r="R1653">
        <v>116.42400000000001</v>
      </c>
      <c r="S1653">
        <v>0.46808510638297873</v>
      </c>
      <c r="T1653">
        <v>2026</v>
      </c>
      <c r="U1653" t="s">
        <v>91</v>
      </c>
      <c r="V1653">
        <v>8</v>
      </c>
      <c r="W1653" t="s">
        <v>83</v>
      </c>
    </row>
    <row r="1654" spans="1:23">
      <c r="A1654">
        <v>4850</v>
      </c>
      <c r="B1654" s="11">
        <v>46249</v>
      </c>
      <c r="C1654">
        <v>2026</v>
      </c>
      <c r="D1654" t="s">
        <v>91</v>
      </c>
      <c r="E1654" t="s">
        <v>83</v>
      </c>
      <c r="F1654" t="s">
        <v>6</v>
      </c>
      <c r="G1654" t="s">
        <v>7</v>
      </c>
      <c r="H1654" t="s">
        <v>19</v>
      </c>
      <c r="I1654" t="s">
        <v>16</v>
      </c>
      <c r="J1654" t="s">
        <v>23</v>
      </c>
      <c r="K1654" t="s">
        <v>29</v>
      </c>
      <c r="L1654">
        <v>1</v>
      </c>
      <c r="M1654">
        <v>192.82</v>
      </c>
      <c r="N1654">
        <v>0</v>
      </c>
      <c r="O1654">
        <v>104.98</v>
      </c>
      <c r="P1654">
        <v>192.82</v>
      </c>
      <c r="Q1654">
        <v>104.98</v>
      </c>
      <c r="R1654">
        <v>87.839999999999989</v>
      </c>
      <c r="S1654">
        <v>0.45555440307022088</v>
      </c>
      <c r="T1654">
        <v>2026</v>
      </c>
      <c r="U1654" t="s">
        <v>91</v>
      </c>
      <c r="V1654">
        <v>8</v>
      </c>
      <c r="W1654" t="s">
        <v>83</v>
      </c>
    </row>
    <row r="1655" spans="1:23">
      <c r="A1655">
        <v>71</v>
      </c>
      <c r="B1655" s="11">
        <v>46250</v>
      </c>
      <c r="C1655">
        <v>2026</v>
      </c>
      <c r="D1655" t="s">
        <v>91</v>
      </c>
      <c r="E1655" t="s">
        <v>83</v>
      </c>
      <c r="F1655" t="s">
        <v>11</v>
      </c>
      <c r="G1655" t="s">
        <v>52</v>
      </c>
      <c r="H1655" t="s">
        <v>2</v>
      </c>
      <c r="I1655" t="s">
        <v>13</v>
      </c>
      <c r="J1655" t="s">
        <v>4</v>
      </c>
      <c r="K1655" t="s">
        <v>5</v>
      </c>
      <c r="L1655">
        <v>3</v>
      </c>
      <c r="M1655">
        <v>80.099999999999994</v>
      </c>
      <c r="N1655">
        <v>0</v>
      </c>
      <c r="O1655">
        <v>42.41</v>
      </c>
      <c r="P1655">
        <v>240.29999999999998</v>
      </c>
      <c r="Q1655">
        <v>127.22999999999999</v>
      </c>
      <c r="R1655">
        <v>113.07</v>
      </c>
      <c r="S1655">
        <v>0.47053682896379528</v>
      </c>
      <c r="T1655">
        <v>2026</v>
      </c>
      <c r="U1655" t="s">
        <v>91</v>
      </c>
      <c r="V1655">
        <v>8</v>
      </c>
      <c r="W1655" t="s">
        <v>83</v>
      </c>
    </row>
    <row r="1656" spans="1:23">
      <c r="A1656">
        <v>627</v>
      </c>
      <c r="B1656" s="11">
        <v>46250</v>
      </c>
      <c r="C1656">
        <v>2026</v>
      </c>
      <c r="D1656" t="s">
        <v>91</v>
      </c>
      <c r="E1656" t="s">
        <v>83</v>
      </c>
      <c r="F1656" t="s">
        <v>20</v>
      </c>
      <c r="G1656" t="s">
        <v>31</v>
      </c>
      <c r="H1656" t="s">
        <v>28</v>
      </c>
      <c r="I1656" t="s">
        <v>13</v>
      </c>
      <c r="J1656" t="s">
        <v>4</v>
      </c>
      <c r="K1656" t="s">
        <v>5</v>
      </c>
      <c r="L1656">
        <v>6</v>
      </c>
      <c r="M1656">
        <v>83.26</v>
      </c>
      <c r="N1656">
        <v>0</v>
      </c>
      <c r="O1656">
        <v>43.8</v>
      </c>
      <c r="P1656">
        <v>499.56000000000006</v>
      </c>
      <c r="Q1656">
        <v>262.79999999999995</v>
      </c>
      <c r="R1656">
        <v>236.7600000000001</v>
      </c>
      <c r="S1656">
        <v>0.47393706461686297</v>
      </c>
      <c r="T1656">
        <v>2026</v>
      </c>
      <c r="U1656" t="s">
        <v>91</v>
      </c>
      <c r="V1656">
        <v>8</v>
      </c>
      <c r="W1656" t="s">
        <v>83</v>
      </c>
    </row>
    <row r="1657" spans="1:23">
      <c r="A1657">
        <v>959</v>
      </c>
      <c r="B1657" s="11">
        <v>46250</v>
      </c>
      <c r="C1657">
        <v>2026</v>
      </c>
      <c r="D1657" t="s">
        <v>91</v>
      </c>
      <c r="E1657" t="s">
        <v>83</v>
      </c>
      <c r="F1657" t="s">
        <v>6</v>
      </c>
      <c r="G1657" t="s">
        <v>7</v>
      </c>
      <c r="H1657" t="s">
        <v>19</v>
      </c>
      <c r="I1657" t="s">
        <v>3</v>
      </c>
      <c r="J1657" t="s">
        <v>34</v>
      </c>
      <c r="K1657" t="s">
        <v>35</v>
      </c>
      <c r="L1657">
        <v>4</v>
      </c>
      <c r="M1657">
        <v>40.46</v>
      </c>
      <c r="N1657">
        <v>0</v>
      </c>
      <c r="O1657">
        <v>15.12</v>
      </c>
      <c r="P1657">
        <v>161.84</v>
      </c>
      <c r="Q1657">
        <v>60.48</v>
      </c>
      <c r="R1657">
        <v>101.36000000000001</v>
      </c>
      <c r="S1657">
        <v>0.62629757785467133</v>
      </c>
      <c r="T1657">
        <v>2026</v>
      </c>
      <c r="U1657" t="s">
        <v>91</v>
      </c>
      <c r="V1657">
        <v>8</v>
      </c>
      <c r="W1657" t="s">
        <v>83</v>
      </c>
    </row>
    <row r="1658" spans="1:23">
      <c r="A1658">
        <v>967</v>
      </c>
      <c r="B1658" s="11">
        <v>46250</v>
      </c>
      <c r="C1658">
        <v>2026</v>
      </c>
      <c r="D1658" t="s">
        <v>91</v>
      </c>
      <c r="E1658" t="s">
        <v>83</v>
      </c>
      <c r="F1658" t="s">
        <v>11</v>
      </c>
      <c r="G1658" t="s">
        <v>52</v>
      </c>
      <c r="H1658" t="s">
        <v>8</v>
      </c>
      <c r="I1658" t="s">
        <v>3</v>
      </c>
      <c r="J1658" t="s">
        <v>4</v>
      </c>
      <c r="K1658" t="s">
        <v>5</v>
      </c>
      <c r="L1658">
        <v>5</v>
      </c>
      <c r="M1658">
        <v>81.55</v>
      </c>
      <c r="N1658">
        <v>0.2</v>
      </c>
      <c r="O1658">
        <v>42.09</v>
      </c>
      <c r="P1658">
        <v>326.20000000000005</v>
      </c>
      <c r="Q1658">
        <v>210.45000000000002</v>
      </c>
      <c r="R1658">
        <v>115.75000000000003</v>
      </c>
      <c r="S1658">
        <v>0.3548436541998774</v>
      </c>
      <c r="T1658">
        <v>2026</v>
      </c>
      <c r="U1658" t="s">
        <v>91</v>
      </c>
      <c r="V1658">
        <v>8</v>
      </c>
      <c r="W1658" t="s">
        <v>83</v>
      </c>
    </row>
    <row r="1659" spans="1:23">
      <c r="A1659">
        <v>1267</v>
      </c>
      <c r="B1659" s="11">
        <v>46250</v>
      </c>
      <c r="C1659">
        <v>2026</v>
      </c>
      <c r="D1659" t="s">
        <v>91</v>
      </c>
      <c r="E1659" t="s">
        <v>83</v>
      </c>
      <c r="F1659" t="s">
        <v>6</v>
      </c>
      <c r="G1659" t="s">
        <v>43</v>
      </c>
      <c r="H1659" t="s">
        <v>19</v>
      </c>
      <c r="I1659" t="s">
        <v>13</v>
      </c>
      <c r="J1659" t="s">
        <v>23</v>
      </c>
      <c r="K1659" t="s">
        <v>40</v>
      </c>
      <c r="L1659">
        <v>2</v>
      </c>
      <c r="M1659">
        <v>83.56</v>
      </c>
      <c r="N1659">
        <v>0</v>
      </c>
      <c r="O1659">
        <v>39.119999999999997</v>
      </c>
      <c r="P1659">
        <v>167.12</v>
      </c>
      <c r="Q1659">
        <v>78.239999999999995</v>
      </c>
      <c r="R1659">
        <v>88.88000000000001</v>
      </c>
      <c r="S1659">
        <v>0.53183341311632359</v>
      </c>
      <c r="T1659">
        <v>2026</v>
      </c>
      <c r="U1659" t="s">
        <v>91</v>
      </c>
      <c r="V1659">
        <v>8</v>
      </c>
      <c r="W1659" t="s">
        <v>83</v>
      </c>
    </row>
    <row r="1660" spans="1:23">
      <c r="A1660">
        <v>1394</v>
      </c>
      <c r="B1660" s="11">
        <v>46250</v>
      </c>
      <c r="C1660">
        <v>2026</v>
      </c>
      <c r="D1660" t="s">
        <v>91</v>
      </c>
      <c r="E1660" t="s">
        <v>83</v>
      </c>
      <c r="F1660" t="s">
        <v>11</v>
      </c>
      <c r="G1660" t="s">
        <v>39</v>
      </c>
      <c r="H1660" t="s">
        <v>2</v>
      </c>
      <c r="I1660" t="s">
        <v>3</v>
      </c>
      <c r="J1660" t="s">
        <v>23</v>
      </c>
      <c r="K1660" t="s">
        <v>51</v>
      </c>
      <c r="L1660">
        <v>3</v>
      </c>
      <c r="M1660">
        <v>125.75</v>
      </c>
      <c r="N1660">
        <v>0</v>
      </c>
      <c r="O1660">
        <v>62.05</v>
      </c>
      <c r="P1660">
        <v>377.25</v>
      </c>
      <c r="Q1660">
        <v>186.14999999999998</v>
      </c>
      <c r="R1660">
        <v>191.10000000000002</v>
      </c>
      <c r="S1660">
        <v>0.50656063618290259</v>
      </c>
      <c r="T1660">
        <v>2026</v>
      </c>
      <c r="U1660" t="s">
        <v>91</v>
      </c>
      <c r="V1660">
        <v>8</v>
      </c>
      <c r="W1660" t="s">
        <v>83</v>
      </c>
    </row>
    <row r="1661" spans="1:23">
      <c r="A1661">
        <v>1652</v>
      </c>
      <c r="B1661" s="11">
        <v>46250</v>
      </c>
      <c r="C1661">
        <v>2026</v>
      </c>
      <c r="D1661" t="s">
        <v>91</v>
      </c>
      <c r="E1661" t="s">
        <v>83</v>
      </c>
      <c r="F1661" t="s">
        <v>0</v>
      </c>
      <c r="G1661" t="s">
        <v>1</v>
      </c>
      <c r="H1661" t="s">
        <v>2</v>
      </c>
      <c r="I1661" t="s">
        <v>3</v>
      </c>
      <c r="J1661" t="s">
        <v>14</v>
      </c>
      <c r="K1661" t="s">
        <v>15</v>
      </c>
      <c r="L1661">
        <v>1</v>
      </c>
      <c r="M1661">
        <v>35.619999999999997</v>
      </c>
      <c r="N1661">
        <v>0.1</v>
      </c>
      <c r="O1661">
        <v>13.55</v>
      </c>
      <c r="P1661">
        <v>32.058</v>
      </c>
      <c r="Q1661">
        <v>13.55</v>
      </c>
      <c r="R1661">
        <v>18.507999999999999</v>
      </c>
      <c r="S1661">
        <v>0.57732859192713204</v>
      </c>
      <c r="T1661">
        <v>2026</v>
      </c>
      <c r="U1661" t="s">
        <v>91</v>
      </c>
      <c r="V1661">
        <v>8</v>
      </c>
      <c r="W1661" t="s">
        <v>83</v>
      </c>
    </row>
    <row r="1662" spans="1:23">
      <c r="A1662">
        <v>2126</v>
      </c>
      <c r="B1662" s="11">
        <v>46250</v>
      </c>
      <c r="C1662">
        <v>2026</v>
      </c>
      <c r="D1662" t="s">
        <v>91</v>
      </c>
      <c r="E1662" t="s">
        <v>83</v>
      </c>
      <c r="F1662" t="s">
        <v>6</v>
      </c>
      <c r="G1662" t="s">
        <v>49</v>
      </c>
      <c r="H1662" t="s">
        <v>2</v>
      </c>
      <c r="I1662" t="s">
        <v>16</v>
      </c>
      <c r="J1662" t="s">
        <v>4</v>
      </c>
      <c r="K1662" t="s">
        <v>30</v>
      </c>
      <c r="L1662">
        <v>2</v>
      </c>
      <c r="M1662">
        <v>104.02</v>
      </c>
      <c r="N1662">
        <v>0</v>
      </c>
      <c r="O1662">
        <v>50.26</v>
      </c>
      <c r="P1662">
        <v>208.04</v>
      </c>
      <c r="Q1662">
        <v>100.52</v>
      </c>
      <c r="R1662">
        <v>107.52</v>
      </c>
      <c r="S1662">
        <v>0.51682368775235532</v>
      </c>
      <c r="T1662">
        <v>2026</v>
      </c>
      <c r="U1662" t="s">
        <v>91</v>
      </c>
      <c r="V1662">
        <v>8</v>
      </c>
      <c r="W1662" t="s">
        <v>83</v>
      </c>
    </row>
    <row r="1663" spans="1:23">
      <c r="A1663">
        <v>2282</v>
      </c>
      <c r="B1663" s="11">
        <v>46250</v>
      </c>
      <c r="C1663">
        <v>2026</v>
      </c>
      <c r="D1663" t="s">
        <v>91</v>
      </c>
      <c r="E1663" t="s">
        <v>83</v>
      </c>
      <c r="F1663" t="s">
        <v>6</v>
      </c>
      <c r="G1663" t="s">
        <v>27</v>
      </c>
      <c r="H1663" t="s">
        <v>8</v>
      </c>
      <c r="I1663" t="s">
        <v>16</v>
      </c>
      <c r="J1663" t="s">
        <v>9</v>
      </c>
      <c r="K1663" t="s">
        <v>10</v>
      </c>
      <c r="L1663">
        <v>8</v>
      </c>
      <c r="M1663">
        <v>92.71</v>
      </c>
      <c r="N1663">
        <v>0.1</v>
      </c>
      <c r="O1663">
        <v>44.83</v>
      </c>
      <c r="P1663">
        <v>667.51199999999994</v>
      </c>
      <c r="Q1663">
        <v>358.64</v>
      </c>
      <c r="R1663">
        <v>308.87199999999996</v>
      </c>
      <c r="S1663">
        <v>0.46272126943036229</v>
      </c>
      <c r="T1663">
        <v>2026</v>
      </c>
      <c r="U1663" t="s">
        <v>91</v>
      </c>
      <c r="V1663">
        <v>8</v>
      </c>
      <c r="W1663" t="s">
        <v>83</v>
      </c>
    </row>
    <row r="1664" spans="1:23">
      <c r="A1664">
        <v>2426</v>
      </c>
      <c r="B1664" s="11">
        <v>46250</v>
      </c>
      <c r="C1664">
        <v>2026</v>
      </c>
      <c r="D1664" t="s">
        <v>91</v>
      </c>
      <c r="E1664" t="s">
        <v>83</v>
      </c>
      <c r="F1664" t="s">
        <v>6</v>
      </c>
      <c r="G1664" t="s">
        <v>43</v>
      </c>
      <c r="H1664" t="s">
        <v>2</v>
      </c>
      <c r="I1664" t="s">
        <v>13</v>
      </c>
      <c r="J1664" t="s">
        <v>9</v>
      </c>
      <c r="K1664" t="s">
        <v>10</v>
      </c>
      <c r="L1664">
        <v>1</v>
      </c>
      <c r="M1664">
        <v>90.58</v>
      </c>
      <c r="N1664">
        <v>0</v>
      </c>
      <c r="O1664">
        <v>44.53</v>
      </c>
      <c r="P1664">
        <v>90.58</v>
      </c>
      <c r="Q1664">
        <v>44.53</v>
      </c>
      <c r="R1664">
        <v>46.05</v>
      </c>
      <c r="S1664">
        <v>0.50839037315080593</v>
      </c>
      <c r="T1664">
        <v>2026</v>
      </c>
      <c r="U1664" t="s">
        <v>91</v>
      </c>
      <c r="V1664">
        <v>8</v>
      </c>
      <c r="W1664" t="s">
        <v>83</v>
      </c>
    </row>
    <row r="1665" spans="1:23">
      <c r="A1665">
        <v>2534</v>
      </c>
      <c r="B1665" s="11">
        <v>46250</v>
      </c>
      <c r="C1665">
        <v>2026</v>
      </c>
      <c r="D1665" t="s">
        <v>91</v>
      </c>
      <c r="E1665" t="s">
        <v>83</v>
      </c>
      <c r="F1665" t="s">
        <v>6</v>
      </c>
      <c r="G1665" t="s">
        <v>49</v>
      </c>
      <c r="H1665" t="s">
        <v>2</v>
      </c>
      <c r="I1665" t="s">
        <v>13</v>
      </c>
      <c r="J1665" t="s">
        <v>23</v>
      </c>
      <c r="K1665" t="s">
        <v>51</v>
      </c>
      <c r="L1665">
        <v>1</v>
      </c>
      <c r="M1665">
        <v>120.22</v>
      </c>
      <c r="N1665">
        <v>0</v>
      </c>
      <c r="O1665">
        <v>62.31</v>
      </c>
      <c r="P1665">
        <v>120.22</v>
      </c>
      <c r="Q1665">
        <v>62.31</v>
      </c>
      <c r="R1665">
        <v>57.91</v>
      </c>
      <c r="S1665">
        <v>0.48170021627017134</v>
      </c>
      <c r="T1665">
        <v>2026</v>
      </c>
      <c r="U1665" t="s">
        <v>91</v>
      </c>
      <c r="V1665">
        <v>8</v>
      </c>
      <c r="W1665" t="s">
        <v>83</v>
      </c>
    </row>
    <row r="1666" spans="1:23">
      <c r="A1666">
        <v>2948</v>
      </c>
      <c r="B1666" s="11">
        <v>46250</v>
      </c>
      <c r="C1666">
        <v>2026</v>
      </c>
      <c r="D1666" t="s">
        <v>91</v>
      </c>
      <c r="E1666" t="s">
        <v>83</v>
      </c>
      <c r="F1666" t="s">
        <v>11</v>
      </c>
      <c r="G1666" t="s">
        <v>12</v>
      </c>
      <c r="H1666" t="s">
        <v>19</v>
      </c>
      <c r="I1666" t="s">
        <v>13</v>
      </c>
      <c r="J1666" t="s">
        <v>14</v>
      </c>
      <c r="K1666" t="s">
        <v>15</v>
      </c>
      <c r="L1666">
        <v>3</v>
      </c>
      <c r="M1666">
        <v>36.35</v>
      </c>
      <c r="N1666">
        <v>0</v>
      </c>
      <c r="O1666">
        <v>13.42</v>
      </c>
      <c r="P1666">
        <v>109.05000000000001</v>
      </c>
      <c r="Q1666">
        <v>40.26</v>
      </c>
      <c r="R1666">
        <v>68.79000000000002</v>
      </c>
      <c r="S1666">
        <v>0.63081155433287495</v>
      </c>
      <c r="T1666">
        <v>2026</v>
      </c>
      <c r="U1666" t="s">
        <v>91</v>
      </c>
      <c r="V1666">
        <v>8</v>
      </c>
      <c r="W1666" t="s">
        <v>83</v>
      </c>
    </row>
    <row r="1667" spans="1:23">
      <c r="A1667">
        <v>3141</v>
      </c>
      <c r="B1667" s="11">
        <v>46250</v>
      </c>
      <c r="C1667">
        <v>2026</v>
      </c>
      <c r="D1667" t="s">
        <v>91</v>
      </c>
      <c r="E1667" t="s">
        <v>83</v>
      </c>
      <c r="F1667" t="s">
        <v>6</v>
      </c>
      <c r="G1667" t="s">
        <v>43</v>
      </c>
      <c r="H1667" t="s">
        <v>28</v>
      </c>
      <c r="I1667" t="s">
        <v>3</v>
      </c>
      <c r="J1667" t="s">
        <v>23</v>
      </c>
      <c r="K1667" t="s">
        <v>29</v>
      </c>
      <c r="L1667">
        <v>2</v>
      </c>
      <c r="M1667">
        <v>195.28</v>
      </c>
      <c r="N1667">
        <v>0</v>
      </c>
      <c r="O1667">
        <v>102.24</v>
      </c>
      <c r="P1667">
        <v>390.56</v>
      </c>
      <c r="Q1667">
        <v>204.48</v>
      </c>
      <c r="R1667">
        <v>186.08</v>
      </c>
      <c r="S1667">
        <v>0.4764440802949611</v>
      </c>
      <c r="T1667">
        <v>2026</v>
      </c>
      <c r="U1667" t="s">
        <v>91</v>
      </c>
      <c r="V1667">
        <v>8</v>
      </c>
      <c r="W1667" t="s">
        <v>83</v>
      </c>
    </row>
    <row r="1668" spans="1:23">
      <c r="A1668">
        <v>3935</v>
      </c>
      <c r="B1668" s="11">
        <v>46250</v>
      </c>
      <c r="C1668">
        <v>2026</v>
      </c>
      <c r="D1668" t="s">
        <v>91</v>
      </c>
      <c r="E1668" t="s">
        <v>83</v>
      </c>
      <c r="F1668" t="s">
        <v>11</v>
      </c>
      <c r="G1668" t="s">
        <v>52</v>
      </c>
      <c r="H1668" t="s">
        <v>28</v>
      </c>
      <c r="I1668" t="s">
        <v>3</v>
      </c>
      <c r="J1668" t="s">
        <v>14</v>
      </c>
      <c r="K1668" t="s">
        <v>32</v>
      </c>
      <c r="L1668">
        <v>4</v>
      </c>
      <c r="M1668">
        <v>46.05</v>
      </c>
      <c r="N1668">
        <v>0</v>
      </c>
      <c r="O1668">
        <v>18.75</v>
      </c>
      <c r="P1668">
        <v>184.2</v>
      </c>
      <c r="Q1668">
        <v>75</v>
      </c>
      <c r="R1668">
        <v>109.19999999999999</v>
      </c>
      <c r="S1668">
        <v>0.5928338762214983</v>
      </c>
      <c r="T1668">
        <v>2026</v>
      </c>
      <c r="U1668" t="s">
        <v>91</v>
      </c>
      <c r="V1668">
        <v>8</v>
      </c>
      <c r="W1668" t="s">
        <v>83</v>
      </c>
    </row>
    <row r="1669" spans="1:23">
      <c r="A1669">
        <v>4636</v>
      </c>
      <c r="B1669" s="11">
        <v>46250</v>
      </c>
      <c r="C1669">
        <v>2026</v>
      </c>
      <c r="D1669" t="s">
        <v>91</v>
      </c>
      <c r="E1669" t="s">
        <v>83</v>
      </c>
      <c r="F1669" t="s">
        <v>0</v>
      </c>
      <c r="G1669" t="s">
        <v>1</v>
      </c>
      <c r="H1669" t="s">
        <v>19</v>
      </c>
      <c r="I1669" t="s">
        <v>3</v>
      </c>
      <c r="J1669" t="s">
        <v>23</v>
      </c>
      <c r="K1669" t="s">
        <v>40</v>
      </c>
      <c r="L1669">
        <v>1</v>
      </c>
      <c r="M1669">
        <v>81.040000000000006</v>
      </c>
      <c r="N1669">
        <v>0.1</v>
      </c>
      <c r="O1669">
        <v>39.29</v>
      </c>
      <c r="P1669">
        <v>72.936000000000007</v>
      </c>
      <c r="Q1669">
        <v>39.29</v>
      </c>
      <c r="R1669">
        <v>33.646000000000008</v>
      </c>
      <c r="S1669">
        <v>0.46130854447735009</v>
      </c>
      <c r="T1669">
        <v>2026</v>
      </c>
      <c r="U1669" t="s">
        <v>91</v>
      </c>
      <c r="V1669">
        <v>8</v>
      </c>
      <c r="W1669" t="s">
        <v>83</v>
      </c>
    </row>
    <row r="1670" spans="1:23">
      <c r="A1670">
        <v>4895</v>
      </c>
      <c r="B1670" s="11">
        <v>46250</v>
      </c>
      <c r="C1670">
        <v>2026</v>
      </c>
      <c r="D1670" t="s">
        <v>91</v>
      </c>
      <c r="E1670" t="s">
        <v>83</v>
      </c>
      <c r="F1670" t="s">
        <v>0</v>
      </c>
      <c r="G1670" t="s">
        <v>50</v>
      </c>
      <c r="H1670" t="s">
        <v>19</v>
      </c>
      <c r="I1670" t="s">
        <v>16</v>
      </c>
      <c r="J1670" t="s">
        <v>23</v>
      </c>
      <c r="K1670" t="s">
        <v>29</v>
      </c>
      <c r="L1670">
        <v>1</v>
      </c>
      <c r="M1670">
        <v>191.12</v>
      </c>
      <c r="N1670">
        <v>0.05</v>
      </c>
      <c r="O1670">
        <v>106.14</v>
      </c>
      <c r="P1670">
        <v>181.56399999999999</v>
      </c>
      <c r="Q1670">
        <v>106.14</v>
      </c>
      <c r="R1670">
        <v>75.423999999999992</v>
      </c>
      <c r="S1670">
        <v>0.41541274702033443</v>
      </c>
      <c r="T1670">
        <v>2026</v>
      </c>
      <c r="U1670" t="s">
        <v>91</v>
      </c>
      <c r="V1670">
        <v>8</v>
      </c>
      <c r="W1670" t="s">
        <v>83</v>
      </c>
    </row>
    <row r="1671" spans="1:23">
      <c r="A1671">
        <v>5029</v>
      </c>
      <c r="B1671" s="11">
        <v>46250</v>
      </c>
      <c r="C1671">
        <v>2026</v>
      </c>
      <c r="D1671" t="s">
        <v>91</v>
      </c>
      <c r="E1671" t="s">
        <v>83</v>
      </c>
      <c r="F1671" t="s">
        <v>0</v>
      </c>
      <c r="G1671" t="s">
        <v>50</v>
      </c>
      <c r="H1671" t="s">
        <v>2</v>
      </c>
      <c r="I1671" t="s">
        <v>13</v>
      </c>
      <c r="J1671" t="s">
        <v>9</v>
      </c>
      <c r="K1671" t="s">
        <v>37</v>
      </c>
      <c r="L1671">
        <v>1</v>
      </c>
      <c r="M1671">
        <v>156.19</v>
      </c>
      <c r="N1671">
        <v>0</v>
      </c>
      <c r="O1671">
        <v>79.239999999999995</v>
      </c>
      <c r="P1671">
        <v>156.19</v>
      </c>
      <c r="Q1671">
        <v>79.239999999999995</v>
      </c>
      <c r="R1671">
        <v>76.95</v>
      </c>
      <c r="S1671">
        <v>0.49266918496702738</v>
      </c>
      <c r="T1671">
        <v>2026</v>
      </c>
      <c r="U1671" t="s">
        <v>91</v>
      </c>
      <c r="V1671">
        <v>8</v>
      </c>
      <c r="W1671" t="s">
        <v>83</v>
      </c>
    </row>
    <row r="1672" spans="1:23">
      <c r="A1672">
        <v>1965</v>
      </c>
      <c r="B1672" s="11">
        <v>46251</v>
      </c>
      <c r="C1672">
        <v>2026</v>
      </c>
      <c r="D1672" t="s">
        <v>91</v>
      </c>
      <c r="E1672" t="s">
        <v>83</v>
      </c>
      <c r="F1672" t="s">
        <v>6</v>
      </c>
      <c r="G1672" t="s">
        <v>41</v>
      </c>
      <c r="H1672" t="s">
        <v>2</v>
      </c>
      <c r="I1672" t="s">
        <v>3</v>
      </c>
      <c r="J1672" t="s">
        <v>14</v>
      </c>
      <c r="K1672" t="s">
        <v>15</v>
      </c>
      <c r="L1672">
        <v>4</v>
      </c>
      <c r="M1672">
        <v>36.93</v>
      </c>
      <c r="N1672">
        <v>0</v>
      </c>
      <c r="O1672">
        <v>13.36</v>
      </c>
      <c r="P1672">
        <v>147.72</v>
      </c>
      <c r="Q1672">
        <v>53.44</v>
      </c>
      <c r="R1672">
        <v>94.28</v>
      </c>
      <c r="S1672">
        <v>0.63823449769834828</v>
      </c>
      <c r="T1672">
        <v>2026</v>
      </c>
      <c r="U1672" t="s">
        <v>91</v>
      </c>
      <c r="V1672">
        <v>8</v>
      </c>
      <c r="W1672" t="s">
        <v>83</v>
      </c>
    </row>
    <row r="1673" spans="1:23">
      <c r="A1673">
        <v>3647</v>
      </c>
      <c r="B1673" s="11">
        <v>46251</v>
      </c>
      <c r="C1673">
        <v>2026</v>
      </c>
      <c r="D1673" t="s">
        <v>91</v>
      </c>
      <c r="E1673" t="s">
        <v>83</v>
      </c>
      <c r="F1673" t="s">
        <v>6</v>
      </c>
      <c r="G1673" t="s">
        <v>43</v>
      </c>
      <c r="H1673" t="s">
        <v>19</v>
      </c>
      <c r="I1673" t="s">
        <v>3</v>
      </c>
      <c r="J1673" t="s">
        <v>4</v>
      </c>
      <c r="K1673" t="s">
        <v>30</v>
      </c>
      <c r="L1673">
        <v>3</v>
      </c>
      <c r="M1673">
        <v>104.96</v>
      </c>
      <c r="N1673">
        <v>0.05</v>
      </c>
      <c r="O1673">
        <v>51.66</v>
      </c>
      <c r="P1673">
        <v>299.13599999999997</v>
      </c>
      <c r="Q1673">
        <v>154.97999999999999</v>
      </c>
      <c r="R1673">
        <v>144.15599999999998</v>
      </c>
      <c r="S1673">
        <v>0.48190789473684209</v>
      </c>
      <c r="T1673">
        <v>2026</v>
      </c>
      <c r="U1673" t="s">
        <v>91</v>
      </c>
      <c r="V1673">
        <v>8</v>
      </c>
      <c r="W1673" t="s">
        <v>83</v>
      </c>
    </row>
    <row r="1674" spans="1:23">
      <c r="A1674">
        <v>3918</v>
      </c>
      <c r="B1674" s="11">
        <v>46251</v>
      </c>
      <c r="C1674">
        <v>2026</v>
      </c>
      <c r="D1674" t="s">
        <v>91</v>
      </c>
      <c r="E1674" t="s">
        <v>83</v>
      </c>
      <c r="F1674" t="s">
        <v>6</v>
      </c>
      <c r="G1674" t="s">
        <v>7</v>
      </c>
      <c r="H1674" t="s">
        <v>28</v>
      </c>
      <c r="I1674" t="s">
        <v>13</v>
      </c>
      <c r="J1674" t="s">
        <v>14</v>
      </c>
      <c r="K1674" t="s">
        <v>48</v>
      </c>
      <c r="L1674">
        <v>3</v>
      </c>
      <c r="M1674">
        <v>168.51</v>
      </c>
      <c r="N1674">
        <v>0</v>
      </c>
      <c r="O1674">
        <v>85.34</v>
      </c>
      <c r="P1674">
        <v>505.53</v>
      </c>
      <c r="Q1674">
        <v>256.02</v>
      </c>
      <c r="R1674">
        <v>249.51</v>
      </c>
      <c r="S1674">
        <v>0.49356121298439265</v>
      </c>
      <c r="T1674">
        <v>2026</v>
      </c>
      <c r="U1674" t="s">
        <v>91</v>
      </c>
      <c r="V1674">
        <v>8</v>
      </c>
      <c r="W1674" t="s">
        <v>83</v>
      </c>
    </row>
    <row r="1675" spans="1:23">
      <c r="A1675">
        <v>4256</v>
      </c>
      <c r="B1675" s="11">
        <v>46251</v>
      </c>
      <c r="C1675">
        <v>2026</v>
      </c>
      <c r="D1675" t="s">
        <v>91</v>
      </c>
      <c r="E1675" t="s">
        <v>83</v>
      </c>
      <c r="F1675" t="s">
        <v>6</v>
      </c>
      <c r="G1675" t="s">
        <v>43</v>
      </c>
      <c r="H1675" t="s">
        <v>19</v>
      </c>
      <c r="I1675" t="s">
        <v>13</v>
      </c>
      <c r="J1675" t="s">
        <v>14</v>
      </c>
      <c r="K1675" t="s">
        <v>32</v>
      </c>
      <c r="L1675">
        <v>1</v>
      </c>
      <c r="M1675">
        <v>46.44</v>
      </c>
      <c r="N1675">
        <v>0.05</v>
      </c>
      <c r="O1675">
        <v>18.59</v>
      </c>
      <c r="P1675">
        <v>44.117999999999995</v>
      </c>
      <c r="Q1675">
        <v>18.59</v>
      </c>
      <c r="R1675">
        <v>25.527999999999995</v>
      </c>
      <c r="S1675">
        <v>0.57863003762636556</v>
      </c>
      <c r="T1675">
        <v>2026</v>
      </c>
      <c r="U1675" t="s">
        <v>91</v>
      </c>
      <c r="V1675">
        <v>8</v>
      </c>
      <c r="W1675" t="s">
        <v>83</v>
      </c>
    </row>
    <row r="1676" spans="1:23">
      <c r="A1676">
        <v>5087</v>
      </c>
      <c r="B1676" s="11">
        <v>46251</v>
      </c>
      <c r="C1676">
        <v>2026</v>
      </c>
      <c r="D1676" t="s">
        <v>91</v>
      </c>
      <c r="E1676" t="s">
        <v>83</v>
      </c>
      <c r="F1676" t="s">
        <v>0</v>
      </c>
      <c r="G1676" t="s">
        <v>1</v>
      </c>
      <c r="H1676" t="s">
        <v>2</v>
      </c>
      <c r="I1676" t="s">
        <v>13</v>
      </c>
      <c r="J1676" t="s">
        <v>9</v>
      </c>
      <c r="K1676" t="s">
        <v>46</v>
      </c>
      <c r="L1676">
        <v>1</v>
      </c>
      <c r="M1676">
        <v>69.900000000000006</v>
      </c>
      <c r="N1676">
        <v>0.1</v>
      </c>
      <c r="O1676">
        <v>31.43</v>
      </c>
      <c r="P1676">
        <v>62.910000000000004</v>
      </c>
      <c r="Q1676">
        <v>31.43</v>
      </c>
      <c r="R1676">
        <v>31.480000000000004</v>
      </c>
      <c r="S1676">
        <v>0.50039739310125575</v>
      </c>
      <c r="T1676">
        <v>2026</v>
      </c>
      <c r="U1676" t="s">
        <v>91</v>
      </c>
      <c r="V1676">
        <v>8</v>
      </c>
      <c r="W1676" t="s">
        <v>83</v>
      </c>
    </row>
    <row r="1677" spans="1:23">
      <c r="A1677">
        <v>1921</v>
      </c>
      <c r="B1677" s="11">
        <v>46252</v>
      </c>
      <c r="C1677">
        <v>2026</v>
      </c>
      <c r="D1677" t="s">
        <v>91</v>
      </c>
      <c r="E1677" t="s">
        <v>83</v>
      </c>
      <c r="F1677" t="s">
        <v>20</v>
      </c>
      <c r="G1677" t="s">
        <v>47</v>
      </c>
      <c r="H1677" t="s">
        <v>2</v>
      </c>
      <c r="I1677" t="s">
        <v>13</v>
      </c>
      <c r="J1677" t="s">
        <v>4</v>
      </c>
      <c r="K1677" t="s">
        <v>26</v>
      </c>
      <c r="L1677">
        <v>2</v>
      </c>
      <c r="M1677">
        <v>39.83</v>
      </c>
      <c r="N1677">
        <v>0</v>
      </c>
      <c r="O1677">
        <v>17.18</v>
      </c>
      <c r="P1677">
        <v>79.66</v>
      </c>
      <c r="Q1677">
        <v>34.36</v>
      </c>
      <c r="R1677">
        <v>45.3</v>
      </c>
      <c r="S1677">
        <v>0.56866683404468987</v>
      </c>
      <c r="T1677">
        <v>2026</v>
      </c>
      <c r="U1677" t="s">
        <v>91</v>
      </c>
      <c r="V1677">
        <v>8</v>
      </c>
      <c r="W1677" t="s">
        <v>83</v>
      </c>
    </row>
    <row r="1678" spans="1:23">
      <c r="A1678">
        <v>1966</v>
      </c>
      <c r="B1678" s="11">
        <v>46252</v>
      </c>
      <c r="C1678">
        <v>2026</v>
      </c>
      <c r="D1678" t="s">
        <v>91</v>
      </c>
      <c r="E1678" t="s">
        <v>83</v>
      </c>
      <c r="F1678" t="s">
        <v>0</v>
      </c>
      <c r="G1678" t="s">
        <v>36</v>
      </c>
      <c r="H1678" t="s">
        <v>2</v>
      </c>
      <c r="I1678" t="s">
        <v>13</v>
      </c>
      <c r="J1678" t="s">
        <v>14</v>
      </c>
      <c r="K1678" t="s">
        <v>15</v>
      </c>
      <c r="L1678">
        <v>2</v>
      </c>
      <c r="M1678">
        <v>36.020000000000003</v>
      </c>
      <c r="N1678">
        <v>0</v>
      </c>
      <c r="O1678">
        <v>13.87</v>
      </c>
      <c r="P1678">
        <v>72.040000000000006</v>
      </c>
      <c r="Q1678">
        <v>27.74</v>
      </c>
      <c r="R1678">
        <v>44.300000000000011</v>
      </c>
      <c r="S1678">
        <v>0.61493614658523055</v>
      </c>
      <c r="T1678">
        <v>2026</v>
      </c>
      <c r="U1678" t="s">
        <v>91</v>
      </c>
      <c r="V1678">
        <v>8</v>
      </c>
      <c r="W1678" t="s">
        <v>83</v>
      </c>
    </row>
    <row r="1679" spans="1:23">
      <c r="A1679">
        <v>2431</v>
      </c>
      <c r="B1679" s="11">
        <v>46252</v>
      </c>
      <c r="C1679">
        <v>2026</v>
      </c>
      <c r="D1679" t="s">
        <v>91</v>
      </c>
      <c r="E1679" t="s">
        <v>83</v>
      </c>
      <c r="F1679" t="s">
        <v>0</v>
      </c>
      <c r="G1679" t="s">
        <v>50</v>
      </c>
      <c r="H1679" t="s">
        <v>28</v>
      </c>
      <c r="I1679" t="s">
        <v>16</v>
      </c>
      <c r="J1679" t="s">
        <v>34</v>
      </c>
      <c r="K1679" t="s">
        <v>38</v>
      </c>
      <c r="L1679">
        <v>3</v>
      </c>
      <c r="M1679">
        <v>125.31</v>
      </c>
      <c r="N1679">
        <v>0</v>
      </c>
      <c r="O1679">
        <v>67.64</v>
      </c>
      <c r="P1679">
        <v>375.93</v>
      </c>
      <c r="Q1679">
        <v>202.92000000000002</v>
      </c>
      <c r="R1679">
        <v>173.01</v>
      </c>
      <c r="S1679">
        <v>0.46021865772883247</v>
      </c>
      <c r="T1679">
        <v>2026</v>
      </c>
      <c r="U1679" t="s">
        <v>91</v>
      </c>
      <c r="V1679">
        <v>8</v>
      </c>
      <c r="W1679" t="s">
        <v>83</v>
      </c>
    </row>
    <row r="1680" spans="1:23">
      <c r="A1680">
        <v>3676</v>
      </c>
      <c r="B1680" s="11">
        <v>46252</v>
      </c>
      <c r="C1680">
        <v>2026</v>
      </c>
      <c r="D1680" t="s">
        <v>91</v>
      </c>
      <c r="E1680" t="s">
        <v>83</v>
      </c>
      <c r="F1680" t="s">
        <v>6</v>
      </c>
      <c r="G1680" t="s">
        <v>43</v>
      </c>
      <c r="H1680" t="s">
        <v>2</v>
      </c>
      <c r="I1680" t="s">
        <v>3</v>
      </c>
      <c r="J1680" t="s">
        <v>9</v>
      </c>
      <c r="K1680" t="s">
        <v>10</v>
      </c>
      <c r="L1680">
        <v>3</v>
      </c>
      <c r="M1680">
        <v>92.5</v>
      </c>
      <c r="N1680">
        <v>0.1</v>
      </c>
      <c r="O1680">
        <v>46.38</v>
      </c>
      <c r="P1680">
        <v>249.75</v>
      </c>
      <c r="Q1680">
        <v>139.14000000000001</v>
      </c>
      <c r="R1680">
        <v>110.60999999999999</v>
      </c>
      <c r="S1680">
        <v>0.4428828828828828</v>
      </c>
      <c r="T1680">
        <v>2026</v>
      </c>
      <c r="U1680" t="s">
        <v>91</v>
      </c>
      <c r="V1680">
        <v>8</v>
      </c>
      <c r="W1680" t="s">
        <v>83</v>
      </c>
    </row>
    <row r="1681" spans="1:23">
      <c r="A1681">
        <v>3972</v>
      </c>
      <c r="B1681" s="11">
        <v>46252</v>
      </c>
      <c r="C1681">
        <v>2026</v>
      </c>
      <c r="D1681" t="s">
        <v>91</v>
      </c>
      <c r="E1681" t="s">
        <v>83</v>
      </c>
      <c r="F1681" t="s">
        <v>6</v>
      </c>
      <c r="G1681" t="s">
        <v>7</v>
      </c>
      <c r="H1681" t="s">
        <v>8</v>
      </c>
      <c r="I1681" t="s">
        <v>16</v>
      </c>
      <c r="J1681" t="s">
        <v>4</v>
      </c>
      <c r="K1681" t="s">
        <v>30</v>
      </c>
      <c r="L1681">
        <v>5</v>
      </c>
      <c r="M1681">
        <v>100.48</v>
      </c>
      <c r="N1681">
        <v>0.1</v>
      </c>
      <c r="O1681">
        <v>49.67</v>
      </c>
      <c r="P1681">
        <v>452.16</v>
      </c>
      <c r="Q1681">
        <v>248.35000000000002</v>
      </c>
      <c r="R1681">
        <v>203.81</v>
      </c>
      <c r="S1681">
        <v>0.45074752300070769</v>
      </c>
      <c r="T1681">
        <v>2026</v>
      </c>
      <c r="U1681" t="s">
        <v>91</v>
      </c>
      <c r="V1681">
        <v>8</v>
      </c>
      <c r="W1681" t="s">
        <v>83</v>
      </c>
    </row>
    <row r="1682" spans="1:23">
      <c r="A1682">
        <v>4056</v>
      </c>
      <c r="B1682" s="11">
        <v>46252</v>
      </c>
      <c r="C1682">
        <v>2026</v>
      </c>
      <c r="D1682" t="s">
        <v>91</v>
      </c>
      <c r="E1682" t="s">
        <v>83</v>
      </c>
      <c r="F1682" t="s">
        <v>0</v>
      </c>
      <c r="G1682" t="s">
        <v>50</v>
      </c>
      <c r="H1682" t="s">
        <v>28</v>
      </c>
      <c r="I1682" t="s">
        <v>13</v>
      </c>
      <c r="J1682" t="s">
        <v>23</v>
      </c>
      <c r="K1682" t="s">
        <v>40</v>
      </c>
      <c r="L1682">
        <v>2</v>
      </c>
      <c r="M1682">
        <v>79.78</v>
      </c>
      <c r="N1682">
        <v>0</v>
      </c>
      <c r="O1682">
        <v>38.770000000000003</v>
      </c>
      <c r="P1682">
        <v>159.56</v>
      </c>
      <c r="Q1682">
        <v>77.540000000000006</v>
      </c>
      <c r="R1682">
        <v>82.02</v>
      </c>
      <c r="S1682">
        <v>0.51403860616695907</v>
      </c>
      <c r="T1682">
        <v>2026</v>
      </c>
      <c r="U1682" t="s">
        <v>91</v>
      </c>
      <c r="V1682">
        <v>8</v>
      </c>
      <c r="W1682" t="s">
        <v>83</v>
      </c>
    </row>
    <row r="1683" spans="1:23">
      <c r="A1683">
        <v>4471</v>
      </c>
      <c r="B1683" s="11">
        <v>46252</v>
      </c>
      <c r="C1683">
        <v>2026</v>
      </c>
      <c r="D1683" t="s">
        <v>91</v>
      </c>
      <c r="E1683" t="s">
        <v>83</v>
      </c>
      <c r="F1683" t="s">
        <v>11</v>
      </c>
      <c r="G1683" t="s">
        <v>39</v>
      </c>
      <c r="H1683" t="s">
        <v>8</v>
      </c>
      <c r="I1683" t="s">
        <v>16</v>
      </c>
      <c r="J1683" t="s">
        <v>9</v>
      </c>
      <c r="K1683" t="s">
        <v>17</v>
      </c>
      <c r="L1683">
        <v>4</v>
      </c>
      <c r="M1683">
        <v>144.44</v>
      </c>
      <c r="N1683">
        <v>0.1</v>
      </c>
      <c r="O1683">
        <v>77.66</v>
      </c>
      <c r="P1683">
        <v>519.98400000000004</v>
      </c>
      <c r="Q1683">
        <v>310.64</v>
      </c>
      <c r="R1683">
        <v>209.34400000000005</v>
      </c>
      <c r="S1683">
        <v>0.4025970029847073</v>
      </c>
      <c r="T1683">
        <v>2026</v>
      </c>
      <c r="U1683" t="s">
        <v>91</v>
      </c>
      <c r="V1683">
        <v>8</v>
      </c>
      <c r="W1683" t="s">
        <v>83</v>
      </c>
    </row>
    <row r="1684" spans="1:23">
      <c r="A1684">
        <v>1054</v>
      </c>
      <c r="B1684" s="11">
        <v>46253</v>
      </c>
      <c r="C1684">
        <v>2026</v>
      </c>
      <c r="D1684" t="s">
        <v>91</v>
      </c>
      <c r="E1684" t="s">
        <v>83</v>
      </c>
      <c r="F1684" t="s">
        <v>6</v>
      </c>
      <c r="G1684" t="s">
        <v>7</v>
      </c>
      <c r="H1684" t="s">
        <v>2</v>
      </c>
      <c r="I1684" t="s">
        <v>3</v>
      </c>
      <c r="J1684" t="s">
        <v>9</v>
      </c>
      <c r="K1684" t="s">
        <v>37</v>
      </c>
      <c r="L1684">
        <v>3</v>
      </c>
      <c r="M1684">
        <v>157.41999999999999</v>
      </c>
      <c r="N1684">
        <v>0</v>
      </c>
      <c r="O1684">
        <v>77.989999999999995</v>
      </c>
      <c r="P1684">
        <v>472.26</v>
      </c>
      <c r="Q1684">
        <v>233.96999999999997</v>
      </c>
      <c r="R1684">
        <v>238.29000000000002</v>
      </c>
      <c r="S1684">
        <v>0.5045737517469191</v>
      </c>
      <c r="T1684">
        <v>2026</v>
      </c>
      <c r="U1684" t="s">
        <v>91</v>
      </c>
      <c r="V1684">
        <v>8</v>
      </c>
      <c r="W1684" t="s">
        <v>83</v>
      </c>
    </row>
    <row r="1685" spans="1:23">
      <c r="A1685">
        <v>1854</v>
      </c>
      <c r="B1685" s="11">
        <v>46253</v>
      </c>
      <c r="C1685">
        <v>2026</v>
      </c>
      <c r="D1685" t="s">
        <v>91</v>
      </c>
      <c r="E1685" t="s">
        <v>83</v>
      </c>
      <c r="F1685" t="s">
        <v>6</v>
      </c>
      <c r="G1685" t="s">
        <v>49</v>
      </c>
      <c r="H1685" t="s">
        <v>28</v>
      </c>
      <c r="I1685" t="s">
        <v>16</v>
      </c>
      <c r="J1685" t="s">
        <v>9</v>
      </c>
      <c r="K1685" t="s">
        <v>10</v>
      </c>
      <c r="L1685">
        <v>1</v>
      </c>
      <c r="M1685">
        <v>90.37</v>
      </c>
      <c r="N1685">
        <v>0.05</v>
      </c>
      <c r="O1685">
        <v>45.89</v>
      </c>
      <c r="P1685">
        <v>85.851500000000001</v>
      </c>
      <c r="Q1685">
        <v>45.89</v>
      </c>
      <c r="R1685">
        <v>39.961500000000001</v>
      </c>
      <c r="S1685">
        <v>0.46547235633623174</v>
      </c>
      <c r="T1685">
        <v>2026</v>
      </c>
      <c r="U1685" t="s">
        <v>91</v>
      </c>
      <c r="V1685">
        <v>8</v>
      </c>
      <c r="W1685" t="s">
        <v>83</v>
      </c>
    </row>
    <row r="1686" spans="1:23">
      <c r="A1686">
        <v>2140</v>
      </c>
      <c r="B1686" s="11">
        <v>46253</v>
      </c>
      <c r="C1686">
        <v>2026</v>
      </c>
      <c r="D1686" t="s">
        <v>91</v>
      </c>
      <c r="E1686" t="s">
        <v>83</v>
      </c>
      <c r="F1686" t="s">
        <v>6</v>
      </c>
      <c r="G1686" t="s">
        <v>27</v>
      </c>
      <c r="H1686" t="s">
        <v>8</v>
      </c>
      <c r="I1686" t="s">
        <v>16</v>
      </c>
      <c r="J1686" t="s">
        <v>4</v>
      </c>
      <c r="K1686" t="s">
        <v>30</v>
      </c>
      <c r="L1686">
        <v>15</v>
      </c>
      <c r="M1686">
        <v>104.79</v>
      </c>
      <c r="N1686">
        <v>0.15</v>
      </c>
      <c r="O1686">
        <v>49.67</v>
      </c>
      <c r="P1686">
        <v>1336.0725</v>
      </c>
      <c r="Q1686">
        <v>745.05000000000007</v>
      </c>
      <c r="R1686">
        <v>591.02249999999992</v>
      </c>
      <c r="S1686">
        <v>0.44235810556687599</v>
      </c>
      <c r="T1686">
        <v>2026</v>
      </c>
      <c r="U1686" t="s">
        <v>91</v>
      </c>
      <c r="V1686">
        <v>8</v>
      </c>
      <c r="W1686" t="s">
        <v>83</v>
      </c>
    </row>
    <row r="1687" spans="1:23">
      <c r="A1687">
        <v>2328</v>
      </c>
      <c r="B1687" s="11">
        <v>46253</v>
      </c>
      <c r="C1687">
        <v>2026</v>
      </c>
      <c r="D1687" t="s">
        <v>91</v>
      </c>
      <c r="E1687" t="s">
        <v>83</v>
      </c>
      <c r="F1687" t="s">
        <v>11</v>
      </c>
      <c r="G1687" t="s">
        <v>12</v>
      </c>
      <c r="H1687" t="s">
        <v>2</v>
      </c>
      <c r="I1687" t="s">
        <v>3</v>
      </c>
      <c r="J1687" t="s">
        <v>14</v>
      </c>
      <c r="K1687" t="s">
        <v>44</v>
      </c>
      <c r="L1687">
        <v>1</v>
      </c>
      <c r="M1687">
        <v>130.94</v>
      </c>
      <c r="N1687">
        <v>0</v>
      </c>
      <c r="O1687">
        <v>66.06</v>
      </c>
      <c r="P1687">
        <v>130.94</v>
      </c>
      <c r="Q1687">
        <v>66.06</v>
      </c>
      <c r="R1687">
        <v>64.88</v>
      </c>
      <c r="S1687">
        <v>0.49549411944402011</v>
      </c>
      <c r="T1687">
        <v>2026</v>
      </c>
      <c r="U1687" t="s">
        <v>91</v>
      </c>
      <c r="V1687">
        <v>8</v>
      </c>
      <c r="W1687" t="s">
        <v>83</v>
      </c>
    </row>
    <row r="1688" spans="1:23">
      <c r="A1688">
        <v>4215</v>
      </c>
      <c r="B1688" s="11">
        <v>46253</v>
      </c>
      <c r="C1688">
        <v>2026</v>
      </c>
      <c r="D1688" t="s">
        <v>91</v>
      </c>
      <c r="E1688" t="s">
        <v>83</v>
      </c>
      <c r="F1688" t="s">
        <v>6</v>
      </c>
      <c r="G1688" t="s">
        <v>27</v>
      </c>
      <c r="H1688" t="s">
        <v>2</v>
      </c>
      <c r="I1688" t="s">
        <v>3</v>
      </c>
      <c r="J1688" t="s">
        <v>4</v>
      </c>
      <c r="K1688" t="s">
        <v>26</v>
      </c>
      <c r="L1688">
        <v>1</v>
      </c>
      <c r="M1688">
        <v>40.42</v>
      </c>
      <c r="N1688">
        <v>0.05</v>
      </c>
      <c r="O1688">
        <v>16.62</v>
      </c>
      <c r="P1688">
        <v>38.399000000000001</v>
      </c>
      <c r="Q1688">
        <v>16.62</v>
      </c>
      <c r="R1688">
        <v>21.779</v>
      </c>
      <c r="S1688">
        <v>0.5671762285476184</v>
      </c>
      <c r="T1688">
        <v>2026</v>
      </c>
      <c r="U1688" t="s">
        <v>91</v>
      </c>
      <c r="V1688">
        <v>8</v>
      </c>
      <c r="W1688" t="s">
        <v>83</v>
      </c>
    </row>
    <row r="1689" spans="1:23">
      <c r="A1689">
        <v>4563</v>
      </c>
      <c r="B1689" s="11">
        <v>46253</v>
      </c>
      <c r="C1689">
        <v>2026</v>
      </c>
      <c r="D1689" t="s">
        <v>91</v>
      </c>
      <c r="E1689" t="s">
        <v>83</v>
      </c>
      <c r="F1689" t="s">
        <v>6</v>
      </c>
      <c r="G1689" t="s">
        <v>41</v>
      </c>
      <c r="H1689" t="s">
        <v>28</v>
      </c>
      <c r="I1689" t="s">
        <v>3</v>
      </c>
      <c r="J1689" t="s">
        <v>23</v>
      </c>
      <c r="K1689" t="s">
        <v>24</v>
      </c>
      <c r="L1689">
        <v>1</v>
      </c>
      <c r="M1689">
        <v>338.45</v>
      </c>
      <c r="N1689">
        <v>0.15</v>
      </c>
      <c r="O1689">
        <v>197.2</v>
      </c>
      <c r="P1689">
        <v>287.6825</v>
      </c>
      <c r="Q1689">
        <v>197.2</v>
      </c>
      <c r="R1689">
        <v>90.482500000000016</v>
      </c>
      <c r="S1689">
        <v>0.31452208598020392</v>
      </c>
      <c r="T1689">
        <v>2026</v>
      </c>
      <c r="U1689" t="s">
        <v>91</v>
      </c>
      <c r="V1689">
        <v>8</v>
      </c>
      <c r="W1689" t="s">
        <v>83</v>
      </c>
    </row>
    <row r="1690" spans="1:23">
      <c r="A1690">
        <v>4775</v>
      </c>
      <c r="B1690" s="11">
        <v>46253</v>
      </c>
      <c r="C1690">
        <v>2026</v>
      </c>
      <c r="D1690" t="s">
        <v>91</v>
      </c>
      <c r="E1690" t="s">
        <v>83</v>
      </c>
      <c r="F1690" t="s">
        <v>11</v>
      </c>
      <c r="G1690" t="s">
        <v>39</v>
      </c>
      <c r="H1690" t="s">
        <v>28</v>
      </c>
      <c r="I1690" t="s">
        <v>3</v>
      </c>
      <c r="J1690" t="s">
        <v>4</v>
      </c>
      <c r="K1690" t="s">
        <v>30</v>
      </c>
      <c r="L1690">
        <v>1</v>
      </c>
      <c r="M1690">
        <v>103.92</v>
      </c>
      <c r="N1690">
        <v>0.05</v>
      </c>
      <c r="O1690">
        <v>50.71</v>
      </c>
      <c r="P1690">
        <v>98.724000000000004</v>
      </c>
      <c r="Q1690">
        <v>50.71</v>
      </c>
      <c r="R1690">
        <v>48.014000000000003</v>
      </c>
      <c r="S1690">
        <v>0.48634577205137558</v>
      </c>
      <c r="T1690">
        <v>2026</v>
      </c>
      <c r="U1690" t="s">
        <v>91</v>
      </c>
      <c r="V1690">
        <v>8</v>
      </c>
      <c r="W1690" t="s">
        <v>83</v>
      </c>
    </row>
    <row r="1691" spans="1:23">
      <c r="A1691">
        <v>247</v>
      </c>
      <c r="B1691" s="11">
        <v>46254</v>
      </c>
      <c r="C1691">
        <v>2026</v>
      </c>
      <c r="D1691" t="s">
        <v>91</v>
      </c>
      <c r="E1691" t="s">
        <v>83</v>
      </c>
      <c r="F1691" t="s">
        <v>0</v>
      </c>
      <c r="G1691" t="s">
        <v>36</v>
      </c>
      <c r="H1691" t="s">
        <v>2</v>
      </c>
      <c r="I1691" t="s">
        <v>13</v>
      </c>
      <c r="J1691" t="s">
        <v>4</v>
      </c>
      <c r="K1691" t="s">
        <v>22</v>
      </c>
      <c r="L1691">
        <v>6</v>
      </c>
      <c r="M1691">
        <v>51.67</v>
      </c>
      <c r="N1691">
        <v>0.1</v>
      </c>
      <c r="O1691">
        <v>23.1</v>
      </c>
      <c r="P1691">
        <v>279.01799999999997</v>
      </c>
      <c r="Q1691">
        <v>138.60000000000002</v>
      </c>
      <c r="R1691">
        <v>140.41799999999995</v>
      </c>
      <c r="S1691">
        <v>0.50325785433197845</v>
      </c>
      <c r="T1691">
        <v>2026</v>
      </c>
      <c r="U1691" t="s">
        <v>91</v>
      </c>
      <c r="V1691">
        <v>8</v>
      </c>
      <c r="W1691" t="s">
        <v>83</v>
      </c>
    </row>
    <row r="1692" spans="1:23">
      <c r="A1692">
        <v>827</v>
      </c>
      <c r="B1692" s="11">
        <v>46254</v>
      </c>
      <c r="C1692">
        <v>2026</v>
      </c>
      <c r="D1692" t="s">
        <v>91</v>
      </c>
      <c r="E1692" t="s">
        <v>83</v>
      </c>
      <c r="F1692" t="s">
        <v>6</v>
      </c>
      <c r="G1692" t="s">
        <v>43</v>
      </c>
      <c r="H1692" t="s">
        <v>8</v>
      </c>
      <c r="I1692" t="s">
        <v>3</v>
      </c>
      <c r="J1692" t="s">
        <v>14</v>
      </c>
      <c r="K1692" t="s">
        <v>48</v>
      </c>
      <c r="L1692">
        <v>4</v>
      </c>
      <c r="M1692">
        <v>166.02</v>
      </c>
      <c r="N1692">
        <v>0.1</v>
      </c>
      <c r="O1692">
        <v>87.99</v>
      </c>
      <c r="P1692">
        <v>597.67200000000003</v>
      </c>
      <c r="Q1692">
        <v>351.96</v>
      </c>
      <c r="R1692">
        <v>245.71200000000005</v>
      </c>
      <c r="S1692">
        <v>0.4111151266915633</v>
      </c>
      <c r="T1692">
        <v>2026</v>
      </c>
      <c r="U1692" t="s">
        <v>91</v>
      </c>
      <c r="V1692">
        <v>8</v>
      </c>
      <c r="W1692" t="s">
        <v>83</v>
      </c>
    </row>
    <row r="1693" spans="1:23">
      <c r="A1693">
        <v>1156</v>
      </c>
      <c r="B1693" s="11">
        <v>46254</v>
      </c>
      <c r="C1693">
        <v>2026</v>
      </c>
      <c r="D1693" t="s">
        <v>91</v>
      </c>
      <c r="E1693" t="s">
        <v>83</v>
      </c>
      <c r="F1693" t="s">
        <v>11</v>
      </c>
      <c r="G1693" t="s">
        <v>25</v>
      </c>
      <c r="H1693" t="s">
        <v>19</v>
      </c>
      <c r="I1693" t="s">
        <v>13</v>
      </c>
      <c r="J1693" t="s">
        <v>4</v>
      </c>
      <c r="K1693" t="s">
        <v>22</v>
      </c>
      <c r="L1693">
        <v>2</v>
      </c>
      <c r="M1693">
        <v>50.59</v>
      </c>
      <c r="N1693">
        <v>0.1</v>
      </c>
      <c r="O1693">
        <v>22.68</v>
      </c>
      <c r="P1693">
        <v>91.062000000000012</v>
      </c>
      <c r="Q1693">
        <v>45.36</v>
      </c>
      <c r="R1693">
        <v>45.702000000000012</v>
      </c>
      <c r="S1693">
        <v>0.5018778414706464</v>
      </c>
      <c r="T1693">
        <v>2026</v>
      </c>
      <c r="U1693" t="s">
        <v>91</v>
      </c>
      <c r="V1693">
        <v>8</v>
      </c>
      <c r="W1693" t="s">
        <v>83</v>
      </c>
    </row>
    <row r="1694" spans="1:23">
      <c r="A1694">
        <v>1543</v>
      </c>
      <c r="B1694" s="11">
        <v>46254</v>
      </c>
      <c r="C1694">
        <v>2026</v>
      </c>
      <c r="D1694" t="s">
        <v>91</v>
      </c>
      <c r="E1694" t="s">
        <v>83</v>
      </c>
      <c r="F1694" t="s">
        <v>20</v>
      </c>
      <c r="G1694" t="s">
        <v>31</v>
      </c>
      <c r="H1694" t="s">
        <v>19</v>
      </c>
      <c r="I1694" t="s">
        <v>3</v>
      </c>
      <c r="J1694" t="s">
        <v>9</v>
      </c>
      <c r="K1694" t="s">
        <v>37</v>
      </c>
      <c r="L1694">
        <v>1</v>
      </c>
      <c r="M1694">
        <v>155.83000000000001</v>
      </c>
      <c r="N1694">
        <v>0</v>
      </c>
      <c r="O1694">
        <v>77.260000000000005</v>
      </c>
      <c r="P1694">
        <v>155.83000000000001</v>
      </c>
      <c r="Q1694">
        <v>77.260000000000005</v>
      </c>
      <c r="R1694">
        <v>78.570000000000007</v>
      </c>
      <c r="S1694">
        <v>0.50420329846627732</v>
      </c>
      <c r="T1694">
        <v>2026</v>
      </c>
      <c r="U1694" t="s">
        <v>91</v>
      </c>
      <c r="V1694">
        <v>8</v>
      </c>
      <c r="W1694" t="s">
        <v>83</v>
      </c>
    </row>
    <row r="1695" spans="1:23">
      <c r="A1695">
        <v>2613</v>
      </c>
      <c r="B1695" s="11">
        <v>46254</v>
      </c>
      <c r="C1695">
        <v>2026</v>
      </c>
      <c r="D1695" t="s">
        <v>91</v>
      </c>
      <c r="E1695" t="s">
        <v>83</v>
      </c>
      <c r="F1695" t="s">
        <v>20</v>
      </c>
      <c r="G1695" t="s">
        <v>21</v>
      </c>
      <c r="H1695" t="s">
        <v>2</v>
      </c>
      <c r="I1695" t="s">
        <v>13</v>
      </c>
      <c r="J1695" t="s">
        <v>34</v>
      </c>
      <c r="K1695" t="s">
        <v>42</v>
      </c>
      <c r="L1695">
        <v>1</v>
      </c>
      <c r="M1695">
        <v>36.380000000000003</v>
      </c>
      <c r="N1695">
        <v>0.05</v>
      </c>
      <c r="O1695">
        <v>14.2</v>
      </c>
      <c r="P1695">
        <v>34.561</v>
      </c>
      <c r="Q1695">
        <v>14.2</v>
      </c>
      <c r="R1695">
        <v>20.361000000000001</v>
      </c>
      <c r="S1695">
        <v>0.58913225890454557</v>
      </c>
      <c r="T1695">
        <v>2026</v>
      </c>
      <c r="U1695" t="s">
        <v>91</v>
      </c>
      <c r="V1695">
        <v>8</v>
      </c>
      <c r="W1695" t="s">
        <v>83</v>
      </c>
    </row>
    <row r="1696" spans="1:23">
      <c r="A1696">
        <v>3002</v>
      </c>
      <c r="B1696" s="11">
        <v>46254</v>
      </c>
      <c r="C1696">
        <v>2026</v>
      </c>
      <c r="D1696" t="s">
        <v>91</v>
      </c>
      <c r="E1696" t="s">
        <v>83</v>
      </c>
      <c r="F1696" t="s">
        <v>6</v>
      </c>
      <c r="G1696" t="s">
        <v>43</v>
      </c>
      <c r="H1696" t="s">
        <v>19</v>
      </c>
      <c r="I1696" t="s">
        <v>13</v>
      </c>
      <c r="J1696" t="s">
        <v>23</v>
      </c>
      <c r="K1696" t="s">
        <v>51</v>
      </c>
      <c r="L1696">
        <v>2</v>
      </c>
      <c r="M1696">
        <v>124.09</v>
      </c>
      <c r="N1696">
        <v>0</v>
      </c>
      <c r="O1696">
        <v>60.39</v>
      </c>
      <c r="P1696">
        <v>248.18</v>
      </c>
      <c r="Q1696">
        <v>120.78</v>
      </c>
      <c r="R1696">
        <v>127.4</v>
      </c>
      <c r="S1696">
        <v>0.513337094044645</v>
      </c>
      <c r="T1696">
        <v>2026</v>
      </c>
      <c r="U1696" t="s">
        <v>91</v>
      </c>
      <c r="V1696">
        <v>8</v>
      </c>
      <c r="W1696" t="s">
        <v>83</v>
      </c>
    </row>
    <row r="1697" spans="1:23">
      <c r="A1697">
        <v>3103</v>
      </c>
      <c r="B1697" s="11">
        <v>46254</v>
      </c>
      <c r="C1697">
        <v>2026</v>
      </c>
      <c r="D1697" t="s">
        <v>91</v>
      </c>
      <c r="E1697" t="s">
        <v>83</v>
      </c>
      <c r="F1697" t="s">
        <v>20</v>
      </c>
      <c r="G1697" t="s">
        <v>33</v>
      </c>
      <c r="H1697" t="s">
        <v>2</v>
      </c>
      <c r="I1697" t="s">
        <v>13</v>
      </c>
      <c r="J1697" t="s">
        <v>9</v>
      </c>
      <c r="K1697" t="s">
        <v>17</v>
      </c>
      <c r="L1697">
        <v>1</v>
      </c>
      <c r="M1697">
        <v>141.97999999999999</v>
      </c>
      <c r="N1697">
        <v>0.05</v>
      </c>
      <c r="O1697">
        <v>79.510000000000005</v>
      </c>
      <c r="P1697">
        <v>134.88099999999997</v>
      </c>
      <c r="Q1697">
        <v>79.510000000000005</v>
      </c>
      <c r="R1697">
        <v>55.370999999999967</v>
      </c>
      <c r="S1697">
        <v>0.41051741905828082</v>
      </c>
      <c r="T1697">
        <v>2026</v>
      </c>
      <c r="U1697" t="s">
        <v>91</v>
      </c>
      <c r="V1697">
        <v>8</v>
      </c>
      <c r="W1697" t="s">
        <v>83</v>
      </c>
    </row>
    <row r="1698" spans="1:23">
      <c r="A1698">
        <v>3234</v>
      </c>
      <c r="B1698" s="11">
        <v>46254</v>
      </c>
      <c r="C1698">
        <v>2026</v>
      </c>
      <c r="D1698" t="s">
        <v>91</v>
      </c>
      <c r="E1698" t="s">
        <v>83</v>
      </c>
      <c r="F1698" t="s">
        <v>20</v>
      </c>
      <c r="G1698" t="s">
        <v>47</v>
      </c>
      <c r="H1698" t="s">
        <v>19</v>
      </c>
      <c r="I1698" t="s">
        <v>13</v>
      </c>
      <c r="J1698" t="s">
        <v>23</v>
      </c>
      <c r="K1698" t="s">
        <v>51</v>
      </c>
      <c r="L1698">
        <v>5</v>
      </c>
      <c r="M1698">
        <v>121.93</v>
      </c>
      <c r="N1698">
        <v>0.15</v>
      </c>
      <c r="O1698">
        <v>62.28</v>
      </c>
      <c r="P1698">
        <v>518.2025000000001</v>
      </c>
      <c r="Q1698">
        <v>311.39999999999998</v>
      </c>
      <c r="R1698">
        <v>206.80250000000012</v>
      </c>
      <c r="S1698">
        <v>0.39907661580173792</v>
      </c>
      <c r="T1698">
        <v>2026</v>
      </c>
      <c r="U1698" t="s">
        <v>91</v>
      </c>
      <c r="V1698">
        <v>8</v>
      </c>
      <c r="W1698" t="s">
        <v>83</v>
      </c>
    </row>
    <row r="1699" spans="1:23">
      <c r="A1699">
        <v>3281</v>
      </c>
      <c r="B1699" s="11">
        <v>46254</v>
      </c>
      <c r="C1699">
        <v>2026</v>
      </c>
      <c r="D1699" t="s">
        <v>91</v>
      </c>
      <c r="E1699" t="s">
        <v>83</v>
      </c>
      <c r="F1699" t="s">
        <v>20</v>
      </c>
      <c r="G1699" t="s">
        <v>21</v>
      </c>
      <c r="H1699" t="s">
        <v>2</v>
      </c>
      <c r="I1699" t="s">
        <v>13</v>
      </c>
      <c r="J1699" t="s">
        <v>14</v>
      </c>
      <c r="K1699" t="s">
        <v>15</v>
      </c>
      <c r="L1699">
        <v>1</v>
      </c>
      <c r="M1699">
        <v>35.58</v>
      </c>
      <c r="N1699">
        <v>0.15</v>
      </c>
      <c r="O1699">
        <v>13.94</v>
      </c>
      <c r="P1699">
        <v>30.242999999999999</v>
      </c>
      <c r="Q1699">
        <v>13.94</v>
      </c>
      <c r="R1699">
        <v>16.302999999999997</v>
      </c>
      <c r="S1699">
        <v>0.53906689151208542</v>
      </c>
      <c r="T1699">
        <v>2026</v>
      </c>
      <c r="U1699" t="s">
        <v>91</v>
      </c>
      <c r="V1699">
        <v>8</v>
      </c>
      <c r="W1699" t="s">
        <v>83</v>
      </c>
    </row>
    <row r="1700" spans="1:23">
      <c r="A1700">
        <v>3870</v>
      </c>
      <c r="B1700" s="11">
        <v>46254</v>
      </c>
      <c r="C1700">
        <v>2026</v>
      </c>
      <c r="D1700" t="s">
        <v>91</v>
      </c>
      <c r="E1700" t="s">
        <v>83</v>
      </c>
      <c r="F1700" t="s">
        <v>11</v>
      </c>
      <c r="G1700" t="s">
        <v>25</v>
      </c>
      <c r="H1700" t="s">
        <v>28</v>
      </c>
      <c r="I1700" t="s">
        <v>3</v>
      </c>
      <c r="J1700" t="s">
        <v>9</v>
      </c>
      <c r="K1700" t="s">
        <v>37</v>
      </c>
      <c r="L1700">
        <v>1</v>
      </c>
      <c r="M1700">
        <v>157.84</v>
      </c>
      <c r="N1700">
        <v>0</v>
      </c>
      <c r="O1700">
        <v>77.87</v>
      </c>
      <c r="P1700">
        <v>157.84</v>
      </c>
      <c r="Q1700">
        <v>77.87</v>
      </c>
      <c r="R1700">
        <v>79.97</v>
      </c>
      <c r="S1700">
        <v>0.50665230613279266</v>
      </c>
      <c r="T1700">
        <v>2026</v>
      </c>
      <c r="U1700" t="s">
        <v>91</v>
      </c>
      <c r="V1700">
        <v>8</v>
      </c>
      <c r="W1700" t="s">
        <v>83</v>
      </c>
    </row>
    <row r="1701" spans="1:23">
      <c r="A1701">
        <v>3938</v>
      </c>
      <c r="B1701" s="11">
        <v>46254</v>
      </c>
      <c r="C1701">
        <v>2026</v>
      </c>
      <c r="D1701" t="s">
        <v>91</v>
      </c>
      <c r="E1701" t="s">
        <v>83</v>
      </c>
      <c r="F1701" t="s">
        <v>6</v>
      </c>
      <c r="G1701" t="s">
        <v>43</v>
      </c>
      <c r="H1701" t="s">
        <v>2</v>
      </c>
      <c r="I1701" t="s">
        <v>13</v>
      </c>
      <c r="J1701" t="s">
        <v>23</v>
      </c>
      <c r="K1701" t="s">
        <v>24</v>
      </c>
      <c r="L1701">
        <v>1</v>
      </c>
      <c r="M1701">
        <v>336.35</v>
      </c>
      <c r="N1701">
        <v>0</v>
      </c>
      <c r="O1701">
        <v>195.07</v>
      </c>
      <c r="P1701">
        <v>336.35</v>
      </c>
      <c r="Q1701">
        <v>195.07</v>
      </c>
      <c r="R1701">
        <v>141.28000000000003</v>
      </c>
      <c r="S1701">
        <v>0.42003865021554931</v>
      </c>
      <c r="T1701">
        <v>2026</v>
      </c>
      <c r="U1701" t="s">
        <v>91</v>
      </c>
      <c r="V1701">
        <v>8</v>
      </c>
      <c r="W1701" t="s">
        <v>83</v>
      </c>
    </row>
    <row r="1702" spans="1:23">
      <c r="A1702">
        <v>4237</v>
      </c>
      <c r="B1702" s="11">
        <v>46254</v>
      </c>
      <c r="C1702">
        <v>2026</v>
      </c>
      <c r="D1702" t="s">
        <v>91</v>
      </c>
      <c r="E1702" t="s">
        <v>83</v>
      </c>
      <c r="F1702" t="s">
        <v>20</v>
      </c>
      <c r="G1702" t="s">
        <v>47</v>
      </c>
      <c r="H1702" t="s">
        <v>8</v>
      </c>
      <c r="I1702" t="s">
        <v>3</v>
      </c>
      <c r="J1702" t="s">
        <v>9</v>
      </c>
      <c r="K1702" t="s">
        <v>37</v>
      </c>
      <c r="L1702">
        <v>3</v>
      </c>
      <c r="M1702">
        <v>153.03</v>
      </c>
      <c r="N1702">
        <v>0.15</v>
      </c>
      <c r="O1702">
        <v>78.239999999999995</v>
      </c>
      <c r="P1702">
        <v>390.22650000000004</v>
      </c>
      <c r="Q1702">
        <v>234.71999999999997</v>
      </c>
      <c r="R1702">
        <v>155.50650000000007</v>
      </c>
      <c r="S1702">
        <v>0.39850317700104954</v>
      </c>
      <c r="T1702">
        <v>2026</v>
      </c>
      <c r="U1702" t="s">
        <v>91</v>
      </c>
      <c r="V1702">
        <v>8</v>
      </c>
      <c r="W1702" t="s">
        <v>83</v>
      </c>
    </row>
    <row r="1703" spans="1:23">
      <c r="A1703">
        <v>4970</v>
      </c>
      <c r="B1703" s="11">
        <v>46254</v>
      </c>
      <c r="C1703">
        <v>2026</v>
      </c>
      <c r="D1703" t="s">
        <v>91</v>
      </c>
      <c r="E1703" t="s">
        <v>83</v>
      </c>
      <c r="F1703" t="s">
        <v>6</v>
      </c>
      <c r="G1703" t="s">
        <v>49</v>
      </c>
      <c r="H1703" t="s">
        <v>2</v>
      </c>
      <c r="I1703" t="s">
        <v>3</v>
      </c>
      <c r="J1703" t="s">
        <v>4</v>
      </c>
      <c r="K1703" t="s">
        <v>30</v>
      </c>
      <c r="L1703">
        <v>2</v>
      </c>
      <c r="M1703">
        <v>105.01</v>
      </c>
      <c r="N1703">
        <v>0.15</v>
      </c>
      <c r="O1703">
        <v>50.56</v>
      </c>
      <c r="P1703">
        <v>178.517</v>
      </c>
      <c r="Q1703">
        <v>101.12</v>
      </c>
      <c r="R1703">
        <v>77.396999999999991</v>
      </c>
      <c r="S1703">
        <v>0.43355534766996978</v>
      </c>
      <c r="T1703">
        <v>2026</v>
      </c>
      <c r="U1703" t="s">
        <v>91</v>
      </c>
      <c r="V1703">
        <v>8</v>
      </c>
      <c r="W1703" t="s">
        <v>83</v>
      </c>
    </row>
    <row r="1704" spans="1:23">
      <c r="A1704">
        <v>515</v>
      </c>
      <c r="B1704" s="11">
        <v>46255</v>
      </c>
      <c r="C1704">
        <v>2026</v>
      </c>
      <c r="D1704" t="s">
        <v>91</v>
      </c>
      <c r="E1704" t="s">
        <v>83</v>
      </c>
      <c r="F1704" t="s">
        <v>0</v>
      </c>
      <c r="G1704" t="s">
        <v>1</v>
      </c>
      <c r="H1704" t="s">
        <v>19</v>
      </c>
      <c r="I1704" t="s">
        <v>3</v>
      </c>
      <c r="J1704" t="s">
        <v>14</v>
      </c>
      <c r="K1704" t="s">
        <v>32</v>
      </c>
      <c r="L1704">
        <v>2</v>
      </c>
      <c r="M1704">
        <v>45.47</v>
      </c>
      <c r="N1704">
        <v>0</v>
      </c>
      <c r="O1704">
        <v>18.27</v>
      </c>
      <c r="P1704">
        <v>90.94</v>
      </c>
      <c r="Q1704">
        <v>36.54</v>
      </c>
      <c r="R1704">
        <v>54.4</v>
      </c>
      <c r="S1704">
        <v>0.5981966131515285</v>
      </c>
      <c r="T1704">
        <v>2026</v>
      </c>
      <c r="U1704" t="s">
        <v>91</v>
      </c>
      <c r="V1704">
        <v>8</v>
      </c>
      <c r="W1704" t="s">
        <v>83</v>
      </c>
    </row>
    <row r="1705" spans="1:23">
      <c r="A1705">
        <v>661</v>
      </c>
      <c r="B1705" s="11">
        <v>46255</v>
      </c>
      <c r="C1705">
        <v>2026</v>
      </c>
      <c r="D1705" t="s">
        <v>91</v>
      </c>
      <c r="E1705" t="s">
        <v>83</v>
      </c>
      <c r="F1705" t="s">
        <v>0</v>
      </c>
      <c r="G1705" t="s">
        <v>50</v>
      </c>
      <c r="H1705" t="s">
        <v>19</v>
      </c>
      <c r="I1705" t="s">
        <v>13</v>
      </c>
      <c r="J1705" t="s">
        <v>14</v>
      </c>
      <c r="K1705" t="s">
        <v>32</v>
      </c>
      <c r="L1705">
        <v>2</v>
      </c>
      <c r="M1705">
        <v>47.58</v>
      </c>
      <c r="N1705">
        <v>0.1</v>
      </c>
      <c r="O1705">
        <v>18.47</v>
      </c>
      <c r="P1705">
        <v>85.644000000000005</v>
      </c>
      <c r="Q1705">
        <v>36.94</v>
      </c>
      <c r="R1705">
        <v>48.704000000000008</v>
      </c>
      <c r="S1705">
        <v>0.56867965064686377</v>
      </c>
      <c r="T1705">
        <v>2026</v>
      </c>
      <c r="U1705" t="s">
        <v>91</v>
      </c>
      <c r="V1705">
        <v>8</v>
      </c>
      <c r="W1705" t="s">
        <v>83</v>
      </c>
    </row>
    <row r="1706" spans="1:23">
      <c r="A1706">
        <v>1443</v>
      </c>
      <c r="B1706" s="11">
        <v>46255</v>
      </c>
      <c r="C1706">
        <v>2026</v>
      </c>
      <c r="D1706" t="s">
        <v>91</v>
      </c>
      <c r="E1706" t="s">
        <v>83</v>
      </c>
      <c r="F1706" t="s">
        <v>20</v>
      </c>
      <c r="G1706" t="s">
        <v>21</v>
      </c>
      <c r="H1706" t="s">
        <v>2</v>
      </c>
      <c r="I1706" t="s">
        <v>13</v>
      </c>
      <c r="J1706" t="s">
        <v>9</v>
      </c>
      <c r="K1706" t="s">
        <v>37</v>
      </c>
      <c r="L1706">
        <v>5</v>
      </c>
      <c r="M1706">
        <v>155.65</v>
      </c>
      <c r="N1706">
        <v>0</v>
      </c>
      <c r="O1706">
        <v>79.13</v>
      </c>
      <c r="P1706">
        <v>778.25</v>
      </c>
      <c r="Q1706">
        <v>395.65</v>
      </c>
      <c r="R1706">
        <v>382.6</v>
      </c>
      <c r="S1706">
        <v>0.49161580469000965</v>
      </c>
      <c r="T1706">
        <v>2026</v>
      </c>
      <c r="U1706" t="s">
        <v>91</v>
      </c>
      <c r="V1706">
        <v>8</v>
      </c>
      <c r="W1706" t="s">
        <v>83</v>
      </c>
    </row>
    <row r="1707" spans="1:23">
      <c r="A1707">
        <v>1446</v>
      </c>
      <c r="B1707" s="11">
        <v>46255</v>
      </c>
      <c r="C1707">
        <v>2026</v>
      </c>
      <c r="D1707" t="s">
        <v>91</v>
      </c>
      <c r="E1707" t="s">
        <v>83</v>
      </c>
      <c r="F1707" t="s">
        <v>20</v>
      </c>
      <c r="G1707" t="s">
        <v>47</v>
      </c>
      <c r="H1707" t="s">
        <v>19</v>
      </c>
      <c r="I1707" t="s">
        <v>3</v>
      </c>
      <c r="J1707" t="s">
        <v>23</v>
      </c>
      <c r="K1707" t="s">
        <v>29</v>
      </c>
      <c r="L1707">
        <v>1</v>
      </c>
      <c r="M1707">
        <v>195.15</v>
      </c>
      <c r="N1707">
        <v>0</v>
      </c>
      <c r="O1707">
        <v>101.99</v>
      </c>
      <c r="P1707">
        <v>195.15</v>
      </c>
      <c r="Q1707">
        <v>101.99</v>
      </c>
      <c r="R1707">
        <v>93.160000000000011</v>
      </c>
      <c r="S1707">
        <v>0.47737637714578535</v>
      </c>
      <c r="T1707">
        <v>2026</v>
      </c>
      <c r="U1707" t="s">
        <v>91</v>
      </c>
      <c r="V1707">
        <v>8</v>
      </c>
      <c r="W1707" t="s">
        <v>83</v>
      </c>
    </row>
    <row r="1708" spans="1:23">
      <c r="A1708">
        <v>1524</v>
      </c>
      <c r="B1708" s="11">
        <v>46255</v>
      </c>
      <c r="C1708">
        <v>2026</v>
      </c>
      <c r="D1708" t="s">
        <v>91</v>
      </c>
      <c r="E1708" t="s">
        <v>83</v>
      </c>
      <c r="F1708" t="s">
        <v>6</v>
      </c>
      <c r="G1708" t="s">
        <v>27</v>
      </c>
      <c r="H1708" t="s">
        <v>28</v>
      </c>
      <c r="I1708" t="s">
        <v>13</v>
      </c>
      <c r="J1708" t="s">
        <v>4</v>
      </c>
      <c r="K1708" t="s">
        <v>5</v>
      </c>
      <c r="L1708">
        <v>1</v>
      </c>
      <c r="M1708">
        <v>81.569999999999993</v>
      </c>
      <c r="N1708">
        <v>0</v>
      </c>
      <c r="O1708">
        <v>43.79</v>
      </c>
      <c r="P1708">
        <v>81.569999999999993</v>
      </c>
      <c r="Q1708">
        <v>43.79</v>
      </c>
      <c r="R1708">
        <v>37.779999999999994</v>
      </c>
      <c r="S1708">
        <v>0.4631604756650729</v>
      </c>
      <c r="T1708">
        <v>2026</v>
      </c>
      <c r="U1708" t="s">
        <v>91</v>
      </c>
      <c r="V1708">
        <v>8</v>
      </c>
      <c r="W1708" t="s">
        <v>83</v>
      </c>
    </row>
    <row r="1709" spans="1:23">
      <c r="A1709">
        <v>1946</v>
      </c>
      <c r="B1709" s="11">
        <v>46255</v>
      </c>
      <c r="C1709">
        <v>2026</v>
      </c>
      <c r="D1709" t="s">
        <v>91</v>
      </c>
      <c r="E1709" t="s">
        <v>83</v>
      </c>
      <c r="F1709" t="s">
        <v>0</v>
      </c>
      <c r="G1709" t="s">
        <v>50</v>
      </c>
      <c r="H1709" t="s">
        <v>19</v>
      </c>
      <c r="I1709" t="s">
        <v>13</v>
      </c>
      <c r="J1709" t="s">
        <v>23</v>
      </c>
      <c r="K1709" t="s">
        <v>51</v>
      </c>
      <c r="L1709">
        <v>5</v>
      </c>
      <c r="M1709">
        <v>125.44</v>
      </c>
      <c r="N1709">
        <v>0</v>
      </c>
      <c r="O1709">
        <v>59.58</v>
      </c>
      <c r="P1709">
        <v>627.20000000000005</v>
      </c>
      <c r="Q1709">
        <v>297.89999999999998</v>
      </c>
      <c r="R1709">
        <v>329.30000000000007</v>
      </c>
      <c r="S1709">
        <v>0.52503188775510212</v>
      </c>
      <c r="T1709">
        <v>2026</v>
      </c>
      <c r="U1709" t="s">
        <v>91</v>
      </c>
      <c r="V1709">
        <v>8</v>
      </c>
      <c r="W1709" t="s">
        <v>83</v>
      </c>
    </row>
    <row r="1710" spans="1:23">
      <c r="A1710">
        <v>2285</v>
      </c>
      <c r="B1710" s="11">
        <v>46255</v>
      </c>
      <c r="C1710">
        <v>2026</v>
      </c>
      <c r="D1710" t="s">
        <v>91</v>
      </c>
      <c r="E1710" t="s">
        <v>83</v>
      </c>
      <c r="F1710" t="s">
        <v>6</v>
      </c>
      <c r="G1710" t="s">
        <v>41</v>
      </c>
      <c r="H1710" t="s">
        <v>2</v>
      </c>
      <c r="I1710" t="s">
        <v>16</v>
      </c>
      <c r="J1710" t="s">
        <v>9</v>
      </c>
      <c r="K1710" t="s">
        <v>37</v>
      </c>
      <c r="L1710">
        <v>2</v>
      </c>
      <c r="M1710">
        <v>155.11000000000001</v>
      </c>
      <c r="N1710">
        <v>0.05</v>
      </c>
      <c r="O1710">
        <v>80.13</v>
      </c>
      <c r="P1710">
        <v>294.709</v>
      </c>
      <c r="Q1710">
        <v>160.26</v>
      </c>
      <c r="R1710">
        <v>134.44900000000001</v>
      </c>
      <c r="S1710">
        <v>0.45620934548995795</v>
      </c>
      <c r="T1710">
        <v>2026</v>
      </c>
      <c r="U1710" t="s">
        <v>91</v>
      </c>
      <c r="V1710">
        <v>8</v>
      </c>
      <c r="W1710" t="s">
        <v>83</v>
      </c>
    </row>
    <row r="1711" spans="1:23">
      <c r="A1711">
        <v>2978</v>
      </c>
      <c r="B1711" s="11">
        <v>46255</v>
      </c>
      <c r="C1711">
        <v>2026</v>
      </c>
      <c r="D1711" t="s">
        <v>91</v>
      </c>
      <c r="E1711" t="s">
        <v>83</v>
      </c>
      <c r="F1711" t="s">
        <v>11</v>
      </c>
      <c r="G1711" t="s">
        <v>39</v>
      </c>
      <c r="H1711" t="s">
        <v>19</v>
      </c>
      <c r="I1711" t="s">
        <v>13</v>
      </c>
      <c r="J1711" t="s">
        <v>4</v>
      </c>
      <c r="K1711" t="s">
        <v>5</v>
      </c>
      <c r="L1711">
        <v>1</v>
      </c>
      <c r="M1711">
        <v>80.7</v>
      </c>
      <c r="N1711">
        <v>0</v>
      </c>
      <c r="O1711">
        <v>41.98</v>
      </c>
      <c r="P1711">
        <v>80.7</v>
      </c>
      <c r="Q1711">
        <v>41.98</v>
      </c>
      <c r="R1711">
        <v>38.720000000000006</v>
      </c>
      <c r="S1711">
        <v>0.47980173482032223</v>
      </c>
      <c r="T1711">
        <v>2026</v>
      </c>
      <c r="U1711" t="s">
        <v>91</v>
      </c>
      <c r="V1711">
        <v>8</v>
      </c>
      <c r="W1711" t="s">
        <v>83</v>
      </c>
    </row>
    <row r="1712" spans="1:23">
      <c r="A1712">
        <v>3842</v>
      </c>
      <c r="B1712" s="11">
        <v>46255</v>
      </c>
      <c r="C1712">
        <v>2026</v>
      </c>
      <c r="D1712" t="s">
        <v>91</v>
      </c>
      <c r="E1712" t="s">
        <v>83</v>
      </c>
      <c r="F1712" t="s">
        <v>20</v>
      </c>
      <c r="G1712" t="s">
        <v>33</v>
      </c>
      <c r="H1712" t="s">
        <v>8</v>
      </c>
      <c r="I1712" t="s">
        <v>3</v>
      </c>
      <c r="J1712" t="s">
        <v>9</v>
      </c>
      <c r="K1712" t="s">
        <v>37</v>
      </c>
      <c r="L1712">
        <v>10</v>
      </c>
      <c r="M1712">
        <v>156.72</v>
      </c>
      <c r="N1712">
        <v>0.15</v>
      </c>
      <c r="O1712">
        <v>78.12</v>
      </c>
      <c r="P1712">
        <v>1332.12</v>
      </c>
      <c r="Q1712">
        <v>781.2</v>
      </c>
      <c r="R1712">
        <v>550.91999999999985</v>
      </c>
      <c r="S1712">
        <v>0.41356634537429054</v>
      </c>
      <c r="T1712">
        <v>2026</v>
      </c>
      <c r="U1712" t="s">
        <v>91</v>
      </c>
      <c r="V1712">
        <v>8</v>
      </c>
      <c r="W1712" t="s">
        <v>83</v>
      </c>
    </row>
    <row r="1713" spans="1:23">
      <c r="A1713">
        <v>4220</v>
      </c>
      <c r="B1713" s="11">
        <v>46255</v>
      </c>
      <c r="C1713">
        <v>2026</v>
      </c>
      <c r="D1713" t="s">
        <v>91</v>
      </c>
      <c r="E1713" t="s">
        <v>83</v>
      </c>
      <c r="F1713" t="s">
        <v>6</v>
      </c>
      <c r="G1713" t="s">
        <v>49</v>
      </c>
      <c r="H1713" t="s">
        <v>8</v>
      </c>
      <c r="I1713" t="s">
        <v>16</v>
      </c>
      <c r="J1713" t="s">
        <v>14</v>
      </c>
      <c r="K1713" t="s">
        <v>48</v>
      </c>
      <c r="L1713">
        <v>5</v>
      </c>
      <c r="M1713">
        <v>162.76</v>
      </c>
      <c r="N1713">
        <v>0.15</v>
      </c>
      <c r="O1713">
        <v>85.32</v>
      </c>
      <c r="P1713">
        <v>691.7299999999999</v>
      </c>
      <c r="Q1713">
        <v>426.59999999999997</v>
      </c>
      <c r="R1713">
        <v>265.12999999999994</v>
      </c>
      <c r="S1713">
        <v>0.38328538591647027</v>
      </c>
      <c r="T1713">
        <v>2026</v>
      </c>
      <c r="U1713" t="s">
        <v>91</v>
      </c>
      <c r="V1713">
        <v>8</v>
      </c>
      <c r="W1713" t="s">
        <v>83</v>
      </c>
    </row>
    <row r="1714" spans="1:23">
      <c r="A1714">
        <v>478</v>
      </c>
      <c r="B1714" s="11">
        <v>46256</v>
      </c>
      <c r="C1714">
        <v>2026</v>
      </c>
      <c r="D1714" t="s">
        <v>91</v>
      </c>
      <c r="E1714" t="s">
        <v>83</v>
      </c>
      <c r="F1714" t="s">
        <v>20</v>
      </c>
      <c r="G1714" t="s">
        <v>33</v>
      </c>
      <c r="H1714" t="s">
        <v>19</v>
      </c>
      <c r="I1714" t="s">
        <v>16</v>
      </c>
      <c r="J1714" t="s">
        <v>34</v>
      </c>
      <c r="K1714" t="s">
        <v>35</v>
      </c>
      <c r="L1714">
        <v>2</v>
      </c>
      <c r="M1714">
        <v>40.22</v>
      </c>
      <c r="N1714">
        <v>0</v>
      </c>
      <c r="O1714">
        <v>14.45</v>
      </c>
      <c r="P1714">
        <v>80.44</v>
      </c>
      <c r="Q1714">
        <v>28.9</v>
      </c>
      <c r="R1714">
        <v>51.54</v>
      </c>
      <c r="S1714">
        <v>0.64072600696171056</v>
      </c>
      <c r="T1714">
        <v>2026</v>
      </c>
      <c r="U1714" t="s">
        <v>91</v>
      </c>
      <c r="V1714">
        <v>8</v>
      </c>
      <c r="W1714" t="s">
        <v>83</v>
      </c>
    </row>
    <row r="1715" spans="1:23">
      <c r="A1715">
        <v>491</v>
      </c>
      <c r="B1715" s="11">
        <v>46256</v>
      </c>
      <c r="C1715">
        <v>2026</v>
      </c>
      <c r="D1715" t="s">
        <v>91</v>
      </c>
      <c r="E1715" t="s">
        <v>83</v>
      </c>
      <c r="F1715" t="s">
        <v>0</v>
      </c>
      <c r="G1715" t="s">
        <v>36</v>
      </c>
      <c r="H1715" t="s">
        <v>28</v>
      </c>
      <c r="I1715" t="s">
        <v>13</v>
      </c>
      <c r="J1715" t="s">
        <v>14</v>
      </c>
      <c r="K1715" t="s">
        <v>32</v>
      </c>
      <c r="L1715">
        <v>1</v>
      </c>
      <c r="M1715">
        <v>45.42</v>
      </c>
      <c r="N1715">
        <v>0.15</v>
      </c>
      <c r="O1715">
        <v>18.079999999999998</v>
      </c>
      <c r="P1715">
        <v>38.606999999999999</v>
      </c>
      <c r="Q1715">
        <v>18.079999999999998</v>
      </c>
      <c r="R1715">
        <v>20.527000000000001</v>
      </c>
      <c r="S1715">
        <v>0.53169114409304019</v>
      </c>
      <c r="T1715">
        <v>2026</v>
      </c>
      <c r="U1715" t="s">
        <v>91</v>
      </c>
      <c r="V1715">
        <v>8</v>
      </c>
      <c r="W1715" t="s">
        <v>83</v>
      </c>
    </row>
    <row r="1716" spans="1:23">
      <c r="A1716">
        <v>862</v>
      </c>
      <c r="B1716" s="11">
        <v>46256</v>
      </c>
      <c r="C1716">
        <v>2026</v>
      </c>
      <c r="D1716" t="s">
        <v>91</v>
      </c>
      <c r="E1716" t="s">
        <v>83</v>
      </c>
      <c r="F1716" t="s">
        <v>0</v>
      </c>
      <c r="G1716" t="s">
        <v>36</v>
      </c>
      <c r="H1716" t="s">
        <v>2</v>
      </c>
      <c r="I1716" t="s">
        <v>3</v>
      </c>
      <c r="J1716" t="s">
        <v>9</v>
      </c>
      <c r="K1716" t="s">
        <v>10</v>
      </c>
      <c r="L1716">
        <v>1</v>
      </c>
      <c r="M1716">
        <v>93.55</v>
      </c>
      <c r="N1716">
        <v>0</v>
      </c>
      <c r="O1716">
        <v>44.89</v>
      </c>
      <c r="P1716">
        <v>93.55</v>
      </c>
      <c r="Q1716">
        <v>44.89</v>
      </c>
      <c r="R1716">
        <v>48.66</v>
      </c>
      <c r="S1716">
        <v>0.5201496525921967</v>
      </c>
      <c r="T1716">
        <v>2026</v>
      </c>
      <c r="U1716" t="s">
        <v>91</v>
      </c>
      <c r="V1716">
        <v>8</v>
      </c>
      <c r="W1716" t="s">
        <v>83</v>
      </c>
    </row>
    <row r="1717" spans="1:23">
      <c r="A1717">
        <v>957</v>
      </c>
      <c r="B1717" s="11">
        <v>46256</v>
      </c>
      <c r="C1717">
        <v>2026</v>
      </c>
      <c r="D1717" t="s">
        <v>91</v>
      </c>
      <c r="E1717" t="s">
        <v>83</v>
      </c>
      <c r="F1717" t="s">
        <v>11</v>
      </c>
      <c r="G1717" t="s">
        <v>12</v>
      </c>
      <c r="H1717" t="s">
        <v>2</v>
      </c>
      <c r="I1717" t="s">
        <v>3</v>
      </c>
      <c r="J1717" t="s">
        <v>9</v>
      </c>
      <c r="K1717" t="s">
        <v>17</v>
      </c>
      <c r="L1717">
        <v>2</v>
      </c>
      <c r="M1717">
        <v>146.85</v>
      </c>
      <c r="N1717">
        <v>0</v>
      </c>
      <c r="O1717">
        <v>81.010000000000005</v>
      </c>
      <c r="P1717">
        <v>293.7</v>
      </c>
      <c r="Q1717">
        <v>162.02000000000001</v>
      </c>
      <c r="R1717">
        <v>131.67999999999998</v>
      </c>
      <c r="S1717">
        <v>0.44834865509022809</v>
      </c>
      <c r="T1717">
        <v>2026</v>
      </c>
      <c r="U1717" t="s">
        <v>91</v>
      </c>
      <c r="V1717">
        <v>8</v>
      </c>
      <c r="W1717" t="s">
        <v>83</v>
      </c>
    </row>
    <row r="1718" spans="1:23">
      <c r="A1718">
        <v>1728</v>
      </c>
      <c r="B1718" s="11">
        <v>46256</v>
      </c>
      <c r="C1718">
        <v>2026</v>
      </c>
      <c r="D1718" t="s">
        <v>91</v>
      </c>
      <c r="E1718" t="s">
        <v>83</v>
      </c>
      <c r="F1718" t="s">
        <v>0</v>
      </c>
      <c r="G1718" t="s">
        <v>36</v>
      </c>
      <c r="H1718" t="s">
        <v>8</v>
      </c>
      <c r="I1718" t="s">
        <v>16</v>
      </c>
      <c r="J1718" t="s">
        <v>4</v>
      </c>
      <c r="K1718" t="s">
        <v>30</v>
      </c>
      <c r="L1718">
        <v>6</v>
      </c>
      <c r="M1718">
        <v>101.54</v>
      </c>
      <c r="N1718">
        <v>0.1</v>
      </c>
      <c r="O1718">
        <v>50</v>
      </c>
      <c r="P1718">
        <v>548.31600000000003</v>
      </c>
      <c r="Q1718">
        <v>300</v>
      </c>
      <c r="R1718">
        <v>248.31600000000003</v>
      </c>
      <c r="S1718">
        <v>0.45287024270676035</v>
      </c>
      <c r="T1718">
        <v>2026</v>
      </c>
      <c r="U1718" t="s">
        <v>91</v>
      </c>
      <c r="V1718">
        <v>8</v>
      </c>
      <c r="W1718" t="s">
        <v>83</v>
      </c>
    </row>
    <row r="1719" spans="1:23">
      <c r="A1719">
        <v>2743</v>
      </c>
      <c r="B1719" s="11">
        <v>46256</v>
      </c>
      <c r="C1719">
        <v>2026</v>
      </c>
      <c r="D1719" t="s">
        <v>91</v>
      </c>
      <c r="E1719" t="s">
        <v>83</v>
      </c>
      <c r="F1719" t="s">
        <v>20</v>
      </c>
      <c r="G1719" t="s">
        <v>31</v>
      </c>
      <c r="H1719" t="s">
        <v>2</v>
      </c>
      <c r="I1719" t="s">
        <v>16</v>
      </c>
      <c r="J1719" t="s">
        <v>34</v>
      </c>
      <c r="K1719" t="s">
        <v>38</v>
      </c>
      <c r="L1719">
        <v>1</v>
      </c>
      <c r="M1719">
        <v>125.14</v>
      </c>
      <c r="N1719">
        <v>0</v>
      </c>
      <c r="O1719">
        <v>69.44</v>
      </c>
      <c r="P1719">
        <v>125.14</v>
      </c>
      <c r="Q1719">
        <v>69.44</v>
      </c>
      <c r="R1719">
        <v>55.7</v>
      </c>
      <c r="S1719">
        <v>0.4451014863353045</v>
      </c>
      <c r="T1719">
        <v>2026</v>
      </c>
      <c r="U1719" t="s">
        <v>91</v>
      </c>
      <c r="V1719">
        <v>8</v>
      </c>
      <c r="W1719" t="s">
        <v>83</v>
      </c>
    </row>
    <row r="1720" spans="1:23">
      <c r="A1720">
        <v>3098</v>
      </c>
      <c r="B1720" s="11">
        <v>46256</v>
      </c>
      <c r="C1720">
        <v>2026</v>
      </c>
      <c r="D1720" t="s">
        <v>91</v>
      </c>
      <c r="E1720" t="s">
        <v>83</v>
      </c>
      <c r="F1720" t="s">
        <v>6</v>
      </c>
      <c r="G1720" t="s">
        <v>27</v>
      </c>
      <c r="H1720" t="s">
        <v>2</v>
      </c>
      <c r="I1720" t="s">
        <v>13</v>
      </c>
      <c r="J1720" t="s">
        <v>4</v>
      </c>
      <c r="K1720" t="s">
        <v>5</v>
      </c>
      <c r="L1720">
        <v>2</v>
      </c>
      <c r="M1720">
        <v>80.239999999999995</v>
      </c>
      <c r="N1720">
        <v>0.1</v>
      </c>
      <c r="O1720">
        <v>42.09</v>
      </c>
      <c r="P1720">
        <v>144.43199999999999</v>
      </c>
      <c r="Q1720">
        <v>84.18</v>
      </c>
      <c r="R1720">
        <v>60.251999999999981</v>
      </c>
      <c r="S1720">
        <v>0.41716517115320695</v>
      </c>
      <c r="T1720">
        <v>2026</v>
      </c>
      <c r="U1720" t="s">
        <v>91</v>
      </c>
      <c r="V1720">
        <v>8</v>
      </c>
      <c r="W1720" t="s">
        <v>83</v>
      </c>
    </row>
    <row r="1721" spans="1:23">
      <c r="A1721">
        <v>3606</v>
      </c>
      <c r="B1721" s="11">
        <v>46256</v>
      </c>
      <c r="C1721">
        <v>2026</v>
      </c>
      <c r="D1721" t="s">
        <v>91</v>
      </c>
      <c r="E1721" t="s">
        <v>83</v>
      </c>
      <c r="F1721" t="s">
        <v>20</v>
      </c>
      <c r="G1721" t="s">
        <v>21</v>
      </c>
      <c r="H1721" t="s">
        <v>2</v>
      </c>
      <c r="I1721" t="s">
        <v>16</v>
      </c>
      <c r="J1721" t="s">
        <v>9</v>
      </c>
      <c r="K1721" t="s">
        <v>17</v>
      </c>
      <c r="L1721">
        <v>1</v>
      </c>
      <c r="M1721">
        <v>147.24</v>
      </c>
      <c r="N1721">
        <v>0</v>
      </c>
      <c r="O1721">
        <v>79.11</v>
      </c>
      <c r="P1721">
        <v>147.24</v>
      </c>
      <c r="Q1721">
        <v>79.11</v>
      </c>
      <c r="R1721">
        <v>68.13000000000001</v>
      </c>
      <c r="S1721">
        <v>0.46271393643031788</v>
      </c>
      <c r="T1721">
        <v>2026</v>
      </c>
      <c r="U1721" t="s">
        <v>91</v>
      </c>
      <c r="V1721">
        <v>8</v>
      </c>
      <c r="W1721" t="s">
        <v>83</v>
      </c>
    </row>
    <row r="1722" spans="1:23">
      <c r="A1722">
        <v>3815</v>
      </c>
      <c r="B1722" s="11">
        <v>46256</v>
      </c>
      <c r="C1722">
        <v>2026</v>
      </c>
      <c r="D1722" t="s">
        <v>91</v>
      </c>
      <c r="E1722" t="s">
        <v>83</v>
      </c>
      <c r="F1722" t="s">
        <v>11</v>
      </c>
      <c r="G1722" t="s">
        <v>12</v>
      </c>
      <c r="H1722" t="s">
        <v>2</v>
      </c>
      <c r="I1722" t="s">
        <v>3</v>
      </c>
      <c r="J1722" t="s">
        <v>23</v>
      </c>
      <c r="K1722" t="s">
        <v>29</v>
      </c>
      <c r="L1722">
        <v>2</v>
      </c>
      <c r="M1722">
        <v>199.53</v>
      </c>
      <c r="N1722">
        <v>0.05</v>
      </c>
      <c r="O1722">
        <v>105.87</v>
      </c>
      <c r="P1722">
        <v>379.10699999999997</v>
      </c>
      <c r="Q1722">
        <v>211.74</v>
      </c>
      <c r="R1722">
        <v>167.36699999999996</v>
      </c>
      <c r="S1722">
        <v>0.44147694450379438</v>
      </c>
      <c r="T1722">
        <v>2026</v>
      </c>
      <c r="U1722" t="s">
        <v>91</v>
      </c>
      <c r="V1722">
        <v>8</v>
      </c>
      <c r="W1722" t="s">
        <v>83</v>
      </c>
    </row>
    <row r="1723" spans="1:23">
      <c r="A1723">
        <v>3979</v>
      </c>
      <c r="B1723" s="11">
        <v>46256</v>
      </c>
      <c r="C1723">
        <v>2026</v>
      </c>
      <c r="D1723" t="s">
        <v>91</v>
      </c>
      <c r="E1723" t="s">
        <v>83</v>
      </c>
      <c r="F1723" t="s">
        <v>11</v>
      </c>
      <c r="G1723" t="s">
        <v>25</v>
      </c>
      <c r="H1723" t="s">
        <v>2</v>
      </c>
      <c r="I1723" t="s">
        <v>16</v>
      </c>
      <c r="J1723" t="s">
        <v>34</v>
      </c>
      <c r="K1723" t="s">
        <v>35</v>
      </c>
      <c r="L1723">
        <v>1</v>
      </c>
      <c r="M1723">
        <v>40.19</v>
      </c>
      <c r="N1723">
        <v>0.05</v>
      </c>
      <c r="O1723">
        <v>14.73</v>
      </c>
      <c r="P1723">
        <v>38.180499999999995</v>
      </c>
      <c r="Q1723">
        <v>14.73</v>
      </c>
      <c r="R1723">
        <v>23.450499999999995</v>
      </c>
      <c r="S1723">
        <v>0.61420096646193734</v>
      </c>
      <c r="T1723">
        <v>2026</v>
      </c>
      <c r="U1723" t="s">
        <v>91</v>
      </c>
      <c r="V1723">
        <v>8</v>
      </c>
      <c r="W1723" t="s">
        <v>83</v>
      </c>
    </row>
    <row r="1724" spans="1:23">
      <c r="A1724">
        <v>4160</v>
      </c>
      <c r="B1724" s="11">
        <v>46256</v>
      </c>
      <c r="C1724">
        <v>2026</v>
      </c>
      <c r="D1724" t="s">
        <v>91</v>
      </c>
      <c r="E1724" t="s">
        <v>83</v>
      </c>
      <c r="F1724" t="s">
        <v>20</v>
      </c>
      <c r="G1724" t="s">
        <v>31</v>
      </c>
      <c r="H1724" t="s">
        <v>28</v>
      </c>
      <c r="I1724" t="s">
        <v>16</v>
      </c>
      <c r="J1724" t="s">
        <v>34</v>
      </c>
      <c r="K1724" t="s">
        <v>38</v>
      </c>
      <c r="L1724">
        <v>4</v>
      </c>
      <c r="M1724">
        <v>123.31</v>
      </c>
      <c r="N1724">
        <v>0</v>
      </c>
      <c r="O1724">
        <v>69.02</v>
      </c>
      <c r="P1724">
        <v>493.24</v>
      </c>
      <c r="Q1724">
        <v>276.08</v>
      </c>
      <c r="R1724">
        <v>217.16000000000003</v>
      </c>
      <c r="S1724">
        <v>0.44027248398345636</v>
      </c>
      <c r="T1724">
        <v>2026</v>
      </c>
      <c r="U1724" t="s">
        <v>91</v>
      </c>
      <c r="V1724">
        <v>8</v>
      </c>
      <c r="W1724" t="s">
        <v>83</v>
      </c>
    </row>
    <row r="1725" spans="1:23">
      <c r="A1725">
        <v>4172</v>
      </c>
      <c r="B1725" s="11">
        <v>46256</v>
      </c>
      <c r="C1725">
        <v>2026</v>
      </c>
      <c r="D1725" t="s">
        <v>91</v>
      </c>
      <c r="E1725" t="s">
        <v>83</v>
      </c>
      <c r="F1725" t="s">
        <v>20</v>
      </c>
      <c r="G1725" t="s">
        <v>33</v>
      </c>
      <c r="H1725" t="s">
        <v>28</v>
      </c>
      <c r="I1725" t="s">
        <v>13</v>
      </c>
      <c r="J1725" t="s">
        <v>4</v>
      </c>
      <c r="K1725" t="s">
        <v>26</v>
      </c>
      <c r="L1725">
        <v>1</v>
      </c>
      <c r="M1725">
        <v>40.19</v>
      </c>
      <c r="N1725">
        <v>0.05</v>
      </c>
      <c r="O1725">
        <v>16.78</v>
      </c>
      <c r="P1725">
        <v>38.180499999999995</v>
      </c>
      <c r="Q1725">
        <v>16.78</v>
      </c>
      <c r="R1725">
        <v>21.400499999999994</v>
      </c>
      <c r="S1725">
        <v>0.56050863660769235</v>
      </c>
      <c r="T1725">
        <v>2026</v>
      </c>
      <c r="U1725" t="s">
        <v>91</v>
      </c>
      <c r="V1725">
        <v>8</v>
      </c>
      <c r="W1725" t="s">
        <v>83</v>
      </c>
    </row>
    <row r="1726" spans="1:23">
      <c r="A1726">
        <v>4265</v>
      </c>
      <c r="B1726" s="11">
        <v>46256</v>
      </c>
      <c r="C1726">
        <v>2026</v>
      </c>
      <c r="D1726" t="s">
        <v>91</v>
      </c>
      <c r="E1726" t="s">
        <v>83</v>
      </c>
      <c r="F1726" t="s">
        <v>11</v>
      </c>
      <c r="G1726" t="s">
        <v>52</v>
      </c>
      <c r="H1726" t="s">
        <v>2</v>
      </c>
      <c r="I1726" t="s">
        <v>3</v>
      </c>
      <c r="J1726" t="s">
        <v>4</v>
      </c>
      <c r="K1726" t="s">
        <v>26</v>
      </c>
      <c r="L1726">
        <v>1</v>
      </c>
      <c r="M1726">
        <v>40.98</v>
      </c>
      <c r="N1726">
        <v>0.05</v>
      </c>
      <c r="O1726">
        <v>16.600000000000001</v>
      </c>
      <c r="P1726">
        <v>38.930999999999997</v>
      </c>
      <c r="Q1726">
        <v>16.600000000000001</v>
      </c>
      <c r="R1726">
        <v>22.330999999999996</v>
      </c>
      <c r="S1726">
        <v>0.57360458246641488</v>
      </c>
      <c r="T1726">
        <v>2026</v>
      </c>
      <c r="U1726" t="s">
        <v>91</v>
      </c>
      <c r="V1726">
        <v>8</v>
      </c>
      <c r="W1726" t="s">
        <v>83</v>
      </c>
    </row>
    <row r="1727" spans="1:23">
      <c r="A1727">
        <v>4321</v>
      </c>
      <c r="B1727" s="11">
        <v>46256</v>
      </c>
      <c r="C1727">
        <v>2026</v>
      </c>
      <c r="D1727" t="s">
        <v>91</v>
      </c>
      <c r="E1727" t="s">
        <v>83</v>
      </c>
      <c r="F1727" t="s">
        <v>20</v>
      </c>
      <c r="G1727" t="s">
        <v>47</v>
      </c>
      <c r="H1727" t="s">
        <v>2</v>
      </c>
      <c r="I1727" t="s">
        <v>13</v>
      </c>
      <c r="J1727" t="s">
        <v>14</v>
      </c>
      <c r="K1727" t="s">
        <v>15</v>
      </c>
      <c r="L1727">
        <v>3</v>
      </c>
      <c r="M1727">
        <v>35.380000000000003</v>
      </c>
      <c r="N1727">
        <v>0</v>
      </c>
      <c r="O1727">
        <v>13.91</v>
      </c>
      <c r="P1727">
        <v>106.14000000000001</v>
      </c>
      <c r="Q1727">
        <v>41.730000000000004</v>
      </c>
      <c r="R1727">
        <v>64.410000000000011</v>
      </c>
      <c r="S1727">
        <v>0.60684002261164505</v>
      </c>
      <c r="T1727">
        <v>2026</v>
      </c>
      <c r="U1727" t="s">
        <v>91</v>
      </c>
      <c r="V1727">
        <v>8</v>
      </c>
      <c r="W1727" t="s">
        <v>83</v>
      </c>
    </row>
    <row r="1728" spans="1:23">
      <c r="A1728">
        <v>4975</v>
      </c>
      <c r="B1728" s="11">
        <v>46256</v>
      </c>
      <c r="C1728">
        <v>2026</v>
      </c>
      <c r="D1728" t="s">
        <v>91</v>
      </c>
      <c r="E1728" t="s">
        <v>83</v>
      </c>
      <c r="F1728" t="s">
        <v>11</v>
      </c>
      <c r="G1728" t="s">
        <v>39</v>
      </c>
      <c r="H1728" t="s">
        <v>19</v>
      </c>
      <c r="I1728" t="s">
        <v>13</v>
      </c>
      <c r="J1728" t="s">
        <v>14</v>
      </c>
      <c r="K1728" t="s">
        <v>44</v>
      </c>
      <c r="L1728">
        <v>4</v>
      </c>
      <c r="M1728">
        <v>134.49</v>
      </c>
      <c r="N1728">
        <v>0</v>
      </c>
      <c r="O1728">
        <v>68.17</v>
      </c>
      <c r="P1728">
        <v>537.96</v>
      </c>
      <c r="Q1728">
        <v>272.68</v>
      </c>
      <c r="R1728">
        <v>265.28000000000003</v>
      </c>
      <c r="S1728">
        <v>0.49312216521674473</v>
      </c>
      <c r="T1728">
        <v>2026</v>
      </c>
      <c r="U1728" t="s">
        <v>91</v>
      </c>
      <c r="V1728">
        <v>8</v>
      </c>
      <c r="W1728" t="s">
        <v>83</v>
      </c>
    </row>
    <row r="1729" spans="1:23">
      <c r="A1729">
        <v>991</v>
      </c>
      <c r="B1729" s="11">
        <v>46257</v>
      </c>
      <c r="C1729">
        <v>2026</v>
      </c>
      <c r="D1729" t="s">
        <v>91</v>
      </c>
      <c r="E1729" t="s">
        <v>83</v>
      </c>
      <c r="F1729" t="s">
        <v>11</v>
      </c>
      <c r="G1729" t="s">
        <v>18</v>
      </c>
      <c r="H1729" t="s">
        <v>8</v>
      </c>
      <c r="I1729" t="s">
        <v>16</v>
      </c>
      <c r="J1729" t="s">
        <v>9</v>
      </c>
      <c r="K1729" t="s">
        <v>17</v>
      </c>
      <c r="L1729">
        <v>4</v>
      </c>
      <c r="M1729">
        <v>145.30000000000001</v>
      </c>
      <c r="N1729">
        <v>0.15</v>
      </c>
      <c r="O1729">
        <v>77.040000000000006</v>
      </c>
      <c r="P1729">
        <v>494.02000000000004</v>
      </c>
      <c r="Q1729">
        <v>308.16000000000003</v>
      </c>
      <c r="R1729">
        <v>185.86</v>
      </c>
      <c r="S1729">
        <v>0.37621958625156876</v>
      </c>
      <c r="T1729">
        <v>2026</v>
      </c>
      <c r="U1729" t="s">
        <v>91</v>
      </c>
      <c r="V1729">
        <v>8</v>
      </c>
      <c r="W1729" t="s">
        <v>83</v>
      </c>
    </row>
    <row r="1730" spans="1:23">
      <c r="A1730">
        <v>1008</v>
      </c>
      <c r="B1730" s="11">
        <v>46257</v>
      </c>
      <c r="C1730">
        <v>2026</v>
      </c>
      <c r="D1730" t="s">
        <v>91</v>
      </c>
      <c r="E1730" t="s">
        <v>83</v>
      </c>
      <c r="F1730" t="s">
        <v>20</v>
      </c>
      <c r="G1730" t="s">
        <v>21</v>
      </c>
      <c r="H1730" t="s">
        <v>8</v>
      </c>
      <c r="I1730" t="s">
        <v>16</v>
      </c>
      <c r="J1730" t="s">
        <v>14</v>
      </c>
      <c r="K1730" t="s">
        <v>48</v>
      </c>
      <c r="L1730">
        <v>10</v>
      </c>
      <c r="M1730">
        <v>164.55</v>
      </c>
      <c r="N1730">
        <v>0.1</v>
      </c>
      <c r="O1730">
        <v>88.23</v>
      </c>
      <c r="P1730">
        <v>1480.95</v>
      </c>
      <c r="Q1730">
        <v>882.30000000000007</v>
      </c>
      <c r="R1730">
        <v>598.65</v>
      </c>
      <c r="S1730">
        <v>0.40423376886458012</v>
      </c>
      <c r="T1730">
        <v>2026</v>
      </c>
      <c r="U1730" t="s">
        <v>91</v>
      </c>
      <c r="V1730">
        <v>8</v>
      </c>
      <c r="W1730" t="s">
        <v>83</v>
      </c>
    </row>
    <row r="1731" spans="1:23">
      <c r="A1731">
        <v>1083</v>
      </c>
      <c r="B1731" s="11">
        <v>46257</v>
      </c>
      <c r="C1731">
        <v>2026</v>
      </c>
      <c r="D1731" t="s">
        <v>91</v>
      </c>
      <c r="E1731" t="s">
        <v>83</v>
      </c>
      <c r="F1731" t="s">
        <v>0</v>
      </c>
      <c r="G1731" t="s">
        <v>50</v>
      </c>
      <c r="H1731" t="s">
        <v>19</v>
      </c>
      <c r="I1731" t="s">
        <v>13</v>
      </c>
      <c r="J1731" t="s">
        <v>4</v>
      </c>
      <c r="K1731" t="s">
        <v>26</v>
      </c>
      <c r="L1731">
        <v>1</v>
      </c>
      <c r="M1731">
        <v>39.590000000000003</v>
      </c>
      <c r="N1731">
        <v>0</v>
      </c>
      <c r="O1731">
        <v>16.899999999999999</v>
      </c>
      <c r="P1731">
        <v>39.590000000000003</v>
      </c>
      <c r="Q1731">
        <v>16.899999999999999</v>
      </c>
      <c r="R1731">
        <v>22.690000000000005</v>
      </c>
      <c r="S1731">
        <v>0.57312452639555456</v>
      </c>
      <c r="T1731">
        <v>2026</v>
      </c>
      <c r="U1731" t="s">
        <v>91</v>
      </c>
      <c r="V1731">
        <v>8</v>
      </c>
      <c r="W1731" t="s">
        <v>83</v>
      </c>
    </row>
    <row r="1732" spans="1:23">
      <c r="A1732">
        <v>1553</v>
      </c>
      <c r="B1732" s="11">
        <v>46257</v>
      </c>
      <c r="C1732">
        <v>2026</v>
      </c>
      <c r="D1732" t="s">
        <v>91</v>
      </c>
      <c r="E1732" t="s">
        <v>83</v>
      </c>
      <c r="F1732" t="s">
        <v>11</v>
      </c>
      <c r="G1732" t="s">
        <v>12</v>
      </c>
      <c r="H1732" t="s">
        <v>8</v>
      </c>
      <c r="I1732" t="s">
        <v>16</v>
      </c>
      <c r="J1732" t="s">
        <v>34</v>
      </c>
      <c r="K1732" t="s">
        <v>45</v>
      </c>
      <c r="L1732">
        <v>5</v>
      </c>
      <c r="M1732">
        <v>51.62</v>
      </c>
      <c r="N1732">
        <v>0.15</v>
      </c>
      <c r="O1732">
        <v>22.6</v>
      </c>
      <c r="P1732">
        <v>219.38499999999996</v>
      </c>
      <c r="Q1732">
        <v>113</v>
      </c>
      <c r="R1732">
        <v>106.38499999999996</v>
      </c>
      <c r="S1732">
        <v>0.48492376415889865</v>
      </c>
      <c r="T1732">
        <v>2026</v>
      </c>
      <c r="U1732" t="s">
        <v>91</v>
      </c>
      <c r="V1732">
        <v>8</v>
      </c>
      <c r="W1732" t="s">
        <v>83</v>
      </c>
    </row>
    <row r="1733" spans="1:23">
      <c r="A1733">
        <v>1579</v>
      </c>
      <c r="B1733" s="11">
        <v>46257</v>
      </c>
      <c r="C1733">
        <v>2026</v>
      </c>
      <c r="D1733" t="s">
        <v>91</v>
      </c>
      <c r="E1733" t="s">
        <v>83</v>
      </c>
      <c r="F1733" t="s">
        <v>20</v>
      </c>
      <c r="G1733" t="s">
        <v>31</v>
      </c>
      <c r="H1733" t="s">
        <v>19</v>
      </c>
      <c r="I1733" t="s">
        <v>3</v>
      </c>
      <c r="J1733" t="s">
        <v>9</v>
      </c>
      <c r="K1733" t="s">
        <v>10</v>
      </c>
      <c r="L1733">
        <v>3</v>
      </c>
      <c r="M1733">
        <v>90.71</v>
      </c>
      <c r="N1733">
        <v>0</v>
      </c>
      <c r="O1733">
        <v>45.57</v>
      </c>
      <c r="P1733">
        <v>272.13</v>
      </c>
      <c r="Q1733">
        <v>136.71</v>
      </c>
      <c r="R1733">
        <v>135.41999999999999</v>
      </c>
      <c r="S1733">
        <v>0.49762980928232825</v>
      </c>
      <c r="T1733">
        <v>2026</v>
      </c>
      <c r="U1733" t="s">
        <v>91</v>
      </c>
      <c r="V1733">
        <v>8</v>
      </c>
      <c r="W1733" t="s">
        <v>83</v>
      </c>
    </row>
    <row r="1734" spans="1:23">
      <c r="A1734">
        <v>1732</v>
      </c>
      <c r="B1734" s="11">
        <v>46257</v>
      </c>
      <c r="C1734">
        <v>2026</v>
      </c>
      <c r="D1734" t="s">
        <v>91</v>
      </c>
      <c r="E1734" t="s">
        <v>83</v>
      </c>
      <c r="F1734" t="s">
        <v>6</v>
      </c>
      <c r="G1734" t="s">
        <v>7</v>
      </c>
      <c r="H1734" t="s">
        <v>19</v>
      </c>
      <c r="I1734" t="s">
        <v>13</v>
      </c>
      <c r="J1734" t="s">
        <v>4</v>
      </c>
      <c r="K1734" t="s">
        <v>26</v>
      </c>
      <c r="L1734">
        <v>4</v>
      </c>
      <c r="M1734">
        <v>41.09</v>
      </c>
      <c r="N1734">
        <v>0</v>
      </c>
      <c r="O1734">
        <v>17</v>
      </c>
      <c r="P1734">
        <v>164.36</v>
      </c>
      <c r="Q1734">
        <v>68</v>
      </c>
      <c r="R1734">
        <v>96.360000000000014</v>
      </c>
      <c r="S1734">
        <v>0.58627403261134103</v>
      </c>
      <c r="T1734">
        <v>2026</v>
      </c>
      <c r="U1734" t="s">
        <v>91</v>
      </c>
      <c r="V1734">
        <v>8</v>
      </c>
      <c r="W1734" t="s">
        <v>83</v>
      </c>
    </row>
    <row r="1735" spans="1:23">
      <c r="A1735">
        <v>2083</v>
      </c>
      <c r="B1735" s="11">
        <v>46257</v>
      </c>
      <c r="C1735">
        <v>2026</v>
      </c>
      <c r="D1735" t="s">
        <v>91</v>
      </c>
      <c r="E1735" t="s">
        <v>83</v>
      </c>
      <c r="F1735" t="s">
        <v>6</v>
      </c>
      <c r="G1735" t="s">
        <v>49</v>
      </c>
      <c r="H1735" t="s">
        <v>2</v>
      </c>
      <c r="I1735" t="s">
        <v>13</v>
      </c>
      <c r="J1735" t="s">
        <v>9</v>
      </c>
      <c r="K1735" t="s">
        <v>10</v>
      </c>
      <c r="L1735">
        <v>1</v>
      </c>
      <c r="M1735">
        <v>91.37</v>
      </c>
      <c r="N1735">
        <v>0</v>
      </c>
      <c r="O1735">
        <v>46.73</v>
      </c>
      <c r="P1735">
        <v>91.37</v>
      </c>
      <c r="Q1735">
        <v>46.73</v>
      </c>
      <c r="R1735">
        <v>44.640000000000008</v>
      </c>
      <c r="S1735">
        <v>0.48856298566269024</v>
      </c>
      <c r="T1735">
        <v>2026</v>
      </c>
      <c r="U1735" t="s">
        <v>91</v>
      </c>
      <c r="V1735">
        <v>8</v>
      </c>
      <c r="W1735" t="s">
        <v>83</v>
      </c>
    </row>
    <row r="1736" spans="1:23">
      <c r="A1736">
        <v>2176</v>
      </c>
      <c r="B1736" s="11">
        <v>46257</v>
      </c>
      <c r="C1736">
        <v>2026</v>
      </c>
      <c r="D1736" t="s">
        <v>91</v>
      </c>
      <c r="E1736" t="s">
        <v>83</v>
      </c>
      <c r="F1736" t="s">
        <v>6</v>
      </c>
      <c r="G1736" t="s">
        <v>41</v>
      </c>
      <c r="H1736" t="s">
        <v>2</v>
      </c>
      <c r="I1736" t="s">
        <v>13</v>
      </c>
      <c r="J1736" t="s">
        <v>14</v>
      </c>
      <c r="K1736" t="s">
        <v>32</v>
      </c>
      <c r="L1736">
        <v>1</v>
      </c>
      <c r="M1736">
        <v>46.92</v>
      </c>
      <c r="N1736">
        <v>0</v>
      </c>
      <c r="O1736">
        <v>18.3</v>
      </c>
      <c r="P1736">
        <v>46.92</v>
      </c>
      <c r="Q1736">
        <v>18.3</v>
      </c>
      <c r="R1736">
        <v>28.62</v>
      </c>
      <c r="S1736">
        <v>0.60997442455242967</v>
      </c>
      <c r="T1736">
        <v>2026</v>
      </c>
      <c r="U1736" t="s">
        <v>91</v>
      </c>
      <c r="V1736">
        <v>8</v>
      </c>
      <c r="W1736" t="s">
        <v>83</v>
      </c>
    </row>
    <row r="1737" spans="1:23">
      <c r="A1737">
        <v>2723</v>
      </c>
      <c r="B1737" s="11">
        <v>46257</v>
      </c>
      <c r="C1737">
        <v>2026</v>
      </c>
      <c r="D1737" t="s">
        <v>91</v>
      </c>
      <c r="E1737" t="s">
        <v>83</v>
      </c>
      <c r="F1737" t="s">
        <v>0</v>
      </c>
      <c r="G1737" t="s">
        <v>1</v>
      </c>
      <c r="H1737" t="s">
        <v>2</v>
      </c>
      <c r="I1737" t="s">
        <v>13</v>
      </c>
      <c r="J1737" t="s">
        <v>4</v>
      </c>
      <c r="K1737" t="s">
        <v>30</v>
      </c>
      <c r="L1737">
        <v>1</v>
      </c>
      <c r="M1737">
        <v>100.29</v>
      </c>
      <c r="N1737">
        <v>0.05</v>
      </c>
      <c r="O1737">
        <v>49.82</v>
      </c>
      <c r="P1737">
        <v>95.275500000000008</v>
      </c>
      <c r="Q1737">
        <v>49.82</v>
      </c>
      <c r="R1737">
        <v>45.455500000000008</v>
      </c>
      <c r="S1737">
        <v>0.47709537079312103</v>
      </c>
      <c r="T1737">
        <v>2026</v>
      </c>
      <c r="U1737" t="s">
        <v>91</v>
      </c>
      <c r="V1737">
        <v>8</v>
      </c>
      <c r="W1737" t="s">
        <v>83</v>
      </c>
    </row>
    <row r="1738" spans="1:23">
      <c r="A1738">
        <v>3299</v>
      </c>
      <c r="B1738" s="11">
        <v>46257</v>
      </c>
      <c r="C1738">
        <v>2026</v>
      </c>
      <c r="D1738" t="s">
        <v>91</v>
      </c>
      <c r="E1738" t="s">
        <v>83</v>
      </c>
      <c r="F1738" t="s">
        <v>0</v>
      </c>
      <c r="G1738" t="s">
        <v>36</v>
      </c>
      <c r="H1738" t="s">
        <v>2</v>
      </c>
      <c r="I1738" t="s">
        <v>13</v>
      </c>
      <c r="J1738" t="s">
        <v>9</v>
      </c>
      <c r="K1738" t="s">
        <v>17</v>
      </c>
      <c r="L1738">
        <v>1</v>
      </c>
      <c r="M1738">
        <v>147.11000000000001</v>
      </c>
      <c r="N1738">
        <v>0.15</v>
      </c>
      <c r="O1738">
        <v>79.599999999999994</v>
      </c>
      <c r="P1738">
        <v>125.04350000000001</v>
      </c>
      <c r="Q1738">
        <v>79.599999999999994</v>
      </c>
      <c r="R1738">
        <v>45.443500000000014</v>
      </c>
      <c r="S1738">
        <v>0.36342152930780097</v>
      </c>
      <c r="T1738">
        <v>2026</v>
      </c>
      <c r="U1738" t="s">
        <v>91</v>
      </c>
      <c r="V1738">
        <v>8</v>
      </c>
      <c r="W1738" t="s">
        <v>83</v>
      </c>
    </row>
    <row r="1739" spans="1:23">
      <c r="A1739">
        <v>3398</v>
      </c>
      <c r="B1739" s="11">
        <v>46257</v>
      </c>
      <c r="C1739">
        <v>2026</v>
      </c>
      <c r="D1739" t="s">
        <v>91</v>
      </c>
      <c r="E1739" t="s">
        <v>83</v>
      </c>
      <c r="F1739" t="s">
        <v>6</v>
      </c>
      <c r="G1739" t="s">
        <v>43</v>
      </c>
      <c r="H1739" t="s">
        <v>2</v>
      </c>
      <c r="I1739" t="s">
        <v>13</v>
      </c>
      <c r="J1739" t="s">
        <v>9</v>
      </c>
      <c r="K1739" t="s">
        <v>37</v>
      </c>
      <c r="L1739">
        <v>2</v>
      </c>
      <c r="M1739">
        <v>156.44999999999999</v>
      </c>
      <c r="N1739">
        <v>0</v>
      </c>
      <c r="O1739">
        <v>80.13</v>
      </c>
      <c r="P1739">
        <v>312.89999999999998</v>
      </c>
      <c r="Q1739">
        <v>160.26</v>
      </c>
      <c r="R1739">
        <v>152.63999999999999</v>
      </c>
      <c r="S1739">
        <v>0.487823585810163</v>
      </c>
      <c r="T1739">
        <v>2026</v>
      </c>
      <c r="U1739" t="s">
        <v>91</v>
      </c>
      <c r="V1739">
        <v>8</v>
      </c>
      <c r="W1739" t="s">
        <v>83</v>
      </c>
    </row>
    <row r="1740" spans="1:23">
      <c r="A1740">
        <v>4012</v>
      </c>
      <c r="B1740" s="11">
        <v>46257</v>
      </c>
      <c r="C1740">
        <v>2026</v>
      </c>
      <c r="D1740" t="s">
        <v>91</v>
      </c>
      <c r="E1740" t="s">
        <v>83</v>
      </c>
      <c r="F1740" t="s">
        <v>6</v>
      </c>
      <c r="G1740" t="s">
        <v>49</v>
      </c>
      <c r="H1740" t="s">
        <v>2</v>
      </c>
      <c r="I1740" t="s">
        <v>13</v>
      </c>
      <c r="J1740" t="s">
        <v>9</v>
      </c>
      <c r="K1740" t="s">
        <v>46</v>
      </c>
      <c r="L1740">
        <v>2</v>
      </c>
      <c r="M1740">
        <v>72.97</v>
      </c>
      <c r="N1740">
        <v>0</v>
      </c>
      <c r="O1740">
        <v>33.25</v>
      </c>
      <c r="P1740">
        <v>145.94</v>
      </c>
      <c r="Q1740">
        <v>66.5</v>
      </c>
      <c r="R1740">
        <v>79.44</v>
      </c>
      <c r="S1740">
        <v>0.54433328765245992</v>
      </c>
      <c r="T1740">
        <v>2026</v>
      </c>
      <c r="U1740" t="s">
        <v>91</v>
      </c>
      <c r="V1740">
        <v>8</v>
      </c>
      <c r="W1740" t="s">
        <v>83</v>
      </c>
    </row>
    <row r="1741" spans="1:23">
      <c r="A1741">
        <v>4064</v>
      </c>
      <c r="B1741" s="11">
        <v>46257</v>
      </c>
      <c r="C1741">
        <v>2026</v>
      </c>
      <c r="D1741" t="s">
        <v>91</v>
      </c>
      <c r="E1741" t="s">
        <v>83</v>
      </c>
      <c r="F1741" t="s">
        <v>20</v>
      </c>
      <c r="G1741" t="s">
        <v>31</v>
      </c>
      <c r="H1741" t="s">
        <v>28</v>
      </c>
      <c r="I1741" t="s">
        <v>3</v>
      </c>
      <c r="J1741" t="s">
        <v>34</v>
      </c>
      <c r="K1741" t="s">
        <v>45</v>
      </c>
      <c r="L1741">
        <v>2</v>
      </c>
      <c r="M1741">
        <v>51.63</v>
      </c>
      <c r="N1741">
        <v>0</v>
      </c>
      <c r="O1741">
        <v>21.39</v>
      </c>
      <c r="P1741">
        <v>103.26</v>
      </c>
      <c r="Q1741">
        <v>42.78</v>
      </c>
      <c r="R1741">
        <v>60.480000000000004</v>
      </c>
      <c r="S1741">
        <v>0.58570598489250436</v>
      </c>
      <c r="T1741">
        <v>2026</v>
      </c>
      <c r="U1741" t="s">
        <v>91</v>
      </c>
      <c r="V1741">
        <v>8</v>
      </c>
      <c r="W1741" t="s">
        <v>83</v>
      </c>
    </row>
    <row r="1742" spans="1:23">
      <c r="A1742">
        <v>4671</v>
      </c>
      <c r="B1742" s="11">
        <v>46257</v>
      </c>
      <c r="C1742">
        <v>2026</v>
      </c>
      <c r="D1742" t="s">
        <v>91</v>
      </c>
      <c r="E1742" t="s">
        <v>83</v>
      </c>
      <c r="F1742" t="s">
        <v>6</v>
      </c>
      <c r="G1742" t="s">
        <v>43</v>
      </c>
      <c r="H1742" t="s">
        <v>8</v>
      </c>
      <c r="I1742" t="s">
        <v>3</v>
      </c>
      <c r="J1742" t="s">
        <v>4</v>
      </c>
      <c r="K1742" t="s">
        <v>30</v>
      </c>
      <c r="L1742">
        <v>8</v>
      </c>
      <c r="M1742">
        <v>100.06</v>
      </c>
      <c r="N1742">
        <v>0.05</v>
      </c>
      <c r="O1742">
        <v>49.39</v>
      </c>
      <c r="P1742">
        <v>760.45600000000002</v>
      </c>
      <c r="Q1742">
        <v>395.12</v>
      </c>
      <c r="R1742">
        <v>365.33600000000001</v>
      </c>
      <c r="S1742">
        <v>0.48041701295012468</v>
      </c>
      <c r="T1742">
        <v>2026</v>
      </c>
      <c r="U1742" t="s">
        <v>91</v>
      </c>
      <c r="V1742">
        <v>8</v>
      </c>
      <c r="W1742" t="s">
        <v>83</v>
      </c>
    </row>
    <row r="1743" spans="1:23">
      <c r="A1743">
        <v>1914</v>
      </c>
      <c r="B1743" s="11">
        <v>46258</v>
      </c>
      <c r="C1743">
        <v>2026</v>
      </c>
      <c r="D1743" t="s">
        <v>91</v>
      </c>
      <c r="E1743" t="s">
        <v>83</v>
      </c>
      <c r="F1743" t="s">
        <v>20</v>
      </c>
      <c r="G1743" t="s">
        <v>33</v>
      </c>
      <c r="H1743" t="s">
        <v>19</v>
      </c>
      <c r="I1743" t="s">
        <v>3</v>
      </c>
      <c r="J1743" t="s">
        <v>23</v>
      </c>
      <c r="K1743" t="s">
        <v>40</v>
      </c>
      <c r="L1743">
        <v>4</v>
      </c>
      <c r="M1743">
        <v>83.2</v>
      </c>
      <c r="N1743">
        <v>0</v>
      </c>
      <c r="O1743">
        <v>39.99</v>
      </c>
      <c r="P1743">
        <v>332.8</v>
      </c>
      <c r="Q1743">
        <v>159.96</v>
      </c>
      <c r="R1743">
        <v>172.84</v>
      </c>
      <c r="S1743">
        <v>0.5193509615384615</v>
      </c>
      <c r="T1743">
        <v>2026</v>
      </c>
      <c r="U1743" t="s">
        <v>91</v>
      </c>
      <c r="V1743">
        <v>8</v>
      </c>
      <c r="W1743" t="s">
        <v>83</v>
      </c>
    </row>
    <row r="1744" spans="1:23">
      <c r="A1744">
        <v>1973</v>
      </c>
      <c r="B1744" s="11">
        <v>46258</v>
      </c>
      <c r="C1744">
        <v>2026</v>
      </c>
      <c r="D1744" t="s">
        <v>91</v>
      </c>
      <c r="E1744" t="s">
        <v>83</v>
      </c>
      <c r="F1744" t="s">
        <v>0</v>
      </c>
      <c r="G1744" t="s">
        <v>1</v>
      </c>
      <c r="H1744" t="s">
        <v>2</v>
      </c>
      <c r="I1744" t="s">
        <v>13</v>
      </c>
      <c r="J1744" t="s">
        <v>34</v>
      </c>
      <c r="K1744" t="s">
        <v>45</v>
      </c>
      <c r="L1744">
        <v>3</v>
      </c>
      <c r="M1744">
        <v>51.29</v>
      </c>
      <c r="N1744">
        <v>0</v>
      </c>
      <c r="O1744">
        <v>22.08</v>
      </c>
      <c r="P1744">
        <v>153.87</v>
      </c>
      <c r="Q1744">
        <v>66.239999999999995</v>
      </c>
      <c r="R1744">
        <v>87.63000000000001</v>
      </c>
      <c r="S1744">
        <v>0.56950672645739919</v>
      </c>
      <c r="T1744">
        <v>2026</v>
      </c>
      <c r="U1744" t="s">
        <v>91</v>
      </c>
      <c r="V1744">
        <v>8</v>
      </c>
      <c r="W1744" t="s">
        <v>83</v>
      </c>
    </row>
    <row r="1745" spans="1:23">
      <c r="A1745">
        <v>2564</v>
      </c>
      <c r="B1745" s="11">
        <v>46258</v>
      </c>
      <c r="C1745">
        <v>2026</v>
      </c>
      <c r="D1745" t="s">
        <v>91</v>
      </c>
      <c r="E1745" t="s">
        <v>83</v>
      </c>
      <c r="F1745" t="s">
        <v>11</v>
      </c>
      <c r="G1745" t="s">
        <v>18</v>
      </c>
      <c r="H1745" t="s">
        <v>2</v>
      </c>
      <c r="I1745" t="s">
        <v>3</v>
      </c>
      <c r="J1745" t="s">
        <v>23</v>
      </c>
      <c r="K1745" t="s">
        <v>29</v>
      </c>
      <c r="L1745">
        <v>1</v>
      </c>
      <c r="M1745">
        <v>200.2</v>
      </c>
      <c r="N1745">
        <v>0</v>
      </c>
      <c r="O1745">
        <v>103.38</v>
      </c>
      <c r="P1745">
        <v>200.2</v>
      </c>
      <c r="Q1745">
        <v>103.38</v>
      </c>
      <c r="R1745">
        <v>96.82</v>
      </c>
      <c r="S1745">
        <v>0.48361638361638359</v>
      </c>
      <c r="T1745">
        <v>2026</v>
      </c>
      <c r="U1745" t="s">
        <v>91</v>
      </c>
      <c r="V1745">
        <v>8</v>
      </c>
      <c r="W1745" t="s">
        <v>83</v>
      </c>
    </row>
    <row r="1746" spans="1:23">
      <c r="A1746">
        <v>2791</v>
      </c>
      <c r="B1746" s="11">
        <v>46258</v>
      </c>
      <c r="C1746">
        <v>2026</v>
      </c>
      <c r="D1746" t="s">
        <v>91</v>
      </c>
      <c r="E1746" t="s">
        <v>83</v>
      </c>
      <c r="F1746" t="s">
        <v>0</v>
      </c>
      <c r="G1746" t="s">
        <v>50</v>
      </c>
      <c r="H1746" t="s">
        <v>19</v>
      </c>
      <c r="I1746" t="s">
        <v>16</v>
      </c>
      <c r="J1746" t="s">
        <v>34</v>
      </c>
      <c r="K1746" t="s">
        <v>42</v>
      </c>
      <c r="L1746">
        <v>2</v>
      </c>
      <c r="M1746">
        <v>36.869999999999997</v>
      </c>
      <c r="N1746">
        <v>0</v>
      </c>
      <c r="O1746">
        <v>13.71</v>
      </c>
      <c r="P1746">
        <v>73.739999999999995</v>
      </c>
      <c r="Q1746">
        <v>27.42</v>
      </c>
      <c r="R1746">
        <v>46.319999999999993</v>
      </c>
      <c r="S1746">
        <v>0.62815296989422287</v>
      </c>
      <c r="T1746">
        <v>2026</v>
      </c>
      <c r="U1746" t="s">
        <v>91</v>
      </c>
      <c r="V1746">
        <v>8</v>
      </c>
      <c r="W1746" t="s">
        <v>83</v>
      </c>
    </row>
    <row r="1747" spans="1:23">
      <c r="A1747">
        <v>3559</v>
      </c>
      <c r="B1747" s="11">
        <v>46258</v>
      </c>
      <c r="C1747">
        <v>2026</v>
      </c>
      <c r="D1747" t="s">
        <v>91</v>
      </c>
      <c r="E1747" t="s">
        <v>83</v>
      </c>
      <c r="F1747" t="s">
        <v>20</v>
      </c>
      <c r="G1747" t="s">
        <v>33</v>
      </c>
      <c r="H1747" t="s">
        <v>2</v>
      </c>
      <c r="I1747" t="s">
        <v>3</v>
      </c>
      <c r="J1747" t="s">
        <v>34</v>
      </c>
      <c r="K1747" t="s">
        <v>42</v>
      </c>
      <c r="L1747">
        <v>1</v>
      </c>
      <c r="M1747">
        <v>36.28</v>
      </c>
      <c r="N1747">
        <v>0.1</v>
      </c>
      <c r="O1747">
        <v>14.16</v>
      </c>
      <c r="P1747">
        <v>32.652000000000001</v>
      </c>
      <c r="Q1747">
        <v>14.16</v>
      </c>
      <c r="R1747">
        <v>18.492000000000001</v>
      </c>
      <c r="S1747">
        <v>0.56633590591694227</v>
      </c>
      <c r="T1747">
        <v>2026</v>
      </c>
      <c r="U1747" t="s">
        <v>91</v>
      </c>
      <c r="V1747">
        <v>8</v>
      </c>
      <c r="W1747" t="s">
        <v>83</v>
      </c>
    </row>
    <row r="1748" spans="1:23">
      <c r="A1748">
        <v>3839</v>
      </c>
      <c r="B1748" s="11">
        <v>46258</v>
      </c>
      <c r="C1748">
        <v>2026</v>
      </c>
      <c r="D1748" t="s">
        <v>91</v>
      </c>
      <c r="E1748" t="s">
        <v>83</v>
      </c>
      <c r="F1748" t="s">
        <v>0</v>
      </c>
      <c r="G1748" t="s">
        <v>50</v>
      </c>
      <c r="H1748" t="s">
        <v>28</v>
      </c>
      <c r="I1748" t="s">
        <v>3</v>
      </c>
      <c r="J1748" t="s">
        <v>9</v>
      </c>
      <c r="K1748" t="s">
        <v>10</v>
      </c>
      <c r="L1748">
        <v>2</v>
      </c>
      <c r="M1748">
        <v>93.88</v>
      </c>
      <c r="N1748">
        <v>0.05</v>
      </c>
      <c r="O1748">
        <v>46.57</v>
      </c>
      <c r="P1748">
        <v>178.37199999999999</v>
      </c>
      <c r="Q1748">
        <v>93.14</v>
      </c>
      <c r="R1748">
        <v>85.231999999999985</v>
      </c>
      <c r="S1748">
        <v>0.47783284371986628</v>
      </c>
      <c r="T1748">
        <v>2026</v>
      </c>
      <c r="U1748" t="s">
        <v>91</v>
      </c>
      <c r="V1748">
        <v>8</v>
      </c>
      <c r="W1748" t="s">
        <v>83</v>
      </c>
    </row>
    <row r="1749" spans="1:23">
      <c r="A1749">
        <v>4133</v>
      </c>
      <c r="B1749" s="11">
        <v>46258</v>
      </c>
      <c r="C1749">
        <v>2026</v>
      </c>
      <c r="D1749" t="s">
        <v>91</v>
      </c>
      <c r="E1749" t="s">
        <v>83</v>
      </c>
      <c r="F1749" t="s">
        <v>20</v>
      </c>
      <c r="G1749" t="s">
        <v>21</v>
      </c>
      <c r="H1749" t="s">
        <v>2</v>
      </c>
      <c r="I1749" t="s">
        <v>13</v>
      </c>
      <c r="J1749" t="s">
        <v>23</v>
      </c>
      <c r="K1749" t="s">
        <v>29</v>
      </c>
      <c r="L1749">
        <v>1</v>
      </c>
      <c r="M1749">
        <v>192.67</v>
      </c>
      <c r="N1749">
        <v>0.05</v>
      </c>
      <c r="O1749">
        <v>101.04</v>
      </c>
      <c r="P1749">
        <v>183.03649999999999</v>
      </c>
      <c r="Q1749">
        <v>101.04</v>
      </c>
      <c r="R1749">
        <v>81.996499999999983</v>
      </c>
      <c r="S1749">
        <v>0.44797895501716867</v>
      </c>
      <c r="T1749">
        <v>2026</v>
      </c>
      <c r="U1749" t="s">
        <v>91</v>
      </c>
      <c r="V1749">
        <v>8</v>
      </c>
      <c r="W1749" t="s">
        <v>83</v>
      </c>
    </row>
    <row r="1750" spans="1:23">
      <c r="A1750">
        <v>4765</v>
      </c>
      <c r="B1750" s="11">
        <v>46258</v>
      </c>
      <c r="C1750">
        <v>2026</v>
      </c>
      <c r="D1750" t="s">
        <v>91</v>
      </c>
      <c r="E1750" t="s">
        <v>83</v>
      </c>
      <c r="F1750" t="s">
        <v>0</v>
      </c>
      <c r="G1750" t="s">
        <v>50</v>
      </c>
      <c r="H1750" t="s">
        <v>2</v>
      </c>
      <c r="I1750" t="s">
        <v>13</v>
      </c>
      <c r="J1750" t="s">
        <v>4</v>
      </c>
      <c r="K1750" t="s">
        <v>5</v>
      </c>
      <c r="L1750">
        <v>1</v>
      </c>
      <c r="M1750">
        <v>80.099999999999994</v>
      </c>
      <c r="N1750">
        <v>0.05</v>
      </c>
      <c r="O1750">
        <v>43.49</v>
      </c>
      <c r="P1750">
        <v>76.094999999999985</v>
      </c>
      <c r="Q1750">
        <v>43.49</v>
      </c>
      <c r="R1750">
        <v>32.604999999999983</v>
      </c>
      <c r="S1750">
        <v>0.42847756094355727</v>
      </c>
      <c r="T1750">
        <v>2026</v>
      </c>
      <c r="U1750" t="s">
        <v>91</v>
      </c>
      <c r="V1750">
        <v>8</v>
      </c>
      <c r="W1750" t="s">
        <v>83</v>
      </c>
    </row>
    <row r="1751" spans="1:23">
      <c r="A1751">
        <v>1868</v>
      </c>
      <c r="B1751" s="11">
        <v>46259</v>
      </c>
      <c r="C1751">
        <v>2026</v>
      </c>
      <c r="D1751" t="s">
        <v>91</v>
      </c>
      <c r="E1751" t="s">
        <v>83</v>
      </c>
      <c r="F1751" t="s">
        <v>20</v>
      </c>
      <c r="G1751" t="s">
        <v>33</v>
      </c>
      <c r="H1751" t="s">
        <v>28</v>
      </c>
      <c r="I1751" t="s">
        <v>3</v>
      </c>
      <c r="J1751" t="s">
        <v>9</v>
      </c>
      <c r="K1751" t="s">
        <v>17</v>
      </c>
      <c r="L1751">
        <v>1</v>
      </c>
      <c r="M1751">
        <v>145.02000000000001</v>
      </c>
      <c r="N1751">
        <v>0</v>
      </c>
      <c r="O1751">
        <v>78.959999999999994</v>
      </c>
      <c r="P1751">
        <v>145.02000000000001</v>
      </c>
      <c r="Q1751">
        <v>78.959999999999994</v>
      </c>
      <c r="R1751">
        <v>66.060000000000016</v>
      </c>
      <c r="S1751">
        <v>0.4555233760860572</v>
      </c>
      <c r="T1751">
        <v>2026</v>
      </c>
      <c r="U1751" t="s">
        <v>91</v>
      </c>
      <c r="V1751">
        <v>8</v>
      </c>
      <c r="W1751" t="s">
        <v>83</v>
      </c>
    </row>
    <row r="1752" spans="1:23">
      <c r="A1752">
        <v>987</v>
      </c>
      <c r="B1752" s="11">
        <v>46260</v>
      </c>
      <c r="C1752">
        <v>2026</v>
      </c>
      <c r="D1752" t="s">
        <v>91</v>
      </c>
      <c r="E1752" t="s">
        <v>83</v>
      </c>
      <c r="F1752" t="s">
        <v>6</v>
      </c>
      <c r="G1752" t="s">
        <v>41</v>
      </c>
      <c r="H1752" t="s">
        <v>28</v>
      </c>
      <c r="I1752" t="s">
        <v>3</v>
      </c>
      <c r="J1752" t="s">
        <v>14</v>
      </c>
      <c r="K1752" t="s">
        <v>15</v>
      </c>
      <c r="L1752">
        <v>1</v>
      </c>
      <c r="M1752">
        <v>37</v>
      </c>
      <c r="N1752">
        <v>0.15</v>
      </c>
      <c r="O1752">
        <v>13.68</v>
      </c>
      <c r="P1752">
        <v>31.45</v>
      </c>
      <c r="Q1752">
        <v>13.68</v>
      </c>
      <c r="R1752">
        <v>17.77</v>
      </c>
      <c r="S1752">
        <v>0.56502384737678857</v>
      </c>
      <c r="T1752">
        <v>2026</v>
      </c>
      <c r="U1752" t="s">
        <v>91</v>
      </c>
      <c r="V1752">
        <v>8</v>
      </c>
      <c r="W1752" t="s">
        <v>83</v>
      </c>
    </row>
    <row r="1753" spans="1:23">
      <c r="A1753">
        <v>2503</v>
      </c>
      <c r="B1753" s="11">
        <v>46260</v>
      </c>
      <c r="C1753">
        <v>2026</v>
      </c>
      <c r="D1753" t="s">
        <v>91</v>
      </c>
      <c r="E1753" t="s">
        <v>83</v>
      </c>
      <c r="F1753" t="s">
        <v>6</v>
      </c>
      <c r="G1753" t="s">
        <v>27</v>
      </c>
      <c r="H1753" t="s">
        <v>2</v>
      </c>
      <c r="I1753" t="s">
        <v>3</v>
      </c>
      <c r="J1753" t="s">
        <v>4</v>
      </c>
      <c r="K1753" t="s">
        <v>22</v>
      </c>
      <c r="L1753">
        <v>2</v>
      </c>
      <c r="M1753">
        <v>50.02</v>
      </c>
      <c r="N1753">
        <v>0</v>
      </c>
      <c r="O1753">
        <v>21.99</v>
      </c>
      <c r="P1753">
        <v>100.04</v>
      </c>
      <c r="Q1753">
        <v>43.98</v>
      </c>
      <c r="R1753">
        <v>56.060000000000009</v>
      </c>
      <c r="S1753">
        <v>0.56037584966013598</v>
      </c>
      <c r="T1753">
        <v>2026</v>
      </c>
      <c r="U1753" t="s">
        <v>91</v>
      </c>
      <c r="V1753">
        <v>8</v>
      </c>
      <c r="W1753" t="s">
        <v>83</v>
      </c>
    </row>
    <row r="1754" spans="1:23">
      <c r="A1754">
        <v>4928</v>
      </c>
      <c r="B1754" s="11">
        <v>46260</v>
      </c>
      <c r="C1754">
        <v>2026</v>
      </c>
      <c r="D1754" t="s">
        <v>91</v>
      </c>
      <c r="E1754" t="s">
        <v>83</v>
      </c>
      <c r="F1754" t="s">
        <v>6</v>
      </c>
      <c r="G1754" t="s">
        <v>41</v>
      </c>
      <c r="H1754" t="s">
        <v>19</v>
      </c>
      <c r="I1754" t="s">
        <v>3</v>
      </c>
      <c r="J1754" t="s">
        <v>34</v>
      </c>
      <c r="K1754" t="s">
        <v>42</v>
      </c>
      <c r="L1754">
        <v>2</v>
      </c>
      <c r="M1754">
        <v>35.950000000000003</v>
      </c>
      <c r="N1754">
        <v>0.05</v>
      </c>
      <c r="O1754">
        <v>13.93</v>
      </c>
      <c r="P1754">
        <v>68.305000000000007</v>
      </c>
      <c r="Q1754">
        <v>27.86</v>
      </c>
      <c r="R1754">
        <v>40.445000000000007</v>
      </c>
      <c r="S1754">
        <v>0.59212356342873884</v>
      </c>
      <c r="T1754">
        <v>2026</v>
      </c>
      <c r="U1754" t="s">
        <v>91</v>
      </c>
      <c r="V1754">
        <v>8</v>
      </c>
      <c r="W1754" t="s">
        <v>83</v>
      </c>
    </row>
    <row r="1755" spans="1:23">
      <c r="A1755">
        <v>852</v>
      </c>
      <c r="B1755" s="11">
        <v>46261</v>
      </c>
      <c r="C1755">
        <v>2026</v>
      </c>
      <c r="D1755" t="s">
        <v>91</v>
      </c>
      <c r="E1755" t="s">
        <v>83</v>
      </c>
      <c r="F1755" t="s">
        <v>0</v>
      </c>
      <c r="G1755" t="s">
        <v>36</v>
      </c>
      <c r="H1755" t="s">
        <v>2</v>
      </c>
      <c r="I1755" t="s">
        <v>13</v>
      </c>
      <c r="J1755" t="s">
        <v>14</v>
      </c>
      <c r="K1755" t="s">
        <v>32</v>
      </c>
      <c r="L1755">
        <v>3</v>
      </c>
      <c r="M1755">
        <v>45.84</v>
      </c>
      <c r="N1755">
        <v>0.15</v>
      </c>
      <c r="O1755">
        <v>17.899999999999999</v>
      </c>
      <c r="P1755">
        <v>116.89200000000001</v>
      </c>
      <c r="Q1755">
        <v>53.699999999999996</v>
      </c>
      <c r="R1755">
        <v>63.192000000000014</v>
      </c>
      <c r="S1755">
        <v>0.54060158094651478</v>
      </c>
      <c r="T1755">
        <v>2026</v>
      </c>
      <c r="U1755" t="s">
        <v>91</v>
      </c>
      <c r="V1755">
        <v>8</v>
      </c>
      <c r="W1755" t="s">
        <v>83</v>
      </c>
    </row>
    <row r="1756" spans="1:23">
      <c r="A1756">
        <v>2188</v>
      </c>
      <c r="B1756" s="11">
        <v>46261</v>
      </c>
      <c r="C1756">
        <v>2026</v>
      </c>
      <c r="D1756" t="s">
        <v>91</v>
      </c>
      <c r="E1756" t="s">
        <v>83</v>
      </c>
      <c r="F1756" t="s">
        <v>6</v>
      </c>
      <c r="G1756" t="s">
        <v>27</v>
      </c>
      <c r="H1756" t="s">
        <v>2</v>
      </c>
      <c r="I1756" t="s">
        <v>13</v>
      </c>
      <c r="J1756" t="s">
        <v>23</v>
      </c>
      <c r="K1756" t="s">
        <v>40</v>
      </c>
      <c r="L1756">
        <v>1</v>
      </c>
      <c r="M1756">
        <v>83.23</v>
      </c>
      <c r="N1756">
        <v>0.1</v>
      </c>
      <c r="O1756">
        <v>40.229999999999997</v>
      </c>
      <c r="P1756">
        <v>74.907000000000011</v>
      </c>
      <c r="Q1756">
        <v>40.229999999999997</v>
      </c>
      <c r="R1756">
        <v>34.677000000000014</v>
      </c>
      <c r="S1756">
        <v>0.46293403820737727</v>
      </c>
      <c r="T1756">
        <v>2026</v>
      </c>
      <c r="U1756" t="s">
        <v>91</v>
      </c>
      <c r="V1756">
        <v>8</v>
      </c>
      <c r="W1756" t="s">
        <v>83</v>
      </c>
    </row>
    <row r="1757" spans="1:23">
      <c r="A1757">
        <v>2574</v>
      </c>
      <c r="B1757" s="11">
        <v>46261</v>
      </c>
      <c r="C1757">
        <v>2026</v>
      </c>
      <c r="D1757" t="s">
        <v>91</v>
      </c>
      <c r="E1757" t="s">
        <v>83</v>
      </c>
      <c r="F1757" t="s">
        <v>0</v>
      </c>
      <c r="G1757" t="s">
        <v>36</v>
      </c>
      <c r="H1757" t="s">
        <v>19</v>
      </c>
      <c r="I1757" t="s">
        <v>13</v>
      </c>
      <c r="J1757" t="s">
        <v>4</v>
      </c>
      <c r="K1757" t="s">
        <v>30</v>
      </c>
      <c r="L1757">
        <v>1</v>
      </c>
      <c r="M1757">
        <v>104.33</v>
      </c>
      <c r="N1757">
        <v>0.1</v>
      </c>
      <c r="O1757">
        <v>49.86</v>
      </c>
      <c r="P1757">
        <v>93.897000000000006</v>
      </c>
      <c r="Q1757">
        <v>49.86</v>
      </c>
      <c r="R1757">
        <v>44.037000000000006</v>
      </c>
      <c r="S1757">
        <v>0.46899261957251032</v>
      </c>
      <c r="T1757">
        <v>2026</v>
      </c>
      <c r="U1757" t="s">
        <v>91</v>
      </c>
      <c r="V1757">
        <v>8</v>
      </c>
      <c r="W1757" t="s">
        <v>83</v>
      </c>
    </row>
    <row r="1758" spans="1:23">
      <c r="A1758">
        <v>2942</v>
      </c>
      <c r="B1758" s="11">
        <v>46261</v>
      </c>
      <c r="C1758">
        <v>2026</v>
      </c>
      <c r="D1758" t="s">
        <v>91</v>
      </c>
      <c r="E1758" t="s">
        <v>83</v>
      </c>
      <c r="F1758" t="s">
        <v>6</v>
      </c>
      <c r="G1758" t="s">
        <v>27</v>
      </c>
      <c r="H1758" t="s">
        <v>2</v>
      </c>
      <c r="I1758" t="s">
        <v>13</v>
      </c>
      <c r="J1758" t="s">
        <v>9</v>
      </c>
      <c r="K1758" t="s">
        <v>37</v>
      </c>
      <c r="L1758">
        <v>1</v>
      </c>
      <c r="M1758">
        <v>156.94999999999999</v>
      </c>
      <c r="N1758">
        <v>0</v>
      </c>
      <c r="O1758">
        <v>80.41</v>
      </c>
      <c r="P1758">
        <v>156.94999999999999</v>
      </c>
      <c r="Q1758">
        <v>80.41</v>
      </c>
      <c r="R1758">
        <v>76.539999999999992</v>
      </c>
      <c r="S1758">
        <v>0.48767123287671232</v>
      </c>
      <c r="T1758">
        <v>2026</v>
      </c>
      <c r="U1758" t="s">
        <v>91</v>
      </c>
      <c r="V1758">
        <v>8</v>
      </c>
      <c r="W1758" t="s">
        <v>83</v>
      </c>
    </row>
    <row r="1759" spans="1:23">
      <c r="A1759">
        <v>3211</v>
      </c>
      <c r="B1759" s="11">
        <v>46261</v>
      </c>
      <c r="C1759">
        <v>2026</v>
      </c>
      <c r="D1759" t="s">
        <v>91</v>
      </c>
      <c r="E1759" t="s">
        <v>83</v>
      </c>
      <c r="F1759" t="s">
        <v>6</v>
      </c>
      <c r="G1759" t="s">
        <v>49</v>
      </c>
      <c r="H1759" t="s">
        <v>19</v>
      </c>
      <c r="I1759" t="s">
        <v>16</v>
      </c>
      <c r="J1759" t="s">
        <v>4</v>
      </c>
      <c r="K1759" t="s">
        <v>26</v>
      </c>
      <c r="L1759">
        <v>3</v>
      </c>
      <c r="M1759">
        <v>41.33</v>
      </c>
      <c r="N1759">
        <v>0.05</v>
      </c>
      <c r="O1759">
        <v>17</v>
      </c>
      <c r="P1759">
        <v>117.79049999999999</v>
      </c>
      <c r="Q1759">
        <v>51</v>
      </c>
      <c r="R1759">
        <v>66.790499999999994</v>
      </c>
      <c r="S1759">
        <v>0.56702790123142355</v>
      </c>
      <c r="T1759">
        <v>2026</v>
      </c>
      <c r="U1759" t="s">
        <v>91</v>
      </c>
      <c r="V1759">
        <v>8</v>
      </c>
      <c r="W1759" t="s">
        <v>83</v>
      </c>
    </row>
    <row r="1760" spans="1:23">
      <c r="A1760">
        <v>3306</v>
      </c>
      <c r="B1760" s="11">
        <v>46261</v>
      </c>
      <c r="C1760">
        <v>2026</v>
      </c>
      <c r="D1760" t="s">
        <v>91</v>
      </c>
      <c r="E1760" t="s">
        <v>83</v>
      </c>
      <c r="F1760" t="s">
        <v>0</v>
      </c>
      <c r="G1760" t="s">
        <v>50</v>
      </c>
      <c r="H1760" t="s">
        <v>2</v>
      </c>
      <c r="I1760" t="s">
        <v>16</v>
      </c>
      <c r="J1760" t="s">
        <v>14</v>
      </c>
      <c r="K1760" t="s">
        <v>15</v>
      </c>
      <c r="L1760">
        <v>1</v>
      </c>
      <c r="M1760">
        <v>35.590000000000003</v>
      </c>
      <c r="N1760">
        <v>0</v>
      </c>
      <c r="O1760">
        <v>13.66</v>
      </c>
      <c r="P1760">
        <v>35.590000000000003</v>
      </c>
      <c r="Q1760">
        <v>13.66</v>
      </c>
      <c r="R1760">
        <v>21.930000000000003</v>
      </c>
      <c r="S1760">
        <v>0.61618432143860635</v>
      </c>
      <c r="T1760">
        <v>2026</v>
      </c>
      <c r="U1760" t="s">
        <v>91</v>
      </c>
      <c r="V1760">
        <v>8</v>
      </c>
      <c r="W1760" t="s">
        <v>83</v>
      </c>
    </row>
    <row r="1761" spans="1:23">
      <c r="A1761">
        <v>3837</v>
      </c>
      <c r="B1761" s="11">
        <v>46261</v>
      </c>
      <c r="C1761">
        <v>2026</v>
      </c>
      <c r="D1761" t="s">
        <v>91</v>
      </c>
      <c r="E1761" t="s">
        <v>83</v>
      </c>
      <c r="F1761" t="s">
        <v>20</v>
      </c>
      <c r="G1761" t="s">
        <v>33</v>
      </c>
      <c r="H1761" t="s">
        <v>2</v>
      </c>
      <c r="I1761" t="s">
        <v>3</v>
      </c>
      <c r="J1761" t="s">
        <v>23</v>
      </c>
      <c r="K1761" t="s">
        <v>24</v>
      </c>
      <c r="L1761">
        <v>2</v>
      </c>
      <c r="M1761">
        <v>335.87</v>
      </c>
      <c r="N1761">
        <v>0.1</v>
      </c>
      <c r="O1761">
        <v>196.54</v>
      </c>
      <c r="P1761">
        <v>604.56600000000003</v>
      </c>
      <c r="Q1761">
        <v>393.08</v>
      </c>
      <c r="R1761">
        <v>211.48600000000005</v>
      </c>
      <c r="S1761">
        <v>0.34981457773014035</v>
      </c>
      <c r="T1761">
        <v>2026</v>
      </c>
      <c r="U1761" t="s">
        <v>91</v>
      </c>
      <c r="V1761">
        <v>8</v>
      </c>
      <c r="W1761" t="s">
        <v>83</v>
      </c>
    </row>
    <row r="1762" spans="1:23">
      <c r="A1762">
        <v>4169</v>
      </c>
      <c r="B1762" s="11">
        <v>46261</v>
      </c>
      <c r="C1762">
        <v>2026</v>
      </c>
      <c r="D1762" t="s">
        <v>91</v>
      </c>
      <c r="E1762" t="s">
        <v>83</v>
      </c>
      <c r="F1762" t="s">
        <v>20</v>
      </c>
      <c r="G1762" t="s">
        <v>47</v>
      </c>
      <c r="H1762" t="s">
        <v>2</v>
      </c>
      <c r="I1762" t="s">
        <v>13</v>
      </c>
      <c r="J1762" t="s">
        <v>34</v>
      </c>
      <c r="K1762" t="s">
        <v>45</v>
      </c>
      <c r="L1762">
        <v>1</v>
      </c>
      <c r="M1762">
        <v>50.7</v>
      </c>
      <c r="N1762">
        <v>0.05</v>
      </c>
      <c r="O1762">
        <v>21.65</v>
      </c>
      <c r="P1762">
        <v>48.164999999999999</v>
      </c>
      <c r="Q1762">
        <v>21.65</v>
      </c>
      <c r="R1762">
        <v>26.515000000000001</v>
      </c>
      <c r="S1762">
        <v>0.55050347762898377</v>
      </c>
      <c r="T1762">
        <v>2026</v>
      </c>
      <c r="U1762" t="s">
        <v>91</v>
      </c>
      <c r="V1762">
        <v>8</v>
      </c>
      <c r="W1762" t="s">
        <v>83</v>
      </c>
    </row>
    <row r="1763" spans="1:23">
      <c r="A1763">
        <v>4452</v>
      </c>
      <c r="B1763" s="11">
        <v>46261</v>
      </c>
      <c r="C1763">
        <v>2026</v>
      </c>
      <c r="D1763" t="s">
        <v>91</v>
      </c>
      <c r="E1763" t="s">
        <v>83</v>
      </c>
      <c r="F1763" t="s">
        <v>11</v>
      </c>
      <c r="G1763" t="s">
        <v>12</v>
      </c>
      <c r="H1763" t="s">
        <v>28</v>
      </c>
      <c r="I1763" t="s">
        <v>13</v>
      </c>
      <c r="J1763" t="s">
        <v>9</v>
      </c>
      <c r="K1763" t="s">
        <v>37</v>
      </c>
      <c r="L1763">
        <v>3</v>
      </c>
      <c r="M1763">
        <v>152.76</v>
      </c>
      <c r="N1763">
        <v>0.1</v>
      </c>
      <c r="O1763">
        <v>77.36</v>
      </c>
      <c r="P1763">
        <v>412.452</v>
      </c>
      <c r="Q1763">
        <v>232.07999999999998</v>
      </c>
      <c r="R1763">
        <v>180.37200000000001</v>
      </c>
      <c r="S1763">
        <v>0.43731634226528182</v>
      </c>
      <c r="T1763">
        <v>2026</v>
      </c>
      <c r="U1763" t="s">
        <v>91</v>
      </c>
      <c r="V1763">
        <v>8</v>
      </c>
      <c r="W1763" t="s">
        <v>83</v>
      </c>
    </row>
    <row r="1764" spans="1:23">
      <c r="A1764">
        <v>4740</v>
      </c>
      <c r="B1764" s="11">
        <v>46261</v>
      </c>
      <c r="C1764">
        <v>2026</v>
      </c>
      <c r="D1764" t="s">
        <v>91</v>
      </c>
      <c r="E1764" t="s">
        <v>83</v>
      </c>
      <c r="F1764" t="s">
        <v>0</v>
      </c>
      <c r="G1764" t="s">
        <v>50</v>
      </c>
      <c r="H1764" t="s">
        <v>8</v>
      </c>
      <c r="I1764" t="s">
        <v>3</v>
      </c>
      <c r="J1764" t="s">
        <v>9</v>
      </c>
      <c r="K1764" t="s">
        <v>46</v>
      </c>
      <c r="L1764">
        <v>5</v>
      </c>
      <c r="M1764">
        <v>72.78</v>
      </c>
      <c r="N1764">
        <v>0.1</v>
      </c>
      <c r="O1764">
        <v>33.25</v>
      </c>
      <c r="P1764">
        <v>327.51</v>
      </c>
      <c r="Q1764">
        <v>166.25</v>
      </c>
      <c r="R1764">
        <v>161.26</v>
      </c>
      <c r="S1764">
        <v>0.49238191200268694</v>
      </c>
      <c r="T1764">
        <v>2026</v>
      </c>
      <c r="U1764" t="s">
        <v>91</v>
      </c>
      <c r="V1764">
        <v>8</v>
      </c>
      <c r="W1764" t="s">
        <v>83</v>
      </c>
    </row>
    <row r="1765" spans="1:23">
      <c r="A1765">
        <v>5000</v>
      </c>
      <c r="B1765" s="11">
        <v>46261</v>
      </c>
      <c r="C1765">
        <v>2026</v>
      </c>
      <c r="D1765" t="s">
        <v>91</v>
      </c>
      <c r="E1765" t="s">
        <v>83</v>
      </c>
      <c r="F1765" t="s">
        <v>6</v>
      </c>
      <c r="G1765" t="s">
        <v>43</v>
      </c>
      <c r="H1765" t="s">
        <v>28</v>
      </c>
      <c r="I1765" t="s">
        <v>13</v>
      </c>
      <c r="J1765" t="s">
        <v>14</v>
      </c>
      <c r="K1765" t="s">
        <v>15</v>
      </c>
      <c r="L1765">
        <v>2</v>
      </c>
      <c r="M1765">
        <v>37</v>
      </c>
      <c r="N1765">
        <v>0</v>
      </c>
      <c r="O1765">
        <v>13.83</v>
      </c>
      <c r="P1765">
        <v>74</v>
      </c>
      <c r="Q1765">
        <v>27.66</v>
      </c>
      <c r="R1765">
        <v>46.34</v>
      </c>
      <c r="S1765">
        <v>0.62621621621621626</v>
      </c>
      <c r="T1765">
        <v>2026</v>
      </c>
      <c r="U1765" t="s">
        <v>91</v>
      </c>
      <c r="V1765">
        <v>8</v>
      </c>
      <c r="W1765" t="s">
        <v>83</v>
      </c>
    </row>
    <row r="1766" spans="1:23">
      <c r="A1766">
        <v>5058</v>
      </c>
      <c r="B1766" s="11">
        <v>46261</v>
      </c>
      <c r="C1766">
        <v>2026</v>
      </c>
      <c r="D1766" t="s">
        <v>91</v>
      </c>
      <c r="E1766" t="s">
        <v>83</v>
      </c>
      <c r="F1766" t="s">
        <v>6</v>
      </c>
      <c r="G1766" t="s">
        <v>41</v>
      </c>
      <c r="H1766" t="s">
        <v>8</v>
      </c>
      <c r="I1766" t="s">
        <v>16</v>
      </c>
      <c r="J1766" t="s">
        <v>4</v>
      </c>
      <c r="K1766" t="s">
        <v>26</v>
      </c>
      <c r="L1766">
        <v>6</v>
      </c>
      <c r="M1766">
        <v>41.33</v>
      </c>
      <c r="N1766">
        <v>0.2</v>
      </c>
      <c r="O1766">
        <v>17.02</v>
      </c>
      <c r="P1766">
        <v>198.38400000000001</v>
      </c>
      <c r="Q1766">
        <v>102.12</v>
      </c>
      <c r="R1766">
        <v>96.26400000000001</v>
      </c>
      <c r="S1766">
        <v>0.48524074522138883</v>
      </c>
      <c r="T1766">
        <v>2026</v>
      </c>
      <c r="U1766" t="s">
        <v>91</v>
      </c>
      <c r="V1766">
        <v>8</v>
      </c>
      <c r="W1766" t="s">
        <v>83</v>
      </c>
    </row>
    <row r="1767" spans="1:23">
      <c r="A1767">
        <v>496</v>
      </c>
      <c r="B1767" s="11">
        <v>46262</v>
      </c>
      <c r="C1767">
        <v>2026</v>
      </c>
      <c r="D1767" t="s">
        <v>91</v>
      </c>
      <c r="E1767" t="s">
        <v>83</v>
      </c>
      <c r="F1767" t="s">
        <v>0</v>
      </c>
      <c r="G1767" t="s">
        <v>50</v>
      </c>
      <c r="H1767" t="s">
        <v>19</v>
      </c>
      <c r="I1767" t="s">
        <v>3</v>
      </c>
      <c r="J1767" t="s">
        <v>34</v>
      </c>
      <c r="K1767" t="s">
        <v>42</v>
      </c>
      <c r="L1767">
        <v>1</v>
      </c>
      <c r="M1767">
        <v>37.020000000000003</v>
      </c>
      <c r="N1767">
        <v>0</v>
      </c>
      <c r="O1767">
        <v>13.64</v>
      </c>
      <c r="P1767">
        <v>37.020000000000003</v>
      </c>
      <c r="Q1767">
        <v>13.64</v>
      </c>
      <c r="R1767">
        <v>23.380000000000003</v>
      </c>
      <c r="S1767">
        <v>0.63155051323608857</v>
      </c>
      <c r="T1767">
        <v>2026</v>
      </c>
      <c r="U1767" t="s">
        <v>91</v>
      </c>
      <c r="V1767">
        <v>8</v>
      </c>
      <c r="W1767" t="s">
        <v>83</v>
      </c>
    </row>
    <row r="1768" spans="1:23">
      <c r="A1768">
        <v>1343</v>
      </c>
      <c r="B1768" s="11">
        <v>46262</v>
      </c>
      <c r="C1768">
        <v>2026</v>
      </c>
      <c r="D1768" t="s">
        <v>91</v>
      </c>
      <c r="E1768" t="s">
        <v>83</v>
      </c>
      <c r="F1768" t="s">
        <v>20</v>
      </c>
      <c r="G1768" t="s">
        <v>33</v>
      </c>
      <c r="H1768" t="s">
        <v>2</v>
      </c>
      <c r="I1768" t="s">
        <v>13</v>
      </c>
      <c r="J1768" t="s">
        <v>23</v>
      </c>
      <c r="K1768" t="s">
        <v>40</v>
      </c>
      <c r="L1768">
        <v>1</v>
      </c>
      <c r="M1768">
        <v>81.06</v>
      </c>
      <c r="N1768">
        <v>0</v>
      </c>
      <c r="O1768">
        <v>38.43</v>
      </c>
      <c r="P1768">
        <v>81.06</v>
      </c>
      <c r="Q1768">
        <v>38.43</v>
      </c>
      <c r="R1768">
        <v>42.63</v>
      </c>
      <c r="S1768">
        <v>0.52590673575129532</v>
      </c>
      <c r="T1768">
        <v>2026</v>
      </c>
      <c r="U1768" t="s">
        <v>91</v>
      </c>
      <c r="V1768">
        <v>8</v>
      </c>
      <c r="W1768" t="s">
        <v>83</v>
      </c>
    </row>
    <row r="1769" spans="1:23">
      <c r="A1769">
        <v>1455</v>
      </c>
      <c r="B1769" s="11">
        <v>46262</v>
      </c>
      <c r="C1769">
        <v>2026</v>
      </c>
      <c r="D1769" t="s">
        <v>91</v>
      </c>
      <c r="E1769" t="s">
        <v>83</v>
      </c>
      <c r="F1769" t="s">
        <v>11</v>
      </c>
      <c r="G1769" t="s">
        <v>12</v>
      </c>
      <c r="H1769" t="s">
        <v>2</v>
      </c>
      <c r="I1769" t="s">
        <v>13</v>
      </c>
      <c r="J1769" t="s">
        <v>4</v>
      </c>
      <c r="K1769" t="s">
        <v>22</v>
      </c>
      <c r="L1769">
        <v>2</v>
      </c>
      <c r="M1769">
        <v>51.91</v>
      </c>
      <c r="N1769">
        <v>0</v>
      </c>
      <c r="O1769">
        <v>21.94</v>
      </c>
      <c r="P1769">
        <v>103.82</v>
      </c>
      <c r="Q1769">
        <v>43.88</v>
      </c>
      <c r="R1769">
        <v>59.939999999999991</v>
      </c>
      <c r="S1769">
        <v>0.57734540550953573</v>
      </c>
      <c r="T1769">
        <v>2026</v>
      </c>
      <c r="U1769" t="s">
        <v>91</v>
      </c>
      <c r="V1769">
        <v>8</v>
      </c>
      <c r="W1769" t="s">
        <v>83</v>
      </c>
    </row>
    <row r="1770" spans="1:23">
      <c r="A1770">
        <v>1632</v>
      </c>
      <c r="B1770" s="11">
        <v>46262</v>
      </c>
      <c r="C1770">
        <v>2026</v>
      </c>
      <c r="D1770" t="s">
        <v>91</v>
      </c>
      <c r="E1770" t="s">
        <v>83</v>
      </c>
      <c r="F1770" t="s">
        <v>20</v>
      </c>
      <c r="G1770" t="s">
        <v>31</v>
      </c>
      <c r="H1770" t="s">
        <v>28</v>
      </c>
      <c r="I1770" t="s">
        <v>13</v>
      </c>
      <c r="J1770" t="s">
        <v>14</v>
      </c>
      <c r="K1770" t="s">
        <v>15</v>
      </c>
      <c r="L1770">
        <v>1</v>
      </c>
      <c r="M1770">
        <v>35.700000000000003</v>
      </c>
      <c r="N1770">
        <v>0.05</v>
      </c>
      <c r="O1770">
        <v>13.45</v>
      </c>
      <c r="P1770">
        <v>33.914999999999999</v>
      </c>
      <c r="Q1770">
        <v>13.45</v>
      </c>
      <c r="R1770">
        <v>20.465</v>
      </c>
      <c r="S1770">
        <v>0.60342031549461894</v>
      </c>
      <c r="T1770">
        <v>2026</v>
      </c>
      <c r="U1770" t="s">
        <v>91</v>
      </c>
      <c r="V1770">
        <v>8</v>
      </c>
      <c r="W1770" t="s">
        <v>83</v>
      </c>
    </row>
    <row r="1771" spans="1:23">
      <c r="A1771">
        <v>1817</v>
      </c>
      <c r="B1771" s="11">
        <v>46262</v>
      </c>
      <c r="C1771">
        <v>2026</v>
      </c>
      <c r="D1771" t="s">
        <v>91</v>
      </c>
      <c r="E1771" t="s">
        <v>83</v>
      </c>
      <c r="F1771" t="s">
        <v>0</v>
      </c>
      <c r="G1771" t="s">
        <v>36</v>
      </c>
      <c r="H1771" t="s">
        <v>19</v>
      </c>
      <c r="I1771" t="s">
        <v>13</v>
      </c>
      <c r="J1771" t="s">
        <v>34</v>
      </c>
      <c r="K1771" t="s">
        <v>42</v>
      </c>
      <c r="L1771">
        <v>1</v>
      </c>
      <c r="M1771">
        <v>36.590000000000003</v>
      </c>
      <c r="N1771">
        <v>0.05</v>
      </c>
      <c r="O1771">
        <v>14.15</v>
      </c>
      <c r="P1771">
        <v>34.7605</v>
      </c>
      <c r="Q1771">
        <v>14.15</v>
      </c>
      <c r="R1771">
        <v>20.610500000000002</v>
      </c>
      <c r="S1771">
        <v>0.59292875534011313</v>
      </c>
      <c r="T1771">
        <v>2026</v>
      </c>
      <c r="U1771" t="s">
        <v>91</v>
      </c>
      <c r="V1771">
        <v>8</v>
      </c>
      <c r="W1771" t="s">
        <v>83</v>
      </c>
    </row>
    <row r="1772" spans="1:23">
      <c r="A1772">
        <v>2993</v>
      </c>
      <c r="B1772" s="11">
        <v>46262</v>
      </c>
      <c r="C1772">
        <v>2026</v>
      </c>
      <c r="D1772" t="s">
        <v>91</v>
      </c>
      <c r="E1772" t="s">
        <v>83</v>
      </c>
      <c r="F1772" t="s">
        <v>6</v>
      </c>
      <c r="G1772" t="s">
        <v>43</v>
      </c>
      <c r="H1772" t="s">
        <v>8</v>
      </c>
      <c r="I1772" t="s">
        <v>16</v>
      </c>
      <c r="J1772" t="s">
        <v>14</v>
      </c>
      <c r="K1772" t="s">
        <v>15</v>
      </c>
      <c r="L1772">
        <v>3</v>
      </c>
      <c r="M1772">
        <v>35.520000000000003</v>
      </c>
      <c r="N1772">
        <v>0.1</v>
      </c>
      <c r="O1772">
        <v>13.78</v>
      </c>
      <c r="P1772">
        <v>95.904000000000011</v>
      </c>
      <c r="Q1772">
        <v>41.339999999999996</v>
      </c>
      <c r="R1772">
        <v>54.564000000000014</v>
      </c>
      <c r="S1772">
        <v>0.56894394394394399</v>
      </c>
      <c r="T1772">
        <v>2026</v>
      </c>
      <c r="U1772" t="s">
        <v>91</v>
      </c>
      <c r="V1772">
        <v>8</v>
      </c>
      <c r="W1772" t="s">
        <v>83</v>
      </c>
    </row>
    <row r="1773" spans="1:23">
      <c r="A1773">
        <v>4676</v>
      </c>
      <c r="B1773" s="11">
        <v>46262</v>
      </c>
      <c r="C1773">
        <v>2026</v>
      </c>
      <c r="D1773" t="s">
        <v>91</v>
      </c>
      <c r="E1773" t="s">
        <v>83</v>
      </c>
      <c r="F1773" t="s">
        <v>20</v>
      </c>
      <c r="G1773" t="s">
        <v>47</v>
      </c>
      <c r="H1773" t="s">
        <v>19</v>
      </c>
      <c r="I1773" t="s">
        <v>13</v>
      </c>
      <c r="J1773" t="s">
        <v>4</v>
      </c>
      <c r="K1773" t="s">
        <v>5</v>
      </c>
      <c r="L1773">
        <v>2</v>
      </c>
      <c r="M1773">
        <v>81.88</v>
      </c>
      <c r="N1773">
        <v>0.1</v>
      </c>
      <c r="O1773">
        <v>42.87</v>
      </c>
      <c r="P1773">
        <v>147.38399999999999</v>
      </c>
      <c r="Q1773">
        <v>85.74</v>
      </c>
      <c r="R1773">
        <v>61.643999999999991</v>
      </c>
      <c r="S1773">
        <v>0.41825435596808336</v>
      </c>
      <c r="T1773">
        <v>2026</v>
      </c>
      <c r="U1773" t="s">
        <v>91</v>
      </c>
      <c r="V1773">
        <v>8</v>
      </c>
      <c r="W1773" t="s">
        <v>83</v>
      </c>
    </row>
    <row r="1774" spans="1:23">
      <c r="A1774">
        <v>5105</v>
      </c>
      <c r="B1774" s="11">
        <v>46262</v>
      </c>
      <c r="C1774">
        <v>2026</v>
      </c>
      <c r="D1774" t="s">
        <v>91</v>
      </c>
      <c r="E1774" t="s">
        <v>83</v>
      </c>
      <c r="F1774" t="s">
        <v>20</v>
      </c>
      <c r="G1774" t="s">
        <v>31</v>
      </c>
      <c r="H1774" t="s">
        <v>2</v>
      </c>
      <c r="I1774" t="s">
        <v>16</v>
      </c>
      <c r="J1774" t="s">
        <v>14</v>
      </c>
      <c r="K1774" t="s">
        <v>32</v>
      </c>
      <c r="L1774">
        <v>4</v>
      </c>
      <c r="M1774">
        <v>46.54</v>
      </c>
      <c r="N1774">
        <v>0</v>
      </c>
      <c r="O1774">
        <v>18.86</v>
      </c>
      <c r="P1774">
        <v>186.16</v>
      </c>
      <c r="Q1774">
        <v>75.44</v>
      </c>
      <c r="R1774">
        <v>110.72</v>
      </c>
      <c r="S1774">
        <v>0.5947571981091534</v>
      </c>
      <c r="T1774">
        <v>2026</v>
      </c>
      <c r="U1774" t="s">
        <v>91</v>
      </c>
      <c r="V1774">
        <v>8</v>
      </c>
      <c r="W1774" t="s">
        <v>83</v>
      </c>
    </row>
    <row r="1775" spans="1:23">
      <c r="A1775">
        <v>223</v>
      </c>
      <c r="B1775" s="11">
        <v>46263</v>
      </c>
      <c r="C1775">
        <v>2026</v>
      </c>
      <c r="D1775" t="s">
        <v>91</v>
      </c>
      <c r="E1775" t="s">
        <v>83</v>
      </c>
      <c r="F1775" t="s">
        <v>11</v>
      </c>
      <c r="G1775" t="s">
        <v>12</v>
      </c>
      <c r="H1775" t="s">
        <v>19</v>
      </c>
      <c r="I1775" t="s">
        <v>3</v>
      </c>
      <c r="J1775" t="s">
        <v>34</v>
      </c>
      <c r="K1775" t="s">
        <v>45</v>
      </c>
      <c r="L1775">
        <v>1</v>
      </c>
      <c r="M1775">
        <v>49.79</v>
      </c>
      <c r="N1775">
        <v>0</v>
      </c>
      <c r="O1775">
        <v>21.43</v>
      </c>
      <c r="P1775">
        <v>49.79</v>
      </c>
      <c r="Q1775">
        <v>21.43</v>
      </c>
      <c r="R1775">
        <v>28.36</v>
      </c>
      <c r="S1775">
        <v>0.56959228760795344</v>
      </c>
      <c r="T1775">
        <v>2026</v>
      </c>
      <c r="U1775" t="s">
        <v>91</v>
      </c>
      <c r="V1775">
        <v>8</v>
      </c>
      <c r="W1775" t="s">
        <v>83</v>
      </c>
    </row>
    <row r="1776" spans="1:23">
      <c r="A1776">
        <v>1023</v>
      </c>
      <c r="B1776" s="11">
        <v>46263</v>
      </c>
      <c r="C1776">
        <v>2026</v>
      </c>
      <c r="D1776" t="s">
        <v>91</v>
      </c>
      <c r="E1776" t="s">
        <v>83</v>
      </c>
      <c r="F1776" t="s">
        <v>11</v>
      </c>
      <c r="G1776" t="s">
        <v>18</v>
      </c>
      <c r="H1776" t="s">
        <v>2</v>
      </c>
      <c r="I1776" t="s">
        <v>13</v>
      </c>
      <c r="J1776" t="s">
        <v>9</v>
      </c>
      <c r="K1776" t="s">
        <v>10</v>
      </c>
      <c r="L1776">
        <v>6</v>
      </c>
      <c r="M1776">
        <v>90.19</v>
      </c>
      <c r="N1776">
        <v>0</v>
      </c>
      <c r="O1776">
        <v>45.61</v>
      </c>
      <c r="P1776">
        <v>541.14</v>
      </c>
      <c r="Q1776">
        <v>273.65999999999997</v>
      </c>
      <c r="R1776">
        <v>267.48</v>
      </c>
      <c r="S1776">
        <v>0.4942898325756736</v>
      </c>
      <c r="T1776">
        <v>2026</v>
      </c>
      <c r="U1776" t="s">
        <v>91</v>
      </c>
      <c r="V1776">
        <v>8</v>
      </c>
      <c r="W1776" t="s">
        <v>83</v>
      </c>
    </row>
    <row r="1777" spans="1:23">
      <c r="A1777">
        <v>1694</v>
      </c>
      <c r="B1777" s="11">
        <v>46263</v>
      </c>
      <c r="C1777">
        <v>2026</v>
      </c>
      <c r="D1777" t="s">
        <v>91</v>
      </c>
      <c r="E1777" t="s">
        <v>83</v>
      </c>
      <c r="F1777" t="s">
        <v>6</v>
      </c>
      <c r="G1777" t="s">
        <v>43</v>
      </c>
      <c r="H1777" t="s">
        <v>2</v>
      </c>
      <c r="I1777" t="s">
        <v>13</v>
      </c>
      <c r="J1777" t="s">
        <v>9</v>
      </c>
      <c r="K1777" t="s">
        <v>46</v>
      </c>
      <c r="L1777">
        <v>1</v>
      </c>
      <c r="M1777">
        <v>70.38</v>
      </c>
      <c r="N1777">
        <v>0.15</v>
      </c>
      <c r="O1777">
        <v>32.64</v>
      </c>
      <c r="P1777">
        <v>59.822999999999993</v>
      </c>
      <c r="Q1777">
        <v>32.64</v>
      </c>
      <c r="R1777">
        <v>27.182999999999993</v>
      </c>
      <c r="S1777">
        <v>0.45439045183290699</v>
      </c>
      <c r="T1777">
        <v>2026</v>
      </c>
      <c r="U1777" t="s">
        <v>91</v>
      </c>
      <c r="V1777">
        <v>8</v>
      </c>
      <c r="W1777" t="s">
        <v>83</v>
      </c>
    </row>
    <row r="1778" spans="1:23">
      <c r="A1778">
        <v>2006</v>
      </c>
      <c r="B1778" s="11">
        <v>46263</v>
      </c>
      <c r="C1778">
        <v>2026</v>
      </c>
      <c r="D1778" t="s">
        <v>91</v>
      </c>
      <c r="E1778" t="s">
        <v>83</v>
      </c>
      <c r="F1778" t="s">
        <v>20</v>
      </c>
      <c r="G1778" t="s">
        <v>47</v>
      </c>
      <c r="H1778" t="s">
        <v>2</v>
      </c>
      <c r="I1778" t="s">
        <v>13</v>
      </c>
      <c r="J1778" t="s">
        <v>14</v>
      </c>
      <c r="K1778" t="s">
        <v>32</v>
      </c>
      <c r="L1778">
        <v>1</v>
      </c>
      <c r="M1778">
        <v>46.43</v>
      </c>
      <c r="N1778">
        <v>0</v>
      </c>
      <c r="O1778">
        <v>18.2</v>
      </c>
      <c r="P1778">
        <v>46.43</v>
      </c>
      <c r="Q1778">
        <v>18.2</v>
      </c>
      <c r="R1778">
        <v>28.23</v>
      </c>
      <c r="S1778">
        <v>0.60801206116734874</v>
      </c>
      <c r="T1778">
        <v>2026</v>
      </c>
      <c r="U1778" t="s">
        <v>91</v>
      </c>
      <c r="V1778">
        <v>8</v>
      </c>
      <c r="W1778" t="s">
        <v>83</v>
      </c>
    </row>
    <row r="1779" spans="1:23">
      <c r="A1779">
        <v>3026</v>
      </c>
      <c r="B1779" s="11">
        <v>46263</v>
      </c>
      <c r="C1779">
        <v>2026</v>
      </c>
      <c r="D1779" t="s">
        <v>91</v>
      </c>
      <c r="E1779" t="s">
        <v>83</v>
      </c>
      <c r="F1779" t="s">
        <v>0</v>
      </c>
      <c r="G1779" t="s">
        <v>1</v>
      </c>
      <c r="H1779" t="s">
        <v>2</v>
      </c>
      <c r="I1779" t="s">
        <v>13</v>
      </c>
      <c r="J1779" t="s">
        <v>23</v>
      </c>
      <c r="K1779" t="s">
        <v>29</v>
      </c>
      <c r="L1779">
        <v>1</v>
      </c>
      <c r="M1779">
        <v>194.75</v>
      </c>
      <c r="N1779">
        <v>0.05</v>
      </c>
      <c r="O1779">
        <v>105.94</v>
      </c>
      <c r="P1779">
        <v>185.01249999999999</v>
      </c>
      <c r="Q1779">
        <v>105.94</v>
      </c>
      <c r="R1779">
        <v>79.072499999999991</v>
      </c>
      <c r="S1779">
        <v>0.42739004121343149</v>
      </c>
      <c r="T1779">
        <v>2026</v>
      </c>
      <c r="U1779" t="s">
        <v>91</v>
      </c>
      <c r="V1779">
        <v>8</v>
      </c>
      <c r="W1779" t="s">
        <v>83</v>
      </c>
    </row>
    <row r="1780" spans="1:23">
      <c r="A1780">
        <v>3057</v>
      </c>
      <c r="B1780" s="11">
        <v>46263</v>
      </c>
      <c r="C1780">
        <v>2026</v>
      </c>
      <c r="D1780" t="s">
        <v>91</v>
      </c>
      <c r="E1780" t="s">
        <v>83</v>
      </c>
      <c r="F1780" t="s">
        <v>6</v>
      </c>
      <c r="G1780" t="s">
        <v>49</v>
      </c>
      <c r="H1780" t="s">
        <v>19</v>
      </c>
      <c r="I1780" t="s">
        <v>3</v>
      </c>
      <c r="J1780" t="s">
        <v>9</v>
      </c>
      <c r="K1780" t="s">
        <v>17</v>
      </c>
      <c r="L1780">
        <v>2</v>
      </c>
      <c r="M1780">
        <v>142.16</v>
      </c>
      <c r="N1780">
        <v>0</v>
      </c>
      <c r="O1780">
        <v>79.36</v>
      </c>
      <c r="P1780">
        <v>284.32</v>
      </c>
      <c r="Q1780">
        <v>158.72</v>
      </c>
      <c r="R1780">
        <v>125.6</v>
      </c>
      <c r="S1780">
        <v>0.44175576814856499</v>
      </c>
      <c r="T1780">
        <v>2026</v>
      </c>
      <c r="U1780" t="s">
        <v>91</v>
      </c>
      <c r="V1780">
        <v>8</v>
      </c>
      <c r="W1780" t="s">
        <v>83</v>
      </c>
    </row>
    <row r="1781" spans="1:23">
      <c r="A1781">
        <v>3112</v>
      </c>
      <c r="B1781" s="11">
        <v>46263</v>
      </c>
      <c r="C1781">
        <v>2026</v>
      </c>
      <c r="D1781" t="s">
        <v>91</v>
      </c>
      <c r="E1781" t="s">
        <v>83</v>
      </c>
      <c r="F1781" t="s">
        <v>20</v>
      </c>
      <c r="G1781" t="s">
        <v>33</v>
      </c>
      <c r="H1781" t="s">
        <v>2</v>
      </c>
      <c r="I1781" t="s">
        <v>16</v>
      </c>
      <c r="J1781" t="s">
        <v>14</v>
      </c>
      <c r="K1781" t="s">
        <v>32</v>
      </c>
      <c r="L1781">
        <v>2</v>
      </c>
      <c r="M1781">
        <v>47.69</v>
      </c>
      <c r="N1781">
        <v>0.05</v>
      </c>
      <c r="O1781">
        <v>18.8</v>
      </c>
      <c r="P1781">
        <v>90.61099999999999</v>
      </c>
      <c r="Q1781">
        <v>37.6</v>
      </c>
      <c r="R1781">
        <v>53.010999999999989</v>
      </c>
      <c r="S1781">
        <v>0.58503934400900548</v>
      </c>
      <c r="T1781">
        <v>2026</v>
      </c>
      <c r="U1781" t="s">
        <v>91</v>
      </c>
      <c r="V1781">
        <v>8</v>
      </c>
      <c r="W1781" t="s">
        <v>83</v>
      </c>
    </row>
    <row r="1782" spans="1:23">
      <c r="A1782">
        <v>3137</v>
      </c>
      <c r="B1782" s="11">
        <v>46263</v>
      </c>
      <c r="C1782">
        <v>2026</v>
      </c>
      <c r="D1782" t="s">
        <v>91</v>
      </c>
      <c r="E1782" t="s">
        <v>83</v>
      </c>
      <c r="F1782" t="s">
        <v>11</v>
      </c>
      <c r="G1782" t="s">
        <v>25</v>
      </c>
      <c r="H1782" t="s">
        <v>19</v>
      </c>
      <c r="I1782" t="s">
        <v>13</v>
      </c>
      <c r="J1782" t="s">
        <v>14</v>
      </c>
      <c r="K1782" t="s">
        <v>48</v>
      </c>
      <c r="L1782">
        <v>3</v>
      </c>
      <c r="M1782">
        <v>164.51</v>
      </c>
      <c r="N1782">
        <v>0</v>
      </c>
      <c r="O1782">
        <v>86.76</v>
      </c>
      <c r="P1782">
        <v>493.53</v>
      </c>
      <c r="Q1782">
        <v>260.28000000000003</v>
      </c>
      <c r="R1782">
        <v>233.24999999999994</v>
      </c>
      <c r="S1782">
        <v>0.47261564646526039</v>
      </c>
      <c r="T1782">
        <v>2026</v>
      </c>
      <c r="U1782" t="s">
        <v>91</v>
      </c>
      <c r="V1782">
        <v>8</v>
      </c>
      <c r="W1782" t="s">
        <v>83</v>
      </c>
    </row>
    <row r="1783" spans="1:23">
      <c r="A1783">
        <v>3983</v>
      </c>
      <c r="B1783" s="11">
        <v>46263</v>
      </c>
      <c r="C1783">
        <v>2026</v>
      </c>
      <c r="D1783" t="s">
        <v>91</v>
      </c>
      <c r="E1783" t="s">
        <v>83</v>
      </c>
      <c r="F1783" t="s">
        <v>11</v>
      </c>
      <c r="G1783" t="s">
        <v>12</v>
      </c>
      <c r="H1783" t="s">
        <v>28</v>
      </c>
      <c r="I1783" t="s">
        <v>16</v>
      </c>
      <c r="J1783" t="s">
        <v>23</v>
      </c>
      <c r="K1783" t="s">
        <v>29</v>
      </c>
      <c r="L1783">
        <v>2</v>
      </c>
      <c r="M1783">
        <v>194.71</v>
      </c>
      <c r="N1783">
        <v>0.1</v>
      </c>
      <c r="O1783">
        <v>105.57</v>
      </c>
      <c r="P1783">
        <v>350.47800000000001</v>
      </c>
      <c r="Q1783">
        <v>211.14</v>
      </c>
      <c r="R1783">
        <v>139.33800000000002</v>
      </c>
      <c r="S1783">
        <v>0.39756561039494637</v>
      </c>
      <c r="T1783">
        <v>2026</v>
      </c>
      <c r="U1783" t="s">
        <v>91</v>
      </c>
      <c r="V1783">
        <v>8</v>
      </c>
      <c r="W1783" t="s">
        <v>83</v>
      </c>
    </row>
    <row r="1784" spans="1:23">
      <c r="A1784">
        <v>4016</v>
      </c>
      <c r="B1784" s="11">
        <v>46263</v>
      </c>
      <c r="C1784">
        <v>2026</v>
      </c>
      <c r="D1784" t="s">
        <v>91</v>
      </c>
      <c r="E1784" t="s">
        <v>83</v>
      </c>
      <c r="F1784" t="s">
        <v>20</v>
      </c>
      <c r="G1784" t="s">
        <v>47</v>
      </c>
      <c r="H1784" t="s">
        <v>8</v>
      </c>
      <c r="I1784" t="s">
        <v>16</v>
      </c>
      <c r="J1784" t="s">
        <v>9</v>
      </c>
      <c r="K1784" t="s">
        <v>17</v>
      </c>
      <c r="L1784">
        <v>5</v>
      </c>
      <c r="M1784">
        <v>145.24</v>
      </c>
      <c r="N1784">
        <v>0.15</v>
      </c>
      <c r="O1784">
        <v>77.69</v>
      </c>
      <c r="P1784">
        <v>617.27</v>
      </c>
      <c r="Q1784">
        <v>388.45</v>
      </c>
      <c r="R1784">
        <v>228.82</v>
      </c>
      <c r="S1784">
        <v>0.37069677774717708</v>
      </c>
      <c r="T1784">
        <v>2026</v>
      </c>
      <c r="U1784" t="s">
        <v>91</v>
      </c>
      <c r="V1784">
        <v>8</v>
      </c>
      <c r="W1784" t="s">
        <v>83</v>
      </c>
    </row>
    <row r="1785" spans="1:23">
      <c r="A1785">
        <v>4340</v>
      </c>
      <c r="B1785" s="11">
        <v>46263</v>
      </c>
      <c r="C1785">
        <v>2026</v>
      </c>
      <c r="D1785" t="s">
        <v>91</v>
      </c>
      <c r="E1785" t="s">
        <v>83</v>
      </c>
      <c r="F1785" t="s">
        <v>20</v>
      </c>
      <c r="G1785" t="s">
        <v>33</v>
      </c>
      <c r="H1785" t="s">
        <v>2</v>
      </c>
      <c r="I1785" t="s">
        <v>13</v>
      </c>
      <c r="J1785" t="s">
        <v>14</v>
      </c>
      <c r="K1785" t="s">
        <v>15</v>
      </c>
      <c r="L1785">
        <v>2</v>
      </c>
      <c r="M1785">
        <v>35.6</v>
      </c>
      <c r="N1785">
        <v>0.15</v>
      </c>
      <c r="O1785">
        <v>13.67</v>
      </c>
      <c r="P1785">
        <v>60.52</v>
      </c>
      <c r="Q1785">
        <v>27.34</v>
      </c>
      <c r="R1785">
        <v>33.180000000000007</v>
      </c>
      <c r="S1785">
        <v>0.54824851288830145</v>
      </c>
      <c r="T1785">
        <v>2026</v>
      </c>
      <c r="U1785" t="s">
        <v>91</v>
      </c>
      <c r="V1785">
        <v>8</v>
      </c>
      <c r="W1785" t="s">
        <v>83</v>
      </c>
    </row>
    <row r="1786" spans="1:23">
      <c r="A1786">
        <v>4640</v>
      </c>
      <c r="B1786" s="11">
        <v>46263</v>
      </c>
      <c r="C1786">
        <v>2026</v>
      </c>
      <c r="D1786" t="s">
        <v>91</v>
      </c>
      <c r="E1786" t="s">
        <v>83</v>
      </c>
      <c r="F1786" t="s">
        <v>0</v>
      </c>
      <c r="G1786" t="s">
        <v>50</v>
      </c>
      <c r="H1786" t="s">
        <v>2</v>
      </c>
      <c r="I1786" t="s">
        <v>13</v>
      </c>
      <c r="J1786" t="s">
        <v>34</v>
      </c>
      <c r="K1786" t="s">
        <v>35</v>
      </c>
      <c r="L1786">
        <v>2</v>
      </c>
      <c r="M1786">
        <v>41.05</v>
      </c>
      <c r="N1786">
        <v>0.05</v>
      </c>
      <c r="O1786">
        <v>14.47</v>
      </c>
      <c r="P1786">
        <v>77.99499999999999</v>
      </c>
      <c r="Q1786">
        <v>28.94</v>
      </c>
      <c r="R1786">
        <v>49.054999999999993</v>
      </c>
      <c r="S1786">
        <v>0.62895057375472785</v>
      </c>
      <c r="T1786">
        <v>2026</v>
      </c>
      <c r="U1786" t="s">
        <v>91</v>
      </c>
      <c r="V1786">
        <v>8</v>
      </c>
      <c r="W1786" t="s">
        <v>83</v>
      </c>
    </row>
    <row r="1787" spans="1:23">
      <c r="A1787">
        <v>4733</v>
      </c>
      <c r="B1787" s="11">
        <v>46263</v>
      </c>
      <c r="C1787">
        <v>2026</v>
      </c>
      <c r="D1787" t="s">
        <v>91</v>
      </c>
      <c r="E1787" t="s">
        <v>83</v>
      </c>
      <c r="F1787" t="s">
        <v>11</v>
      </c>
      <c r="G1787" t="s">
        <v>12</v>
      </c>
      <c r="H1787" t="s">
        <v>2</v>
      </c>
      <c r="I1787" t="s">
        <v>13</v>
      </c>
      <c r="J1787" t="s">
        <v>9</v>
      </c>
      <c r="K1787" t="s">
        <v>37</v>
      </c>
      <c r="L1787">
        <v>2</v>
      </c>
      <c r="M1787">
        <v>153.63999999999999</v>
      </c>
      <c r="N1787">
        <v>0.05</v>
      </c>
      <c r="O1787">
        <v>77.709999999999994</v>
      </c>
      <c r="P1787">
        <v>291.91599999999994</v>
      </c>
      <c r="Q1787">
        <v>155.41999999999999</v>
      </c>
      <c r="R1787">
        <v>136.49599999999995</v>
      </c>
      <c r="S1787">
        <v>0.46758656599843784</v>
      </c>
      <c r="T1787">
        <v>2026</v>
      </c>
      <c r="U1787" t="s">
        <v>91</v>
      </c>
      <c r="V1787">
        <v>8</v>
      </c>
      <c r="W1787" t="s">
        <v>83</v>
      </c>
    </row>
    <row r="1788" spans="1:23">
      <c r="A1788">
        <v>4827</v>
      </c>
      <c r="B1788" s="11">
        <v>46263</v>
      </c>
      <c r="C1788">
        <v>2026</v>
      </c>
      <c r="D1788" t="s">
        <v>91</v>
      </c>
      <c r="E1788" t="s">
        <v>83</v>
      </c>
      <c r="F1788" t="s">
        <v>11</v>
      </c>
      <c r="G1788" t="s">
        <v>12</v>
      </c>
      <c r="H1788" t="s">
        <v>2</v>
      </c>
      <c r="I1788" t="s">
        <v>3</v>
      </c>
      <c r="J1788" t="s">
        <v>14</v>
      </c>
      <c r="K1788" t="s">
        <v>15</v>
      </c>
      <c r="L1788">
        <v>5</v>
      </c>
      <c r="M1788">
        <v>36.700000000000003</v>
      </c>
      <c r="N1788">
        <v>0</v>
      </c>
      <c r="O1788">
        <v>13.45</v>
      </c>
      <c r="P1788">
        <v>183.5</v>
      </c>
      <c r="Q1788">
        <v>67.25</v>
      </c>
      <c r="R1788">
        <v>116.25</v>
      </c>
      <c r="S1788">
        <v>0.63351498637602177</v>
      </c>
      <c r="T1788">
        <v>2026</v>
      </c>
      <c r="U1788" t="s">
        <v>91</v>
      </c>
      <c r="V1788">
        <v>8</v>
      </c>
      <c r="W1788" t="s">
        <v>83</v>
      </c>
    </row>
    <row r="1789" spans="1:23">
      <c r="A1789">
        <v>5180</v>
      </c>
      <c r="B1789" s="11">
        <v>46263</v>
      </c>
      <c r="C1789">
        <v>2026</v>
      </c>
      <c r="D1789" t="s">
        <v>91</v>
      </c>
      <c r="E1789" t="s">
        <v>83</v>
      </c>
      <c r="F1789" t="s">
        <v>0</v>
      </c>
      <c r="G1789" t="s">
        <v>50</v>
      </c>
      <c r="H1789" t="s">
        <v>8</v>
      </c>
      <c r="I1789" t="s">
        <v>16</v>
      </c>
      <c r="J1789" t="s">
        <v>23</v>
      </c>
      <c r="K1789" t="s">
        <v>51</v>
      </c>
      <c r="L1789">
        <v>8</v>
      </c>
      <c r="M1789">
        <v>124</v>
      </c>
      <c r="N1789">
        <v>0.1</v>
      </c>
      <c r="O1789">
        <v>61.85</v>
      </c>
      <c r="P1789">
        <v>892.80000000000007</v>
      </c>
      <c r="Q1789">
        <v>494.8</v>
      </c>
      <c r="R1789">
        <v>398.00000000000006</v>
      </c>
      <c r="S1789">
        <v>0.44578853046594985</v>
      </c>
      <c r="T1789">
        <v>2026</v>
      </c>
      <c r="U1789" t="s">
        <v>91</v>
      </c>
      <c r="V1789">
        <v>8</v>
      </c>
      <c r="W1789" t="s">
        <v>83</v>
      </c>
    </row>
    <row r="1790" spans="1:23">
      <c r="A1790">
        <v>121</v>
      </c>
      <c r="B1790" s="11">
        <v>46264</v>
      </c>
      <c r="C1790">
        <v>2026</v>
      </c>
      <c r="D1790" t="s">
        <v>91</v>
      </c>
      <c r="E1790" t="s">
        <v>83</v>
      </c>
      <c r="F1790" t="s">
        <v>6</v>
      </c>
      <c r="G1790" t="s">
        <v>7</v>
      </c>
      <c r="H1790" t="s">
        <v>28</v>
      </c>
      <c r="I1790" t="s">
        <v>13</v>
      </c>
      <c r="J1790" t="s">
        <v>4</v>
      </c>
      <c r="K1790" t="s">
        <v>5</v>
      </c>
      <c r="L1790">
        <v>1</v>
      </c>
      <c r="M1790">
        <v>81.23</v>
      </c>
      <c r="N1790">
        <v>0.1</v>
      </c>
      <c r="O1790">
        <v>42.65</v>
      </c>
      <c r="P1790">
        <v>73.106999999999999</v>
      </c>
      <c r="Q1790">
        <v>42.65</v>
      </c>
      <c r="R1790">
        <v>30.457000000000001</v>
      </c>
      <c r="S1790">
        <v>0.41660853269864723</v>
      </c>
      <c r="T1790">
        <v>2026</v>
      </c>
      <c r="U1790" t="s">
        <v>91</v>
      </c>
      <c r="V1790">
        <v>8</v>
      </c>
      <c r="W1790" t="s">
        <v>83</v>
      </c>
    </row>
    <row r="1791" spans="1:23">
      <c r="A1791">
        <v>618</v>
      </c>
      <c r="B1791" s="11">
        <v>46264</v>
      </c>
      <c r="C1791">
        <v>2026</v>
      </c>
      <c r="D1791" t="s">
        <v>91</v>
      </c>
      <c r="E1791" t="s">
        <v>83</v>
      </c>
      <c r="F1791" t="s">
        <v>6</v>
      </c>
      <c r="G1791" t="s">
        <v>43</v>
      </c>
      <c r="H1791" t="s">
        <v>2</v>
      </c>
      <c r="I1791" t="s">
        <v>16</v>
      </c>
      <c r="J1791" t="s">
        <v>4</v>
      </c>
      <c r="K1791" t="s">
        <v>26</v>
      </c>
      <c r="L1791">
        <v>2</v>
      </c>
      <c r="M1791">
        <v>41.06</v>
      </c>
      <c r="N1791">
        <v>0.05</v>
      </c>
      <c r="O1791">
        <v>16.559999999999999</v>
      </c>
      <c r="P1791">
        <v>78.013999999999996</v>
      </c>
      <c r="Q1791">
        <v>33.119999999999997</v>
      </c>
      <c r="R1791">
        <v>44.893999999999998</v>
      </c>
      <c r="S1791">
        <v>0.5754608147255621</v>
      </c>
      <c r="T1791">
        <v>2026</v>
      </c>
      <c r="U1791" t="s">
        <v>91</v>
      </c>
      <c r="V1791">
        <v>8</v>
      </c>
      <c r="W1791" t="s">
        <v>83</v>
      </c>
    </row>
    <row r="1792" spans="1:23">
      <c r="A1792">
        <v>2860</v>
      </c>
      <c r="B1792" s="11">
        <v>46264</v>
      </c>
      <c r="C1792">
        <v>2026</v>
      </c>
      <c r="D1792" t="s">
        <v>91</v>
      </c>
      <c r="E1792" t="s">
        <v>83</v>
      </c>
      <c r="F1792" t="s">
        <v>20</v>
      </c>
      <c r="G1792" t="s">
        <v>31</v>
      </c>
      <c r="H1792" t="s">
        <v>28</v>
      </c>
      <c r="I1792" t="s">
        <v>3</v>
      </c>
      <c r="J1792" t="s">
        <v>9</v>
      </c>
      <c r="K1792" t="s">
        <v>17</v>
      </c>
      <c r="L1792">
        <v>1</v>
      </c>
      <c r="M1792">
        <v>143.49</v>
      </c>
      <c r="N1792">
        <v>0.1</v>
      </c>
      <c r="O1792">
        <v>80.72</v>
      </c>
      <c r="P1792">
        <v>129.14100000000002</v>
      </c>
      <c r="Q1792">
        <v>80.72</v>
      </c>
      <c r="R1792">
        <v>48.421000000000021</v>
      </c>
      <c r="S1792">
        <v>0.3749467636149636</v>
      </c>
      <c r="T1792">
        <v>2026</v>
      </c>
      <c r="U1792" t="s">
        <v>91</v>
      </c>
      <c r="V1792">
        <v>8</v>
      </c>
      <c r="W1792" t="s">
        <v>83</v>
      </c>
    </row>
    <row r="1793" spans="1:23">
      <c r="A1793">
        <v>3768</v>
      </c>
      <c r="B1793" s="11">
        <v>46264</v>
      </c>
      <c r="C1793">
        <v>2026</v>
      </c>
      <c r="D1793" t="s">
        <v>91</v>
      </c>
      <c r="E1793" t="s">
        <v>83</v>
      </c>
      <c r="F1793" t="s">
        <v>11</v>
      </c>
      <c r="G1793" t="s">
        <v>18</v>
      </c>
      <c r="H1793" t="s">
        <v>19</v>
      </c>
      <c r="I1793" t="s">
        <v>13</v>
      </c>
      <c r="J1793" t="s">
        <v>9</v>
      </c>
      <c r="K1793" t="s">
        <v>17</v>
      </c>
      <c r="L1793">
        <v>1</v>
      </c>
      <c r="M1793">
        <v>143.38</v>
      </c>
      <c r="N1793">
        <v>0</v>
      </c>
      <c r="O1793">
        <v>78.37</v>
      </c>
      <c r="P1793">
        <v>143.38</v>
      </c>
      <c r="Q1793">
        <v>78.37</v>
      </c>
      <c r="R1793">
        <v>65.009999999999991</v>
      </c>
      <c r="S1793">
        <v>0.45341051750592826</v>
      </c>
      <c r="T1793">
        <v>2026</v>
      </c>
      <c r="U1793" t="s">
        <v>91</v>
      </c>
      <c r="V1793">
        <v>8</v>
      </c>
      <c r="W1793" t="s">
        <v>83</v>
      </c>
    </row>
    <row r="1794" spans="1:23">
      <c r="A1794">
        <v>3987</v>
      </c>
      <c r="B1794" s="11">
        <v>46264</v>
      </c>
      <c r="C1794">
        <v>2026</v>
      </c>
      <c r="D1794" t="s">
        <v>91</v>
      </c>
      <c r="E1794" t="s">
        <v>83</v>
      </c>
      <c r="F1794" t="s">
        <v>6</v>
      </c>
      <c r="G1794" t="s">
        <v>43</v>
      </c>
      <c r="H1794" t="s">
        <v>28</v>
      </c>
      <c r="I1794" t="s">
        <v>16</v>
      </c>
      <c r="J1794" t="s">
        <v>9</v>
      </c>
      <c r="K1794" t="s">
        <v>17</v>
      </c>
      <c r="L1794">
        <v>1</v>
      </c>
      <c r="M1794">
        <v>144.54</v>
      </c>
      <c r="N1794">
        <v>0</v>
      </c>
      <c r="O1794">
        <v>78.77</v>
      </c>
      <c r="P1794">
        <v>144.54</v>
      </c>
      <c r="Q1794">
        <v>78.77</v>
      </c>
      <c r="R1794">
        <v>65.77</v>
      </c>
      <c r="S1794">
        <v>0.45502974955029751</v>
      </c>
      <c r="T1794">
        <v>2026</v>
      </c>
      <c r="U1794" t="s">
        <v>91</v>
      </c>
      <c r="V1794">
        <v>8</v>
      </c>
      <c r="W1794" t="s">
        <v>83</v>
      </c>
    </row>
    <row r="1795" spans="1:23">
      <c r="A1795">
        <v>4990</v>
      </c>
      <c r="B1795" s="11">
        <v>46264</v>
      </c>
      <c r="C1795">
        <v>2026</v>
      </c>
      <c r="D1795" t="s">
        <v>91</v>
      </c>
      <c r="E1795" t="s">
        <v>83</v>
      </c>
      <c r="F1795" t="s">
        <v>20</v>
      </c>
      <c r="G1795" t="s">
        <v>33</v>
      </c>
      <c r="H1795" t="s">
        <v>28</v>
      </c>
      <c r="I1795" t="s">
        <v>3</v>
      </c>
      <c r="J1795" t="s">
        <v>34</v>
      </c>
      <c r="K1795" t="s">
        <v>35</v>
      </c>
      <c r="L1795">
        <v>1</v>
      </c>
      <c r="M1795">
        <v>40.92</v>
      </c>
      <c r="N1795">
        <v>0.1</v>
      </c>
      <c r="O1795">
        <v>14.94</v>
      </c>
      <c r="P1795">
        <v>36.828000000000003</v>
      </c>
      <c r="Q1795">
        <v>14.94</v>
      </c>
      <c r="R1795">
        <v>21.888000000000005</v>
      </c>
      <c r="S1795">
        <v>0.59433040078201382</v>
      </c>
      <c r="T1795">
        <v>2026</v>
      </c>
      <c r="U1795" t="s">
        <v>91</v>
      </c>
      <c r="V1795">
        <v>8</v>
      </c>
      <c r="W1795" t="s">
        <v>83</v>
      </c>
    </row>
    <row r="1796" spans="1:23">
      <c r="A1796">
        <v>348</v>
      </c>
      <c r="B1796" s="11">
        <v>46265</v>
      </c>
      <c r="C1796">
        <v>2026</v>
      </c>
      <c r="D1796" t="s">
        <v>91</v>
      </c>
      <c r="E1796" t="s">
        <v>83</v>
      </c>
      <c r="F1796" t="s">
        <v>6</v>
      </c>
      <c r="G1796" t="s">
        <v>43</v>
      </c>
      <c r="H1796" t="s">
        <v>8</v>
      </c>
      <c r="I1796" t="s">
        <v>16</v>
      </c>
      <c r="J1796" t="s">
        <v>9</v>
      </c>
      <c r="K1796" t="s">
        <v>37</v>
      </c>
      <c r="L1796">
        <v>5</v>
      </c>
      <c r="M1796">
        <v>151.21</v>
      </c>
      <c r="N1796">
        <v>0.15</v>
      </c>
      <c r="O1796">
        <v>77.12</v>
      </c>
      <c r="P1796">
        <v>642.64250000000004</v>
      </c>
      <c r="Q1796">
        <v>385.6</v>
      </c>
      <c r="R1796">
        <v>257.04250000000002</v>
      </c>
      <c r="S1796">
        <v>0.39997743691087967</v>
      </c>
      <c r="T1796">
        <v>2026</v>
      </c>
      <c r="U1796" t="s">
        <v>91</v>
      </c>
      <c r="V1796">
        <v>8</v>
      </c>
      <c r="W1796" t="s">
        <v>83</v>
      </c>
    </row>
    <row r="1797" spans="1:23">
      <c r="A1797">
        <v>1642</v>
      </c>
      <c r="B1797" s="11">
        <v>46265</v>
      </c>
      <c r="C1797">
        <v>2026</v>
      </c>
      <c r="D1797" t="s">
        <v>91</v>
      </c>
      <c r="E1797" t="s">
        <v>83</v>
      </c>
      <c r="F1797" t="s">
        <v>20</v>
      </c>
      <c r="G1797" t="s">
        <v>33</v>
      </c>
      <c r="H1797" t="s">
        <v>28</v>
      </c>
      <c r="I1797" t="s">
        <v>13</v>
      </c>
      <c r="J1797" t="s">
        <v>34</v>
      </c>
      <c r="K1797" t="s">
        <v>35</v>
      </c>
      <c r="L1797">
        <v>1</v>
      </c>
      <c r="M1797">
        <v>40.770000000000003</v>
      </c>
      <c r="N1797">
        <v>0</v>
      </c>
      <c r="O1797">
        <v>15.13</v>
      </c>
      <c r="P1797">
        <v>40.770000000000003</v>
      </c>
      <c r="Q1797">
        <v>15.13</v>
      </c>
      <c r="R1797">
        <v>25.64</v>
      </c>
      <c r="S1797">
        <v>0.62889379445670834</v>
      </c>
      <c r="T1797">
        <v>2026</v>
      </c>
      <c r="U1797" t="s">
        <v>91</v>
      </c>
      <c r="V1797">
        <v>8</v>
      </c>
      <c r="W1797" t="s">
        <v>83</v>
      </c>
    </row>
    <row r="1798" spans="1:23">
      <c r="A1798">
        <v>2146</v>
      </c>
      <c r="B1798" s="11">
        <v>46265</v>
      </c>
      <c r="C1798">
        <v>2026</v>
      </c>
      <c r="D1798" t="s">
        <v>91</v>
      </c>
      <c r="E1798" t="s">
        <v>83</v>
      </c>
      <c r="F1798" t="s">
        <v>0</v>
      </c>
      <c r="G1798" t="s">
        <v>1</v>
      </c>
      <c r="H1798" t="s">
        <v>28</v>
      </c>
      <c r="I1798" t="s">
        <v>13</v>
      </c>
      <c r="J1798" t="s">
        <v>34</v>
      </c>
      <c r="K1798" t="s">
        <v>42</v>
      </c>
      <c r="L1798">
        <v>1</v>
      </c>
      <c r="M1798">
        <v>35.47</v>
      </c>
      <c r="N1798">
        <v>0.05</v>
      </c>
      <c r="O1798">
        <v>14.1</v>
      </c>
      <c r="P1798">
        <v>33.6965</v>
      </c>
      <c r="Q1798">
        <v>14.1</v>
      </c>
      <c r="R1798">
        <v>19.596499999999999</v>
      </c>
      <c r="S1798">
        <v>0.58155891561438122</v>
      </c>
      <c r="T1798">
        <v>2026</v>
      </c>
      <c r="U1798" t="s">
        <v>91</v>
      </c>
      <c r="V1798">
        <v>8</v>
      </c>
      <c r="W1798" t="s">
        <v>83</v>
      </c>
    </row>
    <row r="1799" spans="1:23">
      <c r="A1799">
        <v>2629</v>
      </c>
      <c r="B1799" s="11">
        <v>46265</v>
      </c>
      <c r="C1799">
        <v>2026</v>
      </c>
      <c r="D1799" t="s">
        <v>91</v>
      </c>
      <c r="E1799" t="s">
        <v>83</v>
      </c>
      <c r="F1799" t="s">
        <v>20</v>
      </c>
      <c r="G1799" t="s">
        <v>33</v>
      </c>
      <c r="H1799" t="s">
        <v>2</v>
      </c>
      <c r="I1799" t="s">
        <v>3</v>
      </c>
      <c r="J1799" t="s">
        <v>4</v>
      </c>
      <c r="K1799" t="s">
        <v>5</v>
      </c>
      <c r="L1799">
        <v>1</v>
      </c>
      <c r="M1799">
        <v>81.72</v>
      </c>
      <c r="N1799">
        <v>0</v>
      </c>
      <c r="O1799">
        <v>42.38</v>
      </c>
      <c r="P1799">
        <v>81.72</v>
      </c>
      <c r="Q1799">
        <v>42.38</v>
      </c>
      <c r="R1799">
        <v>39.339999999999996</v>
      </c>
      <c r="S1799">
        <v>0.48139990210474787</v>
      </c>
      <c r="T1799">
        <v>2026</v>
      </c>
      <c r="U1799" t="s">
        <v>91</v>
      </c>
      <c r="V1799">
        <v>8</v>
      </c>
      <c r="W1799" t="s">
        <v>83</v>
      </c>
    </row>
    <row r="1800" spans="1:23">
      <c r="A1800">
        <v>2870</v>
      </c>
      <c r="B1800" s="11">
        <v>46265</v>
      </c>
      <c r="C1800">
        <v>2026</v>
      </c>
      <c r="D1800" t="s">
        <v>91</v>
      </c>
      <c r="E1800" t="s">
        <v>83</v>
      </c>
      <c r="F1800" t="s">
        <v>20</v>
      </c>
      <c r="G1800" t="s">
        <v>31</v>
      </c>
      <c r="H1800" t="s">
        <v>2</v>
      </c>
      <c r="I1800" t="s">
        <v>13</v>
      </c>
      <c r="J1800" t="s">
        <v>14</v>
      </c>
      <c r="K1800" t="s">
        <v>32</v>
      </c>
      <c r="L1800">
        <v>1</v>
      </c>
      <c r="M1800">
        <v>45.84</v>
      </c>
      <c r="N1800">
        <v>0</v>
      </c>
      <c r="O1800">
        <v>17.84</v>
      </c>
      <c r="P1800">
        <v>45.84</v>
      </c>
      <c r="Q1800">
        <v>17.84</v>
      </c>
      <c r="R1800">
        <v>28.000000000000004</v>
      </c>
      <c r="S1800">
        <v>0.61082024432809778</v>
      </c>
      <c r="T1800">
        <v>2026</v>
      </c>
      <c r="U1800" t="s">
        <v>91</v>
      </c>
      <c r="V1800">
        <v>8</v>
      </c>
      <c r="W1800" t="s">
        <v>83</v>
      </c>
    </row>
    <row r="1801" spans="1:23">
      <c r="A1801">
        <v>2975</v>
      </c>
      <c r="B1801" s="11">
        <v>46265</v>
      </c>
      <c r="C1801">
        <v>2026</v>
      </c>
      <c r="D1801" t="s">
        <v>91</v>
      </c>
      <c r="E1801" t="s">
        <v>83</v>
      </c>
      <c r="F1801" t="s">
        <v>6</v>
      </c>
      <c r="G1801" t="s">
        <v>43</v>
      </c>
      <c r="H1801" t="s">
        <v>2</v>
      </c>
      <c r="I1801" t="s">
        <v>13</v>
      </c>
      <c r="J1801" t="s">
        <v>14</v>
      </c>
      <c r="K1801" t="s">
        <v>32</v>
      </c>
      <c r="L1801">
        <v>1</v>
      </c>
      <c r="M1801">
        <v>46.59</v>
      </c>
      <c r="N1801">
        <v>0</v>
      </c>
      <c r="O1801">
        <v>18.47</v>
      </c>
      <c r="P1801">
        <v>46.59</v>
      </c>
      <c r="Q1801">
        <v>18.47</v>
      </c>
      <c r="R1801">
        <v>28.120000000000005</v>
      </c>
      <c r="S1801">
        <v>0.60356299635114841</v>
      </c>
      <c r="T1801">
        <v>2026</v>
      </c>
      <c r="U1801" t="s">
        <v>91</v>
      </c>
      <c r="V1801">
        <v>8</v>
      </c>
      <c r="W1801" t="s">
        <v>83</v>
      </c>
    </row>
    <row r="1802" spans="1:23">
      <c r="A1802">
        <v>3163</v>
      </c>
      <c r="B1802" s="11">
        <v>46265</v>
      </c>
      <c r="C1802">
        <v>2026</v>
      </c>
      <c r="D1802" t="s">
        <v>91</v>
      </c>
      <c r="E1802" t="s">
        <v>83</v>
      </c>
      <c r="F1802" t="s">
        <v>0</v>
      </c>
      <c r="G1802" t="s">
        <v>50</v>
      </c>
      <c r="H1802" t="s">
        <v>19</v>
      </c>
      <c r="I1802" t="s">
        <v>16</v>
      </c>
      <c r="J1802" t="s">
        <v>9</v>
      </c>
      <c r="K1802" t="s">
        <v>46</v>
      </c>
      <c r="L1802">
        <v>1</v>
      </c>
      <c r="M1802">
        <v>69.959999999999994</v>
      </c>
      <c r="N1802">
        <v>0</v>
      </c>
      <c r="O1802">
        <v>32.340000000000003</v>
      </c>
      <c r="P1802">
        <v>69.959999999999994</v>
      </c>
      <c r="Q1802">
        <v>32.340000000000003</v>
      </c>
      <c r="R1802">
        <v>37.61999999999999</v>
      </c>
      <c r="S1802">
        <v>0.53773584905660365</v>
      </c>
      <c r="T1802">
        <v>2026</v>
      </c>
      <c r="U1802" t="s">
        <v>91</v>
      </c>
      <c r="V1802">
        <v>8</v>
      </c>
      <c r="W1802" t="s">
        <v>83</v>
      </c>
    </row>
    <row r="1803" spans="1:23">
      <c r="A1803">
        <v>94</v>
      </c>
      <c r="B1803" s="11">
        <v>46266</v>
      </c>
      <c r="C1803">
        <v>2026</v>
      </c>
      <c r="D1803" t="s">
        <v>91</v>
      </c>
      <c r="E1803" t="s">
        <v>84</v>
      </c>
      <c r="F1803" t="s">
        <v>6</v>
      </c>
      <c r="G1803" t="s">
        <v>27</v>
      </c>
      <c r="H1803" t="s">
        <v>19</v>
      </c>
      <c r="I1803" t="s">
        <v>3</v>
      </c>
      <c r="J1803" t="s">
        <v>4</v>
      </c>
      <c r="K1803" t="s">
        <v>22</v>
      </c>
      <c r="L1803">
        <v>5</v>
      </c>
      <c r="M1803">
        <v>50.76</v>
      </c>
      <c r="N1803">
        <v>0</v>
      </c>
      <c r="O1803">
        <v>22.89</v>
      </c>
      <c r="P1803">
        <v>253.79999999999998</v>
      </c>
      <c r="Q1803">
        <v>114.45</v>
      </c>
      <c r="R1803">
        <v>139.34999999999997</v>
      </c>
      <c r="S1803">
        <v>0.54905437352245856</v>
      </c>
      <c r="T1803">
        <v>2026</v>
      </c>
      <c r="U1803" t="s">
        <v>91</v>
      </c>
      <c r="V1803">
        <v>9</v>
      </c>
      <c r="W1803" t="s">
        <v>84</v>
      </c>
    </row>
    <row r="1804" spans="1:23">
      <c r="A1804">
        <v>271</v>
      </c>
      <c r="B1804" s="11">
        <v>46266</v>
      </c>
      <c r="C1804">
        <v>2026</v>
      </c>
      <c r="D1804" t="s">
        <v>91</v>
      </c>
      <c r="E1804" t="s">
        <v>84</v>
      </c>
      <c r="F1804" t="s">
        <v>6</v>
      </c>
      <c r="G1804" t="s">
        <v>43</v>
      </c>
      <c r="H1804" t="s">
        <v>28</v>
      </c>
      <c r="I1804" t="s">
        <v>3</v>
      </c>
      <c r="J1804" t="s">
        <v>9</v>
      </c>
      <c r="K1804" t="s">
        <v>10</v>
      </c>
      <c r="L1804">
        <v>1</v>
      </c>
      <c r="M1804">
        <v>94.29</v>
      </c>
      <c r="N1804">
        <v>0.1</v>
      </c>
      <c r="O1804">
        <v>45.12</v>
      </c>
      <c r="P1804">
        <v>84.861000000000004</v>
      </c>
      <c r="Q1804">
        <v>45.12</v>
      </c>
      <c r="R1804">
        <v>39.741000000000007</v>
      </c>
      <c r="S1804">
        <v>0.46830699614663984</v>
      </c>
      <c r="T1804">
        <v>2026</v>
      </c>
      <c r="U1804" t="s">
        <v>91</v>
      </c>
      <c r="V1804">
        <v>9</v>
      </c>
      <c r="W1804" t="s">
        <v>84</v>
      </c>
    </row>
    <row r="1805" spans="1:23">
      <c r="A1805">
        <v>1481</v>
      </c>
      <c r="B1805" s="11">
        <v>46266</v>
      </c>
      <c r="C1805">
        <v>2026</v>
      </c>
      <c r="D1805" t="s">
        <v>91</v>
      </c>
      <c r="E1805" t="s">
        <v>84</v>
      </c>
      <c r="F1805" t="s">
        <v>6</v>
      </c>
      <c r="G1805" t="s">
        <v>43</v>
      </c>
      <c r="H1805" t="s">
        <v>8</v>
      </c>
      <c r="I1805" t="s">
        <v>16</v>
      </c>
      <c r="J1805" t="s">
        <v>4</v>
      </c>
      <c r="K1805" t="s">
        <v>5</v>
      </c>
      <c r="L1805">
        <v>6</v>
      </c>
      <c r="M1805">
        <v>81.430000000000007</v>
      </c>
      <c r="N1805">
        <v>0.05</v>
      </c>
      <c r="O1805">
        <v>42.24</v>
      </c>
      <c r="P1805">
        <v>464.15100000000001</v>
      </c>
      <c r="Q1805">
        <v>253.44</v>
      </c>
      <c r="R1805">
        <v>210.71100000000001</v>
      </c>
      <c r="S1805">
        <v>0.45397079829624415</v>
      </c>
      <c r="T1805">
        <v>2026</v>
      </c>
      <c r="U1805" t="s">
        <v>91</v>
      </c>
      <c r="V1805">
        <v>9</v>
      </c>
      <c r="W1805" t="s">
        <v>84</v>
      </c>
    </row>
    <row r="1806" spans="1:23">
      <c r="A1806">
        <v>1663</v>
      </c>
      <c r="B1806" s="11">
        <v>46266</v>
      </c>
      <c r="C1806">
        <v>2026</v>
      </c>
      <c r="D1806" t="s">
        <v>91</v>
      </c>
      <c r="E1806" t="s">
        <v>84</v>
      </c>
      <c r="F1806" t="s">
        <v>11</v>
      </c>
      <c r="G1806" t="s">
        <v>25</v>
      </c>
      <c r="H1806" t="s">
        <v>2</v>
      </c>
      <c r="I1806" t="s">
        <v>3</v>
      </c>
      <c r="J1806" t="s">
        <v>14</v>
      </c>
      <c r="K1806" t="s">
        <v>32</v>
      </c>
      <c r="L1806">
        <v>1</v>
      </c>
      <c r="M1806">
        <v>45.54</v>
      </c>
      <c r="N1806">
        <v>0.1</v>
      </c>
      <c r="O1806">
        <v>18.440000000000001</v>
      </c>
      <c r="P1806">
        <v>40.985999999999997</v>
      </c>
      <c r="Q1806">
        <v>18.440000000000001</v>
      </c>
      <c r="R1806">
        <v>22.545999999999996</v>
      </c>
      <c r="S1806">
        <v>0.5500902747279558</v>
      </c>
      <c r="T1806">
        <v>2026</v>
      </c>
      <c r="U1806" t="s">
        <v>91</v>
      </c>
      <c r="V1806">
        <v>9</v>
      </c>
      <c r="W1806" t="s">
        <v>84</v>
      </c>
    </row>
    <row r="1807" spans="1:23">
      <c r="A1807">
        <v>2866</v>
      </c>
      <c r="B1807" s="11">
        <v>46266</v>
      </c>
      <c r="C1807">
        <v>2026</v>
      </c>
      <c r="D1807" t="s">
        <v>91</v>
      </c>
      <c r="E1807" t="s">
        <v>84</v>
      </c>
      <c r="F1807" t="s">
        <v>0</v>
      </c>
      <c r="G1807" t="s">
        <v>50</v>
      </c>
      <c r="H1807" t="s">
        <v>28</v>
      </c>
      <c r="I1807" t="s">
        <v>3</v>
      </c>
      <c r="J1807" t="s">
        <v>9</v>
      </c>
      <c r="K1807" t="s">
        <v>37</v>
      </c>
      <c r="L1807">
        <v>2</v>
      </c>
      <c r="M1807">
        <v>156.63999999999999</v>
      </c>
      <c r="N1807">
        <v>0.1</v>
      </c>
      <c r="O1807">
        <v>80.09</v>
      </c>
      <c r="P1807">
        <v>281.952</v>
      </c>
      <c r="Q1807">
        <v>160.18</v>
      </c>
      <c r="R1807">
        <v>121.77199999999999</v>
      </c>
      <c r="S1807">
        <v>0.43188911587787987</v>
      </c>
      <c r="T1807">
        <v>2026</v>
      </c>
      <c r="U1807" t="s">
        <v>91</v>
      </c>
      <c r="V1807">
        <v>9</v>
      </c>
      <c r="W1807" t="s">
        <v>84</v>
      </c>
    </row>
    <row r="1808" spans="1:23">
      <c r="A1808">
        <v>3288</v>
      </c>
      <c r="B1808" s="11">
        <v>46266</v>
      </c>
      <c r="C1808">
        <v>2026</v>
      </c>
      <c r="D1808" t="s">
        <v>91</v>
      </c>
      <c r="E1808" t="s">
        <v>84</v>
      </c>
      <c r="F1808" t="s">
        <v>20</v>
      </c>
      <c r="G1808" t="s">
        <v>31</v>
      </c>
      <c r="H1808" t="s">
        <v>28</v>
      </c>
      <c r="I1808" t="s">
        <v>16</v>
      </c>
      <c r="J1808" t="s">
        <v>9</v>
      </c>
      <c r="K1808" t="s">
        <v>46</v>
      </c>
      <c r="L1808">
        <v>1</v>
      </c>
      <c r="M1808">
        <v>72.81</v>
      </c>
      <c r="N1808">
        <v>0</v>
      </c>
      <c r="O1808">
        <v>32.299999999999997</v>
      </c>
      <c r="P1808">
        <v>72.81</v>
      </c>
      <c r="Q1808">
        <v>32.299999999999997</v>
      </c>
      <c r="R1808">
        <v>40.510000000000005</v>
      </c>
      <c r="S1808">
        <v>0.55637961818431536</v>
      </c>
      <c r="T1808">
        <v>2026</v>
      </c>
      <c r="U1808" t="s">
        <v>91</v>
      </c>
      <c r="V1808">
        <v>9</v>
      </c>
      <c r="W1808" t="s">
        <v>84</v>
      </c>
    </row>
    <row r="1809" spans="1:23">
      <c r="A1809">
        <v>3426</v>
      </c>
      <c r="B1809" s="11">
        <v>46266</v>
      </c>
      <c r="C1809">
        <v>2026</v>
      </c>
      <c r="D1809" t="s">
        <v>91</v>
      </c>
      <c r="E1809" t="s">
        <v>84</v>
      </c>
      <c r="F1809" t="s">
        <v>6</v>
      </c>
      <c r="G1809" t="s">
        <v>41</v>
      </c>
      <c r="H1809" t="s">
        <v>19</v>
      </c>
      <c r="I1809" t="s">
        <v>13</v>
      </c>
      <c r="J1809" t="s">
        <v>23</v>
      </c>
      <c r="K1809" t="s">
        <v>40</v>
      </c>
      <c r="L1809">
        <v>6</v>
      </c>
      <c r="M1809">
        <v>80.319999999999993</v>
      </c>
      <c r="N1809">
        <v>0</v>
      </c>
      <c r="O1809">
        <v>38.42</v>
      </c>
      <c r="P1809">
        <v>481.91999999999996</v>
      </c>
      <c r="Q1809">
        <v>230.52</v>
      </c>
      <c r="R1809">
        <v>251.39999999999995</v>
      </c>
      <c r="S1809">
        <v>0.52166334661354574</v>
      </c>
      <c r="T1809">
        <v>2026</v>
      </c>
      <c r="U1809" t="s">
        <v>91</v>
      </c>
      <c r="V1809">
        <v>9</v>
      </c>
      <c r="W1809" t="s">
        <v>84</v>
      </c>
    </row>
    <row r="1810" spans="1:23">
      <c r="A1810">
        <v>4826</v>
      </c>
      <c r="B1810" s="11">
        <v>46266</v>
      </c>
      <c r="C1810">
        <v>2026</v>
      </c>
      <c r="D1810" t="s">
        <v>91</v>
      </c>
      <c r="E1810" t="s">
        <v>84</v>
      </c>
      <c r="F1810" t="s">
        <v>20</v>
      </c>
      <c r="G1810" t="s">
        <v>47</v>
      </c>
      <c r="H1810" t="s">
        <v>19</v>
      </c>
      <c r="I1810" t="s">
        <v>3</v>
      </c>
      <c r="J1810" t="s">
        <v>14</v>
      </c>
      <c r="K1810" t="s">
        <v>48</v>
      </c>
      <c r="L1810">
        <v>5</v>
      </c>
      <c r="M1810">
        <v>166.81</v>
      </c>
      <c r="N1810">
        <v>0.05</v>
      </c>
      <c r="O1810">
        <v>89.24</v>
      </c>
      <c r="P1810">
        <v>792.34749999999997</v>
      </c>
      <c r="Q1810">
        <v>446.2</v>
      </c>
      <c r="R1810">
        <v>346.14749999999998</v>
      </c>
      <c r="S1810">
        <v>0.43686324497774021</v>
      </c>
      <c r="T1810">
        <v>2026</v>
      </c>
      <c r="U1810" t="s">
        <v>91</v>
      </c>
      <c r="V1810">
        <v>9</v>
      </c>
      <c r="W1810" t="s">
        <v>84</v>
      </c>
    </row>
    <row r="1811" spans="1:23">
      <c r="A1811">
        <v>662</v>
      </c>
      <c r="B1811" s="11">
        <v>46267</v>
      </c>
      <c r="C1811">
        <v>2026</v>
      </c>
      <c r="D1811" t="s">
        <v>91</v>
      </c>
      <c r="E1811" t="s">
        <v>84</v>
      </c>
      <c r="F1811" t="s">
        <v>20</v>
      </c>
      <c r="G1811" t="s">
        <v>47</v>
      </c>
      <c r="H1811" t="s">
        <v>2</v>
      </c>
      <c r="I1811" t="s">
        <v>13</v>
      </c>
      <c r="J1811" t="s">
        <v>34</v>
      </c>
      <c r="K1811" t="s">
        <v>35</v>
      </c>
      <c r="L1811">
        <v>1</v>
      </c>
      <c r="M1811">
        <v>40.56</v>
      </c>
      <c r="N1811">
        <v>0.15</v>
      </c>
      <c r="O1811">
        <v>14.28</v>
      </c>
      <c r="P1811">
        <v>34.475999999999999</v>
      </c>
      <c r="Q1811">
        <v>14.28</v>
      </c>
      <c r="R1811">
        <v>20.195999999999998</v>
      </c>
      <c r="S1811">
        <v>0.58579881656804733</v>
      </c>
      <c r="T1811">
        <v>2026</v>
      </c>
      <c r="U1811" t="s">
        <v>91</v>
      </c>
      <c r="V1811">
        <v>9</v>
      </c>
      <c r="W1811" t="s">
        <v>84</v>
      </c>
    </row>
    <row r="1812" spans="1:23">
      <c r="A1812">
        <v>1393</v>
      </c>
      <c r="B1812" s="11">
        <v>46267</v>
      </c>
      <c r="C1812">
        <v>2026</v>
      </c>
      <c r="D1812" t="s">
        <v>91</v>
      </c>
      <c r="E1812" t="s">
        <v>84</v>
      </c>
      <c r="F1812" t="s">
        <v>11</v>
      </c>
      <c r="G1812" t="s">
        <v>52</v>
      </c>
      <c r="H1812" t="s">
        <v>2</v>
      </c>
      <c r="I1812" t="s">
        <v>3</v>
      </c>
      <c r="J1812" t="s">
        <v>14</v>
      </c>
      <c r="K1812" t="s">
        <v>48</v>
      </c>
      <c r="L1812">
        <v>2</v>
      </c>
      <c r="M1812">
        <v>162.4</v>
      </c>
      <c r="N1812">
        <v>0.1</v>
      </c>
      <c r="O1812">
        <v>88.04</v>
      </c>
      <c r="P1812">
        <v>292.32</v>
      </c>
      <c r="Q1812">
        <v>176.08</v>
      </c>
      <c r="R1812">
        <v>116.23999999999998</v>
      </c>
      <c r="S1812">
        <v>0.39764641488779412</v>
      </c>
      <c r="T1812">
        <v>2026</v>
      </c>
      <c r="U1812" t="s">
        <v>91</v>
      </c>
      <c r="V1812">
        <v>9</v>
      </c>
      <c r="W1812" t="s">
        <v>84</v>
      </c>
    </row>
    <row r="1813" spans="1:23">
      <c r="A1813">
        <v>1568</v>
      </c>
      <c r="B1813" s="11">
        <v>46267</v>
      </c>
      <c r="C1813">
        <v>2026</v>
      </c>
      <c r="D1813" t="s">
        <v>91</v>
      </c>
      <c r="E1813" t="s">
        <v>84</v>
      </c>
      <c r="F1813" t="s">
        <v>0</v>
      </c>
      <c r="G1813" t="s">
        <v>50</v>
      </c>
      <c r="H1813" t="s">
        <v>19</v>
      </c>
      <c r="I1813" t="s">
        <v>3</v>
      </c>
      <c r="J1813" t="s">
        <v>34</v>
      </c>
      <c r="K1813" t="s">
        <v>38</v>
      </c>
      <c r="L1813">
        <v>5</v>
      </c>
      <c r="M1813">
        <v>123.09</v>
      </c>
      <c r="N1813">
        <v>0</v>
      </c>
      <c r="O1813">
        <v>70.3</v>
      </c>
      <c r="P1813">
        <v>615.45000000000005</v>
      </c>
      <c r="Q1813">
        <v>351.5</v>
      </c>
      <c r="R1813">
        <v>263.95000000000005</v>
      </c>
      <c r="S1813">
        <v>0.42887318222438869</v>
      </c>
      <c r="T1813">
        <v>2026</v>
      </c>
      <c r="U1813" t="s">
        <v>91</v>
      </c>
      <c r="V1813">
        <v>9</v>
      </c>
      <c r="W1813" t="s">
        <v>84</v>
      </c>
    </row>
    <row r="1814" spans="1:23">
      <c r="A1814">
        <v>2428</v>
      </c>
      <c r="B1814" s="11">
        <v>46267</v>
      </c>
      <c r="C1814">
        <v>2026</v>
      </c>
      <c r="D1814" t="s">
        <v>91</v>
      </c>
      <c r="E1814" t="s">
        <v>84</v>
      </c>
      <c r="F1814" t="s">
        <v>6</v>
      </c>
      <c r="G1814" t="s">
        <v>27</v>
      </c>
      <c r="H1814" t="s">
        <v>28</v>
      </c>
      <c r="I1814" t="s">
        <v>13</v>
      </c>
      <c r="J1814" t="s">
        <v>14</v>
      </c>
      <c r="K1814" t="s">
        <v>15</v>
      </c>
      <c r="L1814">
        <v>1</v>
      </c>
      <c r="M1814">
        <v>36.69</v>
      </c>
      <c r="N1814">
        <v>0</v>
      </c>
      <c r="O1814">
        <v>13.92</v>
      </c>
      <c r="P1814">
        <v>36.69</v>
      </c>
      <c r="Q1814">
        <v>13.92</v>
      </c>
      <c r="R1814">
        <v>22.769999999999996</v>
      </c>
      <c r="S1814">
        <v>0.6206050695012264</v>
      </c>
      <c r="T1814">
        <v>2026</v>
      </c>
      <c r="U1814" t="s">
        <v>91</v>
      </c>
      <c r="V1814">
        <v>9</v>
      </c>
      <c r="W1814" t="s">
        <v>84</v>
      </c>
    </row>
    <row r="1815" spans="1:23">
      <c r="A1815">
        <v>2890</v>
      </c>
      <c r="B1815" s="11">
        <v>46267</v>
      </c>
      <c r="C1815">
        <v>2026</v>
      </c>
      <c r="D1815" t="s">
        <v>91</v>
      </c>
      <c r="E1815" t="s">
        <v>84</v>
      </c>
      <c r="F1815" t="s">
        <v>11</v>
      </c>
      <c r="G1815" t="s">
        <v>18</v>
      </c>
      <c r="H1815" t="s">
        <v>2</v>
      </c>
      <c r="I1815" t="s">
        <v>16</v>
      </c>
      <c r="J1815" t="s">
        <v>14</v>
      </c>
      <c r="K1815" t="s">
        <v>44</v>
      </c>
      <c r="L1815">
        <v>4</v>
      </c>
      <c r="M1815">
        <v>130.43</v>
      </c>
      <c r="N1815">
        <v>0</v>
      </c>
      <c r="O1815">
        <v>66.849999999999994</v>
      </c>
      <c r="P1815">
        <v>521.72</v>
      </c>
      <c r="Q1815">
        <v>267.39999999999998</v>
      </c>
      <c r="R1815">
        <v>254.32000000000005</v>
      </c>
      <c r="S1815">
        <v>0.48746454036648018</v>
      </c>
      <c r="T1815">
        <v>2026</v>
      </c>
      <c r="U1815" t="s">
        <v>91</v>
      </c>
      <c r="V1815">
        <v>9</v>
      </c>
      <c r="W1815" t="s">
        <v>84</v>
      </c>
    </row>
    <row r="1816" spans="1:23">
      <c r="A1816">
        <v>2108</v>
      </c>
      <c r="B1816" s="11">
        <v>46268</v>
      </c>
      <c r="C1816">
        <v>2026</v>
      </c>
      <c r="D1816" t="s">
        <v>91</v>
      </c>
      <c r="E1816" t="s">
        <v>84</v>
      </c>
      <c r="F1816" t="s">
        <v>6</v>
      </c>
      <c r="G1816" t="s">
        <v>41</v>
      </c>
      <c r="H1816" t="s">
        <v>2</v>
      </c>
      <c r="I1816" t="s">
        <v>3</v>
      </c>
      <c r="J1816" t="s">
        <v>9</v>
      </c>
      <c r="K1816" t="s">
        <v>17</v>
      </c>
      <c r="L1816">
        <v>1</v>
      </c>
      <c r="M1816">
        <v>146.13999999999999</v>
      </c>
      <c r="N1816">
        <v>0</v>
      </c>
      <c r="O1816">
        <v>81.040000000000006</v>
      </c>
      <c r="P1816">
        <v>146.13999999999999</v>
      </c>
      <c r="Q1816">
        <v>81.040000000000006</v>
      </c>
      <c r="R1816">
        <v>65.09999999999998</v>
      </c>
      <c r="S1816">
        <v>0.44546325441357593</v>
      </c>
      <c r="T1816">
        <v>2026</v>
      </c>
      <c r="U1816" t="s">
        <v>91</v>
      </c>
      <c r="V1816">
        <v>9</v>
      </c>
      <c r="W1816" t="s">
        <v>84</v>
      </c>
    </row>
    <row r="1817" spans="1:23">
      <c r="A1817">
        <v>2340</v>
      </c>
      <c r="B1817" s="11">
        <v>46268</v>
      </c>
      <c r="C1817">
        <v>2026</v>
      </c>
      <c r="D1817" t="s">
        <v>91</v>
      </c>
      <c r="E1817" t="s">
        <v>84</v>
      </c>
      <c r="F1817" t="s">
        <v>6</v>
      </c>
      <c r="G1817" t="s">
        <v>49</v>
      </c>
      <c r="H1817" t="s">
        <v>19</v>
      </c>
      <c r="I1817" t="s">
        <v>13</v>
      </c>
      <c r="J1817" t="s">
        <v>23</v>
      </c>
      <c r="K1817" t="s">
        <v>24</v>
      </c>
      <c r="L1817">
        <v>4</v>
      </c>
      <c r="M1817">
        <v>332.93</v>
      </c>
      <c r="N1817">
        <v>0</v>
      </c>
      <c r="O1817">
        <v>193.56</v>
      </c>
      <c r="P1817">
        <v>1331.72</v>
      </c>
      <c r="Q1817">
        <v>774.24</v>
      </c>
      <c r="R1817">
        <v>557.48</v>
      </c>
      <c r="S1817">
        <v>0.41861652599645571</v>
      </c>
      <c r="T1817">
        <v>2026</v>
      </c>
      <c r="U1817" t="s">
        <v>91</v>
      </c>
      <c r="V1817">
        <v>9</v>
      </c>
      <c r="W1817" t="s">
        <v>84</v>
      </c>
    </row>
    <row r="1818" spans="1:23">
      <c r="A1818">
        <v>3078</v>
      </c>
      <c r="B1818" s="11">
        <v>46268</v>
      </c>
      <c r="C1818">
        <v>2026</v>
      </c>
      <c r="D1818" t="s">
        <v>91</v>
      </c>
      <c r="E1818" t="s">
        <v>84</v>
      </c>
      <c r="F1818" t="s">
        <v>6</v>
      </c>
      <c r="G1818" t="s">
        <v>49</v>
      </c>
      <c r="H1818" t="s">
        <v>19</v>
      </c>
      <c r="I1818" t="s">
        <v>16</v>
      </c>
      <c r="J1818" t="s">
        <v>23</v>
      </c>
      <c r="K1818" t="s">
        <v>51</v>
      </c>
      <c r="L1818">
        <v>4</v>
      </c>
      <c r="M1818">
        <v>122.43</v>
      </c>
      <c r="N1818">
        <v>0</v>
      </c>
      <c r="O1818">
        <v>61.5</v>
      </c>
      <c r="P1818">
        <v>489.72</v>
      </c>
      <c r="Q1818">
        <v>246</v>
      </c>
      <c r="R1818">
        <v>243.72000000000003</v>
      </c>
      <c r="S1818">
        <v>0.49767213918157316</v>
      </c>
      <c r="T1818">
        <v>2026</v>
      </c>
      <c r="U1818" t="s">
        <v>91</v>
      </c>
      <c r="V1818">
        <v>9</v>
      </c>
      <c r="W1818" t="s">
        <v>84</v>
      </c>
    </row>
    <row r="1819" spans="1:23">
      <c r="A1819">
        <v>3575</v>
      </c>
      <c r="B1819" s="11">
        <v>46268</v>
      </c>
      <c r="C1819">
        <v>2026</v>
      </c>
      <c r="D1819" t="s">
        <v>91</v>
      </c>
      <c r="E1819" t="s">
        <v>84</v>
      </c>
      <c r="F1819" t="s">
        <v>11</v>
      </c>
      <c r="G1819" t="s">
        <v>12</v>
      </c>
      <c r="H1819" t="s">
        <v>28</v>
      </c>
      <c r="I1819" t="s">
        <v>3</v>
      </c>
      <c r="J1819" t="s">
        <v>4</v>
      </c>
      <c r="K1819" t="s">
        <v>5</v>
      </c>
      <c r="L1819">
        <v>3</v>
      </c>
      <c r="M1819">
        <v>81.12</v>
      </c>
      <c r="N1819">
        <v>0.1</v>
      </c>
      <c r="O1819">
        <v>41.78</v>
      </c>
      <c r="P1819">
        <v>219.02400000000003</v>
      </c>
      <c r="Q1819">
        <v>125.34</v>
      </c>
      <c r="R1819">
        <v>93.684000000000026</v>
      </c>
      <c r="S1819">
        <v>0.42773394696471628</v>
      </c>
      <c r="T1819">
        <v>2026</v>
      </c>
      <c r="U1819" t="s">
        <v>91</v>
      </c>
      <c r="V1819">
        <v>9</v>
      </c>
      <c r="W1819" t="s">
        <v>84</v>
      </c>
    </row>
    <row r="1820" spans="1:23">
      <c r="A1820">
        <v>3700</v>
      </c>
      <c r="B1820" s="11">
        <v>46268</v>
      </c>
      <c r="C1820">
        <v>2026</v>
      </c>
      <c r="D1820" t="s">
        <v>91</v>
      </c>
      <c r="E1820" t="s">
        <v>84</v>
      </c>
      <c r="F1820" t="s">
        <v>6</v>
      </c>
      <c r="G1820" t="s">
        <v>49</v>
      </c>
      <c r="H1820" t="s">
        <v>2</v>
      </c>
      <c r="I1820" t="s">
        <v>3</v>
      </c>
      <c r="J1820" t="s">
        <v>14</v>
      </c>
      <c r="K1820" t="s">
        <v>48</v>
      </c>
      <c r="L1820">
        <v>1</v>
      </c>
      <c r="M1820">
        <v>168.54</v>
      </c>
      <c r="N1820">
        <v>0.05</v>
      </c>
      <c r="O1820">
        <v>87.82</v>
      </c>
      <c r="P1820">
        <v>160.11299999999997</v>
      </c>
      <c r="Q1820">
        <v>87.82</v>
      </c>
      <c r="R1820">
        <v>72.292999999999978</v>
      </c>
      <c r="S1820">
        <v>0.45151236938911887</v>
      </c>
      <c r="T1820">
        <v>2026</v>
      </c>
      <c r="U1820" t="s">
        <v>91</v>
      </c>
      <c r="V1820">
        <v>9</v>
      </c>
      <c r="W1820" t="s">
        <v>84</v>
      </c>
    </row>
    <row r="1821" spans="1:23">
      <c r="A1821">
        <v>3762</v>
      </c>
      <c r="B1821" s="11">
        <v>46268</v>
      </c>
      <c r="C1821">
        <v>2026</v>
      </c>
      <c r="D1821" t="s">
        <v>91</v>
      </c>
      <c r="E1821" t="s">
        <v>84</v>
      </c>
      <c r="F1821" t="s">
        <v>0</v>
      </c>
      <c r="G1821" t="s">
        <v>1</v>
      </c>
      <c r="H1821" t="s">
        <v>19</v>
      </c>
      <c r="I1821" t="s">
        <v>13</v>
      </c>
      <c r="J1821" t="s">
        <v>4</v>
      </c>
      <c r="K1821" t="s">
        <v>26</v>
      </c>
      <c r="L1821">
        <v>4</v>
      </c>
      <c r="M1821">
        <v>39.61</v>
      </c>
      <c r="N1821">
        <v>0.1</v>
      </c>
      <c r="O1821">
        <v>16.829999999999998</v>
      </c>
      <c r="P1821">
        <v>142.596</v>
      </c>
      <c r="Q1821">
        <v>67.319999999999993</v>
      </c>
      <c r="R1821">
        <v>75.27600000000001</v>
      </c>
      <c r="S1821">
        <v>0.52789699570815452</v>
      </c>
      <c r="T1821">
        <v>2026</v>
      </c>
      <c r="U1821" t="s">
        <v>91</v>
      </c>
      <c r="V1821">
        <v>9</v>
      </c>
      <c r="W1821" t="s">
        <v>84</v>
      </c>
    </row>
    <row r="1822" spans="1:23">
      <c r="A1822">
        <v>2790</v>
      </c>
      <c r="B1822" s="11">
        <v>46269</v>
      </c>
      <c r="C1822">
        <v>2026</v>
      </c>
      <c r="D1822" t="s">
        <v>91</v>
      </c>
      <c r="E1822" t="s">
        <v>84</v>
      </c>
      <c r="F1822" t="s">
        <v>20</v>
      </c>
      <c r="G1822" t="s">
        <v>33</v>
      </c>
      <c r="H1822" t="s">
        <v>2</v>
      </c>
      <c r="I1822" t="s">
        <v>3</v>
      </c>
      <c r="J1822" t="s">
        <v>34</v>
      </c>
      <c r="K1822" t="s">
        <v>35</v>
      </c>
      <c r="L1822">
        <v>1</v>
      </c>
      <c r="M1822">
        <v>39.85</v>
      </c>
      <c r="N1822">
        <v>0.1</v>
      </c>
      <c r="O1822">
        <v>14.96</v>
      </c>
      <c r="P1822">
        <v>35.865000000000002</v>
      </c>
      <c r="Q1822">
        <v>14.96</v>
      </c>
      <c r="R1822">
        <v>20.905000000000001</v>
      </c>
      <c r="S1822">
        <v>0.58288024536456151</v>
      </c>
      <c r="T1822">
        <v>2026</v>
      </c>
      <c r="U1822" t="s">
        <v>91</v>
      </c>
      <c r="V1822">
        <v>9</v>
      </c>
      <c r="W1822" t="s">
        <v>84</v>
      </c>
    </row>
    <row r="1823" spans="1:23">
      <c r="A1823">
        <v>4149</v>
      </c>
      <c r="B1823" s="11">
        <v>46269</v>
      </c>
      <c r="C1823">
        <v>2026</v>
      </c>
      <c r="D1823" t="s">
        <v>91</v>
      </c>
      <c r="E1823" t="s">
        <v>84</v>
      </c>
      <c r="F1823" t="s">
        <v>20</v>
      </c>
      <c r="G1823" t="s">
        <v>33</v>
      </c>
      <c r="H1823" t="s">
        <v>2</v>
      </c>
      <c r="I1823" t="s">
        <v>13</v>
      </c>
      <c r="J1823" t="s">
        <v>34</v>
      </c>
      <c r="K1823" t="s">
        <v>35</v>
      </c>
      <c r="L1823">
        <v>1</v>
      </c>
      <c r="M1823">
        <v>40.51</v>
      </c>
      <c r="N1823">
        <v>0.05</v>
      </c>
      <c r="O1823">
        <v>14.7</v>
      </c>
      <c r="P1823">
        <v>38.484499999999997</v>
      </c>
      <c r="Q1823">
        <v>14.7</v>
      </c>
      <c r="R1823">
        <v>23.784499999999998</v>
      </c>
      <c r="S1823">
        <v>0.6180280372617547</v>
      </c>
      <c r="T1823">
        <v>2026</v>
      </c>
      <c r="U1823" t="s">
        <v>91</v>
      </c>
      <c r="V1823">
        <v>9</v>
      </c>
      <c r="W1823" t="s">
        <v>84</v>
      </c>
    </row>
    <row r="1824" spans="1:23">
      <c r="A1824">
        <v>1955</v>
      </c>
      <c r="B1824" s="11">
        <v>46270</v>
      </c>
      <c r="C1824">
        <v>2026</v>
      </c>
      <c r="D1824" t="s">
        <v>91</v>
      </c>
      <c r="E1824" t="s">
        <v>84</v>
      </c>
      <c r="F1824" t="s">
        <v>6</v>
      </c>
      <c r="G1824" t="s">
        <v>43</v>
      </c>
      <c r="H1824" t="s">
        <v>2</v>
      </c>
      <c r="I1824" t="s">
        <v>3</v>
      </c>
      <c r="J1824" t="s">
        <v>23</v>
      </c>
      <c r="K1824" t="s">
        <v>51</v>
      </c>
      <c r="L1824">
        <v>1</v>
      </c>
      <c r="M1824">
        <v>121.59</v>
      </c>
      <c r="N1824">
        <v>0</v>
      </c>
      <c r="O1824">
        <v>62.44</v>
      </c>
      <c r="P1824">
        <v>121.59</v>
      </c>
      <c r="Q1824">
        <v>62.44</v>
      </c>
      <c r="R1824">
        <v>59.150000000000006</v>
      </c>
      <c r="S1824">
        <v>0.4864709268854347</v>
      </c>
      <c r="T1824">
        <v>2026</v>
      </c>
      <c r="U1824" t="s">
        <v>91</v>
      </c>
      <c r="V1824">
        <v>9</v>
      </c>
      <c r="W1824" t="s">
        <v>84</v>
      </c>
    </row>
    <row r="1825" spans="1:23">
      <c r="A1825">
        <v>2077</v>
      </c>
      <c r="B1825" s="11">
        <v>46270</v>
      </c>
      <c r="C1825">
        <v>2026</v>
      </c>
      <c r="D1825" t="s">
        <v>91</v>
      </c>
      <c r="E1825" t="s">
        <v>84</v>
      </c>
      <c r="F1825" t="s">
        <v>20</v>
      </c>
      <c r="G1825" t="s">
        <v>33</v>
      </c>
      <c r="H1825" t="s">
        <v>8</v>
      </c>
      <c r="I1825" t="s">
        <v>16</v>
      </c>
      <c r="J1825" t="s">
        <v>9</v>
      </c>
      <c r="K1825" t="s">
        <v>37</v>
      </c>
      <c r="L1825">
        <v>4</v>
      </c>
      <c r="M1825">
        <v>152.99</v>
      </c>
      <c r="N1825">
        <v>0.15</v>
      </c>
      <c r="O1825">
        <v>77.12</v>
      </c>
      <c r="P1825">
        <v>520.16600000000005</v>
      </c>
      <c r="Q1825">
        <v>308.48</v>
      </c>
      <c r="R1825">
        <v>211.68600000000004</v>
      </c>
      <c r="S1825">
        <v>0.40695854784818697</v>
      </c>
      <c r="T1825">
        <v>2026</v>
      </c>
      <c r="U1825" t="s">
        <v>91</v>
      </c>
      <c r="V1825">
        <v>9</v>
      </c>
      <c r="W1825" t="s">
        <v>84</v>
      </c>
    </row>
    <row r="1826" spans="1:23">
      <c r="A1826">
        <v>2879</v>
      </c>
      <c r="B1826" s="11">
        <v>46270</v>
      </c>
      <c r="C1826">
        <v>2026</v>
      </c>
      <c r="D1826" t="s">
        <v>91</v>
      </c>
      <c r="E1826" t="s">
        <v>84</v>
      </c>
      <c r="F1826" t="s">
        <v>11</v>
      </c>
      <c r="G1826" t="s">
        <v>39</v>
      </c>
      <c r="H1826" t="s">
        <v>2</v>
      </c>
      <c r="I1826" t="s">
        <v>16</v>
      </c>
      <c r="J1826" t="s">
        <v>14</v>
      </c>
      <c r="K1826" t="s">
        <v>15</v>
      </c>
      <c r="L1826">
        <v>3</v>
      </c>
      <c r="M1826">
        <v>36.19</v>
      </c>
      <c r="N1826">
        <v>0.1</v>
      </c>
      <c r="O1826">
        <v>13.97</v>
      </c>
      <c r="P1826">
        <v>97.712999999999994</v>
      </c>
      <c r="Q1826">
        <v>41.910000000000004</v>
      </c>
      <c r="R1826">
        <v>55.80299999999999</v>
      </c>
      <c r="S1826">
        <v>0.57109084768659235</v>
      </c>
      <c r="T1826">
        <v>2026</v>
      </c>
      <c r="U1826" t="s">
        <v>91</v>
      </c>
      <c r="V1826">
        <v>9</v>
      </c>
      <c r="W1826" t="s">
        <v>84</v>
      </c>
    </row>
    <row r="1827" spans="1:23">
      <c r="A1827">
        <v>3353</v>
      </c>
      <c r="B1827" s="11">
        <v>46270</v>
      </c>
      <c r="C1827">
        <v>2026</v>
      </c>
      <c r="D1827" t="s">
        <v>91</v>
      </c>
      <c r="E1827" t="s">
        <v>84</v>
      </c>
      <c r="F1827" t="s">
        <v>11</v>
      </c>
      <c r="G1827" t="s">
        <v>52</v>
      </c>
      <c r="H1827" t="s">
        <v>19</v>
      </c>
      <c r="I1827" t="s">
        <v>13</v>
      </c>
      <c r="J1827" t="s">
        <v>9</v>
      </c>
      <c r="K1827" t="s">
        <v>17</v>
      </c>
      <c r="L1827">
        <v>2</v>
      </c>
      <c r="M1827">
        <v>142.44</v>
      </c>
      <c r="N1827">
        <v>0</v>
      </c>
      <c r="O1827">
        <v>77.33</v>
      </c>
      <c r="P1827">
        <v>284.88</v>
      </c>
      <c r="Q1827">
        <v>154.66</v>
      </c>
      <c r="R1827">
        <v>130.22</v>
      </c>
      <c r="S1827">
        <v>0.45710474585790506</v>
      </c>
      <c r="T1827">
        <v>2026</v>
      </c>
      <c r="U1827" t="s">
        <v>91</v>
      </c>
      <c r="V1827">
        <v>9</v>
      </c>
      <c r="W1827" t="s">
        <v>84</v>
      </c>
    </row>
    <row r="1828" spans="1:23">
      <c r="A1828">
        <v>3514</v>
      </c>
      <c r="B1828" s="11">
        <v>46270</v>
      </c>
      <c r="C1828">
        <v>2026</v>
      </c>
      <c r="D1828" t="s">
        <v>91</v>
      </c>
      <c r="E1828" t="s">
        <v>84</v>
      </c>
      <c r="F1828" t="s">
        <v>6</v>
      </c>
      <c r="G1828" t="s">
        <v>27</v>
      </c>
      <c r="H1828" t="s">
        <v>2</v>
      </c>
      <c r="I1828" t="s">
        <v>13</v>
      </c>
      <c r="J1828" t="s">
        <v>14</v>
      </c>
      <c r="K1828" t="s">
        <v>44</v>
      </c>
      <c r="L1828">
        <v>2</v>
      </c>
      <c r="M1828">
        <v>133.81</v>
      </c>
      <c r="N1828">
        <v>0</v>
      </c>
      <c r="O1828">
        <v>66.78</v>
      </c>
      <c r="P1828">
        <v>267.62</v>
      </c>
      <c r="Q1828">
        <v>133.56</v>
      </c>
      <c r="R1828">
        <v>134.06</v>
      </c>
      <c r="S1828">
        <v>0.5009341603766535</v>
      </c>
      <c r="T1828">
        <v>2026</v>
      </c>
      <c r="U1828" t="s">
        <v>91</v>
      </c>
      <c r="V1828">
        <v>9</v>
      </c>
      <c r="W1828" t="s">
        <v>84</v>
      </c>
    </row>
    <row r="1829" spans="1:23">
      <c r="A1829">
        <v>3964</v>
      </c>
      <c r="B1829" s="11">
        <v>46270</v>
      </c>
      <c r="C1829">
        <v>2026</v>
      </c>
      <c r="D1829" t="s">
        <v>91</v>
      </c>
      <c r="E1829" t="s">
        <v>84</v>
      </c>
      <c r="F1829" t="s">
        <v>6</v>
      </c>
      <c r="G1829" t="s">
        <v>43</v>
      </c>
      <c r="H1829" t="s">
        <v>19</v>
      </c>
      <c r="I1829" t="s">
        <v>13</v>
      </c>
      <c r="J1829" t="s">
        <v>34</v>
      </c>
      <c r="K1829" t="s">
        <v>35</v>
      </c>
      <c r="L1829">
        <v>2</v>
      </c>
      <c r="M1829">
        <v>40.49</v>
      </c>
      <c r="N1829">
        <v>0.15</v>
      </c>
      <c r="O1829">
        <v>14.32</v>
      </c>
      <c r="P1829">
        <v>68.832999999999998</v>
      </c>
      <c r="Q1829">
        <v>28.64</v>
      </c>
      <c r="R1829">
        <v>40.192999999999998</v>
      </c>
      <c r="S1829">
        <v>0.58392050324698908</v>
      </c>
      <c r="T1829">
        <v>2026</v>
      </c>
      <c r="U1829" t="s">
        <v>91</v>
      </c>
      <c r="V1829">
        <v>9</v>
      </c>
      <c r="W1829" t="s">
        <v>84</v>
      </c>
    </row>
    <row r="1830" spans="1:23">
      <c r="A1830">
        <v>4599</v>
      </c>
      <c r="B1830" s="11">
        <v>46270</v>
      </c>
      <c r="C1830">
        <v>2026</v>
      </c>
      <c r="D1830" t="s">
        <v>91</v>
      </c>
      <c r="E1830" t="s">
        <v>84</v>
      </c>
      <c r="F1830" t="s">
        <v>11</v>
      </c>
      <c r="G1830" t="s">
        <v>12</v>
      </c>
      <c r="H1830" t="s">
        <v>2</v>
      </c>
      <c r="I1830" t="s">
        <v>16</v>
      </c>
      <c r="J1830" t="s">
        <v>23</v>
      </c>
      <c r="K1830" t="s">
        <v>29</v>
      </c>
      <c r="L1830">
        <v>4</v>
      </c>
      <c r="M1830">
        <v>198.1</v>
      </c>
      <c r="N1830">
        <v>0</v>
      </c>
      <c r="O1830">
        <v>101.61</v>
      </c>
      <c r="P1830">
        <v>792.4</v>
      </c>
      <c r="Q1830">
        <v>406.44</v>
      </c>
      <c r="R1830">
        <v>385.96</v>
      </c>
      <c r="S1830">
        <v>0.48707723372034323</v>
      </c>
      <c r="T1830">
        <v>2026</v>
      </c>
      <c r="U1830" t="s">
        <v>91</v>
      </c>
      <c r="V1830">
        <v>9</v>
      </c>
      <c r="W1830" t="s">
        <v>84</v>
      </c>
    </row>
    <row r="1831" spans="1:23">
      <c r="A1831">
        <v>5030</v>
      </c>
      <c r="B1831" s="11">
        <v>46270</v>
      </c>
      <c r="C1831">
        <v>2026</v>
      </c>
      <c r="D1831" t="s">
        <v>91</v>
      </c>
      <c r="E1831" t="s">
        <v>84</v>
      </c>
      <c r="F1831" t="s">
        <v>6</v>
      </c>
      <c r="G1831" t="s">
        <v>43</v>
      </c>
      <c r="H1831" t="s">
        <v>19</v>
      </c>
      <c r="I1831" t="s">
        <v>13</v>
      </c>
      <c r="J1831" t="s">
        <v>4</v>
      </c>
      <c r="K1831" t="s">
        <v>5</v>
      </c>
      <c r="L1831">
        <v>1</v>
      </c>
      <c r="M1831">
        <v>83.73</v>
      </c>
      <c r="N1831">
        <v>0.15</v>
      </c>
      <c r="O1831">
        <v>43.34</v>
      </c>
      <c r="P1831">
        <v>71.170500000000004</v>
      </c>
      <c r="Q1831">
        <v>43.34</v>
      </c>
      <c r="R1831">
        <v>27.830500000000001</v>
      </c>
      <c r="S1831">
        <v>0.39103982689457006</v>
      </c>
      <c r="T1831">
        <v>2026</v>
      </c>
      <c r="U1831" t="s">
        <v>91</v>
      </c>
      <c r="V1831">
        <v>9</v>
      </c>
      <c r="W1831" t="s">
        <v>84</v>
      </c>
    </row>
    <row r="1832" spans="1:23">
      <c r="A1832">
        <v>1593</v>
      </c>
      <c r="B1832" s="11">
        <v>46271</v>
      </c>
      <c r="C1832">
        <v>2026</v>
      </c>
      <c r="D1832" t="s">
        <v>91</v>
      </c>
      <c r="E1832" t="s">
        <v>84</v>
      </c>
      <c r="F1832" t="s">
        <v>6</v>
      </c>
      <c r="G1832" t="s">
        <v>49</v>
      </c>
      <c r="H1832" t="s">
        <v>19</v>
      </c>
      <c r="I1832" t="s">
        <v>13</v>
      </c>
      <c r="J1832" t="s">
        <v>23</v>
      </c>
      <c r="K1832" t="s">
        <v>29</v>
      </c>
      <c r="L1832">
        <v>2</v>
      </c>
      <c r="M1832">
        <v>194.92</v>
      </c>
      <c r="N1832">
        <v>0</v>
      </c>
      <c r="O1832">
        <v>102.66</v>
      </c>
      <c r="P1832">
        <v>389.84</v>
      </c>
      <c r="Q1832">
        <v>205.32</v>
      </c>
      <c r="R1832">
        <v>184.51999999999998</v>
      </c>
      <c r="S1832">
        <v>0.47332238867227577</v>
      </c>
      <c r="T1832">
        <v>2026</v>
      </c>
      <c r="U1832" t="s">
        <v>91</v>
      </c>
      <c r="V1832">
        <v>9</v>
      </c>
      <c r="W1832" t="s">
        <v>84</v>
      </c>
    </row>
    <row r="1833" spans="1:23">
      <c r="A1833">
        <v>1818</v>
      </c>
      <c r="B1833" s="11">
        <v>46271</v>
      </c>
      <c r="C1833">
        <v>2026</v>
      </c>
      <c r="D1833" t="s">
        <v>91</v>
      </c>
      <c r="E1833" t="s">
        <v>84</v>
      </c>
      <c r="F1833" t="s">
        <v>6</v>
      </c>
      <c r="G1833" t="s">
        <v>43</v>
      </c>
      <c r="H1833" t="s">
        <v>19</v>
      </c>
      <c r="I1833" t="s">
        <v>13</v>
      </c>
      <c r="J1833" t="s">
        <v>14</v>
      </c>
      <c r="K1833" t="s">
        <v>48</v>
      </c>
      <c r="L1833">
        <v>1</v>
      </c>
      <c r="M1833">
        <v>161.03</v>
      </c>
      <c r="N1833">
        <v>0</v>
      </c>
      <c r="O1833">
        <v>89.86</v>
      </c>
      <c r="P1833">
        <v>161.03</v>
      </c>
      <c r="Q1833">
        <v>89.86</v>
      </c>
      <c r="R1833">
        <v>71.17</v>
      </c>
      <c r="S1833">
        <v>0.44196733527914056</v>
      </c>
      <c r="T1833">
        <v>2026</v>
      </c>
      <c r="U1833" t="s">
        <v>91</v>
      </c>
      <c r="V1833">
        <v>9</v>
      </c>
      <c r="W1833" t="s">
        <v>84</v>
      </c>
    </row>
    <row r="1834" spans="1:23">
      <c r="A1834">
        <v>2370</v>
      </c>
      <c r="B1834" s="11">
        <v>46271</v>
      </c>
      <c r="C1834">
        <v>2026</v>
      </c>
      <c r="D1834" t="s">
        <v>91</v>
      </c>
      <c r="E1834" t="s">
        <v>84</v>
      </c>
      <c r="F1834" t="s">
        <v>20</v>
      </c>
      <c r="G1834" t="s">
        <v>21</v>
      </c>
      <c r="H1834" t="s">
        <v>28</v>
      </c>
      <c r="I1834" t="s">
        <v>13</v>
      </c>
      <c r="J1834" t="s">
        <v>34</v>
      </c>
      <c r="K1834" t="s">
        <v>42</v>
      </c>
      <c r="L1834">
        <v>1</v>
      </c>
      <c r="M1834">
        <v>35.68</v>
      </c>
      <c r="N1834">
        <v>0.05</v>
      </c>
      <c r="O1834">
        <v>13.76</v>
      </c>
      <c r="P1834">
        <v>33.896000000000001</v>
      </c>
      <c r="Q1834">
        <v>13.76</v>
      </c>
      <c r="R1834">
        <v>20.136000000000003</v>
      </c>
      <c r="S1834">
        <v>0.59405239556289835</v>
      </c>
      <c r="T1834">
        <v>2026</v>
      </c>
      <c r="U1834" t="s">
        <v>91</v>
      </c>
      <c r="V1834">
        <v>9</v>
      </c>
      <c r="W1834" t="s">
        <v>84</v>
      </c>
    </row>
    <row r="1835" spans="1:23">
      <c r="A1835">
        <v>2726</v>
      </c>
      <c r="B1835" s="11">
        <v>46271</v>
      </c>
      <c r="C1835">
        <v>2026</v>
      </c>
      <c r="D1835" t="s">
        <v>91</v>
      </c>
      <c r="E1835" t="s">
        <v>84</v>
      </c>
      <c r="F1835" t="s">
        <v>6</v>
      </c>
      <c r="G1835" t="s">
        <v>27</v>
      </c>
      <c r="H1835" t="s">
        <v>2</v>
      </c>
      <c r="I1835" t="s">
        <v>13</v>
      </c>
      <c r="J1835" t="s">
        <v>4</v>
      </c>
      <c r="K1835" t="s">
        <v>26</v>
      </c>
      <c r="L1835">
        <v>1</v>
      </c>
      <c r="M1835">
        <v>39.68</v>
      </c>
      <c r="N1835">
        <v>0.05</v>
      </c>
      <c r="O1835">
        <v>16.63</v>
      </c>
      <c r="P1835">
        <v>37.695999999999998</v>
      </c>
      <c r="Q1835">
        <v>16.63</v>
      </c>
      <c r="R1835">
        <v>21.065999999999999</v>
      </c>
      <c r="S1835">
        <v>0.55883913412563668</v>
      </c>
      <c r="T1835">
        <v>2026</v>
      </c>
      <c r="U1835" t="s">
        <v>91</v>
      </c>
      <c r="V1835">
        <v>9</v>
      </c>
      <c r="W1835" t="s">
        <v>84</v>
      </c>
    </row>
    <row r="1836" spans="1:23">
      <c r="A1836">
        <v>2755</v>
      </c>
      <c r="B1836" s="11">
        <v>46271</v>
      </c>
      <c r="C1836">
        <v>2026</v>
      </c>
      <c r="D1836" t="s">
        <v>91</v>
      </c>
      <c r="E1836" t="s">
        <v>84</v>
      </c>
      <c r="F1836" t="s">
        <v>11</v>
      </c>
      <c r="G1836" t="s">
        <v>39</v>
      </c>
      <c r="H1836" t="s">
        <v>2</v>
      </c>
      <c r="I1836" t="s">
        <v>13</v>
      </c>
      <c r="J1836" t="s">
        <v>9</v>
      </c>
      <c r="K1836" t="s">
        <v>17</v>
      </c>
      <c r="L1836">
        <v>3</v>
      </c>
      <c r="M1836">
        <v>146.22</v>
      </c>
      <c r="N1836">
        <v>0</v>
      </c>
      <c r="O1836">
        <v>80.13</v>
      </c>
      <c r="P1836">
        <v>438.65999999999997</v>
      </c>
      <c r="Q1836">
        <v>240.39</v>
      </c>
      <c r="R1836">
        <v>198.26999999999998</v>
      </c>
      <c r="S1836">
        <v>0.4519901518260156</v>
      </c>
      <c r="T1836">
        <v>2026</v>
      </c>
      <c r="U1836" t="s">
        <v>91</v>
      </c>
      <c r="V1836">
        <v>9</v>
      </c>
      <c r="W1836" t="s">
        <v>84</v>
      </c>
    </row>
    <row r="1837" spans="1:23">
      <c r="A1837">
        <v>3187</v>
      </c>
      <c r="B1837" s="11">
        <v>46271</v>
      </c>
      <c r="C1837">
        <v>2026</v>
      </c>
      <c r="D1837" t="s">
        <v>91</v>
      </c>
      <c r="E1837" t="s">
        <v>84</v>
      </c>
      <c r="F1837" t="s">
        <v>20</v>
      </c>
      <c r="G1837" t="s">
        <v>31</v>
      </c>
      <c r="H1837" t="s">
        <v>19</v>
      </c>
      <c r="I1837" t="s">
        <v>3</v>
      </c>
      <c r="J1837" t="s">
        <v>9</v>
      </c>
      <c r="K1837" t="s">
        <v>46</v>
      </c>
      <c r="L1837">
        <v>1</v>
      </c>
      <c r="M1837">
        <v>71.680000000000007</v>
      </c>
      <c r="N1837">
        <v>0</v>
      </c>
      <c r="O1837">
        <v>31.87</v>
      </c>
      <c r="P1837">
        <v>71.680000000000007</v>
      </c>
      <c r="Q1837">
        <v>31.87</v>
      </c>
      <c r="R1837">
        <v>39.81</v>
      </c>
      <c r="S1837">
        <v>0.5553850446428571</v>
      </c>
      <c r="T1837">
        <v>2026</v>
      </c>
      <c r="U1837" t="s">
        <v>91</v>
      </c>
      <c r="V1837">
        <v>9</v>
      </c>
      <c r="W1837" t="s">
        <v>84</v>
      </c>
    </row>
    <row r="1838" spans="1:23">
      <c r="A1838">
        <v>3471</v>
      </c>
      <c r="B1838" s="11">
        <v>46271</v>
      </c>
      <c r="C1838">
        <v>2026</v>
      </c>
      <c r="D1838" t="s">
        <v>91</v>
      </c>
      <c r="E1838" t="s">
        <v>84</v>
      </c>
      <c r="F1838" t="s">
        <v>11</v>
      </c>
      <c r="G1838" t="s">
        <v>39</v>
      </c>
      <c r="H1838" t="s">
        <v>28</v>
      </c>
      <c r="I1838" t="s">
        <v>13</v>
      </c>
      <c r="J1838" t="s">
        <v>34</v>
      </c>
      <c r="K1838" t="s">
        <v>45</v>
      </c>
      <c r="L1838">
        <v>2</v>
      </c>
      <c r="M1838">
        <v>51.77</v>
      </c>
      <c r="N1838">
        <v>0</v>
      </c>
      <c r="O1838">
        <v>21.46</v>
      </c>
      <c r="P1838">
        <v>103.54</v>
      </c>
      <c r="Q1838">
        <v>42.92</v>
      </c>
      <c r="R1838">
        <v>60.620000000000005</v>
      </c>
      <c r="S1838">
        <v>0.58547421286459345</v>
      </c>
      <c r="T1838">
        <v>2026</v>
      </c>
      <c r="U1838" t="s">
        <v>91</v>
      </c>
      <c r="V1838">
        <v>9</v>
      </c>
      <c r="W1838" t="s">
        <v>84</v>
      </c>
    </row>
    <row r="1839" spans="1:23">
      <c r="A1839">
        <v>3529</v>
      </c>
      <c r="B1839" s="11">
        <v>46271</v>
      </c>
      <c r="C1839">
        <v>2026</v>
      </c>
      <c r="D1839" t="s">
        <v>91</v>
      </c>
      <c r="E1839" t="s">
        <v>84</v>
      </c>
      <c r="F1839" t="s">
        <v>11</v>
      </c>
      <c r="G1839" t="s">
        <v>25</v>
      </c>
      <c r="H1839" t="s">
        <v>8</v>
      </c>
      <c r="I1839" t="s">
        <v>3</v>
      </c>
      <c r="J1839" t="s">
        <v>34</v>
      </c>
      <c r="K1839" t="s">
        <v>35</v>
      </c>
      <c r="L1839">
        <v>4</v>
      </c>
      <c r="M1839">
        <v>39.4</v>
      </c>
      <c r="N1839">
        <v>0.15</v>
      </c>
      <c r="O1839">
        <v>14.95</v>
      </c>
      <c r="P1839">
        <v>133.95999999999998</v>
      </c>
      <c r="Q1839">
        <v>59.8</v>
      </c>
      <c r="R1839">
        <v>74.159999999999982</v>
      </c>
      <c r="S1839">
        <v>0.55359808898178553</v>
      </c>
      <c r="T1839">
        <v>2026</v>
      </c>
      <c r="U1839" t="s">
        <v>91</v>
      </c>
      <c r="V1839">
        <v>9</v>
      </c>
      <c r="W1839" t="s">
        <v>84</v>
      </c>
    </row>
    <row r="1840" spans="1:23">
      <c r="A1840">
        <v>3549</v>
      </c>
      <c r="B1840" s="11">
        <v>46271</v>
      </c>
      <c r="C1840">
        <v>2026</v>
      </c>
      <c r="D1840" t="s">
        <v>91</v>
      </c>
      <c r="E1840" t="s">
        <v>84</v>
      </c>
      <c r="F1840" t="s">
        <v>20</v>
      </c>
      <c r="G1840" t="s">
        <v>33</v>
      </c>
      <c r="H1840" t="s">
        <v>2</v>
      </c>
      <c r="I1840" t="s">
        <v>13</v>
      </c>
      <c r="J1840" t="s">
        <v>14</v>
      </c>
      <c r="K1840" t="s">
        <v>32</v>
      </c>
      <c r="L1840">
        <v>1</v>
      </c>
      <c r="M1840">
        <v>47.17</v>
      </c>
      <c r="N1840">
        <v>0</v>
      </c>
      <c r="O1840">
        <v>18.64</v>
      </c>
      <c r="P1840">
        <v>47.17</v>
      </c>
      <c r="Q1840">
        <v>18.64</v>
      </c>
      <c r="R1840">
        <v>28.53</v>
      </c>
      <c r="S1840">
        <v>0.60483358066567738</v>
      </c>
      <c r="T1840">
        <v>2026</v>
      </c>
      <c r="U1840" t="s">
        <v>91</v>
      </c>
      <c r="V1840">
        <v>9</v>
      </c>
      <c r="W1840" t="s">
        <v>84</v>
      </c>
    </row>
    <row r="1841" spans="1:23">
      <c r="A1841">
        <v>4003</v>
      </c>
      <c r="B1841" s="11">
        <v>46271</v>
      </c>
      <c r="C1841">
        <v>2026</v>
      </c>
      <c r="D1841" t="s">
        <v>91</v>
      </c>
      <c r="E1841" t="s">
        <v>84</v>
      </c>
      <c r="F1841" t="s">
        <v>20</v>
      </c>
      <c r="G1841" t="s">
        <v>21</v>
      </c>
      <c r="H1841" t="s">
        <v>28</v>
      </c>
      <c r="I1841" t="s">
        <v>3</v>
      </c>
      <c r="J1841" t="s">
        <v>34</v>
      </c>
      <c r="K1841" t="s">
        <v>45</v>
      </c>
      <c r="L1841">
        <v>2</v>
      </c>
      <c r="M1841">
        <v>50.41</v>
      </c>
      <c r="N1841">
        <v>0.1</v>
      </c>
      <c r="O1841">
        <v>22.05</v>
      </c>
      <c r="P1841">
        <v>90.738</v>
      </c>
      <c r="Q1841">
        <v>44.1</v>
      </c>
      <c r="R1841">
        <v>46.637999999999998</v>
      </c>
      <c r="S1841">
        <v>0.51398532037294187</v>
      </c>
      <c r="T1841">
        <v>2026</v>
      </c>
      <c r="U1841" t="s">
        <v>91</v>
      </c>
      <c r="V1841">
        <v>9</v>
      </c>
      <c r="W1841" t="s">
        <v>84</v>
      </c>
    </row>
    <row r="1842" spans="1:23">
      <c r="A1842">
        <v>4613</v>
      </c>
      <c r="B1842" s="11">
        <v>46271</v>
      </c>
      <c r="C1842">
        <v>2026</v>
      </c>
      <c r="D1842" t="s">
        <v>91</v>
      </c>
      <c r="E1842" t="s">
        <v>84</v>
      </c>
      <c r="F1842" t="s">
        <v>20</v>
      </c>
      <c r="G1842" t="s">
        <v>47</v>
      </c>
      <c r="H1842" t="s">
        <v>2</v>
      </c>
      <c r="I1842" t="s">
        <v>16</v>
      </c>
      <c r="J1842" t="s">
        <v>4</v>
      </c>
      <c r="K1842" t="s">
        <v>5</v>
      </c>
      <c r="L1842">
        <v>4</v>
      </c>
      <c r="M1842">
        <v>80.38</v>
      </c>
      <c r="N1842">
        <v>0.1</v>
      </c>
      <c r="O1842">
        <v>42.55</v>
      </c>
      <c r="P1842">
        <v>289.36799999999999</v>
      </c>
      <c r="Q1842">
        <v>170.2</v>
      </c>
      <c r="R1842">
        <v>119.16800000000001</v>
      </c>
      <c r="S1842">
        <v>0.41182162505874875</v>
      </c>
      <c r="T1842">
        <v>2026</v>
      </c>
      <c r="U1842" t="s">
        <v>91</v>
      </c>
      <c r="V1842">
        <v>9</v>
      </c>
      <c r="W1842" t="s">
        <v>84</v>
      </c>
    </row>
    <row r="1843" spans="1:23">
      <c r="A1843">
        <v>75</v>
      </c>
      <c r="B1843" s="11">
        <v>46272</v>
      </c>
      <c r="C1843">
        <v>2026</v>
      </c>
      <c r="D1843" t="s">
        <v>91</v>
      </c>
      <c r="E1843" t="s">
        <v>84</v>
      </c>
      <c r="F1843" t="s">
        <v>0</v>
      </c>
      <c r="G1843" t="s">
        <v>1</v>
      </c>
      <c r="H1843" t="s">
        <v>2</v>
      </c>
      <c r="I1843" t="s">
        <v>16</v>
      </c>
      <c r="J1843" t="s">
        <v>34</v>
      </c>
      <c r="K1843" t="s">
        <v>35</v>
      </c>
      <c r="L1843">
        <v>2</v>
      </c>
      <c r="M1843">
        <v>40.78</v>
      </c>
      <c r="N1843">
        <v>0</v>
      </c>
      <c r="O1843">
        <v>15.04</v>
      </c>
      <c r="P1843">
        <v>81.56</v>
      </c>
      <c r="Q1843">
        <v>30.08</v>
      </c>
      <c r="R1843">
        <v>51.480000000000004</v>
      </c>
      <c r="S1843">
        <v>0.63119176066699367</v>
      </c>
      <c r="T1843">
        <v>2026</v>
      </c>
      <c r="U1843" t="s">
        <v>91</v>
      </c>
      <c r="V1843">
        <v>9</v>
      </c>
      <c r="W1843" t="s">
        <v>84</v>
      </c>
    </row>
    <row r="1844" spans="1:23">
      <c r="A1844">
        <v>601</v>
      </c>
      <c r="B1844" s="11">
        <v>46272</v>
      </c>
      <c r="C1844">
        <v>2026</v>
      </c>
      <c r="D1844" t="s">
        <v>91</v>
      </c>
      <c r="E1844" t="s">
        <v>84</v>
      </c>
      <c r="F1844" t="s">
        <v>6</v>
      </c>
      <c r="G1844" t="s">
        <v>43</v>
      </c>
      <c r="H1844" t="s">
        <v>2</v>
      </c>
      <c r="I1844" t="s">
        <v>3</v>
      </c>
      <c r="J1844" t="s">
        <v>9</v>
      </c>
      <c r="K1844" t="s">
        <v>17</v>
      </c>
      <c r="L1844">
        <v>1</v>
      </c>
      <c r="M1844">
        <v>141.69</v>
      </c>
      <c r="N1844">
        <v>0</v>
      </c>
      <c r="O1844">
        <v>80.34</v>
      </c>
      <c r="P1844">
        <v>141.69</v>
      </c>
      <c r="Q1844">
        <v>80.34</v>
      </c>
      <c r="R1844">
        <v>61.349999999999994</v>
      </c>
      <c r="S1844">
        <v>0.43298750793986868</v>
      </c>
      <c r="T1844">
        <v>2026</v>
      </c>
      <c r="U1844" t="s">
        <v>91</v>
      </c>
      <c r="V1844">
        <v>9</v>
      </c>
      <c r="W1844" t="s">
        <v>84</v>
      </c>
    </row>
    <row r="1845" spans="1:23">
      <c r="A1845">
        <v>1617</v>
      </c>
      <c r="B1845" s="11">
        <v>46272</v>
      </c>
      <c r="C1845">
        <v>2026</v>
      </c>
      <c r="D1845" t="s">
        <v>91</v>
      </c>
      <c r="E1845" t="s">
        <v>84</v>
      </c>
      <c r="F1845" t="s">
        <v>20</v>
      </c>
      <c r="G1845" t="s">
        <v>33</v>
      </c>
      <c r="H1845" t="s">
        <v>2</v>
      </c>
      <c r="I1845" t="s">
        <v>13</v>
      </c>
      <c r="J1845" t="s">
        <v>23</v>
      </c>
      <c r="K1845" t="s">
        <v>40</v>
      </c>
      <c r="L1845">
        <v>1</v>
      </c>
      <c r="M1845">
        <v>83.28</v>
      </c>
      <c r="N1845">
        <v>0.1</v>
      </c>
      <c r="O1845">
        <v>39.75</v>
      </c>
      <c r="P1845">
        <v>74.951999999999998</v>
      </c>
      <c r="Q1845">
        <v>39.75</v>
      </c>
      <c r="R1845">
        <v>35.201999999999998</v>
      </c>
      <c r="S1845">
        <v>0.46966058277297468</v>
      </c>
      <c r="T1845">
        <v>2026</v>
      </c>
      <c r="U1845" t="s">
        <v>91</v>
      </c>
      <c r="V1845">
        <v>9</v>
      </c>
      <c r="W1845" t="s">
        <v>84</v>
      </c>
    </row>
    <row r="1846" spans="1:23">
      <c r="A1846">
        <v>2305</v>
      </c>
      <c r="B1846" s="11">
        <v>46272</v>
      </c>
      <c r="C1846">
        <v>2026</v>
      </c>
      <c r="D1846" t="s">
        <v>91</v>
      </c>
      <c r="E1846" t="s">
        <v>84</v>
      </c>
      <c r="F1846" t="s">
        <v>20</v>
      </c>
      <c r="G1846" t="s">
        <v>31</v>
      </c>
      <c r="H1846" t="s">
        <v>28</v>
      </c>
      <c r="I1846" t="s">
        <v>3</v>
      </c>
      <c r="J1846" t="s">
        <v>23</v>
      </c>
      <c r="K1846" t="s">
        <v>40</v>
      </c>
      <c r="L1846">
        <v>2</v>
      </c>
      <c r="M1846">
        <v>82.43</v>
      </c>
      <c r="N1846">
        <v>0</v>
      </c>
      <c r="O1846">
        <v>40.51</v>
      </c>
      <c r="P1846">
        <v>164.86</v>
      </c>
      <c r="Q1846">
        <v>81.02</v>
      </c>
      <c r="R1846">
        <v>83.840000000000018</v>
      </c>
      <c r="S1846">
        <v>0.50855271139148372</v>
      </c>
      <c r="T1846">
        <v>2026</v>
      </c>
      <c r="U1846" t="s">
        <v>91</v>
      </c>
      <c r="V1846">
        <v>9</v>
      </c>
      <c r="W1846" t="s">
        <v>84</v>
      </c>
    </row>
    <row r="1847" spans="1:23">
      <c r="A1847">
        <v>2344</v>
      </c>
      <c r="B1847" s="11">
        <v>46272</v>
      </c>
      <c r="C1847">
        <v>2026</v>
      </c>
      <c r="D1847" t="s">
        <v>91</v>
      </c>
      <c r="E1847" t="s">
        <v>84</v>
      </c>
      <c r="F1847" t="s">
        <v>0</v>
      </c>
      <c r="G1847" t="s">
        <v>50</v>
      </c>
      <c r="H1847" t="s">
        <v>28</v>
      </c>
      <c r="I1847" t="s">
        <v>13</v>
      </c>
      <c r="J1847" t="s">
        <v>34</v>
      </c>
      <c r="K1847" t="s">
        <v>42</v>
      </c>
      <c r="L1847">
        <v>4</v>
      </c>
      <c r="M1847">
        <v>36.380000000000003</v>
      </c>
      <c r="N1847">
        <v>0</v>
      </c>
      <c r="O1847">
        <v>14.16</v>
      </c>
      <c r="P1847">
        <v>145.52000000000001</v>
      </c>
      <c r="Q1847">
        <v>56.64</v>
      </c>
      <c r="R1847">
        <v>88.88000000000001</v>
      </c>
      <c r="S1847">
        <v>0.61077515118196812</v>
      </c>
      <c r="T1847">
        <v>2026</v>
      </c>
      <c r="U1847" t="s">
        <v>91</v>
      </c>
      <c r="V1847">
        <v>9</v>
      </c>
      <c r="W1847" t="s">
        <v>84</v>
      </c>
    </row>
    <row r="1848" spans="1:23">
      <c r="A1848">
        <v>2601</v>
      </c>
      <c r="B1848" s="11">
        <v>46272</v>
      </c>
      <c r="C1848">
        <v>2026</v>
      </c>
      <c r="D1848" t="s">
        <v>91</v>
      </c>
      <c r="E1848" t="s">
        <v>84</v>
      </c>
      <c r="F1848" t="s">
        <v>6</v>
      </c>
      <c r="G1848" t="s">
        <v>41</v>
      </c>
      <c r="H1848" t="s">
        <v>2</v>
      </c>
      <c r="I1848" t="s">
        <v>13</v>
      </c>
      <c r="J1848" t="s">
        <v>4</v>
      </c>
      <c r="K1848" t="s">
        <v>5</v>
      </c>
      <c r="L1848">
        <v>1</v>
      </c>
      <c r="M1848">
        <v>82.86</v>
      </c>
      <c r="N1848">
        <v>0</v>
      </c>
      <c r="O1848">
        <v>43.33</v>
      </c>
      <c r="P1848">
        <v>82.86</v>
      </c>
      <c r="Q1848">
        <v>43.33</v>
      </c>
      <c r="R1848">
        <v>39.53</v>
      </c>
      <c r="S1848">
        <v>0.47706975621530295</v>
      </c>
      <c r="T1848">
        <v>2026</v>
      </c>
      <c r="U1848" t="s">
        <v>91</v>
      </c>
      <c r="V1848">
        <v>9</v>
      </c>
      <c r="W1848" t="s">
        <v>84</v>
      </c>
    </row>
    <row r="1849" spans="1:23">
      <c r="A1849">
        <v>2831</v>
      </c>
      <c r="B1849" s="11">
        <v>46272</v>
      </c>
      <c r="C1849">
        <v>2026</v>
      </c>
      <c r="D1849" t="s">
        <v>91</v>
      </c>
      <c r="E1849" t="s">
        <v>84</v>
      </c>
      <c r="F1849" t="s">
        <v>0</v>
      </c>
      <c r="G1849" t="s">
        <v>36</v>
      </c>
      <c r="H1849" t="s">
        <v>2</v>
      </c>
      <c r="I1849" t="s">
        <v>13</v>
      </c>
      <c r="J1849" t="s">
        <v>14</v>
      </c>
      <c r="K1849" t="s">
        <v>32</v>
      </c>
      <c r="L1849">
        <v>1</v>
      </c>
      <c r="M1849">
        <v>46.44</v>
      </c>
      <c r="N1849">
        <v>0.05</v>
      </c>
      <c r="O1849">
        <v>17.88</v>
      </c>
      <c r="P1849">
        <v>44.117999999999995</v>
      </c>
      <c r="Q1849">
        <v>17.88</v>
      </c>
      <c r="R1849">
        <v>26.237999999999996</v>
      </c>
      <c r="S1849">
        <v>0.59472324221406225</v>
      </c>
      <c r="T1849">
        <v>2026</v>
      </c>
      <c r="U1849" t="s">
        <v>91</v>
      </c>
      <c r="V1849">
        <v>9</v>
      </c>
      <c r="W1849" t="s">
        <v>84</v>
      </c>
    </row>
    <row r="1850" spans="1:23">
      <c r="A1850">
        <v>2845</v>
      </c>
      <c r="B1850" s="11">
        <v>46272</v>
      </c>
      <c r="C1850">
        <v>2026</v>
      </c>
      <c r="D1850" t="s">
        <v>91</v>
      </c>
      <c r="E1850" t="s">
        <v>84</v>
      </c>
      <c r="F1850" t="s">
        <v>0</v>
      </c>
      <c r="G1850" t="s">
        <v>1</v>
      </c>
      <c r="H1850" t="s">
        <v>8</v>
      </c>
      <c r="I1850" t="s">
        <v>16</v>
      </c>
      <c r="J1850" t="s">
        <v>14</v>
      </c>
      <c r="K1850" t="s">
        <v>44</v>
      </c>
      <c r="L1850">
        <v>4</v>
      </c>
      <c r="M1850">
        <v>133.26</v>
      </c>
      <c r="N1850">
        <v>0.1</v>
      </c>
      <c r="O1850">
        <v>68.77</v>
      </c>
      <c r="P1850">
        <v>479.73599999999999</v>
      </c>
      <c r="Q1850">
        <v>275.08</v>
      </c>
      <c r="R1850">
        <v>204.65600000000001</v>
      </c>
      <c r="S1850">
        <v>0.42660129738022579</v>
      </c>
      <c r="T1850">
        <v>2026</v>
      </c>
      <c r="U1850" t="s">
        <v>91</v>
      </c>
      <c r="V1850">
        <v>9</v>
      </c>
      <c r="W1850" t="s">
        <v>84</v>
      </c>
    </row>
    <row r="1851" spans="1:23">
      <c r="A1851">
        <v>3679</v>
      </c>
      <c r="B1851" s="11">
        <v>46272</v>
      </c>
      <c r="C1851">
        <v>2026</v>
      </c>
      <c r="D1851" t="s">
        <v>91</v>
      </c>
      <c r="E1851" t="s">
        <v>84</v>
      </c>
      <c r="F1851" t="s">
        <v>6</v>
      </c>
      <c r="G1851" t="s">
        <v>43</v>
      </c>
      <c r="H1851" t="s">
        <v>28</v>
      </c>
      <c r="I1851" t="s">
        <v>13</v>
      </c>
      <c r="J1851" t="s">
        <v>9</v>
      </c>
      <c r="K1851" t="s">
        <v>17</v>
      </c>
      <c r="L1851">
        <v>1</v>
      </c>
      <c r="M1851">
        <v>147.36000000000001</v>
      </c>
      <c r="N1851">
        <v>0</v>
      </c>
      <c r="O1851">
        <v>81.599999999999994</v>
      </c>
      <c r="P1851">
        <v>147.36000000000001</v>
      </c>
      <c r="Q1851">
        <v>81.599999999999994</v>
      </c>
      <c r="R1851">
        <v>65.760000000000019</v>
      </c>
      <c r="S1851">
        <v>0.44625407166123787</v>
      </c>
      <c r="T1851">
        <v>2026</v>
      </c>
      <c r="U1851" t="s">
        <v>91</v>
      </c>
      <c r="V1851">
        <v>9</v>
      </c>
      <c r="W1851" t="s">
        <v>84</v>
      </c>
    </row>
    <row r="1852" spans="1:23">
      <c r="A1852">
        <v>3828</v>
      </c>
      <c r="B1852" s="11">
        <v>46272</v>
      </c>
      <c r="C1852">
        <v>2026</v>
      </c>
      <c r="D1852" t="s">
        <v>91</v>
      </c>
      <c r="E1852" t="s">
        <v>84</v>
      </c>
      <c r="F1852" t="s">
        <v>0</v>
      </c>
      <c r="G1852" t="s">
        <v>1</v>
      </c>
      <c r="H1852" t="s">
        <v>2</v>
      </c>
      <c r="I1852" t="s">
        <v>13</v>
      </c>
      <c r="J1852" t="s">
        <v>14</v>
      </c>
      <c r="K1852" t="s">
        <v>48</v>
      </c>
      <c r="L1852">
        <v>2</v>
      </c>
      <c r="M1852">
        <v>166.13</v>
      </c>
      <c r="N1852">
        <v>0.15</v>
      </c>
      <c r="O1852">
        <v>86.71</v>
      </c>
      <c r="P1852">
        <v>282.42099999999999</v>
      </c>
      <c r="Q1852">
        <v>173.42</v>
      </c>
      <c r="R1852">
        <v>109.001</v>
      </c>
      <c r="S1852">
        <v>0.38595217777714835</v>
      </c>
      <c r="T1852">
        <v>2026</v>
      </c>
      <c r="U1852" t="s">
        <v>91</v>
      </c>
      <c r="V1852">
        <v>9</v>
      </c>
      <c r="W1852" t="s">
        <v>84</v>
      </c>
    </row>
    <row r="1853" spans="1:23">
      <c r="A1853">
        <v>4226</v>
      </c>
      <c r="B1853" s="11">
        <v>46272</v>
      </c>
      <c r="C1853">
        <v>2026</v>
      </c>
      <c r="D1853" t="s">
        <v>91</v>
      </c>
      <c r="E1853" t="s">
        <v>84</v>
      </c>
      <c r="F1853" t="s">
        <v>11</v>
      </c>
      <c r="G1853" t="s">
        <v>18</v>
      </c>
      <c r="H1853" t="s">
        <v>2</v>
      </c>
      <c r="I1853" t="s">
        <v>13</v>
      </c>
      <c r="J1853" t="s">
        <v>34</v>
      </c>
      <c r="K1853" t="s">
        <v>45</v>
      </c>
      <c r="L1853">
        <v>1</v>
      </c>
      <c r="M1853">
        <v>51.74</v>
      </c>
      <c r="N1853">
        <v>0</v>
      </c>
      <c r="O1853">
        <v>22.45</v>
      </c>
      <c r="P1853">
        <v>51.74</v>
      </c>
      <c r="Q1853">
        <v>22.45</v>
      </c>
      <c r="R1853">
        <v>29.290000000000003</v>
      </c>
      <c r="S1853">
        <v>0.56609972941631237</v>
      </c>
      <c r="T1853">
        <v>2026</v>
      </c>
      <c r="U1853" t="s">
        <v>91</v>
      </c>
      <c r="V1853">
        <v>9</v>
      </c>
      <c r="W1853" t="s">
        <v>84</v>
      </c>
    </row>
    <row r="1854" spans="1:23">
      <c r="A1854">
        <v>58</v>
      </c>
      <c r="B1854" s="11">
        <v>46273</v>
      </c>
      <c r="C1854">
        <v>2026</v>
      </c>
      <c r="D1854" t="s">
        <v>91</v>
      </c>
      <c r="E1854" t="s">
        <v>84</v>
      </c>
      <c r="F1854" t="s">
        <v>0</v>
      </c>
      <c r="G1854" t="s">
        <v>1</v>
      </c>
      <c r="H1854" t="s">
        <v>19</v>
      </c>
      <c r="I1854" t="s">
        <v>3</v>
      </c>
      <c r="J1854" t="s">
        <v>9</v>
      </c>
      <c r="K1854" t="s">
        <v>46</v>
      </c>
      <c r="L1854">
        <v>1</v>
      </c>
      <c r="M1854">
        <v>71.7</v>
      </c>
      <c r="N1854">
        <v>0</v>
      </c>
      <c r="O1854">
        <v>32</v>
      </c>
      <c r="P1854">
        <v>71.7</v>
      </c>
      <c r="Q1854">
        <v>32</v>
      </c>
      <c r="R1854">
        <v>39.700000000000003</v>
      </c>
      <c r="S1854">
        <v>0.55369595536959559</v>
      </c>
      <c r="T1854">
        <v>2026</v>
      </c>
      <c r="U1854" t="s">
        <v>91</v>
      </c>
      <c r="V1854">
        <v>9</v>
      </c>
      <c r="W1854" t="s">
        <v>84</v>
      </c>
    </row>
    <row r="1855" spans="1:23">
      <c r="A1855">
        <v>1224</v>
      </c>
      <c r="B1855" s="11">
        <v>46273</v>
      </c>
      <c r="C1855">
        <v>2026</v>
      </c>
      <c r="D1855" t="s">
        <v>91</v>
      </c>
      <c r="E1855" t="s">
        <v>84</v>
      </c>
      <c r="F1855" t="s">
        <v>11</v>
      </c>
      <c r="G1855" t="s">
        <v>12</v>
      </c>
      <c r="H1855" t="s">
        <v>2</v>
      </c>
      <c r="I1855" t="s">
        <v>3</v>
      </c>
      <c r="J1855" t="s">
        <v>4</v>
      </c>
      <c r="K1855" t="s">
        <v>26</v>
      </c>
      <c r="L1855">
        <v>2</v>
      </c>
      <c r="M1855">
        <v>39.409999999999997</v>
      </c>
      <c r="N1855">
        <v>0.05</v>
      </c>
      <c r="O1855">
        <v>17.12</v>
      </c>
      <c r="P1855">
        <v>74.878999999999991</v>
      </c>
      <c r="Q1855">
        <v>34.24</v>
      </c>
      <c r="R1855">
        <v>40.638999999999989</v>
      </c>
      <c r="S1855">
        <v>0.54272893601677363</v>
      </c>
      <c r="T1855">
        <v>2026</v>
      </c>
      <c r="U1855" t="s">
        <v>91</v>
      </c>
      <c r="V1855">
        <v>9</v>
      </c>
      <c r="W1855" t="s">
        <v>84</v>
      </c>
    </row>
    <row r="1856" spans="1:23">
      <c r="A1856">
        <v>4345</v>
      </c>
      <c r="B1856" s="11">
        <v>46273</v>
      </c>
      <c r="C1856">
        <v>2026</v>
      </c>
      <c r="D1856" t="s">
        <v>91</v>
      </c>
      <c r="E1856" t="s">
        <v>84</v>
      </c>
      <c r="F1856" t="s">
        <v>0</v>
      </c>
      <c r="G1856" t="s">
        <v>36</v>
      </c>
      <c r="H1856" t="s">
        <v>2</v>
      </c>
      <c r="I1856" t="s">
        <v>13</v>
      </c>
      <c r="J1856" t="s">
        <v>23</v>
      </c>
      <c r="K1856" t="s">
        <v>24</v>
      </c>
      <c r="L1856">
        <v>2</v>
      </c>
      <c r="M1856">
        <v>345.33</v>
      </c>
      <c r="N1856">
        <v>0</v>
      </c>
      <c r="O1856">
        <v>198.22</v>
      </c>
      <c r="P1856">
        <v>690.66</v>
      </c>
      <c r="Q1856">
        <v>396.44</v>
      </c>
      <c r="R1856">
        <v>294.21999999999997</v>
      </c>
      <c r="S1856">
        <v>0.42599832044710856</v>
      </c>
      <c r="T1856">
        <v>2026</v>
      </c>
      <c r="U1856" t="s">
        <v>91</v>
      </c>
      <c r="V1856">
        <v>9</v>
      </c>
      <c r="W1856" t="s">
        <v>84</v>
      </c>
    </row>
    <row r="1857" spans="1:23">
      <c r="A1857">
        <v>1069</v>
      </c>
      <c r="B1857" s="11">
        <v>46274</v>
      </c>
      <c r="C1857">
        <v>2026</v>
      </c>
      <c r="D1857" t="s">
        <v>91</v>
      </c>
      <c r="E1857" t="s">
        <v>84</v>
      </c>
      <c r="F1857" t="s">
        <v>20</v>
      </c>
      <c r="G1857" t="s">
        <v>47</v>
      </c>
      <c r="H1857" t="s">
        <v>2</v>
      </c>
      <c r="I1857" t="s">
        <v>3</v>
      </c>
      <c r="J1857" t="s">
        <v>9</v>
      </c>
      <c r="K1857" t="s">
        <v>17</v>
      </c>
      <c r="L1857">
        <v>1</v>
      </c>
      <c r="M1857">
        <v>145.33000000000001</v>
      </c>
      <c r="N1857">
        <v>0.1</v>
      </c>
      <c r="O1857">
        <v>80.97</v>
      </c>
      <c r="P1857">
        <v>130.79700000000003</v>
      </c>
      <c r="Q1857">
        <v>80.97</v>
      </c>
      <c r="R1857">
        <v>49.827000000000027</v>
      </c>
      <c r="S1857">
        <v>0.3809491043372556</v>
      </c>
      <c r="T1857">
        <v>2026</v>
      </c>
      <c r="U1857" t="s">
        <v>91</v>
      </c>
      <c r="V1857">
        <v>9</v>
      </c>
      <c r="W1857" t="s">
        <v>84</v>
      </c>
    </row>
    <row r="1858" spans="1:23">
      <c r="A1858">
        <v>1489</v>
      </c>
      <c r="B1858" s="11">
        <v>46274</v>
      </c>
      <c r="C1858">
        <v>2026</v>
      </c>
      <c r="D1858" t="s">
        <v>91</v>
      </c>
      <c r="E1858" t="s">
        <v>84</v>
      </c>
      <c r="F1858" t="s">
        <v>0</v>
      </c>
      <c r="G1858" t="s">
        <v>1</v>
      </c>
      <c r="H1858" t="s">
        <v>2</v>
      </c>
      <c r="I1858" t="s">
        <v>3</v>
      </c>
      <c r="J1858" t="s">
        <v>4</v>
      </c>
      <c r="K1858" t="s">
        <v>22</v>
      </c>
      <c r="L1858">
        <v>3</v>
      </c>
      <c r="M1858">
        <v>50.03</v>
      </c>
      <c r="N1858">
        <v>0.1</v>
      </c>
      <c r="O1858">
        <v>22.89</v>
      </c>
      <c r="P1858">
        <v>135.08100000000002</v>
      </c>
      <c r="Q1858">
        <v>68.67</v>
      </c>
      <c r="R1858">
        <v>66.411000000000016</v>
      </c>
      <c r="S1858">
        <v>0.49163835032313952</v>
      </c>
      <c r="T1858">
        <v>2026</v>
      </c>
      <c r="U1858" t="s">
        <v>91</v>
      </c>
      <c r="V1858">
        <v>9</v>
      </c>
      <c r="W1858" t="s">
        <v>84</v>
      </c>
    </row>
    <row r="1859" spans="1:23">
      <c r="A1859">
        <v>2045</v>
      </c>
      <c r="B1859" s="11">
        <v>46274</v>
      </c>
      <c r="C1859">
        <v>2026</v>
      </c>
      <c r="D1859" t="s">
        <v>91</v>
      </c>
      <c r="E1859" t="s">
        <v>84</v>
      </c>
      <c r="F1859" t="s">
        <v>6</v>
      </c>
      <c r="G1859" t="s">
        <v>7</v>
      </c>
      <c r="H1859" t="s">
        <v>28</v>
      </c>
      <c r="I1859" t="s">
        <v>3</v>
      </c>
      <c r="J1859" t="s">
        <v>14</v>
      </c>
      <c r="K1859" t="s">
        <v>15</v>
      </c>
      <c r="L1859">
        <v>1</v>
      </c>
      <c r="M1859">
        <v>35.68</v>
      </c>
      <c r="N1859">
        <v>0.05</v>
      </c>
      <c r="O1859">
        <v>13.37</v>
      </c>
      <c r="P1859">
        <v>33.896000000000001</v>
      </c>
      <c r="Q1859">
        <v>13.37</v>
      </c>
      <c r="R1859">
        <v>20.526000000000003</v>
      </c>
      <c r="S1859">
        <v>0.60555817795610112</v>
      </c>
      <c r="T1859">
        <v>2026</v>
      </c>
      <c r="U1859" t="s">
        <v>91</v>
      </c>
      <c r="V1859">
        <v>9</v>
      </c>
      <c r="W1859" t="s">
        <v>84</v>
      </c>
    </row>
    <row r="1860" spans="1:23">
      <c r="A1860">
        <v>2610</v>
      </c>
      <c r="B1860" s="11">
        <v>46274</v>
      </c>
      <c r="C1860">
        <v>2026</v>
      </c>
      <c r="D1860" t="s">
        <v>91</v>
      </c>
      <c r="E1860" t="s">
        <v>84</v>
      </c>
      <c r="F1860" t="s">
        <v>20</v>
      </c>
      <c r="G1860" t="s">
        <v>33</v>
      </c>
      <c r="H1860" t="s">
        <v>2</v>
      </c>
      <c r="I1860" t="s">
        <v>3</v>
      </c>
      <c r="J1860" t="s">
        <v>23</v>
      </c>
      <c r="K1860" t="s">
        <v>24</v>
      </c>
      <c r="L1860">
        <v>1</v>
      </c>
      <c r="M1860">
        <v>341.87</v>
      </c>
      <c r="N1860">
        <v>0.1</v>
      </c>
      <c r="O1860">
        <v>190.66</v>
      </c>
      <c r="P1860">
        <v>307.68299999999999</v>
      </c>
      <c r="Q1860">
        <v>190.66</v>
      </c>
      <c r="R1860">
        <v>117.023</v>
      </c>
      <c r="S1860">
        <v>0.38033625517171893</v>
      </c>
      <c r="T1860">
        <v>2026</v>
      </c>
      <c r="U1860" t="s">
        <v>91</v>
      </c>
      <c r="V1860">
        <v>9</v>
      </c>
      <c r="W1860" t="s">
        <v>84</v>
      </c>
    </row>
    <row r="1861" spans="1:23">
      <c r="A1861">
        <v>4210</v>
      </c>
      <c r="B1861" s="11">
        <v>46274</v>
      </c>
      <c r="C1861">
        <v>2026</v>
      </c>
      <c r="D1861" t="s">
        <v>91</v>
      </c>
      <c r="E1861" t="s">
        <v>84</v>
      </c>
      <c r="F1861" t="s">
        <v>6</v>
      </c>
      <c r="G1861" t="s">
        <v>27</v>
      </c>
      <c r="H1861" t="s">
        <v>2</v>
      </c>
      <c r="I1861" t="s">
        <v>3</v>
      </c>
      <c r="J1861" t="s">
        <v>14</v>
      </c>
      <c r="K1861" t="s">
        <v>48</v>
      </c>
      <c r="L1861">
        <v>1</v>
      </c>
      <c r="M1861">
        <v>164.6</v>
      </c>
      <c r="N1861">
        <v>0</v>
      </c>
      <c r="O1861">
        <v>87.21</v>
      </c>
      <c r="P1861">
        <v>164.6</v>
      </c>
      <c r="Q1861">
        <v>87.21</v>
      </c>
      <c r="R1861">
        <v>77.39</v>
      </c>
      <c r="S1861">
        <v>0.47017010935601461</v>
      </c>
      <c r="T1861">
        <v>2026</v>
      </c>
      <c r="U1861" t="s">
        <v>91</v>
      </c>
      <c r="V1861">
        <v>9</v>
      </c>
      <c r="W1861" t="s">
        <v>84</v>
      </c>
    </row>
    <row r="1862" spans="1:23">
      <c r="A1862">
        <v>4584</v>
      </c>
      <c r="B1862" s="11">
        <v>46274</v>
      </c>
      <c r="C1862">
        <v>2026</v>
      </c>
      <c r="D1862" t="s">
        <v>91</v>
      </c>
      <c r="E1862" t="s">
        <v>84</v>
      </c>
      <c r="F1862" t="s">
        <v>20</v>
      </c>
      <c r="G1862" t="s">
        <v>33</v>
      </c>
      <c r="H1862" t="s">
        <v>2</v>
      </c>
      <c r="I1862" t="s">
        <v>3</v>
      </c>
      <c r="J1862" t="s">
        <v>34</v>
      </c>
      <c r="K1862" t="s">
        <v>35</v>
      </c>
      <c r="L1862">
        <v>2</v>
      </c>
      <c r="M1862">
        <v>41.24</v>
      </c>
      <c r="N1862">
        <v>0</v>
      </c>
      <c r="O1862">
        <v>14.46</v>
      </c>
      <c r="P1862">
        <v>82.48</v>
      </c>
      <c r="Q1862">
        <v>28.92</v>
      </c>
      <c r="R1862">
        <v>53.56</v>
      </c>
      <c r="S1862">
        <v>0.64936954413191073</v>
      </c>
      <c r="T1862">
        <v>2026</v>
      </c>
      <c r="U1862" t="s">
        <v>91</v>
      </c>
      <c r="V1862">
        <v>9</v>
      </c>
      <c r="W1862" t="s">
        <v>84</v>
      </c>
    </row>
    <row r="1863" spans="1:23">
      <c r="A1863">
        <v>44</v>
      </c>
      <c r="B1863" s="11">
        <v>46275</v>
      </c>
      <c r="C1863">
        <v>2026</v>
      </c>
      <c r="D1863" t="s">
        <v>91</v>
      </c>
      <c r="E1863" t="s">
        <v>84</v>
      </c>
      <c r="F1863" t="s">
        <v>11</v>
      </c>
      <c r="G1863" t="s">
        <v>39</v>
      </c>
      <c r="H1863" t="s">
        <v>19</v>
      </c>
      <c r="I1863" t="s">
        <v>13</v>
      </c>
      <c r="J1863" t="s">
        <v>4</v>
      </c>
      <c r="K1863" t="s">
        <v>26</v>
      </c>
      <c r="L1863">
        <v>1</v>
      </c>
      <c r="M1863">
        <v>40.1</v>
      </c>
      <c r="N1863">
        <v>0</v>
      </c>
      <c r="O1863">
        <v>16.920000000000002</v>
      </c>
      <c r="P1863">
        <v>40.1</v>
      </c>
      <c r="Q1863">
        <v>16.920000000000002</v>
      </c>
      <c r="R1863">
        <v>23.18</v>
      </c>
      <c r="S1863">
        <v>0.57805486284289276</v>
      </c>
      <c r="T1863">
        <v>2026</v>
      </c>
      <c r="U1863" t="s">
        <v>91</v>
      </c>
      <c r="V1863">
        <v>9</v>
      </c>
      <c r="W1863" t="s">
        <v>84</v>
      </c>
    </row>
    <row r="1864" spans="1:23">
      <c r="A1864">
        <v>97</v>
      </c>
      <c r="B1864" s="11">
        <v>46275</v>
      </c>
      <c r="C1864">
        <v>2026</v>
      </c>
      <c r="D1864" t="s">
        <v>91</v>
      </c>
      <c r="E1864" t="s">
        <v>84</v>
      </c>
      <c r="F1864" t="s">
        <v>6</v>
      </c>
      <c r="G1864" t="s">
        <v>27</v>
      </c>
      <c r="H1864" t="s">
        <v>2</v>
      </c>
      <c r="I1864" t="s">
        <v>13</v>
      </c>
      <c r="J1864" t="s">
        <v>23</v>
      </c>
      <c r="K1864" t="s">
        <v>40</v>
      </c>
      <c r="L1864">
        <v>2</v>
      </c>
      <c r="M1864">
        <v>80.239999999999995</v>
      </c>
      <c r="N1864">
        <v>0</v>
      </c>
      <c r="O1864">
        <v>40.5</v>
      </c>
      <c r="P1864">
        <v>160.47999999999999</v>
      </c>
      <c r="Q1864">
        <v>81</v>
      </c>
      <c r="R1864">
        <v>79.47999999999999</v>
      </c>
      <c r="S1864">
        <v>0.49526420737786636</v>
      </c>
      <c r="T1864">
        <v>2026</v>
      </c>
      <c r="U1864" t="s">
        <v>91</v>
      </c>
      <c r="V1864">
        <v>9</v>
      </c>
      <c r="W1864" t="s">
        <v>84</v>
      </c>
    </row>
    <row r="1865" spans="1:23">
      <c r="A1865">
        <v>1015</v>
      </c>
      <c r="B1865" s="11">
        <v>46275</v>
      </c>
      <c r="C1865">
        <v>2026</v>
      </c>
      <c r="D1865" t="s">
        <v>91</v>
      </c>
      <c r="E1865" t="s">
        <v>84</v>
      </c>
      <c r="F1865" t="s">
        <v>11</v>
      </c>
      <c r="G1865" t="s">
        <v>18</v>
      </c>
      <c r="H1865" t="s">
        <v>2</v>
      </c>
      <c r="I1865" t="s">
        <v>13</v>
      </c>
      <c r="J1865" t="s">
        <v>9</v>
      </c>
      <c r="K1865" t="s">
        <v>37</v>
      </c>
      <c r="L1865">
        <v>4</v>
      </c>
      <c r="M1865">
        <v>151.01</v>
      </c>
      <c r="N1865">
        <v>0</v>
      </c>
      <c r="O1865">
        <v>80.569999999999993</v>
      </c>
      <c r="P1865">
        <v>604.04</v>
      </c>
      <c r="Q1865">
        <v>322.27999999999997</v>
      </c>
      <c r="R1865">
        <v>281.76</v>
      </c>
      <c r="S1865">
        <v>0.46645917488908023</v>
      </c>
      <c r="T1865">
        <v>2026</v>
      </c>
      <c r="U1865" t="s">
        <v>91</v>
      </c>
      <c r="V1865">
        <v>9</v>
      </c>
      <c r="W1865" t="s">
        <v>84</v>
      </c>
    </row>
    <row r="1866" spans="1:23">
      <c r="A1866">
        <v>1128</v>
      </c>
      <c r="B1866" s="11">
        <v>46275</v>
      </c>
      <c r="C1866">
        <v>2026</v>
      </c>
      <c r="D1866" t="s">
        <v>91</v>
      </c>
      <c r="E1866" t="s">
        <v>84</v>
      </c>
      <c r="F1866" t="s">
        <v>0</v>
      </c>
      <c r="G1866" t="s">
        <v>50</v>
      </c>
      <c r="H1866" t="s">
        <v>28</v>
      </c>
      <c r="I1866" t="s">
        <v>3</v>
      </c>
      <c r="J1866" t="s">
        <v>4</v>
      </c>
      <c r="K1866" t="s">
        <v>22</v>
      </c>
      <c r="L1866">
        <v>1</v>
      </c>
      <c r="M1866">
        <v>51.32</v>
      </c>
      <c r="N1866">
        <v>0.1</v>
      </c>
      <c r="O1866">
        <v>22.67</v>
      </c>
      <c r="P1866">
        <v>46.188000000000002</v>
      </c>
      <c r="Q1866">
        <v>22.67</v>
      </c>
      <c r="R1866">
        <v>23.518000000000001</v>
      </c>
      <c r="S1866">
        <v>0.50917987356023209</v>
      </c>
      <c r="T1866">
        <v>2026</v>
      </c>
      <c r="U1866" t="s">
        <v>91</v>
      </c>
      <c r="V1866">
        <v>9</v>
      </c>
      <c r="W1866" t="s">
        <v>84</v>
      </c>
    </row>
    <row r="1867" spans="1:23">
      <c r="A1867">
        <v>3548</v>
      </c>
      <c r="B1867" s="11">
        <v>46275</v>
      </c>
      <c r="C1867">
        <v>2026</v>
      </c>
      <c r="D1867" t="s">
        <v>91</v>
      </c>
      <c r="E1867" t="s">
        <v>84</v>
      </c>
      <c r="F1867" t="s">
        <v>20</v>
      </c>
      <c r="G1867" t="s">
        <v>31</v>
      </c>
      <c r="H1867" t="s">
        <v>19</v>
      </c>
      <c r="I1867" t="s">
        <v>3</v>
      </c>
      <c r="J1867" t="s">
        <v>9</v>
      </c>
      <c r="K1867" t="s">
        <v>46</v>
      </c>
      <c r="L1867">
        <v>2</v>
      </c>
      <c r="M1867">
        <v>72.61</v>
      </c>
      <c r="N1867">
        <v>0</v>
      </c>
      <c r="O1867">
        <v>32.68</v>
      </c>
      <c r="P1867">
        <v>145.22</v>
      </c>
      <c r="Q1867">
        <v>65.36</v>
      </c>
      <c r="R1867">
        <v>79.86</v>
      </c>
      <c r="S1867">
        <v>0.54992425285773305</v>
      </c>
      <c r="T1867">
        <v>2026</v>
      </c>
      <c r="U1867" t="s">
        <v>91</v>
      </c>
      <c r="V1867">
        <v>9</v>
      </c>
      <c r="W1867" t="s">
        <v>84</v>
      </c>
    </row>
    <row r="1868" spans="1:23">
      <c r="A1868">
        <v>242</v>
      </c>
      <c r="B1868" s="11">
        <v>46276</v>
      </c>
      <c r="C1868">
        <v>2026</v>
      </c>
      <c r="D1868" t="s">
        <v>91</v>
      </c>
      <c r="E1868" t="s">
        <v>84</v>
      </c>
      <c r="F1868" t="s">
        <v>20</v>
      </c>
      <c r="G1868" t="s">
        <v>47</v>
      </c>
      <c r="H1868" t="s">
        <v>28</v>
      </c>
      <c r="I1868" t="s">
        <v>16</v>
      </c>
      <c r="J1868" t="s">
        <v>34</v>
      </c>
      <c r="K1868" t="s">
        <v>35</v>
      </c>
      <c r="L1868">
        <v>5</v>
      </c>
      <c r="M1868">
        <v>40.94</v>
      </c>
      <c r="N1868">
        <v>0</v>
      </c>
      <c r="O1868">
        <v>14.78</v>
      </c>
      <c r="P1868">
        <v>204.7</v>
      </c>
      <c r="Q1868">
        <v>73.899999999999991</v>
      </c>
      <c r="R1868">
        <v>130.80000000000001</v>
      </c>
      <c r="S1868">
        <v>0.6389838788470934</v>
      </c>
      <c r="T1868">
        <v>2026</v>
      </c>
      <c r="U1868" t="s">
        <v>91</v>
      </c>
      <c r="V1868">
        <v>9</v>
      </c>
      <c r="W1868" t="s">
        <v>84</v>
      </c>
    </row>
    <row r="1869" spans="1:23">
      <c r="A1869">
        <v>784</v>
      </c>
      <c r="B1869" s="11">
        <v>46276</v>
      </c>
      <c r="C1869">
        <v>2026</v>
      </c>
      <c r="D1869" t="s">
        <v>91</v>
      </c>
      <c r="E1869" t="s">
        <v>84</v>
      </c>
      <c r="F1869" t="s">
        <v>11</v>
      </c>
      <c r="G1869" t="s">
        <v>52</v>
      </c>
      <c r="H1869" t="s">
        <v>28</v>
      </c>
      <c r="I1869" t="s">
        <v>13</v>
      </c>
      <c r="J1869" t="s">
        <v>4</v>
      </c>
      <c r="K1869" t="s">
        <v>5</v>
      </c>
      <c r="L1869">
        <v>4</v>
      </c>
      <c r="M1869">
        <v>81.69</v>
      </c>
      <c r="N1869">
        <v>0</v>
      </c>
      <c r="O1869">
        <v>42.23</v>
      </c>
      <c r="P1869">
        <v>326.76</v>
      </c>
      <c r="Q1869">
        <v>168.92</v>
      </c>
      <c r="R1869">
        <v>157.84</v>
      </c>
      <c r="S1869">
        <v>0.48304566042355246</v>
      </c>
      <c r="T1869">
        <v>2026</v>
      </c>
      <c r="U1869" t="s">
        <v>91</v>
      </c>
      <c r="V1869">
        <v>9</v>
      </c>
      <c r="W1869" t="s">
        <v>84</v>
      </c>
    </row>
    <row r="1870" spans="1:23">
      <c r="A1870">
        <v>1535</v>
      </c>
      <c r="B1870" s="11">
        <v>46276</v>
      </c>
      <c r="C1870">
        <v>2026</v>
      </c>
      <c r="D1870" t="s">
        <v>91</v>
      </c>
      <c r="E1870" t="s">
        <v>84</v>
      </c>
      <c r="F1870" t="s">
        <v>0</v>
      </c>
      <c r="G1870" t="s">
        <v>50</v>
      </c>
      <c r="H1870" t="s">
        <v>19</v>
      </c>
      <c r="I1870" t="s">
        <v>13</v>
      </c>
      <c r="J1870" t="s">
        <v>4</v>
      </c>
      <c r="K1870" t="s">
        <v>22</v>
      </c>
      <c r="L1870">
        <v>1</v>
      </c>
      <c r="M1870">
        <v>51.25</v>
      </c>
      <c r="N1870">
        <v>0.05</v>
      </c>
      <c r="O1870">
        <v>21.99</v>
      </c>
      <c r="P1870">
        <v>48.6875</v>
      </c>
      <c r="Q1870">
        <v>21.99</v>
      </c>
      <c r="R1870">
        <v>26.697500000000002</v>
      </c>
      <c r="S1870">
        <v>0.54834403080872918</v>
      </c>
      <c r="T1870">
        <v>2026</v>
      </c>
      <c r="U1870" t="s">
        <v>91</v>
      </c>
      <c r="V1870">
        <v>9</v>
      </c>
      <c r="W1870" t="s">
        <v>84</v>
      </c>
    </row>
    <row r="1871" spans="1:23">
      <c r="A1871">
        <v>1687</v>
      </c>
      <c r="B1871" s="11">
        <v>46276</v>
      </c>
      <c r="C1871">
        <v>2026</v>
      </c>
      <c r="D1871" t="s">
        <v>91</v>
      </c>
      <c r="E1871" t="s">
        <v>84</v>
      </c>
      <c r="F1871" t="s">
        <v>11</v>
      </c>
      <c r="G1871" t="s">
        <v>52</v>
      </c>
      <c r="H1871" t="s">
        <v>2</v>
      </c>
      <c r="I1871" t="s">
        <v>3</v>
      </c>
      <c r="J1871" t="s">
        <v>34</v>
      </c>
      <c r="K1871" t="s">
        <v>45</v>
      </c>
      <c r="L1871">
        <v>1</v>
      </c>
      <c r="M1871">
        <v>50.78</v>
      </c>
      <c r="N1871">
        <v>0.05</v>
      </c>
      <c r="O1871">
        <v>22.52</v>
      </c>
      <c r="P1871">
        <v>48.241</v>
      </c>
      <c r="Q1871">
        <v>22.52</v>
      </c>
      <c r="R1871">
        <v>25.721</v>
      </c>
      <c r="S1871">
        <v>0.5331771729441761</v>
      </c>
      <c r="T1871">
        <v>2026</v>
      </c>
      <c r="U1871" t="s">
        <v>91</v>
      </c>
      <c r="V1871">
        <v>9</v>
      </c>
      <c r="W1871" t="s">
        <v>84</v>
      </c>
    </row>
    <row r="1872" spans="1:23">
      <c r="A1872">
        <v>2162</v>
      </c>
      <c r="B1872" s="11">
        <v>46276</v>
      </c>
      <c r="C1872">
        <v>2026</v>
      </c>
      <c r="D1872" t="s">
        <v>91</v>
      </c>
      <c r="E1872" t="s">
        <v>84</v>
      </c>
      <c r="F1872" t="s">
        <v>6</v>
      </c>
      <c r="G1872" t="s">
        <v>7</v>
      </c>
      <c r="H1872" t="s">
        <v>2</v>
      </c>
      <c r="I1872" t="s">
        <v>13</v>
      </c>
      <c r="J1872" t="s">
        <v>14</v>
      </c>
      <c r="K1872" t="s">
        <v>44</v>
      </c>
      <c r="L1872">
        <v>1</v>
      </c>
      <c r="M1872">
        <v>133.31</v>
      </c>
      <c r="N1872">
        <v>0.05</v>
      </c>
      <c r="O1872">
        <v>67.790000000000006</v>
      </c>
      <c r="P1872">
        <v>126.64449999999999</v>
      </c>
      <c r="Q1872">
        <v>67.790000000000006</v>
      </c>
      <c r="R1872">
        <v>58.854499999999987</v>
      </c>
      <c r="S1872">
        <v>0.46472211584395684</v>
      </c>
      <c r="T1872">
        <v>2026</v>
      </c>
      <c r="U1872" t="s">
        <v>91</v>
      </c>
      <c r="V1872">
        <v>9</v>
      </c>
      <c r="W1872" t="s">
        <v>84</v>
      </c>
    </row>
    <row r="1873" spans="1:23">
      <c r="A1873">
        <v>2307</v>
      </c>
      <c r="B1873" s="11">
        <v>46276</v>
      </c>
      <c r="C1873">
        <v>2026</v>
      </c>
      <c r="D1873" t="s">
        <v>91</v>
      </c>
      <c r="E1873" t="s">
        <v>84</v>
      </c>
      <c r="F1873" t="s">
        <v>11</v>
      </c>
      <c r="G1873" t="s">
        <v>12</v>
      </c>
      <c r="H1873" t="s">
        <v>2</v>
      </c>
      <c r="I1873" t="s">
        <v>3</v>
      </c>
      <c r="J1873" t="s">
        <v>14</v>
      </c>
      <c r="K1873" t="s">
        <v>48</v>
      </c>
      <c r="L1873">
        <v>1</v>
      </c>
      <c r="M1873">
        <v>162.06</v>
      </c>
      <c r="N1873">
        <v>0</v>
      </c>
      <c r="O1873">
        <v>86.95</v>
      </c>
      <c r="P1873">
        <v>162.06</v>
      </c>
      <c r="Q1873">
        <v>86.95</v>
      </c>
      <c r="R1873">
        <v>75.11</v>
      </c>
      <c r="S1873">
        <v>0.4634703196347032</v>
      </c>
      <c r="T1873">
        <v>2026</v>
      </c>
      <c r="U1873" t="s">
        <v>91</v>
      </c>
      <c r="V1873">
        <v>9</v>
      </c>
      <c r="W1873" t="s">
        <v>84</v>
      </c>
    </row>
    <row r="1874" spans="1:23">
      <c r="A1874">
        <v>3976</v>
      </c>
      <c r="B1874" s="11">
        <v>46276</v>
      </c>
      <c r="C1874">
        <v>2026</v>
      </c>
      <c r="D1874" t="s">
        <v>91</v>
      </c>
      <c r="E1874" t="s">
        <v>84</v>
      </c>
      <c r="F1874" t="s">
        <v>11</v>
      </c>
      <c r="G1874" t="s">
        <v>25</v>
      </c>
      <c r="H1874" t="s">
        <v>19</v>
      </c>
      <c r="I1874" t="s">
        <v>3</v>
      </c>
      <c r="J1874" t="s">
        <v>14</v>
      </c>
      <c r="K1874" t="s">
        <v>15</v>
      </c>
      <c r="L1874">
        <v>2</v>
      </c>
      <c r="M1874">
        <v>37.03</v>
      </c>
      <c r="N1874">
        <v>0.1</v>
      </c>
      <c r="O1874">
        <v>13.46</v>
      </c>
      <c r="P1874">
        <v>66.654000000000011</v>
      </c>
      <c r="Q1874">
        <v>26.92</v>
      </c>
      <c r="R1874">
        <v>39.734000000000009</v>
      </c>
      <c r="S1874">
        <v>0.59612326342004984</v>
      </c>
      <c r="T1874">
        <v>2026</v>
      </c>
      <c r="U1874" t="s">
        <v>91</v>
      </c>
      <c r="V1874">
        <v>9</v>
      </c>
      <c r="W1874" t="s">
        <v>84</v>
      </c>
    </row>
    <row r="1875" spans="1:23">
      <c r="A1875">
        <v>5066</v>
      </c>
      <c r="B1875" s="11">
        <v>46276</v>
      </c>
      <c r="C1875">
        <v>2026</v>
      </c>
      <c r="D1875" t="s">
        <v>91</v>
      </c>
      <c r="E1875" t="s">
        <v>84</v>
      </c>
      <c r="F1875" t="s">
        <v>6</v>
      </c>
      <c r="G1875" t="s">
        <v>41</v>
      </c>
      <c r="H1875" t="s">
        <v>2</v>
      </c>
      <c r="I1875" t="s">
        <v>13</v>
      </c>
      <c r="J1875" t="s">
        <v>23</v>
      </c>
      <c r="K1875" t="s">
        <v>24</v>
      </c>
      <c r="L1875">
        <v>1</v>
      </c>
      <c r="M1875">
        <v>338.01</v>
      </c>
      <c r="N1875">
        <v>0</v>
      </c>
      <c r="O1875">
        <v>190.89</v>
      </c>
      <c r="P1875">
        <v>338.01</v>
      </c>
      <c r="Q1875">
        <v>190.89</v>
      </c>
      <c r="R1875">
        <v>147.12</v>
      </c>
      <c r="S1875">
        <v>0.43525339486997427</v>
      </c>
      <c r="T1875">
        <v>2026</v>
      </c>
      <c r="U1875" t="s">
        <v>91</v>
      </c>
      <c r="V1875">
        <v>9</v>
      </c>
      <c r="W1875" t="s">
        <v>84</v>
      </c>
    </row>
    <row r="1876" spans="1:23">
      <c r="A1876">
        <v>78</v>
      </c>
      <c r="B1876" s="11">
        <v>46277</v>
      </c>
      <c r="C1876">
        <v>2026</v>
      </c>
      <c r="D1876" t="s">
        <v>91</v>
      </c>
      <c r="E1876" t="s">
        <v>84</v>
      </c>
      <c r="F1876" t="s">
        <v>20</v>
      </c>
      <c r="G1876" t="s">
        <v>47</v>
      </c>
      <c r="H1876" t="s">
        <v>2</v>
      </c>
      <c r="I1876" t="s">
        <v>13</v>
      </c>
      <c r="J1876" t="s">
        <v>34</v>
      </c>
      <c r="K1876" t="s">
        <v>35</v>
      </c>
      <c r="L1876">
        <v>5</v>
      </c>
      <c r="M1876">
        <v>40.78</v>
      </c>
      <c r="N1876">
        <v>0.05</v>
      </c>
      <c r="O1876">
        <v>14.94</v>
      </c>
      <c r="P1876">
        <v>193.70499999999998</v>
      </c>
      <c r="Q1876">
        <v>74.7</v>
      </c>
      <c r="R1876">
        <v>119.00499999999998</v>
      </c>
      <c r="S1876">
        <v>0.61436204537828132</v>
      </c>
      <c r="T1876">
        <v>2026</v>
      </c>
      <c r="U1876" t="s">
        <v>91</v>
      </c>
      <c r="V1876">
        <v>9</v>
      </c>
      <c r="W1876" t="s">
        <v>84</v>
      </c>
    </row>
    <row r="1877" spans="1:23">
      <c r="A1877">
        <v>354</v>
      </c>
      <c r="B1877" s="11">
        <v>46277</v>
      </c>
      <c r="C1877">
        <v>2026</v>
      </c>
      <c r="D1877" t="s">
        <v>91</v>
      </c>
      <c r="E1877" t="s">
        <v>84</v>
      </c>
      <c r="F1877" t="s">
        <v>11</v>
      </c>
      <c r="G1877" t="s">
        <v>52</v>
      </c>
      <c r="H1877" t="s">
        <v>2</v>
      </c>
      <c r="I1877" t="s">
        <v>3</v>
      </c>
      <c r="J1877" t="s">
        <v>4</v>
      </c>
      <c r="K1877" t="s">
        <v>22</v>
      </c>
      <c r="L1877">
        <v>4</v>
      </c>
      <c r="M1877">
        <v>51.47</v>
      </c>
      <c r="N1877">
        <v>0</v>
      </c>
      <c r="O1877">
        <v>21.9</v>
      </c>
      <c r="P1877">
        <v>205.88</v>
      </c>
      <c r="Q1877">
        <v>87.6</v>
      </c>
      <c r="R1877">
        <v>118.28</v>
      </c>
      <c r="S1877">
        <v>0.57450942296483387</v>
      </c>
      <c r="T1877">
        <v>2026</v>
      </c>
      <c r="U1877" t="s">
        <v>91</v>
      </c>
      <c r="V1877">
        <v>9</v>
      </c>
      <c r="W1877" t="s">
        <v>84</v>
      </c>
    </row>
    <row r="1878" spans="1:23">
      <c r="A1878">
        <v>1738</v>
      </c>
      <c r="B1878" s="11">
        <v>46277</v>
      </c>
      <c r="C1878">
        <v>2026</v>
      </c>
      <c r="D1878" t="s">
        <v>91</v>
      </c>
      <c r="E1878" t="s">
        <v>84</v>
      </c>
      <c r="F1878" t="s">
        <v>0</v>
      </c>
      <c r="G1878" t="s">
        <v>50</v>
      </c>
      <c r="H1878" t="s">
        <v>8</v>
      </c>
      <c r="I1878" t="s">
        <v>16</v>
      </c>
      <c r="J1878" t="s">
        <v>9</v>
      </c>
      <c r="K1878" t="s">
        <v>17</v>
      </c>
      <c r="L1878">
        <v>10</v>
      </c>
      <c r="M1878">
        <v>144.4</v>
      </c>
      <c r="N1878">
        <v>0.1</v>
      </c>
      <c r="O1878">
        <v>81.069999999999993</v>
      </c>
      <c r="P1878">
        <v>1299.6000000000001</v>
      </c>
      <c r="Q1878">
        <v>810.69999999999993</v>
      </c>
      <c r="R1878">
        <v>488.9000000000002</v>
      </c>
      <c r="S1878">
        <v>0.37619267466912909</v>
      </c>
      <c r="T1878">
        <v>2026</v>
      </c>
      <c r="U1878" t="s">
        <v>91</v>
      </c>
      <c r="V1878">
        <v>9</v>
      </c>
      <c r="W1878" t="s">
        <v>84</v>
      </c>
    </row>
    <row r="1879" spans="1:23">
      <c r="A1879">
        <v>1900</v>
      </c>
      <c r="B1879" s="11">
        <v>46277</v>
      </c>
      <c r="C1879">
        <v>2026</v>
      </c>
      <c r="D1879" t="s">
        <v>91</v>
      </c>
      <c r="E1879" t="s">
        <v>84</v>
      </c>
      <c r="F1879" t="s">
        <v>6</v>
      </c>
      <c r="G1879" t="s">
        <v>27</v>
      </c>
      <c r="H1879" t="s">
        <v>19</v>
      </c>
      <c r="I1879" t="s">
        <v>13</v>
      </c>
      <c r="J1879" t="s">
        <v>34</v>
      </c>
      <c r="K1879" t="s">
        <v>45</v>
      </c>
      <c r="L1879">
        <v>1</v>
      </c>
      <c r="M1879">
        <v>51.34</v>
      </c>
      <c r="N1879">
        <v>0.1</v>
      </c>
      <c r="O1879">
        <v>22.63</v>
      </c>
      <c r="P1879">
        <v>46.206000000000003</v>
      </c>
      <c r="Q1879">
        <v>22.63</v>
      </c>
      <c r="R1879">
        <v>23.576000000000004</v>
      </c>
      <c r="S1879">
        <v>0.51023676578799293</v>
      </c>
      <c r="T1879">
        <v>2026</v>
      </c>
      <c r="U1879" t="s">
        <v>91</v>
      </c>
      <c r="V1879">
        <v>9</v>
      </c>
      <c r="W1879" t="s">
        <v>84</v>
      </c>
    </row>
    <row r="1880" spans="1:23">
      <c r="A1880">
        <v>3375</v>
      </c>
      <c r="B1880" s="11">
        <v>46277</v>
      </c>
      <c r="C1880">
        <v>2026</v>
      </c>
      <c r="D1880" t="s">
        <v>91</v>
      </c>
      <c r="E1880" t="s">
        <v>84</v>
      </c>
      <c r="F1880" t="s">
        <v>6</v>
      </c>
      <c r="G1880" t="s">
        <v>7</v>
      </c>
      <c r="H1880" t="s">
        <v>8</v>
      </c>
      <c r="I1880" t="s">
        <v>3</v>
      </c>
      <c r="J1880" t="s">
        <v>14</v>
      </c>
      <c r="K1880" t="s">
        <v>32</v>
      </c>
      <c r="L1880">
        <v>6</v>
      </c>
      <c r="M1880">
        <v>47.72</v>
      </c>
      <c r="N1880">
        <v>0.1</v>
      </c>
      <c r="O1880">
        <v>18.41</v>
      </c>
      <c r="P1880">
        <v>257.68799999999999</v>
      </c>
      <c r="Q1880">
        <v>110.46000000000001</v>
      </c>
      <c r="R1880">
        <v>147.22799999999998</v>
      </c>
      <c r="S1880">
        <v>0.57134208810654741</v>
      </c>
      <c r="T1880">
        <v>2026</v>
      </c>
      <c r="U1880" t="s">
        <v>91</v>
      </c>
      <c r="V1880">
        <v>9</v>
      </c>
      <c r="W1880" t="s">
        <v>84</v>
      </c>
    </row>
    <row r="1881" spans="1:23">
      <c r="A1881">
        <v>3567</v>
      </c>
      <c r="B1881" s="11">
        <v>46277</v>
      </c>
      <c r="C1881">
        <v>2026</v>
      </c>
      <c r="D1881" t="s">
        <v>91</v>
      </c>
      <c r="E1881" t="s">
        <v>84</v>
      </c>
      <c r="F1881" t="s">
        <v>6</v>
      </c>
      <c r="G1881" t="s">
        <v>41</v>
      </c>
      <c r="H1881" t="s">
        <v>2</v>
      </c>
      <c r="I1881" t="s">
        <v>16</v>
      </c>
      <c r="J1881" t="s">
        <v>23</v>
      </c>
      <c r="K1881" t="s">
        <v>40</v>
      </c>
      <c r="L1881">
        <v>1</v>
      </c>
      <c r="M1881">
        <v>81.489999999999995</v>
      </c>
      <c r="N1881">
        <v>0.1</v>
      </c>
      <c r="O1881">
        <v>38.83</v>
      </c>
      <c r="P1881">
        <v>73.340999999999994</v>
      </c>
      <c r="Q1881">
        <v>38.83</v>
      </c>
      <c r="R1881">
        <v>34.510999999999996</v>
      </c>
      <c r="S1881">
        <v>0.47055535103148305</v>
      </c>
      <c r="T1881">
        <v>2026</v>
      </c>
      <c r="U1881" t="s">
        <v>91</v>
      </c>
      <c r="V1881">
        <v>9</v>
      </c>
      <c r="W1881" t="s">
        <v>84</v>
      </c>
    </row>
    <row r="1882" spans="1:23">
      <c r="A1882">
        <v>4106</v>
      </c>
      <c r="B1882" s="11">
        <v>46277</v>
      </c>
      <c r="C1882">
        <v>2026</v>
      </c>
      <c r="D1882" t="s">
        <v>91</v>
      </c>
      <c r="E1882" t="s">
        <v>84</v>
      </c>
      <c r="F1882" t="s">
        <v>6</v>
      </c>
      <c r="G1882" t="s">
        <v>27</v>
      </c>
      <c r="H1882" t="s">
        <v>19</v>
      </c>
      <c r="I1882" t="s">
        <v>3</v>
      </c>
      <c r="J1882" t="s">
        <v>4</v>
      </c>
      <c r="K1882" t="s">
        <v>26</v>
      </c>
      <c r="L1882">
        <v>2</v>
      </c>
      <c r="M1882">
        <v>39.700000000000003</v>
      </c>
      <c r="N1882">
        <v>0</v>
      </c>
      <c r="O1882">
        <v>16.32</v>
      </c>
      <c r="P1882">
        <v>79.400000000000006</v>
      </c>
      <c r="Q1882">
        <v>32.64</v>
      </c>
      <c r="R1882">
        <v>46.760000000000005</v>
      </c>
      <c r="S1882">
        <v>0.58891687657430736</v>
      </c>
      <c r="T1882">
        <v>2026</v>
      </c>
      <c r="U1882" t="s">
        <v>91</v>
      </c>
      <c r="V1882">
        <v>9</v>
      </c>
      <c r="W1882" t="s">
        <v>84</v>
      </c>
    </row>
    <row r="1883" spans="1:23">
      <c r="A1883">
        <v>4293</v>
      </c>
      <c r="B1883" s="11">
        <v>46277</v>
      </c>
      <c r="C1883">
        <v>2026</v>
      </c>
      <c r="D1883" t="s">
        <v>91</v>
      </c>
      <c r="E1883" t="s">
        <v>84</v>
      </c>
      <c r="F1883" t="s">
        <v>6</v>
      </c>
      <c r="G1883" t="s">
        <v>43</v>
      </c>
      <c r="H1883" t="s">
        <v>8</v>
      </c>
      <c r="I1883" t="s">
        <v>13</v>
      </c>
      <c r="J1883" t="s">
        <v>23</v>
      </c>
      <c r="K1883" t="s">
        <v>24</v>
      </c>
      <c r="L1883">
        <v>4</v>
      </c>
      <c r="M1883">
        <v>344.67</v>
      </c>
      <c r="N1883">
        <v>0.1</v>
      </c>
      <c r="O1883">
        <v>195.35</v>
      </c>
      <c r="P1883">
        <v>1240.8120000000001</v>
      </c>
      <c r="Q1883">
        <v>781.4</v>
      </c>
      <c r="R1883">
        <v>459.41200000000015</v>
      </c>
      <c r="S1883">
        <v>0.37025109363868186</v>
      </c>
      <c r="T1883">
        <v>2026</v>
      </c>
      <c r="U1883" t="s">
        <v>91</v>
      </c>
      <c r="V1883">
        <v>9</v>
      </c>
      <c r="W1883" t="s">
        <v>84</v>
      </c>
    </row>
    <row r="1884" spans="1:23">
      <c r="A1884">
        <v>4859</v>
      </c>
      <c r="B1884" s="11">
        <v>46277</v>
      </c>
      <c r="C1884">
        <v>2026</v>
      </c>
      <c r="D1884" t="s">
        <v>91</v>
      </c>
      <c r="E1884" t="s">
        <v>84</v>
      </c>
      <c r="F1884" t="s">
        <v>0</v>
      </c>
      <c r="G1884" t="s">
        <v>1</v>
      </c>
      <c r="H1884" t="s">
        <v>2</v>
      </c>
      <c r="I1884" t="s">
        <v>3</v>
      </c>
      <c r="J1884" t="s">
        <v>4</v>
      </c>
      <c r="K1884" t="s">
        <v>5</v>
      </c>
      <c r="L1884">
        <v>1</v>
      </c>
      <c r="M1884">
        <v>80.39</v>
      </c>
      <c r="N1884">
        <v>0</v>
      </c>
      <c r="O1884">
        <v>42.85</v>
      </c>
      <c r="P1884">
        <v>80.39</v>
      </c>
      <c r="Q1884">
        <v>42.85</v>
      </c>
      <c r="R1884">
        <v>37.54</v>
      </c>
      <c r="S1884">
        <v>0.46697350416718497</v>
      </c>
      <c r="T1884">
        <v>2026</v>
      </c>
      <c r="U1884" t="s">
        <v>91</v>
      </c>
      <c r="V1884">
        <v>9</v>
      </c>
      <c r="W1884" t="s">
        <v>84</v>
      </c>
    </row>
    <row r="1885" spans="1:23">
      <c r="A1885">
        <v>770</v>
      </c>
      <c r="B1885" s="11">
        <v>46278</v>
      </c>
      <c r="C1885">
        <v>2026</v>
      </c>
      <c r="D1885" t="s">
        <v>91</v>
      </c>
      <c r="E1885" t="s">
        <v>84</v>
      </c>
      <c r="F1885" t="s">
        <v>11</v>
      </c>
      <c r="G1885" t="s">
        <v>18</v>
      </c>
      <c r="H1885" t="s">
        <v>19</v>
      </c>
      <c r="I1885" t="s">
        <v>3</v>
      </c>
      <c r="J1885" t="s">
        <v>9</v>
      </c>
      <c r="K1885" t="s">
        <v>17</v>
      </c>
      <c r="L1885">
        <v>1</v>
      </c>
      <c r="M1885">
        <v>143.66999999999999</v>
      </c>
      <c r="N1885">
        <v>0.1</v>
      </c>
      <c r="O1885">
        <v>79.89</v>
      </c>
      <c r="P1885">
        <v>129.303</v>
      </c>
      <c r="Q1885">
        <v>79.89</v>
      </c>
      <c r="R1885">
        <v>49.412999999999997</v>
      </c>
      <c r="S1885">
        <v>0.38214890605786406</v>
      </c>
      <c r="T1885">
        <v>2026</v>
      </c>
      <c r="U1885" t="s">
        <v>91</v>
      </c>
      <c r="V1885">
        <v>9</v>
      </c>
      <c r="W1885" t="s">
        <v>84</v>
      </c>
    </row>
    <row r="1886" spans="1:23">
      <c r="A1886">
        <v>1375</v>
      </c>
      <c r="B1886" s="11">
        <v>46278</v>
      </c>
      <c r="C1886">
        <v>2026</v>
      </c>
      <c r="D1886" t="s">
        <v>91</v>
      </c>
      <c r="E1886" t="s">
        <v>84</v>
      </c>
      <c r="F1886" t="s">
        <v>6</v>
      </c>
      <c r="G1886" t="s">
        <v>43</v>
      </c>
      <c r="H1886" t="s">
        <v>19</v>
      </c>
      <c r="I1886" t="s">
        <v>3</v>
      </c>
      <c r="J1886" t="s">
        <v>14</v>
      </c>
      <c r="K1886" t="s">
        <v>15</v>
      </c>
      <c r="L1886">
        <v>1</v>
      </c>
      <c r="M1886">
        <v>35.86</v>
      </c>
      <c r="N1886">
        <v>0</v>
      </c>
      <c r="O1886">
        <v>13.33</v>
      </c>
      <c r="P1886">
        <v>35.86</v>
      </c>
      <c r="Q1886">
        <v>13.33</v>
      </c>
      <c r="R1886">
        <v>22.53</v>
      </c>
      <c r="S1886">
        <v>0.62827663134411604</v>
      </c>
      <c r="T1886">
        <v>2026</v>
      </c>
      <c r="U1886" t="s">
        <v>91</v>
      </c>
      <c r="V1886">
        <v>9</v>
      </c>
      <c r="W1886" t="s">
        <v>84</v>
      </c>
    </row>
    <row r="1887" spans="1:23">
      <c r="A1887">
        <v>2063</v>
      </c>
      <c r="B1887" s="11">
        <v>46278</v>
      </c>
      <c r="C1887">
        <v>2026</v>
      </c>
      <c r="D1887" t="s">
        <v>91</v>
      </c>
      <c r="E1887" t="s">
        <v>84</v>
      </c>
      <c r="F1887" t="s">
        <v>6</v>
      </c>
      <c r="G1887" t="s">
        <v>49</v>
      </c>
      <c r="H1887" t="s">
        <v>19</v>
      </c>
      <c r="I1887" t="s">
        <v>3</v>
      </c>
      <c r="J1887" t="s">
        <v>14</v>
      </c>
      <c r="K1887" t="s">
        <v>44</v>
      </c>
      <c r="L1887">
        <v>3</v>
      </c>
      <c r="M1887">
        <v>130.28</v>
      </c>
      <c r="N1887">
        <v>0.1</v>
      </c>
      <c r="O1887">
        <v>65.33</v>
      </c>
      <c r="P1887">
        <v>351.75600000000003</v>
      </c>
      <c r="Q1887">
        <v>195.99</v>
      </c>
      <c r="R1887">
        <v>155.76600000000002</v>
      </c>
      <c r="S1887">
        <v>0.44282400300208102</v>
      </c>
      <c r="T1887">
        <v>2026</v>
      </c>
      <c r="U1887" t="s">
        <v>91</v>
      </c>
      <c r="V1887">
        <v>9</v>
      </c>
      <c r="W1887" t="s">
        <v>84</v>
      </c>
    </row>
    <row r="1888" spans="1:23">
      <c r="A1888">
        <v>2563</v>
      </c>
      <c r="B1888" s="11">
        <v>46278</v>
      </c>
      <c r="C1888">
        <v>2026</v>
      </c>
      <c r="D1888" t="s">
        <v>91</v>
      </c>
      <c r="E1888" t="s">
        <v>84</v>
      </c>
      <c r="F1888" t="s">
        <v>6</v>
      </c>
      <c r="G1888" t="s">
        <v>27</v>
      </c>
      <c r="H1888" t="s">
        <v>28</v>
      </c>
      <c r="I1888" t="s">
        <v>3</v>
      </c>
      <c r="J1888" t="s">
        <v>9</v>
      </c>
      <c r="K1888" t="s">
        <v>37</v>
      </c>
      <c r="L1888">
        <v>1</v>
      </c>
      <c r="M1888">
        <v>157.88999999999999</v>
      </c>
      <c r="N1888">
        <v>0.1</v>
      </c>
      <c r="O1888">
        <v>78.209999999999994</v>
      </c>
      <c r="P1888">
        <v>142.101</v>
      </c>
      <c r="Q1888">
        <v>78.209999999999994</v>
      </c>
      <c r="R1888">
        <v>63.891000000000005</v>
      </c>
      <c r="S1888">
        <v>0.44961682183798851</v>
      </c>
      <c r="T1888">
        <v>2026</v>
      </c>
      <c r="U1888" t="s">
        <v>91</v>
      </c>
      <c r="V1888">
        <v>9</v>
      </c>
      <c r="W1888" t="s">
        <v>84</v>
      </c>
    </row>
    <row r="1889" spans="1:23">
      <c r="A1889">
        <v>2786</v>
      </c>
      <c r="B1889" s="11">
        <v>46278</v>
      </c>
      <c r="C1889">
        <v>2026</v>
      </c>
      <c r="D1889" t="s">
        <v>91</v>
      </c>
      <c r="E1889" t="s">
        <v>84</v>
      </c>
      <c r="F1889" t="s">
        <v>20</v>
      </c>
      <c r="G1889" t="s">
        <v>33</v>
      </c>
      <c r="H1889" t="s">
        <v>2</v>
      </c>
      <c r="I1889" t="s">
        <v>13</v>
      </c>
      <c r="J1889" t="s">
        <v>34</v>
      </c>
      <c r="K1889" t="s">
        <v>35</v>
      </c>
      <c r="L1889">
        <v>2</v>
      </c>
      <c r="M1889">
        <v>40.83</v>
      </c>
      <c r="N1889">
        <v>0</v>
      </c>
      <c r="O1889">
        <v>14.56</v>
      </c>
      <c r="P1889">
        <v>81.66</v>
      </c>
      <c r="Q1889">
        <v>29.12</v>
      </c>
      <c r="R1889">
        <v>52.539999999999992</v>
      </c>
      <c r="S1889">
        <v>0.64339946118050451</v>
      </c>
      <c r="T1889">
        <v>2026</v>
      </c>
      <c r="U1889" t="s">
        <v>91</v>
      </c>
      <c r="V1889">
        <v>9</v>
      </c>
      <c r="W1889" t="s">
        <v>84</v>
      </c>
    </row>
    <row r="1890" spans="1:23">
      <c r="A1890">
        <v>3269</v>
      </c>
      <c r="B1890" s="11">
        <v>46278</v>
      </c>
      <c r="C1890">
        <v>2026</v>
      </c>
      <c r="D1890" t="s">
        <v>91</v>
      </c>
      <c r="E1890" t="s">
        <v>84</v>
      </c>
      <c r="F1890" t="s">
        <v>11</v>
      </c>
      <c r="G1890" t="s">
        <v>52</v>
      </c>
      <c r="H1890" t="s">
        <v>19</v>
      </c>
      <c r="I1890" t="s">
        <v>13</v>
      </c>
      <c r="J1890" t="s">
        <v>34</v>
      </c>
      <c r="K1890" t="s">
        <v>42</v>
      </c>
      <c r="L1890">
        <v>2</v>
      </c>
      <c r="M1890">
        <v>37.119999999999997</v>
      </c>
      <c r="N1890">
        <v>0</v>
      </c>
      <c r="O1890">
        <v>14.26</v>
      </c>
      <c r="P1890">
        <v>74.239999999999995</v>
      </c>
      <c r="Q1890">
        <v>28.52</v>
      </c>
      <c r="R1890">
        <v>45.72</v>
      </c>
      <c r="S1890">
        <v>0.61584051724137934</v>
      </c>
      <c r="T1890">
        <v>2026</v>
      </c>
      <c r="U1890" t="s">
        <v>91</v>
      </c>
      <c r="V1890">
        <v>9</v>
      </c>
      <c r="W1890" t="s">
        <v>84</v>
      </c>
    </row>
    <row r="1891" spans="1:23">
      <c r="A1891">
        <v>3346</v>
      </c>
      <c r="B1891" s="11">
        <v>46278</v>
      </c>
      <c r="C1891">
        <v>2026</v>
      </c>
      <c r="D1891" t="s">
        <v>91</v>
      </c>
      <c r="E1891" t="s">
        <v>84</v>
      </c>
      <c r="F1891" t="s">
        <v>20</v>
      </c>
      <c r="G1891" t="s">
        <v>33</v>
      </c>
      <c r="H1891" t="s">
        <v>2</v>
      </c>
      <c r="I1891" t="s">
        <v>3</v>
      </c>
      <c r="J1891" t="s">
        <v>23</v>
      </c>
      <c r="K1891" t="s">
        <v>51</v>
      </c>
      <c r="L1891">
        <v>2</v>
      </c>
      <c r="M1891">
        <v>124.04</v>
      </c>
      <c r="N1891">
        <v>0.05</v>
      </c>
      <c r="O1891">
        <v>59.29</v>
      </c>
      <c r="P1891">
        <v>235.67599999999999</v>
      </c>
      <c r="Q1891">
        <v>118.58</v>
      </c>
      <c r="R1891">
        <v>117.09599999999999</v>
      </c>
      <c r="S1891">
        <v>0.49685160983723414</v>
      </c>
      <c r="T1891">
        <v>2026</v>
      </c>
      <c r="U1891" t="s">
        <v>91</v>
      </c>
      <c r="V1891">
        <v>9</v>
      </c>
      <c r="W1891" t="s">
        <v>84</v>
      </c>
    </row>
    <row r="1892" spans="1:23">
      <c r="A1892">
        <v>4097</v>
      </c>
      <c r="B1892" s="11">
        <v>46278</v>
      </c>
      <c r="C1892">
        <v>2026</v>
      </c>
      <c r="D1892" t="s">
        <v>91</v>
      </c>
      <c r="E1892" t="s">
        <v>84</v>
      </c>
      <c r="F1892" t="s">
        <v>6</v>
      </c>
      <c r="G1892" t="s">
        <v>43</v>
      </c>
      <c r="H1892" t="s">
        <v>2</v>
      </c>
      <c r="I1892" t="s">
        <v>3</v>
      </c>
      <c r="J1892" t="s">
        <v>9</v>
      </c>
      <c r="K1892" t="s">
        <v>17</v>
      </c>
      <c r="L1892">
        <v>1</v>
      </c>
      <c r="M1892">
        <v>142.36000000000001</v>
      </c>
      <c r="N1892">
        <v>0</v>
      </c>
      <c r="O1892">
        <v>78.3</v>
      </c>
      <c r="P1892">
        <v>142.36000000000001</v>
      </c>
      <c r="Q1892">
        <v>78.3</v>
      </c>
      <c r="R1892">
        <v>64.060000000000016</v>
      </c>
      <c r="S1892">
        <v>0.44998595110986239</v>
      </c>
      <c r="T1892">
        <v>2026</v>
      </c>
      <c r="U1892" t="s">
        <v>91</v>
      </c>
      <c r="V1892">
        <v>9</v>
      </c>
      <c r="W1892" t="s">
        <v>84</v>
      </c>
    </row>
    <row r="1893" spans="1:23">
      <c r="A1893">
        <v>4208</v>
      </c>
      <c r="B1893" s="11">
        <v>46278</v>
      </c>
      <c r="C1893">
        <v>2026</v>
      </c>
      <c r="D1893" t="s">
        <v>91</v>
      </c>
      <c r="E1893" t="s">
        <v>84</v>
      </c>
      <c r="F1893" t="s">
        <v>6</v>
      </c>
      <c r="G1893" t="s">
        <v>43</v>
      </c>
      <c r="H1893" t="s">
        <v>8</v>
      </c>
      <c r="I1893" t="s">
        <v>16</v>
      </c>
      <c r="J1893" t="s">
        <v>4</v>
      </c>
      <c r="K1893" t="s">
        <v>30</v>
      </c>
      <c r="L1893">
        <v>6</v>
      </c>
      <c r="M1893">
        <v>104.11</v>
      </c>
      <c r="N1893">
        <v>0.1</v>
      </c>
      <c r="O1893">
        <v>49</v>
      </c>
      <c r="P1893">
        <v>562.19399999999996</v>
      </c>
      <c r="Q1893">
        <v>294</v>
      </c>
      <c r="R1893">
        <v>268.19399999999996</v>
      </c>
      <c r="S1893">
        <v>0.47704884790659446</v>
      </c>
      <c r="T1893">
        <v>2026</v>
      </c>
      <c r="U1893" t="s">
        <v>91</v>
      </c>
      <c r="V1893">
        <v>9</v>
      </c>
      <c r="W1893" t="s">
        <v>84</v>
      </c>
    </row>
    <row r="1894" spans="1:23">
      <c r="A1894">
        <v>4606</v>
      </c>
      <c r="B1894" s="11">
        <v>46278</v>
      </c>
      <c r="C1894">
        <v>2026</v>
      </c>
      <c r="D1894" t="s">
        <v>91</v>
      </c>
      <c r="E1894" t="s">
        <v>84</v>
      </c>
      <c r="F1894" t="s">
        <v>20</v>
      </c>
      <c r="G1894" t="s">
        <v>33</v>
      </c>
      <c r="H1894" t="s">
        <v>2</v>
      </c>
      <c r="I1894" t="s">
        <v>16</v>
      </c>
      <c r="J1894" t="s">
        <v>23</v>
      </c>
      <c r="K1894" t="s">
        <v>24</v>
      </c>
      <c r="L1894">
        <v>1</v>
      </c>
      <c r="M1894">
        <v>335.02</v>
      </c>
      <c r="N1894">
        <v>0.05</v>
      </c>
      <c r="O1894">
        <v>198.44</v>
      </c>
      <c r="P1894">
        <v>318.26899999999995</v>
      </c>
      <c r="Q1894">
        <v>198.44</v>
      </c>
      <c r="R1894">
        <v>119.82899999999995</v>
      </c>
      <c r="S1894">
        <v>0.3765022669502841</v>
      </c>
      <c r="T1894">
        <v>2026</v>
      </c>
      <c r="U1894" t="s">
        <v>91</v>
      </c>
      <c r="V1894">
        <v>9</v>
      </c>
      <c r="W1894" t="s">
        <v>84</v>
      </c>
    </row>
    <row r="1895" spans="1:23">
      <c r="A1895">
        <v>222</v>
      </c>
      <c r="B1895" s="11">
        <v>46279</v>
      </c>
      <c r="C1895">
        <v>2026</v>
      </c>
      <c r="D1895" t="s">
        <v>91</v>
      </c>
      <c r="E1895" t="s">
        <v>84</v>
      </c>
      <c r="F1895" t="s">
        <v>6</v>
      </c>
      <c r="G1895" t="s">
        <v>43</v>
      </c>
      <c r="H1895" t="s">
        <v>2</v>
      </c>
      <c r="I1895" t="s">
        <v>3</v>
      </c>
      <c r="J1895" t="s">
        <v>4</v>
      </c>
      <c r="K1895" t="s">
        <v>22</v>
      </c>
      <c r="L1895">
        <v>2</v>
      </c>
      <c r="M1895">
        <v>49.69</v>
      </c>
      <c r="N1895">
        <v>0.05</v>
      </c>
      <c r="O1895">
        <v>22.55</v>
      </c>
      <c r="P1895">
        <v>94.410999999999987</v>
      </c>
      <c r="Q1895">
        <v>45.1</v>
      </c>
      <c r="R1895">
        <v>49.310999999999986</v>
      </c>
      <c r="S1895">
        <v>0.52230142674052804</v>
      </c>
      <c r="T1895">
        <v>2026</v>
      </c>
      <c r="U1895" t="s">
        <v>91</v>
      </c>
      <c r="V1895">
        <v>9</v>
      </c>
      <c r="W1895" t="s">
        <v>84</v>
      </c>
    </row>
    <row r="1896" spans="1:23">
      <c r="A1896">
        <v>241</v>
      </c>
      <c r="B1896" s="11">
        <v>46279</v>
      </c>
      <c r="C1896">
        <v>2026</v>
      </c>
      <c r="D1896" t="s">
        <v>91</v>
      </c>
      <c r="E1896" t="s">
        <v>84</v>
      </c>
      <c r="F1896" t="s">
        <v>11</v>
      </c>
      <c r="G1896" t="s">
        <v>25</v>
      </c>
      <c r="H1896" t="s">
        <v>2</v>
      </c>
      <c r="I1896" t="s">
        <v>3</v>
      </c>
      <c r="J1896" t="s">
        <v>4</v>
      </c>
      <c r="K1896" t="s">
        <v>22</v>
      </c>
      <c r="L1896">
        <v>4</v>
      </c>
      <c r="M1896">
        <v>50.5</v>
      </c>
      <c r="N1896">
        <v>0</v>
      </c>
      <c r="O1896">
        <v>23.02</v>
      </c>
      <c r="P1896">
        <v>202</v>
      </c>
      <c r="Q1896">
        <v>92.08</v>
      </c>
      <c r="R1896">
        <v>109.92</v>
      </c>
      <c r="S1896">
        <v>0.5441584158415842</v>
      </c>
      <c r="T1896">
        <v>2026</v>
      </c>
      <c r="U1896" t="s">
        <v>91</v>
      </c>
      <c r="V1896">
        <v>9</v>
      </c>
      <c r="W1896" t="s">
        <v>84</v>
      </c>
    </row>
    <row r="1897" spans="1:23">
      <c r="A1897">
        <v>753</v>
      </c>
      <c r="B1897" s="11">
        <v>46279</v>
      </c>
      <c r="C1897">
        <v>2026</v>
      </c>
      <c r="D1897" t="s">
        <v>91</v>
      </c>
      <c r="E1897" t="s">
        <v>84</v>
      </c>
      <c r="F1897" t="s">
        <v>20</v>
      </c>
      <c r="G1897" t="s">
        <v>21</v>
      </c>
      <c r="H1897" t="s">
        <v>19</v>
      </c>
      <c r="I1897" t="s">
        <v>3</v>
      </c>
      <c r="J1897" t="s">
        <v>14</v>
      </c>
      <c r="K1897" t="s">
        <v>32</v>
      </c>
      <c r="L1897">
        <v>1</v>
      </c>
      <c r="M1897">
        <v>47.55</v>
      </c>
      <c r="N1897">
        <v>0.05</v>
      </c>
      <c r="O1897">
        <v>18.350000000000001</v>
      </c>
      <c r="P1897">
        <v>45.172499999999992</v>
      </c>
      <c r="Q1897">
        <v>18.350000000000001</v>
      </c>
      <c r="R1897">
        <v>26.822499999999991</v>
      </c>
      <c r="S1897">
        <v>0.5937794011843488</v>
      </c>
      <c r="T1897">
        <v>2026</v>
      </c>
      <c r="U1897" t="s">
        <v>91</v>
      </c>
      <c r="V1897">
        <v>9</v>
      </c>
      <c r="W1897" t="s">
        <v>84</v>
      </c>
    </row>
    <row r="1898" spans="1:23">
      <c r="A1898">
        <v>2530</v>
      </c>
      <c r="B1898" s="11">
        <v>46279</v>
      </c>
      <c r="C1898">
        <v>2026</v>
      </c>
      <c r="D1898" t="s">
        <v>91</v>
      </c>
      <c r="E1898" t="s">
        <v>84</v>
      </c>
      <c r="F1898" t="s">
        <v>20</v>
      </c>
      <c r="G1898" t="s">
        <v>31</v>
      </c>
      <c r="H1898" t="s">
        <v>2</v>
      </c>
      <c r="I1898" t="s">
        <v>13</v>
      </c>
      <c r="J1898" t="s">
        <v>14</v>
      </c>
      <c r="K1898" t="s">
        <v>32</v>
      </c>
      <c r="L1898">
        <v>6</v>
      </c>
      <c r="M1898">
        <v>46.16</v>
      </c>
      <c r="N1898">
        <v>0.1</v>
      </c>
      <c r="O1898">
        <v>18.39</v>
      </c>
      <c r="P1898">
        <v>249.26399999999998</v>
      </c>
      <c r="Q1898">
        <v>110.34</v>
      </c>
      <c r="R1898">
        <v>138.92399999999998</v>
      </c>
      <c r="S1898">
        <v>0.55733679953783932</v>
      </c>
      <c r="T1898">
        <v>2026</v>
      </c>
      <c r="U1898" t="s">
        <v>91</v>
      </c>
      <c r="V1898">
        <v>9</v>
      </c>
      <c r="W1898" t="s">
        <v>84</v>
      </c>
    </row>
    <row r="1899" spans="1:23">
      <c r="A1899">
        <v>572</v>
      </c>
      <c r="B1899" s="11">
        <v>46280</v>
      </c>
      <c r="C1899">
        <v>2026</v>
      </c>
      <c r="D1899" t="s">
        <v>91</v>
      </c>
      <c r="E1899" t="s">
        <v>84</v>
      </c>
      <c r="F1899" t="s">
        <v>0</v>
      </c>
      <c r="G1899" t="s">
        <v>50</v>
      </c>
      <c r="H1899" t="s">
        <v>19</v>
      </c>
      <c r="I1899" t="s">
        <v>3</v>
      </c>
      <c r="J1899" t="s">
        <v>14</v>
      </c>
      <c r="K1899" t="s">
        <v>44</v>
      </c>
      <c r="L1899">
        <v>2</v>
      </c>
      <c r="M1899">
        <v>135.79</v>
      </c>
      <c r="N1899">
        <v>0.05</v>
      </c>
      <c r="O1899">
        <v>66.53</v>
      </c>
      <c r="P1899">
        <v>258.00099999999998</v>
      </c>
      <c r="Q1899">
        <v>133.06</v>
      </c>
      <c r="R1899">
        <v>124.94099999999997</v>
      </c>
      <c r="S1899">
        <v>0.48426556486215167</v>
      </c>
      <c r="T1899">
        <v>2026</v>
      </c>
      <c r="U1899" t="s">
        <v>91</v>
      </c>
      <c r="V1899">
        <v>9</v>
      </c>
      <c r="W1899" t="s">
        <v>84</v>
      </c>
    </row>
    <row r="1900" spans="1:23">
      <c r="A1900">
        <v>874</v>
      </c>
      <c r="B1900" s="11">
        <v>46280</v>
      </c>
      <c r="C1900">
        <v>2026</v>
      </c>
      <c r="D1900" t="s">
        <v>91</v>
      </c>
      <c r="E1900" t="s">
        <v>84</v>
      </c>
      <c r="F1900" t="s">
        <v>0</v>
      </c>
      <c r="G1900" t="s">
        <v>50</v>
      </c>
      <c r="H1900" t="s">
        <v>2</v>
      </c>
      <c r="I1900" t="s">
        <v>3</v>
      </c>
      <c r="J1900" t="s">
        <v>9</v>
      </c>
      <c r="K1900" t="s">
        <v>17</v>
      </c>
      <c r="L1900">
        <v>2</v>
      </c>
      <c r="M1900">
        <v>141.91999999999999</v>
      </c>
      <c r="N1900">
        <v>0</v>
      </c>
      <c r="O1900">
        <v>79.900000000000006</v>
      </c>
      <c r="P1900">
        <v>283.83999999999997</v>
      </c>
      <c r="Q1900">
        <v>159.80000000000001</v>
      </c>
      <c r="R1900">
        <v>124.03999999999996</v>
      </c>
      <c r="S1900">
        <v>0.43700676437429531</v>
      </c>
      <c r="T1900">
        <v>2026</v>
      </c>
      <c r="U1900" t="s">
        <v>91</v>
      </c>
      <c r="V1900">
        <v>9</v>
      </c>
      <c r="W1900" t="s">
        <v>84</v>
      </c>
    </row>
    <row r="1901" spans="1:23">
      <c r="A1901">
        <v>937</v>
      </c>
      <c r="B1901" s="11">
        <v>46280</v>
      </c>
      <c r="C1901">
        <v>2026</v>
      </c>
      <c r="D1901" t="s">
        <v>91</v>
      </c>
      <c r="E1901" t="s">
        <v>84</v>
      </c>
      <c r="F1901" t="s">
        <v>20</v>
      </c>
      <c r="G1901" t="s">
        <v>21</v>
      </c>
      <c r="H1901" t="s">
        <v>28</v>
      </c>
      <c r="I1901" t="s">
        <v>16</v>
      </c>
      <c r="J1901" t="s">
        <v>9</v>
      </c>
      <c r="K1901" t="s">
        <v>17</v>
      </c>
      <c r="L1901">
        <v>1</v>
      </c>
      <c r="M1901">
        <v>146.41</v>
      </c>
      <c r="N1901">
        <v>0.15</v>
      </c>
      <c r="O1901">
        <v>80.87</v>
      </c>
      <c r="P1901">
        <v>124.4485</v>
      </c>
      <c r="Q1901">
        <v>80.87</v>
      </c>
      <c r="R1901">
        <v>43.578499999999991</v>
      </c>
      <c r="S1901">
        <v>0.35017296311325563</v>
      </c>
      <c r="T1901">
        <v>2026</v>
      </c>
      <c r="U1901" t="s">
        <v>91</v>
      </c>
      <c r="V1901">
        <v>9</v>
      </c>
      <c r="W1901" t="s">
        <v>84</v>
      </c>
    </row>
    <row r="1902" spans="1:23">
      <c r="A1902">
        <v>1229</v>
      </c>
      <c r="B1902" s="11">
        <v>46280</v>
      </c>
      <c r="C1902">
        <v>2026</v>
      </c>
      <c r="D1902" t="s">
        <v>91</v>
      </c>
      <c r="E1902" t="s">
        <v>84</v>
      </c>
      <c r="F1902" t="s">
        <v>6</v>
      </c>
      <c r="G1902" t="s">
        <v>7</v>
      </c>
      <c r="H1902" t="s">
        <v>28</v>
      </c>
      <c r="I1902" t="s">
        <v>13</v>
      </c>
      <c r="J1902" t="s">
        <v>4</v>
      </c>
      <c r="K1902" t="s">
        <v>26</v>
      </c>
      <c r="L1902">
        <v>5</v>
      </c>
      <c r="M1902">
        <v>40.17</v>
      </c>
      <c r="N1902">
        <v>0</v>
      </c>
      <c r="O1902">
        <v>16.27</v>
      </c>
      <c r="P1902">
        <v>200.85000000000002</v>
      </c>
      <c r="Q1902">
        <v>81.349999999999994</v>
      </c>
      <c r="R1902">
        <v>119.50000000000003</v>
      </c>
      <c r="S1902">
        <v>0.59497137167040082</v>
      </c>
      <c r="T1902">
        <v>2026</v>
      </c>
      <c r="U1902" t="s">
        <v>91</v>
      </c>
      <c r="V1902">
        <v>9</v>
      </c>
      <c r="W1902" t="s">
        <v>84</v>
      </c>
    </row>
    <row r="1903" spans="1:23">
      <c r="A1903">
        <v>2186</v>
      </c>
      <c r="B1903" s="11">
        <v>46280</v>
      </c>
      <c r="C1903">
        <v>2026</v>
      </c>
      <c r="D1903" t="s">
        <v>91</v>
      </c>
      <c r="E1903" t="s">
        <v>84</v>
      </c>
      <c r="F1903" t="s">
        <v>11</v>
      </c>
      <c r="G1903" t="s">
        <v>12</v>
      </c>
      <c r="H1903" t="s">
        <v>2</v>
      </c>
      <c r="I1903" t="s">
        <v>3</v>
      </c>
      <c r="J1903" t="s">
        <v>9</v>
      </c>
      <c r="K1903" t="s">
        <v>10</v>
      </c>
      <c r="L1903">
        <v>2</v>
      </c>
      <c r="M1903">
        <v>91.6</v>
      </c>
      <c r="N1903">
        <v>0</v>
      </c>
      <c r="O1903">
        <v>46.54</v>
      </c>
      <c r="P1903">
        <v>183.2</v>
      </c>
      <c r="Q1903">
        <v>93.08</v>
      </c>
      <c r="R1903">
        <v>90.11999999999999</v>
      </c>
      <c r="S1903">
        <v>0.49192139737991264</v>
      </c>
      <c r="T1903">
        <v>2026</v>
      </c>
      <c r="U1903" t="s">
        <v>91</v>
      </c>
      <c r="V1903">
        <v>9</v>
      </c>
      <c r="W1903" t="s">
        <v>84</v>
      </c>
    </row>
    <row r="1904" spans="1:23">
      <c r="A1904">
        <v>2922</v>
      </c>
      <c r="B1904" s="11">
        <v>46280</v>
      </c>
      <c r="C1904">
        <v>2026</v>
      </c>
      <c r="D1904" t="s">
        <v>91</v>
      </c>
      <c r="E1904" t="s">
        <v>84</v>
      </c>
      <c r="F1904" t="s">
        <v>11</v>
      </c>
      <c r="G1904" t="s">
        <v>12</v>
      </c>
      <c r="H1904" t="s">
        <v>2</v>
      </c>
      <c r="I1904" t="s">
        <v>13</v>
      </c>
      <c r="J1904" t="s">
        <v>34</v>
      </c>
      <c r="K1904" t="s">
        <v>38</v>
      </c>
      <c r="L1904">
        <v>4</v>
      </c>
      <c r="M1904">
        <v>121.47</v>
      </c>
      <c r="N1904">
        <v>0.05</v>
      </c>
      <c r="O1904">
        <v>67.650000000000006</v>
      </c>
      <c r="P1904">
        <v>461.58599999999996</v>
      </c>
      <c r="Q1904">
        <v>270.60000000000002</v>
      </c>
      <c r="R1904">
        <v>190.98599999999993</v>
      </c>
      <c r="S1904">
        <v>0.41376038268058379</v>
      </c>
      <c r="T1904">
        <v>2026</v>
      </c>
      <c r="U1904" t="s">
        <v>91</v>
      </c>
      <c r="V1904">
        <v>9</v>
      </c>
      <c r="W1904" t="s">
        <v>84</v>
      </c>
    </row>
    <row r="1905" spans="1:23">
      <c r="A1905">
        <v>3140</v>
      </c>
      <c r="B1905" s="11">
        <v>46280</v>
      </c>
      <c r="C1905">
        <v>2026</v>
      </c>
      <c r="D1905" t="s">
        <v>91</v>
      </c>
      <c r="E1905" t="s">
        <v>84</v>
      </c>
      <c r="F1905" t="s">
        <v>6</v>
      </c>
      <c r="G1905" t="s">
        <v>43</v>
      </c>
      <c r="H1905" t="s">
        <v>28</v>
      </c>
      <c r="I1905" t="s">
        <v>13</v>
      </c>
      <c r="J1905" t="s">
        <v>23</v>
      </c>
      <c r="K1905" t="s">
        <v>51</v>
      </c>
      <c r="L1905">
        <v>2</v>
      </c>
      <c r="M1905">
        <v>122.69</v>
      </c>
      <c r="N1905">
        <v>0</v>
      </c>
      <c r="O1905">
        <v>61.4</v>
      </c>
      <c r="P1905">
        <v>245.38</v>
      </c>
      <c r="Q1905">
        <v>122.8</v>
      </c>
      <c r="R1905">
        <v>122.58</v>
      </c>
      <c r="S1905">
        <v>0.49955171570625151</v>
      </c>
      <c r="T1905">
        <v>2026</v>
      </c>
      <c r="U1905" t="s">
        <v>91</v>
      </c>
      <c r="V1905">
        <v>9</v>
      </c>
      <c r="W1905" t="s">
        <v>84</v>
      </c>
    </row>
    <row r="1906" spans="1:23">
      <c r="A1906">
        <v>3369</v>
      </c>
      <c r="B1906" s="11">
        <v>46280</v>
      </c>
      <c r="C1906">
        <v>2026</v>
      </c>
      <c r="D1906" t="s">
        <v>91</v>
      </c>
      <c r="E1906" t="s">
        <v>84</v>
      </c>
      <c r="F1906" t="s">
        <v>6</v>
      </c>
      <c r="G1906" t="s">
        <v>43</v>
      </c>
      <c r="H1906" t="s">
        <v>28</v>
      </c>
      <c r="I1906" t="s">
        <v>13</v>
      </c>
      <c r="J1906" t="s">
        <v>14</v>
      </c>
      <c r="K1906" t="s">
        <v>32</v>
      </c>
      <c r="L1906">
        <v>1</v>
      </c>
      <c r="M1906">
        <v>45.59</v>
      </c>
      <c r="N1906">
        <v>0</v>
      </c>
      <c r="O1906">
        <v>18.28</v>
      </c>
      <c r="P1906">
        <v>45.59</v>
      </c>
      <c r="Q1906">
        <v>18.28</v>
      </c>
      <c r="R1906">
        <v>27.310000000000002</v>
      </c>
      <c r="S1906">
        <v>0.59903487606931349</v>
      </c>
      <c r="T1906">
        <v>2026</v>
      </c>
      <c r="U1906" t="s">
        <v>91</v>
      </c>
      <c r="V1906">
        <v>9</v>
      </c>
      <c r="W1906" t="s">
        <v>84</v>
      </c>
    </row>
    <row r="1907" spans="1:23">
      <c r="A1907">
        <v>4865</v>
      </c>
      <c r="B1907" s="11">
        <v>46280</v>
      </c>
      <c r="C1907">
        <v>2026</v>
      </c>
      <c r="D1907" t="s">
        <v>91</v>
      </c>
      <c r="E1907" t="s">
        <v>84</v>
      </c>
      <c r="F1907" t="s">
        <v>20</v>
      </c>
      <c r="G1907" t="s">
        <v>21</v>
      </c>
      <c r="H1907" t="s">
        <v>2</v>
      </c>
      <c r="I1907" t="s">
        <v>3</v>
      </c>
      <c r="J1907" t="s">
        <v>4</v>
      </c>
      <c r="K1907" t="s">
        <v>5</v>
      </c>
      <c r="L1907">
        <v>1</v>
      </c>
      <c r="M1907">
        <v>83.8</v>
      </c>
      <c r="N1907">
        <v>0</v>
      </c>
      <c r="O1907">
        <v>42.23</v>
      </c>
      <c r="P1907">
        <v>83.8</v>
      </c>
      <c r="Q1907">
        <v>42.23</v>
      </c>
      <c r="R1907">
        <v>41.57</v>
      </c>
      <c r="S1907">
        <v>0.49606205250596663</v>
      </c>
      <c r="T1907">
        <v>2026</v>
      </c>
      <c r="U1907" t="s">
        <v>91</v>
      </c>
      <c r="V1907">
        <v>9</v>
      </c>
      <c r="W1907" t="s">
        <v>84</v>
      </c>
    </row>
    <row r="1908" spans="1:23">
      <c r="A1908">
        <v>103</v>
      </c>
      <c r="B1908" s="11">
        <v>46281</v>
      </c>
      <c r="C1908">
        <v>2026</v>
      </c>
      <c r="D1908" t="s">
        <v>91</v>
      </c>
      <c r="E1908" t="s">
        <v>84</v>
      </c>
      <c r="F1908" t="s">
        <v>11</v>
      </c>
      <c r="G1908" t="s">
        <v>18</v>
      </c>
      <c r="H1908" t="s">
        <v>2</v>
      </c>
      <c r="I1908" t="s">
        <v>13</v>
      </c>
      <c r="J1908" t="s">
        <v>14</v>
      </c>
      <c r="K1908" t="s">
        <v>44</v>
      </c>
      <c r="L1908">
        <v>1</v>
      </c>
      <c r="M1908">
        <v>132.58000000000001</v>
      </c>
      <c r="N1908">
        <v>0.15</v>
      </c>
      <c r="O1908">
        <v>67.62</v>
      </c>
      <c r="P1908">
        <v>112.69300000000001</v>
      </c>
      <c r="Q1908">
        <v>67.62</v>
      </c>
      <c r="R1908">
        <v>45.073000000000008</v>
      </c>
      <c r="S1908">
        <v>0.39996273060438536</v>
      </c>
      <c r="T1908">
        <v>2026</v>
      </c>
      <c r="U1908" t="s">
        <v>91</v>
      </c>
      <c r="V1908">
        <v>9</v>
      </c>
      <c r="W1908" t="s">
        <v>84</v>
      </c>
    </row>
    <row r="1909" spans="1:23">
      <c r="A1909">
        <v>4500</v>
      </c>
      <c r="B1909" s="11">
        <v>46281</v>
      </c>
      <c r="C1909">
        <v>2026</v>
      </c>
      <c r="D1909" t="s">
        <v>91</v>
      </c>
      <c r="E1909" t="s">
        <v>84</v>
      </c>
      <c r="F1909" t="s">
        <v>20</v>
      </c>
      <c r="G1909" t="s">
        <v>33</v>
      </c>
      <c r="H1909" t="s">
        <v>2</v>
      </c>
      <c r="I1909" t="s">
        <v>13</v>
      </c>
      <c r="J1909" t="s">
        <v>23</v>
      </c>
      <c r="K1909" t="s">
        <v>51</v>
      </c>
      <c r="L1909">
        <v>2</v>
      </c>
      <c r="M1909">
        <v>122.12</v>
      </c>
      <c r="N1909">
        <v>0.05</v>
      </c>
      <c r="O1909">
        <v>61.76</v>
      </c>
      <c r="P1909">
        <v>232.02799999999999</v>
      </c>
      <c r="Q1909">
        <v>123.52</v>
      </c>
      <c r="R1909">
        <v>108.508</v>
      </c>
      <c r="S1909">
        <v>0.46765045597945076</v>
      </c>
      <c r="T1909">
        <v>2026</v>
      </c>
      <c r="U1909" t="s">
        <v>91</v>
      </c>
      <c r="V1909">
        <v>9</v>
      </c>
      <c r="W1909" t="s">
        <v>84</v>
      </c>
    </row>
    <row r="1910" spans="1:23">
      <c r="A1910">
        <v>5093</v>
      </c>
      <c r="B1910" s="11">
        <v>46281</v>
      </c>
      <c r="C1910">
        <v>2026</v>
      </c>
      <c r="D1910" t="s">
        <v>91</v>
      </c>
      <c r="E1910" t="s">
        <v>84</v>
      </c>
      <c r="F1910" t="s">
        <v>0</v>
      </c>
      <c r="G1910" t="s">
        <v>1</v>
      </c>
      <c r="H1910" t="s">
        <v>8</v>
      </c>
      <c r="I1910" t="s">
        <v>16</v>
      </c>
      <c r="J1910" t="s">
        <v>9</v>
      </c>
      <c r="K1910" t="s">
        <v>17</v>
      </c>
      <c r="L1910">
        <v>3</v>
      </c>
      <c r="M1910">
        <v>140.47</v>
      </c>
      <c r="N1910">
        <v>0.15</v>
      </c>
      <c r="O1910">
        <v>81.739999999999995</v>
      </c>
      <c r="P1910">
        <v>358.19849999999997</v>
      </c>
      <c r="Q1910">
        <v>245.21999999999997</v>
      </c>
      <c r="R1910">
        <v>112.9785</v>
      </c>
      <c r="S1910">
        <v>0.31540751845694498</v>
      </c>
      <c r="T1910">
        <v>2026</v>
      </c>
      <c r="U1910" t="s">
        <v>91</v>
      </c>
      <c r="V1910">
        <v>9</v>
      </c>
      <c r="W1910" t="s">
        <v>84</v>
      </c>
    </row>
    <row r="1911" spans="1:23">
      <c r="A1911">
        <v>5147</v>
      </c>
      <c r="B1911" s="11">
        <v>46281</v>
      </c>
      <c r="C1911">
        <v>2026</v>
      </c>
      <c r="D1911" t="s">
        <v>91</v>
      </c>
      <c r="E1911" t="s">
        <v>84</v>
      </c>
      <c r="F1911" t="s">
        <v>20</v>
      </c>
      <c r="G1911" t="s">
        <v>47</v>
      </c>
      <c r="H1911" t="s">
        <v>2</v>
      </c>
      <c r="I1911" t="s">
        <v>13</v>
      </c>
      <c r="J1911" t="s">
        <v>9</v>
      </c>
      <c r="K1911" t="s">
        <v>17</v>
      </c>
      <c r="L1911">
        <v>2</v>
      </c>
      <c r="M1911">
        <v>145.35</v>
      </c>
      <c r="N1911">
        <v>0.05</v>
      </c>
      <c r="O1911">
        <v>78.39</v>
      </c>
      <c r="P1911">
        <v>276.16499999999996</v>
      </c>
      <c r="Q1911">
        <v>156.78</v>
      </c>
      <c r="R1911">
        <v>119.38499999999996</v>
      </c>
      <c r="S1911">
        <v>0.4322959100537721</v>
      </c>
      <c r="T1911">
        <v>2026</v>
      </c>
      <c r="U1911" t="s">
        <v>91</v>
      </c>
      <c r="V1911">
        <v>9</v>
      </c>
      <c r="W1911" t="s">
        <v>84</v>
      </c>
    </row>
    <row r="1912" spans="1:23">
      <c r="A1912">
        <v>365</v>
      </c>
      <c r="B1912" s="11">
        <v>46282</v>
      </c>
      <c r="C1912">
        <v>2026</v>
      </c>
      <c r="D1912" t="s">
        <v>91</v>
      </c>
      <c r="E1912" t="s">
        <v>84</v>
      </c>
      <c r="F1912" t="s">
        <v>20</v>
      </c>
      <c r="G1912" t="s">
        <v>33</v>
      </c>
      <c r="H1912" t="s">
        <v>28</v>
      </c>
      <c r="I1912" t="s">
        <v>3</v>
      </c>
      <c r="J1912" t="s">
        <v>23</v>
      </c>
      <c r="K1912" t="s">
        <v>51</v>
      </c>
      <c r="L1912">
        <v>2</v>
      </c>
      <c r="M1912">
        <v>121.25</v>
      </c>
      <c r="N1912">
        <v>0</v>
      </c>
      <c r="O1912">
        <v>61.5</v>
      </c>
      <c r="P1912">
        <v>242.5</v>
      </c>
      <c r="Q1912">
        <v>123</v>
      </c>
      <c r="R1912">
        <v>119.5</v>
      </c>
      <c r="S1912">
        <v>0.4927835051546392</v>
      </c>
      <c r="T1912">
        <v>2026</v>
      </c>
      <c r="U1912" t="s">
        <v>91</v>
      </c>
      <c r="V1912">
        <v>9</v>
      </c>
      <c r="W1912" t="s">
        <v>84</v>
      </c>
    </row>
    <row r="1913" spans="1:23">
      <c r="A1913">
        <v>494</v>
      </c>
      <c r="B1913" s="11">
        <v>46282</v>
      </c>
      <c r="C1913">
        <v>2026</v>
      </c>
      <c r="D1913" t="s">
        <v>91</v>
      </c>
      <c r="E1913" t="s">
        <v>84</v>
      </c>
      <c r="F1913" t="s">
        <v>20</v>
      </c>
      <c r="G1913" t="s">
        <v>21</v>
      </c>
      <c r="H1913" t="s">
        <v>2</v>
      </c>
      <c r="I1913" t="s">
        <v>13</v>
      </c>
      <c r="J1913" t="s">
        <v>14</v>
      </c>
      <c r="K1913" t="s">
        <v>15</v>
      </c>
      <c r="L1913">
        <v>1</v>
      </c>
      <c r="M1913">
        <v>35.94</v>
      </c>
      <c r="N1913">
        <v>0.1</v>
      </c>
      <c r="O1913">
        <v>13.19</v>
      </c>
      <c r="P1913">
        <v>32.345999999999997</v>
      </c>
      <c r="Q1913">
        <v>13.19</v>
      </c>
      <c r="R1913">
        <v>19.155999999999999</v>
      </c>
      <c r="S1913">
        <v>0.59222160390774747</v>
      </c>
      <c r="T1913">
        <v>2026</v>
      </c>
      <c r="U1913" t="s">
        <v>91</v>
      </c>
      <c r="V1913">
        <v>9</v>
      </c>
      <c r="W1913" t="s">
        <v>84</v>
      </c>
    </row>
    <row r="1914" spans="1:23">
      <c r="A1914">
        <v>665</v>
      </c>
      <c r="B1914" s="11">
        <v>46282</v>
      </c>
      <c r="C1914">
        <v>2026</v>
      </c>
      <c r="D1914" t="s">
        <v>91</v>
      </c>
      <c r="E1914" t="s">
        <v>84</v>
      </c>
      <c r="F1914" t="s">
        <v>6</v>
      </c>
      <c r="G1914" t="s">
        <v>49</v>
      </c>
      <c r="H1914" t="s">
        <v>2</v>
      </c>
      <c r="I1914" t="s">
        <v>13</v>
      </c>
      <c r="J1914" t="s">
        <v>4</v>
      </c>
      <c r="K1914" t="s">
        <v>30</v>
      </c>
      <c r="L1914">
        <v>1</v>
      </c>
      <c r="M1914">
        <v>101.18</v>
      </c>
      <c r="N1914">
        <v>0.1</v>
      </c>
      <c r="O1914">
        <v>49.38</v>
      </c>
      <c r="P1914">
        <v>91.062000000000012</v>
      </c>
      <c r="Q1914">
        <v>49.38</v>
      </c>
      <c r="R1914">
        <v>41.682000000000009</v>
      </c>
      <c r="S1914">
        <v>0.45773209461685449</v>
      </c>
      <c r="T1914">
        <v>2026</v>
      </c>
      <c r="U1914" t="s">
        <v>91</v>
      </c>
      <c r="V1914">
        <v>9</v>
      </c>
      <c r="W1914" t="s">
        <v>84</v>
      </c>
    </row>
    <row r="1915" spans="1:23">
      <c r="A1915">
        <v>2067</v>
      </c>
      <c r="B1915" s="11">
        <v>46282</v>
      </c>
      <c r="C1915">
        <v>2026</v>
      </c>
      <c r="D1915" t="s">
        <v>91</v>
      </c>
      <c r="E1915" t="s">
        <v>84</v>
      </c>
      <c r="F1915" t="s">
        <v>20</v>
      </c>
      <c r="G1915" t="s">
        <v>31</v>
      </c>
      <c r="H1915" t="s">
        <v>19</v>
      </c>
      <c r="I1915" t="s">
        <v>13</v>
      </c>
      <c r="J1915" t="s">
        <v>4</v>
      </c>
      <c r="K1915" t="s">
        <v>5</v>
      </c>
      <c r="L1915">
        <v>2</v>
      </c>
      <c r="M1915">
        <v>82.47</v>
      </c>
      <c r="N1915">
        <v>0</v>
      </c>
      <c r="O1915">
        <v>42.49</v>
      </c>
      <c r="P1915">
        <v>164.94</v>
      </c>
      <c r="Q1915">
        <v>84.98</v>
      </c>
      <c r="R1915">
        <v>79.959999999999994</v>
      </c>
      <c r="S1915">
        <v>0.48478234509518608</v>
      </c>
      <c r="T1915">
        <v>2026</v>
      </c>
      <c r="U1915" t="s">
        <v>91</v>
      </c>
      <c r="V1915">
        <v>9</v>
      </c>
      <c r="W1915" t="s">
        <v>84</v>
      </c>
    </row>
    <row r="1916" spans="1:23">
      <c r="A1916">
        <v>2648</v>
      </c>
      <c r="B1916" s="11">
        <v>46282</v>
      </c>
      <c r="C1916">
        <v>2026</v>
      </c>
      <c r="D1916" t="s">
        <v>91</v>
      </c>
      <c r="E1916" t="s">
        <v>84</v>
      </c>
      <c r="F1916" t="s">
        <v>11</v>
      </c>
      <c r="G1916" t="s">
        <v>52</v>
      </c>
      <c r="H1916" t="s">
        <v>28</v>
      </c>
      <c r="I1916" t="s">
        <v>13</v>
      </c>
      <c r="J1916" t="s">
        <v>34</v>
      </c>
      <c r="K1916" t="s">
        <v>45</v>
      </c>
      <c r="L1916">
        <v>1</v>
      </c>
      <c r="M1916">
        <v>50.47</v>
      </c>
      <c r="N1916">
        <v>0.05</v>
      </c>
      <c r="O1916">
        <v>22.27</v>
      </c>
      <c r="P1916">
        <v>47.946499999999993</v>
      </c>
      <c r="Q1916">
        <v>22.27</v>
      </c>
      <c r="R1916">
        <v>25.676499999999994</v>
      </c>
      <c r="S1916">
        <v>0.53552396942425406</v>
      </c>
      <c r="T1916">
        <v>2026</v>
      </c>
      <c r="U1916" t="s">
        <v>91</v>
      </c>
      <c r="V1916">
        <v>9</v>
      </c>
      <c r="W1916" t="s">
        <v>84</v>
      </c>
    </row>
    <row r="1917" spans="1:23">
      <c r="A1917">
        <v>3074</v>
      </c>
      <c r="B1917" s="11">
        <v>46282</v>
      </c>
      <c r="C1917">
        <v>2026</v>
      </c>
      <c r="D1917" t="s">
        <v>91</v>
      </c>
      <c r="E1917" t="s">
        <v>84</v>
      </c>
      <c r="F1917" t="s">
        <v>20</v>
      </c>
      <c r="G1917" t="s">
        <v>33</v>
      </c>
      <c r="H1917" t="s">
        <v>8</v>
      </c>
      <c r="I1917" t="s">
        <v>16</v>
      </c>
      <c r="J1917" t="s">
        <v>23</v>
      </c>
      <c r="K1917" t="s">
        <v>40</v>
      </c>
      <c r="L1917">
        <v>5</v>
      </c>
      <c r="M1917">
        <v>82.63</v>
      </c>
      <c r="N1917">
        <v>0.15</v>
      </c>
      <c r="O1917">
        <v>38.630000000000003</v>
      </c>
      <c r="P1917">
        <v>351.17749999999995</v>
      </c>
      <c r="Q1917">
        <v>193.15</v>
      </c>
      <c r="R1917">
        <v>158.02749999999995</v>
      </c>
      <c r="S1917">
        <v>0.44999323703824978</v>
      </c>
      <c r="T1917">
        <v>2026</v>
      </c>
      <c r="U1917" t="s">
        <v>91</v>
      </c>
      <c r="V1917">
        <v>9</v>
      </c>
      <c r="W1917" t="s">
        <v>84</v>
      </c>
    </row>
    <row r="1918" spans="1:23">
      <c r="A1918">
        <v>259</v>
      </c>
      <c r="B1918" s="11">
        <v>46283</v>
      </c>
      <c r="C1918">
        <v>2026</v>
      </c>
      <c r="D1918" t="s">
        <v>91</v>
      </c>
      <c r="E1918" t="s">
        <v>84</v>
      </c>
      <c r="F1918" t="s">
        <v>20</v>
      </c>
      <c r="G1918" t="s">
        <v>33</v>
      </c>
      <c r="H1918" t="s">
        <v>19</v>
      </c>
      <c r="I1918" t="s">
        <v>16</v>
      </c>
      <c r="J1918" t="s">
        <v>14</v>
      </c>
      <c r="K1918" t="s">
        <v>48</v>
      </c>
      <c r="L1918">
        <v>4</v>
      </c>
      <c r="M1918">
        <v>168.48</v>
      </c>
      <c r="N1918">
        <v>0.1</v>
      </c>
      <c r="O1918">
        <v>89.85</v>
      </c>
      <c r="P1918">
        <v>606.52800000000002</v>
      </c>
      <c r="Q1918">
        <v>359.4</v>
      </c>
      <c r="R1918">
        <v>247.12800000000004</v>
      </c>
      <c r="S1918">
        <v>0.4074469768914214</v>
      </c>
      <c r="T1918">
        <v>2026</v>
      </c>
      <c r="U1918" t="s">
        <v>91</v>
      </c>
      <c r="V1918">
        <v>9</v>
      </c>
      <c r="W1918" t="s">
        <v>84</v>
      </c>
    </row>
    <row r="1919" spans="1:23">
      <c r="A1919">
        <v>997</v>
      </c>
      <c r="B1919" s="11">
        <v>46283</v>
      </c>
      <c r="C1919">
        <v>2026</v>
      </c>
      <c r="D1919" t="s">
        <v>91</v>
      </c>
      <c r="E1919" t="s">
        <v>84</v>
      </c>
      <c r="F1919" t="s">
        <v>6</v>
      </c>
      <c r="G1919" t="s">
        <v>41</v>
      </c>
      <c r="H1919" t="s">
        <v>28</v>
      </c>
      <c r="I1919" t="s">
        <v>3</v>
      </c>
      <c r="J1919" t="s">
        <v>23</v>
      </c>
      <c r="K1919" t="s">
        <v>51</v>
      </c>
      <c r="L1919">
        <v>2</v>
      </c>
      <c r="M1919">
        <v>121.82</v>
      </c>
      <c r="N1919">
        <v>0</v>
      </c>
      <c r="O1919">
        <v>61.92</v>
      </c>
      <c r="P1919">
        <v>243.64</v>
      </c>
      <c r="Q1919">
        <v>123.84</v>
      </c>
      <c r="R1919">
        <v>119.79999999999998</v>
      </c>
      <c r="S1919">
        <v>0.49170907896897059</v>
      </c>
      <c r="T1919">
        <v>2026</v>
      </c>
      <c r="U1919" t="s">
        <v>91</v>
      </c>
      <c r="V1919">
        <v>9</v>
      </c>
      <c r="W1919" t="s">
        <v>84</v>
      </c>
    </row>
    <row r="1920" spans="1:23">
      <c r="A1920">
        <v>2102</v>
      </c>
      <c r="B1920" s="11">
        <v>46283</v>
      </c>
      <c r="C1920">
        <v>2026</v>
      </c>
      <c r="D1920" t="s">
        <v>91</v>
      </c>
      <c r="E1920" t="s">
        <v>84</v>
      </c>
      <c r="F1920" t="s">
        <v>0</v>
      </c>
      <c r="G1920" t="s">
        <v>50</v>
      </c>
      <c r="H1920" t="s">
        <v>19</v>
      </c>
      <c r="I1920" t="s">
        <v>3</v>
      </c>
      <c r="J1920" t="s">
        <v>4</v>
      </c>
      <c r="K1920" t="s">
        <v>22</v>
      </c>
      <c r="L1920">
        <v>1</v>
      </c>
      <c r="M1920">
        <v>50.02</v>
      </c>
      <c r="N1920">
        <v>0.1</v>
      </c>
      <c r="O1920">
        <v>22.47</v>
      </c>
      <c r="P1920">
        <v>45.018000000000001</v>
      </c>
      <c r="Q1920">
        <v>22.47</v>
      </c>
      <c r="R1920">
        <v>22.548000000000002</v>
      </c>
      <c r="S1920">
        <v>0.50086632013861121</v>
      </c>
      <c r="T1920">
        <v>2026</v>
      </c>
      <c r="U1920" t="s">
        <v>91</v>
      </c>
      <c r="V1920">
        <v>9</v>
      </c>
      <c r="W1920" t="s">
        <v>84</v>
      </c>
    </row>
    <row r="1921" spans="1:23">
      <c r="A1921">
        <v>2452</v>
      </c>
      <c r="B1921" s="11">
        <v>46283</v>
      </c>
      <c r="C1921">
        <v>2026</v>
      </c>
      <c r="D1921" t="s">
        <v>91</v>
      </c>
      <c r="E1921" t="s">
        <v>84</v>
      </c>
      <c r="F1921" t="s">
        <v>11</v>
      </c>
      <c r="G1921" t="s">
        <v>25</v>
      </c>
      <c r="H1921" t="s">
        <v>2</v>
      </c>
      <c r="I1921" t="s">
        <v>13</v>
      </c>
      <c r="J1921" t="s">
        <v>34</v>
      </c>
      <c r="K1921" t="s">
        <v>45</v>
      </c>
      <c r="L1921">
        <v>1</v>
      </c>
      <c r="M1921">
        <v>50.17</v>
      </c>
      <c r="N1921">
        <v>0.1</v>
      </c>
      <c r="O1921">
        <v>21.99</v>
      </c>
      <c r="P1921">
        <v>45.153000000000006</v>
      </c>
      <c r="Q1921">
        <v>21.99</v>
      </c>
      <c r="R1921">
        <v>23.163000000000007</v>
      </c>
      <c r="S1921">
        <v>0.51298917015480705</v>
      </c>
      <c r="T1921">
        <v>2026</v>
      </c>
      <c r="U1921" t="s">
        <v>91</v>
      </c>
      <c r="V1921">
        <v>9</v>
      </c>
      <c r="W1921" t="s">
        <v>84</v>
      </c>
    </row>
    <row r="1922" spans="1:23">
      <c r="A1922">
        <v>2761</v>
      </c>
      <c r="B1922" s="11">
        <v>46283</v>
      </c>
      <c r="C1922">
        <v>2026</v>
      </c>
      <c r="D1922" t="s">
        <v>91</v>
      </c>
      <c r="E1922" t="s">
        <v>84</v>
      </c>
      <c r="F1922" t="s">
        <v>0</v>
      </c>
      <c r="G1922" t="s">
        <v>50</v>
      </c>
      <c r="H1922" t="s">
        <v>8</v>
      </c>
      <c r="I1922" t="s">
        <v>16</v>
      </c>
      <c r="J1922" t="s">
        <v>23</v>
      </c>
      <c r="K1922" t="s">
        <v>51</v>
      </c>
      <c r="L1922">
        <v>5</v>
      </c>
      <c r="M1922">
        <v>124.51</v>
      </c>
      <c r="N1922">
        <v>0.1</v>
      </c>
      <c r="O1922">
        <v>60.29</v>
      </c>
      <c r="P1922">
        <v>560.29500000000007</v>
      </c>
      <c r="Q1922">
        <v>301.45</v>
      </c>
      <c r="R1922">
        <v>258.84500000000008</v>
      </c>
      <c r="S1922">
        <v>0.46197984990049895</v>
      </c>
      <c r="T1922">
        <v>2026</v>
      </c>
      <c r="U1922" t="s">
        <v>91</v>
      </c>
      <c r="V1922">
        <v>9</v>
      </c>
      <c r="W1922" t="s">
        <v>84</v>
      </c>
    </row>
    <row r="1923" spans="1:23">
      <c r="A1923">
        <v>3993</v>
      </c>
      <c r="B1923" s="11">
        <v>46283</v>
      </c>
      <c r="C1923">
        <v>2026</v>
      </c>
      <c r="D1923" t="s">
        <v>91</v>
      </c>
      <c r="E1923" t="s">
        <v>84</v>
      </c>
      <c r="F1923" t="s">
        <v>6</v>
      </c>
      <c r="G1923" t="s">
        <v>43</v>
      </c>
      <c r="H1923" t="s">
        <v>28</v>
      </c>
      <c r="I1923" t="s">
        <v>3</v>
      </c>
      <c r="J1923" t="s">
        <v>9</v>
      </c>
      <c r="K1923" t="s">
        <v>37</v>
      </c>
      <c r="L1923">
        <v>1</v>
      </c>
      <c r="M1923">
        <v>153.68</v>
      </c>
      <c r="N1923">
        <v>0.05</v>
      </c>
      <c r="O1923">
        <v>77.42</v>
      </c>
      <c r="P1923">
        <v>145.99600000000001</v>
      </c>
      <c r="Q1923">
        <v>77.42</v>
      </c>
      <c r="R1923">
        <v>68.576000000000008</v>
      </c>
      <c r="S1923">
        <v>0.46971149894517661</v>
      </c>
      <c r="T1923">
        <v>2026</v>
      </c>
      <c r="U1923" t="s">
        <v>91</v>
      </c>
      <c r="V1923">
        <v>9</v>
      </c>
      <c r="W1923" t="s">
        <v>84</v>
      </c>
    </row>
    <row r="1924" spans="1:23">
      <c r="A1924">
        <v>4343</v>
      </c>
      <c r="B1924" s="11">
        <v>46283</v>
      </c>
      <c r="C1924">
        <v>2026</v>
      </c>
      <c r="D1924" t="s">
        <v>91</v>
      </c>
      <c r="E1924" t="s">
        <v>84</v>
      </c>
      <c r="F1924" t="s">
        <v>6</v>
      </c>
      <c r="G1924" t="s">
        <v>43</v>
      </c>
      <c r="H1924" t="s">
        <v>28</v>
      </c>
      <c r="I1924" t="s">
        <v>13</v>
      </c>
      <c r="J1924" t="s">
        <v>23</v>
      </c>
      <c r="K1924" t="s">
        <v>51</v>
      </c>
      <c r="L1924">
        <v>2</v>
      </c>
      <c r="M1924">
        <v>121.37</v>
      </c>
      <c r="N1924">
        <v>0.05</v>
      </c>
      <c r="O1924">
        <v>60.13</v>
      </c>
      <c r="P1924">
        <v>230.60300000000001</v>
      </c>
      <c r="Q1924">
        <v>120.26</v>
      </c>
      <c r="R1924">
        <v>110.343</v>
      </c>
      <c r="S1924">
        <v>0.47849767782726155</v>
      </c>
      <c r="T1924">
        <v>2026</v>
      </c>
      <c r="U1924" t="s">
        <v>91</v>
      </c>
      <c r="V1924">
        <v>9</v>
      </c>
      <c r="W1924" t="s">
        <v>84</v>
      </c>
    </row>
    <row r="1925" spans="1:23">
      <c r="A1925">
        <v>4429</v>
      </c>
      <c r="B1925" s="11">
        <v>46283</v>
      </c>
      <c r="C1925">
        <v>2026</v>
      </c>
      <c r="D1925" t="s">
        <v>91</v>
      </c>
      <c r="E1925" t="s">
        <v>84</v>
      </c>
      <c r="F1925" t="s">
        <v>0</v>
      </c>
      <c r="G1925" t="s">
        <v>50</v>
      </c>
      <c r="H1925" t="s">
        <v>2</v>
      </c>
      <c r="I1925" t="s">
        <v>16</v>
      </c>
      <c r="J1925" t="s">
        <v>9</v>
      </c>
      <c r="K1925" t="s">
        <v>17</v>
      </c>
      <c r="L1925">
        <v>2</v>
      </c>
      <c r="M1925">
        <v>145.1</v>
      </c>
      <c r="N1925">
        <v>0.1</v>
      </c>
      <c r="O1925">
        <v>77.62</v>
      </c>
      <c r="P1925">
        <v>261.18</v>
      </c>
      <c r="Q1925">
        <v>155.24</v>
      </c>
      <c r="R1925">
        <v>105.94</v>
      </c>
      <c r="S1925">
        <v>0.40562064476606169</v>
      </c>
      <c r="T1925">
        <v>2026</v>
      </c>
      <c r="U1925" t="s">
        <v>91</v>
      </c>
      <c r="V1925">
        <v>9</v>
      </c>
      <c r="W1925" t="s">
        <v>84</v>
      </c>
    </row>
    <row r="1926" spans="1:23">
      <c r="A1926">
        <v>4824</v>
      </c>
      <c r="B1926" s="11">
        <v>46283</v>
      </c>
      <c r="C1926">
        <v>2026</v>
      </c>
      <c r="D1926" t="s">
        <v>91</v>
      </c>
      <c r="E1926" t="s">
        <v>84</v>
      </c>
      <c r="F1926" t="s">
        <v>20</v>
      </c>
      <c r="G1926" t="s">
        <v>33</v>
      </c>
      <c r="H1926" t="s">
        <v>2</v>
      </c>
      <c r="I1926" t="s">
        <v>3</v>
      </c>
      <c r="J1926" t="s">
        <v>34</v>
      </c>
      <c r="K1926" t="s">
        <v>42</v>
      </c>
      <c r="L1926">
        <v>1</v>
      </c>
      <c r="M1926">
        <v>36.729999999999997</v>
      </c>
      <c r="N1926">
        <v>0.05</v>
      </c>
      <c r="O1926">
        <v>14.11</v>
      </c>
      <c r="P1926">
        <v>34.893499999999996</v>
      </c>
      <c r="Q1926">
        <v>14.11</v>
      </c>
      <c r="R1926">
        <v>20.783499999999997</v>
      </c>
      <c r="S1926">
        <v>0.59562669265049362</v>
      </c>
      <c r="T1926">
        <v>2026</v>
      </c>
      <c r="U1926" t="s">
        <v>91</v>
      </c>
      <c r="V1926">
        <v>9</v>
      </c>
      <c r="W1926" t="s">
        <v>84</v>
      </c>
    </row>
    <row r="1927" spans="1:23">
      <c r="A1927">
        <v>4881</v>
      </c>
      <c r="B1927" s="11">
        <v>46283</v>
      </c>
      <c r="C1927">
        <v>2026</v>
      </c>
      <c r="D1927" t="s">
        <v>91</v>
      </c>
      <c r="E1927" t="s">
        <v>84</v>
      </c>
      <c r="F1927" t="s">
        <v>11</v>
      </c>
      <c r="G1927" t="s">
        <v>12</v>
      </c>
      <c r="H1927" t="s">
        <v>2</v>
      </c>
      <c r="I1927" t="s">
        <v>16</v>
      </c>
      <c r="J1927" t="s">
        <v>14</v>
      </c>
      <c r="K1927" t="s">
        <v>44</v>
      </c>
      <c r="L1927">
        <v>4</v>
      </c>
      <c r="M1927">
        <v>134.15</v>
      </c>
      <c r="N1927">
        <v>0.05</v>
      </c>
      <c r="O1927">
        <v>65.58</v>
      </c>
      <c r="P1927">
        <v>509.77</v>
      </c>
      <c r="Q1927">
        <v>262.32</v>
      </c>
      <c r="R1927">
        <v>247.45</v>
      </c>
      <c r="S1927">
        <v>0.48541499107440611</v>
      </c>
      <c r="T1927">
        <v>2026</v>
      </c>
      <c r="U1927" t="s">
        <v>91</v>
      </c>
      <c r="V1927">
        <v>9</v>
      </c>
      <c r="W1927" t="s">
        <v>84</v>
      </c>
    </row>
    <row r="1928" spans="1:23">
      <c r="A1928">
        <v>5138</v>
      </c>
      <c r="B1928" s="11">
        <v>46283</v>
      </c>
      <c r="C1928">
        <v>2026</v>
      </c>
      <c r="D1928" t="s">
        <v>91</v>
      </c>
      <c r="E1928" t="s">
        <v>84</v>
      </c>
      <c r="F1928" t="s">
        <v>0</v>
      </c>
      <c r="G1928" t="s">
        <v>1</v>
      </c>
      <c r="H1928" t="s">
        <v>8</v>
      </c>
      <c r="I1928" t="s">
        <v>16</v>
      </c>
      <c r="J1928" t="s">
        <v>9</v>
      </c>
      <c r="K1928" t="s">
        <v>10</v>
      </c>
      <c r="L1928">
        <v>8</v>
      </c>
      <c r="M1928">
        <v>94.21</v>
      </c>
      <c r="N1928">
        <v>0.1</v>
      </c>
      <c r="O1928">
        <v>45.05</v>
      </c>
      <c r="P1928">
        <v>678.31200000000001</v>
      </c>
      <c r="Q1928">
        <v>360.4</v>
      </c>
      <c r="R1928">
        <v>317.91200000000003</v>
      </c>
      <c r="S1928">
        <v>0.46868107891353833</v>
      </c>
      <c r="T1928">
        <v>2026</v>
      </c>
      <c r="U1928" t="s">
        <v>91</v>
      </c>
      <c r="V1928">
        <v>9</v>
      </c>
      <c r="W1928" t="s">
        <v>84</v>
      </c>
    </row>
    <row r="1929" spans="1:23">
      <c r="A1929">
        <v>1214</v>
      </c>
      <c r="B1929" s="11">
        <v>46284</v>
      </c>
      <c r="C1929">
        <v>2026</v>
      </c>
      <c r="D1929" t="s">
        <v>91</v>
      </c>
      <c r="E1929" t="s">
        <v>84</v>
      </c>
      <c r="F1929" t="s">
        <v>0</v>
      </c>
      <c r="G1929" t="s">
        <v>50</v>
      </c>
      <c r="H1929" t="s">
        <v>19</v>
      </c>
      <c r="I1929" t="s">
        <v>3</v>
      </c>
      <c r="J1929" t="s">
        <v>23</v>
      </c>
      <c r="K1929" t="s">
        <v>29</v>
      </c>
      <c r="L1929">
        <v>1</v>
      </c>
      <c r="M1929">
        <v>198.29</v>
      </c>
      <c r="N1929">
        <v>0.05</v>
      </c>
      <c r="O1929">
        <v>106.24</v>
      </c>
      <c r="P1929">
        <v>188.37549999999999</v>
      </c>
      <c r="Q1929">
        <v>106.24</v>
      </c>
      <c r="R1929">
        <v>82.135499999999993</v>
      </c>
      <c r="S1929">
        <v>0.436020076920831</v>
      </c>
      <c r="T1929">
        <v>2026</v>
      </c>
      <c r="U1929" t="s">
        <v>91</v>
      </c>
      <c r="V1929">
        <v>9</v>
      </c>
      <c r="W1929" t="s">
        <v>84</v>
      </c>
    </row>
    <row r="1930" spans="1:23">
      <c r="A1930">
        <v>1346</v>
      </c>
      <c r="B1930" s="11">
        <v>46284</v>
      </c>
      <c r="C1930">
        <v>2026</v>
      </c>
      <c r="D1930" t="s">
        <v>91</v>
      </c>
      <c r="E1930" t="s">
        <v>84</v>
      </c>
      <c r="F1930" t="s">
        <v>6</v>
      </c>
      <c r="G1930" t="s">
        <v>49</v>
      </c>
      <c r="H1930" t="s">
        <v>28</v>
      </c>
      <c r="I1930" t="s">
        <v>3</v>
      </c>
      <c r="J1930" t="s">
        <v>14</v>
      </c>
      <c r="K1930" t="s">
        <v>48</v>
      </c>
      <c r="L1930">
        <v>3</v>
      </c>
      <c r="M1930">
        <v>166.21</v>
      </c>
      <c r="N1930">
        <v>0.05</v>
      </c>
      <c r="O1930">
        <v>85.03</v>
      </c>
      <c r="P1930">
        <v>473.69849999999997</v>
      </c>
      <c r="Q1930">
        <v>255.09</v>
      </c>
      <c r="R1930">
        <v>218.60849999999996</v>
      </c>
      <c r="S1930">
        <v>0.4614929116304991</v>
      </c>
      <c r="T1930">
        <v>2026</v>
      </c>
      <c r="U1930" t="s">
        <v>91</v>
      </c>
      <c r="V1930">
        <v>9</v>
      </c>
      <c r="W1930" t="s">
        <v>84</v>
      </c>
    </row>
    <row r="1931" spans="1:23">
      <c r="A1931">
        <v>1361</v>
      </c>
      <c r="B1931" s="11">
        <v>46284</v>
      </c>
      <c r="C1931">
        <v>2026</v>
      </c>
      <c r="D1931" t="s">
        <v>91</v>
      </c>
      <c r="E1931" t="s">
        <v>84</v>
      </c>
      <c r="F1931" t="s">
        <v>6</v>
      </c>
      <c r="G1931" t="s">
        <v>27</v>
      </c>
      <c r="H1931" t="s">
        <v>28</v>
      </c>
      <c r="I1931" t="s">
        <v>13</v>
      </c>
      <c r="J1931" t="s">
        <v>4</v>
      </c>
      <c r="K1931" t="s">
        <v>26</v>
      </c>
      <c r="L1931">
        <v>1</v>
      </c>
      <c r="M1931">
        <v>40.700000000000003</v>
      </c>
      <c r="N1931">
        <v>0.05</v>
      </c>
      <c r="O1931">
        <v>16.43</v>
      </c>
      <c r="P1931">
        <v>38.664999999999999</v>
      </c>
      <c r="Q1931">
        <v>16.43</v>
      </c>
      <c r="R1931">
        <v>22.234999999999999</v>
      </c>
      <c r="S1931">
        <v>0.57506789085736454</v>
      </c>
      <c r="T1931">
        <v>2026</v>
      </c>
      <c r="U1931" t="s">
        <v>91</v>
      </c>
      <c r="V1931">
        <v>9</v>
      </c>
      <c r="W1931" t="s">
        <v>84</v>
      </c>
    </row>
    <row r="1932" spans="1:23">
      <c r="A1932">
        <v>2728</v>
      </c>
      <c r="B1932" s="11">
        <v>46284</v>
      </c>
      <c r="C1932">
        <v>2026</v>
      </c>
      <c r="D1932" t="s">
        <v>91</v>
      </c>
      <c r="E1932" t="s">
        <v>84</v>
      </c>
      <c r="F1932" t="s">
        <v>0</v>
      </c>
      <c r="G1932" t="s">
        <v>50</v>
      </c>
      <c r="H1932" t="s">
        <v>2</v>
      </c>
      <c r="I1932" t="s">
        <v>13</v>
      </c>
      <c r="J1932" t="s">
        <v>9</v>
      </c>
      <c r="K1932" t="s">
        <v>37</v>
      </c>
      <c r="L1932">
        <v>3</v>
      </c>
      <c r="M1932">
        <v>153.5</v>
      </c>
      <c r="N1932">
        <v>0</v>
      </c>
      <c r="O1932">
        <v>80.819999999999993</v>
      </c>
      <c r="P1932">
        <v>460.5</v>
      </c>
      <c r="Q1932">
        <v>242.45999999999998</v>
      </c>
      <c r="R1932">
        <v>218.04000000000002</v>
      </c>
      <c r="S1932">
        <v>0.47348534201954401</v>
      </c>
      <c r="T1932">
        <v>2026</v>
      </c>
      <c r="U1932" t="s">
        <v>91</v>
      </c>
      <c r="V1932">
        <v>9</v>
      </c>
      <c r="W1932" t="s">
        <v>84</v>
      </c>
    </row>
    <row r="1933" spans="1:23">
      <c r="A1933">
        <v>2788</v>
      </c>
      <c r="B1933" s="11">
        <v>46284</v>
      </c>
      <c r="C1933">
        <v>2026</v>
      </c>
      <c r="D1933" t="s">
        <v>91</v>
      </c>
      <c r="E1933" t="s">
        <v>84</v>
      </c>
      <c r="F1933" t="s">
        <v>6</v>
      </c>
      <c r="G1933" t="s">
        <v>43</v>
      </c>
      <c r="H1933" t="s">
        <v>28</v>
      </c>
      <c r="I1933" t="s">
        <v>13</v>
      </c>
      <c r="J1933" t="s">
        <v>9</v>
      </c>
      <c r="K1933" t="s">
        <v>46</v>
      </c>
      <c r="L1933">
        <v>1</v>
      </c>
      <c r="M1933">
        <v>70.430000000000007</v>
      </c>
      <c r="N1933">
        <v>0</v>
      </c>
      <c r="O1933">
        <v>31.51</v>
      </c>
      <c r="P1933">
        <v>70.430000000000007</v>
      </c>
      <c r="Q1933">
        <v>31.51</v>
      </c>
      <c r="R1933">
        <v>38.92</v>
      </c>
      <c r="S1933">
        <v>0.55260542382507449</v>
      </c>
      <c r="T1933">
        <v>2026</v>
      </c>
      <c r="U1933" t="s">
        <v>91</v>
      </c>
      <c r="V1933">
        <v>9</v>
      </c>
      <c r="W1933" t="s">
        <v>84</v>
      </c>
    </row>
    <row r="1934" spans="1:23">
      <c r="A1934">
        <v>2932</v>
      </c>
      <c r="B1934" s="11">
        <v>46284</v>
      </c>
      <c r="C1934">
        <v>2026</v>
      </c>
      <c r="D1934" t="s">
        <v>91</v>
      </c>
      <c r="E1934" t="s">
        <v>84</v>
      </c>
      <c r="F1934" t="s">
        <v>0</v>
      </c>
      <c r="G1934" t="s">
        <v>50</v>
      </c>
      <c r="H1934" t="s">
        <v>19</v>
      </c>
      <c r="I1934" t="s">
        <v>16</v>
      </c>
      <c r="J1934" t="s">
        <v>4</v>
      </c>
      <c r="K1934" t="s">
        <v>22</v>
      </c>
      <c r="L1934">
        <v>4</v>
      </c>
      <c r="M1934">
        <v>49.93</v>
      </c>
      <c r="N1934">
        <v>0</v>
      </c>
      <c r="O1934">
        <v>22.99</v>
      </c>
      <c r="P1934">
        <v>199.72</v>
      </c>
      <c r="Q1934">
        <v>91.96</v>
      </c>
      <c r="R1934">
        <v>107.76</v>
      </c>
      <c r="S1934">
        <v>0.53955537752853999</v>
      </c>
      <c r="T1934">
        <v>2026</v>
      </c>
      <c r="U1934" t="s">
        <v>91</v>
      </c>
      <c r="V1934">
        <v>9</v>
      </c>
      <c r="W1934" t="s">
        <v>84</v>
      </c>
    </row>
    <row r="1935" spans="1:23">
      <c r="A1935">
        <v>3399</v>
      </c>
      <c r="B1935" s="11">
        <v>46284</v>
      </c>
      <c r="C1935">
        <v>2026</v>
      </c>
      <c r="D1935" t="s">
        <v>91</v>
      </c>
      <c r="E1935" t="s">
        <v>84</v>
      </c>
      <c r="F1935" t="s">
        <v>6</v>
      </c>
      <c r="G1935" t="s">
        <v>43</v>
      </c>
      <c r="H1935" t="s">
        <v>19</v>
      </c>
      <c r="I1935" t="s">
        <v>3</v>
      </c>
      <c r="J1935" t="s">
        <v>4</v>
      </c>
      <c r="K1935" t="s">
        <v>22</v>
      </c>
      <c r="L1935">
        <v>1</v>
      </c>
      <c r="M1935">
        <v>50.18</v>
      </c>
      <c r="N1935">
        <v>0</v>
      </c>
      <c r="O1935">
        <v>22.92</v>
      </c>
      <c r="P1935">
        <v>50.18</v>
      </c>
      <c r="Q1935">
        <v>22.92</v>
      </c>
      <c r="R1935">
        <v>27.259999999999998</v>
      </c>
      <c r="S1935">
        <v>0.54324432044639293</v>
      </c>
      <c r="T1935">
        <v>2026</v>
      </c>
      <c r="U1935" t="s">
        <v>91</v>
      </c>
      <c r="V1935">
        <v>9</v>
      </c>
      <c r="W1935" t="s">
        <v>84</v>
      </c>
    </row>
    <row r="1936" spans="1:23">
      <c r="A1936">
        <v>3588</v>
      </c>
      <c r="B1936" s="11">
        <v>46284</v>
      </c>
      <c r="C1936">
        <v>2026</v>
      </c>
      <c r="D1936" t="s">
        <v>91</v>
      </c>
      <c r="E1936" t="s">
        <v>84</v>
      </c>
      <c r="F1936" t="s">
        <v>20</v>
      </c>
      <c r="G1936" t="s">
        <v>47</v>
      </c>
      <c r="H1936" t="s">
        <v>19</v>
      </c>
      <c r="I1936" t="s">
        <v>13</v>
      </c>
      <c r="J1936" t="s">
        <v>14</v>
      </c>
      <c r="K1936" t="s">
        <v>48</v>
      </c>
      <c r="L1936">
        <v>2</v>
      </c>
      <c r="M1936">
        <v>164.01</v>
      </c>
      <c r="N1936">
        <v>0.15</v>
      </c>
      <c r="O1936">
        <v>87.14</v>
      </c>
      <c r="P1936">
        <v>278.81699999999995</v>
      </c>
      <c r="Q1936">
        <v>174.28</v>
      </c>
      <c r="R1936">
        <v>104.53699999999995</v>
      </c>
      <c r="S1936">
        <v>0.37493050997607741</v>
      </c>
      <c r="T1936">
        <v>2026</v>
      </c>
      <c r="U1936" t="s">
        <v>91</v>
      </c>
      <c r="V1936">
        <v>9</v>
      </c>
      <c r="W1936" t="s">
        <v>84</v>
      </c>
    </row>
    <row r="1937" spans="1:23">
      <c r="A1937">
        <v>3603</v>
      </c>
      <c r="B1937" s="11">
        <v>46284</v>
      </c>
      <c r="C1937">
        <v>2026</v>
      </c>
      <c r="D1937" t="s">
        <v>91</v>
      </c>
      <c r="E1937" t="s">
        <v>84</v>
      </c>
      <c r="F1937" t="s">
        <v>6</v>
      </c>
      <c r="G1937" t="s">
        <v>49</v>
      </c>
      <c r="H1937" t="s">
        <v>28</v>
      </c>
      <c r="I1937" t="s">
        <v>3</v>
      </c>
      <c r="J1937" t="s">
        <v>4</v>
      </c>
      <c r="K1937" t="s">
        <v>5</v>
      </c>
      <c r="L1937">
        <v>2</v>
      </c>
      <c r="M1937">
        <v>83.77</v>
      </c>
      <c r="N1937">
        <v>0</v>
      </c>
      <c r="O1937">
        <v>43.32</v>
      </c>
      <c r="P1937">
        <v>167.54</v>
      </c>
      <c r="Q1937">
        <v>86.64</v>
      </c>
      <c r="R1937">
        <v>80.899999999999991</v>
      </c>
      <c r="S1937">
        <v>0.4828697624447893</v>
      </c>
      <c r="T1937">
        <v>2026</v>
      </c>
      <c r="U1937" t="s">
        <v>91</v>
      </c>
      <c r="V1937">
        <v>9</v>
      </c>
      <c r="W1937" t="s">
        <v>84</v>
      </c>
    </row>
    <row r="1938" spans="1:23">
      <c r="A1938">
        <v>3845</v>
      </c>
      <c r="B1938" s="11">
        <v>46284</v>
      </c>
      <c r="C1938">
        <v>2026</v>
      </c>
      <c r="D1938" t="s">
        <v>91</v>
      </c>
      <c r="E1938" t="s">
        <v>84</v>
      </c>
      <c r="F1938" t="s">
        <v>20</v>
      </c>
      <c r="G1938" t="s">
        <v>33</v>
      </c>
      <c r="H1938" t="s">
        <v>2</v>
      </c>
      <c r="I1938" t="s">
        <v>13</v>
      </c>
      <c r="J1938" t="s">
        <v>23</v>
      </c>
      <c r="K1938" t="s">
        <v>40</v>
      </c>
      <c r="L1938">
        <v>1</v>
      </c>
      <c r="M1938">
        <v>81.84</v>
      </c>
      <c r="N1938">
        <v>0</v>
      </c>
      <c r="O1938">
        <v>38.5</v>
      </c>
      <c r="P1938">
        <v>81.84</v>
      </c>
      <c r="Q1938">
        <v>38.5</v>
      </c>
      <c r="R1938">
        <v>43.34</v>
      </c>
      <c r="S1938">
        <v>0.52956989247311825</v>
      </c>
      <c r="T1938">
        <v>2026</v>
      </c>
      <c r="U1938" t="s">
        <v>91</v>
      </c>
      <c r="V1938">
        <v>9</v>
      </c>
      <c r="W1938" t="s">
        <v>84</v>
      </c>
    </row>
    <row r="1939" spans="1:23">
      <c r="A1939">
        <v>4191</v>
      </c>
      <c r="B1939" s="11">
        <v>46284</v>
      </c>
      <c r="C1939">
        <v>2026</v>
      </c>
      <c r="D1939" t="s">
        <v>91</v>
      </c>
      <c r="E1939" t="s">
        <v>84</v>
      </c>
      <c r="F1939" t="s">
        <v>11</v>
      </c>
      <c r="G1939" t="s">
        <v>25</v>
      </c>
      <c r="H1939" t="s">
        <v>28</v>
      </c>
      <c r="I1939" t="s">
        <v>3</v>
      </c>
      <c r="J1939" t="s">
        <v>34</v>
      </c>
      <c r="K1939" t="s">
        <v>35</v>
      </c>
      <c r="L1939">
        <v>1</v>
      </c>
      <c r="M1939">
        <v>40.32</v>
      </c>
      <c r="N1939">
        <v>0.15</v>
      </c>
      <c r="O1939">
        <v>14.39</v>
      </c>
      <c r="P1939">
        <v>34.271999999999998</v>
      </c>
      <c r="Q1939">
        <v>14.39</v>
      </c>
      <c r="R1939">
        <v>19.881999999999998</v>
      </c>
      <c r="S1939">
        <v>0.58012371615312786</v>
      </c>
      <c r="T1939">
        <v>2026</v>
      </c>
      <c r="U1939" t="s">
        <v>91</v>
      </c>
      <c r="V1939">
        <v>9</v>
      </c>
      <c r="W1939" t="s">
        <v>84</v>
      </c>
    </row>
    <row r="1940" spans="1:23">
      <c r="A1940">
        <v>4269</v>
      </c>
      <c r="B1940" s="11">
        <v>46284</v>
      </c>
      <c r="C1940">
        <v>2026</v>
      </c>
      <c r="D1940" t="s">
        <v>91</v>
      </c>
      <c r="E1940" t="s">
        <v>84</v>
      </c>
      <c r="F1940" t="s">
        <v>11</v>
      </c>
      <c r="G1940" t="s">
        <v>52</v>
      </c>
      <c r="H1940" t="s">
        <v>8</v>
      </c>
      <c r="I1940" t="s">
        <v>16</v>
      </c>
      <c r="J1940" t="s">
        <v>9</v>
      </c>
      <c r="K1940" t="s">
        <v>37</v>
      </c>
      <c r="L1940">
        <v>4</v>
      </c>
      <c r="M1940">
        <v>155.84</v>
      </c>
      <c r="N1940">
        <v>0.05</v>
      </c>
      <c r="O1940">
        <v>80.790000000000006</v>
      </c>
      <c r="P1940">
        <v>592.19200000000001</v>
      </c>
      <c r="Q1940">
        <v>323.16000000000003</v>
      </c>
      <c r="R1940">
        <v>269.03199999999998</v>
      </c>
      <c r="S1940">
        <v>0.45429860585755966</v>
      </c>
      <c r="T1940">
        <v>2026</v>
      </c>
      <c r="U1940" t="s">
        <v>91</v>
      </c>
      <c r="V1940">
        <v>9</v>
      </c>
      <c r="W1940" t="s">
        <v>84</v>
      </c>
    </row>
    <row r="1941" spans="1:23">
      <c r="A1941">
        <v>5</v>
      </c>
      <c r="B1941" s="11">
        <v>46285</v>
      </c>
      <c r="C1941">
        <v>2026</v>
      </c>
      <c r="D1941" t="s">
        <v>91</v>
      </c>
      <c r="E1941" t="s">
        <v>84</v>
      </c>
      <c r="F1941" t="s">
        <v>6</v>
      </c>
      <c r="G1941" t="s">
        <v>27</v>
      </c>
      <c r="H1941" t="s">
        <v>2</v>
      </c>
      <c r="I1941" t="s">
        <v>16</v>
      </c>
      <c r="J1941" t="s">
        <v>34</v>
      </c>
      <c r="K1941" t="s">
        <v>45</v>
      </c>
      <c r="L1941">
        <v>1</v>
      </c>
      <c r="M1941">
        <v>51.83</v>
      </c>
      <c r="N1941">
        <v>0</v>
      </c>
      <c r="O1941">
        <v>21.9</v>
      </c>
      <c r="P1941">
        <v>51.83</v>
      </c>
      <c r="Q1941">
        <v>21.9</v>
      </c>
      <c r="R1941">
        <v>29.93</v>
      </c>
      <c r="S1941">
        <v>0.57746478873239437</v>
      </c>
      <c r="T1941">
        <v>2026</v>
      </c>
      <c r="U1941" t="s">
        <v>91</v>
      </c>
      <c r="V1941">
        <v>9</v>
      </c>
      <c r="W1941" t="s">
        <v>84</v>
      </c>
    </row>
    <row r="1942" spans="1:23">
      <c r="A1942">
        <v>210</v>
      </c>
      <c r="B1942" s="11">
        <v>46285</v>
      </c>
      <c r="C1942">
        <v>2026</v>
      </c>
      <c r="D1942" t="s">
        <v>91</v>
      </c>
      <c r="E1942" t="s">
        <v>84</v>
      </c>
      <c r="F1942" t="s">
        <v>11</v>
      </c>
      <c r="G1942" t="s">
        <v>18</v>
      </c>
      <c r="H1942" t="s">
        <v>19</v>
      </c>
      <c r="I1942" t="s">
        <v>3</v>
      </c>
      <c r="J1942" t="s">
        <v>23</v>
      </c>
      <c r="K1942" t="s">
        <v>29</v>
      </c>
      <c r="L1942">
        <v>1</v>
      </c>
      <c r="M1942">
        <v>190.77</v>
      </c>
      <c r="N1942">
        <v>0.05</v>
      </c>
      <c r="O1942">
        <v>104.69</v>
      </c>
      <c r="P1942">
        <v>181.23150000000001</v>
      </c>
      <c r="Q1942">
        <v>104.69</v>
      </c>
      <c r="R1942">
        <v>76.541500000000013</v>
      </c>
      <c r="S1942">
        <v>0.42234103894742364</v>
      </c>
      <c r="T1942">
        <v>2026</v>
      </c>
      <c r="U1942" t="s">
        <v>91</v>
      </c>
      <c r="V1942">
        <v>9</v>
      </c>
      <c r="W1942" t="s">
        <v>84</v>
      </c>
    </row>
    <row r="1943" spans="1:23">
      <c r="A1943">
        <v>462</v>
      </c>
      <c r="B1943" s="11">
        <v>46285</v>
      </c>
      <c r="C1943">
        <v>2026</v>
      </c>
      <c r="D1943" t="s">
        <v>91</v>
      </c>
      <c r="E1943" t="s">
        <v>84</v>
      </c>
      <c r="F1943" t="s">
        <v>6</v>
      </c>
      <c r="G1943" t="s">
        <v>43</v>
      </c>
      <c r="H1943" t="s">
        <v>19</v>
      </c>
      <c r="I1943" t="s">
        <v>13</v>
      </c>
      <c r="J1943" t="s">
        <v>4</v>
      </c>
      <c r="K1943" t="s">
        <v>26</v>
      </c>
      <c r="L1943">
        <v>2</v>
      </c>
      <c r="M1943">
        <v>40.049999999999997</v>
      </c>
      <c r="N1943">
        <v>0.05</v>
      </c>
      <c r="O1943">
        <v>16.97</v>
      </c>
      <c r="P1943">
        <v>76.094999999999985</v>
      </c>
      <c r="Q1943">
        <v>33.94</v>
      </c>
      <c r="R1943">
        <v>42.154999999999987</v>
      </c>
      <c r="S1943">
        <v>0.55397857940731976</v>
      </c>
      <c r="T1943">
        <v>2026</v>
      </c>
      <c r="U1943" t="s">
        <v>91</v>
      </c>
      <c r="V1943">
        <v>9</v>
      </c>
      <c r="W1943" t="s">
        <v>84</v>
      </c>
    </row>
    <row r="1944" spans="1:23">
      <c r="A1944">
        <v>725</v>
      </c>
      <c r="B1944" s="11">
        <v>46285</v>
      </c>
      <c r="C1944">
        <v>2026</v>
      </c>
      <c r="D1944" t="s">
        <v>91</v>
      </c>
      <c r="E1944" t="s">
        <v>84</v>
      </c>
      <c r="F1944" t="s">
        <v>6</v>
      </c>
      <c r="G1944" t="s">
        <v>43</v>
      </c>
      <c r="H1944" t="s">
        <v>2</v>
      </c>
      <c r="I1944" t="s">
        <v>13</v>
      </c>
      <c r="J1944" t="s">
        <v>4</v>
      </c>
      <c r="K1944" t="s">
        <v>5</v>
      </c>
      <c r="L1944">
        <v>1</v>
      </c>
      <c r="M1944">
        <v>82.08</v>
      </c>
      <c r="N1944">
        <v>0.05</v>
      </c>
      <c r="O1944">
        <v>43.18</v>
      </c>
      <c r="P1944">
        <v>77.975999999999999</v>
      </c>
      <c r="Q1944">
        <v>43.18</v>
      </c>
      <c r="R1944">
        <v>34.795999999999999</v>
      </c>
      <c r="S1944">
        <v>0.44623986867754178</v>
      </c>
      <c r="T1944">
        <v>2026</v>
      </c>
      <c r="U1944" t="s">
        <v>91</v>
      </c>
      <c r="V1944">
        <v>9</v>
      </c>
      <c r="W1944" t="s">
        <v>84</v>
      </c>
    </row>
    <row r="1945" spans="1:23">
      <c r="A1945">
        <v>918</v>
      </c>
      <c r="B1945" s="11">
        <v>46285</v>
      </c>
      <c r="C1945">
        <v>2026</v>
      </c>
      <c r="D1945" t="s">
        <v>91</v>
      </c>
      <c r="E1945" t="s">
        <v>84</v>
      </c>
      <c r="F1945" t="s">
        <v>0</v>
      </c>
      <c r="G1945" t="s">
        <v>50</v>
      </c>
      <c r="H1945" t="s">
        <v>2</v>
      </c>
      <c r="I1945" t="s">
        <v>3</v>
      </c>
      <c r="J1945" t="s">
        <v>4</v>
      </c>
      <c r="K1945" t="s">
        <v>22</v>
      </c>
      <c r="L1945">
        <v>1</v>
      </c>
      <c r="M1945">
        <v>50.3</v>
      </c>
      <c r="N1945">
        <v>0.05</v>
      </c>
      <c r="O1945">
        <v>22.14</v>
      </c>
      <c r="P1945">
        <v>47.784999999999997</v>
      </c>
      <c r="Q1945">
        <v>22.14</v>
      </c>
      <c r="R1945">
        <v>25.644999999999996</v>
      </c>
      <c r="S1945">
        <v>0.53667468870984614</v>
      </c>
      <c r="T1945">
        <v>2026</v>
      </c>
      <c r="U1945" t="s">
        <v>91</v>
      </c>
      <c r="V1945">
        <v>9</v>
      </c>
      <c r="W1945" t="s">
        <v>84</v>
      </c>
    </row>
    <row r="1946" spans="1:23">
      <c r="A1946">
        <v>1442</v>
      </c>
      <c r="B1946" s="11">
        <v>46285</v>
      </c>
      <c r="C1946">
        <v>2026</v>
      </c>
      <c r="D1946" t="s">
        <v>91</v>
      </c>
      <c r="E1946" t="s">
        <v>84</v>
      </c>
      <c r="F1946" t="s">
        <v>11</v>
      </c>
      <c r="G1946" t="s">
        <v>52</v>
      </c>
      <c r="H1946" t="s">
        <v>2</v>
      </c>
      <c r="I1946" t="s">
        <v>13</v>
      </c>
      <c r="J1946" t="s">
        <v>14</v>
      </c>
      <c r="K1946" t="s">
        <v>32</v>
      </c>
      <c r="L1946">
        <v>1</v>
      </c>
      <c r="M1946">
        <v>47.68</v>
      </c>
      <c r="N1946">
        <v>0.1</v>
      </c>
      <c r="O1946">
        <v>18.03</v>
      </c>
      <c r="P1946">
        <v>42.911999999999999</v>
      </c>
      <c r="Q1946">
        <v>18.03</v>
      </c>
      <c r="R1946">
        <v>24.881999999999998</v>
      </c>
      <c r="S1946">
        <v>0.57983780760626391</v>
      </c>
      <c r="T1946">
        <v>2026</v>
      </c>
      <c r="U1946" t="s">
        <v>91</v>
      </c>
      <c r="V1946">
        <v>9</v>
      </c>
      <c r="W1946" t="s">
        <v>84</v>
      </c>
    </row>
    <row r="1947" spans="1:23">
      <c r="A1947">
        <v>4290</v>
      </c>
      <c r="B1947" s="11">
        <v>46285</v>
      </c>
      <c r="C1947">
        <v>2026</v>
      </c>
      <c r="D1947" t="s">
        <v>91</v>
      </c>
      <c r="E1947" t="s">
        <v>84</v>
      </c>
      <c r="F1947" t="s">
        <v>11</v>
      </c>
      <c r="G1947" t="s">
        <v>12</v>
      </c>
      <c r="H1947" t="s">
        <v>19</v>
      </c>
      <c r="I1947" t="s">
        <v>3</v>
      </c>
      <c r="J1947" t="s">
        <v>4</v>
      </c>
      <c r="K1947" t="s">
        <v>22</v>
      </c>
      <c r="L1947">
        <v>2</v>
      </c>
      <c r="M1947">
        <v>51.48</v>
      </c>
      <c r="N1947">
        <v>0.05</v>
      </c>
      <c r="O1947">
        <v>22.38</v>
      </c>
      <c r="P1947">
        <v>97.811999999999983</v>
      </c>
      <c r="Q1947">
        <v>44.76</v>
      </c>
      <c r="R1947">
        <v>53.051999999999985</v>
      </c>
      <c r="S1947">
        <v>0.54238743712427917</v>
      </c>
      <c r="T1947">
        <v>2026</v>
      </c>
      <c r="U1947" t="s">
        <v>91</v>
      </c>
      <c r="V1947">
        <v>9</v>
      </c>
      <c r="W1947" t="s">
        <v>84</v>
      </c>
    </row>
    <row r="1948" spans="1:23">
      <c r="A1948">
        <v>4666</v>
      </c>
      <c r="B1948" s="11">
        <v>46285</v>
      </c>
      <c r="C1948">
        <v>2026</v>
      </c>
      <c r="D1948" t="s">
        <v>91</v>
      </c>
      <c r="E1948" t="s">
        <v>84</v>
      </c>
      <c r="F1948" t="s">
        <v>11</v>
      </c>
      <c r="G1948" t="s">
        <v>18</v>
      </c>
      <c r="H1948" t="s">
        <v>2</v>
      </c>
      <c r="I1948" t="s">
        <v>16</v>
      </c>
      <c r="J1948" t="s">
        <v>34</v>
      </c>
      <c r="K1948" t="s">
        <v>38</v>
      </c>
      <c r="L1948">
        <v>2</v>
      </c>
      <c r="M1948">
        <v>123.73</v>
      </c>
      <c r="N1948">
        <v>0</v>
      </c>
      <c r="O1948">
        <v>68.459999999999994</v>
      </c>
      <c r="P1948">
        <v>247.46</v>
      </c>
      <c r="Q1948">
        <v>136.91999999999999</v>
      </c>
      <c r="R1948">
        <v>110.54000000000002</v>
      </c>
      <c r="S1948">
        <v>0.44669845631617239</v>
      </c>
      <c r="T1948">
        <v>2026</v>
      </c>
      <c r="U1948" t="s">
        <v>91</v>
      </c>
      <c r="V1948">
        <v>9</v>
      </c>
      <c r="W1948" t="s">
        <v>84</v>
      </c>
    </row>
    <row r="1949" spans="1:23">
      <c r="A1949">
        <v>234</v>
      </c>
      <c r="B1949" s="11">
        <v>46286</v>
      </c>
      <c r="C1949">
        <v>2026</v>
      </c>
      <c r="D1949" t="s">
        <v>91</v>
      </c>
      <c r="E1949" t="s">
        <v>84</v>
      </c>
      <c r="F1949" t="s">
        <v>11</v>
      </c>
      <c r="G1949" t="s">
        <v>25</v>
      </c>
      <c r="H1949" t="s">
        <v>2</v>
      </c>
      <c r="I1949" t="s">
        <v>16</v>
      </c>
      <c r="J1949" t="s">
        <v>9</v>
      </c>
      <c r="K1949" t="s">
        <v>17</v>
      </c>
      <c r="L1949">
        <v>2</v>
      </c>
      <c r="M1949">
        <v>146.81</v>
      </c>
      <c r="N1949">
        <v>0</v>
      </c>
      <c r="O1949">
        <v>79.72</v>
      </c>
      <c r="P1949">
        <v>293.62</v>
      </c>
      <c r="Q1949">
        <v>159.44</v>
      </c>
      <c r="R1949">
        <v>134.18</v>
      </c>
      <c r="S1949">
        <v>0.45698521899053202</v>
      </c>
      <c r="T1949">
        <v>2026</v>
      </c>
      <c r="U1949" t="s">
        <v>91</v>
      </c>
      <c r="V1949">
        <v>9</v>
      </c>
      <c r="W1949" t="s">
        <v>84</v>
      </c>
    </row>
    <row r="1950" spans="1:23">
      <c r="A1950">
        <v>802</v>
      </c>
      <c r="B1950" s="11">
        <v>46286</v>
      </c>
      <c r="C1950">
        <v>2026</v>
      </c>
      <c r="D1950" t="s">
        <v>91</v>
      </c>
      <c r="E1950" t="s">
        <v>84</v>
      </c>
      <c r="F1950" t="s">
        <v>6</v>
      </c>
      <c r="G1950" t="s">
        <v>43</v>
      </c>
      <c r="H1950" t="s">
        <v>19</v>
      </c>
      <c r="I1950" t="s">
        <v>3</v>
      </c>
      <c r="J1950" t="s">
        <v>14</v>
      </c>
      <c r="K1950" t="s">
        <v>48</v>
      </c>
      <c r="L1950">
        <v>2</v>
      </c>
      <c r="M1950">
        <v>167.16</v>
      </c>
      <c r="N1950">
        <v>0</v>
      </c>
      <c r="O1950">
        <v>88.51</v>
      </c>
      <c r="P1950">
        <v>334.32</v>
      </c>
      <c r="Q1950">
        <v>177.02</v>
      </c>
      <c r="R1950">
        <v>157.29999999999998</v>
      </c>
      <c r="S1950">
        <v>0.4705072983967456</v>
      </c>
      <c r="T1950">
        <v>2026</v>
      </c>
      <c r="U1950" t="s">
        <v>91</v>
      </c>
      <c r="V1950">
        <v>9</v>
      </c>
      <c r="W1950" t="s">
        <v>84</v>
      </c>
    </row>
    <row r="1951" spans="1:23">
      <c r="A1951">
        <v>1942</v>
      </c>
      <c r="B1951" s="11">
        <v>46286</v>
      </c>
      <c r="C1951">
        <v>2026</v>
      </c>
      <c r="D1951" t="s">
        <v>91</v>
      </c>
      <c r="E1951" t="s">
        <v>84</v>
      </c>
      <c r="F1951" t="s">
        <v>11</v>
      </c>
      <c r="G1951" t="s">
        <v>12</v>
      </c>
      <c r="H1951" t="s">
        <v>2</v>
      </c>
      <c r="I1951" t="s">
        <v>13</v>
      </c>
      <c r="J1951" t="s">
        <v>4</v>
      </c>
      <c r="K1951" t="s">
        <v>5</v>
      </c>
      <c r="L1951">
        <v>1</v>
      </c>
      <c r="M1951">
        <v>83.69</v>
      </c>
      <c r="N1951">
        <v>0</v>
      </c>
      <c r="O1951">
        <v>42.76</v>
      </c>
      <c r="P1951">
        <v>83.69</v>
      </c>
      <c r="Q1951">
        <v>42.76</v>
      </c>
      <c r="R1951">
        <v>40.93</v>
      </c>
      <c r="S1951">
        <v>0.48906679412116144</v>
      </c>
      <c r="T1951">
        <v>2026</v>
      </c>
      <c r="U1951" t="s">
        <v>91</v>
      </c>
      <c r="V1951">
        <v>9</v>
      </c>
      <c r="W1951" t="s">
        <v>84</v>
      </c>
    </row>
    <row r="1952" spans="1:23">
      <c r="A1952">
        <v>2200</v>
      </c>
      <c r="B1952" s="11">
        <v>46286</v>
      </c>
      <c r="C1952">
        <v>2026</v>
      </c>
      <c r="D1952" t="s">
        <v>91</v>
      </c>
      <c r="E1952" t="s">
        <v>84</v>
      </c>
      <c r="F1952" t="s">
        <v>0</v>
      </c>
      <c r="G1952" t="s">
        <v>1</v>
      </c>
      <c r="H1952" t="s">
        <v>2</v>
      </c>
      <c r="I1952" t="s">
        <v>13</v>
      </c>
      <c r="J1952" t="s">
        <v>4</v>
      </c>
      <c r="K1952" t="s">
        <v>26</v>
      </c>
      <c r="L1952">
        <v>1</v>
      </c>
      <c r="M1952">
        <v>40.4</v>
      </c>
      <c r="N1952">
        <v>0.15</v>
      </c>
      <c r="O1952">
        <v>16.47</v>
      </c>
      <c r="P1952">
        <v>34.339999999999996</v>
      </c>
      <c r="Q1952">
        <v>16.47</v>
      </c>
      <c r="R1952">
        <v>17.869999999999997</v>
      </c>
      <c r="S1952">
        <v>0.52038439138031445</v>
      </c>
      <c r="T1952">
        <v>2026</v>
      </c>
      <c r="U1952" t="s">
        <v>91</v>
      </c>
      <c r="V1952">
        <v>9</v>
      </c>
      <c r="W1952" t="s">
        <v>84</v>
      </c>
    </row>
    <row r="1953" spans="1:23">
      <c r="A1953">
        <v>2236</v>
      </c>
      <c r="B1953" s="11">
        <v>46286</v>
      </c>
      <c r="C1953">
        <v>2026</v>
      </c>
      <c r="D1953" t="s">
        <v>91</v>
      </c>
      <c r="E1953" t="s">
        <v>84</v>
      </c>
      <c r="F1953" t="s">
        <v>6</v>
      </c>
      <c r="G1953" t="s">
        <v>41</v>
      </c>
      <c r="H1953" t="s">
        <v>2</v>
      </c>
      <c r="I1953" t="s">
        <v>3</v>
      </c>
      <c r="J1953" t="s">
        <v>9</v>
      </c>
      <c r="K1953" t="s">
        <v>17</v>
      </c>
      <c r="L1953">
        <v>3</v>
      </c>
      <c r="M1953">
        <v>143.31</v>
      </c>
      <c r="N1953">
        <v>0</v>
      </c>
      <c r="O1953">
        <v>81.36</v>
      </c>
      <c r="P1953">
        <v>429.93</v>
      </c>
      <c r="Q1953">
        <v>244.07999999999998</v>
      </c>
      <c r="R1953">
        <v>185.85000000000002</v>
      </c>
      <c r="S1953">
        <v>0.43227967343521045</v>
      </c>
      <c r="T1953">
        <v>2026</v>
      </c>
      <c r="U1953" t="s">
        <v>91</v>
      </c>
      <c r="V1953">
        <v>9</v>
      </c>
      <c r="W1953" t="s">
        <v>84</v>
      </c>
    </row>
    <row r="1954" spans="1:23">
      <c r="A1954">
        <v>4041</v>
      </c>
      <c r="B1954" s="11">
        <v>46286</v>
      </c>
      <c r="C1954">
        <v>2026</v>
      </c>
      <c r="D1954" t="s">
        <v>91</v>
      </c>
      <c r="E1954" t="s">
        <v>84</v>
      </c>
      <c r="F1954" t="s">
        <v>6</v>
      </c>
      <c r="G1954" t="s">
        <v>41</v>
      </c>
      <c r="H1954" t="s">
        <v>8</v>
      </c>
      <c r="I1954" t="s">
        <v>3</v>
      </c>
      <c r="J1954" t="s">
        <v>34</v>
      </c>
      <c r="K1954" t="s">
        <v>45</v>
      </c>
      <c r="L1954">
        <v>15</v>
      </c>
      <c r="M1954">
        <v>51.1</v>
      </c>
      <c r="N1954">
        <v>0.1</v>
      </c>
      <c r="O1954">
        <v>21.9</v>
      </c>
      <c r="P1954">
        <v>689.85</v>
      </c>
      <c r="Q1954">
        <v>328.5</v>
      </c>
      <c r="R1954">
        <v>361.35</v>
      </c>
      <c r="S1954">
        <v>0.52380952380952384</v>
      </c>
      <c r="T1954">
        <v>2026</v>
      </c>
      <c r="U1954" t="s">
        <v>91</v>
      </c>
      <c r="V1954">
        <v>9</v>
      </c>
      <c r="W1954" t="s">
        <v>84</v>
      </c>
    </row>
    <row r="1955" spans="1:23">
      <c r="A1955">
        <v>4435</v>
      </c>
      <c r="B1955" s="11">
        <v>46286</v>
      </c>
      <c r="C1955">
        <v>2026</v>
      </c>
      <c r="D1955" t="s">
        <v>91</v>
      </c>
      <c r="E1955" t="s">
        <v>84</v>
      </c>
      <c r="F1955" t="s">
        <v>20</v>
      </c>
      <c r="G1955" t="s">
        <v>47</v>
      </c>
      <c r="H1955" t="s">
        <v>28</v>
      </c>
      <c r="I1955" t="s">
        <v>13</v>
      </c>
      <c r="J1955" t="s">
        <v>9</v>
      </c>
      <c r="K1955" t="s">
        <v>17</v>
      </c>
      <c r="L1955">
        <v>1</v>
      </c>
      <c r="M1955">
        <v>146.33000000000001</v>
      </c>
      <c r="N1955">
        <v>0</v>
      </c>
      <c r="O1955">
        <v>80.05</v>
      </c>
      <c r="P1955">
        <v>146.33000000000001</v>
      </c>
      <c r="Q1955">
        <v>80.05</v>
      </c>
      <c r="R1955">
        <v>66.280000000000015</v>
      </c>
      <c r="S1955">
        <v>0.45294881432378875</v>
      </c>
      <c r="T1955">
        <v>2026</v>
      </c>
      <c r="U1955" t="s">
        <v>91</v>
      </c>
      <c r="V1955">
        <v>9</v>
      </c>
      <c r="W1955" t="s">
        <v>84</v>
      </c>
    </row>
    <row r="1956" spans="1:23">
      <c r="A1956">
        <v>305</v>
      </c>
      <c r="B1956" s="11">
        <v>46287</v>
      </c>
      <c r="C1956">
        <v>2026</v>
      </c>
      <c r="D1956" t="s">
        <v>91</v>
      </c>
      <c r="E1956" t="s">
        <v>84</v>
      </c>
      <c r="F1956" t="s">
        <v>20</v>
      </c>
      <c r="G1956" t="s">
        <v>33</v>
      </c>
      <c r="H1956" t="s">
        <v>2</v>
      </c>
      <c r="I1956" t="s">
        <v>3</v>
      </c>
      <c r="J1956" t="s">
        <v>14</v>
      </c>
      <c r="K1956" t="s">
        <v>44</v>
      </c>
      <c r="L1956">
        <v>1</v>
      </c>
      <c r="M1956">
        <v>130.69999999999999</v>
      </c>
      <c r="N1956">
        <v>0.05</v>
      </c>
      <c r="O1956">
        <v>68.23</v>
      </c>
      <c r="P1956">
        <v>124.16499999999998</v>
      </c>
      <c r="Q1956">
        <v>68.23</v>
      </c>
      <c r="R1956">
        <v>55.934999999999974</v>
      </c>
      <c r="S1956">
        <v>0.45048926831232622</v>
      </c>
      <c r="T1956">
        <v>2026</v>
      </c>
      <c r="U1956" t="s">
        <v>91</v>
      </c>
      <c r="V1956">
        <v>9</v>
      </c>
      <c r="W1956" t="s">
        <v>84</v>
      </c>
    </row>
    <row r="1957" spans="1:23">
      <c r="A1957">
        <v>808</v>
      </c>
      <c r="B1957" s="11">
        <v>46287</v>
      </c>
      <c r="C1957">
        <v>2026</v>
      </c>
      <c r="D1957" t="s">
        <v>91</v>
      </c>
      <c r="E1957" t="s">
        <v>84</v>
      </c>
      <c r="F1957" t="s">
        <v>6</v>
      </c>
      <c r="G1957" t="s">
        <v>43</v>
      </c>
      <c r="H1957" t="s">
        <v>8</v>
      </c>
      <c r="I1957" t="s">
        <v>16</v>
      </c>
      <c r="J1957" t="s">
        <v>34</v>
      </c>
      <c r="K1957" t="s">
        <v>35</v>
      </c>
      <c r="L1957">
        <v>8</v>
      </c>
      <c r="M1957">
        <v>39.630000000000003</v>
      </c>
      <c r="N1957">
        <v>0.15</v>
      </c>
      <c r="O1957">
        <v>14.61</v>
      </c>
      <c r="P1957">
        <v>269.48400000000004</v>
      </c>
      <c r="Q1957">
        <v>116.88</v>
      </c>
      <c r="R1957">
        <v>152.60400000000004</v>
      </c>
      <c r="S1957">
        <v>0.56628222825844954</v>
      </c>
      <c r="T1957">
        <v>2026</v>
      </c>
      <c r="U1957" t="s">
        <v>91</v>
      </c>
      <c r="V1957">
        <v>9</v>
      </c>
      <c r="W1957" t="s">
        <v>84</v>
      </c>
    </row>
    <row r="1958" spans="1:23">
      <c r="A1958">
        <v>1029</v>
      </c>
      <c r="B1958" s="11">
        <v>46287</v>
      </c>
      <c r="C1958">
        <v>2026</v>
      </c>
      <c r="D1958" t="s">
        <v>91</v>
      </c>
      <c r="E1958" t="s">
        <v>84</v>
      </c>
      <c r="F1958" t="s">
        <v>6</v>
      </c>
      <c r="G1958" t="s">
        <v>27</v>
      </c>
      <c r="H1958" t="s">
        <v>2</v>
      </c>
      <c r="I1958" t="s">
        <v>3</v>
      </c>
      <c r="J1958" t="s">
        <v>14</v>
      </c>
      <c r="K1958" t="s">
        <v>44</v>
      </c>
      <c r="L1958">
        <v>1</v>
      </c>
      <c r="M1958">
        <v>132.36000000000001</v>
      </c>
      <c r="N1958">
        <v>0.05</v>
      </c>
      <c r="O1958">
        <v>66.63</v>
      </c>
      <c r="P1958">
        <v>125.742</v>
      </c>
      <c r="Q1958">
        <v>66.63</v>
      </c>
      <c r="R1958">
        <v>59.112000000000009</v>
      </c>
      <c r="S1958">
        <v>0.47010545402490822</v>
      </c>
      <c r="T1958">
        <v>2026</v>
      </c>
      <c r="U1958" t="s">
        <v>91</v>
      </c>
      <c r="V1958">
        <v>9</v>
      </c>
      <c r="W1958" t="s">
        <v>84</v>
      </c>
    </row>
    <row r="1959" spans="1:23">
      <c r="A1959">
        <v>1721</v>
      </c>
      <c r="B1959" s="11">
        <v>46287</v>
      </c>
      <c r="C1959">
        <v>2026</v>
      </c>
      <c r="D1959" t="s">
        <v>91</v>
      </c>
      <c r="E1959" t="s">
        <v>84</v>
      </c>
      <c r="F1959" t="s">
        <v>20</v>
      </c>
      <c r="G1959" t="s">
        <v>31</v>
      </c>
      <c r="H1959" t="s">
        <v>2</v>
      </c>
      <c r="I1959" t="s">
        <v>16</v>
      </c>
      <c r="J1959" t="s">
        <v>9</v>
      </c>
      <c r="K1959" t="s">
        <v>37</v>
      </c>
      <c r="L1959">
        <v>1</v>
      </c>
      <c r="M1959">
        <v>156.81</v>
      </c>
      <c r="N1959">
        <v>0</v>
      </c>
      <c r="O1959">
        <v>78.2</v>
      </c>
      <c r="P1959">
        <v>156.81</v>
      </c>
      <c r="Q1959">
        <v>78.2</v>
      </c>
      <c r="R1959">
        <v>78.61</v>
      </c>
      <c r="S1959">
        <v>0.50130731458452904</v>
      </c>
      <c r="T1959">
        <v>2026</v>
      </c>
      <c r="U1959" t="s">
        <v>91</v>
      </c>
      <c r="V1959">
        <v>9</v>
      </c>
      <c r="W1959" t="s">
        <v>84</v>
      </c>
    </row>
    <row r="1960" spans="1:23">
      <c r="A1960">
        <v>2425</v>
      </c>
      <c r="B1960" s="11">
        <v>46287</v>
      </c>
      <c r="C1960">
        <v>2026</v>
      </c>
      <c r="D1960" t="s">
        <v>91</v>
      </c>
      <c r="E1960" t="s">
        <v>84</v>
      </c>
      <c r="F1960" t="s">
        <v>20</v>
      </c>
      <c r="G1960" t="s">
        <v>33</v>
      </c>
      <c r="H1960" t="s">
        <v>28</v>
      </c>
      <c r="I1960" t="s">
        <v>13</v>
      </c>
      <c r="J1960" t="s">
        <v>14</v>
      </c>
      <c r="K1960" t="s">
        <v>44</v>
      </c>
      <c r="L1960">
        <v>3</v>
      </c>
      <c r="M1960">
        <v>134.52000000000001</v>
      </c>
      <c r="N1960">
        <v>0.05</v>
      </c>
      <c r="O1960">
        <v>65.19</v>
      </c>
      <c r="P1960">
        <v>383.38200000000006</v>
      </c>
      <c r="Q1960">
        <v>195.57</v>
      </c>
      <c r="R1960">
        <v>187.81200000000007</v>
      </c>
      <c r="S1960">
        <v>0.48988215409174152</v>
      </c>
      <c r="T1960">
        <v>2026</v>
      </c>
      <c r="U1960" t="s">
        <v>91</v>
      </c>
      <c r="V1960">
        <v>9</v>
      </c>
      <c r="W1960" t="s">
        <v>84</v>
      </c>
    </row>
    <row r="1961" spans="1:23">
      <c r="A1961">
        <v>3322</v>
      </c>
      <c r="B1961" s="11">
        <v>46287</v>
      </c>
      <c r="C1961">
        <v>2026</v>
      </c>
      <c r="D1961" t="s">
        <v>91</v>
      </c>
      <c r="E1961" t="s">
        <v>84</v>
      </c>
      <c r="F1961" t="s">
        <v>20</v>
      </c>
      <c r="G1961" t="s">
        <v>33</v>
      </c>
      <c r="H1961" t="s">
        <v>2</v>
      </c>
      <c r="I1961" t="s">
        <v>3</v>
      </c>
      <c r="J1961" t="s">
        <v>23</v>
      </c>
      <c r="K1961" t="s">
        <v>51</v>
      </c>
      <c r="L1961">
        <v>1</v>
      </c>
      <c r="M1961">
        <v>124.51</v>
      </c>
      <c r="N1961">
        <v>0</v>
      </c>
      <c r="O1961">
        <v>59.97</v>
      </c>
      <c r="P1961">
        <v>124.51</v>
      </c>
      <c r="Q1961">
        <v>59.97</v>
      </c>
      <c r="R1961">
        <v>64.540000000000006</v>
      </c>
      <c r="S1961">
        <v>0.51835193960324477</v>
      </c>
      <c r="T1961">
        <v>2026</v>
      </c>
      <c r="U1961" t="s">
        <v>91</v>
      </c>
      <c r="V1961">
        <v>9</v>
      </c>
      <c r="W1961" t="s">
        <v>84</v>
      </c>
    </row>
    <row r="1962" spans="1:23">
      <c r="A1962">
        <v>3821</v>
      </c>
      <c r="B1962" s="11">
        <v>46287</v>
      </c>
      <c r="C1962">
        <v>2026</v>
      </c>
      <c r="D1962" t="s">
        <v>91</v>
      </c>
      <c r="E1962" t="s">
        <v>84</v>
      </c>
      <c r="F1962" t="s">
        <v>11</v>
      </c>
      <c r="G1962" t="s">
        <v>18</v>
      </c>
      <c r="H1962" t="s">
        <v>2</v>
      </c>
      <c r="I1962" t="s">
        <v>3</v>
      </c>
      <c r="J1962" t="s">
        <v>9</v>
      </c>
      <c r="K1962" t="s">
        <v>17</v>
      </c>
      <c r="L1962">
        <v>1</v>
      </c>
      <c r="M1962">
        <v>141</v>
      </c>
      <c r="N1962">
        <v>0</v>
      </c>
      <c r="O1962">
        <v>79.010000000000005</v>
      </c>
      <c r="P1962">
        <v>141</v>
      </c>
      <c r="Q1962">
        <v>79.010000000000005</v>
      </c>
      <c r="R1962">
        <v>61.989999999999995</v>
      </c>
      <c r="S1962">
        <v>0.43964539007092196</v>
      </c>
      <c r="T1962">
        <v>2026</v>
      </c>
      <c r="U1962" t="s">
        <v>91</v>
      </c>
      <c r="V1962">
        <v>9</v>
      </c>
      <c r="W1962" t="s">
        <v>84</v>
      </c>
    </row>
    <row r="1963" spans="1:23">
      <c r="A1963">
        <v>3899</v>
      </c>
      <c r="B1963" s="11">
        <v>46287</v>
      </c>
      <c r="C1963">
        <v>2026</v>
      </c>
      <c r="D1963" t="s">
        <v>91</v>
      </c>
      <c r="E1963" t="s">
        <v>84</v>
      </c>
      <c r="F1963" t="s">
        <v>20</v>
      </c>
      <c r="G1963" t="s">
        <v>21</v>
      </c>
      <c r="H1963" t="s">
        <v>8</v>
      </c>
      <c r="I1963" t="s">
        <v>3</v>
      </c>
      <c r="J1963" t="s">
        <v>23</v>
      </c>
      <c r="K1963" t="s">
        <v>51</v>
      </c>
      <c r="L1963">
        <v>6</v>
      </c>
      <c r="M1963">
        <v>121.7</v>
      </c>
      <c r="N1963">
        <v>0.15</v>
      </c>
      <c r="O1963">
        <v>61.26</v>
      </c>
      <c r="P1963">
        <v>620.67000000000007</v>
      </c>
      <c r="Q1963">
        <v>367.56</v>
      </c>
      <c r="R1963">
        <v>253.11000000000007</v>
      </c>
      <c r="S1963">
        <v>0.40780124703948967</v>
      </c>
      <c r="T1963">
        <v>2026</v>
      </c>
      <c r="U1963" t="s">
        <v>91</v>
      </c>
      <c r="V1963">
        <v>9</v>
      </c>
      <c r="W1963" t="s">
        <v>84</v>
      </c>
    </row>
    <row r="1964" spans="1:23">
      <c r="A1964">
        <v>4807</v>
      </c>
      <c r="B1964" s="11">
        <v>46287</v>
      </c>
      <c r="C1964">
        <v>2026</v>
      </c>
      <c r="D1964" t="s">
        <v>91</v>
      </c>
      <c r="E1964" t="s">
        <v>84</v>
      </c>
      <c r="F1964" t="s">
        <v>20</v>
      </c>
      <c r="G1964" t="s">
        <v>31</v>
      </c>
      <c r="H1964" t="s">
        <v>8</v>
      </c>
      <c r="I1964" t="s">
        <v>16</v>
      </c>
      <c r="J1964" t="s">
        <v>4</v>
      </c>
      <c r="K1964" t="s">
        <v>30</v>
      </c>
      <c r="L1964">
        <v>4</v>
      </c>
      <c r="M1964">
        <v>103.86</v>
      </c>
      <c r="N1964">
        <v>0.1</v>
      </c>
      <c r="O1964">
        <v>50.12</v>
      </c>
      <c r="P1964">
        <v>373.89600000000002</v>
      </c>
      <c r="Q1964">
        <v>200.48</v>
      </c>
      <c r="R1964">
        <v>173.41600000000003</v>
      </c>
      <c r="S1964">
        <v>0.46380811776536796</v>
      </c>
      <c r="T1964">
        <v>2026</v>
      </c>
      <c r="U1964" t="s">
        <v>91</v>
      </c>
      <c r="V1964">
        <v>9</v>
      </c>
      <c r="W1964" t="s">
        <v>84</v>
      </c>
    </row>
    <row r="1965" spans="1:23">
      <c r="A1965">
        <v>30</v>
      </c>
      <c r="B1965" s="11">
        <v>46288</v>
      </c>
      <c r="C1965">
        <v>2026</v>
      </c>
      <c r="D1965" t="s">
        <v>91</v>
      </c>
      <c r="E1965" t="s">
        <v>84</v>
      </c>
      <c r="F1965" t="s">
        <v>11</v>
      </c>
      <c r="G1965" t="s">
        <v>25</v>
      </c>
      <c r="H1965" t="s">
        <v>28</v>
      </c>
      <c r="I1965" t="s">
        <v>3</v>
      </c>
      <c r="J1965" t="s">
        <v>9</v>
      </c>
      <c r="K1965" t="s">
        <v>10</v>
      </c>
      <c r="L1965">
        <v>2</v>
      </c>
      <c r="M1965">
        <v>93.82</v>
      </c>
      <c r="N1965">
        <v>0.05</v>
      </c>
      <c r="O1965">
        <v>45.57</v>
      </c>
      <c r="P1965">
        <v>178.25799999999998</v>
      </c>
      <c r="Q1965">
        <v>91.14</v>
      </c>
      <c r="R1965">
        <v>87.117999999999981</v>
      </c>
      <c r="S1965">
        <v>0.48871859888476249</v>
      </c>
      <c r="T1965">
        <v>2026</v>
      </c>
      <c r="U1965" t="s">
        <v>91</v>
      </c>
      <c r="V1965">
        <v>9</v>
      </c>
      <c r="W1965" t="s">
        <v>84</v>
      </c>
    </row>
    <row r="1966" spans="1:23">
      <c r="A1966">
        <v>3027</v>
      </c>
      <c r="B1966" s="11">
        <v>46288</v>
      </c>
      <c r="C1966">
        <v>2026</v>
      </c>
      <c r="D1966" t="s">
        <v>91</v>
      </c>
      <c r="E1966" t="s">
        <v>84</v>
      </c>
      <c r="F1966" t="s">
        <v>20</v>
      </c>
      <c r="G1966" t="s">
        <v>33</v>
      </c>
      <c r="H1966" t="s">
        <v>8</v>
      </c>
      <c r="I1966" t="s">
        <v>16</v>
      </c>
      <c r="J1966" t="s">
        <v>9</v>
      </c>
      <c r="K1966" t="s">
        <v>37</v>
      </c>
      <c r="L1966">
        <v>8</v>
      </c>
      <c r="M1966">
        <v>155.13999999999999</v>
      </c>
      <c r="N1966">
        <v>0.1</v>
      </c>
      <c r="O1966">
        <v>76.87</v>
      </c>
      <c r="P1966">
        <v>1117.008</v>
      </c>
      <c r="Q1966">
        <v>614.96</v>
      </c>
      <c r="R1966">
        <v>502.048</v>
      </c>
      <c r="S1966">
        <v>0.44945783736553363</v>
      </c>
      <c r="T1966">
        <v>2026</v>
      </c>
      <c r="U1966" t="s">
        <v>91</v>
      </c>
      <c r="V1966">
        <v>9</v>
      </c>
      <c r="W1966" t="s">
        <v>84</v>
      </c>
    </row>
    <row r="1967" spans="1:23">
      <c r="A1967">
        <v>3690</v>
      </c>
      <c r="B1967" s="11">
        <v>46288</v>
      </c>
      <c r="C1967">
        <v>2026</v>
      </c>
      <c r="D1967" t="s">
        <v>91</v>
      </c>
      <c r="E1967" t="s">
        <v>84</v>
      </c>
      <c r="F1967" t="s">
        <v>20</v>
      </c>
      <c r="G1967" t="s">
        <v>33</v>
      </c>
      <c r="H1967" t="s">
        <v>2</v>
      </c>
      <c r="I1967" t="s">
        <v>3</v>
      </c>
      <c r="J1967" t="s">
        <v>9</v>
      </c>
      <c r="K1967" t="s">
        <v>10</v>
      </c>
      <c r="L1967">
        <v>3</v>
      </c>
      <c r="M1967">
        <v>92.14</v>
      </c>
      <c r="N1967">
        <v>0.05</v>
      </c>
      <c r="O1967">
        <v>45.25</v>
      </c>
      <c r="P1967">
        <v>262.59899999999999</v>
      </c>
      <c r="Q1967">
        <v>135.75</v>
      </c>
      <c r="R1967">
        <v>126.84899999999999</v>
      </c>
      <c r="S1967">
        <v>0.48305210606285626</v>
      </c>
      <c r="T1967">
        <v>2026</v>
      </c>
      <c r="U1967" t="s">
        <v>91</v>
      </c>
      <c r="V1967">
        <v>9</v>
      </c>
      <c r="W1967" t="s">
        <v>84</v>
      </c>
    </row>
    <row r="1968" spans="1:23">
      <c r="A1968">
        <v>600</v>
      </c>
      <c r="B1968" s="11">
        <v>46289</v>
      </c>
      <c r="C1968">
        <v>2026</v>
      </c>
      <c r="D1968" t="s">
        <v>91</v>
      </c>
      <c r="E1968" t="s">
        <v>84</v>
      </c>
      <c r="F1968" t="s">
        <v>6</v>
      </c>
      <c r="G1968" t="s">
        <v>43</v>
      </c>
      <c r="H1968" t="s">
        <v>19</v>
      </c>
      <c r="I1968" t="s">
        <v>3</v>
      </c>
      <c r="J1968" t="s">
        <v>4</v>
      </c>
      <c r="K1968" t="s">
        <v>26</v>
      </c>
      <c r="L1968">
        <v>6</v>
      </c>
      <c r="M1968">
        <v>39.880000000000003</v>
      </c>
      <c r="N1968">
        <v>0.05</v>
      </c>
      <c r="O1968">
        <v>16.79</v>
      </c>
      <c r="P1968">
        <v>227.31600000000003</v>
      </c>
      <c r="Q1968">
        <v>100.74</v>
      </c>
      <c r="R1968">
        <v>126.57600000000004</v>
      </c>
      <c r="S1968">
        <v>0.5568283798764716</v>
      </c>
      <c r="T1968">
        <v>2026</v>
      </c>
      <c r="U1968" t="s">
        <v>91</v>
      </c>
      <c r="V1968">
        <v>9</v>
      </c>
      <c r="W1968" t="s">
        <v>84</v>
      </c>
    </row>
    <row r="1969" spans="1:23">
      <c r="A1969">
        <v>1931</v>
      </c>
      <c r="B1969" s="11">
        <v>46289</v>
      </c>
      <c r="C1969">
        <v>2026</v>
      </c>
      <c r="D1969" t="s">
        <v>91</v>
      </c>
      <c r="E1969" t="s">
        <v>84</v>
      </c>
      <c r="F1969" t="s">
        <v>11</v>
      </c>
      <c r="G1969" t="s">
        <v>52</v>
      </c>
      <c r="H1969" t="s">
        <v>2</v>
      </c>
      <c r="I1969" t="s">
        <v>3</v>
      </c>
      <c r="J1969" t="s">
        <v>14</v>
      </c>
      <c r="K1969" t="s">
        <v>15</v>
      </c>
      <c r="L1969">
        <v>4</v>
      </c>
      <c r="M1969">
        <v>35.700000000000003</v>
      </c>
      <c r="N1969">
        <v>0</v>
      </c>
      <c r="O1969">
        <v>13.91</v>
      </c>
      <c r="P1969">
        <v>142.80000000000001</v>
      </c>
      <c r="Q1969">
        <v>55.64</v>
      </c>
      <c r="R1969">
        <v>87.160000000000011</v>
      </c>
      <c r="S1969">
        <v>0.61036414565826336</v>
      </c>
      <c r="T1969">
        <v>2026</v>
      </c>
      <c r="U1969" t="s">
        <v>91</v>
      </c>
      <c r="V1969">
        <v>9</v>
      </c>
      <c r="W1969" t="s">
        <v>84</v>
      </c>
    </row>
    <row r="1970" spans="1:23">
      <c r="A1970">
        <v>2124</v>
      </c>
      <c r="B1970" s="11">
        <v>46289</v>
      </c>
      <c r="C1970">
        <v>2026</v>
      </c>
      <c r="D1970" t="s">
        <v>91</v>
      </c>
      <c r="E1970" t="s">
        <v>84</v>
      </c>
      <c r="F1970" t="s">
        <v>20</v>
      </c>
      <c r="G1970" t="s">
        <v>33</v>
      </c>
      <c r="H1970" t="s">
        <v>19</v>
      </c>
      <c r="I1970" t="s">
        <v>13</v>
      </c>
      <c r="J1970" t="s">
        <v>4</v>
      </c>
      <c r="K1970" t="s">
        <v>30</v>
      </c>
      <c r="L1970">
        <v>6</v>
      </c>
      <c r="M1970">
        <v>104.16</v>
      </c>
      <c r="N1970">
        <v>0</v>
      </c>
      <c r="O1970">
        <v>51.76</v>
      </c>
      <c r="P1970">
        <v>624.96</v>
      </c>
      <c r="Q1970">
        <v>310.56</v>
      </c>
      <c r="R1970">
        <v>314.40000000000003</v>
      </c>
      <c r="S1970">
        <v>0.50307219662058378</v>
      </c>
      <c r="T1970">
        <v>2026</v>
      </c>
      <c r="U1970" t="s">
        <v>91</v>
      </c>
      <c r="V1970">
        <v>9</v>
      </c>
      <c r="W1970" t="s">
        <v>84</v>
      </c>
    </row>
    <row r="1971" spans="1:23">
      <c r="A1971">
        <v>2789</v>
      </c>
      <c r="B1971" s="11">
        <v>46289</v>
      </c>
      <c r="C1971">
        <v>2026</v>
      </c>
      <c r="D1971" t="s">
        <v>91</v>
      </c>
      <c r="E1971" t="s">
        <v>84</v>
      </c>
      <c r="F1971" t="s">
        <v>11</v>
      </c>
      <c r="G1971" t="s">
        <v>52</v>
      </c>
      <c r="H1971" t="s">
        <v>2</v>
      </c>
      <c r="I1971" t="s">
        <v>13</v>
      </c>
      <c r="J1971" t="s">
        <v>9</v>
      </c>
      <c r="K1971" t="s">
        <v>17</v>
      </c>
      <c r="L1971">
        <v>5</v>
      </c>
      <c r="M1971">
        <v>147.21</v>
      </c>
      <c r="N1971">
        <v>0.05</v>
      </c>
      <c r="O1971">
        <v>79.14</v>
      </c>
      <c r="P1971">
        <v>699.24750000000006</v>
      </c>
      <c r="Q1971">
        <v>395.7</v>
      </c>
      <c r="R1971">
        <v>303.54750000000007</v>
      </c>
      <c r="S1971">
        <v>0.43410594961011667</v>
      </c>
      <c r="T1971">
        <v>2026</v>
      </c>
      <c r="U1971" t="s">
        <v>91</v>
      </c>
      <c r="V1971">
        <v>9</v>
      </c>
      <c r="W1971" t="s">
        <v>84</v>
      </c>
    </row>
    <row r="1972" spans="1:23">
      <c r="A1972">
        <v>2921</v>
      </c>
      <c r="B1972" s="11">
        <v>46289</v>
      </c>
      <c r="C1972">
        <v>2026</v>
      </c>
      <c r="D1972" t="s">
        <v>91</v>
      </c>
      <c r="E1972" t="s">
        <v>84</v>
      </c>
      <c r="F1972" t="s">
        <v>0</v>
      </c>
      <c r="G1972" t="s">
        <v>1</v>
      </c>
      <c r="H1972" t="s">
        <v>2</v>
      </c>
      <c r="I1972" t="s">
        <v>13</v>
      </c>
      <c r="J1972" t="s">
        <v>23</v>
      </c>
      <c r="K1972" t="s">
        <v>29</v>
      </c>
      <c r="L1972">
        <v>3</v>
      </c>
      <c r="M1972">
        <v>195.68</v>
      </c>
      <c r="N1972">
        <v>0.05</v>
      </c>
      <c r="O1972">
        <v>102.16</v>
      </c>
      <c r="P1972">
        <v>557.68799999999999</v>
      </c>
      <c r="Q1972">
        <v>306.48</v>
      </c>
      <c r="R1972">
        <v>251.20799999999997</v>
      </c>
      <c r="S1972">
        <v>0.45044541033696256</v>
      </c>
      <c r="T1972">
        <v>2026</v>
      </c>
      <c r="U1972" t="s">
        <v>91</v>
      </c>
      <c r="V1972">
        <v>9</v>
      </c>
      <c r="W1972" t="s">
        <v>84</v>
      </c>
    </row>
    <row r="1973" spans="1:23">
      <c r="A1973">
        <v>3108</v>
      </c>
      <c r="B1973" s="11">
        <v>46289</v>
      </c>
      <c r="C1973">
        <v>2026</v>
      </c>
      <c r="D1973" t="s">
        <v>91</v>
      </c>
      <c r="E1973" t="s">
        <v>84</v>
      </c>
      <c r="F1973" t="s">
        <v>6</v>
      </c>
      <c r="G1973" t="s">
        <v>41</v>
      </c>
      <c r="H1973" t="s">
        <v>8</v>
      </c>
      <c r="I1973" t="s">
        <v>16</v>
      </c>
      <c r="J1973" t="s">
        <v>9</v>
      </c>
      <c r="K1973" t="s">
        <v>10</v>
      </c>
      <c r="L1973">
        <v>5</v>
      </c>
      <c r="M1973">
        <v>90.05</v>
      </c>
      <c r="N1973">
        <v>0.15</v>
      </c>
      <c r="O1973">
        <v>44.12</v>
      </c>
      <c r="P1973">
        <v>382.71249999999998</v>
      </c>
      <c r="Q1973">
        <v>220.6</v>
      </c>
      <c r="R1973">
        <v>162.11249999999998</v>
      </c>
      <c r="S1973">
        <v>0.42358820263252439</v>
      </c>
      <c r="T1973">
        <v>2026</v>
      </c>
      <c r="U1973" t="s">
        <v>91</v>
      </c>
      <c r="V1973">
        <v>9</v>
      </c>
      <c r="W1973" t="s">
        <v>84</v>
      </c>
    </row>
    <row r="1974" spans="1:23">
      <c r="A1974">
        <v>3226</v>
      </c>
      <c r="B1974" s="11">
        <v>46289</v>
      </c>
      <c r="C1974">
        <v>2026</v>
      </c>
      <c r="D1974" t="s">
        <v>91</v>
      </c>
      <c r="E1974" t="s">
        <v>84</v>
      </c>
      <c r="F1974" t="s">
        <v>20</v>
      </c>
      <c r="G1974" t="s">
        <v>47</v>
      </c>
      <c r="H1974" t="s">
        <v>28</v>
      </c>
      <c r="I1974" t="s">
        <v>3</v>
      </c>
      <c r="J1974" t="s">
        <v>23</v>
      </c>
      <c r="K1974" t="s">
        <v>24</v>
      </c>
      <c r="L1974">
        <v>1</v>
      </c>
      <c r="M1974">
        <v>345.48</v>
      </c>
      <c r="N1974">
        <v>0</v>
      </c>
      <c r="O1974">
        <v>196.31</v>
      </c>
      <c r="P1974">
        <v>345.48</v>
      </c>
      <c r="Q1974">
        <v>196.31</v>
      </c>
      <c r="R1974">
        <v>149.17000000000002</v>
      </c>
      <c r="S1974">
        <v>0.43177607965728843</v>
      </c>
      <c r="T1974">
        <v>2026</v>
      </c>
      <c r="U1974" t="s">
        <v>91</v>
      </c>
      <c r="V1974">
        <v>9</v>
      </c>
      <c r="W1974" t="s">
        <v>84</v>
      </c>
    </row>
    <row r="1975" spans="1:23">
      <c r="A1975">
        <v>3286</v>
      </c>
      <c r="B1975" s="11">
        <v>46289</v>
      </c>
      <c r="C1975">
        <v>2026</v>
      </c>
      <c r="D1975" t="s">
        <v>91</v>
      </c>
      <c r="E1975" t="s">
        <v>84</v>
      </c>
      <c r="F1975" t="s">
        <v>20</v>
      </c>
      <c r="G1975" t="s">
        <v>21</v>
      </c>
      <c r="H1975" t="s">
        <v>2</v>
      </c>
      <c r="I1975" t="s">
        <v>13</v>
      </c>
      <c r="J1975" t="s">
        <v>14</v>
      </c>
      <c r="K1975" t="s">
        <v>32</v>
      </c>
      <c r="L1975">
        <v>1</v>
      </c>
      <c r="M1975">
        <v>46.23</v>
      </c>
      <c r="N1975">
        <v>0.1</v>
      </c>
      <c r="O1975">
        <v>18.34</v>
      </c>
      <c r="P1975">
        <v>41.606999999999999</v>
      </c>
      <c r="Q1975">
        <v>18.34</v>
      </c>
      <c r="R1975">
        <v>23.266999999999999</v>
      </c>
      <c r="S1975">
        <v>0.55920878698295962</v>
      </c>
      <c r="T1975">
        <v>2026</v>
      </c>
      <c r="U1975" t="s">
        <v>91</v>
      </c>
      <c r="V1975">
        <v>9</v>
      </c>
      <c r="W1975" t="s">
        <v>84</v>
      </c>
    </row>
    <row r="1976" spans="1:23">
      <c r="A1976">
        <v>4510</v>
      </c>
      <c r="B1976" s="11">
        <v>46289</v>
      </c>
      <c r="C1976">
        <v>2026</v>
      </c>
      <c r="D1976" t="s">
        <v>91</v>
      </c>
      <c r="E1976" t="s">
        <v>84</v>
      </c>
      <c r="F1976" t="s">
        <v>0</v>
      </c>
      <c r="G1976" t="s">
        <v>1</v>
      </c>
      <c r="H1976" t="s">
        <v>28</v>
      </c>
      <c r="I1976" t="s">
        <v>3</v>
      </c>
      <c r="J1976" t="s">
        <v>23</v>
      </c>
      <c r="K1976" t="s">
        <v>40</v>
      </c>
      <c r="L1976">
        <v>3</v>
      </c>
      <c r="M1976">
        <v>82.38</v>
      </c>
      <c r="N1976">
        <v>0.15</v>
      </c>
      <c r="O1976">
        <v>39.020000000000003</v>
      </c>
      <c r="P1976">
        <v>210.06899999999999</v>
      </c>
      <c r="Q1976">
        <v>117.06</v>
      </c>
      <c r="R1976">
        <v>93.008999999999986</v>
      </c>
      <c r="S1976">
        <v>0.44275452351370259</v>
      </c>
      <c r="T1976">
        <v>2026</v>
      </c>
      <c r="U1976" t="s">
        <v>91</v>
      </c>
      <c r="V1976">
        <v>9</v>
      </c>
      <c r="W1976" t="s">
        <v>84</v>
      </c>
    </row>
    <row r="1977" spans="1:23">
      <c r="A1977">
        <v>2069</v>
      </c>
      <c r="B1977" s="11">
        <v>46290</v>
      </c>
      <c r="C1977">
        <v>2026</v>
      </c>
      <c r="D1977" t="s">
        <v>91</v>
      </c>
      <c r="E1977" t="s">
        <v>84</v>
      </c>
      <c r="F1977" t="s">
        <v>20</v>
      </c>
      <c r="G1977" t="s">
        <v>31</v>
      </c>
      <c r="H1977" t="s">
        <v>2</v>
      </c>
      <c r="I1977" t="s">
        <v>13</v>
      </c>
      <c r="J1977" t="s">
        <v>23</v>
      </c>
      <c r="K1977" t="s">
        <v>24</v>
      </c>
      <c r="L1977">
        <v>1</v>
      </c>
      <c r="M1977">
        <v>344.79</v>
      </c>
      <c r="N1977">
        <v>0</v>
      </c>
      <c r="O1977">
        <v>189.63</v>
      </c>
      <c r="P1977">
        <v>344.79</v>
      </c>
      <c r="Q1977">
        <v>189.63</v>
      </c>
      <c r="R1977">
        <v>155.16000000000003</v>
      </c>
      <c r="S1977">
        <v>0.45001305142260511</v>
      </c>
      <c r="T1977">
        <v>2026</v>
      </c>
      <c r="U1977" t="s">
        <v>91</v>
      </c>
      <c r="V1977">
        <v>9</v>
      </c>
      <c r="W1977" t="s">
        <v>84</v>
      </c>
    </row>
    <row r="1978" spans="1:23">
      <c r="A1978">
        <v>95</v>
      </c>
      <c r="B1978" s="11">
        <v>46291</v>
      </c>
      <c r="C1978">
        <v>2026</v>
      </c>
      <c r="D1978" t="s">
        <v>91</v>
      </c>
      <c r="E1978" t="s">
        <v>84</v>
      </c>
      <c r="F1978" t="s">
        <v>0</v>
      </c>
      <c r="G1978" t="s">
        <v>1</v>
      </c>
      <c r="H1978" t="s">
        <v>28</v>
      </c>
      <c r="I1978" t="s">
        <v>3</v>
      </c>
      <c r="J1978" t="s">
        <v>9</v>
      </c>
      <c r="K1978" t="s">
        <v>46</v>
      </c>
      <c r="L1978">
        <v>1</v>
      </c>
      <c r="M1978">
        <v>73.06</v>
      </c>
      <c r="N1978">
        <v>0.05</v>
      </c>
      <c r="O1978">
        <v>31.42</v>
      </c>
      <c r="P1978">
        <v>69.406999999999996</v>
      </c>
      <c r="Q1978">
        <v>31.42</v>
      </c>
      <c r="R1978">
        <v>37.986999999999995</v>
      </c>
      <c r="S1978">
        <v>0.54730790842422228</v>
      </c>
      <c r="T1978">
        <v>2026</v>
      </c>
      <c r="U1978" t="s">
        <v>91</v>
      </c>
      <c r="V1978">
        <v>9</v>
      </c>
      <c r="W1978" t="s">
        <v>84</v>
      </c>
    </row>
    <row r="1979" spans="1:23">
      <c r="A1979">
        <v>160</v>
      </c>
      <c r="B1979" s="11">
        <v>46291</v>
      </c>
      <c r="C1979">
        <v>2026</v>
      </c>
      <c r="D1979" t="s">
        <v>91</v>
      </c>
      <c r="E1979" t="s">
        <v>84</v>
      </c>
      <c r="F1979" t="s">
        <v>20</v>
      </c>
      <c r="G1979" t="s">
        <v>33</v>
      </c>
      <c r="H1979" t="s">
        <v>2</v>
      </c>
      <c r="I1979" t="s">
        <v>3</v>
      </c>
      <c r="J1979" t="s">
        <v>23</v>
      </c>
      <c r="K1979" t="s">
        <v>40</v>
      </c>
      <c r="L1979">
        <v>1</v>
      </c>
      <c r="M1979">
        <v>81.58</v>
      </c>
      <c r="N1979">
        <v>0.1</v>
      </c>
      <c r="O1979">
        <v>38.89</v>
      </c>
      <c r="P1979">
        <v>73.421999999999997</v>
      </c>
      <c r="Q1979">
        <v>38.89</v>
      </c>
      <c r="R1979">
        <v>34.531999999999996</v>
      </c>
      <c r="S1979">
        <v>0.47032224673803491</v>
      </c>
      <c r="T1979">
        <v>2026</v>
      </c>
      <c r="U1979" t="s">
        <v>91</v>
      </c>
      <c r="V1979">
        <v>9</v>
      </c>
      <c r="W1979" t="s">
        <v>84</v>
      </c>
    </row>
    <row r="1980" spans="1:23">
      <c r="A1980">
        <v>407</v>
      </c>
      <c r="B1980" s="11">
        <v>46291</v>
      </c>
      <c r="C1980">
        <v>2026</v>
      </c>
      <c r="D1980" t="s">
        <v>91</v>
      </c>
      <c r="E1980" t="s">
        <v>84</v>
      </c>
      <c r="F1980" t="s">
        <v>6</v>
      </c>
      <c r="G1980" t="s">
        <v>43</v>
      </c>
      <c r="H1980" t="s">
        <v>8</v>
      </c>
      <c r="I1980" t="s">
        <v>3</v>
      </c>
      <c r="J1980" t="s">
        <v>34</v>
      </c>
      <c r="K1980" t="s">
        <v>45</v>
      </c>
      <c r="L1980">
        <v>6</v>
      </c>
      <c r="M1980">
        <v>49.87</v>
      </c>
      <c r="N1980">
        <v>0.1</v>
      </c>
      <c r="O1980">
        <v>21.75</v>
      </c>
      <c r="P1980">
        <v>269.298</v>
      </c>
      <c r="Q1980">
        <v>130.5</v>
      </c>
      <c r="R1980">
        <v>138.798</v>
      </c>
      <c r="S1980">
        <v>0.51540672414945521</v>
      </c>
      <c r="T1980">
        <v>2026</v>
      </c>
      <c r="U1980" t="s">
        <v>91</v>
      </c>
      <c r="V1980">
        <v>9</v>
      </c>
      <c r="W1980" t="s">
        <v>84</v>
      </c>
    </row>
    <row r="1981" spans="1:23">
      <c r="A1981">
        <v>1395</v>
      </c>
      <c r="B1981" s="11">
        <v>46291</v>
      </c>
      <c r="C1981">
        <v>2026</v>
      </c>
      <c r="D1981" t="s">
        <v>91</v>
      </c>
      <c r="E1981" t="s">
        <v>84</v>
      </c>
      <c r="F1981" t="s">
        <v>11</v>
      </c>
      <c r="G1981" t="s">
        <v>18</v>
      </c>
      <c r="H1981" t="s">
        <v>2</v>
      </c>
      <c r="I1981" t="s">
        <v>13</v>
      </c>
      <c r="J1981" t="s">
        <v>4</v>
      </c>
      <c r="K1981" t="s">
        <v>26</v>
      </c>
      <c r="L1981">
        <v>2</v>
      </c>
      <c r="M1981">
        <v>39.81</v>
      </c>
      <c r="N1981">
        <v>0.05</v>
      </c>
      <c r="O1981">
        <v>16.87</v>
      </c>
      <c r="P1981">
        <v>75.638999999999996</v>
      </c>
      <c r="Q1981">
        <v>33.74</v>
      </c>
      <c r="R1981">
        <v>41.898999999999994</v>
      </c>
      <c r="S1981">
        <v>0.55393381721069812</v>
      </c>
      <c r="T1981">
        <v>2026</v>
      </c>
      <c r="U1981" t="s">
        <v>91</v>
      </c>
      <c r="V1981">
        <v>9</v>
      </c>
      <c r="W1981" t="s">
        <v>84</v>
      </c>
    </row>
    <row r="1982" spans="1:23">
      <c r="A1982">
        <v>2085</v>
      </c>
      <c r="B1982" s="11">
        <v>46291</v>
      </c>
      <c r="C1982">
        <v>2026</v>
      </c>
      <c r="D1982" t="s">
        <v>91</v>
      </c>
      <c r="E1982" t="s">
        <v>84</v>
      </c>
      <c r="F1982" t="s">
        <v>11</v>
      </c>
      <c r="G1982" t="s">
        <v>12</v>
      </c>
      <c r="H1982" t="s">
        <v>2</v>
      </c>
      <c r="I1982" t="s">
        <v>3</v>
      </c>
      <c r="J1982" t="s">
        <v>23</v>
      </c>
      <c r="K1982" t="s">
        <v>29</v>
      </c>
      <c r="L1982">
        <v>3</v>
      </c>
      <c r="M1982">
        <v>191.46</v>
      </c>
      <c r="N1982">
        <v>0</v>
      </c>
      <c r="O1982">
        <v>104.06</v>
      </c>
      <c r="P1982">
        <v>574.38</v>
      </c>
      <c r="Q1982">
        <v>312.18</v>
      </c>
      <c r="R1982">
        <v>262.2</v>
      </c>
      <c r="S1982">
        <v>0.45649221769560222</v>
      </c>
      <c r="T1982">
        <v>2026</v>
      </c>
      <c r="U1982" t="s">
        <v>91</v>
      </c>
      <c r="V1982">
        <v>9</v>
      </c>
      <c r="W1982" t="s">
        <v>84</v>
      </c>
    </row>
    <row r="1983" spans="1:23">
      <c r="A1983">
        <v>3124</v>
      </c>
      <c r="B1983" s="11">
        <v>46291</v>
      </c>
      <c r="C1983">
        <v>2026</v>
      </c>
      <c r="D1983" t="s">
        <v>91</v>
      </c>
      <c r="E1983" t="s">
        <v>84</v>
      </c>
      <c r="F1983" t="s">
        <v>11</v>
      </c>
      <c r="G1983" t="s">
        <v>25</v>
      </c>
      <c r="H1983" t="s">
        <v>2</v>
      </c>
      <c r="I1983" t="s">
        <v>3</v>
      </c>
      <c r="J1983" t="s">
        <v>14</v>
      </c>
      <c r="K1983" t="s">
        <v>32</v>
      </c>
      <c r="L1983">
        <v>3</v>
      </c>
      <c r="M1983">
        <v>46.48</v>
      </c>
      <c r="N1983">
        <v>0.05</v>
      </c>
      <c r="O1983">
        <v>18.82</v>
      </c>
      <c r="P1983">
        <v>132.46799999999999</v>
      </c>
      <c r="Q1983">
        <v>56.46</v>
      </c>
      <c r="R1983">
        <v>76.007999999999981</v>
      </c>
      <c r="S1983">
        <v>0.57378385723344494</v>
      </c>
      <c r="T1983">
        <v>2026</v>
      </c>
      <c r="U1983" t="s">
        <v>91</v>
      </c>
      <c r="V1983">
        <v>9</v>
      </c>
      <c r="W1983" t="s">
        <v>84</v>
      </c>
    </row>
    <row r="1984" spans="1:23">
      <c r="A1984">
        <v>3216</v>
      </c>
      <c r="B1984" s="11">
        <v>46291</v>
      </c>
      <c r="C1984">
        <v>2026</v>
      </c>
      <c r="D1984" t="s">
        <v>91</v>
      </c>
      <c r="E1984" t="s">
        <v>84</v>
      </c>
      <c r="F1984" t="s">
        <v>6</v>
      </c>
      <c r="G1984" t="s">
        <v>43</v>
      </c>
      <c r="H1984" t="s">
        <v>19</v>
      </c>
      <c r="I1984" t="s">
        <v>3</v>
      </c>
      <c r="J1984" t="s">
        <v>14</v>
      </c>
      <c r="K1984" t="s">
        <v>15</v>
      </c>
      <c r="L1984">
        <v>2</v>
      </c>
      <c r="M1984">
        <v>35.44</v>
      </c>
      <c r="N1984">
        <v>0.1</v>
      </c>
      <c r="O1984">
        <v>13.2</v>
      </c>
      <c r="P1984">
        <v>63.791999999999994</v>
      </c>
      <c r="Q1984">
        <v>26.4</v>
      </c>
      <c r="R1984">
        <v>37.391999999999996</v>
      </c>
      <c r="S1984">
        <v>0.58615500376222718</v>
      </c>
      <c r="T1984">
        <v>2026</v>
      </c>
      <c r="U1984" t="s">
        <v>91</v>
      </c>
      <c r="V1984">
        <v>9</v>
      </c>
      <c r="W1984" t="s">
        <v>84</v>
      </c>
    </row>
    <row r="1985" spans="1:23">
      <c r="A1985">
        <v>3743</v>
      </c>
      <c r="B1985" s="11">
        <v>46291</v>
      </c>
      <c r="C1985">
        <v>2026</v>
      </c>
      <c r="D1985" t="s">
        <v>91</v>
      </c>
      <c r="E1985" t="s">
        <v>84</v>
      </c>
      <c r="F1985" t="s">
        <v>11</v>
      </c>
      <c r="G1985" t="s">
        <v>12</v>
      </c>
      <c r="H1985" t="s">
        <v>2</v>
      </c>
      <c r="I1985" t="s">
        <v>13</v>
      </c>
      <c r="J1985" t="s">
        <v>34</v>
      </c>
      <c r="K1985" t="s">
        <v>42</v>
      </c>
      <c r="L1985">
        <v>4</v>
      </c>
      <c r="M1985">
        <v>36.159999999999997</v>
      </c>
      <c r="N1985">
        <v>0.05</v>
      </c>
      <c r="O1985">
        <v>13.68</v>
      </c>
      <c r="P1985">
        <v>137.40799999999999</v>
      </c>
      <c r="Q1985">
        <v>54.72</v>
      </c>
      <c r="R1985">
        <v>82.687999999999988</v>
      </c>
      <c r="S1985">
        <v>0.60176991150442471</v>
      </c>
      <c r="T1985">
        <v>2026</v>
      </c>
      <c r="U1985" t="s">
        <v>91</v>
      </c>
      <c r="V1985">
        <v>9</v>
      </c>
      <c r="W1985" t="s">
        <v>84</v>
      </c>
    </row>
    <row r="1986" spans="1:23">
      <c r="A1986">
        <v>3788</v>
      </c>
      <c r="B1986" s="11">
        <v>46291</v>
      </c>
      <c r="C1986">
        <v>2026</v>
      </c>
      <c r="D1986" t="s">
        <v>91</v>
      </c>
      <c r="E1986" t="s">
        <v>84</v>
      </c>
      <c r="F1986" t="s">
        <v>20</v>
      </c>
      <c r="G1986" t="s">
        <v>33</v>
      </c>
      <c r="H1986" t="s">
        <v>2</v>
      </c>
      <c r="I1986" t="s">
        <v>3</v>
      </c>
      <c r="J1986" t="s">
        <v>34</v>
      </c>
      <c r="K1986" t="s">
        <v>42</v>
      </c>
      <c r="L1986">
        <v>2</v>
      </c>
      <c r="M1986">
        <v>35.93</v>
      </c>
      <c r="N1986">
        <v>0</v>
      </c>
      <c r="O1986">
        <v>13.91</v>
      </c>
      <c r="P1986">
        <v>71.86</v>
      </c>
      <c r="Q1986">
        <v>27.82</v>
      </c>
      <c r="R1986">
        <v>44.04</v>
      </c>
      <c r="S1986">
        <v>0.6128583356526579</v>
      </c>
      <c r="T1986">
        <v>2026</v>
      </c>
      <c r="U1986" t="s">
        <v>91</v>
      </c>
      <c r="V1986">
        <v>9</v>
      </c>
      <c r="W1986" t="s">
        <v>84</v>
      </c>
    </row>
    <row r="1987" spans="1:23">
      <c r="A1987">
        <v>4883</v>
      </c>
      <c r="B1987" s="11">
        <v>46291</v>
      </c>
      <c r="C1987">
        <v>2026</v>
      </c>
      <c r="D1987" t="s">
        <v>91</v>
      </c>
      <c r="E1987" t="s">
        <v>84</v>
      </c>
      <c r="F1987" t="s">
        <v>20</v>
      </c>
      <c r="G1987" t="s">
        <v>33</v>
      </c>
      <c r="H1987" t="s">
        <v>2</v>
      </c>
      <c r="I1987" t="s">
        <v>16</v>
      </c>
      <c r="J1987" t="s">
        <v>23</v>
      </c>
      <c r="K1987" t="s">
        <v>29</v>
      </c>
      <c r="L1987">
        <v>1</v>
      </c>
      <c r="M1987">
        <v>199.7</v>
      </c>
      <c r="N1987">
        <v>0</v>
      </c>
      <c r="O1987">
        <v>103.77</v>
      </c>
      <c r="P1987">
        <v>199.7</v>
      </c>
      <c r="Q1987">
        <v>103.77</v>
      </c>
      <c r="R1987">
        <v>95.929999999999993</v>
      </c>
      <c r="S1987">
        <v>0.4803705558337506</v>
      </c>
      <c r="T1987">
        <v>2026</v>
      </c>
      <c r="U1987" t="s">
        <v>91</v>
      </c>
      <c r="V1987">
        <v>9</v>
      </c>
      <c r="W1987" t="s">
        <v>84</v>
      </c>
    </row>
    <row r="1988" spans="1:23">
      <c r="A1988">
        <v>1577</v>
      </c>
      <c r="B1988" s="11">
        <v>46292</v>
      </c>
      <c r="C1988">
        <v>2026</v>
      </c>
      <c r="D1988" t="s">
        <v>91</v>
      </c>
      <c r="E1988" t="s">
        <v>84</v>
      </c>
      <c r="F1988" t="s">
        <v>20</v>
      </c>
      <c r="G1988" t="s">
        <v>21</v>
      </c>
      <c r="H1988" t="s">
        <v>2</v>
      </c>
      <c r="I1988" t="s">
        <v>13</v>
      </c>
      <c r="J1988" t="s">
        <v>9</v>
      </c>
      <c r="K1988" t="s">
        <v>37</v>
      </c>
      <c r="L1988">
        <v>4</v>
      </c>
      <c r="M1988">
        <v>154.28</v>
      </c>
      <c r="N1988">
        <v>0.05</v>
      </c>
      <c r="O1988">
        <v>78.180000000000007</v>
      </c>
      <c r="P1988">
        <v>586.26400000000001</v>
      </c>
      <c r="Q1988">
        <v>312.72000000000003</v>
      </c>
      <c r="R1988">
        <v>273.54399999999998</v>
      </c>
      <c r="S1988">
        <v>0.46658843115047144</v>
      </c>
      <c r="T1988">
        <v>2026</v>
      </c>
      <c r="U1988" t="s">
        <v>91</v>
      </c>
      <c r="V1988">
        <v>9</v>
      </c>
      <c r="W1988" t="s">
        <v>84</v>
      </c>
    </row>
    <row r="1989" spans="1:23">
      <c r="A1989">
        <v>2310</v>
      </c>
      <c r="B1989" s="11">
        <v>46292</v>
      </c>
      <c r="C1989">
        <v>2026</v>
      </c>
      <c r="D1989" t="s">
        <v>91</v>
      </c>
      <c r="E1989" t="s">
        <v>84</v>
      </c>
      <c r="F1989" t="s">
        <v>0</v>
      </c>
      <c r="G1989" t="s">
        <v>50</v>
      </c>
      <c r="H1989" t="s">
        <v>2</v>
      </c>
      <c r="I1989" t="s">
        <v>3</v>
      </c>
      <c r="J1989" t="s">
        <v>14</v>
      </c>
      <c r="K1989" t="s">
        <v>48</v>
      </c>
      <c r="L1989">
        <v>1</v>
      </c>
      <c r="M1989">
        <v>165.44</v>
      </c>
      <c r="N1989">
        <v>0</v>
      </c>
      <c r="O1989">
        <v>88.25</v>
      </c>
      <c r="P1989">
        <v>165.44</v>
      </c>
      <c r="Q1989">
        <v>88.25</v>
      </c>
      <c r="R1989">
        <v>77.19</v>
      </c>
      <c r="S1989">
        <v>0.46657398452611215</v>
      </c>
      <c r="T1989">
        <v>2026</v>
      </c>
      <c r="U1989" t="s">
        <v>91</v>
      </c>
      <c r="V1989">
        <v>9</v>
      </c>
      <c r="W1989" t="s">
        <v>84</v>
      </c>
    </row>
    <row r="1990" spans="1:23">
      <c r="A1990">
        <v>2383</v>
      </c>
      <c r="B1990" s="11">
        <v>46292</v>
      </c>
      <c r="C1990">
        <v>2026</v>
      </c>
      <c r="D1990" t="s">
        <v>91</v>
      </c>
      <c r="E1990" t="s">
        <v>84</v>
      </c>
      <c r="F1990" t="s">
        <v>20</v>
      </c>
      <c r="G1990" t="s">
        <v>31</v>
      </c>
      <c r="H1990" t="s">
        <v>2</v>
      </c>
      <c r="I1990" t="s">
        <v>3</v>
      </c>
      <c r="J1990" t="s">
        <v>14</v>
      </c>
      <c r="K1990" t="s">
        <v>44</v>
      </c>
      <c r="L1990">
        <v>2</v>
      </c>
      <c r="M1990">
        <v>130.29</v>
      </c>
      <c r="N1990">
        <v>0.1</v>
      </c>
      <c r="O1990">
        <v>67.97</v>
      </c>
      <c r="P1990">
        <v>234.52199999999999</v>
      </c>
      <c r="Q1990">
        <v>135.94</v>
      </c>
      <c r="R1990">
        <v>98.581999999999994</v>
      </c>
      <c r="S1990">
        <v>0.42035288800197845</v>
      </c>
      <c r="T1990">
        <v>2026</v>
      </c>
      <c r="U1990" t="s">
        <v>91</v>
      </c>
      <c r="V1990">
        <v>9</v>
      </c>
      <c r="W1990" t="s">
        <v>84</v>
      </c>
    </row>
    <row r="1991" spans="1:23">
      <c r="A1991">
        <v>2803</v>
      </c>
      <c r="B1991" s="11">
        <v>46292</v>
      </c>
      <c r="C1991">
        <v>2026</v>
      </c>
      <c r="D1991" t="s">
        <v>91</v>
      </c>
      <c r="E1991" t="s">
        <v>84</v>
      </c>
      <c r="F1991" t="s">
        <v>6</v>
      </c>
      <c r="G1991" t="s">
        <v>43</v>
      </c>
      <c r="H1991" t="s">
        <v>2</v>
      </c>
      <c r="I1991" t="s">
        <v>3</v>
      </c>
      <c r="J1991" t="s">
        <v>34</v>
      </c>
      <c r="K1991" t="s">
        <v>42</v>
      </c>
      <c r="L1991">
        <v>3</v>
      </c>
      <c r="M1991">
        <v>36.909999999999997</v>
      </c>
      <c r="N1991">
        <v>0.05</v>
      </c>
      <c r="O1991">
        <v>13.7</v>
      </c>
      <c r="P1991">
        <v>105.19349999999999</v>
      </c>
      <c r="Q1991">
        <v>41.099999999999994</v>
      </c>
      <c r="R1991">
        <v>64.093499999999992</v>
      </c>
      <c r="S1991">
        <v>0.60929144861612172</v>
      </c>
      <c r="T1991">
        <v>2026</v>
      </c>
      <c r="U1991" t="s">
        <v>91</v>
      </c>
      <c r="V1991">
        <v>9</v>
      </c>
      <c r="W1991" t="s">
        <v>84</v>
      </c>
    </row>
    <row r="1992" spans="1:23">
      <c r="A1992">
        <v>4199</v>
      </c>
      <c r="B1992" s="11">
        <v>46292</v>
      </c>
      <c r="C1992">
        <v>2026</v>
      </c>
      <c r="D1992" t="s">
        <v>91</v>
      </c>
      <c r="E1992" t="s">
        <v>84</v>
      </c>
      <c r="F1992" t="s">
        <v>11</v>
      </c>
      <c r="G1992" t="s">
        <v>25</v>
      </c>
      <c r="H1992" t="s">
        <v>28</v>
      </c>
      <c r="I1992" t="s">
        <v>16</v>
      </c>
      <c r="J1992" t="s">
        <v>4</v>
      </c>
      <c r="K1992" t="s">
        <v>22</v>
      </c>
      <c r="L1992">
        <v>1</v>
      </c>
      <c r="M1992">
        <v>50.02</v>
      </c>
      <c r="N1992">
        <v>0</v>
      </c>
      <c r="O1992">
        <v>22.65</v>
      </c>
      <c r="P1992">
        <v>50.02</v>
      </c>
      <c r="Q1992">
        <v>22.65</v>
      </c>
      <c r="R1992">
        <v>27.370000000000005</v>
      </c>
      <c r="S1992">
        <v>0.54718112754898052</v>
      </c>
      <c r="T1992">
        <v>2026</v>
      </c>
      <c r="U1992" t="s">
        <v>91</v>
      </c>
      <c r="V1992">
        <v>9</v>
      </c>
      <c r="W1992" t="s">
        <v>84</v>
      </c>
    </row>
    <row r="1993" spans="1:23">
      <c r="A1993">
        <v>4517</v>
      </c>
      <c r="B1993" s="11">
        <v>46292</v>
      </c>
      <c r="C1993">
        <v>2026</v>
      </c>
      <c r="D1993" t="s">
        <v>91</v>
      </c>
      <c r="E1993" t="s">
        <v>84</v>
      </c>
      <c r="F1993" t="s">
        <v>6</v>
      </c>
      <c r="G1993" t="s">
        <v>43</v>
      </c>
      <c r="H1993" t="s">
        <v>2</v>
      </c>
      <c r="I1993" t="s">
        <v>3</v>
      </c>
      <c r="J1993" t="s">
        <v>23</v>
      </c>
      <c r="K1993" t="s">
        <v>40</v>
      </c>
      <c r="L1993">
        <v>1</v>
      </c>
      <c r="M1993">
        <v>83.32</v>
      </c>
      <c r="N1993">
        <v>0.05</v>
      </c>
      <c r="O1993">
        <v>38.93</v>
      </c>
      <c r="P1993">
        <v>79.153999999999996</v>
      </c>
      <c r="Q1993">
        <v>38.93</v>
      </c>
      <c r="R1993">
        <v>40.223999999999997</v>
      </c>
      <c r="S1993">
        <v>0.50817393940925282</v>
      </c>
      <c r="T1993">
        <v>2026</v>
      </c>
      <c r="U1993" t="s">
        <v>91</v>
      </c>
      <c r="V1993">
        <v>9</v>
      </c>
      <c r="W1993" t="s">
        <v>84</v>
      </c>
    </row>
    <row r="1994" spans="1:23">
      <c r="A1994">
        <v>80</v>
      </c>
      <c r="B1994" s="11">
        <v>46293</v>
      </c>
      <c r="C1994">
        <v>2026</v>
      </c>
      <c r="D1994" t="s">
        <v>91</v>
      </c>
      <c r="E1994" t="s">
        <v>84</v>
      </c>
      <c r="F1994" t="s">
        <v>0</v>
      </c>
      <c r="G1994" t="s">
        <v>50</v>
      </c>
      <c r="H1994" t="s">
        <v>8</v>
      </c>
      <c r="I1994" t="s">
        <v>16</v>
      </c>
      <c r="J1994" t="s">
        <v>9</v>
      </c>
      <c r="K1994" t="s">
        <v>46</v>
      </c>
      <c r="L1994">
        <v>10</v>
      </c>
      <c r="M1994">
        <v>71.040000000000006</v>
      </c>
      <c r="N1994">
        <v>0.2</v>
      </c>
      <c r="O1994">
        <v>31.7</v>
      </c>
      <c r="P1994">
        <v>568.32000000000005</v>
      </c>
      <c r="Q1994">
        <v>317</v>
      </c>
      <c r="R1994">
        <v>251.32000000000005</v>
      </c>
      <c r="S1994">
        <v>0.4422156531531532</v>
      </c>
      <c r="T1994">
        <v>2026</v>
      </c>
      <c r="U1994" t="s">
        <v>91</v>
      </c>
      <c r="V1994">
        <v>9</v>
      </c>
      <c r="W1994" t="s">
        <v>84</v>
      </c>
    </row>
    <row r="1995" spans="1:23">
      <c r="A1995">
        <v>370</v>
      </c>
      <c r="B1995" s="11">
        <v>46293</v>
      </c>
      <c r="C1995">
        <v>2026</v>
      </c>
      <c r="D1995" t="s">
        <v>91</v>
      </c>
      <c r="E1995" t="s">
        <v>84</v>
      </c>
      <c r="F1995" t="s">
        <v>20</v>
      </c>
      <c r="G1995" t="s">
        <v>31</v>
      </c>
      <c r="H1995" t="s">
        <v>19</v>
      </c>
      <c r="I1995" t="s">
        <v>3</v>
      </c>
      <c r="J1995" t="s">
        <v>4</v>
      </c>
      <c r="K1995" t="s">
        <v>26</v>
      </c>
      <c r="L1995">
        <v>2</v>
      </c>
      <c r="M1995">
        <v>40.83</v>
      </c>
      <c r="N1995">
        <v>0</v>
      </c>
      <c r="O1995">
        <v>16.850000000000001</v>
      </c>
      <c r="P1995">
        <v>81.66</v>
      </c>
      <c r="Q1995">
        <v>33.700000000000003</v>
      </c>
      <c r="R1995">
        <v>47.959999999999994</v>
      </c>
      <c r="S1995">
        <v>0.58731325006122947</v>
      </c>
      <c r="T1995">
        <v>2026</v>
      </c>
      <c r="U1995" t="s">
        <v>91</v>
      </c>
      <c r="V1995">
        <v>9</v>
      </c>
      <c r="W1995" t="s">
        <v>84</v>
      </c>
    </row>
    <row r="1996" spans="1:23">
      <c r="A1996">
        <v>417</v>
      </c>
      <c r="B1996" s="11">
        <v>46293</v>
      </c>
      <c r="C1996">
        <v>2026</v>
      </c>
      <c r="D1996" t="s">
        <v>91</v>
      </c>
      <c r="E1996" t="s">
        <v>84</v>
      </c>
      <c r="F1996" t="s">
        <v>6</v>
      </c>
      <c r="G1996" t="s">
        <v>49</v>
      </c>
      <c r="H1996" t="s">
        <v>28</v>
      </c>
      <c r="I1996" t="s">
        <v>3</v>
      </c>
      <c r="J1996" t="s">
        <v>23</v>
      </c>
      <c r="K1996" t="s">
        <v>51</v>
      </c>
      <c r="L1996">
        <v>1</v>
      </c>
      <c r="M1996">
        <v>121.64</v>
      </c>
      <c r="N1996">
        <v>0.15</v>
      </c>
      <c r="O1996">
        <v>61.56</v>
      </c>
      <c r="P1996">
        <v>103.39399999999999</v>
      </c>
      <c r="Q1996">
        <v>61.56</v>
      </c>
      <c r="R1996">
        <v>41.833999999999989</v>
      </c>
      <c r="S1996">
        <v>0.40460761746329565</v>
      </c>
      <c r="T1996">
        <v>2026</v>
      </c>
      <c r="U1996" t="s">
        <v>91</v>
      </c>
      <c r="V1996">
        <v>9</v>
      </c>
      <c r="W1996" t="s">
        <v>84</v>
      </c>
    </row>
    <row r="1997" spans="1:23">
      <c r="A1997">
        <v>437</v>
      </c>
      <c r="B1997" s="11">
        <v>46293</v>
      </c>
      <c r="C1997">
        <v>2026</v>
      </c>
      <c r="D1997" t="s">
        <v>91</v>
      </c>
      <c r="E1997" t="s">
        <v>84</v>
      </c>
      <c r="F1997" t="s">
        <v>6</v>
      </c>
      <c r="G1997" t="s">
        <v>7</v>
      </c>
      <c r="H1997" t="s">
        <v>19</v>
      </c>
      <c r="I1997" t="s">
        <v>13</v>
      </c>
      <c r="J1997" t="s">
        <v>14</v>
      </c>
      <c r="K1997" t="s">
        <v>48</v>
      </c>
      <c r="L1997">
        <v>1</v>
      </c>
      <c r="M1997">
        <v>164.7</v>
      </c>
      <c r="N1997">
        <v>0</v>
      </c>
      <c r="O1997">
        <v>86.02</v>
      </c>
      <c r="P1997">
        <v>164.7</v>
      </c>
      <c r="Q1997">
        <v>86.02</v>
      </c>
      <c r="R1997">
        <v>78.679999999999993</v>
      </c>
      <c r="S1997">
        <v>0.47771706132361869</v>
      </c>
      <c r="T1997">
        <v>2026</v>
      </c>
      <c r="U1997" t="s">
        <v>91</v>
      </c>
      <c r="V1997">
        <v>9</v>
      </c>
      <c r="W1997" t="s">
        <v>84</v>
      </c>
    </row>
    <row r="1998" spans="1:23">
      <c r="A1998">
        <v>790</v>
      </c>
      <c r="B1998" s="11">
        <v>46293</v>
      </c>
      <c r="C1998">
        <v>2026</v>
      </c>
      <c r="D1998" t="s">
        <v>91</v>
      </c>
      <c r="E1998" t="s">
        <v>84</v>
      </c>
      <c r="F1998" t="s">
        <v>20</v>
      </c>
      <c r="G1998" t="s">
        <v>31</v>
      </c>
      <c r="H1998" t="s">
        <v>28</v>
      </c>
      <c r="I1998" t="s">
        <v>13</v>
      </c>
      <c r="J1998" t="s">
        <v>23</v>
      </c>
      <c r="K1998" t="s">
        <v>29</v>
      </c>
      <c r="L1998">
        <v>1</v>
      </c>
      <c r="M1998">
        <v>199.09</v>
      </c>
      <c r="N1998">
        <v>0.05</v>
      </c>
      <c r="O1998">
        <v>106.57</v>
      </c>
      <c r="P1998">
        <v>189.13550000000001</v>
      </c>
      <c r="Q1998">
        <v>106.57</v>
      </c>
      <c r="R1998">
        <v>82.565500000000014</v>
      </c>
      <c r="S1998">
        <v>0.43654152710622812</v>
      </c>
      <c r="T1998">
        <v>2026</v>
      </c>
      <c r="U1998" t="s">
        <v>91</v>
      </c>
      <c r="V1998">
        <v>9</v>
      </c>
      <c r="W1998" t="s">
        <v>84</v>
      </c>
    </row>
    <row r="1999" spans="1:23">
      <c r="A1999">
        <v>1151</v>
      </c>
      <c r="B1999" s="11">
        <v>46293</v>
      </c>
      <c r="C1999">
        <v>2026</v>
      </c>
      <c r="D1999" t="s">
        <v>91</v>
      </c>
      <c r="E1999" t="s">
        <v>84</v>
      </c>
      <c r="F1999" t="s">
        <v>0</v>
      </c>
      <c r="G1999" t="s">
        <v>1</v>
      </c>
      <c r="H1999" t="s">
        <v>28</v>
      </c>
      <c r="I1999" t="s">
        <v>3</v>
      </c>
      <c r="J1999" t="s">
        <v>4</v>
      </c>
      <c r="K1999" t="s">
        <v>5</v>
      </c>
      <c r="L1999">
        <v>1</v>
      </c>
      <c r="M1999">
        <v>81.48</v>
      </c>
      <c r="N1999">
        <v>0</v>
      </c>
      <c r="O1999">
        <v>41.47</v>
      </c>
      <c r="P1999">
        <v>81.48</v>
      </c>
      <c r="Q1999">
        <v>41.47</v>
      </c>
      <c r="R1999">
        <v>40.010000000000005</v>
      </c>
      <c r="S1999">
        <v>0.4910407461953854</v>
      </c>
      <c r="T1999">
        <v>2026</v>
      </c>
      <c r="U1999" t="s">
        <v>91</v>
      </c>
      <c r="V1999">
        <v>9</v>
      </c>
      <c r="W1999" t="s">
        <v>84</v>
      </c>
    </row>
    <row r="2000" spans="1:23">
      <c r="A2000">
        <v>1331</v>
      </c>
      <c r="B2000" s="11">
        <v>46293</v>
      </c>
      <c r="C2000">
        <v>2026</v>
      </c>
      <c r="D2000" t="s">
        <v>91</v>
      </c>
      <c r="E2000" t="s">
        <v>84</v>
      </c>
      <c r="F2000" t="s">
        <v>0</v>
      </c>
      <c r="G2000" t="s">
        <v>1</v>
      </c>
      <c r="H2000" t="s">
        <v>2</v>
      </c>
      <c r="I2000" t="s">
        <v>13</v>
      </c>
      <c r="J2000" t="s">
        <v>34</v>
      </c>
      <c r="K2000" t="s">
        <v>35</v>
      </c>
      <c r="L2000">
        <v>3</v>
      </c>
      <c r="M2000">
        <v>39.450000000000003</v>
      </c>
      <c r="N2000">
        <v>0.05</v>
      </c>
      <c r="O2000">
        <v>15.1</v>
      </c>
      <c r="P2000">
        <v>112.4325</v>
      </c>
      <c r="Q2000">
        <v>45.3</v>
      </c>
      <c r="R2000">
        <v>67.132500000000007</v>
      </c>
      <c r="S2000">
        <v>0.59709158828630515</v>
      </c>
      <c r="T2000">
        <v>2026</v>
      </c>
      <c r="U2000" t="s">
        <v>91</v>
      </c>
      <c r="V2000">
        <v>9</v>
      </c>
      <c r="W2000" t="s">
        <v>84</v>
      </c>
    </row>
    <row r="2001" spans="1:23">
      <c r="A2001">
        <v>2388</v>
      </c>
      <c r="B2001" s="11">
        <v>46293</v>
      </c>
      <c r="C2001">
        <v>2026</v>
      </c>
      <c r="D2001" t="s">
        <v>91</v>
      </c>
      <c r="E2001" t="s">
        <v>84</v>
      </c>
      <c r="F2001" t="s">
        <v>20</v>
      </c>
      <c r="G2001" t="s">
        <v>33</v>
      </c>
      <c r="H2001" t="s">
        <v>2</v>
      </c>
      <c r="I2001" t="s">
        <v>3</v>
      </c>
      <c r="J2001" t="s">
        <v>9</v>
      </c>
      <c r="K2001" t="s">
        <v>10</v>
      </c>
      <c r="L2001">
        <v>3</v>
      </c>
      <c r="M2001">
        <v>93.22</v>
      </c>
      <c r="N2001">
        <v>0</v>
      </c>
      <c r="O2001">
        <v>46.75</v>
      </c>
      <c r="P2001">
        <v>279.65999999999997</v>
      </c>
      <c r="Q2001">
        <v>140.25</v>
      </c>
      <c r="R2001">
        <v>139.40999999999997</v>
      </c>
      <c r="S2001">
        <v>0.49849817635700489</v>
      </c>
      <c r="T2001">
        <v>2026</v>
      </c>
      <c r="U2001" t="s">
        <v>91</v>
      </c>
      <c r="V2001">
        <v>9</v>
      </c>
      <c r="W2001" t="s">
        <v>84</v>
      </c>
    </row>
    <row r="2002" spans="1:23">
      <c r="A2002">
        <v>2795</v>
      </c>
      <c r="B2002" s="11">
        <v>46293</v>
      </c>
      <c r="C2002">
        <v>2026</v>
      </c>
      <c r="D2002" t="s">
        <v>91</v>
      </c>
      <c r="E2002" t="s">
        <v>84</v>
      </c>
      <c r="F2002" t="s">
        <v>6</v>
      </c>
      <c r="G2002" t="s">
        <v>43</v>
      </c>
      <c r="H2002" t="s">
        <v>2</v>
      </c>
      <c r="I2002" t="s">
        <v>13</v>
      </c>
      <c r="J2002" t="s">
        <v>9</v>
      </c>
      <c r="K2002" t="s">
        <v>17</v>
      </c>
      <c r="L2002">
        <v>3</v>
      </c>
      <c r="M2002">
        <v>142.19</v>
      </c>
      <c r="N2002">
        <v>0.05</v>
      </c>
      <c r="O2002">
        <v>78.37</v>
      </c>
      <c r="P2002">
        <v>405.24149999999997</v>
      </c>
      <c r="Q2002">
        <v>235.11</v>
      </c>
      <c r="R2002">
        <v>170.13149999999996</v>
      </c>
      <c r="S2002">
        <v>0.41982743623246871</v>
      </c>
      <c r="T2002">
        <v>2026</v>
      </c>
      <c r="U2002" t="s">
        <v>91</v>
      </c>
      <c r="V2002">
        <v>9</v>
      </c>
      <c r="W2002" t="s">
        <v>84</v>
      </c>
    </row>
    <row r="2003" spans="1:23">
      <c r="A2003">
        <v>2840</v>
      </c>
      <c r="B2003" s="11">
        <v>46293</v>
      </c>
      <c r="C2003">
        <v>2026</v>
      </c>
      <c r="D2003" t="s">
        <v>91</v>
      </c>
      <c r="E2003" t="s">
        <v>84</v>
      </c>
      <c r="F2003" t="s">
        <v>0</v>
      </c>
      <c r="G2003" t="s">
        <v>1</v>
      </c>
      <c r="H2003" t="s">
        <v>2</v>
      </c>
      <c r="I2003" t="s">
        <v>3</v>
      </c>
      <c r="J2003" t="s">
        <v>9</v>
      </c>
      <c r="K2003" t="s">
        <v>37</v>
      </c>
      <c r="L2003">
        <v>2</v>
      </c>
      <c r="M2003">
        <v>151.69999999999999</v>
      </c>
      <c r="N2003">
        <v>0</v>
      </c>
      <c r="O2003">
        <v>77.19</v>
      </c>
      <c r="P2003">
        <v>303.39999999999998</v>
      </c>
      <c r="Q2003">
        <v>154.38</v>
      </c>
      <c r="R2003">
        <v>149.01999999999998</v>
      </c>
      <c r="S2003">
        <v>0.49116677653263019</v>
      </c>
      <c r="T2003">
        <v>2026</v>
      </c>
      <c r="U2003" t="s">
        <v>91</v>
      </c>
      <c r="V2003">
        <v>9</v>
      </c>
      <c r="W2003" t="s">
        <v>84</v>
      </c>
    </row>
    <row r="2004" spans="1:23">
      <c r="A2004">
        <v>2863</v>
      </c>
      <c r="B2004" s="11">
        <v>46293</v>
      </c>
      <c r="C2004">
        <v>2026</v>
      </c>
      <c r="D2004" t="s">
        <v>91</v>
      </c>
      <c r="E2004" t="s">
        <v>84</v>
      </c>
      <c r="F2004" t="s">
        <v>11</v>
      </c>
      <c r="G2004" t="s">
        <v>12</v>
      </c>
      <c r="H2004" t="s">
        <v>19</v>
      </c>
      <c r="I2004" t="s">
        <v>13</v>
      </c>
      <c r="J2004" t="s">
        <v>14</v>
      </c>
      <c r="K2004" t="s">
        <v>44</v>
      </c>
      <c r="L2004">
        <v>1</v>
      </c>
      <c r="M2004">
        <v>133.85</v>
      </c>
      <c r="N2004">
        <v>0.05</v>
      </c>
      <c r="O2004">
        <v>66.41</v>
      </c>
      <c r="P2004">
        <v>127.15749999999998</v>
      </c>
      <c r="Q2004">
        <v>66.41</v>
      </c>
      <c r="R2004">
        <v>60.747499999999988</v>
      </c>
      <c r="S2004">
        <v>0.47773430588050247</v>
      </c>
      <c r="T2004">
        <v>2026</v>
      </c>
      <c r="U2004" t="s">
        <v>91</v>
      </c>
      <c r="V2004">
        <v>9</v>
      </c>
      <c r="W2004" t="s">
        <v>84</v>
      </c>
    </row>
    <row r="2005" spans="1:23">
      <c r="A2005">
        <v>4522</v>
      </c>
      <c r="B2005" s="11">
        <v>46293</v>
      </c>
      <c r="C2005">
        <v>2026</v>
      </c>
      <c r="D2005" t="s">
        <v>91</v>
      </c>
      <c r="E2005" t="s">
        <v>84</v>
      </c>
      <c r="F2005" t="s">
        <v>20</v>
      </c>
      <c r="G2005" t="s">
        <v>47</v>
      </c>
      <c r="H2005" t="s">
        <v>28</v>
      </c>
      <c r="I2005" t="s">
        <v>16</v>
      </c>
      <c r="J2005" t="s">
        <v>23</v>
      </c>
      <c r="K2005" t="s">
        <v>51</v>
      </c>
      <c r="L2005">
        <v>6</v>
      </c>
      <c r="M2005">
        <v>125.62</v>
      </c>
      <c r="N2005">
        <v>0</v>
      </c>
      <c r="O2005">
        <v>61.34</v>
      </c>
      <c r="P2005">
        <v>753.72</v>
      </c>
      <c r="Q2005">
        <v>368.04</v>
      </c>
      <c r="R2005">
        <v>385.68</v>
      </c>
      <c r="S2005">
        <v>0.51170195828689702</v>
      </c>
      <c r="T2005">
        <v>2026</v>
      </c>
      <c r="U2005" t="s">
        <v>91</v>
      </c>
      <c r="V2005">
        <v>9</v>
      </c>
      <c r="W2005" t="s">
        <v>84</v>
      </c>
    </row>
    <row r="2006" spans="1:23">
      <c r="A2006">
        <v>5200</v>
      </c>
      <c r="B2006" s="11">
        <v>46293</v>
      </c>
      <c r="C2006">
        <v>2026</v>
      </c>
      <c r="D2006" t="s">
        <v>91</v>
      </c>
      <c r="E2006" t="s">
        <v>84</v>
      </c>
      <c r="F2006" t="s">
        <v>6</v>
      </c>
      <c r="G2006" t="s">
        <v>43</v>
      </c>
      <c r="H2006" t="s">
        <v>2</v>
      </c>
      <c r="I2006" t="s">
        <v>13</v>
      </c>
      <c r="J2006" t="s">
        <v>23</v>
      </c>
      <c r="K2006" t="s">
        <v>29</v>
      </c>
      <c r="L2006">
        <v>3</v>
      </c>
      <c r="M2006">
        <v>196.87</v>
      </c>
      <c r="N2006">
        <v>0.1</v>
      </c>
      <c r="O2006">
        <v>105.93</v>
      </c>
      <c r="P2006">
        <v>531.54899999999998</v>
      </c>
      <c r="Q2006">
        <v>317.79000000000002</v>
      </c>
      <c r="R2006">
        <v>213.75899999999996</v>
      </c>
      <c r="S2006">
        <v>0.40214354650276823</v>
      </c>
      <c r="T2006">
        <v>2026</v>
      </c>
      <c r="U2006" t="s">
        <v>91</v>
      </c>
      <c r="V2006">
        <v>9</v>
      </c>
      <c r="W2006" t="s">
        <v>84</v>
      </c>
    </row>
    <row r="2007" spans="1:23">
      <c r="A2007">
        <v>452</v>
      </c>
      <c r="B2007" s="11">
        <v>46294</v>
      </c>
      <c r="C2007">
        <v>2026</v>
      </c>
      <c r="D2007" t="s">
        <v>91</v>
      </c>
      <c r="E2007" t="s">
        <v>84</v>
      </c>
      <c r="F2007" t="s">
        <v>6</v>
      </c>
      <c r="G2007" t="s">
        <v>7</v>
      </c>
      <c r="H2007" t="s">
        <v>2</v>
      </c>
      <c r="I2007" t="s">
        <v>3</v>
      </c>
      <c r="J2007" t="s">
        <v>14</v>
      </c>
      <c r="K2007" t="s">
        <v>15</v>
      </c>
      <c r="L2007">
        <v>4</v>
      </c>
      <c r="M2007">
        <v>36.869999999999997</v>
      </c>
      <c r="N2007">
        <v>0</v>
      </c>
      <c r="O2007">
        <v>13.43</v>
      </c>
      <c r="P2007">
        <v>147.47999999999999</v>
      </c>
      <c r="Q2007">
        <v>53.72</v>
      </c>
      <c r="R2007">
        <v>93.759999999999991</v>
      </c>
      <c r="S2007">
        <v>0.63574721996202876</v>
      </c>
      <c r="T2007">
        <v>2026</v>
      </c>
      <c r="U2007" t="s">
        <v>91</v>
      </c>
      <c r="V2007">
        <v>9</v>
      </c>
      <c r="W2007" t="s">
        <v>84</v>
      </c>
    </row>
    <row r="2008" spans="1:23">
      <c r="A2008">
        <v>871</v>
      </c>
      <c r="B2008" s="11">
        <v>46294</v>
      </c>
      <c r="C2008">
        <v>2026</v>
      </c>
      <c r="D2008" t="s">
        <v>91</v>
      </c>
      <c r="E2008" t="s">
        <v>84</v>
      </c>
      <c r="F2008" t="s">
        <v>6</v>
      </c>
      <c r="G2008" t="s">
        <v>43</v>
      </c>
      <c r="H2008" t="s">
        <v>2</v>
      </c>
      <c r="I2008" t="s">
        <v>13</v>
      </c>
      <c r="J2008" t="s">
        <v>14</v>
      </c>
      <c r="K2008" t="s">
        <v>32</v>
      </c>
      <c r="L2008">
        <v>1</v>
      </c>
      <c r="M2008">
        <v>47.37</v>
      </c>
      <c r="N2008">
        <v>0</v>
      </c>
      <c r="O2008">
        <v>18.2</v>
      </c>
      <c r="P2008">
        <v>47.37</v>
      </c>
      <c r="Q2008">
        <v>18.2</v>
      </c>
      <c r="R2008">
        <v>29.169999999999998</v>
      </c>
      <c r="S2008">
        <v>0.61579058475828585</v>
      </c>
      <c r="T2008">
        <v>2026</v>
      </c>
      <c r="U2008" t="s">
        <v>91</v>
      </c>
      <c r="V2008">
        <v>9</v>
      </c>
      <c r="W2008" t="s">
        <v>84</v>
      </c>
    </row>
    <row r="2009" spans="1:23">
      <c r="A2009">
        <v>922</v>
      </c>
      <c r="B2009" s="11">
        <v>46294</v>
      </c>
      <c r="C2009">
        <v>2026</v>
      </c>
      <c r="D2009" t="s">
        <v>91</v>
      </c>
      <c r="E2009" t="s">
        <v>84</v>
      </c>
      <c r="F2009" t="s">
        <v>20</v>
      </c>
      <c r="G2009" t="s">
        <v>33</v>
      </c>
      <c r="H2009" t="s">
        <v>28</v>
      </c>
      <c r="I2009" t="s">
        <v>16</v>
      </c>
      <c r="J2009" t="s">
        <v>9</v>
      </c>
      <c r="K2009" t="s">
        <v>17</v>
      </c>
      <c r="L2009">
        <v>1</v>
      </c>
      <c r="M2009">
        <v>145.62</v>
      </c>
      <c r="N2009">
        <v>0.05</v>
      </c>
      <c r="O2009">
        <v>80.25</v>
      </c>
      <c r="P2009">
        <v>138.339</v>
      </c>
      <c r="Q2009">
        <v>80.25</v>
      </c>
      <c r="R2009">
        <v>58.088999999999999</v>
      </c>
      <c r="S2009">
        <v>0.41990328107041397</v>
      </c>
      <c r="T2009">
        <v>2026</v>
      </c>
      <c r="U2009" t="s">
        <v>91</v>
      </c>
      <c r="V2009">
        <v>9</v>
      </c>
      <c r="W2009" t="s">
        <v>84</v>
      </c>
    </row>
    <row r="2010" spans="1:23">
      <c r="A2010">
        <v>1491</v>
      </c>
      <c r="B2010" s="11">
        <v>46294</v>
      </c>
      <c r="C2010">
        <v>2026</v>
      </c>
      <c r="D2010" t="s">
        <v>91</v>
      </c>
      <c r="E2010" t="s">
        <v>84</v>
      </c>
      <c r="F2010" t="s">
        <v>20</v>
      </c>
      <c r="G2010" t="s">
        <v>33</v>
      </c>
      <c r="H2010" t="s">
        <v>19</v>
      </c>
      <c r="I2010" t="s">
        <v>13</v>
      </c>
      <c r="J2010" t="s">
        <v>34</v>
      </c>
      <c r="K2010" t="s">
        <v>42</v>
      </c>
      <c r="L2010">
        <v>2</v>
      </c>
      <c r="M2010">
        <v>36.1</v>
      </c>
      <c r="N2010">
        <v>0.05</v>
      </c>
      <c r="O2010">
        <v>13.71</v>
      </c>
      <c r="P2010">
        <v>68.59</v>
      </c>
      <c r="Q2010">
        <v>27.42</v>
      </c>
      <c r="R2010">
        <v>41.17</v>
      </c>
      <c r="S2010">
        <v>0.60023327015599937</v>
      </c>
      <c r="T2010">
        <v>2026</v>
      </c>
      <c r="U2010" t="s">
        <v>91</v>
      </c>
      <c r="V2010">
        <v>9</v>
      </c>
      <c r="W2010" t="s">
        <v>84</v>
      </c>
    </row>
    <row r="2011" spans="1:23">
      <c r="A2011">
        <v>1548</v>
      </c>
      <c r="B2011" s="11">
        <v>46294</v>
      </c>
      <c r="C2011">
        <v>2026</v>
      </c>
      <c r="D2011" t="s">
        <v>91</v>
      </c>
      <c r="E2011" t="s">
        <v>84</v>
      </c>
      <c r="F2011" t="s">
        <v>0</v>
      </c>
      <c r="G2011" t="s">
        <v>36</v>
      </c>
      <c r="H2011" t="s">
        <v>19</v>
      </c>
      <c r="I2011" t="s">
        <v>3</v>
      </c>
      <c r="J2011" t="s">
        <v>9</v>
      </c>
      <c r="K2011" t="s">
        <v>46</v>
      </c>
      <c r="L2011">
        <v>2</v>
      </c>
      <c r="M2011">
        <v>73</v>
      </c>
      <c r="N2011">
        <v>0.05</v>
      </c>
      <c r="O2011">
        <v>31.41</v>
      </c>
      <c r="P2011">
        <v>138.69999999999999</v>
      </c>
      <c r="Q2011">
        <v>62.82</v>
      </c>
      <c r="R2011">
        <v>75.88</v>
      </c>
      <c r="S2011">
        <v>0.54708002883922136</v>
      </c>
      <c r="T2011">
        <v>2026</v>
      </c>
      <c r="U2011" t="s">
        <v>91</v>
      </c>
      <c r="V2011">
        <v>9</v>
      </c>
      <c r="W2011" t="s">
        <v>84</v>
      </c>
    </row>
    <row r="2012" spans="1:23">
      <c r="A2012">
        <v>2299</v>
      </c>
      <c r="B2012" s="11">
        <v>46294</v>
      </c>
      <c r="C2012">
        <v>2026</v>
      </c>
      <c r="D2012" t="s">
        <v>91</v>
      </c>
      <c r="E2012" t="s">
        <v>84</v>
      </c>
      <c r="F2012" t="s">
        <v>6</v>
      </c>
      <c r="G2012" t="s">
        <v>41</v>
      </c>
      <c r="H2012" t="s">
        <v>2</v>
      </c>
      <c r="I2012" t="s">
        <v>13</v>
      </c>
      <c r="J2012" t="s">
        <v>14</v>
      </c>
      <c r="K2012" t="s">
        <v>15</v>
      </c>
      <c r="L2012">
        <v>2</v>
      </c>
      <c r="M2012">
        <v>36.93</v>
      </c>
      <c r="N2012">
        <v>0.1</v>
      </c>
      <c r="O2012">
        <v>13.4</v>
      </c>
      <c r="P2012">
        <v>66.474000000000004</v>
      </c>
      <c r="Q2012">
        <v>26.8</v>
      </c>
      <c r="R2012">
        <v>39.674000000000007</v>
      </c>
      <c r="S2012">
        <v>0.59683485272437353</v>
      </c>
      <c r="T2012">
        <v>2026</v>
      </c>
      <c r="U2012" t="s">
        <v>91</v>
      </c>
      <c r="V2012">
        <v>9</v>
      </c>
      <c r="W2012" t="s">
        <v>84</v>
      </c>
    </row>
    <row r="2013" spans="1:23">
      <c r="A2013">
        <v>3051</v>
      </c>
      <c r="B2013" s="11">
        <v>46294</v>
      </c>
      <c r="C2013">
        <v>2026</v>
      </c>
      <c r="D2013" t="s">
        <v>91</v>
      </c>
      <c r="E2013" t="s">
        <v>84</v>
      </c>
      <c r="F2013" t="s">
        <v>6</v>
      </c>
      <c r="G2013" t="s">
        <v>49</v>
      </c>
      <c r="H2013" t="s">
        <v>2</v>
      </c>
      <c r="I2013" t="s">
        <v>13</v>
      </c>
      <c r="J2013" t="s">
        <v>34</v>
      </c>
      <c r="K2013" t="s">
        <v>45</v>
      </c>
      <c r="L2013">
        <v>2</v>
      </c>
      <c r="M2013">
        <v>51.52</v>
      </c>
      <c r="N2013">
        <v>0</v>
      </c>
      <c r="O2013">
        <v>21.47</v>
      </c>
      <c r="P2013">
        <v>103.04</v>
      </c>
      <c r="Q2013">
        <v>42.94</v>
      </c>
      <c r="R2013">
        <v>60.100000000000009</v>
      </c>
      <c r="S2013">
        <v>0.58326863354037273</v>
      </c>
      <c r="T2013">
        <v>2026</v>
      </c>
      <c r="U2013" t="s">
        <v>91</v>
      </c>
      <c r="V2013">
        <v>9</v>
      </c>
      <c r="W2013" t="s">
        <v>84</v>
      </c>
    </row>
    <row r="2014" spans="1:23">
      <c r="A2014">
        <v>4018</v>
      </c>
      <c r="B2014" s="11">
        <v>46294</v>
      </c>
      <c r="C2014">
        <v>2026</v>
      </c>
      <c r="D2014" t="s">
        <v>91</v>
      </c>
      <c r="E2014" t="s">
        <v>84</v>
      </c>
      <c r="F2014" t="s">
        <v>6</v>
      </c>
      <c r="G2014" t="s">
        <v>27</v>
      </c>
      <c r="H2014" t="s">
        <v>2</v>
      </c>
      <c r="I2014" t="s">
        <v>13</v>
      </c>
      <c r="J2014" t="s">
        <v>34</v>
      </c>
      <c r="K2014" t="s">
        <v>45</v>
      </c>
      <c r="L2014">
        <v>1</v>
      </c>
      <c r="M2014">
        <v>50.42</v>
      </c>
      <c r="N2014">
        <v>0</v>
      </c>
      <c r="O2014">
        <v>21.68</v>
      </c>
      <c r="P2014">
        <v>50.42</v>
      </c>
      <c r="Q2014">
        <v>21.68</v>
      </c>
      <c r="R2014">
        <v>28.740000000000002</v>
      </c>
      <c r="S2014">
        <v>0.57001190003966684</v>
      </c>
      <c r="T2014">
        <v>2026</v>
      </c>
      <c r="U2014" t="s">
        <v>91</v>
      </c>
      <c r="V2014">
        <v>9</v>
      </c>
      <c r="W2014" t="s">
        <v>84</v>
      </c>
    </row>
    <row r="2015" spans="1:23">
      <c r="A2015">
        <v>4118</v>
      </c>
      <c r="B2015" s="11">
        <v>46294</v>
      </c>
      <c r="C2015">
        <v>2026</v>
      </c>
      <c r="D2015" t="s">
        <v>91</v>
      </c>
      <c r="E2015" t="s">
        <v>84</v>
      </c>
      <c r="F2015" t="s">
        <v>6</v>
      </c>
      <c r="G2015" t="s">
        <v>49</v>
      </c>
      <c r="H2015" t="s">
        <v>8</v>
      </c>
      <c r="I2015" t="s">
        <v>3</v>
      </c>
      <c r="J2015" t="s">
        <v>9</v>
      </c>
      <c r="K2015" t="s">
        <v>37</v>
      </c>
      <c r="L2015">
        <v>10</v>
      </c>
      <c r="M2015">
        <v>157.79</v>
      </c>
      <c r="N2015">
        <v>0.1</v>
      </c>
      <c r="O2015">
        <v>77.900000000000006</v>
      </c>
      <c r="P2015">
        <v>1420.11</v>
      </c>
      <c r="Q2015">
        <v>779</v>
      </c>
      <c r="R2015">
        <v>641.1099999999999</v>
      </c>
      <c r="S2015">
        <v>0.4514509439409623</v>
      </c>
      <c r="T2015">
        <v>2026</v>
      </c>
      <c r="U2015" t="s">
        <v>91</v>
      </c>
      <c r="V2015">
        <v>9</v>
      </c>
      <c r="W2015" t="s">
        <v>84</v>
      </c>
    </row>
    <row r="2016" spans="1:23">
      <c r="A2016">
        <v>4251</v>
      </c>
      <c r="B2016" s="11">
        <v>46294</v>
      </c>
      <c r="C2016">
        <v>2026</v>
      </c>
      <c r="D2016" t="s">
        <v>91</v>
      </c>
      <c r="E2016" t="s">
        <v>84</v>
      </c>
      <c r="F2016" t="s">
        <v>6</v>
      </c>
      <c r="G2016" t="s">
        <v>41</v>
      </c>
      <c r="H2016" t="s">
        <v>2</v>
      </c>
      <c r="I2016" t="s">
        <v>3</v>
      </c>
      <c r="J2016" t="s">
        <v>4</v>
      </c>
      <c r="K2016" t="s">
        <v>26</v>
      </c>
      <c r="L2016">
        <v>1</v>
      </c>
      <c r="M2016">
        <v>40.409999999999997</v>
      </c>
      <c r="N2016">
        <v>0.15</v>
      </c>
      <c r="O2016">
        <v>16.3</v>
      </c>
      <c r="P2016">
        <v>34.348499999999994</v>
      </c>
      <c r="Q2016">
        <v>16.3</v>
      </c>
      <c r="R2016">
        <v>18.048499999999994</v>
      </c>
      <c r="S2016">
        <v>0.52545234871974023</v>
      </c>
      <c r="T2016">
        <v>2026</v>
      </c>
      <c r="U2016" t="s">
        <v>91</v>
      </c>
      <c r="V2016">
        <v>9</v>
      </c>
      <c r="W2016" t="s">
        <v>84</v>
      </c>
    </row>
    <row r="2017" spans="1:23">
      <c r="A2017">
        <v>4557</v>
      </c>
      <c r="B2017" s="11">
        <v>46294</v>
      </c>
      <c r="C2017">
        <v>2026</v>
      </c>
      <c r="D2017" t="s">
        <v>91</v>
      </c>
      <c r="E2017" t="s">
        <v>84</v>
      </c>
      <c r="F2017" t="s">
        <v>20</v>
      </c>
      <c r="G2017" t="s">
        <v>33</v>
      </c>
      <c r="H2017" t="s">
        <v>2</v>
      </c>
      <c r="I2017" t="s">
        <v>13</v>
      </c>
      <c r="J2017" t="s">
        <v>4</v>
      </c>
      <c r="K2017" t="s">
        <v>22</v>
      </c>
      <c r="L2017">
        <v>2</v>
      </c>
      <c r="M2017">
        <v>50.17</v>
      </c>
      <c r="N2017">
        <v>0.05</v>
      </c>
      <c r="O2017">
        <v>22.83</v>
      </c>
      <c r="P2017">
        <v>95.322999999999993</v>
      </c>
      <c r="Q2017">
        <v>45.66</v>
      </c>
      <c r="R2017">
        <v>49.662999999999997</v>
      </c>
      <c r="S2017">
        <v>0.52099703114673268</v>
      </c>
      <c r="T2017">
        <v>2026</v>
      </c>
      <c r="U2017" t="s">
        <v>91</v>
      </c>
      <c r="V2017">
        <v>9</v>
      </c>
      <c r="W2017" t="s">
        <v>84</v>
      </c>
    </row>
    <row r="2018" spans="1:23">
      <c r="A2018">
        <v>4811</v>
      </c>
      <c r="B2018" s="11">
        <v>46294</v>
      </c>
      <c r="C2018">
        <v>2026</v>
      </c>
      <c r="D2018" t="s">
        <v>91</v>
      </c>
      <c r="E2018" t="s">
        <v>84</v>
      </c>
      <c r="F2018" t="s">
        <v>6</v>
      </c>
      <c r="G2018" t="s">
        <v>49</v>
      </c>
      <c r="H2018" t="s">
        <v>2</v>
      </c>
      <c r="I2018" t="s">
        <v>13</v>
      </c>
      <c r="J2018" t="s">
        <v>9</v>
      </c>
      <c r="K2018" t="s">
        <v>37</v>
      </c>
      <c r="L2018">
        <v>1</v>
      </c>
      <c r="M2018">
        <v>155.55000000000001</v>
      </c>
      <c r="N2018">
        <v>0.1</v>
      </c>
      <c r="O2018">
        <v>79.2</v>
      </c>
      <c r="P2018">
        <v>139.995</v>
      </c>
      <c r="Q2018">
        <v>79.2</v>
      </c>
      <c r="R2018">
        <v>60.795000000000002</v>
      </c>
      <c r="S2018">
        <v>0.43426550948248149</v>
      </c>
      <c r="T2018">
        <v>2026</v>
      </c>
      <c r="U2018" t="s">
        <v>91</v>
      </c>
      <c r="V2018">
        <v>9</v>
      </c>
      <c r="W2018" t="s">
        <v>84</v>
      </c>
    </row>
    <row r="2019" spans="1:23">
      <c r="A2019">
        <v>306</v>
      </c>
      <c r="B2019" s="11">
        <v>46295</v>
      </c>
      <c r="C2019">
        <v>2026</v>
      </c>
      <c r="D2019" t="s">
        <v>91</v>
      </c>
      <c r="E2019" t="s">
        <v>84</v>
      </c>
      <c r="F2019" t="s">
        <v>11</v>
      </c>
      <c r="G2019" t="s">
        <v>39</v>
      </c>
      <c r="H2019" t="s">
        <v>19</v>
      </c>
      <c r="I2019" t="s">
        <v>16</v>
      </c>
      <c r="J2019" t="s">
        <v>4</v>
      </c>
      <c r="K2019" t="s">
        <v>22</v>
      </c>
      <c r="L2019">
        <v>1</v>
      </c>
      <c r="M2019">
        <v>51.81</v>
      </c>
      <c r="N2019">
        <v>0.1</v>
      </c>
      <c r="O2019">
        <v>22.65</v>
      </c>
      <c r="P2019">
        <v>46.629000000000005</v>
      </c>
      <c r="Q2019">
        <v>22.65</v>
      </c>
      <c r="R2019">
        <v>23.979000000000006</v>
      </c>
      <c r="S2019">
        <v>0.51425078813613856</v>
      </c>
      <c r="T2019">
        <v>2026</v>
      </c>
      <c r="U2019" t="s">
        <v>91</v>
      </c>
      <c r="V2019">
        <v>9</v>
      </c>
      <c r="W2019" t="s">
        <v>84</v>
      </c>
    </row>
    <row r="2020" spans="1:23">
      <c r="A2020">
        <v>1158</v>
      </c>
      <c r="B2020" s="11">
        <v>46295</v>
      </c>
      <c r="C2020">
        <v>2026</v>
      </c>
      <c r="D2020" t="s">
        <v>91</v>
      </c>
      <c r="E2020" t="s">
        <v>84</v>
      </c>
      <c r="F2020" t="s">
        <v>0</v>
      </c>
      <c r="G2020" t="s">
        <v>36</v>
      </c>
      <c r="H2020" t="s">
        <v>19</v>
      </c>
      <c r="I2020" t="s">
        <v>3</v>
      </c>
      <c r="J2020" t="s">
        <v>34</v>
      </c>
      <c r="K2020" t="s">
        <v>35</v>
      </c>
      <c r="L2020">
        <v>1</v>
      </c>
      <c r="M2020">
        <v>40.61</v>
      </c>
      <c r="N2020">
        <v>0.1</v>
      </c>
      <c r="O2020">
        <v>14.28</v>
      </c>
      <c r="P2020">
        <v>36.548999999999999</v>
      </c>
      <c r="Q2020">
        <v>14.28</v>
      </c>
      <c r="R2020">
        <v>22.268999999999998</v>
      </c>
      <c r="S2020">
        <v>0.60929163588607071</v>
      </c>
      <c r="T2020">
        <v>2026</v>
      </c>
      <c r="U2020" t="s">
        <v>91</v>
      </c>
      <c r="V2020">
        <v>9</v>
      </c>
      <c r="W2020" t="s">
        <v>84</v>
      </c>
    </row>
    <row r="2021" spans="1:23">
      <c r="A2021">
        <v>1639</v>
      </c>
      <c r="B2021" s="11">
        <v>46295</v>
      </c>
      <c r="C2021">
        <v>2026</v>
      </c>
      <c r="D2021" t="s">
        <v>91</v>
      </c>
      <c r="E2021" t="s">
        <v>84</v>
      </c>
      <c r="F2021" t="s">
        <v>11</v>
      </c>
      <c r="G2021" t="s">
        <v>12</v>
      </c>
      <c r="H2021" t="s">
        <v>19</v>
      </c>
      <c r="I2021" t="s">
        <v>16</v>
      </c>
      <c r="J2021" t="s">
        <v>9</v>
      </c>
      <c r="K2021" t="s">
        <v>17</v>
      </c>
      <c r="L2021">
        <v>1</v>
      </c>
      <c r="M2021">
        <v>140.78</v>
      </c>
      <c r="N2021">
        <v>0.05</v>
      </c>
      <c r="O2021">
        <v>80.8</v>
      </c>
      <c r="P2021">
        <v>133.74099999999999</v>
      </c>
      <c r="Q2021">
        <v>80.8</v>
      </c>
      <c r="R2021">
        <v>52.940999999999988</v>
      </c>
      <c r="S2021">
        <v>0.39584719719457756</v>
      </c>
      <c r="T2021">
        <v>2026</v>
      </c>
      <c r="U2021" t="s">
        <v>91</v>
      </c>
      <c r="V2021">
        <v>9</v>
      </c>
      <c r="W2021" t="s">
        <v>84</v>
      </c>
    </row>
    <row r="2022" spans="1:23">
      <c r="A2022">
        <v>2247</v>
      </c>
      <c r="B2022" s="11">
        <v>46295</v>
      </c>
      <c r="C2022">
        <v>2026</v>
      </c>
      <c r="D2022" t="s">
        <v>91</v>
      </c>
      <c r="E2022" t="s">
        <v>84</v>
      </c>
      <c r="F2022" t="s">
        <v>6</v>
      </c>
      <c r="G2022" t="s">
        <v>27</v>
      </c>
      <c r="H2022" t="s">
        <v>19</v>
      </c>
      <c r="I2022" t="s">
        <v>16</v>
      </c>
      <c r="J2022" t="s">
        <v>14</v>
      </c>
      <c r="K2022" t="s">
        <v>48</v>
      </c>
      <c r="L2022">
        <v>1</v>
      </c>
      <c r="M2022">
        <v>163.13999999999999</v>
      </c>
      <c r="N2022">
        <v>0</v>
      </c>
      <c r="O2022">
        <v>87.53</v>
      </c>
      <c r="P2022">
        <v>163.13999999999999</v>
      </c>
      <c r="Q2022">
        <v>87.53</v>
      </c>
      <c r="R2022">
        <v>75.609999999999985</v>
      </c>
      <c r="S2022">
        <v>0.4634669608924849</v>
      </c>
      <c r="T2022">
        <v>2026</v>
      </c>
      <c r="U2022" t="s">
        <v>91</v>
      </c>
      <c r="V2022">
        <v>9</v>
      </c>
      <c r="W2022" t="s">
        <v>84</v>
      </c>
    </row>
    <row r="2023" spans="1:23">
      <c r="A2023">
        <v>3119</v>
      </c>
      <c r="B2023" s="11">
        <v>46295</v>
      </c>
      <c r="C2023">
        <v>2026</v>
      </c>
      <c r="D2023" t="s">
        <v>91</v>
      </c>
      <c r="E2023" t="s">
        <v>84</v>
      </c>
      <c r="F2023" t="s">
        <v>20</v>
      </c>
      <c r="G2023" t="s">
        <v>21</v>
      </c>
      <c r="H2023" t="s">
        <v>19</v>
      </c>
      <c r="I2023" t="s">
        <v>3</v>
      </c>
      <c r="J2023" t="s">
        <v>9</v>
      </c>
      <c r="K2023" t="s">
        <v>46</v>
      </c>
      <c r="L2023">
        <v>1</v>
      </c>
      <c r="M2023">
        <v>70.91</v>
      </c>
      <c r="N2023">
        <v>0</v>
      </c>
      <c r="O2023">
        <v>31.73</v>
      </c>
      <c r="P2023">
        <v>70.91</v>
      </c>
      <c r="Q2023">
        <v>31.73</v>
      </c>
      <c r="R2023">
        <v>39.179999999999993</v>
      </c>
      <c r="S2023">
        <v>0.55253137780284856</v>
      </c>
      <c r="T2023">
        <v>2026</v>
      </c>
      <c r="U2023" t="s">
        <v>91</v>
      </c>
      <c r="V2023">
        <v>9</v>
      </c>
      <c r="W2023" t="s">
        <v>84</v>
      </c>
    </row>
    <row r="2024" spans="1:23">
      <c r="A2024">
        <v>3267</v>
      </c>
      <c r="B2024" s="11">
        <v>46295</v>
      </c>
      <c r="C2024">
        <v>2026</v>
      </c>
      <c r="D2024" t="s">
        <v>91</v>
      </c>
      <c r="E2024" t="s">
        <v>84</v>
      </c>
      <c r="F2024" t="s">
        <v>20</v>
      </c>
      <c r="G2024" t="s">
        <v>47</v>
      </c>
      <c r="H2024" t="s">
        <v>28</v>
      </c>
      <c r="I2024" t="s">
        <v>3</v>
      </c>
      <c r="J2024" t="s">
        <v>4</v>
      </c>
      <c r="K2024" t="s">
        <v>5</v>
      </c>
      <c r="L2024">
        <v>2</v>
      </c>
      <c r="M2024">
        <v>81.99</v>
      </c>
      <c r="N2024">
        <v>0</v>
      </c>
      <c r="O2024">
        <v>43.95</v>
      </c>
      <c r="P2024">
        <v>163.98</v>
      </c>
      <c r="Q2024">
        <v>87.9</v>
      </c>
      <c r="R2024">
        <v>76.079999999999984</v>
      </c>
      <c r="S2024">
        <v>0.46395901939260881</v>
      </c>
      <c r="T2024">
        <v>2026</v>
      </c>
      <c r="U2024" t="s">
        <v>91</v>
      </c>
      <c r="V2024">
        <v>9</v>
      </c>
      <c r="W2024" t="s">
        <v>84</v>
      </c>
    </row>
    <row r="2025" spans="1:23">
      <c r="A2025">
        <v>3382</v>
      </c>
      <c r="B2025" s="11">
        <v>46295</v>
      </c>
      <c r="C2025">
        <v>2026</v>
      </c>
      <c r="D2025" t="s">
        <v>91</v>
      </c>
      <c r="E2025" t="s">
        <v>84</v>
      </c>
      <c r="F2025" t="s">
        <v>20</v>
      </c>
      <c r="G2025" t="s">
        <v>21</v>
      </c>
      <c r="H2025" t="s">
        <v>28</v>
      </c>
      <c r="I2025" t="s">
        <v>13</v>
      </c>
      <c r="J2025" t="s">
        <v>4</v>
      </c>
      <c r="K2025" t="s">
        <v>5</v>
      </c>
      <c r="L2025">
        <v>2</v>
      </c>
      <c r="M2025">
        <v>81.13</v>
      </c>
      <c r="N2025">
        <v>0</v>
      </c>
      <c r="O2025">
        <v>43.7</v>
      </c>
      <c r="P2025">
        <v>162.26</v>
      </c>
      <c r="Q2025">
        <v>87.4</v>
      </c>
      <c r="R2025">
        <v>74.859999999999985</v>
      </c>
      <c r="S2025">
        <v>0.46135831381733017</v>
      </c>
      <c r="T2025">
        <v>2026</v>
      </c>
      <c r="U2025" t="s">
        <v>91</v>
      </c>
      <c r="V2025">
        <v>9</v>
      </c>
      <c r="W2025" t="s">
        <v>84</v>
      </c>
    </row>
    <row r="2026" spans="1:23">
      <c r="A2026">
        <v>3814</v>
      </c>
      <c r="B2026" s="11">
        <v>46295</v>
      </c>
      <c r="C2026">
        <v>2026</v>
      </c>
      <c r="D2026" t="s">
        <v>91</v>
      </c>
      <c r="E2026" t="s">
        <v>84</v>
      </c>
      <c r="F2026" t="s">
        <v>6</v>
      </c>
      <c r="G2026" t="s">
        <v>43</v>
      </c>
      <c r="H2026" t="s">
        <v>8</v>
      </c>
      <c r="I2026" t="s">
        <v>3</v>
      </c>
      <c r="J2026" t="s">
        <v>9</v>
      </c>
      <c r="K2026" t="s">
        <v>17</v>
      </c>
      <c r="L2026">
        <v>5</v>
      </c>
      <c r="M2026">
        <v>141.08000000000001</v>
      </c>
      <c r="N2026">
        <v>0.05</v>
      </c>
      <c r="O2026">
        <v>78.23</v>
      </c>
      <c r="P2026">
        <v>670.13000000000011</v>
      </c>
      <c r="Q2026">
        <v>391.15000000000003</v>
      </c>
      <c r="R2026">
        <v>278.98000000000008</v>
      </c>
      <c r="S2026">
        <v>0.4163072836613792</v>
      </c>
      <c r="T2026">
        <v>2026</v>
      </c>
      <c r="U2026" t="s">
        <v>91</v>
      </c>
      <c r="V2026">
        <v>9</v>
      </c>
      <c r="W2026" t="s">
        <v>84</v>
      </c>
    </row>
    <row r="2027" spans="1:23">
      <c r="A2027">
        <v>3818</v>
      </c>
      <c r="B2027" s="11">
        <v>46295</v>
      </c>
      <c r="C2027">
        <v>2026</v>
      </c>
      <c r="D2027" t="s">
        <v>91</v>
      </c>
      <c r="E2027" t="s">
        <v>84</v>
      </c>
      <c r="F2027" t="s">
        <v>0</v>
      </c>
      <c r="G2027" t="s">
        <v>50</v>
      </c>
      <c r="H2027" t="s">
        <v>2</v>
      </c>
      <c r="I2027" t="s">
        <v>3</v>
      </c>
      <c r="J2027" t="s">
        <v>14</v>
      </c>
      <c r="K2027" t="s">
        <v>15</v>
      </c>
      <c r="L2027">
        <v>5</v>
      </c>
      <c r="M2027">
        <v>36.18</v>
      </c>
      <c r="N2027">
        <v>0</v>
      </c>
      <c r="O2027">
        <v>13.66</v>
      </c>
      <c r="P2027">
        <v>180.9</v>
      </c>
      <c r="Q2027">
        <v>68.3</v>
      </c>
      <c r="R2027">
        <v>112.60000000000001</v>
      </c>
      <c r="S2027">
        <v>0.62244333886124936</v>
      </c>
      <c r="T2027">
        <v>2026</v>
      </c>
      <c r="U2027" t="s">
        <v>91</v>
      </c>
      <c r="V2027">
        <v>9</v>
      </c>
      <c r="W2027" t="s">
        <v>84</v>
      </c>
    </row>
    <row r="2028" spans="1:23">
      <c r="A2028">
        <v>4347</v>
      </c>
      <c r="B2028" s="11">
        <v>46295</v>
      </c>
      <c r="C2028">
        <v>2026</v>
      </c>
      <c r="D2028" t="s">
        <v>91</v>
      </c>
      <c r="E2028" t="s">
        <v>84</v>
      </c>
      <c r="F2028" t="s">
        <v>20</v>
      </c>
      <c r="G2028" t="s">
        <v>47</v>
      </c>
      <c r="H2028" t="s">
        <v>28</v>
      </c>
      <c r="I2028" t="s">
        <v>13</v>
      </c>
      <c r="J2028" t="s">
        <v>4</v>
      </c>
      <c r="K2028" t="s">
        <v>5</v>
      </c>
      <c r="L2028">
        <v>1</v>
      </c>
      <c r="M2028">
        <v>81.06</v>
      </c>
      <c r="N2028">
        <v>0.05</v>
      </c>
      <c r="O2028">
        <v>43.54</v>
      </c>
      <c r="P2028">
        <v>77.007000000000005</v>
      </c>
      <c r="Q2028">
        <v>43.54</v>
      </c>
      <c r="R2028">
        <v>33.467000000000006</v>
      </c>
      <c r="S2028">
        <v>0.434596854831379</v>
      </c>
      <c r="T2028">
        <v>2026</v>
      </c>
      <c r="U2028" t="s">
        <v>91</v>
      </c>
      <c r="V2028">
        <v>9</v>
      </c>
      <c r="W2028" t="s">
        <v>84</v>
      </c>
    </row>
    <row r="2029" spans="1:23">
      <c r="A2029">
        <v>4646</v>
      </c>
      <c r="B2029" s="11">
        <v>46295</v>
      </c>
      <c r="C2029">
        <v>2026</v>
      </c>
      <c r="D2029" t="s">
        <v>91</v>
      </c>
      <c r="E2029" t="s">
        <v>84</v>
      </c>
      <c r="F2029" t="s">
        <v>11</v>
      </c>
      <c r="G2029" t="s">
        <v>18</v>
      </c>
      <c r="H2029" t="s">
        <v>2</v>
      </c>
      <c r="I2029" t="s">
        <v>16</v>
      </c>
      <c r="J2029" t="s">
        <v>34</v>
      </c>
      <c r="K2029" t="s">
        <v>45</v>
      </c>
      <c r="L2029">
        <v>1</v>
      </c>
      <c r="M2029">
        <v>49.51</v>
      </c>
      <c r="N2029">
        <v>0.15</v>
      </c>
      <c r="O2029">
        <v>21.4</v>
      </c>
      <c r="P2029">
        <v>42.083499999999994</v>
      </c>
      <c r="Q2029">
        <v>21.4</v>
      </c>
      <c r="R2029">
        <v>20.683499999999995</v>
      </c>
      <c r="S2029">
        <v>0.49148716242707946</v>
      </c>
      <c r="T2029">
        <v>2026</v>
      </c>
      <c r="U2029" t="s">
        <v>91</v>
      </c>
      <c r="V2029">
        <v>9</v>
      </c>
      <c r="W2029" t="s">
        <v>84</v>
      </c>
    </row>
    <row r="2030" spans="1:23">
      <c r="A2030">
        <v>5102</v>
      </c>
      <c r="B2030" s="11">
        <v>46295</v>
      </c>
      <c r="C2030">
        <v>2026</v>
      </c>
      <c r="D2030" t="s">
        <v>91</v>
      </c>
      <c r="E2030" t="s">
        <v>84</v>
      </c>
      <c r="F2030" t="s">
        <v>6</v>
      </c>
      <c r="G2030" t="s">
        <v>49</v>
      </c>
      <c r="H2030" t="s">
        <v>2</v>
      </c>
      <c r="I2030" t="s">
        <v>13</v>
      </c>
      <c r="J2030" t="s">
        <v>23</v>
      </c>
      <c r="K2030" t="s">
        <v>29</v>
      </c>
      <c r="L2030">
        <v>1</v>
      </c>
      <c r="M2030">
        <v>196.74</v>
      </c>
      <c r="N2030">
        <v>0.15</v>
      </c>
      <c r="O2030">
        <v>102.01</v>
      </c>
      <c r="P2030">
        <v>167.22900000000001</v>
      </c>
      <c r="Q2030">
        <v>102.01</v>
      </c>
      <c r="R2030">
        <v>65.219000000000008</v>
      </c>
      <c r="S2030">
        <v>0.38999814625453721</v>
      </c>
      <c r="T2030">
        <v>2026</v>
      </c>
      <c r="U2030" t="s">
        <v>91</v>
      </c>
      <c r="V2030">
        <v>9</v>
      </c>
      <c r="W2030" t="s">
        <v>84</v>
      </c>
    </row>
    <row r="2031" spans="1:23">
      <c r="A2031">
        <v>5152</v>
      </c>
      <c r="B2031" s="11">
        <v>46295</v>
      </c>
      <c r="C2031">
        <v>2026</v>
      </c>
      <c r="D2031" t="s">
        <v>91</v>
      </c>
      <c r="E2031" t="s">
        <v>84</v>
      </c>
      <c r="F2031" t="s">
        <v>20</v>
      </c>
      <c r="G2031" t="s">
        <v>47</v>
      </c>
      <c r="H2031" t="s">
        <v>2</v>
      </c>
      <c r="I2031" t="s">
        <v>13</v>
      </c>
      <c r="J2031" t="s">
        <v>9</v>
      </c>
      <c r="K2031" t="s">
        <v>10</v>
      </c>
      <c r="L2031">
        <v>2</v>
      </c>
      <c r="M2031">
        <v>91.78</v>
      </c>
      <c r="N2031">
        <v>0.1</v>
      </c>
      <c r="O2031">
        <v>45.51</v>
      </c>
      <c r="P2031">
        <v>165.20400000000001</v>
      </c>
      <c r="Q2031">
        <v>91.02</v>
      </c>
      <c r="R2031">
        <v>74.184000000000012</v>
      </c>
      <c r="S2031">
        <v>0.44904481731677204</v>
      </c>
      <c r="T2031">
        <v>2026</v>
      </c>
      <c r="U2031" t="s">
        <v>91</v>
      </c>
      <c r="V2031">
        <v>9</v>
      </c>
      <c r="W2031" t="s">
        <v>84</v>
      </c>
    </row>
    <row r="2032" spans="1:23">
      <c r="A2032">
        <v>151</v>
      </c>
      <c r="B2032" s="11">
        <v>46296</v>
      </c>
      <c r="C2032">
        <v>2026</v>
      </c>
      <c r="D2032" t="s">
        <v>92</v>
      </c>
      <c r="E2032" t="s">
        <v>85</v>
      </c>
      <c r="F2032" t="s">
        <v>11</v>
      </c>
      <c r="G2032" t="s">
        <v>39</v>
      </c>
      <c r="H2032" t="s">
        <v>2</v>
      </c>
      <c r="I2032" t="s">
        <v>13</v>
      </c>
      <c r="J2032" t="s">
        <v>9</v>
      </c>
      <c r="K2032" t="s">
        <v>17</v>
      </c>
      <c r="L2032">
        <v>5</v>
      </c>
      <c r="M2032">
        <v>146.69</v>
      </c>
      <c r="N2032">
        <v>0</v>
      </c>
      <c r="O2032">
        <v>79</v>
      </c>
      <c r="P2032">
        <v>733.45</v>
      </c>
      <c r="Q2032">
        <v>395</v>
      </c>
      <c r="R2032">
        <v>338.45000000000005</v>
      </c>
      <c r="S2032">
        <v>0.46144931488172342</v>
      </c>
      <c r="T2032">
        <v>2026</v>
      </c>
      <c r="U2032" t="s">
        <v>92</v>
      </c>
      <c r="V2032">
        <v>10</v>
      </c>
      <c r="W2032" t="s">
        <v>85</v>
      </c>
    </row>
    <row r="2033" spans="1:23">
      <c r="A2033">
        <v>1292</v>
      </c>
      <c r="B2033" s="11">
        <v>46296</v>
      </c>
      <c r="C2033">
        <v>2026</v>
      </c>
      <c r="D2033" t="s">
        <v>92</v>
      </c>
      <c r="E2033" t="s">
        <v>85</v>
      </c>
      <c r="F2033" t="s">
        <v>0</v>
      </c>
      <c r="G2033" t="s">
        <v>36</v>
      </c>
      <c r="H2033" t="s">
        <v>19</v>
      </c>
      <c r="I2033" t="s">
        <v>13</v>
      </c>
      <c r="J2033" t="s">
        <v>23</v>
      </c>
      <c r="K2033" t="s">
        <v>40</v>
      </c>
      <c r="L2033">
        <v>1</v>
      </c>
      <c r="M2033">
        <v>79.81</v>
      </c>
      <c r="N2033">
        <v>0</v>
      </c>
      <c r="O2033">
        <v>39.08</v>
      </c>
      <c r="P2033">
        <v>79.81</v>
      </c>
      <c r="Q2033">
        <v>39.08</v>
      </c>
      <c r="R2033">
        <v>40.730000000000004</v>
      </c>
      <c r="S2033">
        <v>0.5103370504949255</v>
      </c>
      <c r="T2033">
        <v>2026</v>
      </c>
      <c r="U2033" t="s">
        <v>92</v>
      </c>
      <c r="V2033">
        <v>10</v>
      </c>
      <c r="W2033" t="s">
        <v>85</v>
      </c>
    </row>
    <row r="2034" spans="1:23">
      <c r="A2034">
        <v>1862</v>
      </c>
      <c r="B2034" s="11">
        <v>46296</v>
      </c>
      <c r="C2034">
        <v>2026</v>
      </c>
      <c r="D2034" t="s">
        <v>92</v>
      </c>
      <c r="E2034" t="s">
        <v>85</v>
      </c>
      <c r="F2034" t="s">
        <v>20</v>
      </c>
      <c r="G2034" t="s">
        <v>33</v>
      </c>
      <c r="H2034" t="s">
        <v>2</v>
      </c>
      <c r="I2034" t="s">
        <v>13</v>
      </c>
      <c r="J2034" t="s">
        <v>23</v>
      </c>
      <c r="K2034" t="s">
        <v>51</v>
      </c>
      <c r="L2034">
        <v>5</v>
      </c>
      <c r="M2034">
        <v>121.63</v>
      </c>
      <c r="N2034">
        <v>0.05</v>
      </c>
      <c r="O2034">
        <v>61.7</v>
      </c>
      <c r="P2034">
        <v>577.74249999999995</v>
      </c>
      <c r="Q2034">
        <v>308.5</v>
      </c>
      <c r="R2034">
        <v>269.24249999999995</v>
      </c>
      <c r="S2034">
        <v>0.46602508903187834</v>
      </c>
      <c r="T2034">
        <v>2026</v>
      </c>
      <c r="U2034" t="s">
        <v>92</v>
      </c>
      <c r="V2034">
        <v>10</v>
      </c>
      <c r="W2034" t="s">
        <v>85</v>
      </c>
    </row>
    <row r="2035" spans="1:23">
      <c r="A2035">
        <v>2569</v>
      </c>
      <c r="B2035" s="11">
        <v>46296</v>
      </c>
      <c r="C2035">
        <v>2026</v>
      </c>
      <c r="D2035" t="s">
        <v>92</v>
      </c>
      <c r="E2035" t="s">
        <v>85</v>
      </c>
      <c r="F2035" t="s">
        <v>20</v>
      </c>
      <c r="G2035" t="s">
        <v>47</v>
      </c>
      <c r="H2035" t="s">
        <v>8</v>
      </c>
      <c r="I2035" t="s">
        <v>16</v>
      </c>
      <c r="J2035" t="s">
        <v>4</v>
      </c>
      <c r="K2035" t="s">
        <v>22</v>
      </c>
      <c r="L2035">
        <v>10</v>
      </c>
      <c r="M2035">
        <v>50.42</v>
      </c>
      <c r="N2035">
        <v>0.05</v>
      </c>
      <c r="O2035">
        <v>22.5</v>
      </c>
      <c r="P2035">
        <v>478.99</v>
      </c>
      <c r="Q2035">
        <v>225</v>
      </c>
      <c r="R2035">
        <v>253.99</v>
      </c>
      <c r="S2035">
        <v>0.53026159210004387</v>
      </c>
      <c r="T2035">
        <v>2026</v>
      </c>
      <c r="U2035" t="s">
        <v>92</v>
      </c>
      <c r="V2035">
        <v>10</v>
      </c>
      <c r="W2035" t="s">
        <v>85</v>
      </c>
    </row>
    <row r="2036" spans="1:23">
      <c r="A2036">
        <v>3333</v>
      </c>
      <c r="B2036" s="11">
        <v>46296</v>
      </c>
      <c r="C2036">
        <v>2026</v>
      </c>
      <c r="D2036" t="s">
        <v>92</v>
      </c>
      <c r="E2036" t="s">
        <v>85</v>
      </c>
      <c r="F2036" t="s">
        <v>11</v>
      </c>
      <c r="G2036" t="s">
        <v>25</v>
      </c>
      <c r="H2036" t="s">
        <v>2</v>
      </c>
      <c r="I2036" t="s">
        <v>13</v>
      </c>
      <c r="J2036" t="s">
        <v>23</v>
      </c>
      <c r="K2036" t="s">
        <v>40</v>
      </c>
      <c r="L2036">
        <v>3</v>
      </c>
      <c r="M2036">
        <v>80.67</v>
      </c>
      <c r="N2036">
        <v>0</v>
      </c>
      <c r="O2036">
        <v>39.94</v>
      </c>
      <c r="P2036">
        <v>242.01</v>
      </c>
      <c r="Q2036">
        <v>119.82</v>
      </c>
      <c r="R2036">
        <v>122.19</v>
      </c>
      <c r="S2036">
        <v>0.50489649188050079</v>
      </c>
      <c r="T2036">
        <v>2026</v>
      </c>
      <c r="U2036" t="s">
        <v>92</v>
      </c>
      <c r="V2036">
        <v>10</v>
      </c>
      <c r="W2036" t="s">
        <v>85</v>
      </c>
    </row>
    <row r="2037" spans="1:23">
      <c r="A2037">
        <v>3830</v>
      </c>
      <c r="B2037" s="11">
        <v>46296</v>
      </c>
      <c r="C2037">
        <v>2026</v>
      </c>
      <c r="D2037" t="s">
        <v>92</v>
      </c>
      <c r="E2037" t="s">
        <v>85</v>
      </c>
      <c r="F2037" t="s">
        <v>20</v>
      </c>
      <c r="G2037" t="s">
        <v>47</v>
      </c>
      <c r="H2037" t="s">
        <v>2</v>
      </c>
      <c r="I2037" t="s">
        <v>16</v>
      </c>
      <c r="J2037" t="s">
        <v>9</v>
      </c>
      <c r="K2037" t="s">
        <v>37</v>
      </c>
      <c r="L2037">
        <v>2</v>
      </c>
      <c r="M2037">
        <v>152.12</v>
      </c>
      <c r="N2037">
        <v>0</v>
      </c>
      <c r="O2037">
        <v>79.53</v>
      </c>
      <c r="P2037">
        <v>304.24</v>
      </c>
      <c r="Q2037">
        <v>159.06</v>
      </c>
      <c r="R2037">
        <v>145.18</v>
      </c>
      <c r="S2037">
        <v>0.47718906126742044</v>
      </c>
      <c r="T2037">
        <v>2026</v>
      </c>
      <c r="U2037" t="s">
        <v>92</v>
      </c>
      <c r="V2037">
        <v>10</v>
      </c>
      <c r="W2037" t="s">
        <v>85</v>
      </c>
    </row>
    <row r="2038" spans="1:23">
      <c r="A2038">
        <v>4868</v>
      </c>
      <c r="B2038" s="11">
        <v>46296</v>
      </c>
      <c r="C2038">
        <v>2026</v>
      </c>
      <c r="D2038" t="s">
        <v>92</v>
      </c>
      <c r="E2038" t="s">
        <v>85</v>
      </c>
      <c r="F2038" t="s">
        <v>11</v>
      </c>
      <c r="G2038" t="s">
        <v>25</v>
      </c>
      <c r="H2038" t="s">
        <v>8</v>
      </c>
      <c r="I2038" t="s">
        <v>13</v>
      </c>
      <c r="J2038" t="s">
        <v>23</v>
      </c>
      <c r="K2038" t="s">
        <v>40</v>
      </c>
      <c r="L2038">
        <v>4</v>
      </c>
      <c r="M2038">
        <v>82.54</v>
      </c>
      <c r="N2038">
        <v>0.15</v>
      </c>
      <c r="O2038">
        <v>39.74</v>
      </c>
      <c r="P2038">
        <v>280.63600000000002</v>
      </c>
      <c r="Q2038">
        <v>158.96</v>
      </c>
      <c r="R2038">
        <v>121.67600000000002</v>
      </c>
      <c r="S2038">
        <v>0.43357231431462823</v>
      </c>
      <c r="T2038">
        <v>2026</v>
      </c>
      <c r="U2038" t="s">
        <v>92</v>
      </c>
      <c r="V2038">
        <v>10</v>
      </c>
      <c r="W2038" t="s">
        <v>85</v>
      </c>
    </row>
    <row r="2039" spans="1:23">
      <c r="A2039">
        <v>2250</v>
      </c>
      <c r="B2039" s="11">
        <v>46297</v>
      </c>
      <c r="C2039">
        <v>2026</v>
      </c>
      <c r="D2039" t="s">
        <v>92</v>
      </c>
      <c r="E2039" t="s">
        <v>85</v>
      </c>
      <c r="F2039" t="s">
        <v>20</v>
      </c>
      <c r="G2039" t="s">
        <v>47</v>
      </c>
      <c r="H2039" t="s">
        <v>19</v>
      </c>
      <c r="I2039" t="s">
        <v>3</v>
      </c>
      <c r="J2039" t="s">
        <v>4</v>
      </c>
      <c r="K2039" t="s">
        <v>22</v>
      </c>
      <c r="L2039">
        <v>2</v>
      </c>
      <c r="M2039">
        <v>50.43</v>
      </c>
      <c r="N2039">
        <v>0</v>
      </c>
      <c r="O2039">
        <v>23.04</v>
      </c>
      <c r="P2039">
        <v>100.86</v>
      </c>
      <c r="Q2039">
        <v>46.08</v>
      </c>
      <c r="R2039">
        <v>54.78</v>
      </c>
      <c r="S2039">
        <v>0.54312908982748365</v>
      </c>
      <c r="T2039">
        <v>2026</v>
      </c>
      <c r="U2039" t="s">
        <v>92</v>
      </c>
      <c r="V2039">
        <v>10</v>
      </c>
      <c r="W2039" t="s">
        <v>85</v>
      </c>
    </row>
    <row r="2040" spans="1:23">
      <c r="A2040">
        <v>2516</v>
      </c>
      <c r="B2040" s="11">
        <v>46297</v>
      </c>
      <c r="C2040">
        <v>2026</v>
      </c>
      <c r="D2040" t="s">
        <v>92</v>
      </c>
      <c r="E2040" t="s">
        <v>85</v>
      </c>
      <c r="F2040" t="s">
        <v>11</v>
      </c>
      <c r="G2040" t="s">
        <v>39</v>
      </c>
      <c r="H2040" t="s">
        <v>2</v>
      </c>
      <c r="I2040" t="s">
        <v>13</v>
      </c>
      <c r="J2040" t="s">
        <v>23</v>
      </c>
      <c r="K2040" t="s">
        <v>29</v>
      </c>
      <c r="L2040">
        <v>2</v>
      </c>
      <c r="M2040">
        <v>198.57</v>
      </c>
      <c r="N2040">
        <v>0.15</v>
      </c>
      <c r="O2040">
        <v>101.08</v>
      </c>
      <c r="P2040">
        <v>337.56899999999996</v>
      </c>
      <c r="Q2040">
        <v>202.16</v>
      </c>
      <c r="R2040">
        <v>135.40899999999996</v>
      </c>
      <c r="S2040">
        <v>0.4011298430839324</v>
      </c>
      <c r="T2040">
        <v>2026</v>
      </c>
      <c r="U2040" t="s">
        <v>92</v>
      </c>
      <c r="V2040">
        <v>10</v>
      </c>
      <c r="W2040" t="s">
        <v>85</v>
      </c>
    </row>
    <row r="2041" spans="1:23">
      <c r="A2041">
        <v>809</v>
      </c>
      <c r="B2041" s="11">
        <v>46298</v>
      </c>
      <c r="C2041">
        <v>2026</v>
      </c>
      <c r="D2041" t="s">
        <v>92</v>
      </c>
      <c r="E2041" t="s">
        <v>85</v>
      </c>
      <c r="F2041" t="s">
        <v>20</v>
      </c>
      <c r="G2041" t="s">
        <v>33</v>
      </c>
      <c r="H2041" t="s">
        <v>2</v>
      </c>
      <c r="I2041" t="s">
        <v>13</v>
      </c>
      <c r="J2041" t="s">
        <v>34</v>
      </c>
      <c r="K2041" t="s">
        <v>35</v>
      </c>
      <c r="L2041">
        <v>2</v>
      </c>
      <c r="M2041">
        <v>41.06</v>
      </c>
      <c r="N2041">
        <v>0.05</v>
      </c>
      <c r="O2041">
        <v>14.54</v>
      </c>
      <c r="P2041">
        <v>78.013999999999996</v>
      </c>
      <c r="Q2041">
        <v>29.08</v>
      </c>
      <c r="R2041">
        <v>48.933999999999997</v>
      </c>
      <c r="S2041">
        <v>0.62724639167328944</v>
      </c>
      <c r="T2041">
        <v>2026</v>
      </c>
      <c r="U2041" t="s">
        <v>92</v>
      </c>
      <c r="V2041">
        <v>10</v>
      </c>
      <c r="W2041" t="s">
        <v>85</v>
      </c>
    </row>
    <row r="2042" spans="1:23">
      <c r="A2042">
        <v>1852</v>
      </c>
      <c r="B2042" s="11">
        <v>46298</v>
      </c>
      <c r="C2042">
        <v>2026</v>
      </c>
      <c r="D2042" t="s">
        <v>92</v>
      </c>
      <c r="E2042" t="s">
        <v>85</v>
      </c>
      <c r="F2042" t="s">
        <v>6</v>
      </c>
      <c r="G2042" t="s">
        <v>43</v>
      </c>
      <c r="H2042" t="s">
        <v>8</v>
      </c>
      <c r="I2042" t="s">
        <v>16</v>
      </c>
      <c r="J2042" t="s">
        <v>14</v>
      </c>
      <c r="K2042" t="s">
        <v>48</v>
      </c>
      <c r="L2042">
        <v>4</v>
      </c>
      <c r="M2042">
        <v>162.19</v>
      </c>
      <c r="N2042">
        <v>0.15</v>
      </c>
      <c r="O2042">
        <v>89.81</v>
      </c>
      <c r="P2042">
        <v>551.44600000000003</v>
      </c>
      <c r="Q2042">
        <v>359.24</v>
      </c>
      <c r="R2042">
        <v>192.20600000000002</v>
      </c>
      <c r="S2042">
        <v>0.34854908730863948</v>
      </c>
      <c r="T2042">
        <v>2026</v>
      </c>
      <c r="U2042" t="s">
        <v>92</v>
      </c>
      <c r="V2042">
        <v>10</v>
      </c>
      <c r="W2042" t="s">
        <v>85</v>
      </c>
    </row>
    <row r="2043" spans="1:23">
      <c r="A2043">
        <v>3627</v>
      </c>
      <c r="B2043" s="11">
        <v>46298</v>
      </c>
      <c r="C2043">
        <v>2026</v>
      </c>
      <c r="D2043" t="s">
        <v>92</v>
      </c>
      <c r="E2043" t="s">
        <v>85</v>
      </c>
      <c r="F2043" t="s">
        <v>20</v>
      </c>
      <c r="G2043" t="s">
        <v>21</v>
      </c>
      <c r="H2043" t="s">
        <v>19</v>
      </c>
      <c r="I2043" t="s">
        <v>13</v>
      </c>
      <c r="J2043" t="s">
        <v>23</v>
      </c>
      <c r="K2043" t="s">
        <v>29</v>
      </c>
      <c r="L2043">
        <v>2</v>
      </c>
      <c r="M2043">
        <v>192.99</v>
      </c>
      <c r="N2043">
        <v>0</v>
      </c>
      <c r="O2043">
        <v>101.73</v>
      </c>
      <c r="P2043">
        <v>385.98</v>
      </c>
      <c r="Q2043">
        <v>203.46</v>
      </c>
      <c r="R2043">
        <v>182.52</v>
      </c>
      <c r="S2043">
        <v>0.47287424218871443</v>
      </c>
      <c r="T2043">
        <v>2026</v>
      </c>
      <c r="U2043" t="s">
        <v>92</v>
      </c>
      <c r="V2043">
        <v>10</v>
      </c>
      <c r="W2043" t="s">
        <v>85</v>
      </c>
    </row>
    <row r="2044" spans="1:23">
      <c r="A2044">
        <v>4135</v>
      </c>
      <c r="B2044" s="11">
        <v>46298</v>
      </c>
      <c r="C2044">
        <v>2026</v>
      </c>
      <c r="D2044" t="s">
        <v>92</v>
      </c>
      <c r="E2044" t="s">
        <v>85</v>
      </c>
      <c r="F2044" t="s">
        <v>0</v>
      </c>
      <c r="G2044" t="s">
        <v>50</v>
      </c>
      <c r="H2044" t="s">
        <v>2</v>
      </c>
      <c r="I2044" t="s">
        <v>13</v>
      </c>
      <c r="J2044" t="s">
        <v>9</v>
      </c>
      <c r="K2044" t="s">
        <v>17</v>
      </c>
      <c r="L2044">
        <v>3</v>
      </c>
      <c r="M2044">
        <v>142.33000000000001</v>
      </c>
      <c r="N2044">
        <v>0.1</v>
      </c>
      <c r="O2044">
        <v>79.19</v>
      </c>
      <c r="P2044">
        <v>384.291</v>
      </c>
      <c r="Q2044">
        <v>237.57</v>
      </c>
      <c r="R2044">
        <v>146.721</v>
      </c>
      <c r="S2044">
        <v>0.3817966072585619</v>
      </c>
      <c r="T2044">
        <v>2026</v>
      </c>
      <c r="U2044" t="s">
        <v>92</v>
      </c>
      <c r="V2044">
        <v>10</v>
      </c>
      <c r="W2044" t="s">
        <v>85</v>
      </c>
    </row>
    <row r="2045" spans="1:23">
      <c r="A2045">
        <v>4138</v>
      </c>
      <c r="B2045" s="11">
        <v>46298</v>
      </c>
      <c r="C2045">
        <v>2026</v>
      </c>
      <c r="D2045" t="s">
        <v>92</v>
      </c>
      <c r="E2045" t="s">
        <v>85</v>
      </c>
      <c r="F2045" t="s">
        <v>6</v>
      </c>
      <c r="G2045" t="s">
        <v>41</v>
      </c>
      <c r="H2045" t="s">
        <v>19</v>
      </c>
      <c r="I2045" t="s">
        <v>16</v>
      </c>
      <c r="J2045" t="s">
        <v>9</v>
      </c>
      <c r="K2045" t="s">
        <v>17</v>
      </c>
      <c r="L2045">
        <v>4</v>
      </c>
      <c r="M2045">
        <v>143.63</v>
      </c>
      <c r="N2045">
        <v>0</v>
      </c>
      <c r="O2045">
        <v>80.510000000000005</v>
      </c>
      <c r="P2045">
        <v>574.52</v>
      </c>
      <c r="Q2045">
        <v>322.04000000000002</v>
      </c>
      <c r="R2045">
        <v>252.47999999999996</v>
      </c>
      <c r="S2045">
        <v>0.43946250783262542</v>
      </c>
      <c r="T2045">
        <v>2026</v>
      </c>
      <c r="U2045" t="s">
        <v>92</v>
      </c>
      <c r="V2045">
        <v>10</v>
      </c>
      <c r="W2045" t="s">
        <v>85</v>
      </c>
    </row>
    <row r="2046" spans="1:23">
      <c r="A2046">
        <v>4286</v>
      </c>
      <c r="B2046" s="11">
        <v>46298</v>
      </c>
      <c r="C2046">
        <v>2026</v>
      </c>
      <c r="D2046" t="s">
        <v>92</v>
      </c>
      <c r="E2046" t="s">
        <v>85</v>
      </c>
      <c r="F2046" t="s">
        <v>6</v>
      </c>
      <c r="G2046" t="s">
        <v>27</v>
      </c>
      <c r="H2046" t="s">
        <v>19</v>
      </c>
      <c r="I2046" t="s">
        <v>3</v>
      </c>
      <c r="J2046" t="s">
        <v>23</v>
      </c>
      <c r="K2046" t="s">
        <v>24</v>
      </c>
      <c r="L2046">
        <v>4</v>
      </c>
      <c r="M2046">
        <v>341.95</v>
      </c>
      <c r="N2046">
        <v>0.05</v>
      </c>
      <c r="O2046">
        <v>199.9</v>
      </c>
      <c r="P2046">
        <v>1299.4099999999999</v>
      </c>
      <c r="Q2046">
        <v>799.6</v>
      </c>
      <c r="R2046">
        <v>499.80999999999983</v>
      </c>
      <c r="S2046">
        <v>0.38464379987840625</v>
      </c>
      <c r="T2046">
        <v>2026</v>
      </c>
      <c r="U2046" t="s">
        <v>92</v>
      </c>
      <c r="V2046">
        <v>10</v>
      </c>
      <c r="W2046" t="s">
        <v>85</v>
      </c>
    </row>
    <row r="2047" spans="1:23">
      <c r="A2047">
        <v>4371</v>
      </c>
      <c r="B2047" s="11">
        <v>46298</v>
      </c>
      <c r="C2047">
        <v>2026</v>
      </c>
      <c r="D2047" t="s">
        <v>92</v>
      </c>
      <c r="E2047" t="s">
        <v>85</v>
      </c>
      <c r="F2047" t="s">
        <v>6</v>
      </c>
      <c r="G2047" t="s">
        <v>27</v>
      </c>
      <c r="H2047" t="s">
        <v>2</v>
      </c>
      <c r="I2047" t="s">
        <v>3</v>
      </c>
      <c r="J2047" t="s">
        <v>34</v>
      </c>
      <c r="K2047" t="s">
        <v>38</v>
      </c>
      <c r="L2047">
        <v>1</v>
      </c>
      <c r="M2047">
        <v>123.81</v>
      </c>
      <c r="N2047">
        <v>0</v>
      </c>
      <c r="O2047">
        <v>68.72</v>
      </c>
      <c r="P2047">
        <v>123.81</v>
      </c>
      <c r="Q2047">
        <v>68.72</v>
      </c>
      <c r="R2047">
        <v>55.09</v>
      </c>
      <c r="S2047">
        <v>0.44495598093853489</v>
      </c>
      <c r="T2047">
        <v>2026</v>
      </c>
      <c r="U2047" t="s">
        <v>92</v>
      </c>
      <c r="V2047">
        <v>10</v>
      </c>
      <c r="W2047" t="s">
        <v>85</v>
      </c>
    </row>
    <row r="2048" spans="1:23">
      <c r="A2048">
        <v>905</v>
      </c>
      <c r="B2048" s="11">
        <v>46299</v>
      </c>
      <c r="C2048">
        <v>2026</v>
      </c>
      <c r="D2048" t="s">
        <v>92</v>
      </c>
      <c r="E2048" t="s">
        <v>85</v>
      </c>
      <c r="F2048" t="s">
        <v>11</v>
      </c>
      <c r="G2048" t="s">
        <v>18</v>
      </c>
      <c r="H2048" t="s">
        <v>2</v>
      </c>
      <c r="I2048" t="s">
        <v>13</v>
      </c>
      <c r="J2048" t="s">
        <v>9</v>
      </c>
      <c r="K2048" t="s">
        <v>17</v>
      </c>
      <c r="L2048">
        <v>1</v>
      </c>
      <c r="M2048">
        <v>146.1</v>
      </c>
      <c r="N2048">
        <v>0</v>
      </c>
      <c r="O2048">
        <v>79.739999999999995</v>
      </c>
      <c r="P2048">
        <v>146.1</v>
      </c>
      <c r="Q2048">
        <v>79.739999999999995</v>
      </c>
      <c r="R2048">
        <v>66.36</v>
      </c>
      <c r="S2048">
        <v>0.45420944558521564</v>
      </c>
      <c r="T2048">
        <v>2026</v>
      </c>
      <c r="U2048" t="s">
        <v>92</v>
      </c>
      <c r="V2048">
        <v>10</v>
      </c>
      <c r="W2048" t="s">
        <v>85</v>
      </c>
    </row>
    <row r="2049" spans="1:23">
      <c r="A2049">
        <v>1415</v>
      </c>
      <c r="B2049" s="11">
        <v>46299</v>
      </c>
      <c r="C2049">
        <v>2026</v>
      </c>
      <c r="D2049" t="s">
        <v>92</v>
      </c>
      <c r="E2049" t="s">
        <v>85</v>
      </c>
      <c r="F2049" t="s">
        <v>6</v>
      </c>
      <c r="G2049" t="s">
        <v>41</v>
      </c>
      <c r="H2049" t="s">
        <v>28</v>
      </c>
      <c r="I2049" t="s">
        <v>3</v>
      </c>
      <c r="J2049" t="s">
        <v>14</v>
      </c>
      <c r="K2049" t="s">
        <v>48</v>
      </c>
      <c r="L2049">
        <v>1</v>
      </c>
      <c r="M2049">
        <v>161.07</v>
      </c>
      <c r="N2049">
        <v>0.05</v>
      </c>
      <c r="O2049">
        <v>89.81</v>
      </c>
      <c r="P2049">
        <v>153.01649999999998</v>
      </c>
      <c r="Q2049">
        <v>89.81</v>
      </c>
      <c r="R2049">
        <v>63.206499999999977</v>
      </c>
      <c r="S2049">
        <v>0.41306983233834249</v>
      </c>
      <c r="T2049">
        <v>2026</v>
      </c>
      <c r="U2049" t="s">
        <v>92</v>
      </c>
      <c r="V2049">
        <v>10</v>
      </c>
      <c r="W2049" t="s">
        <v>85</v>
      </c>
    </row>
    <row r="2050" spans="1:23">
      <c r="A2050">
        <v>2205</v>
      </c>
      <c r="B2050" s="11">
        <v>46299</v>
      </c>
      <c r="C2050">
        <v>2026</v>
      </c>
      <c r="D2050" t="s">
        <v>92</v>
      </c>
      <c r="E2050" t="s">
        <v>85</v>
      </c>
      <c r="F2050" t="s">
        <v>20</v>
      </c>
      <c r="G2050" t="s">
        <v>47</v>
      </c>
      <c r="H2050" t="s">
        <v>2</v>
      </c>
      <c r="I2050" t="s">
        <v>13</v>
      </c>
      <c r="J2050" t="s">
        <v>9</v>
      </c>
      <c r="K2050" t="s">
        <v>10</v>
      </c>
      <c r="L2050">
        <v>5</v>
      </c>
      <c r="M2050">
        <v>90.12</v>
      </c>
      <c r="N2050">
        <v>0</v>
      </c>
      <c r="O2050">
        <v>46.67</v>
      </c>
      <c r="P2050">
        <v>450.6</v>
      </c>
      <c r="Q2050">
        <v>233.35000000000002</v>
      </c>
      <c r="R2050">
        <v>217.25</v>
      </c>
      <c r="S2050">
        <v>0.48213493120284062</v>
      </c>
      <c r="T2050">
        <v>2026</v>
      </c>
      <c r="U2050" t="s">
        <v>92</v>
      </c>
      <c r="V2050">
        <v>10</v>
      </c>
      <c r="W2050" t="s">
        <v>85</v>
      </c>
    </row>
    <row r="2051" spans="1:23">
      <c r="A2051">
        <v>2374</v>
      </c>
      <c r="B2051" s="11">
        <v>46299</v>
      </c>
      <c r="C2051">
        <v>2026</v>
      </c>
      <c r="D2051" t="s">
        <v>92</v>
      </c>
      <c r="E2051" t="s">
        <v>85</v>
      </c>
      <c r="F2051" t="s">
        <v>20</v>
      </c>
      <c r="G2051" t="s">
        <v>47</v>
      </c>
      <c r="H2051" t="s">
        <v>28</v>
      </c>
      <c r="I2051" t="s">
        <v>3</v>
      </c>
      <c r="J2051" t="s">
        <v>9</v>
      </c>
      <c r="K2051" t="s">
        <v>46</v>
      </c>
      <c r="L2051">
        <v>1</v>
      </c>
      <c r="M2051">
        <v>70.400000000000006</v>
      </c>
      <c r="N2051">
        <v>0</v>
      </c>
      <c r="O2051">
        <v>32.43</v>
      </c>
      <c r="P2051">
        <v>70.400000000000006</v>
      </c>
      <c r="Q2051">
        <v>32.43</v>
      </c>
      <c r="R2051">
        <v>37.970000000000006</v>
      </c>
      <c r="S2051">
        <v>0.53934659090909098</v>
      </c>
      <c r="T2051">
        <v>2026</v>
      </c>
      <c r="U2051" t="s">
        <v>92</v>
      </c>
      <c r="V2051">
        <v>10</v>
      </c>
      <c r="W2051" t="s">
        <v>85</v>
      </c>
    </row>
    <row r="2052" spans="1:23">
      <c r="A2052">
        <v>4840</v>
      </c>
      <c r="B2052" s="11">
        <v>46299</v>
      </c>
      <c r="C2052">
        <v>2026</v>
      </c>
      <c r="D2052" t="s">
        <v>92</v>
      </c>
      <c r="E2052" t="s">
        <v>85</v>
      </c>
      <c r="F2052" t="s">
        <v>6</v>
      </c>
      <c r="G2052" t="s">
        <v>43</v>
      </c>
      <c r="H2052" t="s">
        <v>8</v>
      </c>
      <c r="I2052" t="s">
        <v>16</v>
      </c>
      <c r="J2052" t="s">
        <v>23</v>
      </c>
      <c r="K2052" t="s">
        <v>29</v>
      </c>
      <c r="L2052">
        <v>6</v>
      </c>
      <c r="M2052">
        <v>191.08</v>
      </c>
      <c r="N2052">
        <v>0.1</v>
      </c>
      <c r="O2052">
        <v>102.93</v>
      </c>
      <c r="P2052">
        <v>1031.8320000000001</v>
      </c>
      <c r="Q2052">
        <v>617.58000000000004</v>
      </c>
      <c r="R2052">
        <v>414.25200000000007</v>
      </c>
      <c r="S2052">
        <v>0.40147233270532412</v>
      </c>
      <c r="T2052">
        <v>2026</v>
      </c>
      <c r="U2052" t="s">
        <v>92</v>
      </c>
      <c r="V2052">
        <v>10</v>
      </c>
      <c r="W2052" t="s">
        <v>85</v>
      </c>
    </row>
    <row r="2053" spans="1:23">
      <c r="A2053">
        <v>4984</v>
      </c>
      <c r="B2053" s="11">
        <v>46299</v>
      </c>
      <c r="C2053">
        <v>2026</v>
      </c>
      <c r="D2053" t="s">
        <v>92</v>
      </c>
      <c r="E2053" t="s">
        <v>85</v>
      </c>
      <c r="F2053" t="s">
        <v>11</v>
      </c>
      <c r="G2053" t="s">
        <v>52</v>
      </c>
      <c r="H2053" t="s">
        <v>2</v>
      </c>
      <c r="I2053" t="s">
        <v>3</v>
      </c>
      <c r="J2053" t="s">
        <v>34</v>
      </c>
      <c r="K2053" t="s">
        <v>42</v>
      </c>
      <c r="L2053">
        <v>1</v>
      </c>
      <c r="M2053">
        <v>36.590000000000003</v>
      </c>
      <c r="N2053">
        <v>0</v>
      </c>
      <c r="O2053">
        <v>13.62</v>
      </c>
      <c r="P2053">
        <v>36.590000000000003</v>
      </c>
      <c r="Q2053">
        <v>13.62</v>
      </c>
      <c r="R2053">
        <v>22.970000000000006</v>
      </c>
      <c r="S2053">
        <v>0.62776714949439749</v>
      </c>
      <c r="T2053">
        <v>2026</v>
      </c>
      <c r="U2053" t="s">
        <v>92</v>
      </c>
      <c r="V2053">
        <v>10</v>
      </c>
      <c r="W2053" t="s">
        <v>85</v>
      </c>
    </row>
    <row r="2054" spans="1:23">
      <c r="A2054">
        <v>641</v>
      </c>
      <c r="B2054" s="11">
        <v>46300</v>
      </c>
      <c r="C2054">
        <v>2026</v>
      </c>
      <c r="D2054" t="s">
        <v>92</v>
      </c>
      <c r="E2054" t="s">
        <v>85</v>
      </c>
      <c r="F2054" t="s">
        <v>6</v>
      </c>
      <c r="G2054" t="s">
        <v>41</v>
      </c>
      <c r="H2054" t="s">
        <v>19</v>
      </c>
      <c r="I2054" t="s">
        <v>3</v>
      </c>
      <c r="J2054" t="s">
        <v>23</v>
      </c>
      <c r="K2054" t="s">
        <v>51</v>
      </c>
      <c r="L2054">
        <v>2</v>
      </c>
      <c r="M2054">
        <v>125.38</v>
      </c>
      <c r="N2054">
        <v>0.05</v>
      </c>
      <c r="O2054">
        <v>59.12</v>
      </c>
      <c r="P2054">
        <v>238.22199999999998</v>
      </c>
      <c r="Q2054">
        <v>118.24</v>
      </c>
      <c r="R2054">
        <v>119.98199999999999</v>
      </c>
      <c r="S2054">
        <v>0.5036562534106841</v>
      </c>
      <c r="T2054">
        <v>2026</v>
      </c>
      <c r="U2054" t="s">
        <v>92</v>
      </c>
      <c r="V2054">
        <v>10</v>
      </c>
      <c r="W2054" t="s">
        <v>85</v>
      </c>
    </row>
    <row r="2055" spans="1:23">
      <c r="A2055">
        <v>1358</v>
      </c>
      <c r="B2055" s="11">
        <v>46300</v>
      </c>
      <c r="C2055">
        <v>2026</v>
      </c>
      <c r="D2055" t="s">
        <v>92</v>
      </c>
      <c r="E2055" t="s">
        <v>85</v>
      </c>
      <c r="F2055" t="s">
        <v>0</v>
      </c>
      <c r="G2055" t="s">
        <v>1</v>
      </c>
      <c r="H2055" t="s">
        <v>2</v>
      </c>
      <c r="I2055" t="s">
        <v>13</v>
      </c>
      <c r="J2055" t="s">
        <v>14</v>
      </c>
      <c r="K2055" t="s">
        <v>15</v>
      </c>
      <c r="L2055">
        <v>1</v>
      </c>
      <c r="M2055">
        <v>35.71</v>
      </c>
      <c r="N2055">
        <v>0</v>
      </c>
      <c r="O2055">
        <v>13.3</v>
      </c>
      <c r="P2055">
        <v>35.71</v>
      </c>
      <c r="Q2055">
        <v>13.3</v>
      </c>
      <c r="R2055">
        <v>22.41</v>
      </c>
      <c r="S2055">
        <v>0.62755530663679637</v>
      </c>
      <c r="T2055">
        <v>2026</v>
      </c>
      <c r="U2055" t="s">
        <v>92</v>
      </c>
      <c r="V2055">
        <v>10</v>
      </c>
      <c r="W2055" t="s">
        <v>85</v>
      </c>
    </row>
    <row r="2056" spans="1:23">
      <c r="A2056">
        <v>3904</v>
      </c>
      <c r="B2056" s="11">
        <v>46300</v>
      </c>
      <c r="C2056">
        <v>2026</v>
      </c>
      <c r="D2056" t="s">
        <v>92</v>
      </c>
      <c r="E2056" t="s">
        <v>85</v>
      </c>
      <c r="F2056" t="s">
        <v>6</v>
      </c>
      <c r="G2056" t="s">
        <v>27</v>
      </c>
      <c r="H2056" t="s">
        <v>2</v>
      </c>
      <c r="I2056" t="s">
        <v>3</v>
      </c>
      <c r="J2056" t="s">
        <v>14</v>
      </c>
      <c r="K2056" t="s">
        <v>32</v>
      </c>
      <c r="L2056">
        <v>2</v>
      </c>
      <c r="M2056">
        <v>46.72</v>
      </c>
      <c r="N2056">
        <v>0</v>
      </c>
      <c r="O2056">
        <v>18.39</v>
      </c>
      <c r="P2056">
        <v>93.44</v>
      </c>
      <c r="Q2056">
        <v>36.78</v>
      </c>
      <c r="R2056">
        <v>56.66</v>
      </c>
      <c r="S2056">
        <v>0.60637842465753422</v>
      </c>
      <c r="T2056">
        <v>2026</v>
      </c>
      <c r="U2056" t="s">
        <v>92</v>
      </c>
      <c r="V2056">
        <v>10</v>
      </c>
      <c r="W2056" t="s">
        <v>85</v>
      </c>
    </row>
    <row r="2057" spans="1:23">
      <c r="A2057">
        <v>4336</v>
      </c>
      <c r="B2057" s="11">
        <v>46300</v>
      </c>
      <c r="C2057">
        <v>2026</v>
      </c>
      <c r="D2057" t="s">
        <v>92</v>
      </c>
      <c r="E2057" t="s">
        <v>85</v>
      </c>
      <c r="F2057" t="s">
        <v>0</v>
      </c>
      <c r="G2057" t="s">
        <v>50</v>
      </c>
      <c r="H2057" t="s">
        <v>28</v>
      </c>
      <c r="I2057" t="s">
        <v>3</v>
      </c>
      <c r="J2057" t="s">
        <v>9</v>
      </c>
      <c r="K2057" t="s">
        <v>17</v>
      </c>
      <c r="L2057">
        <v>1</v>
      </c>
      <c r="M2057">
        <v>143.16999999999999</v>
      </c>
      <c r="N2057">
        <v>0.05</v>
      </c>
      <c r="O2057">
        <v>81.290000000000006</v>
      </c>
      <c r="P2057">
        <v>136.01149999999998</v>
      </c>
      <c r="Q2057">
        <v>81.290000000000006</v>
      </c>
      <c r="R2057">
        <v>54.721499999999978</v>
      </c>
      <c r="S2057">
        <v>0.40232995004098904</v>
      </c>
      <c r="T2057">
        <v>2026</v>
      </c>
      <c r="U2057" t="s">
        <v>92</v>
      </c>
      <c r="V2057">
        <v>10</v>
      </c>
      <c r="W2057" t="s">
        <v>85</v>
      </c>
    </row>
    <row r="2058" spans="1:23">
      <c r="A2058">
        <v>4705</v>
      </c>
      <c r="B2058" s="11">
        <v>46300</v>
      </c>
      <c r="C2058">
        <v>2026</v>
      </c>
      <c r="D2058" t="s">
        <v>92</v>
      </c>
      <c r="E2058" t="s">
        <v>85</v>
      </c>
      <c r="F2058" t="s">
        <v>0</v>
      </c>
      <c r="G2058" t="s">
        <v>1</v>
      </c>
      <c r="H2058" t="s">
        <v>19</v>
      </c>
      <c r="I2058" t="s">
        <v>3</v>
      </c>
      <c r="J2058" t="s">
        <v>23</v>
      </c>
      <c r="K2058" t="s">
        <v>51</v>
      </c>
      <c r="L2058">
        <v>1</v>
      </c>
      <c r="M2058">
        <v>125.88</v>
      </c>
      <c r="N2058">
        <v>0</v>
      </c>
      <c r="O2058">
        <v>62.46</v>
      </c>
      <c r="P2058">
        <v>125.88</v>
      </c>
      <c r="Q2058">
        <v>62.46</v>
      </c>
      <c r="R2058">
        <v>63.419999999999995</v>
      </c>
      <c r="S2058">
        <v>0.50381315538608196</v>
      </c>
      <c r="T2058">
        <v>2026</v>
      </c>
      <c r="U2058" t="s">
        <v>92</v>
      </c>
      <c r="V2058">
        <v>10</v>
      </c>
      <c r="W2058" t="s">
        <v>85</v>
      </c>
    </row>
    <row r="2059" spans="1:23">
      <c r="A2059">
        <v>1094</v>
      </c>
      <c r="B2059" s="11">
        <v>46301</v>
      </c>
      <c r="C2059">
        <v>2026</v>
      </c>
      <c r="D2059" t="s">
        <v>92</v>
      </c>
      <c r="E2059" t="s">
        <v>85</v>
      </c>
      <c r="F2059" t="s">
        <v>20</v>
      </c>
      <c r="G2059" t="s">
        <v>21</v>
      </c>
      <c r="H2059" t="s">
        <v>2</v>
      </c>
      <c r="I2059" t="s">
        <v>13</v>
      </c>
      <c r="J2059" t="s">
        <v>34</v>
      </c>
      <c r="K2059" t="s">
        <v>38</v>
      </c>
      <c r="L2059">
        <v>2</v>
      </c>
      <c r="M2059">
        <v>121.81</v>
      </c>
      <c r="N2059">
        <v>0.05</v>
      </c>
      <c r="O2059">
        <v>67.72</v>
      </c>
      <c r="P2059">
        <v>231.43899999999999</v>
      </c>
      <c r="Q2059">
        <v>135.44</v>
      </c>
      <c r="R2059">
        <v>95.998999999999995</v>
      </c>
      <c r="S2059">
        <v>0.41479180259161158</v>
      </c>
      <c r="T2059">
        <v>2026</v>
      </c>
      <c r="U2059" t="s">
        <v>92</v>
      </c>
      <c r="V2059">
        <v>10</v>
      </c>
      <c r="W2059" t="s">
        <v>85</v>
      </c>
    </row>
    <row r="2060" spans="1:23">
      <c r="A2060">
        <v>3926</v>
      </c>
      <c r="B2060" s="11">
        <v>46301</v>
      </c>
      <c r="C2060">
        <v>2026</v>
      </c>
      <c r="D2060" t="s">
        <v>92</v>
      </c>
      <c r="E2060" t="s">
        <v>85</v>
      </c>
      <c r="F2060" t="s">
        <v>11</v>
      </c>
      <c r="G2060" t="s">
        <v>25</v>
      </c>
      <c r="H2060" t="s">
        <v>2</v>
      </c>
      <c r="I2060" t="s">
        <v>16</v>
      </c>
      <c r="J2060" t="s">
        <v>9</v>
      </c>
      <c r="K2060" t="s">
        <v>37</v>
      </c>
      <c r="L2060">
        <v>6</v>
      </c>
      <c r="M2060">
        <v>154.93</v>
      </c>
      <c r="N2060">
        <v>0.05</v>
      </c>
      <c r="O2060">
        <v>79.430000000000007</v>
      </c>
      <c r="P2060">
        <v>883.101</v>
      </c>
      <c r="Q2060">
        <v>476.58000000000004</v>
      </c>
      <c r="R2060">
        <v>406.52099999999996</v>
      </c>
      <c r="S2060">
        <v>0.46033352923391546</v>
      </c>
      <c r="T2060">
        <v>2026</v>
      </c>
      <c r="U2060" t="s">
        <v>92</v>
      </c>
      <c r="V2060">
        <v>10</v>
      </c>
      <c r="W2060" t="s">
        <v>85</v>
      </c>
    </row>
    <row r="2061" spans="1:23">
      <c r="A2061">
        <v>524</v>
      </c>
      <c r="B2061" s="11">
        <v>46302</v>
      </c>
      <c r="C2061">
        <v>2026</v>
      </c>
      <c r="D2061" t="s">
        <v>92</v>
      </c>
      <c r="E2061" t="s">
        <v>85</v>
      </c>
      <c r="F2061" t="s">
        <v>20</v>
      </c>
      <c r="G2061" t="s">
        <v>33</v>
      </c>
      <c r="H2061" t="s">
        <v>19</v>
      </c>
      <c r="I2061" t="s">
        <v>13</v>
      </c>
      <c r="J2061" t="s">
        <v>4</v>
      </c>
      <c r="K2061" t="s">
        <v>30</v>
      </c>
      <c r="L2061">
        <v>2</v>
      </c>
      <c r="M2061">
        <v>101.1</v>
      </c>
      <c r="N2061">
        <v>0.15</v>
      </c>
      <c r="O2061">
        <v>51.61</v>
      </c>
      <c r="P2061">
        <v>171.86999999999998</v>
      </c>
      <c r="Q2061">
        <v>103.22</v>
      </c>
      <c r="R2061">
        <v>68.649999999999977</v>
      </c>
      <c r="S2061">
        <v>0.39942980159422814</v>
      </c>
      <c r="T2061">
        <v>2026</v>
      </c>
      <c r="U2061" t="s">
        <v>92</v>
      </c>
      <c r="V2061">
        <v>10</v>
      </c>
      <c r="W2061" t="s">
        <v>85</v>
      </c>
    </row>
    <row r="2062" spans="1:23">
      <c r="A2062">
        <v>2277</v>
      </c>
      <c r="B2062" s="11">
        <v>46302</v>
      </c>
      <c r="C2062">
        <v>2026</v>
      </c>
      <c r="D2062" t="s">
        <v>92</v>
      </c>
      <c r="E2062" t="s">
        <v>85</v>
      </c>
      <c r="F2062" t="s">
        <v>0</v>
      </c>
      <c r="G2062" t="s">
        <v>1</v>
      </c>
      <c r="H2062" t="s">
        <v>2</v>
      </c>
      <c r="I2062" t="s">
        <v>13</v>
      </c>
      <c r="J2062" t="s">
        <v>4</v>
      </c>
      <c r="K2062" t="s">
        <v>30</v>
      </c>
      <c r="L2062">
        <v>2</v>
      </c>
      <c r="M2062">
        <v>105</v>
      </c>
      <c r="N2062">
        <v>0</v>
      </c>
      <c r="O2062">
        <v>50.3</v>
      </c>
      <c r="P2062">
        <v>210</v>
      </c>
      <c r="Q2062">
        <v>100.6</v>
      </c>
      <c r="R2062">
        <v>109.4</v>
      </c>
      <c r="S2062">
        <v>0.52095238095238094</v>
      </c>
      <c r="T2062">
        <v>2026</v>
      </c>
      <c r="U2062" t="s">
        <v>92</v>
      </c>
      <c r="V2062">
        <v>10</v>
      </c>
      <c r="W2062" t="s">
        <v>85</v>
      </c>
    </row>
    <row r="2063" spans="1:23">
      <c r="A2063">
        <v>2442</v>
      </c>
      <c r="B2063" s="11">
        <v>46302</v>
      </c>
      <c r="C2063">
        <v>2026</v>
      </c>
      <c r="D2063" t="s">
        <v>92</v>
      </c>
      <c r="E2063" t="s">
        <v>85</v>
      </c>
      <c r="F2063" t="s">
        <v>11</v>
      </c>
      <c r="G2063" t="s">
        <v>12</v>
      </c>
      <c r="H2063" t="s">
        <v>8</v>
      </c>
      <c r="I2063" t="s">
        <v>16</v>
      </c>
      <c r="J2063" t="s">
        <v>9</v>
      </c>
      <c r="K2063" t="s">
        <v>37</v>
      </c>
      <c r="L2063">
        <v>4</v>
      </c>
      <c r="M2063">
        <v>157.12</v>
      </c>
      <c r="N2063">
        <v>0.15</v>
      </c>
      <c r="O2063">
        <v>77.98</v>
      </c>
      <c r="P2063">
        <v>534.20799999999997</v>
      </c>
      <c r="Q2063">
        <v>311.92</v>
      </c>
      <c r="R2063">
        <v>222.28799999999995</v>
      </c>
      <c r="S2063">
        <v>0.41610758356295668</v>
      </c>
      <c r="T2063">
        <v>2026</v>
      </c>
      <c r="U2063" t="s">
        <v>92</v>
      </c>
      <c r="V2063">
        <v>10</v>
      </c>
      <c r="W2063" t="s">
        <v>85</v>
      </c>
    </row>
    <row r="2064" spans="1:23">
      <c r="A2064">
        <v>2809</v>
      </c>
      <c r="B2064" s="11">
        <v>46302</v>
      </c>
      <c r="C2064">
        <v>2026</v>
      </c>
      <c r="D2064" t="s">
        <v>92</v>
      </c>
      <c r="E2064" t="s">
        <v>85</v>
      </c>
      <c r="F2064" t="s">
        <v>20</v>
      </c>
      <c r="G2064" t="s">
        <v>33</v>
      </c>
      <c r="H2064" t="s">
        <v>2</v>
      </c>
      <c r="I2064" t="s">
        <v>3</v>
      </c>
      <c r="J2064" t="s">
        <v>9</v>
      </c>
      <c r="K2064" t="s">
        <v>46</v>
      </c>
      <c r="L2064">
        <v>3</v>
      </c>
      <c r="M2064">
        <v>70.239999999999995</v>
      </c>
      <c r="N2064">
        <v>0.05</v>
      </c>
      <c r="O2064">
        <v>31.96</v>
      </c>
      <c r="P2064">
        <v>200.18399999999997</v>
      </c>
      <c r="Q2064">
        <v>95.88</v>
      </c>
      <c r="R2064">
        <v>104.30399999999997</v>
      </c>
      <c r="S2064">
        <v>0.5210406426087999</v>
      </c>
      <c r="T2064">
        <v>2026</v>
      </c>
      <c r="U2064" t="s">
        <v>92</v>
      </c>
      <c r="V2064">
        <v>10</v>
      </c>
      <c r="W2064" t="s">
        <v>85</v>
      </c>
    </row>
    <row r="2065" spans="1:23">
      <c r="A2065">
        <v>2946</v>
      </c>
      <c r="B2065" s="11">
        <v>46302</v>
      </c>
      <c r="C2065">
        <v>2026</v>
      </c>
      <c r="D2065" t="s">
        <v>92</v>
      </c>
      <c r="E2065" t="s">
        <v>85</v>
      </c>
      <c r="F2065" t="s">
        <v>11</v>
      </c>
      <c r="G2065" t="s">
        <v>52</v>
      </c>
      <c r="H2065" t="s">
        <v>2</v>
      </c>
      <c r="I2065" t="s">
        <v>3</v>
      </c>
      <c r="J2065" t="s">
        <v>4</v>
      </c>
      <c r="K2065" t="s">
        <v>30</v>
      </c>
      <c r="L2065">
        <v>1</v>
      </c>
      <c r="M2065">
        <v>103.48</v>
      </c>
      <c r="N2065">
        <v>0.1</v>
      </c>
      <c r="O2065">
        <v>51.33</v>
      </c>
      <c r="P2065">
        <v>93.132000000000005</v>
      </c>
      <c r="Q2065">
        <v>51.33</v>
      </c>
      <c r="R2065">
        <v>41.802000000000007</v>
      </c>
      <c r="S2065">
        <v>0.4488467980930293</v>
      </c>
      <c r="T2065">
        <v>2026</v>
      </c>
      <c r="U2065" t="s">
        <v>92</v>
      </c>
      <c r="V2065">
        <v>10</v>
      </c>
      <c r="W2065" t="s">
        <v>85</v>
      </c>
    </row>
    <row r="2066" spans="1:23">
      <c r="A2066">
        <v>4147</v>
      </c>
      <c r="B2066" s="11">
        <v>46302</v>
      </c>
      <c r="C2066">
        <v>2026</v>
      </c>
      <c r="D2066" t="s">
        <v>92</v>
      </c>
      <c r="E2066" t="s">
        <v>85</v>
      </c>
      <c r="F2066" t="s">
        <v>6</v>
      </c>
      <c r="G2066" t="s">
        <v>43</v>
      </c>
      <c r="H2066" t="s">
        <v>19</v>
      </c>
      <c r="I2066" t="s">
        <v>3</v>
      </c>
      <c r="J2066" t="s">
        <v>4</v>
      </c>
      <c r="K2066" t="s">
        <v>26</v>
      </c>
      <c r="L2066">
        <v>3</v>
      </c>
      <c r="M2066">
        <v>40.770000000000003</v>
      </c>
      <c r="N2066">
        <v>0.05</v>
      </c>
      <c r="O2066">
        <v>16.68</v>
      </c>
      <c r="P2066">
        <v>116.19449999999999</v>
      </c>
      <c r="Q2066">
        <v>50.04</v>
      </c>
      <c r="R2066">
        <v>66.154499999999985</v>
      </c>
      <c r="S2066">
        <v>0.56934278300608021</v>
      </c>
      <c r="T2066">
        <v>2026</v>
      </c>
      <c r="U2066" t="s">
        <v>92</v>
      </c>
      <c r="V2066">
        <v>10</v>
      </c>
      <c r="W2066" t="s">
        <v>85</v>
      </c>
    </row>
    <row r="2067" spans="1:23">
      <c r="A2067">
        <v>4164</v>
      </c>
      <c r="B2067" s="11">
        <v>46302</v>
      </c>
      <c r="C2067">
        <v>2026</v>
      </c>
      <c r="D2067" t="s">
        <v>92</v>
      </c>
      <c r="E2067" t="s">
        <v>85</v>
      </c>
      <c r="F2067" t="s">
        <v>0</v>
      </c>
      <c r="G2067" t="s">
        <v>36</v>
      </c>
      <c r="H2067" t="s">
        <v>19</v>
      </c>
      <c r="I2067" t="s">
        <v>13</v>
      </c>
      <c r="J2067" t="s">
        <v>9</v>
      </c>
      <c r="K2067" t="s">
        <v>17</v>
      </c>
      <c r="L2067">
        <v>2</v>
      </c>
      <c r="M2067">
        <v>143.41999999999999</v>
      </c>
      <c r="N2067">
        <v>0</v>
      </c>
      <c r="O2067">
        <v>81.44</v>
      </c>
      <c r="P2067">
        <v>286.83999999999997</v>
      </c>
      <c r="Q2067">
        <v>162.88</v>
      </c>
      <c r="R2067">
        <v>123.95999999999998</v>
      </c>
      <c r="S2067">
        <v>0.43215730023706594</v>
      </c>
      <c r="T2067">
        <v>2026</v>
      </c>
      <c r="U2067" t="s">
        <v>92</v>
      </c>
      <c r="V2067">
        <v>10</v>
      </c>
      <c r="W2067" t="s">
        <v>85</v>
      </c>
    </row>
    <row r="2068" spans="1:23">
      <c r="A2068">
        <v>4275</v>
      </c>
      <c r="B2068" s="11">
        <v>46302</v>
      </c>
      <c r="C2068">
        <v>2026</v>
      </c>
      <c r="D2068" t="s">
        <v>92</v>
      </c>
      <c r="E2068" t="s">
        <v>85</v>
      </c>
      <c r="F2068" t="s">
        <v>20</v>
      </c>
      <c r="G2068" t="s">
        <v>31</v>
      </c>
      <c r="H2068" t="s">
        <v>28</v>
      </c>
      <c r="I2068" t="s">
        <v>3</v>
      </c>
      <c r="J2068" t="s">
        <v>4</v>
      </c>
      <c r="K2068" t="s">
        <v>22</v>
      </c>
      <c r="L2068">
        <v>1</v>
      </c>
      <c r="M2068">
        <v>49.56</v>
      </c>
      <c r="N2068">
        <v>0.05</v>
      </c>
      <c r="O2068">
        <v>22.88</v>
      </c>
      <c r="P2068">
        <v>47.082000000000001</v>
      </c>
      <c r="Q2068">
        <v>22.88</v>
      </c>
      <c r="R2068">
        <v>24.202000000000002</v>
      </c>
      <c r="S2068">
        <v>0.51403933562720361</v>
      </c>
      <c r="T2068">
        <v>2026</v>
      </c>
      <c r="U2068" t="s">
        <v>92</v>
      </c>
      <c r="V2068">
        <v>10</v>
      </c>
      <c r="W2068" t="s">
        <v>85</v>
      </c>
    </row>
    <row r="2069" spans="1:23">
      <c r="A2069">
        <v>5062</v>
      </c>
      <c r="B2069" s="11">
        <v>46302</v>
      </c>
      <c r="C2069">
        <v>2026</v>
      </c>
      <c r="D2069" t="s">
        <v>92</v>
      </c>
      <c r="E2069" t="s">
        <v>85</v>
      </c>
      <c r="F2069" t="s">
        <v>6</v>
      </c>
      <c r="G2069" t="s">
        <v>43</v>
      </c>
      <c r="H2069" t="s">
        <v>2</v>
      </c>
      <c r="I2069" t="s">
        <v>3</v>
      </c>
      <c r="J2069" t="s">
        <v>14</v>
      </c>
      <c r="K2069" t="s">
        <v>44</v>
      </c>
      <c r="L2069">
        <v>4</v>
      </c>
      <c r="M2069">
        <v>131.05000000000001</v>
      </c>
      <c r="N2069">
        <v>0</v>
      </c>
      <c r="O2069">
        <v>67.37</v>
      </c>
      <c r="P2069">
        <v>524.20000000000005</v>
      </c>
      <c r="Q2069">
        <v>269.48</v>
      </c>
      <c r="R2069">
        <v>254.72000000000003</v>
      </c>
      <c r="S2069">
        <v>0.48592140404425793</v>
      </c>
      <c r="T2069">
        <v>2026</v>
      </c>
      <c r="U2069" t="s">
        <v>92</v>
      </c>
      <c r="V2069">
        <v>10</v>
      </c>
      <c r="W2069" t="s">
        <v>85</v>
      </c>
    </row>
    <row r="2070" spans="1:23">
      <c r="A2070">
        <v>1126</v>
      </c>
      <c r="B2070" s="11">
        <v>46303</v>
      </c>
      <c r="C2070">
        <v>2026</v>
      </c>
      <c r="D2070" t="s">
        <v>92</v>
      </c>
      <c r="E2070" t="s">
        <v>85</v>
      </c>
      <c r="F2070" t="s">
        <v>0</v>
      </c>
      <c r="G2070" t="s">
        <v>36</v>
      </c>
      <c r="H2070" t="s">
        <v>2</v>
      </c>
      <c r="I2070" t="s">
        <v>16</v>
      </c>
      <c r="J2070" t="s">
        <v>4</v>
      </c>
      <c r="K2070" t="s">
        <v>22</v>
      </c>
      <c r="L2070">
        <v>1</v>
      </c>
      <c r="M2070">
        <v>51.35</v>
      </c>
      <c r="N2070">
        <v>0</v>
      </c>
      <c r="O2070">
        <v>22.98</v>
      </c>
      <c r="P2070">
        <v>51.35</v>
      </c>
      <c r="Q2070">
        <v>22.98</v>
      </c>
      <c r="R2070">
        <v>28.37</v>
      </c>
      <c r="S2070">
        <v>0.55248296007789677</v>
      </c>
      <c r="T2070">
        <v>2026</v>
      </c>
      <c r="U2070" t="s">
        <v>92</v>
      </c>
      <c r="V2070">
        <v>10</v>
      </c>
      <c r="W2070" t="s">
        <v>85</v>
      </c>
    </row>
    <row r="2071" spans="1:23">
      <c r="A2071">
        <v>1865</v>
      </c>
      <c r="B2071" s="11">
        <v>46303</v>
      </c>
      <c r="C2071">
        <v>2026</v>
      </c>
      <c r="D2071" t="s">
        <v>92</v>
      </c>
      <c r="E2071" t="s">
        <v>85</v>
      </c>
      <c r="F2071" t="s">
        <v>20</v>
      </c>
      <c r="G2071" t="s">
        <v>33</v>
      </c>
      <c r="H2071" t="s">
        <v>2</v>
      </c>
      <c r="I2071" t="s">
        <v>3</v>
      </c>
      <c r="J2071" t="s">
        <v>34</v>
      </c>
      <c r="K2071" t="s">
        <v>35</v>
      </c>
      <c r="L2071">
        <v>1</v>
      </c>
      <c r="M2071">
        <v>39.659999999999997</v>
      </c>
      <c r="N2071">
        <v>0</v>
      </c>
      <c r="O2071">
        <v>14.39</v>
      </c>
      <c r="P2071">
        <v>39.659999999999997</v>
      </c>
      <c r="Q2071">
        <v>14.39</v>
      </c>
      <c r="R2071">
        <v>25.269999999999996</v>
      </c>
      <c r="S2071">
        <v>0.63716591023701463</v>
      </c>
      <c r="T2071">
        <v>2026</v>
      </c>
      <c r="U2071" t="s">
        <v>92</v>
      </c>
      <c r="V2071">
        <v>10</v>
      </c>
      <c r="W2071" t="s">
        <v>85</v>
      </c>
    </row>
    <row r="2072" spans="1:23">
      <c r="A2072">
        <v>2471</v>
      </c>
      <c r="B2072" s="11">
        <v>46303</v>
      </c>
      <c r="C2072">
        <v>2026</v>
      </c>
      <c r="D2072" t="s">
        <v>92</v>
      </c>
      <c r="E2072" t="s">
        <v>85</v>
      </c>
      <c r="F2072" t="s">
        <v>20</v>
      </c>
      <c r="G2072" t="s">
        <v>47</v>
      </c>
      <c r="H2072" t="s">
        <v>19</v>
      </c>
      <c r="I2072" t="s">
        <v>13</v>
      </c>
      <c r="J2072" t="s">
        <v>34</v>
      </c>
      <c r="K2072" t="s">
        <v>35</v>
      </c>
      <c r="L2072">
        <v>1</v>
      </c>
      <c r="M2072">
        <v>39.79</v>
      </c>
      <c r="N2072">
        <v>0</v>
      </c>
      <c r="O2072">
        <v>14.76</v>
      </c>
      <c r="P2072">
        <v>39.79</v>
      </c>
      <c r="Q2072">
        <v>14.76</v>
      </c>
      <c r="R2072">
        <v>25.03</v>
      </c>
      <c r="S2072">
        <v>0.62905252576024129</v>
      </c>
      <c r="T2072">
        <v>2026</v>
      </c>
      <c r="U2072" t="s">
        <v>92</v>
      </c>
      <c r="V2072">
        <v>10</v>
      </c>
      <c r="W2072" t="s">
        <v>85</v>
      </c>
    </row>
    <row r="2073" spans="1:23">
      <c r="A2073">
        <v>3208</v>
      </c>
      <c r="B2073" s="11">
        <v>46303</v>
      </c>
      <c r="C2073">
        <v>2026</v>
      </c>
      <c r="D2073" t="s">
        <v>92</v>
      </c>
      <c r="E2073" t="s">
        <v>85</v>
      </c>
      <c r="F2073" t="s">
        <v>11</v>
      </c>
      <c r="G2073" t="s">
        <v>39</v>
      </c>
      <c r="H2073" t="s">
        <v>8</v>
      </c>
      <c r="I2073" t="s">
        <v>13</v>
      </c>
      <c r="J2073" t="s">
        <v>4</v>
      </c>
      <c r="K2073" t="s">
        <v>26</v>
      </c>
      <c r="L2073">
        <v>6</v>
      </c>
      <c r="M2073">
        <v>41.27</v>
      </c>
      <c r="N2073">
        <v>0.1</v>
      </c>
      <c r="O2073">
        <v>16.61</v>
      </c>
      <c r="P2073">
        <v>222.858</v>
      </c>
      <c r="Q2073">
        <v>99.66</v>
      </c>
      <c r="R2073">
        <v>123.19800000000001</v>
      </c>
      <c r="S2073">
        <v>0.55280941227149127</v>
      </c>
      <c r="T2073">
        <v>2026</v>
      </c>
      <c r="U2073" t="s">
        <v>92</v>
      </c>
      <c r="V2073">
        <v>10</v>
      </c>
      <c r="W2073" t="s">
        <v>85</v>
      </c>
    </row>
    <row r="2074" spans="1:23">
      <c r="A2074">
        <v>4285</v>
      </c>
      <c r="B2074" s="11">
        <v>46303</v>
      </c>
      <c r="C2074">
        <v>2026</v>
      </c>
      <c r="D2074" t="s">
        <v>92</v>
      </c>
      <c r="E2074" t="s">
        <v>85</v>
      </c>
      <c r="F2074" t="s">
        <v>20</v>
      </c>
      <c r="G2074" t="s">
        <v>21</v>
      </c>
      <c r="H2074" t="s">
        <v>2</v>
      </c>
      <c r="I2074" t="s">
        <v>3</v>
      </c>
      <c r="J2074" t="s">
        <v>9</v>
      </c>
      <c r="K2074" t="s">
        <v>10</v>
      </c>
      <c r="L2074">
        <v>1</v>
      </c>
      <c r="M2074">
        <v>93.39</v>
      </c>
      <c r="N2074">
        <v>0</v>
      </c>
      <c r="O2074">
        <v>45.98</v>
      </c>
      <c r="P2074">
        <v>93.39</v>
      </c>
      <c r="Q2074">
        <v>45.98</v>
      </c>
      <c r="R2074">
        <v>47.410000000000004</v>
      </c>
      <c r="S2074">
        <v>0.50765606595995294</v>
      </c>
      <c r="T2074">
        <v>2026</v>
      </c>
      <c r="U2074" t="s">
        <v>92</v>
      </c>
      <c r="V2074">
        <v>10</v>
      </c>
      <c r="W2074" t="s">
        <v>85</v>
      </c>
    </row>
    <row r="2075" spans="1:23">
      <c r="A2075">
        <v>261</v>
      </c>
      <c r="B2075" s="11">
        <v>46304</v>
      </c>
      <c r="C2075">
        <v>2026</v>
      </c>
      <c r="D2075" t="s">
        <v>92</v>
      </c>
      <c r="E2075" t="s">
        <v>85</v>
      </c>
      <c r="F2075" t="s">
        <v>11</v>
      </c>
      <c r="G2075" t="s">
        <v>18</v>
      </c>
      <c r="H2075" t="s">
        <v>2</v>
      </c>
      <c r="I2075" t="s">
        <v>16</v>
      </c>
      <c r="J2075" t="s">
        <v>23</v>
      </c>
      <c r="K2075" t="s">
        <v>24</v>
      </c>
      <c r="L2075">
        <v>1</v>
      </c>
      <c r="M2075">
        <v>336.56</v>
      </c>
      <c r="N2075">
        <v>0</v>
      </c>
      <c r="O2075">
        <v>189.74</v>
      </c>
      <c r="P2075">
        <v>336.56</v>
      </c>
      <c r="Q2075">
        <v>189.74</v>
      </c>
      <c r="R2075">
        <v>146.82</v>
      </c>
      <c r="S2075">
        <v>0.43623722367482765</v>
      </c>
      <c r="T2075">
        <v>2026</v>
      </c>
      <c r="U2075" t="s">
        <v>92</v>
      </c>
      <c r="V2075">
        <v>10</v>
      </c>
      <c r="W2075" t="s">
        <v>85</v>
      </c>
    </row>
    <row r="2076" spans="1:23">
      <c r="A2076">
        <v>291</v>
      </c>
      <c r="B2076" s="11">
        <v>46304</v>
      </c>
      <c r="C2076">
        <v>2026</v>
      </c>
      <c r="D2076" t="s">
        <v>92</v>
      </c>
      <c r="E2076" t="s">
        <v>85</v>
      </c>
      <c r="F2076" t="s">
        <v>11</v>
      </c>
      <c r="G2076" t="s">
        <v>12</v>
      </c>
      <c r="H2076" t="s">
        <v>2</v>
      </c>
      <c r="I2076" t="s">
        <v>13</v>
      </c>
      <c r="J2076" t="s">
        <v>14</v>
      </c>
      <c r="K2076" t="s">
        <v>44</v>
      </c>
      <c r="L2076">
        <v>2</v>
      </c>
      <c r="M2076">
        <v>132.47999999999999</v>
      </c>
      <c r="N2076">
        <v>0.1</v>
      </c>
      <c r="O2076">
        <v>67.48</v>
      </c>
      <c r="P2076">
        <v>238.464</v>
      </c>
      <c r="Q2076">
        <v>134.96</v>
      </c>
      <c r="R2076">
        <v>103.50399999999999</v>
      </c>
      <c r="S2076">
        <v>0.43404455179817497</v>
      </c>
      <c r="T2076">
        <v>2026</v>
      </c>
      <c r="U2076" t="s">
        <v>92</v>
      </c>
      <c r="V2076">
        <v>10</v>
      </c>
      <c r="W2076" t="s">
        <v>85</v>
      </c>
    </row>
    <row r="2077" spans="1:23">
      <c r="A2077">
        <v>670</v>
      </c>
      <c r="B2077" s="11">
        <v>46304</v>
      </c>
      <c r="C2077">
        <v>2026</v>
      </c>
      <c r="D2077" t="s">
        <v>92</v>
      </c>
      <c r="E2077" t="s">
        <v>85</v>
      </c>
      <c r="F2077" t="s">
        <v>6</v>
      </c>
      <c r="G2077" t="s">
        <v>49</v>
      </c>
      <c r="H2077" t="s">
        <v>19</v>
      </c>
      <c r="I2077" t="s">
        <v>3</v>
      </c>
      <c r="J2077" t="s">
        <v>9</v>
      </c>
      <c r="K2077" t="s">
        <v>10</v>
      </c>
      <c r="L2077">
        <v>1</v>
      </c>
      <c r="M2077">
        <v>92.59</v>
      </c>
      <c r="N2077">
        <v>0</v>
      </c>
      <c r="O2077">
        <v>44.46</v>
      </c>
      <c r="P2077">
        <v>92.59</v>
      </c>
      <c r="Q2077">
        <v>44.46</v>
      </c>
      <c r="R2077">
        <v>48.13</v>
      </c>
      <c r="S2077">
        <v>0.51981855491953777</v>
      </c>
      <c r="T2077">
        <v>2026</v>
      </c>
      <c r="U2077" t="s">
        <v>92</v>
      </c>
      <c r="V2077">
        <v>10</v>
      </c>
      <c r="W2077" t="s">
        <v>85</v>
      </c>
    </row>
    <row r="2078" spans="1:23">
      <c r="A2078">
        <v>1306</v>
      </c>
      <c r="B2078" s="11">
        <v>46304</v>
      </c>
      <c r="C2078">
        <v>2026</v>
      </c>
      <c r="D2078" t="s">
        <v>92</v>
      </c>
      <c r="E2078" t="s">
        <v>85</v>
      </c>
      <c r="F2078" t="s">
        <v>20</v>
      </c>
      <c r="G2078" t="s">
        <v>33</v>
      </c>
      <c r="H2078" t="s">
        <v>19</v>
      </c>
      <c r="I2078" t="s">
        <v>16</v>
      </c>
      <c r="J2078" t="s">
        <v>34</v>
      </c>
      <c r="K2078" t="s">
        <v>42</v>
      </c>
      <c r="L2078">
        <v>1</v>
      </c>
      <c r="M2078">
        <v>35.450000000000003</v>
      </c>
      <c r="N2078">
        <v>0.05</v>
      </c>
      <c r="O2078">
        <v>14.23</v>
      </c>
      <c r="P2078">
        <v>33.677500000000002</v>
      </c>
      <c r="Q2078">
        <v>14.23</v>
      </c>
      <c r="R2078">
        <v>19.447500000000002</v>
      </c>
      <c r="S2078">
        <v>0.57746269764679681</v>
      </c>
      <c r="T2078">
        <v>2026</v>
      </c>
      <c r="U2078" t="s">
        <v>92</v>
      </c>
      <c r="V2078">
        <v>10</v>
      </c>
      <c r="W2078" t="s">
        <v>85</v>
      </c>
    </row>
    <row r="2079" spans="1:23">
      <c r="A2079">
        <v>2400</v>
      </c>
      <c r="B2079" s="11">
        <v>46304</v>
      </c>
      <c r="C2079">
        <v>2026</v>
      </c>
      <c r="D2079" t="s">
        <v>92</v>
      </c>
      <c r="E2079" t="s">
        <v>85</v>
      </c>
      <c r="F2079" t="s">
        <v>11</v>
      </c>
      <c r="G2079" t="s">
        <v>12</v>
      </c>
      <c r="H2079" t="s">
        <v>2</v>
      </c>
      <c r="I2079" t="s">
        <v>13</v>
      </c>
      <c r="J2079" t="s">
        <v>9</v>
      </c>
      <c r="K2079" t="s">
        <v>10</v>
      </c>
      <c r="L2079">
        <v>2</v>
      </c>
      <c r="M2079">
        <v>93.83</v>
      </c>
      <c r="N2079">
        <v>0.1</v>
      </c>
      <c r="O2079">
        <v>44.27</v>
      </c>
      <c r="P2079">
        <v>168.89400000000001</v>
      </c>
      <c r="Q2079">
        <v>88.54</v>
      </c>
      <c r="R2079">
        <v>80.353999999999999</v>
      </c>
      <c r="S2079">
        <v>0.47576586498040191</v>
      </c>
      <c r="T2079">
        <v>2026</v>
      </c>
      <c r="U2079" t="s">
        <v>92</v>
      </c>
      <c r="V2079">
        <v>10</v>
      </c>
      <c r="W2079" t="s">
        <v>85</v>
      </c>
    </row>
    <row r="2080" spans="1:23">
      <c r="A2080">
        <v>3816</v>
      </c>
      <c r="B2080" s="11">
        <v>46304</v>
      </c>
      <c r="C2080">
        <v>2026</v>
      </c>
      <c r="D2080" t="s">
        <v>92</v>
      </c>
      <c r="E2080" t="s">
        <v>85</v>
      </c>
      <c r="F2080" t="s">
        <v>6</v>
      </c>
      <c r="G2080" t="s">
        <v>43</v>
      </c>
      <c r="H2080" t="s">
        <v>2</v>
      </c>
      <c r="I2080" t="s">
        <v>13</v>
      </c>
      <c r="J2080" t="s">
        <v>34</v>
      </c>
      <c r="K2080" t="s">
        <v>42</v>
      </c>
      <c r="L2080">
        <v>1</v>
      </c>
      <c r="M2080">
        <v>36.32</v>
      </c>
      <c r="N2080">
        <v>0</v>
      </c>
      <c r="O2080">
        <v>13.6</v>
      </c>
      <c r="P2080">
        <v>36.32</v>
      </c>
      <c r="Q2080">
        <v>13.6</v>
      </c>
      <c r="R2080">
        <v>22.72</v>
      </c>
      <c r="S2080">
        <v>0.62555066079295152</v>
      </c>
      <c r="T2080">
        <v>2026</v>
      </c>
      <c r="U2080" t="s">
        <v>92</v>
      </c>
      <c r="V2080">
        <v>10</v>
      </c>
      <c r="W2080" t="s">
        <v>85</v>
      </c>
    </row>
    <row r="2081" spans="1:23">
      <c r="A2081">
        <v>4038</v>
      </c>
      <c r="B2081" s="11">
        <v>46304</v>
      </c>
      <c r="C2081">
        <v>2026</v>
      </c>
      <c r="D2081" t="s">
        <v>92</v>
      </c>
      <c r="E2081" t="s">
        <v>85</v>
      </c>
      <c r="F2081" t="s">
        <v>0</v>
      </c>
      <c r="G2081" t="s">
        <v>50</v>
      </c>
      <c r="H2081" t="s">
        <v>2</v>
      </c>
      <c r="I2081" t="s">
        <v>3</v>
      </c>
      <c r="J2081" t="s">
        <v>34</v>
      </c>
      <c r="K2081" t="s">
        <v>38</v>
      </c>
      <c r="L2081">
        <v>2</v>
      </c>
      <c r="M2081">
        <v>125.56</v>
      </c>
      <c r="N2081">
        <v>0.1</v>
      </c>
      <c r="O2081">
        <v>67.260000000000005</v>
      </c>
      <c r="P2081">
        <v>226.00800000000001</v>
      </c>
      <c r="Q2081">
        <v>134.52000000000001</v>
      </c>
      <c r="R2081">
        <v>91.488</v>
      </c>
      <c r="S2081">
        <v>0.40479983009450993</v>
      </c>
      <c r="T2081">
        <v>2026</v>
      </c>
      <c r="U2081" t="s">
        <v>92</v>
      </c>
      <c r="V2081">
        <v>10</v>
      </c>
      <c r="W2081" t="s">
        <v>85</v>
      </c>
    </row>
    <row r="2082" spans="1:23">
      <c r="A2082">
        <v>4686</v>
      </c>
      <c r="B2082" s="11">
        <v>46304</v>
      </c>
      <c r="C2082">
        <v>2026</v>
      </c>
      <c r="D2082" t="s">
        <v>92</v>
      </c>
      <c r="E2082" t="s">
        <v>85</v>
      </c>
      <c r="F2082" t="s">
        <v>0</v>
      </c>
      <c r="G2082" t="s">
        <v>50</v>
      </c>
      <c r="H2082" t="s">
        <v>28</v>
      </c>
      <c r="I2082" t="s">
        <v>13</v>
      </c>
      <c r="J2082" t="s">
        <v>23</v>
      </c>
      <c r="K2082" t="s">
        <v>51</v>
      </c>
      <c r="L2082">
        <v>2</v>
      </c>
      <c r="M2082">
        <v>124.91</v>
      </c>
      <c r="N2082">
        <v>0</v>
      </c>
      <c r="O2082">
        <v>60.33</v>
      </c>
      <c r="P2082">
        <v>249.82</v>
      </c>
      <c r="Q2082">
        <v>120.66</v>
      </c>
      <c r="R2082">
        <v>129.16</v>
      </c>
      <c r="S2082">
        <v>0.51701224881914976</v>
      </c>
      <c r="T2082">
        <v>2026</v>
      </c>
      <c r="U2082" t="s">
        <v>92</v>
      </c>
      <c r="V2082">
        <v>10</v>
      </c>
      <c r="W2082" t="s">
        <v>85</v>
      </c>
    </row>
    <row r="2083" spans="1:23">
      <c r="A2083">
        <v>5076</v>
      </c>
      <c r="B2083" s="11">
        <v>46304</v>
      </c>
      <c r="C2083">
        <v>2026</v>
      </c>
      <c r="D2083" t="s">
        <v>92</v>
      </c>
      <c r="E2083" t="s">
        <v>85</v>
      </c>
      <c r="F2083" t="s">
        <v>6</v>
      </c>
      <c r="G2083" t="s">
        <v>43</v>
      </c>
      <c r="H2083" t="s">
        <v>2</v>
      </c>
      <c r="I2083" t="s">
        <v>13</v>
      </c>
      <c r="J2083" t="s">
        <v>23</v>
      </c>
      <c r="K2083" t="s">
        <v>29</v>
      </c>
      <c r="L2083">
        <v>1</v>
      </c>
      <c r="M2083">
        <v>199.32</v>
      </c>
      <c r="N2083">
        <v>0</v>
      </c>
      <c r="O2083">
        <v>103.83</v>
      </c>
      <c r="P2083">
        <v>199.32</v>
      </c>
      <c r="Q2083">
        <v>103.83</v>
      </c>
      <c r="R2083">
        <v>95.49</v>
      </c>
      <c r="S2083">
        <v>0.4790788681517158</v>
      </c>
      <c r="T2083">
        <v>2026</v>
      </c>
      <c r="U2083" t="s">
        <v>92</v>
      </c>
      <c r="V2083">
        <v>10</v>
      </c>
      <c r="W2083" t="s">
        <v>85</v>
      </c>
    </row>
    <row r="2084" spans="1:23">
      <c r="A2084">
        <v>1339</v>
      </c>
      <c r="B2084" s="11">
        <v>46305</v>
      </c>
      <c r="C2084">
        <v>2026</v>
      </c>
      <c r="D2084" t="s">
        <v>92</v>
      </c>
      <c r="E2084" t="s">
        <v>85</v>
      </c>
      <c r="F2084" t="s">
        <v>6</v>
      </c>
      <c r="G2084" t="s">
        <v>41</v>
      </c>
      <c r="H2084" t="s">
        <v>2</v>
      </c>
      <c r="I2084" t="s">
        <v>3</v>
      </c>
      <c r="J2084" t="s">
        <v>23</v>
      </c>
      <c r="K2084" t="s">
        <v>24</v>
      </c>
      <c r="L2084">
        <v>4</v>
      </c>
      <c r="M2084">
        <v>337.38</v>
      </c>
      <c r="N2084">
        <v>0.05</v>
      </c>
      <c r="O2084">
        <v>194.94</v>
      </c>
      <c r="P2084">
        <v>1282.0439999999999</v>
      </c>
      <c r="Q2084">
        <v>779.76</v>
      </c>
      <c r="R2084">
        <v>502.28399999999988</v>
      </c>
      <c r="S2084">
        <v>0.39178374533167343</v>
      </c>
      <c r="T2084">
        <v>2026</v>
      </c>
      <c r="U2084" t="s">
        <v>92</v>
      </c>
      <c r="V2084">
        <v>10</v>
      </c>
      <c r="W2084" t="s">
        <v>85</v>
      </c>
    </row>
    <row r="2085" spans="1:23">
      <c r="A2085">
        <v>1884</v>
      </c>
      <c r="B2085" s="11">
        <v>46305</v>
      </c>
      <c r="C2085">
        <v>2026</v>
      </c>
      <c r="D2085" t="s">
        <v>92</v>
      </c>
      <c r="E2085" t="s">
        <v>85</v>
      </c>
      <c r="F2085" t="s">
        <v>11</v>
      </c>
      <c r="G2085" t="s">
        <v>12</v>
      </c>
      <c r="H2085" t="s">
        <v>2</v>
      </c>
      <c r="I2085" t="s">
        <v>16</v>
      </c>
      <c r="J2085" t="s">
        <v>23</v>
      </c>
      <c r="K2085" t="s">
        <v>40</v>
      </c>
      <c r="L2085">
        <v>3</v>
      </c>
      <c r="M2085">
        <v>82.18</v>
      </c>
      <c r="N2085">
        <v>0.1</v>
      </c>
      <c r="O2085">
        <v>39.82</v>
      </c>
      <c r="P2085">
        <v>221.88600000000002</v>
      </c>
      <c r="Q2085">
        <v>119.46000000000001</v>
      </c>
      <c r="R2085">
        <v>102.42600000000002</v>
      </c>
      <c r="S2085">
        <v>0.46161542413671885</v>
      </c>
      <c r="T2085">
        <v>2026</v>
      </c>
      <c r="U2085" t="s">
        <v>92</v>
      </c>
      <c r="V2085">
        <v>10</v>
      </c>
      <c r="W2085" t="s">
        <v>85</v>
      </c>
    </row>
    <row r="2086" spans="1:23">
      <c r="A2086">
        <v>3568</v>
      </c>
      <c r="B2086" s="11">
        <v>46305</v>
      </c>
      <c r="C2086">
        <v>2026</v>
      </c>
      <c r="D2086" t="s">
        <v>92</v>
      </c>
      <c r="E2086" t="s">
        <v>85</v>
      </c>
      <c r="F2086" t="s">
        <v>0</v>
      </c>
      <c r="G2086" t="s">
        <v>50</v>
      </c>
      <c r="H2086" t="s">
        <v>8</v>
      </c>
      <c r="I2086" t="s">
        <v>13</v>
      </c>
      <c r="J2086" t="s">
        <v>9</v>
      </c>
      <c r="K2086" t="s">
        <v>46</v>
      </c>
      <c r="L2086">
        <v>15</v>
      </c>
      <c r="M2086">
        <v>70.25</v>
      </c>
      <c r="N2086">
        <v>0.1</v>
      </c>
      <c r="O2086">
        <v>32.19</v>
      </c>
      <c r="P2086">
        <v>948.375</v>
      </c>
      <c r="Q2086">
        <v>482.84999999999997</v>
      </c>
      <c r="R2086">
        <v>465.52500000000003</v>
      </c>
      <c r="S2086">
        <v>0.49086595492289448</v>
      </c>
      <c r="T2086">
        <v>2026</v>
      </c>
      <c r="U2086" t="s">
        <v>92</v>
      </c>
      <c r="V2086">
        <v>10</v>
      </c>
      <c r="W2086" t="s">
        <v>85</v>
      </c>
    </row>
    <row r="2087" spans="1:23">
      <c r="A2087">
        <v>4171</v>
      </c>
      <c r="B2087" s="11">
        <v>46305</v>
      </c>
      <c r="C2087">
        <v>2026</v>
      </c>
      <c r="D2087" t="s">
        <v>92</v>
      </c>
      <c r="E2087" t="s">
        <v>85</v>
      </c>
      <c r="F2087" t="s">
        <v>20</v>
      </c>
      <c r="G2087" t="s">
        <v>31</v>
      </c>
      <c r="H2087" t="s">
        <v>19</v>
      </c>
      <c r="I2087" t="s">
        <v>13</v>
      </c>
      <c r="J2087" t="s">
        <v>14</v>
      </c>
      <c r="K2087" t="s">
        <v>15</v>
      </c>
      <c r="L2087">
        <v>2</v>
      </c>
      <c r="M2087">
        <v>35.36</v>
      </c>
      <c r="N2087">
        <v>0</v>
      </c>
      <c r="O2087">
        <v>13.49</v>
      </c>
      <c r="P2087">
        <v>70.72</v>
      </c>
      <c r="Q2087">
        <v>26.98</v>
      </c>
      <c r="R2087">
        <v>43.739999999999995</v>
      </c>
      <c r="S2087">
        <v>0.61849547511312208</v>
      </c>
      <c r="T2087">
        <v>2026</v>
      </c>
      <c r="U2087" t="s">
        <v>92</v>
      </c>
      <c r="V2087">
        <v>10</v>
      </c>
      <c r="W2087" t="s">
        <v>85</v>
      </c>
    </row>
    <row r="2088" spans="1:23">
      <c r="A2088">
        <v>4477</v>
      </c>
      <c r="B2088" s="11">
        <v>46305</v>
      </c>
      <c r="C2088">
        <v>2026</v>
      </c>
      <c r="D2088" t="s">
        <v>92</v>
      </c>
      <c r="E2088" t="s">
        <v>85</v>
      </c>
      <c r="F2088" t="s">
        <v>11</v>
      </c>
      <c r="G2088" t="s">
        <v>25</v>
      </c>
      <c r="H2088" t="s">
        <v>19</v>
      </c>
      <c r="I2088" t="s">
        <v>13</v>
      </c>
      <c r="J2088" t="s">
        <v>14</v>
      </c>
      <c r="K2088" t="s">
        <v>32</v>
      </c>
      <c r="L2088">
        <v>1</v>
      </c>
      <c r="M2088">
        <v>46.01</v>
      </c>
      <c r="N2088">
        <v>0</v>
      </c>
      <c r="O2088">
        <v>18.239999999999998</v>
      </c>
      <c r="P2088">
        <v>46.01</v>
      </c>
      <c r="Q2088">
        <v>18.239999999999998</v>
      </c>
      <c r="R2088">
        <v>27.77</v>
      </c>
      <c r="S2088">
        <v>0.6035644425124973</v>
      </c>
      <c r="T2088">
        <v>2026</v>
      </c>
      <c r="U2088" t="s">
        <v>92</v>
      </c>
      <c r="V2088">
        <v>10</v>
      </c>
      <c r="W2088" t="s">
        <v>85</v>
      </c>
    </row>
    <row r="2089" spans="1:23">
      <c r="A2089">
        <v>3368</v>
      </c>
      <c r="B2089" s="11">
        <v>46306</v>
      </c>
      <c r="C2089">
        <v>2026</v>
      </c>
      <c r="D2089" t="s">
        <v>92</v>
      </c>
      <c r="E2089" t="s">
        <v>85</v>
      </c>
      <c r="F2089" t="s">
        <v>0</v>
      </c>
      <c r="G2089" t="s">
        <v>36</v>
      </c>
      <c r="H2089" t="s">
        <v>2</v>
      </c>
      <c r="I2089" t="s">
        <v>3</v>
      </c>
      <c r="J2089" t="s">
        <v>9</v>
      </c>
      <c r="K2089" t="s">
        <v>10</v>
      </c>
      <c r="L2089">
        <v>1</v>
      </c>
      <c r="M2089">
        <v>89.88</v>
      </c>
      <c r="N2089">
        <v>0</v>
      </c>
      <c r="O2089">
        <v>46.15</v>
      </c>
      <c r="P2089">
        <v>89.88</v>
      </c>
      <c r="Q2089">
        <v>46.15</v>
      </c>
      <c r="R2089">
        <v>43.73</v>
      </c>
      <c r="S2089">
        <v>0.48653760569648419</v>
      </c>
      <c r="T2089">
        <v>2026</v>
      </c>
      <c r="U2089" t="s">
        <v>92</v>
      </c>
      <c r="V2089">
        <v>10</v>
      </c>
      <c r="W2089" t="s">
        <v>85</v>
      </c>
    </row>
    <row r="2090" spans="1:23">
      <c r="A2090">
        <v>3566</v>
      </c>
      <c r="B2090" s="11">
        <v>46306</v>
      </c>
      <c r="C2090">
        <v>2026</v>
      </c>
      <c r="D2090" t="s">
        <v>92</v>
      </c>
      <c r="E2090" t="s">
        <v>85</v>
      </c>
      <c r="F2090" t="s">
        <v>6</v>
      </c>
      <c r="G2090" t="s">
        <v>43</v>
      </c>
      <c r="H2090" t="s">
        <v>2</v>
      </c>
      <c r="I2090" t="s">
        <v>13</v>
      </c>
      <c r="J2090" t="s">
        <v>34</v>
      </c>
      <c r="K2090" t="s">
        <v>35</v>
      </c>
      <c r="L2090">
        <v>1</v>
      </c>
      <c r="M2090">
        <v>41.33</v>
      </c>
      <c r="N2090">
        <v>0</v>
      </c>
      <c r="O2090">
        <v>14.47</v>
      </c>
      <c r="P2090">
        <v>41.33</v>
      </c>
      <c r="Q2090">
        <v>14.47</v>
      </c>
      <c r="R2090">
        <v>26.86</v>
      </c>
      <c r="S2090">
        <v>0.6498911202516332</v>
      </c>
      <c r="T2090">
        <v>2026</v>
      </c>
      <c r="U2090" t="s">
        <v>92</v>
      </c>
      <c r="V2090">
        <v>10</v>
      </c>
      <c r="W2090" t="s">
        <v>85</v>
      </c>
    </row>
    <row r="2091" spans="1:23">
      <c r="A2091">
        <v>4420</v>
      </c>
      <c r="B2091" s="11">
        <v>46306</v>
      </c>
      <c r="C2091">
        <v>2026</v>
      </c>
      <c r="D2091" t="s">
        <v>92</v>
      </c>
      <c r="E2091" t="s">
        <v>85</v>
      </c>
      <c r="F2091" t="s">
        <v>11</v>
      </c>
      <c r="G2091" t="s">
        <v>25</v>
      </c>
      <c r="H2091" t="s">
        <v>8</v>
      </c>
      <c r="I2091" t="s">
        <v>16</v>
      </c>
      <c r="J2091" t="s">
        <v>4</v>
      </c>
      <c r="K2091" t="s">
        <v>26</v>
      </c>
      <c r="L2091">
        <v>15</v>
      </c>
      <c r="M2091">
        <v>40.78</v>
      </c>
      <c r="N2091">
        <v>0.15</v>
      </c>
      <c r="O2091">
        <v>17.07</v>
      </c>
      <c r="P2091">
        <v>519.94500000000005</v>
      </c>
      <c r="Q2091">
        <v>256.05</v>
      </c>
      <c r="R2091">
        <v>263.89500000000004</v>
      </c>
      <c r="S2091">
        <v>0.5075440671609498</v>
      </c>
      <c r="T2091">
        <v>2026</v>
      </c>
      <c r="U2091" t="s">
        <v>92</v>
      </c>
      <c r="V2091">
        <v>10</v>
      </c>
      <c r="W2091" t="s">
        <v>85</v>
      </c>
    </row>
    <row r="2092" spans="1:23">
      <c r="A2092">
        <v>513</v>
      </c>
      <c r="B2092" s="11">
        <v>46307</v>
      </c>
      <c r="C2092">
        <v>2026</v>
      </c>
      <c r="D2092" t="s">
        <v>92</v>
      </c>
      <c r="E2092" t="s">
        <v>85</v>
      </c>
      <c r="F2092" t="s">
        <v>20</v>
      </c>
      <c r="G2092" t="s">
        <v>31</v>
      </c>
      <c r="H2092" t="s">
        <v>2</v>
      </c>
      <c r="I2092" t="s">
        <v>16</v>
      </c>
      <c r="J2092" t="s">
        <v>14</v>
      </c>
      <c r="K2092" t="s">
        <v>48</v>
      </c>
      <c r="L2092">
        <v>1</v>
      </c>
      <c r="M2092">
        <v>163.87</v>
      </c>
      <c r="N2092">
        <v>0</v>
      </c>
      <c r="O2092">
        <v>85.76</v>
      </c>
      <c r="P2092">
        <v>163.87</v>
      </c>
      <c r="Q2092">
        <v>85.76</v>
      </c>
      <c r="R2092">
        <v>78.11</v>
      </c>
      <c r="S2092">
        <v>0.47665832672240188</v>
      </c>
      <c r="T2092">
        <v>2026</v>
      </c>
      <c r="U2092" t="s">
        <v>92</v>
      </c>
      <c r="V2092">
        <v>10</v>
      </c>
      <c r="W2092" t="s">
        <v>85</v>
      </c>
    </row>
    <row r="2093" spans="1:23">
      <c r="A2093">
        <v>786</v>
      </c>
      <c r="B2093" s="11">
        <v>46307</v>
      </c>
      <c r="C2093">
        <v>2026</v>
      </c>
      <c r="D2093" t="s">
        <v>92</v>
      </c>
      <c r="E2093" t="s">
        <v>85</v>
      </c>
      <c r="F2093" t="s">
        <v>11</v>
      </c>
      <c r="G2093" t="s">
        <v>18</v>
      </c>
      <c r="H2093" t="s">
        <v>2</v>
      </c>
      <c r="I2093" t="s">
        <v>13</v>
      </c>
      <c r="J2093" t="s">
        <v>34</v>
      </c>
      <c r="K2093" t="s">
        <v>42</v>
      </c>
      <c r="L2093">
        <v>1</v>
      </c>
      <c r="M2093">
        <v>35.39</v>
      </c>
      <c r="N2093">
        <v>0.05</v>
      </c>
      <c r="O2093">
        <v>13.68</v>
      </c>
      <c r="P2093">
        <v>33.6205</v>
      </c>
      <c r="Q2093">
        <v>13.68</v>
      </c>
      <c r="R2093">
        <v>19.9405</v>
      </c>
      <c r="S2093">
        <v>0.59310539700480358</v>
      </c>
      <c r="T2093">
        <v>2026</v>
      </c>
      <c r="U2093" t="s">
        <v>92</v>
      </c>
      <c r="V2093">
        <v>10</v>
      </c>
      <c r="W2093" t="s">
        <v>85</v>
      </c>
    </row>
    <row r="2094" spans="1:23">
      <c r="A2094">
        <v>3771</v>
      </c>
      <c r="B2094" s="11">
        <v>46307</v>
      </c>
      <c r="C2094">
        <v>2026</v>
      </c>
      <c r="D2094" t="s">
        <v>92</v>
      </c>
      <c r="E2094" t="s">
        <v>85</v>
      </c>
      <c r="F2094" t="s">
        <v>11</v>
      </c>
      <c r="G2094" t="s">
        <v>18</v>
      </c>
      <c r="H2094" t="s">
        <v>2</v>
      </c>
      <c r="I2094" t="s">
        <v>16</v>
      </c>
      <c r="J2094" t="s">
        <v>23</v>
      </c>
      <c r="K2094" t="s">
        <v>40</v>
      </c>
      <c r="L2094">
        <v>2</v>
      </c>
      <c r="M2094">
        <v>80.2</v>
      </c>
      <c r="N2094">
        <v>0</v>
      </c>
      <c r="O2094">
        <v>39.590000000000003</v>
      </c>
      <c r="P2094">
        <v>160.4</v>
      </c>
      <c r="Q2094">
        <v>79.180000000000007</v>
      </c>
      <c r="R2094">
        <v>81.22</v>
      </c>
      <c r="S2094">
        <v>0.50635910224438896</v>
      </c>
      <c r="T2094">
        <v>2026</v>
      </c>
      <c r="U2094" t="s">
        <v>92</v>
      </c>
      <c r="V2094">
        <v>10</v>
      </c>
      <c r="W2094" t="s">
        <v>85</v>
      </c>
    </row>
    <row r="2095" spans="1:23">
      <c r="A2095">
        <v>3910</v>
      </c>
      <c r="B2095" s="11">
        <v>46307</v>
      </c>
      <c r="C2095">
        <v>2026</v>
      </c>
      <c r="D2095" t="s">
        <v>92</v>
      </c>
      <c r="E2095" t="s">
        <v>85</v>
      </c>
      <c r="F2095" t="s">
        <v>11</v>
      </c>
      <c r="G2095" t="s">
        <v>12</v>
      </c>
      <c r="H2095" t="s">
        <v>2</v>
      </c>
      <c r="I2095" t="s">
        <v>16</v>
      </c>
      <c r="J2095" t="s">
        <v>4</v>
      </c>
      <c r="K2095" t="s">
        <v>26</v>
      </c>
      <c r="L2095">
        <v>3</v>
      </c>
      <c r="M2095">
        <v>41.09</v>
      </c>
      <c r="N2095">
        <v>0</v>
      </c>
      <c r="O2095">
        <v>17.18</v>
      </c>
      <c r="P2095">
        <v>123.27000000000001</v>
      </c>
      <c r="Q2095">
        <v>51.54</v>
      </c>
      <c r="R2095">
        <v>71.730000000000018</v>
      </c>
      <c r="S2095">
        <v>0.58189340472134354</v>
      </c>
      <c r="T2095">
        <v>2026</v>
      </c>
      <c r="U2095" t="s">
        <v>92</v>
      </c>
      <c r="V2095">
        <v>10</v>
      </c>
      <c r="W2095" t="s">
        <v>85</v>
      </c>
    </row>
    <row r="2096" spans="1:23">
      <c r="A2096">
        <v>330</v>
      </c>
      <c r="B2096" s="11">
        <v>46308</v>
      </c>
      <c r="C2096">
        <v>2026</v>
      </c>
      <c r="D2096" t="s">
        <v>92</v>
      </c>
      <c r="E2096" t="s">
        <v>85</v>
      </c>
      <c r="F2096" t="s">
        <v>6</v>
      </c>
      <c r="G2096" t="s">
        <v>43</v>
      </c>
      <c r="H2096" t="s">
        <v>8</v>
      </c>
      <c r="I2096" t="s">
        <v>16</v>
      </c>
      <c r="J2096" t="s">
        <v>14</v>
      </c>
      <c r="K2096" t="s">
        <v>15</v>
      </c>
      <c r="L2096">
        <v>5</v>
      </c>
      <c r="M2096">
        <v>36.97</v>
      </c>
      <c r="N2096">
        <v>0.15</v>
      </c>
      <c r="O2096">
        <v>13.93</v>
      </c>
      <c r="P2096">
        <v>157.1225</v>
      </c>
      <c r="Q2096">
        <v>69.650000000000006</v>
      </c>
      <c r="R2096">
        <v>87.472499999999997</v>
      </c>
      <c r="S2096">
        <v>0.55671530175500006</v>
      </c>
      <c r="T2096">
        <v>2026</v>
      </c>
      <c r="U2096" t="s">
        <v>92</v>
      </c>
      <c r="V2096">
        <v>10</v>
      </c>
      <c r="W2096" t="s">
        <v>85</v>
      </c>
    </row>
    <row r="2097" spans="1:23">
      <c r="A2097">
        <v>707</v>
      </c>
      <c r="B2097" s="11">
        <v>46308</v>
      </c>
      <c r="C2097">
        <v>2026</v>
      </c>
      <c r="D2097" t="s">
        <v>92</v>
      </c>
      <c r="E2097" t="s">
        <v>85</v>
      </c>
      <c r="F2097" t="s">
        <v>11</v>
      </c>
      <c r="G2097" t="s">
        <v>25</v>
      </c>
      <c r="H2097" t="s">
        <v>19</v>
      </c>
      <c r="I2097" t="s">
        <v>13</v>
      </c>
      <c r="J2097" t="s">
        <v>14</v>
      </c>
      <c r="K2097" t="s">
        <v>15</v>
      </c>
      <c r="L2097">
        <v>4</v>
      </c>
      <c r="M2097">
        <v>35.880000000000003</v>
      </c>
      <c r="N2097">
        <v>0.05</v>
      </c>
      <c r="O2097">
        <v>13.45</v>
      </c>
      <c r="P2097">
        <v>136.34399999999999</v>
      </c>
      <c r="Q2097">
        <v>53.8</v>
      </c>
      <c r="R2097">
        <v>82.543999999999997</v>
      </c>
      <c r="S2097">
        <v>0.60540984568444522</v>
      </c>
      <c r="T2097">
        <v>2026</v>
      </c>
      <c r="U2097" t="s">
        <v>92</v>
      </c>
      <c r="V2097">
        <v>10</v>
      </c>
      <c r="W2097" t="s">
        <v>85</v>
      </c>
    </row>
    <row r="2098" spans="1:23">
      <c r="A2098">
        <v>989</v>
      </c>
      <c r="B2098" s="11">
        <v>46308</v>
      </c>
      <c r="C2098">
        <v>2026</v>
      </c>
      <c r="D2098" t="s">
        <v>92</v>
      </c>
      <c r="E2098" t="s">
        <v>85</v>
      </c>
      <c r="F2098" t="s">
        <v>6</v>
      </c>
      <c r="G2098" t="s">
        <v>41</v>
      </c>
      <c r="H2098" t="s">
        <v>2</v>
      </c>
      <c r="I2098" t="s">
        <v>3</v>
      </c>
      <c r="J2098" t="s">
        <v>4</v>
      </c>
      <c r="K2098" t="s">
        <v>26</v>
      </c>
      <c r="L2098">
        <v>3</v>
      </c>
      <c r="M2098">
        <v>40.42</v>
      </c>
      <c r="N2098">
        <v>0</v>
      </c>
      <c r="O2098">
        <v>16.79</v>
      </c>
      <c r="P2098">
        <v>121.26</v>
      </c>
      <c r="Q2098">
        <v>50.37</v>
      </c>
      <c r="R2098">
        <v>70.890000000000015</v>
      </c>
      <c r="S2098">
        <v>0.58461157842652167</v>
      </c>
      <c r="T2098">
        <v>2026</v>
      </c>
      <c r="U2098" t="s">
        <v>92</v>
      </c>
      <c r="V2098">
        <v>10</v>
      </c>
      <c r="W2098" t="s">
        <v>85</v>
      </c>
    </row>
    <row r="2099" spans="1:23">
      <c r="A2099">
        <v>1904</v>
      </c>
      <c r="B2099" s="11">
        <v>46308</v>
      </c>
      <c r="C2099">
        <v>2026</v>
      </c>
      <c r="D2099" t="s">
        <v>92</v>
      </c>
      <c r="E2099" t="s">
        <v>85</v>
      </c>
      <c r="F2099" t="s">
        <v>20</v>
      </c>
      <c r="G2099" t="s">
        <v>33</v>
      </c>
      <c r="H2099" t="s">
        <v>19</v>
      </c>
      <c r="I2099" t="s">
        <v>3</v>
      </c>
      <c r="J2099" t="s">
        <v>4</v>
      </c>
      <c r="K2099" t="s">
        <v>22</v>
      </c>
      <c r="L2099">
        <v>1</v>
      </c>
      <c r="M2099">
        <v>50.34</v>
      </c>
      <c r="N2099">
        <v>0.15</v>
      </c>
      <c r="O2099">
        <v>22.56</v>
      </c>
      <c r="P2099">
        <v>42.789000000000001</v>
      </c>
      <c r="Q2099">
        <v>22.56</v>
      </c>
      <c r="R2099">
        <v>20.229000000000003</v>
      </c>
      <c r="S2099">
        <v>0.47276169108883132</v>
      </c>
      <c r="T2099">
        <v>2026</v>
      </c>
      <c r="U2099" t="s">
        <v>92</v>
      </c>
      <c r="V2099">
        <v>10</v>
      </c>
      <c r="W2099" t="s">
        <v>85</v>
      </c>
    </row>
    <row r="2100" spans="1:23">
      <c r="A2100">
        <v>2854</v>
      </c>
      <c r="B2100" s="11">
        <v>46308</v>
      </c>
      <c r="C2100">
        <v>2026</v>
      </c>
      <c r="D2100" t="s">
        <v>92</v>
      </c>
      <c r="E2100" t="s">
        <v>85</v>
      </c>
      <c r="F2100" t="s">
        <v>0</v>
      </c>
      <c r="G2100" t="s">
        <v>50</v>
      </c>
      <c r="H2100" t="s">
        <v>19</v>
      </c>
      <c r="I2100" t="s">
        <v>13</v>
      </c>
      <c r="J2100" t="s">
        <v>14</v>
      </c>
      <c r="K2100" t="s">
        <v>15</v>
      </c>
      <c r="L2100">
        <v>3</v>
      </c>
      <c r="M2100">
        <v>36.049999999999997</v>
      </c>
      <c r="N2100">
        <v>0.1</v>
      </c>
      <c r="O2100">
        <v>13.87</v>
      </c>
      <c r="P2100">
        <v>97.334999999999994</v>
      </c>
      <c r="Q2100">
        <v>41.61</v>
      </c>
      <c r="R2100">
        <v>55.724999999999994</v>
      </c>
      <c r="S2100">
        <v>0.57250732008013561</v>
      </c>
      <c r="T2100">
        <v>2026</v>
      </c>
      <c r="U2100" t="s">
        <v>92</v>
      </c>
      <c r="V2100">
        <v>10</v>
      </c>
      <c r="W2100" t="s">
        <v>85</v>
      </c>
    </row>
    <row r="2101" spans="1:23">
      <c r="A2101">
        <v>3212</v>
      </c>
      <c r="B2101" s="11">
        <v>46308</v>
      </c>
      <c r="C2101">
        <v>2026</v>
      </c>
      <c r="D2101" t="s">
        <v>92</v>
      </c>
      <c r="E2101" t="s">
        <v>85</v>
      </c>
      <c r="F2101" t="s">
        <v>11</v>
      </c>
      <c r="G2101" t="s">
        <v>12</v>
      </c>
      <c r="H2101" t="s">
        <v>8</v>
      </c>
      <c r="I2101" t="s">
        <v>3</v>
      </c>
      <c r="J2101" t="s">
        <v>4</v>
      </c>
      <c r="K2101" t="s">
        <v>26</v>
      </c>
      <c r="L2101">
        <v>15</v>
      </c>
      <c r="M2101">
        <v>40</v>
      </c>
      <c r="N2101">
        <v>0.1</v>
      </c>
      <c r="O2101">
        <v>16.420000000000002</v>
      </c>
      <c r="P2101">
        <v>540</v>
      </c>
      <c r="Q2101">
        <v>246.3</v>
      </c>
      <c r="R2101">
        <v>293.7</v>
      </c>
      <c r="S2101">
        <v>0.54388888888888887</v>
      </c>
      <c r="T2101">
        <v>2026</v>
      </c>
      <c r="U2101" t="s">
        <v>92</v>
      </c>
      <c r="V2101">
        <v>10</v>
      </c>
      <c r="W2101" t="s">
        <v>85</v>
      </c>
    </row>
    <row r="2102" spans="1:23">
      <c r="A2102">
        <v>4479</v>
      </c>
      <c r="B2102" s="11">
        <v>46308</v>
      </c>
      <c r="C2102">
        <v>2026</v>
      </c>
      <c r="D2102" t="s">
        <v>92</v>
      </c>
      <c r="E2102" t="s">
        <v>85</v>
      </c>
      <c r="F2102" t="s">
        <v>20</v>
      </c>
      <c r="G2102" t="s">
        <v>31</v>
      </c>
      <c r="H2102" t="s">
        <v>19</v>
      </c>
      <c r="I2102" t="s">
        <v>3</v>
      </c>
      <c r="J2102" t="s">
        <v>9</v>
      </c>
      <c r="K2102" t="s">
        <v>37</v>
      </c>
      <c r="L2102">
        <v>1</v>
      </c>
      <c r="M2102">
        <v>151.68</v>
      </c>
      <c r="N2102">
        <v>0.05</v>
      </c>
      <c r="O2102">
        <v>78.98</v>
      </c>
      <c r="P2102">
        <v>144.096</v>
      </c>
      <c r="Q2102">
        <v>78.98</v>
      </c>
      <c r="R2102">
        <v>65.116</v>
      </c>
      <c r="S2102">
        <v>0.45189318232289583</v>
      </c>
      <c r="T2102">
        <v>2026</v>
      </c>
      <c r="U2102" t="s">
        <v>92</v>
      </c>
      <c r="V2102">
        <v>10</v>
      </c>
      <c r="W2102" t="s">
        <v>85</v>
      </c>
    </row>
    <row r="2103" spans="1:23">
      <c r="A2103">
        <v>4574</v>
      </c>
      <c r="B2103" s="11">
        <v>46308</v>
      </c>
      <c r="C2103">
        <v>2026</v>
      </c>
      <c r="D2103" t="s">
        <v>92</v>
      </c>
      <c r="E2103" t="s">
        <v>85</v>
      </c>
      <c r="F2103" t="s">
        <v>6</v>
      </c>
      <c r="G2103" t="s">
        <v>49</v>
      </c>
      <c r="H2103" t="s">
        <v>2</v>
      </c>
      <c r="I2103" t="s">
        <v>16</v>
      </c>
      <c r="J2103" t="s">
        <v>34</v>
      </c>
      <c r="K2103" t="s">
        <v>42</v>
      </c>
      <c r="L2103">
        <v>1</v>
      </c>
      <c r="M2103">
        <v>36.53</v>
      </c>
      <c r="N2103">
        <v>0</v>
      </c>
      <c r="O2103">
        <v>14.01</v>
      </c>
      <c r="P2103">
        <v>36.53</v>
      </c>
      <c r="Q2103">
        <v>14.01</v>
      </c>
      <c r="R2103">
        <v>22.520000000000003</v>
      </c>
      <c r="S2103">
        <v>0.61647960580344929</v>
      </c>
      <c r="T2103">
        <v>2026</v>
      </c>
      <c r="U2103" t="s">
        <v>92</v>
      </c>
      <c r="V2103">
        <v>10</v>
      </c>
      <c r="W2103" t="s">
        <v>85</v>
      </c>
    </row>
    <row r="2104" spans="1:23">
      <c r="A2104">
        <v>4815</v>
      </c>
      <c r="B2104" s="11">
        <v>46308</v>
      </c>
      <c r="C2104">
        <v>2026</v>
      </c>
      <c r="D2104" t="s">
        <v>92</v>
      </c>
      <c r="E2104" t="s">
        <v>85</v>
      </c>
      <c r="F2104" t="s">
        <v>0</v>
      </c>
      <c r="G2104" t="s">
        <v>1</v>
      </c>
      <c r="H2104" t="s">
        <v>19</v>
      </c>
      <c r="I2104" t="s">
        <v>16</v>
      </c>
      <c r="J2104" t="s">
        <v>4</v>
      </c>
      <c r="K2104" t="s">
        <v>26</v>
      </c>
      <c r="L2104">
        <v>1</v>
      </c>
      <c r="M2104">
        <v>39.89</v>
      </c>
      <c r="N2104">
        <v>0.05</v>
      </c>
      <c r="O2104">
        <v>16.91</v>
      </c>
      <c r="P2104">
        <v>37.895499999999998</v>
      </c>
      <c r="Q2104">
        <v>16.91</v>
      </c>
      <c r="R2104">
        <v>20.985499999999998</v>
      </c>
      <c r="S2104">
        <v>0.55377287540737019</v>
      </c>
      <c r="T2104">
        <v>2026</v>
      </c>
      <c r="U2104" t="s">
        <v>92</v>
      </c>
      <c r="V2104">
        <v>10</v>
      </c>
      <c r="W2104" t="s">
        <v>85</v>
      </c>
    </row>
    <row r="2105" spans="1:23">
      <c r="A2105">
        <v>5027</v>
      </c>
      <c r="B2105" s="11">
        <v>46308</v>
      </c>
      <c r="C2105">
        <v>2026</v>
      </c>
      <c r="D2105" t="s">
        <v>92</v>
      </c>
      <c r="E2105" t="s">
        <v>85</v>
      </c>
      <c r="F2105" t="s">
        <v>11</v>
      </c>
      <c r="G2105" t="s">
        <v>39</v>
      </c>
      <c r="H2105" t="s">
        <v>2</v>
      </c>
      <c r="I2105" t="s">
        <v>13</v>
      </c>
      <c r="J2105" t="s">
        <v>9</v>
      </c>
      <c r="K2105" t="s">
        <v>37</v>
      </c>
      <c r="L2105">
        <v>1</v>
      </c>
      <c r="M2105">
        <v>154.53</v>
      </c>
      <c r="N2105">
        <v>0</v>
      </c>
      <c r="O2105">
        <v>77.930000000000007</v>
      </c>
      <c r="P2105">
        <v>154.53</v>
      </c>
      <c r="Q2105">
        <v>77.930000000000007</v>
      </c>
      <c r="R2105">
        <v>76.599999999999994</v>
      </c>
      <c r="S2105">
        <v>0.49569662848637802</v>
      </c>
      <c r="T2105">
        <v>2026</v>
      </c>
      <c r="U2105" t="s">
        <v>92</v>
      </c>
      <c r="V2105">
        <v>10</v>
      </c>
      <c r="W2105" t="s">
        <v>85</v>
      </c>
    </row>
    <row r="2106" spans="1:23">
      <c r="A2106">
        <v>1794</v>
      </c>
      <c r="B2106" s="11">
        <v>46309</v>
      </c>
      <c r="C2106">
        <v>2026</v>
      </c>
      <c r="D2106" t="s">
        <v>92</v>
      </c>
      <c r="E2106" t="s">
        <v>85</v>
      </c>
      <c r="F2106" t="s">
        <v>20</v>
      </c>
      <c r="G2106" t="s">
        <v>33</v>
      </c>
      <c r="H2106" t="s">
        <v>28</v>
      </c>
      <c r="I2106" t="s">
        <v>16</v>
      </c>
      <c r="J2106" t="s">
        <v>4</v>
      </c>
      <c r="K2106" t="s">
        <v>22</v>
      </c>
      <c r="L2106">
        <v>2</v>
      </c>
      <c r="M2106">
        <v>50.64</v>
      </c>
      <c r="N2106">
        <v>0.05</v>
      </c>
      <c r="O2106">
        <v>22.28</v>
      </c>
      <c r="P2106">
        <v>96.215999999999994</v>
      </c>
      <c r="Q2106">
        <v>44.56</v>
      </c>
      <c r="R2106">
        <v>51.655999999999992</v>
      </c>
      <c r="S2106">
        <v>0.53687536376486233</v>
      </c>
      <c r="T2106">
        <v>2026</v>
      </c>
      <c r="U2106" t="s">
        <v>92</v>
      </c>
      <c r="V2106">
        <v>10</v>
      </c>
      <c r="W2106" t="s">
        <v>85</v>
      </c>
    </row>
    <row r="2107" spans="1:23">
      <c r="A2107">
        <v>1867</v>
      </c>
      <c r="B2107" s="11">
        <v>46309</v>
      </c>
      <c r="C2107">
        <v>2026</v>
      </c>
      <c r="D2107" t="s">
        <v>92</v>
      </c>
      <c r="E2107" t="s">
        <v>85</v>
      </c>
      <c r="F2107" t="s">
        <v>0</v>
      </c>
      <c r="G2107" t="s">
        <v>1</v>
      </c>
      <c r="H2107" t="s">
        <v>2</v>
      </c>
      <c r="I2107" t="s">
        <v>13</v>
      </c>
      <c r="J2107" t="s">
        <v>34</v>
      </c>
      <c r="K2107" t="s">
        <v>35</v>
      </c>
      <c r="L2107">
        <v>3</v>
      </c>
      <c r="M2107">
        <v>40.880000000000003</v>
      </c>
      <c r="N2107">
        <v>0.05</v>
      </c>
      <c r="O2107">
        <v>14.59</v>
      </c>
      <c r="P2107">
        <v>116.50800000000001</v>
      </c>
      <c r="Q2107">
        <v>43.769999999999996</v>
      </c>
      <c r="R2107">
        <v>72.738000000000014</v>
      </c>
      <c r="S2107">
        <v>0.62431764342362761</v>
      </c>
      <c r="T2107">
        <v>2026</v>
      </c>
      <c r="U2107" t="s">
        <v>92</v>
      </c>
      <c r="V2107">
        <v>10</v>
      </c>
      <c r="W2107" t="s">
        <v>85</v>
      </c>
    </row>
    <row r="2108" spans="1:23">
      <c r="A2108">
        <v>2088</v>
      </c>
      <c r="B2108" s="11">
        <v>46309</v>
      </c>
      <c r="C2108">
        <v>2026</v>
      </c>
      <c r="D2108" t="s">
        <v>92</v>
      </c>
      <c r="E2108" t="s">
        <v>85</v>
      </c>
      <c r="F2108" t="s">
        <v>20</v>
      </c>
      <c r="G2108" t="s">
        <v>21</v>
      </c>
      <c r="H2108" t="s">
        <v>19</v>
      </c>
      <c r="I2108" t="s">
        <v>3</v>
      </c>
      <c r="J2108" t="s">
        <v>9</v>
      </c>
      <c r="K2108" t="s">
        <v>17</v>
      </c>
      <c r="L2108">
        <v>1</v>
      </c>
      <c r="M2108">
        <v>141.77000000000001</v>
      </c>
      <c r="N2108">
        <v>0</v>
      </c>
      <c r="O2108">
        <v>78.48</v>
      </c>
      <c r="P2108">
        <v>141.77000000000001</v>
      </c>
      <c r="Q2108">
        <v>78.48</v>
      </c>
      <c r="R2108">
        <v>63.290000000000006</v>
      </c>
      <c r="S2108">
        <v>0.44642731184312623</v>
      </c>
      <c r="T2108">
        <v>2026</v>
      </c>
      <c r="U2108" t="s">
        <v>92</v>
      </c>
      <c r="V2108">
        <v>10</v>
      </c>
      <c r="W2108" t="s">
        <v>85</v>
      </c>
    </row>
    <row r="2109" spans="1:23">
      <c r="A2109">
        <v>2270</v>
      </c>
      <c r="B2109" s="11">
        <v>46309</v>
      </c>
      <c r="C2109">
        <v>2026</v>
      </c>
      <c r="D2109" t="s">
        <v>92</v>
      </c>
      <c r="E2109" t="s">
        <v>85</v>
      </c>
      <c r="F2109" t="s">
        <v>20</v>
      </c>
      <c r="G2109" t="s">
        <v>31</v>
      </c>
      <c r="H2109" t="s">
        <v>2</v>
      </c>
      <c r="I2109" t="s">
        <v>13</v>
      </c>
      <c r="J2109" t="s">
        <v>23</v>
      </c>
      <c r="K2109" t="s">
        <v>29</v>
      </c>
      <c r="L2109">
        <v>3</v>
      </c>
      <c r="M2109">
        <v>199.99</v>
      </c>
      <c r="N2109">
        <v>0.15</v>
      </c>
      <c r="O2109">
        <v>101.86</v>
      </c>
      <c r="P2109">
        <v>509.97450000000003</v>
      </c>
      <c r="Q2109">
        <v>305.58</v>
      </c>
      <c r="R2109">
        <v>204.39450000000005</v>
      </c>
      <c r="S2109">
        <v>0.40079356909021929</v>
      </c>
      <c r="T2109">
        <v>2026</v>
      </c>
      <c r="U2109" t="s">
        <v>92</v>
      </c>
      <c r="V2109">
        <v>10</v>
      </c>
      <c r="W2109" t="s">
        <v>85</v>
      </c>
    </row>
    <row r="2110" spans="1:23">
      <c r="A2110">
        <v>3789</v>
      </c>
      <c r="B2110" s="11">
        <v>46309</v>
      </c>
      <c r="C2110">
        <v>2026</v>
      </c>
      <c r="D2110" t="s">
        <v>92</v>
      </c>
      <c r="E2110" t="s">
        <v>85</v>
      </c>
      <c r="F2110" t="s">
        <v>20</v>
      </c>
      <c r="G2110" t="s">
        <v>21</v>
      </c>
      <c r="H2110" t="s">
        <v>28</v>
      </c>
      <c r="I2110" t="s">
        <v>13</v>
      </c>
      <c r="J2110" t="s">
        <v>4</v>
      </c>
      <c r="K2110" t="s">
        <v>22</v>
      </c>
      <c r="L2110">
        <v>2</v>
      </c>
      <c r="M2110">
        <v>50.56</v>
      </c>
      <c r="N2110">
        <v>0</v>
      </c>
      <c r="O2110">
        <v>23.04</v>
      </c>
      <c r="P2110">
        <v>101.12</v>
      </c>
      <c r="Q2110">
        <v>46.08</v>
      </c>
      <c r="R2110">
        <v>55.040000000000006</v>
      </c>
      <c r="S2110">
        <v>0.54430379746835444</v>
      </c>
      <c r="T2110">
        <v>2026</v>
      </c>
      <c r="U2110" t="s">
        <v>92</v>
      </c>
      <c r="V2110">
        <v>10</v>
      </c>
      <c r="W2110" t="s">
        <v>85</v>
      </c>
    </row>
    <row r="2111" spans="1:23">
      <c r="A2111">
        <v>4323</v>
      </c>
      <c r="B2111" s="11">
        <v>46309</v>
      </c>
      <c r="C2111">
        <v>2026</v>
      </c>
      <c r="D2111" t="s">
        <v>92</v>
      </c>
      <c r="E2111" t="s">
        <v>85</v>
      </c>
      <c r="F2111" t="s">
        <v>20</v>
      </c>
      <c r="G2111" t="s">
        <v>31</v>
      </c>
      <c r="H2111" t="s">
        <v>2</v>
      </c>
      <c r="I2111" t="s">
        <v>13</v>
      </c>
      <c r="J2111" t="s">
        <v>14</v>
      </c>
      <c r="K2111" t="s">
        <v>32</v>
      </c>
      <c r="L2111">
        <v>1</v>
      </c>
      <c r="M2111">
        <v>47.38</v>
      </c>
      <c r="N2111">
        <v>0</v>
      </c>
      <c r="O2111">
        <v>17.86</v>
      </c>
      <c r="P2111">
        <v>47.38</v>
      </c>
      <c r="Q2111">
        <v>17.86</v>
      </c>
      <c r="R2111">
        <v>29.520000000000003</v>
      </c>
      <c r="S2111">
        <v>0.62304769945124527</v>
      </c>
      <c r="T2111">
        <v>2026</v>
      </c>
      <c r="U2111" t="s">
        <v>92</v>
      </c>
      <c r="V2111">
        <v>10</v>
      </c>
      <c r="W2111" t="s">
        <v>85</v>
      </c>
    </row>
    <row r="2112" spans="1:23">
      <c r="A2112">
        <v>276</v>
      </c>
      <c r="B2112" s="11">
        <v>46310</v>
      </c>
      <c r="C2112">
        <v>2026</v>
      </c>
      <c r="D2112" t="s">
        <v>92</v>
      </c>
      <c r="E2112" t="s">
        <v>85</v>
      </c>
      <c r="F2112" t="s">
        <v>11</v>
      </c>
      <c r="G2112" t="s">
        <v>12</v>
      </c>
      <c r="H2112" t="s">
        <v>2</v>
      </c>
      <c r="I2112" t="s">
        <v>16</v>
      </c>
      <c r="J2112" t="s">
        <v>9</v>
      </c>
      <c r="K2112" t="s">
        <v>10</v>
      </c>
      <c r="L2112">
        <v>1</v>
      </c>
      <c r="M2112">
        <v>92.74</v>
      </c>
      <c r="N2112">
        <v>0.15</v>
      </c>
      <c r="O2112">
        <v>44.52</v>
      </c>
      <c r="P2112">
        <v>78.828999999999994</v>
      </c>
      <c r="Q2112">
        <v>44.52</v>
      </c>
      <c r="R2112">
        <v>34.30899999999999</v>
      </c>
      <c r="S2112">
        <v>0.43523322635070844</v>
      </c>
      <c r="T2112">
        <v>2026</v>
      </c>
      <c r="U2112" t="s">
        <v>92</v>
      </c>
      <c r="V2112">
        <v>10</v>
      </c>
      <c r="W2112" t="s">
        <v>85</v>
      </c>
    </row>
    <row r="2113" spans="1:23">
      <c r="A2113">
        <v>791</v>
      </c>
      <c r="B2113" s="11">
        <v>46310</v>
      </c>
      <c r="C2113">
        <v>2026</v>
      </c>
      <c r="D2113" t="s">
        <v>92</v>
      </c>
      <c r="E2113" t="s">
        <v>85</v>
      </c>
      <c r="F2113" t="s">
        <v>20</v>
      </c>
      <c r="G2113" t="s">
        <v>47</v>
      </c>
      <c r="H2113" t="s">
        <v>19</v>
      </c>
      <c r="I2113" t="s">
        <v>3</v>
      </c>
      <c r="J2113" t="s">
        <v>4</v>
      </c>
      <c r="K2113" t="s">
        <v>22</v>
      </c>
      <c r="L2113">
        <v>3</v>
      </c>
      <c r="M2113">
        <v>51.57</v>
      </c>
      <c r="N2113">
        <v>0.1</v>
      </c>
      <c r="O2113">
        <v>21.82</v>
      </c>
      <c r="P2113">
        <v>139.239</v>
      </c>
      <c r="Q2113">
        <v>65.460000000000008</v>
      </c>
      <c r="R2113">
        <v>73.778999999999996</v>
      </c>
      <c r="S2113">
        <v>0.52987309589985565</v>
      </c>
      <c r="T2113">
        <v>2026</v>
      </c>
      <c r="U2113" t="s">
        <v>92</v>
      </c>
      <c r="V2113">
        <v>10</v>
      </c>
      <c r="W2113" t="s">
        <v>85</v>
      </c>
    </row>
    <row r="2114" spans="1:23">
      <c r="A2114">
        <v>1033</v>
      </c>
      <c r="B2114" s="11">
        <v>46310</v>
      </c>
      <c r="C2114">
        <v>2026</v>
      </c>
      <c r="D2114" t="s">
        <v>92</v>
      </c>
      <c r="E2114" t="s">
        <v>85</v>
      </c>
      <c r="F2114" t="s">
        <v>6</v>
      </c>
      <c r="G2114" t="s">
        <v>43</v>
      </c>
      <c r="H2114" t="s">
        <v>2</v>
      </c>
      <c r="I2114" t="s">
        <v>13</v>
      </c>
      <c r="J2114" t="s">
        <v>9</v>
      </c>
      <c r="K2114" t="s">
        <v>46</v>
      </c>
      <c r="L2114">
        <v>1</v>
      </c>
      <c r="M2114">
        <v>70.47</v>
      </c>
      <c r="N2114">
        <v>0.1</v>
      </c>
      <c r="O2114">
        <v>31.52</v>
      </c>
      <c r="P2114">
        <v>63.423000000000002</v>
      </c>
      <c r="Q2114">
        <v>31.52</v>
      </c>
      <c r="R2114">
        <v>31.903000000000002</v>
      </c>
      <c r="S2114">
        <v>0.50301940936253409</v>
      </c>
      <c r="T2114">
        <v>2026</v>
      </c>
      <c r="U2114" t="s">
        <v>92</v>
      </c>
      <c r="V2114">
        <v>10</v>
      </c>
      <c r="W2114" t="s">
        <v>85</v>
      </c>
    </row>
    <row r="2115" spans="1:23">
      <c r="A2115">
        <v>1247</v>
      </c>
      <c r="B2115" s="11">
        <v>46310</v>
      </c>
      <c r="C2115">
        <v>2026</v>
      </c>
      <c r="D2115" t="s">
        <v>92</v>
      </c>
      <c r="E2115" t="s">
        <v>85</v>
      </c>
      <c r="F2115" t="s">
        <v>0</v>
      </c>
      <c r="G2115" t="s">
        <v>1</v>
      </c>
      <c r="H2115" t="s">
        <v>2</v>
      </c>
      <c r="I2115" t="s">
        <v>13</v>
      </c>
      <c r="J2115" t="s">
        <v>9</v>
      </c>
      <c r="K2115" t="s">
        <v>46</v>
      </c>
      <c r="L2115">
        <v>1</v>
      </c>
      <c r="M2115">
        <v>71.05</v>
      </c>
      <c r="N2115">
        <v>0</v>
      </c>
      <c r="O2115">
        <v>33.32</v>
      </c>
      <c r="P2115">
        <v>71.05</v>
      </c>
      <c r="Q2115">
        <v>33.32</v>
      </c>
      <c r="R2115">
        <v>37.729999999999997</v>
      </c>
      <c r="S2115">
        <v>0.53103448275862064</v>
      </c>
      <c r="T2115">
        <v>2026</v>
      </c>
      <c r="U2115" t="s">
        <v>92</v>
      </c>
      <c r="V2115">
        <v>10</v>
      </c>
      <c r="W2115" t="s">
        <v>85</v>
      </c>
    </row>
    <row r="2116" spans="1:23">
      <c r="A2116">
        <v>1321</v>
      </c>
      <c r="B2116" s="11">
        <v>46310</v>
      </c>
      <c r="C2116">
        <v>2026</v>
      </c>
      <c r="D2116" t="s">
        <v>92</v>
      </c>
      <c r="E2116" t="s">
        <v>85</v>
      </c>
      <c r="F2116" t="s">
        <v>20</v>
      </c>
      <c r="G2116" t="s">
        <v>47</v>
      </c>
      <c r="H2116" t="s">
        <v>19</v>
      </c>
      <c r="I2116" t="s">
        <v>3</v>
      </c>
      <c r="J2116" t="s">
        <v>4</v>
      </c>
      <c r="K2116" t="s">
        <v>26</v>
      </c>
      <c r="L2116">
        <v>3</v>
      </c>
      <c r="M2116">
        <v>39.83</v>
      </c>
      <c r="N2116">
        <v>0.1</v>
      </c>
      <c r="O2116">
        <v>16.93</v>
      </c>
      <c r="P2116">
        <v>107.541</v>
      </c>
      <c r="Q2116">
        <v>50.79</v>
      </c>
      <c r="R2116">
        <v>56.750999999999998</v>
      </c>
      <c r="S2116">
        <v>0.52771501101905316</v>
      </c>
      <c r="T2116">
        <v>2026</v>
      </c>
      <c r="U2116" t="s">
        <v>92</v>
      </c>
      <c r="V2116">
        <v>10</v>
      </c>
      <c r="W2116" t="s">
        <v>85</v>
      </c>
    </row>
    <row r="2117" spans="1:23">
      <c r="A2117">
        <v>2048</v>
      </c>
      <c r="B2117" s="11">
        <v>46310</v>
      </c>
      <c r="C2117">
        <v>2026</v>
      </c>
      <c r="D2117" t="s">
        <v>92</v>
      </c>
      <c r="E2117" t="s">
        <v>85</v>
      </c>
      <c r="F2117" t="s">
        <v>20</v>
      </c>
      <c r="G2117" t="s">
        <v>31</v>
      </c>
      <c r="H2117" t="s">
        <v>2</v>
      </c>
      <c r="I2117" t="s">
        <v>13</v>
      </c>
      <c r="J2117" t="s">
        <v>34</v>
      </c>
      <c r="K2117" t="s">
        <v>45</v>
      </c>
      <c r="L2117">
        <v>3</v>
      </c>
      <c r="M2117">
        <v>49.5</v>
      </c>
      <c r="N2117">
        <v>0.05</v>
      </c>
      <c r="O2117">
        <v>22</v>
      </c>
      <c r="P2117">
        <v>141.07499999999999</v>
      </c>
      <c r="Q2117">
        <v>66</v>
      </c>
      <c r="R2117">
        <v>75.074999999999989</v>
      </c>
      <c r="S2117">
        <v>0.53216374269005839</v>
      </c>
      <c r="T2117">
        <v>2026</v>
      </c>
      <c r="U2117" t="s">
        <v>92</v>
      </c>
      <c r="V2117">
        <v>10</v>
      </c>
      <c r="W2117" t="s">
        <v>85</v>
      </c>
    </row>
    <row r="2118" spans="1:23">
      <c r="A2118">
        <v>2082</v>
      </c>
      <c r="B2118" s="11">
        <v>46310</v>
      </c>
      <c r="C2118">
        <v>2026</v>
      </c>
      <c r="D2118" t="s">
        <v>92</v>
      </c>
      <c r="E2118" t="s">
        <v>85</v>
      </c>
      <c r="F2118" t="s">
        <v>6</v>
      </c>
      <c r="G2118" t="s">
        <v>27</v>
      </c>
      <c r="H2118" t="s">
        <v>28</v>
      </c>
      <c r="I2118" t="s">
        <v>13</v>
      </c>
      <c r="J2118" t="s">
        <v>9</v>
      </c>
      <c r="K2118" t="s">
        <v>10</v>
      </c>
      <c r="L2118">
        <v>1</v>
      </c>
      <c r="M2118">
        <v>91.99</v>
      </c>
      <c r="N2118">
        <v>0</v>
      </c>
      <c r="O2118">
        <v>44.86</v>
      </c>
      <c r="P2118">
        <v>91.99</v>
      </c>
      <c r="Q2118">
        <v>44.86</v>
      </c>
      <c r="R2118">
        <v>47.129999999999995</v>
      </c>
      <c r="S2118">
        <v>0.51233829764104788</v>
      </c>
      <c r="T2118">
        <v>2026</v>
      </c>
      <c r="U2118" t="s">
        <v>92</v>
      </c>
      <c r="V2118">
        <v>10</v>
      </c>
      <c r="W2118" t="s">
        <v>85</v>
      </c>
    </row>
    <row r="2119" spans="1:23">
      <c r="A2119">
        <v>2177</v>
      </c>
      <c r="B2119" s="11">
        <v>46310</v>
      </c>
      <c r="C2119">
        <v>2026</v>
      </c>
      <c r="D2119" t="s">
        <v>92</v>
      </c>
      <c r="E2119" t="s">
        <v>85</v>
      </c>
      <c r="F2119" t="s">
        <v>0</v>
      </c>
      <c r="G2119" t="s">
        <v>50</v>
      </c>
      <c r="H2119" t="s">
        <v>28</v>
      </c>
      <c r="I2119" t="s">
        <v>3</v>
      </c>
      <c r="J2119" t="s">
        <v>4</v>
      </c>
      <c r="K2119" t="s">
        <v>5</v>
      </c>
      <c r="L2119">
        <v>1</v>
      </c>
      <c r="M2119">
        <v>79.78</v>
      </c>
      <c r="N2119">
        <v>0.05</v>
      </c>
      <c r="O2119">
        <v>41.59</v>
      </c>
      <c r="P2119">
        <v>75.790999999999997</v>
      </c>
      <c r="Q2119">
        <v>41.59</v>
      </c>
      <c r="R2119">
        <v>34.200999999999993</v>
      </c>
      <c r="S2119">
        <v>0.45125410668812915</v>
      </c>
      <c r="T2119">
        <v>2026</v>
      </c>
      <c r="U2119" t="s">
        <v>92</v>
      </c>
      <c r="V2119">
        <v>10</v>
      </c>
      <c r="W2119" t="s">
        <v>85</v>
      </c>
    </row>
    <row r="2120" spans="1:23">
      <c r="A2120">
        <v>3776</v>
      </c>
      <c r="B2120" s="11">
        <v>46310</v>
      </c>
      <c r="C2120">
        <v>2026</v>
      </c>
      <c r="D2120" t="s">
        <v>92</v>
      </c>
      <c r="E2120" t="s">
        <v>85</v>
      </c>
      <c r="F2120" t="s">
        <v>20</v>
      </c>
      <c r="G2120" t="s">
        <v>33</v>
      </c>
      <c r="H2120" t="s">
        <v>2</v>
      </c>
      <c r="I2120" t="s">
        <v>3</v>
      </c>
      <c r="J2120" t="s">
        <v>4</v>
      </c>
      <c r="K2120" t="s">
        <v>5</v>
      </c>
      <c r="L2120">
        <v>1</v>
      </c>
      <c r="M2120">
        <v>82.97</v>
      </c>
      <c r="N2120">
        <v>0</v>
      </c>
      <c r="O2120">
        <v>43.09</v>
      </c>
      <c r="P2120">
        <v>82.97</v>
      </c>
      <c r="Q2120">
        <v>43.09</v>
      </c>
      <c r="R2120">
        <v>39.879999999999995</v>
      </c>
      <c r="S2120">
        <v>0.48065565867180904</v>
      </c>
      <c r="T2120">
        <v>2026</v>
      </c>
      <c r="U2120" t="s">
        <v>92</v>
      </c>
      <c r="V2120">
        <v>10</v>
      </c>
      <c r="W2120" t="s">
        <v>85</v>
      </c>
    </row>
    <row r="2121" spans="1:23">
      <c r="A2121">
        <v>4542</v>
      </c>
      <c r="B2121" s="11">
        <v>46310</v>
      </c>
      <c r="C2121">
        <v>2026</v>
      </c>
      <c r="D2121" t="s">
        <v>92</v>
      </c>
      <c r="E2121" t="s">
        <v>85</v>
      </c>
      <c r="F2121" t="s">
        <v>0</v>
      </c>
      <c r="G2121" t="s">
        <v>36</v>
      </c>
      <c r="H2121" t="s">
        <v>2</v>
      </c>
      <c r="I2121" t="s">
        <v>16</v>
      </c>
      <c r="J2121" t="s">
        <v>4</v>
      </c>
      <c r="K2121" t="s">
        <v>30</v>
      </c>
      <c r="L2121">
        <v>1</v>
      </c>
      <c r="M2121">
        <v>103.33</v>
      </c>
      <c r="N2121">
        <v>0</v>
      </c>
      <c r="O2121">
        <v>50.85</v>
      </c>
      <c r="P2121">
        <v>103.33</v>
      </c>
      <c r="Q2121">
        <v>50.85</v>
      </c>
      <c r="R2121">
        <v>52.48</v>
      </c>
      <c r="S2121">
        <v>0.5078873512048776</v>
      </c>
      <c r="T2121">
        <v>2026</v>
      </c>
      <c r="U2121" t="s">
        <v>92</v>
      </c>
      <c r="V2121">
        <v>10</v>
      </c>
      <c r="W2121" t="s">
        <v>85</v>
      </c>
    </row>
    <row r="2122" spans="1:23">
      <c r="A2122">
        <v>36</v>
      </c>
      <c r="B2122" s="11">
        <v>46311</v>
      </c>
      <c r="C2122">
        <v>2026</v>
      </c>
      <c r="D2122" t="s">
        <v>92</v>
      </c>
      <c r="E2122" t="s">
        <v>85</v>
      </c>
      <c r="F2122" t="s">
        <v>0</v>
      </c>
      <c r="G2122" t="s">
        <v>36</v>
      </c>
      <c r="H2122" t="s">
        <v>2</v>
      </c>
      <c r="I2122" t="s">
        <v>13</v>
      </c>
      <c r="J2122" t="s">
        <v>9</v>
      </c>
      <c r="K2122" t="s">
        <v>17</v>
      </c>
      <c r="L2122">
        <v>3</v>
      </c>
      <c r="M2122">
        <v>142.54</v>
      </c>
      <c r="N2122">
        <v>0.05</v>
      </c>
      <c r="O2122">
        <v>81.599999999999994</v>
      </c>
      <c r="P2122">
        <v>406.23899999999998</v>
      </c>
      <c r="Q2122">
        <v>244.79999999999998</v>
      </c>
      <c r="R2122">
        <v>161.43899999999999</v>
      </c>
      <c r="S2122">
        <v>0.39739906803630376</v>
      </c>
      <c r="T2122">
        <v>2026</v>
      </c>
      <c r="U2122" t="s">
        <v>92</v>
      </c>
      <c r="V2122">
        <v>10</v>
      </c>
      <c r="W2122" t="s">
        <v>85</v>
      </c>
    </row>
    <row r="2123" spans="1:23">
      <c r="A2123">
        <v>64</v>
      </c>
      <c r="B2123" s="11">
        <v>46311</v>
      </c>
      <c r="C2123">
        <v>2026</v>
      </c>
      <c r="D2123" t="s">
        <v>92</v>
      </c>
      <c r="E2123" t="s">
        <v>85</v>
      </c>
      <c r="F2123" t="s">
        <v>11</v>
      </c>
      <c r="G2123" t="s">
        <v>52</v>
      </c>
      <c r="H2123" t="s">
        <v>2</v>
      </c>
      <c r="I2123" t="s">
        <v>13</v>
      </c>
      <c r="J2123" t="s">
        <v>9</v>
      </c>
      <c r="K2123" t="s">
        <v>10</v>
      </c>
      <c r="L2123">
        <v>3</v>
      </c>
      <c r="M2123">
        <v>92.14</v>
      </c>
      <c r="N2123">
        <v>0.1</v>
      </c>
      <c r="O2123">
        <v>46.43</v>
      </c>
      <c r="P2123">
        <v>248.77800000000002</v>
      </c>
      <c r="Q2123">
        <v>139.29</v>
      </c>
      <c r="R2123">
        <v>109.48800000000003</v>
      </c>
      <c r="S2123">
        <v>0.44010322456165746</v>
      </c>
      <c r="T2123">
        <v>2026</v>
      </c>
      <c r="U2123" t="s">
        <v>92</v>
      </c>
      <c r="V2123">
        <v>10</v>
      </c>
      <c r="W2123" t="s">
        <v>85</v>
      </c>
    </row>
    <row r="2124" spans="1:23">
      <c r="A2124">
        <v>529</v>
      </c>
      <c r="B2124" s="11">
        <v>46311</v>
      </c>
      <c r="C2124">
        <v>2026</v>
      </c>
      <c r="D2124" t="s">
        <v>92</v>
      </c>
      <c r="E2124" t="s">
        <v>85</v>
      </c>
      <c r="F2124" t="s">
        <v>20</v>
      </c>
      <c r="G2124" t="s">
        <v>31</v>
      </c>
      <c r="H2124" t="s">
        <v>19</v>
      </c>
      <c r="I2124" t="s">
        <v>16</v>
      </c>
      <c r="J2124" t="s">
        <v>14</v>
      </c>
      <c r="K2124" t="s">
        <v>48</v>
      </c>
      <c r="L2124">
        <v>2</v>
      </c>
      <c r="M2124">
        <v>165.23</v>
      </c>
      <c r="N2124">
        <v>0</v>
      </c>
      <c r="O2124">
        <v>88.87</v>
      </c>
      <c r="P2124">
        <v>330.46</v>
      </c>
      <c r="Q2124">
        <v>177.74</v>
      </c>
      <c r="R2124">
        <v>152.71999999999997</v>
      </c>
      <c r="S2124">
        <v>0.46214367850874533</v>
      </c>
      <c r="T2124">
        <v>2026</v>
      </c>
      <c r="U2124" t="s">
        <v>92</v>
      </c>
      <c r="V2124">
        <v>10</v>
      </c>
      <c r="W2124" t="s">
        <v>85</v>
      </c>
    </row>
    <row r="2125" spans="1:23">
      <c r="A2125">
        <v>1815</v>
      </c>
      <c r="B2125" s="11">
        <v>46311</v>
      </c>
      <c r="C2125">
        <v>2026</v>
      </c>
      <c r="D2125" t="s">
        <v>92</v>
      </c>
      <c r="E2125" t="s">
        <v>85</v>
      </c>
      <c r="F2125" t="s">
        <v>20</v>
      </c>
      <c r="G2125" t="s">
        <v>21</v>
      </c>
      <c r="H2125" t="s">
        <v>2</v>
      </c>
      <c r="I2125" t="s">
        <v>16</v>
      </c>
      <c r="J2125" t="s">
        <v>34</v>
      </c>
      <c r="K2125" t="s">
        <v>38</v>
      </c>
      <c r="L2125">
        <v>1</v>
      </c>
      <c r="M2125">
        <v>121.92</v>
      </c>
      <c r="N2125">
        <v>0</v>
      </c>
      <c r="O2125">
        <v>71.02</v>
      </c>
      <c r="P2125">
        <v>121.92</v>
      </c>
      <c r="Q2125">
        <v>71.02</v>
      </c>
      <c r="R2125">
        <v>50.900000000000006</v>
      </c>
      <c r="S2125">
        <v>0.41748687664042</v>
      </c>
      <c r="T2125">
        <v>2026</v>
      </c>
      <c r="U2125" t="s">
        <v>92</v>
      </c>
      <c r="V2125">
        <v>10</v>
      </c>
      <c r="W2125" t="s">
        <v>85</v>
      </c>
    </row>
    <row r="2126" spans="1:23">
      <c r="A2126">
        <v>1820</v>
      </c>
      <c r="B2126" s="11">
        <v>46311</v>
      </c>
      <c r="C2126">
        <v>2026</v>
      </c>
      <c r="D2126" t="s">
        <v>92</v>
      </c>
      <c r="E2126" t="s">
        <v>85</v>
      </c>
      <c r="F2126" t="s">
        <v>6</v>
      </c>
      <c r="G2126" t="s">
        <v>7</v>
      </c>
      <c r="H2126" t="s">
        <v>2</v>
      </c>
      <c r="I2126" t="s">
        <v>3</v>
      </c>
      <c r="J2126" t="s">
        <v>14</v>
      </c>
      <c r="K2126" t="s">
        <v>15</v>
      </c>
      <c r="L2126">
        <v>3</v>
      </c>
      <c r="M2126">
        <v>36.46</v>
      </c>
      <c r="N2126">
        <v>0.05</v>
      </c>
      <c r="O2126">
        <v>13.9</v>
      </c>
      <c r="P2126">
        <v>103.91099999999999</v>
      </c>
      <c r="Q2126">
        <v>41.7</v>
      </c>
      <c r="R2126">
        <v>62.210999999999984</v>
      </c>
      <c r="S2126">
        <v>0.5986950370990558</v>
      </c>
      <c r="T2126">
        <v>2026</v>
      </c>
      <c r="U2126" t="s">
        <v>92</v>
      </c>
      <c r="V2126">
        <v>10</v>
      </c>
      <c r="W2126" t="s">
        <v>85</v>
      </c>
    </row>
    <row r="2127" spans="1:23">
      <c r="A2127">
        <v>2028</v>
      </c>
      <c r="B2127" s="11">
        <v>46311</v>
      </c>
      <c r="C2127">
        <v>2026</v>
      </c>
      <c r="D2127" t="s">
        <v>92</v>
      </c>
      <c r="E2127" t="s">
        <v>85</v>
      </c>
      <c r="F2127" t="s">
        <v>20</v>
      </c>
      <c r="G2127" t="s">
        <v>21</v>
      </c>
      <c r="H2127" t="s">
        <v>19</v>
      </c>
      <c r="I2127" t="s">
        <v>16</v>
      </c>
      <c r="J2127" t="s">
        <v>34</v>
      </c>
      <c r="K2127" t="s">
        <v>45</v>
      </c>
      <c r="L2127">
        <v>3</v>
      </c>
      <c r="M2127">
        <v>51.89</v>
      </c>
      <c r="N2127">
        <v>0.1</v>
      </c>
      <c r="O2127">
        <v>21.56</v>
      </c>
      <c r="P2127">
        <v>140.10300000000001</v>
      </c>
      <c r="Q2127">
        <v>64.679999999999993</v>
      </c>
      <c r="R2127">
        <v>75.423000000000016</v>
      </c>
      <c r="S2127">
        <v>0.53833965011455864</v>
      </c>
      <c r="T2127">
        <v>2026</v>
      </c>
      <c r="U2127" t="s">
        <v>92</v>
      </c>
      <c r="V2127">
        <v>10</v>
      </c>
      <c r="W2127" t="s">
        <v>85</v>
      </c>
    </row>
    <row r="2128" spans="1:23">
      <c r="A2128">
        <v>2741</v>
      </c>
      <c r="B2128" s="11">
        <v>46311</v>
      </c>
      <c r="C2128">
        <v>2026</v>
      </c>
      <c r="D2128" t="s">
        <v>92</v>
      </c>
      <c r="E2128" t="s">
        <v>85</v>
      </c>
      <c r="F2128" t="s">
        <v>20</v>
      </c>
      <c r="G2128" t="s">
        <v>21</v>
      </c>
      <c r="H2128" t="s">
        <v>2</v>
      </c>
      <c r="I2128" t="s">
        <v>3</v>
      </c>
      <c r="J2128" t="s">
        <v>34</v>
      </c>
      <c r="K2128" t="s">
        <v>35</v>
      </c>
      <c r="L2128">
        <v>1</v>
      </c>
      <c r="M2128">
        <v>40.75</v>
      </c>
      <c r="N2128">
        <v>0</v>
      </c>
      <c r="O2128">
        <v>14.7</v>
      </c>
      <c r="P2128">
        <v>40.75</v>
      </c>
      <c r="Q2128">
        <v>14.7</v>
      </c>
      <c r="R2128">
        <v>26.05</v>
      </c>
      <c r="S2128">
        <v>0.63926380368098157</v>
      </c>
      <c r="T2128">
        <v>2026</v>
      </c>
      <c r="U2128" t="s">
        <v>92</v>
      </c>
      <c r="V2128">
        <v>10</v>
      </c>
      <c r="W2128" t="s">
        <v>85</v>
      </c>
    </row>
    <row r="2129" spans="1:23">
      <c r="A2129">
        <v>3602</v>
      </c>
      <c r="B2129" s="11">
        <v>46311</v>
      </c>
      <c r="C2129">
        <v>2026</v>
      </c>
      <c r="D2129" t="s">
        <v>92</v>
      </c>
      <c r="E2129" t="s">
        <v>85</v>
      </c>
      <c r="F2129" t="s">
        <v>11</v>
      </c>
      <c r="G2129" t="s">
        <v>25</v>
      </c>
      <c r="H2129" t="s">
        <v>8</v>
      </c>
      <c r="I2129" t="s">
        <v>16</v>
      </c>
      <c r="J2129" t="s">
        <v>23</v>
      </c>
      <c r="K2129" t="s">
        <v>24</v>
      </c>
      <c r="L2129">
        <v>4</v>
      </c>
      <c r="M2129">
        <v>345.13</v>
      </c>
      <c r="N2129">
        <v>0.05</v>
      </c>
      <c r="O2129">
        <v>200.02</v>
      </c>
      <c r="P2129">
        <v>1311.4939999999999</v>
      </c>
      <c r="Q2129">
        <v>800.08</v>
      </c>
      <c r="R2129">
        <v>511.41399999999987</v>
      </c>
      <c r="S2129">
        <v>0.38994764749209671</v>
      </c>
      <c r="T2129">
        <v>2026</v>
      </c>
      <c r="U2129" t="s">
        <v>92</v>
      </c>
      <c r="V2129">
        <v>10</v>
      </c>
      <c r="W2129" t="s">
        <v>85</v>
      </c>
    </row>
    <row r="2130" spans="1:23">
      <c r="A2130">
        <v>4116</v>
      </c>
      <c r="B2130" s="11">
        <v>46311</v>
      </c>
      <c r="C2130">
        <v>2026</v>
      </c>
      <c r="D2130" t="s">
        <v>92</v>
      </c>
      <c r="E2130" t="s">
        <v>85</v>
      </c>
      <c r="F2130" t="s">
        <v>6</v>
      </c>
      <c r="G2130" t="s">
        <v>27</v>
      </c>
      <c r="H2130" t="s">
        <v>19</v>
      </c>
      <c r="I2130" t="s">
        <v>13</v>
      </c>
      <c r="J2130" t="s">
        <v>14</v>
      </c>
      <c r="K2130" t="s">
        <v>15</v>
      </c>
      <c r="L2130">
        <v>2</v>
      </c>
      <c r="M2130">
        <v>37.1</v>
      </c>
      <c r="N2130">
        <v>0</v>
      </c>
      <c r="O2130">
        <v>13.31</v>
      </c>
      <c r="P2130">
        <v>74.2</v>
      </c>
      <c r="Q2130">
        <v>26.62</v>
      </c>
      <c r="R2130">
        <v>47.58</v>
      </c>
      <c r="S2130">
        <v>0.64123989218328836</v>
      </c>
      <c r="T2130">
        <v>2026</v>
      </c>
      <c r="U2130" t="s">
        <v>92</v>
      </c>
      <c r="V2130">
        <v>10</v>
      </c>
      <c r="W2130" t="s">
        <v>85</v>
      </c>
    </row>
    <row r="2131" spans="1:23">
      <c r="A2131">
        <v>4197</v>
      </c>
      <c r="B2131" s="11">
        <v>46311</v>
      </c>
      <c r="C2131">
        <v>2026</v>
      </c>
      <c r="D2131" t="s">
        <v>92</v>
      </c>
      <c r="E2131" t="s">
        <v>85</v>
      </c>
      <c r="F2131" t="s">
        <v>20</v>
      </c>
      <c r="G2131" t="s">
        <v>31</v>
      </c>
      <c r="H2131" t="s">
        <v>28</v>
      </c>
      <c r="I2131" t="s">
        <v>13</v>
      </c>
      <c r="J2131" t="s">
        <v>9</v>
      </c>
      <c r="K2131" t="s">
        <v>10</v>
      </c>
      <c r="L2131">
        <v>3</v>
      </c>
      <c r="M2131">
        <v>94.19</v>
      </c>
      <c r="N2131">
        <v>0</v>
      </c>
      <c r="O2131">
        <v>44.89</v>
      </c>
      <c r="P2131">
        <v>282.57</v>
      </c>
      <c r="Q2131">
        <v>134.67000000000002</v>
      </c>
      <c r="R2131">
        <v>147.89999999999998</v>
      </c>
      <c r="S2131">
        <v>0.52341012846374346</v>
      </c>
      <c r="T2131">
        <v>2026</v>
      </c>
      <c r="U2131" t="s">
        <v>92</v>
      </c>
      <c r="V2131">
        <v>10</v>
      </c>
      <c r="W2131" t="s">
        <v>85</v>
      </c>
    </row>
    <row r="2132" spans="1:23">
      <c r="A2132">
        <v>360</v>
      </c>
      <c r="B2132" s="11">
        <v>46312</v>
      </c>
      <c r="C2132">
        <v>2026</v>
      </c>
      <c r="D2132" t="s">
        <v>92</v>
      </c>
      <c r="E2132" t="s">
        <v>85</v>
      </c>
      <c r="F2132" t="s">
        <v>20</v>
      </c>
      <c r="G2132" t="s">
        <v>33</v>
      </c>
      <c r="H2132" t="s">
        <v>2</v>
      </c>
      <c r="I2132" t="s">
        <v>3</v>
      </c>
      <c r="J2132" t="s">
        <v>23</v>
      </c>
      <c r="K2132" t="s">
        <v>40</v>
      </c>
      <c r="L2132">
        <v>2</v>
      </c>
      <c r="M2132">
        <v>82.52</v>
      </c>
      <c r="N2132">
        <v>0.05</v>
      </c>
      <c r="O2132">
        <v>38.61</v>
      </c>
      <c r="P2132">
        <v>156.78799999999998</v>
      </c>
      <c r="Q2132">
        <v>77.22</v>
      </c>
      <c r="R2132">
        <v>79.567999999999984</v>
      </c>
      <c r="S2132">
        <v>0.50748781794525089</v>
      </c>
      <c r="T2132">
        <v>2026</v>
      </c>
      <c r="U2132" t="s">
        <v>92</v>
      </c>
      <c r="V2132">
        <v>10</v>
      </c>
      <c r="W2132" t="s">
        <v>85</v>
      </c>
    </row>
    <row r="2133" spans="1:23">
      <c r="A2133">
        <v>427</v>
      </c>
      <c r="B2133" s="11">
        <v>46312</v>
      </c>
      <c r="C2133">
        <v>2026</v>
      </c>
      <c r="D2133" t="s">
        <v>92</v>
      </c>
      <c r="E2133" t="s">
        <v>85</v>
      </c>
      <c r="F2133" t="s">
        <v>20</v>
      </c>
      <c r="G2133" t="s">
        <v>47</v>
      </c>
      <c r="H2133" t="s">
        <v>2</v>
      </c>
      <c r="I2133" t="s">
        <v>16</v>
      </c>
      <c r="J2133" t="s">
        <v>9</v>
      </c>
      <c r="K2133" t="s">
        <v>37</v>
      </c>
      <c r="L2133">
        <v>1</v>
      </c>
      <c r="M2133">
        <v>155.16</v>
      </c>
      <c r="N2133">
        <v>0</v>
      </c>
      <c r="O2133">
        <v>78.84</v>
      </c>
      <c r="P2133">
        <v>155.16</v>
      </c>
      <c r="Q2133">
        <v>78.84</v>
      </c>
      <c r="R2133">
        <v>76.319999999999993</v>
      </c>
      <c r="S2133">
        <v>0.49187935034802782</v>
      </c>
      <c r="T2133">
        <v>2026</v>
      </c>
      <c r="U2133" t="s">
        <v>92</v>
      </c>
      <c r="V2133">
        <v>10</v>
      </c>
      <c r="W2133" t="s">
        <v>85</v>
      </c>
    </row>
    <row r="2134" spans="1:23">
      <c r="A2134">
        <v>1018</v>
      </c>
      <c r="B2134" s="11">
        <v>46312</v>
      </c>
      <c r="C2134">
        <v>2026</v>
      </c>
      <c r="D2134" t="s">
        <v>92</v>
      </c>
      <c r="E2134" t="s">
        <v>85</v>
      </c>
      <c r="F2134" t="s">
        <v>20</v>
      </c>
      <c r="G2134" t="s">
        <v>47</v>
      </c>
      <c r="H2134" t="s">
        <v>28</v>
      </c>
      <c r="I2134" t="s">
        <v>3</v>
      </c>
      <c r="J2134" t="s">
        <v>14</v>
      </c>
      <c r="K2134" t="s">
        <v>32</v>
      </c>
      <c r="L2134">
        <v>1</v>
      </c>
      <c r="M2134">
        <v>46.36</v>
      </c>
      <c r="N2134">
        <v>0.05</v>
      </c>
      <c r="O2134">
        <v>18.399999999999999</v>
      </c>
      <c r="P2134">
        <v>44.041999999999994</v>
      </c>
      <c r="Q2134">
        <v>18.399999999999999</v>
      </c>
      <c r="R2134">
        <v>25.641999999999996</v>
      </c>
      <c r="S2134">
        <v>0.58221697470596245</v>
      </c>
      <c r="T2134">
        <v>2026</v>
      </c>
      <c r="U2134" t="s">
        <v>92</v>
      </c>
      <c r="V2134">
        <v>10</v>
      </c>
      <c r="W2134" t="s">
        <v>85</v>
      </c>
    </row>
    <row r="2135" spans="1:23">
      <c r="A2135">
        <v>1179</v>
      </c>
      <c r="B2135" s="11">
        <v>46312</v>
      </c>
      <c r="C2135">
        <v>2026</v>
      </c>
      <c r="D2135" t="s">
        <v>92</v>
      </c>
      <c r="E2135" t="s">
        <v>85</v>
      </c>
      <c r="F2135" t="s">
        <v>11</v>
      </c>
      <c r="G2135" t="s">
        <v>52</v>
      </c>
      <c r="H2135" t="s">
        <v>2</v>
      </c>
      <c r="I2135" t="s">
        <v>16</v>
      </c>
      <c r="J2135" t="s">
        <v>4</v>
      </c>
      <c r="K2135" t="s">
        <v>5</v>
      </c>
      <c r="L2135">
        <v>1</v>
      </c>
      <c r="M2135">
        <v>81.47</v>
      </c>
      <c r="N2135">
        <v>0</v>
      </c>
      <c r="O2135">
        <v>43.67</v>
      </c>
      <c r="P2135">
        <v>81.47</v>
      </c>
      <c r="Q2135">
        <v>43.67</v>
      </c>
      <c r="R2135">
        <v>37.799999999999997</v>
      </c>
      <c r="S2135">
        <v>0.463974469129741</v>
      </c>
      <c r="T2135">
        <v>2026</v>
      </c>
      <c r="U2135" t="s">
        <v>92</v>
      </c>
      <c r="V2135">
        <v>10</v>
      </c>
      <c r="W2135" t="s">
        <v>85</v>
      </c>
    </row>
    <row r="2136" spans="1:23">
      <c r="A2136">
        <v>2267</v>
      </c>
      <c r="B2136" s="11">
        <v>46312</v>
      </c>
      <c r="C2136">
        <v>2026</v>
      </c>
      <c r="D2136" t="s">
        <v>92</v>
      </c>
      <c r="E2136" t="s">
        <v>85</v>
      </c>
      <c r="F2136" t="s">
        <v>0</v>
      </c>
      <c r="G2136" t="s">
        <v>50</v>
      </c>
      <c r="H2136" t="s">
        <v>2</v>
      </c>
      <c r="I2136" t="s">
        <v>3</v>
      </c>
      <c r="J2136" t="s">
        <v>14</v>
      </c>
      <c r="K2136" t="s">
        <v>44</v>
      </c>
      <c r="L2136">
        <v>1</v>
      </c>
      <c r="M2136">
        <v>134.31</v>
      </c>
      <c r="N2136">
        <v>0.05</v>
      </c>
      <c r="O2136">
        <v>67.239999999999995</v>
      </c>
      <c r="P2136">
        <v>127.5945</v>
      </c>
      <c r="Q2136">
        <v>67.239999999999995</v>
      </c>
      <c r="R2136">
        <v>60.354500000000002</v>
      </c>
      <c r="S2136">
        <v>0.47301803761133909</v>
      </c>
      <c r="T2136">
        <v>2026</v>
      </c>
      <c r="U2136" t="s">
        <v>92</v>
      </c>
      <c r="V2136">
        <v>10</v>
      </c>
      <c r="W2136" t="s">
        <v>85</v>
      </c>
    </row>
    <row r="2137" spans="1:23">
      <c r="A2137">
        <v>2656</v>
      </c>
      <c r="B2137" s="11">
        <v>46312</v>
      </c>
      <c r="C2137">
        <v>2026</v>
      </c>
      <c r="D2137" t="s">
        <v>92</v>
      </c>
      <c r="E2137" t="s">
        <v>85</v>
      </c>
      <c r="F2137" t="s">
        <v>11</v>
      </c>
      <c r="G2137" t="s">
        <v>52</v>
      </c>
      <c r="H2137" t="s">
        <v>2</v>
      </c>
      <c r="I2137" t="s">
        <v>13</v>
      </c>
      <c r="J2137" t="s">
        <v>23</v>
      </c>
      <c r="K2137" t="s">
        <v>51</v>
      </c>
      <c r="L2137">
        <v>1</v>
      </c>
      <c r="M2137">
        <v>123.11</v>
      </c>
      <c r="N2137">
        <v>0</v>
      </c>
      <c r="O2137">
        <v>58.99</v>
      </c>
      <c r="P2137">
        <v>123.11</v>
      </c>
      <c r="Q2137">
        <v>58.99</v>
      </c>
      <c r="R2137">
        <v>64.12</v>
      </c>
      <c r="S2137">
        <v>0.52083502558687356</v>
      </c>
      <c r="T2137">
        <v>2026</v>
      </c>
      <c r="U2137" t="s">
        <v>92</v>
      </c>
      <c r="V2137">
        <v>10</v>
      </c>
      <c r="W2137" t="s">
        <v>85</v>
      </c>
    </row>
    <row r="2138" spans="1:23">
      <c r="A2138">
        <v>2867</v>
      </c>
      <c r="B2138" s="11">
        <v>46312</v>
      </c>
      <c r="C2138">
        <v>2026</v>
      </c>
      <c r="D2138" t="s">
        <v>92</v>
      </c>
      <c r="E2138" t="s">
        <v>85</v>
      </c>
      <c r="F2138" t="s">
        <v>6</v>
      </c>
      <c r="G2138" t="s">
        <v>27</v>
      </c>
      <c r="H2138" t="s">
        <v>2</v>
      </c>
      <c r="I2138" t="s">
        <v>13</v>
      </c>
      <c r="J2138" t="s">
        <v>23</v>
      </c>
      <c r="K2138" t="s">
        <v>40</v>
      </c>
      <c r="L2138">
        <v>1</v>
      </c>
      <c r="M2138">
        <v>81.239999999999995</v>
      </c>
      <c r="N2138">
        <v>0</v>
      </c>
      <c r="O2138">
        <v>38.65</v>
      </c>
      <c r="P2138">
        <v>81.239999999999995</v>
      </c>
      <c r="Q2138">
        <v>38.65</v>
      </c>
      <c r="R2138">
        <v>42.589999999999996</v>
      </c>
      <c r="S2138">
        <v>0.52424913835548992</v>
      </c>
      <c r="T2138">
        <v>2026</v>
      </c>
      <c r="U2138" t="s">
        <v>92</v>
      </c>
      <c r="V2138">
        <v>10</v>
      </c>
      <c r="W2138" t="s">
        <v>85</v>
      </c>
    </row>
    <row r="2139" spans="1:23">
      <c r="A2139">
        <v>3335</v>
      </c>
      <c r="B2139" s="11">
        <v>46312</v>
      </c>
      <c r="C2139">
        <v>2026</v>
      </c>
      <c r="D2139" t="s">
        <v>92</v>
      </c>
      <c r="E2139" t="s">
        <v>85</v>
      </c>
      <c r="F2139" t="s">
        <v>0</v>
      </c>
      <c r="G2139" t="s">
        <v>36</v>
      </c>
      <c r="H2139" t="s">
        <v>28</v>
      </c>
      <c r="I2139" t="s">
        <v>3</v>
      </c>
      <c r="J2139" t="s">
        <v>9</v>
      </c>
      <c r="K2139" t="s">
        <v>46</v>
      </c>
      <c r="L2139">
        <v>1</v>
      </c>
      <c r="M2139">
        <v>70.81</v>
      </c>
      <c r="N2139">
        <v>0.15</v>
      </c>
      <c r="O2139">
        <v>32.93</v>
      </c>
      <c r="P2139">
        <v>60.188499999999998</v>
      </c>
      <c r="Q2139">
        <v>32.93</v>
      </c>
      <c r="R2139">
        <v>27.258499999999998</v>
      </c>
      <c r="S2139">
        <v>0.45288551799762411</v>
      </c>
      <c r="T2139">
        <v>2026</v>
      </c>
      <c r="U2139" t="s">
        <v>92</v>
      </c>
      <c r="V2139">
        <v>10</v>
      </c>
      <c r="W2139" t="s">
        <v>85</v>
      </c>
    </row>
    <row r="2140" spans="1:23">
      <c r="A2140">
        <v>3770</v>
      </c>
      <c r="B2140" s="11">
        <v>46312</v>
      </c>
      <c r="C2140">
        <v>2026</v>
      </c>
      <c r="D2140" t="s">
        <v>92</v>
      </c>
      <c r="E2140" t="s">
        <v>85</v>
      </c>
      <c r="F2140" t="s">
        <v>20</v>
      </c>
      <c r="G2140" t="s">
        <v>47</v>
      </c>
      <c r="H2140" t="s">
        <v>2</v>
      </c>
      <c r="I2140" t="s">
        <v>16</v>
      </c>
      <c r="J2140" t="s">
        <v>23</v>
      </c>
      <c r="K2140" t="s">
        <v>29</v>
      </c>
      <c r="L2140">
        <v>6</v>
      </c>
      <c r="M2140">
        <v>200.26</v>
      </c>
      <c r="N2140">
        <v>0</v>
      </c>
      <c r="O2140">
        <v>106.71</v>
      </c>
      <c r="P2140">
        <v>1201.56</v>
      </c>
      <c r="Q2140">
        <v>640.26</v>
      </c>
      <c r="R2140">
        <v>561.29999999999995</v>
      </c>
      <c r="S2140">
        <v>0.46714271447118744</v>
      </c>
      <c r="T2140">
        <v>2026</v>
      </c>
      <c r="U2140" t="s">
        <v>92</v>
      </c>
      <c r="V2140">
        <v>10</v>
      </c>
      <c r="W2140" t="s">
        <v>85</v>
      </c>
    </row>
    <row r="2141" spans="1:23">
      <c r="A2141">
        <v>4065</v>
      </c>
      <c r="B2141" s="11">
        <v>46312</v>
      </c>
      <c r="C2141">
        <v>2026</v>
      </c>
      <c r="D2141" t="s">
        <v>92</v>
      </c>
      <c r="E2141" t="s">
        <v>85</v>
      </c>
      <c r="F2141" t="s">
        <v>20</v>
      </c>
      <c r="G2141" t="s">
        <v>21</v>
      </c>
      <c r="H2141" t="s">
        <v>2</v>
      </c>
      <c r="I2141" t="s">
        <v>13</v>
      </c>
      <c r="J2141" t="s">
        <v>34</v>
      </c>
      <c r="K2141" t="s">
        <v>42</v>
      </c>
      <c r="L2141">
        <v>3</v>
      </c>
      <c r="M2141">
        <v>36.75</v>
      </c>
      <c r="N2141">
        <v>0.05</v>
      </c>
      <c r="O2141">
        <v>13.71</v>
      </c>
      <c r="P2141">
        <v>104.7375</v>
      </c>
      <c r="Q2141">
        <v>41.13</v>
      </c>
      <c r="R2141">
        <v>63.607499999999995</v>
      </c>
      <c r="S2141">
        <v>0.60730397422126747</v>
      </c>
      <c r="T2141">
        <v>2026</v>
      </c>
      <c r="U2141" t="s">
        <v>92</v>
      </c>
      <c r="V2141">
        <v>10</v>
      </c>
      <c r="W2141" t="s">
        <v>85</v>
      </c>
    </row>
    <row r="2142" spans="1:23">
      <c r="A2142">
        <v>4222</v>
      </c>
      <c r="B2142" s="11">
        <v>46312</v>
      </c>
      <c r="C2142">
        <v>2026</v>
      </c>
      <c r="D2142" t="s">
        <v>92</v>
      </c>
      <c r="E2142" t="s">
        <v>85</v>
      </c>
      <c r="F2142" t="s">
        <v>11</v>
      </c>
      <c r="G2142" t="s">
        <v>52</v>
      </c>
      <c r="H2142" t="s">
        <v>2</v>
      </c>
      <c r="I2142" t="s">
        <v>3</v>
      </c>
      <c r="J2142" t="s">
        <v>9</v>
      </c>
      <c r="K2142" t="s">
        <v>10</v>
      </c>
      <c r="L2142">
        <v>2</v>
      </c>
      <c r="M2142">
        <v>92.41</v>
      </c>
      <c r="N2142">
        <v>0.1</v>
      </c>
      <c r="O2142">
        <v>45.42</v>
      </c>
      <c r="P2142">
        <v>166.33799999999999</v>
      </c>
      <c r="Q2142">
        <v>90.84</v>
      </c>
      <c r="R2142">
        <v>75.49799999999999</v>
      </c>
      <c r="S2142">
        <v>0.4538830573891714</v>
      </c>
      <c r="T2142">
        <v>2026</v>
      </c>
      <c r="U2142" t="s">
        <v>92</v>
      </c>
      <c r="V2142">
        <v>10</v>
      </c>
      <c r="W2142" t="s">
        <v>85</v>
      </c>
    </row>
    <row r="2143" spans="1:23">
      <c r="A2143">
        <v>4304</v>
      </c>
      <c r="B2143" s="11">
        <v>46312</v>
      </c>
      <c r="C2143">
        <v>2026</v>
      </c>
      <c r="D2143" t="s">
        <v>92</v>
      </c>
      <c r="E2143" t="s">
        <v>85</v>
      </c>
      <c r="F2143" t="s">
        <v>6</v>
      </c>
      <c r="G2143" t="s">
        <v>49</v>
      </c>
      <c r="H2143" t="s">
        <v>19</v>
      </c>
      <c r="I2143" t="s">
        <v>13</v>
      </c>
      <c r="J2143" t="s">
        <v>34</v>
      </c>
      <c r="K2143" t="s">
        <v>35</v>
      </c>
      <c r="L2143">
        <v>1</v>
      </c>
      <c r="M2143">
        <v>40.67</v>
      </c>
      <c r="N2143">
        <v>0</v>
      </c>
      <c r="O2143">
        <v>15.09</v>
      </c>
      <c r="P2143">
        <v>40.67</v>
      </c>
      <c r="Q2143">
        <v>15.09</v>
      </c>
      <c r="R2143">
        <v>25.580000000000002</v>
      </c>
      <c r="S2143">
        <v>0.62896483894762722</v>
      </c>
      <c r="T2143">
        <v>2026</v>
      </c>
      <c r="U2143" t="s">
        <v>92</v>
      </c>
      <c r="V2143">
        <v>10</v>
      </c>
      <c r="W2143" t="s">
        <v>85</v>
      </c>
    </row>
    <row r="2144" spans="1:23">
      <c r="A2144">
        <v>109</v>
      </c>
      <c r="B2144" s="11">
        <v>46313</v>
      </c>
      <c r="C2144">
        <v>2026</v>
      </c>
      <c r="D2144" t="s">
        <v>92</v>
      </c>
      <c r="E2144" t="s">
        <v>85</v>
      </c>
      <c r="F2144" t="s">
        <v>6</v>
      </c>
      <c r="G2144" t="s">
        <v>7</v>
      </c>
      <c r="H2144" t="s">
        <v>2</v>
      </c>
      <c r="I2144" t="s">
        <v>3</v>
      </c>
      <c r="J2144" t="s">
        <v>9</v>
      </c>
      <c r="K2144" t="s">
        <v>10</v>
      </c>
      <c r="L2144">
        <v>1</v>
      </c>
      <c r="M2144">
        <v>90.09</v>
      </c>
      <c r="N2144">
        <v>0</v>
      </c>
      <c r="O2144">
        <v>45.17</v>
      </c>
      <c r="P2144">
        <v>90.09</v>
      </c>
      <c r="Q2144">
        <v>45.17</v>
      </c>
      <c r="R2144">
        <v>44.92</v>
      </c>
      <c r="S2144">
        <v>0.49861249861249862</v>
      </c>
      <c r="T2144">
        <v>2026</v>
      </c>
      <c r="U2144" t="s">
        <v>92</v>
      </c>
      <c r="V2144">
        <v>10</v>
      </c>
      <c r="W2144" t="s">
        <v>85</v>
      </c>
    </row>
    <row r="2145" spans="1:23">
      <c r="A2145">
        <v>744</v>
      </c>
      <c r="B2145" s="11">
        <v>46313</v>
      </c>
      <c r="C2145">
        <v>2026</v>
      </c>
      <c r="D2145" t="s">
        <v>92</v>
      </c>
      <c r="E2145" t="s">
        <v>85</v>
      </c>
      <c r="F2145" t="s">
        <v>11</v>
      </c>
      <c r="G2145" t="s">
        <v>39</v>
      </c>
      <c r="H2145" t="s">
        <v>2</v>
      </c>
      <c r="I2145" t="s">
        <v>3</v>
      </c>
      <c r="J2145" t="s">
        <v>14</v>
      </c>
      <c r="K2145" t="s">
        <v>15</v>
      </c>
      <c r="L2145">
        <v>1</v>
      </c>
      <c r="M2145">
        <v>36.83</v>
      </c>
      <c r="N2145">
        <v>0</v>
      </c>
      <c r="O2145">
        <v>13.64</v>
      </c>
      <c r="P2145">
        <v>36.83</v>
      </c>
      <c r="Q2145">
        <v>13.64</v>
      </c>
      <c r="R2145">
        <v>23.189999999999998</v>
      </c>
      <c r="S2145">
        <v>0.62964974205810476</v>
      </c>
      <c r="T2145">
        <v>2026</v>
      </c>
      <c r="U2145" t="s">
        <v>92</v>
      </c>
      <c r="V2145">
        <v>10</v>
      </c>
      <c r="W2145" t="s">
        <v>85</v>
      </c>
    </row>
    <row r="2146" spans="1:23">
      <c r="A2146">
        <v>960</v>
      </c>
      <c r="B2146" s="11">
        <v>46313</v>
      </c>
      <c r="C2146">
        <v>2026</v>
      </c>
      <c r="D2146" t="s">
        <v>92</v>
      </c>
      <c r="E2146" t="s">
        <v>85</v>
      </c>
      <c r="F2146" t="s">
        <v>6</v>
      </c>
      <c r="G2146" t="s">
        <v>43</v>
      </c>
      <c r="H2146" t="s">
        <v>28</v>
      </c>
      <c r="I2146" t="s">
        <v>3</v>
      </c>
      <c r="J2146" t="s">
        <v>23</v>
      </c>
      <c r="K2146" t="s">
        <v>29</v>
      </c>
      <c r="L2146">
        <v>5</v>
      </c>
      <c r="M2146">
        <v>196.37</v>
      </c>
      <c r="N2146">
        <v>0.05</v>
      </c>
      <c r="O2146">
        <v>103.51</v>
      </c>
      <c r="P2146">
        <v>932.75749999999994</v>
      </c>
      <c r="Q2146">
        <v>517.55000000000007</v>
      </c>
      <c r="R2146">
        <v>415.20749999999987</v>
      </c>
      <c r="S2146">
        <v>0.44513981393877816</v>
      </c>
      <c r="T2146">
        <v>2026</v>
      </c>
      <c r="U2146" t="s">
        <v>92</v>
      </c>
      <c r="V2146">
        <v>10</v>
      </c>
      <c r="W2146" t="s">
        <v>85</v>
      </c>
    </row>
    <row r="2147" spans="1:23">
      <c r="A2147">
        <v>1389</v>
      </c>
      <c r="B2147" s="11">
        <v>46313</v>
      </c>
      <c r="C2147">
        <v>2026</v>
      </c>
      <c r="D2147" t="s">
        <v>92</v>
      </c>
      <c r="E2147" t="s">
        <v>85</v>
      </c>
      <c r="F2147" t="s">
        <v>0</v>
      </c>
      <c r="G2147" t="s">
        <v>50</v>
      </c>
      <c r="H2147" t="s">
        <v>2</v>
      </c>
      <c r="I2147" t="s">
        <v>13</v>
      </c>
      <c r="J2147" t="s">
        <v>9</v>
      </c>
      <c r="K2147" t="s">
        <v>10</v>
      </c>
      <c r="L2147">
        <v>2</v>
      </c>
      <c r="M2147">
        <v>93.73</v>
      </c>
      <c r="N2147">
        <v>0</v>
      </c>
      <c r="O2147">
        <v>44.79</v>
      </c>
      <c r="P2147">
        <v>187.46</v>
      </c>
      <c r="Q2147">
        <v>89.58</v>
      </c>
      <c r="R2147">
        <v>97.88000000000001</v>
      </c>
      <c r="S2147">
        <v>0.52213805611863873</v>
      </c>
      <c r="T2147">
        <v>2026</v>
      </c>
      <c r="U2147" t="s">
        <v>92</v>
      </c>
      <c r="V2147">
        <v>10</v>
      </c>
      <c r="W2147" t="s">
        <v>85</v>
      </c>
    </row>
    <row r="2148" spans="1:23">
      <c r="A2148">
        <v>1493</v>
      </c>
      <c r="B2148" s="11">
        <v>46313</v>
      </c>
      <c r="C2148">
        <v>2026</v>
      </c>
      <c r="D2148" t="s">
        <v>92</v>
      </c>
      <c r="E2148" t="s">
        <v>85</v>
      </c>
      <c r="F2148" t="s">
        <v>11</v>
      </c>
      <c r="G2148" t="s">
        <v>39</v>
      </c>
      <c r="H2148" t="s">
        <v>2</v>
      </c>
      <c r="I2148" t="s">
        <v>16</v>
      </c>
      <c r="J2148" t="s">
        <v>14</v>
      </c>
      <c r="K2148" t="s">
        <v>15</v>
      </c>
      <c r="L2148">
        <v>1</v>
      </c>
      <c r="M2148">
        <v>36.46</v>
      </c>
      <c r="N2148">
        <v>0.05</v>
      </c>
      <c r="O2148">
        <v>13.35</v>
      </c>
      <c r="P2148">
        <v>34.637</v>
      </c>
      <c r="Q2148">
        <v>13.35</v>
      </c>
      <c r="R2148">
        <v>21.286999999999999</v>
      </c>
      <c r="S2148">
        <v>0.61457401045125148</v>
      </c>
      <c r="T2148">
        <v>2026</v>
      </c>
      <c r="U2148" t="s">
        <v>92</v>
      </c>
      <c r="V2148">
        <v>10</v>
      </c>
      <c r="W2148" t="s">
        <v>85</v>
      </c>
    </row>
    <row r="2149" spans="1:23">
      <c r="A2149">
        <v>1967</v>
      </c>
      <c r="B2149" s="11">
        <v>46313</v>
      </c>
      <c r="C2149">
        <v>2026</v>
      </c>
      <c r="D2149" t="s">
        <v>92</v>
      </c>
      <c r="E2149" t="s">
        <v>85</v>
      </c>
      <c r="F2149" t="s">
        <v>6</v>
      </c>
      <c r="G2149" t="s">
        <v>49</v>
      </c>
      <c r="H2149" t="s">
        <v>2</v>
      </c>
      <c r="I2149" t="s">
        <v>3</v>
      </c>
      <c r="J2149" t="s">
        <v>23</v>
      </c>
      <c r="K2149" t="s">
        <v>51</v>
      </c>
      <c r="L2149">
        <v>2</v>
      </c>
      <c r="M2149">
        <v>125.91</v>
      </c>
      <c r="N2149">
        <v>0</v>
      </c>
      <c r="O2149">
        <v>61.95</v>
      </c>
      <c r="P2149">
        <v>251.82</v>
      </c>
      <c r="Q2149">
        <v>123.9</v>
      </c>
      <c r="R2149">
        <v>127.91999999999999</v>
      </c>
      <c r="S2149">
        <v>0.50798189182749576</v>
      </c>
      <c r="T2149">
        <v>2026</v>
      </c>
      <c r="U2149" t="s">
        <v>92</v>
      </c>
      <c r="V2149">
        <v>10</v>
      </c>
      <c r="W2149" t="s">
        <v>85</v>
      </c>
    </row>
    <row r="2150" spans="1:23">
      <c r="A2150">
        <v>2132</v>
      </c>
      <c r="B2150" s="11">
        <v>46313</v>
      </c>
      <c r="C2150">
        <v>2026</v>
      </c>
      <c r="D2150" t="s">
        <v>92</v>
      </c>
      <c r="E2150" t="s">
        <v>85</v>
      </c>
      <c r="F2150" t="s">
        <v>20</v>
      </c>
      <c r="G2150" t="s">
        <v>33</v>
      </c>
      <c r="H2150" t="s">
        <v>19</v>
      </c>
      <c r="I2150" t="s">
        <v>13</v>
      </c>
      <c r="J2150" t="s">
        <v>9</v>
      </c>
      <c r="K2150" t="s">
        <v>10</v>
      </c>
      <c r="L2150">
        <v>1</v>
      </c>
      <c r="M2150">
        <v>92.56</v>
      </c>
      <c r="N2150">
        <v>0.1</v>
      </c>
      <c r="O2150">
        <v>44.23</v>
      </c>
      <c r="P2150">
        <v>83.304000000000002</v>
      </c>
      <c r="Q2150">
        <v>44.23</v>
      </c>
      <c r="R2150">
        <v>39.074000000000005</v>
      </c>
      <c r="S2150">
        <v>0.46905310669355621</v>
      </c>
      <c r="T2150">
        <v>2026</v>
      </c>
      <c r="U2150" t="s">
        <v>92</v>
      </c>
      <c r="V2150">
        <v>10</v>
      </c>
      <c r="W2150" t="s">
        <v>85</v>
      </c>
    </row>
    <row r="2151" spans="1:23">
      <c r="A2151">
        <v>2882</v>
      </c>
      <c r="B2151" s="11">
        <v>46313</v>
      </c>
      <c r="C2151">
        <v>2026</v>
      </c>
      <c r="D2151" t="s">
        <v>92</v>
      </c>
      <c r="E2151" t="s">
        <v>85</v>
      </c>
      <c r="F2151" t="s">
        <v>20</v>
      </c>
      <c r="G2151" t="s">
        <v>33</v>
      </c>
      <c r="H2151" t="s">
        <v>28</v>
      </c>
      <c r="I2151" t="s">
        <v>13</v>
      </c>
      <c r="J2151" t="s">
        <v>9</v>
      </c>
      <c r="K2151" t="s">
        <v>46</v>
      </c>
      <c r="L2151">
        <v>4</v>
      </c>
      <c r="M2151">
        <v>70.02</v>
      </c>
      <c r="N2151">
        <v>0</v>
      </c>
      <c r="O2151">
        <v>32.86</v>
      </c>
      <c r="P2151">
        <v>280.08</v>
      </c>
      <c r="Q2151">
        <v>131.44</v>
      </c>
      <c r="R2151">
        <v>148.63999999999999</v>
      </c>
      <c r="S2151">
        <v>0.53070551271065403</v>
      </c>
      <c r="T2151">
        <v>2026</v>
      </c>
      <c r="U2151" t="s">
        <v>92</v>
      </c>
      <c r="V2151">
        <v>10</v>
      </c>
      <c r="W2151" t="s">
        <v>85</v>
      </c>
    </row>
    <row r="2152" spans="1:23">
      <c r="A2152">
        <v>3345</v>
      </c>
      <c r="B2152" s="11">
        <v>46313</v>
      </c>
      <c r="C2152">
        <v>2026</v>
      </c>
      <c r="D2152" t="s">
        <v>92</v>
      </c>
      <c r="E2152" t="s">
        <v>85</v>
      </c>
      <c r="F2152" t="s">
        <v>0</v>
      </c>
      <c r="G2152" t="s">
        <v>50</v>
      </c>
      <c r="H2152" t="s">
        <v>2</v>
      </c>
      <c r="I2152" t="s">
        <v>3</v>
      </c>
      <c r="J2152" t="s">
        <v>4</v>
      </c>
      <c r="K2152" t="s">
        <v>22</v>
      </c>
      <c r="L2152">
        <v>3</v>
      </c>
      <c r="M2152">
        <v>51.62</v>
      </c>
      <c r="N2152">
        <v>0.1</v>
      </c>
      <c r="O2152">
        <v>22.94</v>
      </c>
      <c r="P2152">
        <v>139.374</v>
      </c>
      <c r="Q2152">
        <v>68.820000000000007</v>
      </c>
      <c r="R2152">
        <v>70.553999999999988</v>
      </c>
      <c r="S2152">
        <v>0.50622067243531788</v>
      </c>
      <c r="T2152">
        <v>2026</v>
      </c>
      <c r="U2152" t="s">
        <v>92</v>
      </c>
      <c r="V2152">
        <v>10</v>
      </c>
      <c r="W2152" t="s">
        <v>85</v>
      </c>
    </row>
    <row r="2153" spans="1:23">
      <c r="A2153">
        <v>4089</v>
      </c>
      <c r="B2153" s="11">
        <v>46313</v>
      </c>
      <c r="C2153">
        <v>2026</v>
      </c>
      <c r="D2153" t="s">
        <v>92</v>
      </c>
      <c r="E2153" t="s">
        <v>85</v>
      </c>
      <c r="F2153" t="s">
        <v>11</v>
      </c>
      <c r="G2153" t="s">
        <v>12</v>
      </c>
      <c r="H2153" t="s">
        <v>2</v>
      </c>
      <c r="I2153" t="s">
        <v>13</v>
      </c>
      <c r="J2153" t="s">
        <v>23</v>
      </c>
      <c r="K2153" t="s">
        <v>29</v>
      </c>
      <c r="L2153">
        <v>1</v>
      </c>
      <c r="M2153">
        <v>196.39</v>
      </c>
      <c r="N2153">
        <v>0</v>
      </c>
      <c r="O2153">
        <v>104.66</v>
      </c>
      <c r="P2153">
        <v>196.39</v>
      </c>
      <c r="Q2153">
        <v>104.66</v>
      </c>
      <c r="R2153">
        <v>91.72999999999999</v>
      </c>
      <c r="S2153">
        <v>0.46708080859514228</v>
      </c>
      <c r="T2153">
        <v>2026</v>
      </c>
      <c r="U2153" t="s">
        <v>92</v>
      </c>
      <c r="V2153">
        <v>10</v>
      </c>
      <c r="W2153" t="s">
        <v>85</v>
      </c>
    </row>
    <row r="2154" spans="1:23">
      <c r="A2154">
        <v>4119</v>
      </c>
      <c r="B2154" s="11">
        <v>46313</v>
      </c>
      <c r="C2154">
        <v>2026</v>
      </c>
      <c r="D2154" t="s">
        <v>92</v>
      </c>
      <c r="E2154" t="s">
        <v>85</v>
      </c>
      <c r="F2154" t="s">
        <v>20</v>
      </c>
      <c r="G2154" t="s">
        <v>33</v>
      </c>
      <c r="H2154" t="s">
        <v>8</v>
      </c>
      <c r="I2154" t="s">
        <v>16</v>
      </c>
      <c r="J2154" t="s">
        <v>34</v>
      </c>
      <c r="K2154" t="s">
        <v>35</v>
      </c>
      <c r="L2154">
        <v>10</v>
      </c>
      <c r="M2154">
        <v>41.26</v>
      </c>
      <c r="N2154">
        <v>0.1</v>
      </c>
      <c r="O2154">
        <v>15.06</v>
      </c>
      <c r="P2154">
        <v>371.34</v>
      </c>
      <c r="Q2154">
        <v>150.6</v>
      </c>
      <c r="R2154">
        <v>220.73999999999998</v>
      </c>
      <c r="S2154">
        <v>0.59444175149458711</v>
      </c>
      <c r="T2154">
        <v>2026</v>
      </c>
      <c r="U2154" t="s">
        <v>92</v>
      </c>
      <c r="V2154">
        <v>10</v>
      </c>
      <c r="W2154" t="s">
        <v>85</v>
      </c>
    </row>
    <row r="2155" spans="1:23">
      <c r="A2155">
        <v>4968</v>
      </c>
      <c r="B2155" s="11">
        <v>46313</v>
      </c>
      <c r="C2155">
        <v>2026</v>
      </c>
      <c r="D2155" t="s">
        <v>92</v>
      </c>
      <c r="E2155" t="s">
        <v>85</v>
      </c>
      <c r="F2155" t="s">
        <v>11</v>
      </c>
      <c r="G2155" t="s">
        <v>18</v>
      </c>
      <c r="H2155" t="s">
        <v>28</v>
      </c>
      <c r="I2155" t="s">
        <v>13</v>
      </c>
      <c r="J2155" t="s">
        <v>14</v>
      </c>
      <c r="K2155" t="s">
        <v>15</v>
      </c>
      <c r="L2155">
        <v>1</v>
      </c>
      <c r="M2155">
        <v>35.549999999999997</v>
      </c>
      <c r="N2155">
        <v>0.05</v>
      </c>
      <c r="O2155">
        <v>13.44</v>
      </c>
      <c r="P2155">
        <v>33.772499999999994</v>
      </c>
      <c r="Q2155">
        <v>13.44</v>
      </c>
      <c r="R2155">
        <v>20.332499999999996</v>
      </c>
      <c r="S2155">
        <v>0.60204308238951809</v>
      </c>
      <c r="T2155">
        <v>2026</v>
      </c>
      <c r="U2155" t="s">
        <v>92</v>
      </c>
      <c r="V2155">
        <v>10</v>
      </c>
      <c r="W2155" t="s">
        <v>85</v>
      </c>
    </row>
    <row r="2156" spans="1:23">
      <c r="A2156">
        <v>5197</v>
      </c>
      <c r="B2156" s="11">
        <v>46313</v>
      </c>
      <c r="C2156">
        <v>2026</v>
      </c>
      <c r="D2156" t="s">
        <v>92</v>
      </c>
      <c r="E2156" t="s">
        <v>85</v>
      </c>
      <c r="F2156" t="s">
        <v>20</v>
      </c>
      <c r="G2156" t="s">
        <v>33</v>
      </c>
      <c r="H2156" t="s">
        <v>2</v>
      </c>
      <c r="I2156" t="s">
        <v>13</v>
      </c>
      <c r="J2156" t="s">
        <v>4</v>
      </c>
      <c r="K2156" t="s">
        <v>22</v>
      </c>
      <c r="L2156">
        <v>1</v>
      </c>
      <c r="M2156">
        <v>49.5</v>
      </c>
      <c r="N2156">
        <v>0</v>
      </c>
      <c r="O2156">
        <v>22.36</v>
      </c>
      <c r="P2156">
        <v>49.5</v>
      </c>
      <c r="Q2156">
        <v>22.36</v>
      </c>
      <c r="R2156">
        <v>27.14</v>
      </c>
      <c r="S2156">
        <v>0.54828282828282826</v>
      </c>
      <c r="T2156">
        <v>2026</v>
      </c>
      <c r="U2156" t="s">
        <v>92</v>
      </c>
      <c r="V2156">
        <v>10</v>
      </c>
      <c r="W2156" t="s">
        <v>85</v>
      </c>
    </row>
    <row r="2157" spans="1:23">
      <c r="A2157">
        <v>66</v>
      </c>
      <c r="B2157" s="11">
        <v>46314</v>
      </c>
      <c r="C2157">
        <v>2026</v>
      </c>
      <c r="D2157" t="s">
        <v>92</v>
      </c>
      <c r="E2157" t="s">
        <v>85</v>
      </c>
      <c r="F2157" t="s">
        <v>0</v>
      </c>
      <c r="G2157" t="s">
        <v>50</v>
      </c>
      <c r="H2157" t="s">
        <v>2</v>
      </c>
      <c r="I2157" t="s">
        <v>16</v>
      </c>
      <c r="J2157" t="s">
        <v>23</v>
      </c>
      <c r="K2157" t="s">
        <v>40</v>
      </c>
      <c r="L2157">
        <v>1</v>
      </c>
      <c r="M2157">
        <v>80.58</v>
      </c>
      <c r="N2157">
        <v>0</v>
      </c>
      <c r="O2157">
        <v>40.43</v>
      </c>
      <c r="P2157">
        <v>80.58</v>
      </c>
      <c r="Q2157">
        <v>40.43</v>
      </c>
      <c r="R2157">
        <v>40.15</v>
      </c>
      <c r="S2157">
        <v>0.49826259617771157</v>
      </c>
      <c r="T2157">
        <v>2026</v>
      </c>
      <c r="U2157" t="s">
        <v>92</v>
      </c>
      <c r="V2157">
        <v>10</v>
      </c>
      <c r="W2157" t="s">
        <v>85</v>
      </c>
    </row>
    <row r="2158" spans="1:23">
      <c r="A2158">
        <v>585</v>
      </c>
      <c r="B2158" s="11">
        <v>46314</v>
      </c>
      <c r="C2158">
        <v>2026</v>
      </c>
      <c r="D2158" t="s">
        <v>92</v>
      </c>
      <c r="E2158" t="s">
        <v>85</v>
      </c>
      <c r="F2158" t="s">
        <v>11</v>
      </c>
      <c r="G2158" t="s">
        <v>25</v>
      </c>
      <c r="H2158" t="s">
        <v>19</v>
      </c>
      <c r="I2158" t="s">
        <v>16</v>
      </c>
      <c r="J2158" t="s">
        <v>14</v>
      </c>
      <c r="K2158" t="s">
        <v>48</v>
      </c>
      <c r="L2158">
        <v>2</v>
      </c>
      <c r="M2158">
        <v>161.59</v>
      </c>
      <c r="N2158">
        <v>0.05</v>
      </c>
      <c r="O2158">
        <v>89.57</v>
      </c>
      <c r="P2158">
        <v>307.02100000000002</v>
      </c>
      <c r="Q2158">
        <v>179.14</v>
      </c>
      <c r="R2158">
        <v>127.88100000000003</v>
      </c>
      <c r="S2158">
        <v>0.41652199686666391</v>
      </c>
      <c r="T2158">
        <v>2026</v>
      </c>
      <c r="U2158" t="s">
        <v>92</v>
      </c>
      <c r="V2158">
        <v>10</v>
      </c>
      <c r="W2158" t="s">
        <v>85</v>
      </c>
    </row>
    <row r="2159" spans="1:23">
      <c r="A2159">
        <v>856</v>
      </c>
      <c r="B2159" s="11">
        <v>46314</v>
      </c>
      <c r="C2159">
        <v>2026</v>
      </c>
      <c r="D2159" t="s">
        <v>92</v>
      </c>
      <c r="E2159" t="s">
        <v>85</v>
      </c>
      <c r="F2159" t="s">
        <v>20</v>
      </c>
      <c r="G2159" t="s">
        <v>33</v>
      </c>
      <c r="H2159" t="s">
        <v>2</v>
      </c>
      <c r="I2159" t="s">
        <v>16</v>
      </c>
      <c r="J2159" t="s">
        <v>23</v>
      </c>
      <c r="K2159" t="s">
        <v>40</v>
      </c>
      <c r="L2159">
        <v>1</v>
      </c>
      <c r="M2159">
        <v>80.319999999999993</v>
      </c>
      <c r="N2159">
        <v>0</v>
      </c>
      <c r="O2159">
        <v>39.729999999999997</v>
      </c>
      <c r="P2159">
        <v>80.319999999999993</v>
      </c>
      <c r="Q2159">
        <v>39.729999999999997</v>
      </c>
      <c r="R2159">
        <v>40.589999999999996</v>
      </c>
      <c r="S2159">
        <v>0.50535358565737054</v>
      </c>
      <c r="T2159">
        <v>2026</v>
      </c>
      <c r="U2159" t="s">
        <v>92</v>
      </c>
      <c r="V2159">
        <v>10</v>
      </c>
      <c r="W2159" t="s">
        <v>85</v>
      </c>
    </row>
    <row r="2160" spans="1:23">
      <c r="A2160">
        <v>1793</v>
      </c>
      <c r="B2160" s="11">
        <v>46314</v>
      </c>
      <c r="C2160">
        <v>2026</v>
      </c>
      <c r="D2160" t="s">
        <v>92</v>
      </c>
      <c r="E2160" t="s">
        <v>85</v>
      </c>
      <c r="F2160" t="s">
        <v>0</v>
      </c>
      <c r="G2160" t="s">
        <v>36</v>
      </c>
      <c r="H2160" t="s">
        <v>28</v>
      </c>
      <c r="I2160" t="s">
        <v>13</v>
      </c>
      <c r="J2160" t="s">
        <v>14</v>
      </c>
      <c r="K2160" t="s">
        <v>48</v>
      </c>
      <c r="L2160">
        <v>1</v>
      </c>
      <c r="M2160">
        <v>164.25</v>
      </c>
      <c r="N2160">
        <v>0</v>
      </c>
      <c r="O2160">
        <v>86.6</v>
      </c>
      <c r="P2160">
        <v>164.25</v>
      </c>
      <c r="Q2160">
        <v>86.6</v>
      </c>
      <c r="R2160">
        <v>77.650000000000006</v>
      </c>
      <c r="S2160">
        <v>0.47275494672754947</v>
      </c>
      <c r="T2160">
        <v>2026</v>
      </c>
      <c r="U2160" t="s">
        <v>92</v>
      </c>
      <c r="V2160">
        <v>10</v>
      </c>
      <c r="W2160" t="s">
        <v>85</v>
      </c>
    </row>
    <row r="2161" spans="1:23">
      <c r="A2161">
        <v>4763</v>
      </c>
      <c r="B2161" s="11">
        <v>46314</v>
      </c>
      <c r="C2161">
        <v>2026</v>
      </c>
      <c r="D2161" t="s">
        <v>92</v>
      </c>
      <c r="E2161" t="s">
        <v>85</v>
      </c>
      <c r="F2161" t="s">
        <v>20</v>
      </c>
      <c r="G2161" t="s">
        <v>33</v>
      </c>
      <c r="H2161" t="s">
        <v>28</v>
      </c>
      <c r="I2161" t="s">
        <v>13</v>
      </c>
      <c r="J2161" t="s">
        <v>4</v>
      </c>
      <c r="K2161" t="s">
        <v>30</v>
      </c>
      <c r="L2161">
        <v>6</v>
      </c>
      <c r="M2161">
        <v>101.6</v>
      </c>
      <c r="N2161">
        <v>0</v>
      </c>
      <c r="O2161">
        <v>50.17</v>
      </c>
      <c r="P2161">
        <v>609.59999999999991</v>
      </c>
      <c r="Q2161">
        <v>301.02</v>
      </c>
      <c r="R2161">
        <v>308.57999999999993</v>
      </c>
      <c r="S2161">
        <v>0.50620078740157481</v>
      </c>
      <c r="T2161">
        <v>2026</v>
      </c>
      <c r="U2161" t="s">
        <v>92</v>
      </c>
      <c r="V2161">
        <v>10</v>
      </c>
      <c r="W2161" t="s">
        <v>85</v>
      </c>
    </row>
    <row r="2162" spans="1:23">
      <c r="A2162">
        <v>1716</v>
      </c>
      <c r="B2162" s="11">
        <v>46315</v>
      </c>
      <c r="C2162">
        <v>2026</v>
      </c>
      <c r="D2162" t="s">
        <v>92</v>
      </c>
      <c r="E2162" t="s">
        <v>85</v>
      </c>
      <c r="F2162" t="s">
        <v>0</v>
      </c>
      <c r="G2162" t="s">
        <v>1</v>
      </c>
      <c r="H2162" t="s">
        <v>19</v>
      </c>
      <c r="I2162" t="s">
        <v>3</v>
      </c>
      <c r="J2162" t="s">
        <v>34</v>
      </c>
      <c r="K2162" t="s">
        <v>42</v>
      </c>
      <c r="L2162">
        <v>5</v>
      </c>
      <c r="M2162">
        <v>35.99</v>
      </c>
      <c r="N2162">
        <v>0</v>
      </c>
      <c r="O2162">
        <v>14.19</v>
      </c>
      <c r="P2162">
        <v>179.95000000000002</v>
      </c>
      <c r="Q2162">
        <v>70.95</v>
      </c>
      <c r="R2162">
        <v>109.00000000000001</v>
      </c>
      <c r="S2162">
        <v>0.60572381217004723</v>
      </c>
      <c r="T2162">
        <v>2026</v>
      </c>
      <c r="U2162" t="s">
        <v>92</v>
      </c>
      <c r="V2162">
        <v>10</v>
      </c>
      <c r="W2162" t="s">
        <v>85</v>
      </c>
    </row>
    <row r="2163" spans="1:23">
      <c r="A2163">
        <v>1759</v>
      </c>
      <c r="B2163" s="11">
        <v>46315</v>
      </c>
      <c r="C2163">
        <v>2026</v>
      </c>
      <c r="D2163" t="s">
        <v>92</v>
      </c>
      <c r="E2163" t="s">
        <v>85</v>
      </c>
      <c r="F2163" t="s">
        <v>20</v>
      </c>
      <c r="G2163" t="s">
        <v>33</v>
      </c>
      <c r="H2163" t="s">
        <v>2</v>
      </c>
      <c r="I2163" t="s">
        <v>3</v>
      </c>
      <c r="J2163" t="s">
        <v>34</v>
      </c>
      <c r="K2163" t="s">
        <v>42</v>
      </c>
      <c r="L2163">
        <v>2</v>
      </c>
      <c r="M2163">
        <v>36.57</v>
      </c>
      <c r="N2163">
        <v>0.1</v>
      </c>
      <c r="O2163">
        <v>13.79</v>
      </c>
      <c r="P2163">
        <v>65.826000000000008</v>
      </c>
      <c r="Q2163">
        <v>27.58</v>
      </c>
      <c r="R2163">
        <v>38.246000000000009</v>
      </c>
      <c r="S2163">
        <v>0.58101661957281325</v>
      </c>
      <c r="T2163">
        <v>2026</v>
      </c>
      <c r="U2163" t="s">
        <v>92</v>
      </c>
      <c r="V2163">
        <v>10</v>
      </c>
      <c r="W2163" t="s">
        <v>85</v>
      </c>
    </row>
    <row r="2164" spans="1:23">
      <c r="A2164">
        <v>1811</v>
      </c>
      <c r="B2164" s="11">
        <v>46315</v>
      </c>
      <c r="C2164">
        <v>2026</v>
      </c>
      <c r="D2164" t="s">
        <v>92</v>
      </c>
      <c r="E2164" t="s">
        <v>85</v>
      </c>
      <c r="F2164" t="s">
        <v>6</v>
      </c>
      <c r="G2164" t="s">
        <v>27</v>
      </c>
      <c r="H2164" t="s">
        <v>2</v>
      </c>
      <c r="I2164" t="s">
        <v>13</v>
      </c>
      <c r="J2164" t="s">
        <v>4</v>
      </c>
      <c r="K2164" t="s">
        <v>26</v>
      </c>
      <c r="L2164">
        <v>1</v>
      </c>
      <c r="M2164">
        <v>40.99</v>
      </c>
      <c r="N2164">
        <v>0.1</v>
      </c>
      <c r="O2164">
        <v>17.16</v>
      </c>
      <c r="P2164">
        <v>36.891000000000005</v>
      </c>
      <c r="Q2164">
        <v>17.16</v>
      </c>
      <c r="R2164">
        <v>19.731000000000005</v>
      </c>
      <c r="S2164">
        <v>0.5348458973733432</v>
      </c>
      <c r="T2164">
        <v>2026</v>
      </c>
      <c r="U2164" t="s">
        <v>92</v>
      </c>
      <c r="V2164">
        <v>10</v>
      </c>
      <c r="W2164" t="s">
        <v>85</v>
      </c>
    </row>
    <row r="2165" spans="1:23">
      <c r="A2165">
        <v>2918</v>
      </c>
      <c r="B2165" s="11">
        <v>46315</v>
      </c>
      <c r="C2165">
        <v>2026</v>
      </c>
      <c r="D2165" t="s">
        <v>92</v>
      </c>
      <c r="E2165" t="s">
        <v>85</v>
      </c>
      <c r="F2165" t="s">
        <v>20</v>
      </c>
      <c r="G2165" t="s">
        <v>33</v>
      </c>
      <c r="H2165" t="s">
        <v>19</v>
      </c>
      <c r="I2165" t="s">
        <v>3</v>
      </c>
      <c r="J2165" t="s">
        <v>23</v>
      </c>
      <c r="K2165" t="s">
        <v>40</v>
      </c>
      <c r="L2165">
        <v>3</v>
      </c>
      <c r="M2165">
        <v>80.47</v>
      </c>
      <c r="N2165">
        <v>0</v>
      </c>
      <c r="O2165">
        <v>40.090000000000003</v>
      </c>
      <c r="P2165">
        <v>241.41</v>
      </c>
      <c r="Q2165">
        <v>120.27000000000001</v>
      </c>
      <c r="R2165">
        <v>121.13999999999999</v>
      </c>
      <c r="S2165">
        <v>0.50180191375667949</v>
      </c>
      <c r="T2165">
        <v>2026</v>
      </c>
      <c r="U2165" t="s">
        <v>92</v>
      </c>
      <c r="V2165">
        <v>10</v>
      </c>
      <c r="W2165" t="s">
        <v>85</v>
      </c>
    </row>
    <row r="2166" spans="1:23">
      <c r="A2166">
        <v>4150</v>
      </c>
      <c r="B2166" s="11">
        <v>46315</v>
      </c>
      <c r="C2166">
        <v>2026</v>
      </c>
      <c r="D2166" t="s">
        <v>92</v>
      </c>
      <c r="E2166" t="s">
        <v>85</v>
      </c>
      <c r="F2166" t="s">
        <v>20</v>
      </c>
      <c r="G2166" t="s">
        <v>47</v>
      </c>
      <c r="H2166" t="s">
        <v>19</v>
      </c>
      <c r="I2166" t="s">
        <v>16</v>
      </c>
      <c r="J2166" t="s">
        <v>9</v>
      </c>
      <c r="K2166" t="s">
        <v>17</v>
      </c>
      <c r="L2166">
        <v>5</v>
      </c>
      <c r="M2166">
        <v>140.32</v>
      </c>
      <c r="N2166">
        <v>0</v>
      </c>
      <c r="O2166">
        <v>80.08</v>
      </c>
      <c r="P2166">
        <v>701.59999999999991</v>
      </c>
      <c r="Q2166">
        <v>400.4</v>
      </c>
      <c r="R2166">
        <v>301.19999999999993</v>
      </c>
      <c r="S2166">
        <v>0.4293044469783352</v>
      </c>
      <c r="T2166">
        <v>2026</v>
      </c>
      <c r="U2166" t="s">
        <v>92</v>
      </c>
      <c r="V2166">
        <v>10</v>
      </c>
      <c r="W2166" t="s">
        <v>85</v>
      </c>
    </row>
    <row r="2167" spans="1:23">
      <c r="A2167">
        <v>4830</v>
      </c>
      <c r="B2167" s="11">
        <v>46315</v>
      </c>
      <c r="C2167">
        <v>2026</v>
      </c>
      <c r="D2167" t="s">
        <v>92</v>
      </c>
      <c r="E2167" t="s">
        <v>85</v>
      </c>
      <c r="F2167" t="s">
        <v>6</v>
      </c>
      <c r="G2167" t="s">
        <v>41</v>
      </c>
      <c r="H2167" t="s">
        <v>2</v>
      </c>
      <c r="I2167" t="s">
        <v>13</v>
      </c>
      <c r="J2167" t="s">
        <v>34</v>
      </c>
      <c r="K2167" t="s">
        <v>38</v>
      </c>
      <c r="L2167">
        <v>3</v>
      </c>
      <c r="M2167">
        <v>125.93</v>
      </c>
      <c r="N2167">
        <v>0.1</v>
      </c>
      <c r="O2167">
        <v>68.45</v>
      </c>
      <c r="P2167">
        <v>340.01100000000002</v>
      </c>
      <c r="Q2167">
        <v>205.35000000000002</v>
      </c>
      <c r="R2167">
        <v>134.661</v>
      </c>
      <c r="S2167">
        <v>0.39604895135745605</v>
      </c>
      <c r="T2167">
        <v>2026</v>
      </c>
      <c r="U2167" t="s">
        <v>92</v>
      </c>
      <c r="V2167">
        <v>10</v>
      </c>
      <c r="W2167" t="s">
        <v>85</v>
      </c>
    </row>
    <row r="2168" spans="1:23">
      <c r="A2168">
        <v>4698</v>
      </c>
      <c r="B2168" s="11">
        <v>46316</v>
      </c>
      <c r="C2168">
        <v>2026</v>
      </c>
      <c r="D2168" t="s">
        <v>92</v>
      </c>
      <c r="E2168" t="s">
        <v>85</v>
      </c>
      <c r="F2168" t="s">
        <v>20</v>
      </c>
      <c r="G2168" t="s">
        <v>33</v>
      </c>
      <c r="H2168" t="s">
        <v>2</v>
      </c>
      <c r="I2168" t="s">
        <v>3</v>
      </c>
      <c r="J2168" t="s">
        <v>9</v>
      </c>
      <c r="K2168" t="s">
        <v>17</v>
      </c>
      <c r="L2168">
        <v>2</v>
      </c>
      <c r="M2168">
        <v>141.4</v>
      </c>
      <c r="N2168">
        <v>0.05</v>
      </c>
      <c r="O2168">
        <v>77.48</v>
      </c>
      <c r="P2168">
        <v>268.66000000000003</v>
      </c>
      <c r="Q2168">
        <v>154.96</v>
      </c>
      <c r="R2168">
        <v>113.70000000000002</v>
      </c>
      <c r="S2168">
        <v>0.42321149408173903</v>
      </c>
      <c r="T2168">
        <v>2026</v>
      </c>
      <c r="U2168" t="s">
        <v>92</v>
      </c>
      <c r="V2168">
        <v>10</v>
      </c>
      <c r="W2168" t="s">
        <v>85</v>
      </c>
    </row>
    <row r="2169" spans="1:23">
      <c r="A2169">
        <v>4846</v>
      </c>
      <c r="B2169" s="11">
        <v>46316</v>
      </c>
      <c r="C2169">
        <v>2026</v>
      </c>
      <c r="D2169" t="s">
        <v>92</v>
      </c>
      <c r="E2169" t="s">
        <v>85</v>
      </c>
      <c r="F2169" t="s">
        <v>0</v>
      </c>
      <c r="G2169" t="s">
        <v>1</v>
      </c>
      <c r="H2169" t="s">
        <v>8</v>
      </c>
      <c r="I2169" t="s">
        <v>16</v>
      </c>
      <c r="J2169" t="s">
        <v>4</v>
      </c>
      <c r="K2169" t="s">
        <v>22</v>
      </c>
      <c r="L2169">
        <v>8</v>
      </c>
      <c r="M2169">
        <v>51.91</v>
      </c>
      <c r="N2169">
        <v>0.05</v>
      </c>
      <c r="O2169">
        <v>22.99</v>
      </c>
      <c r="P2169">
        <v>394.51599999999996</v>
      </c>
      <c r="Q2169">
        <v>183.92</v>
      </c>
      <c r="R2169">
        <v>210.59599999999998</v>
      </c>
      <c r="S2169">
        <v>0.53380851473704483</v>
      </c>
      <c r="T2169">
        <v>2026</v>
      </c>
      <c r="U2169" t="s">
        <v>92</v>
      </c>
      <c r="V2169">
        <v>10</v>
      </c>
      <c r="W2169" t="s">
        <v>85</v>
      </c>
    </row>
    <row r="2170" spans="1:23">
      <c r="A2170">
        <v>5024</v>
      </c>
      <c r="B2170" s="11">
        <v>46316</v>
      </c>
      <c r="C2170">
        <v>2026</v>
      </c>
      <c r="D2170" t="s">
        <v>92</v>
      </c>
      <c r="E2170" t="s">
        <v>85</v>
      </c>
      <c r="F2170" t="s">
        <v>20</v>
      </c>
      <c r="G2170" t="s">
        <v>31</v>
      </c>
      <c r="H2170" t="s">
        <v>28</v>
      </c>
      <c r="I2170" t="s">
        <v>3</v>
      </c>
      <c r="J2170" t="s">
        <v>23</v>
      </c>
      <c r="K2170" t="s">
        <v>29</v>
      </c>
      <c r="L2170">
        <v>1</v>
      </c>
      <c r="M2170">
        <v>192.62</v>
      </c>
      <c r="N2170">
        <v>0</v>
      </c>
      <c r="O2170">
        <v>102.51</v>
      </c>
      <c r="P2170">
        <v>192.62</v>
      </c>
      <c r="Q2170">
        <v>102.51</v>
      </c>
      <c r="R2170">
        <v>90.11</v>
      </c>
      <c r="S2170">
        <v>0.46781227286886096</v>
      </c>
      <c r="T2170">
        <v>2026</v>
      </c>
      <c r="U2170" t="s">
        <v>92</v>
      </c>
      <c r="V2170">
        <v>10</v>
      </c>
      <c r="W2170" t="s">
        <v>85</v>
      </c>
    </row>
    <row r="2171" spans="1:23">
      <c r="A2171">
        <v>1157</v>
      </c>
      <c r="B2171" s="11">
        <v>46317</v>
      </c>
      <c r="C2171">
        <v>2026</v>
      </c>
      <c r="D2171" t="s">
        <v>92</v>
      </c>
      <c r="E2171" t="s">
        <v>85</v>
      </c>
      <c r="F2171" t="s">
        <v>20</v>
      </c>
      <c r="G2171" t="s">
        <v>21</v>
      </c>
      <c r="H2171" t="s">
        <v>2</v>
      </c>
      <c r="I2171" t="s">
        <v>13</v>
      </c>
      <c r="J2171" t="s">
        <v>4</v>
      </c>
      <c r="K2171" t="s">
        <v>22</v>
      </c>
      <c r="L2171">
        <v>1</v>
      </c>
      <c r="M2171">
        <v>51.25</v>
      </c>
      <c r="N2171">
        <v>0</v>
      </c>
      <c r="O2171">
        <v>22.58</v>
      </c>
      <c r="P2171">
        <v>51.25</v>
      </c>
      <c r="Q2171">
        <v>22.58</v>
      </c>
      <c r="R2171">
        <v>28.67</v>
      </c>
      <c r="S2171">
        <v>0.55941463414634152</v>
      </c>
      <c r="T2171">
        <v>2026</v>
      </c>
      <c r="U2171" t="s">
        <v>92</v>
      </c>
      <c r="V2171">
        <v>10</v>
      </c>
      <c r="W2171" t="s">
        <v>85</v>
      </c>
    </row>
    <row r="2172" spans="1:23">
      <c r="A2172">
        <v>1427</v>
      </c>
      <c r="B2172" s="11">
        <v>46317</v>
      </c>
      <c r="C2172">
        <v>2026</v>
      </c>
      <c r="D2172" t="s">
        <v>92</v>
      </c>
      <c r="E2172" t="s">
        <v>85</v>
      </c>
      <c r="F2172" t="s">
        <v>20</v>
      </c>
      <c r="G2172" t="s">
        <v>21</v>
      </c>
      <c r="H2172" t="s">
        <v>19</v>
      </c>
      <c r="I2172" t="s">
        <v>13</v>
      </c>
      <c r="J2172" t="s">
        <v>14</v>
      </c>
      <c r="K2172" t="s">
        <v>32</v>
      </c>
      <c r="L2172">
        <v>1</v>
      </c>
      <c r="M2172">
        <v>45.97</v>
      </c>
      <c r="N2172">
        <v>0.05</v>
      </c>
      <c r="O2172">
        <v>18.760000000000002</v>
      </c>
      <c r="P2172">
        <v>43.671499999999995</v>
      </c>
      <c r="Q2172">
        <v>18.760000000000002</v>
      </c>
      <c r="R2172">
        <v>24.911499999999993</v>
      </c>
      <c r="S2172">
        <v>0.57042922729926826</v>
      </c>
      <c r="T2172">
        <v>2026</v>
      </c>
      <c r="U2172" t="s">
        <v>92</v>
      </c>
      <c r="V2172">
        <v>10</v>
      </c>
      <c r="W2172" t="s">
        <v>85</v>
      </c>
    </row>
    <row r="2173" spans="1:23">
      <c r="A2173">
        <v>1622</v>
      </c>
      <c r="B2173" s="11">
        <v>46317</v>
      </c>
      <c r="C2173">
        <v>2026</v>
      </c>
      <c r="D2173" t="s">
        <v>92</v>
      </c>
      <c r="E2173" t="s">
        <v>85</v>
      </c>
      <c r="F2173" t="s">
        <v>11</v>
      </c>
      <c r="G2173" t="s">
        <v>12</v>
      </c>
      <c r="H2173" t="s">
        <v>28</v>
      </c>
      <c r="I2173" t="s">
        <v>3</v>
      </c>
      <c r="J2173" t="s">
        <v>23</v>
      </c>
      <c r="K2173" t="s">
        <v>51</v>
      </c>
      <c r="L2173">
        <v>1</v>
      </c>
      <c r="M2173">
        <v>123.29</v>
      </c>
      <c r="N2173">
        <v>0</v>
      </c>
      <c r="O2173">
        <v>59.48</v>
      </c>
      <c r="P2173">
        <v>123.29</v>
      </c>
      <c r="Q2173">
        <v>59.48</v>
      </c>
      <c r="R2173">
        <v>63.810000000000009</v>
      </c>
      <c r="S2173">
        <v>0.51756022386243816</v>
      </c>
      <c r="T2173">
        <v>2026</v>
      </c>
      <c r="U2173" t="s">
        <v>92</v>
      </c>
      <c r="V2173">
        <v>10</v>
      </c>
      <c r="W2173" t="s">
        <v>85</v>
      </c>
    </row>
    <row r="2174" spans="1:23">
      <c r="A2174">
        <v>1879</v>
      </c>
      <c r="B2174" s="11">
        <v>46317</v>
      </c>
      <c r="C2174">
        <v>2026</v>
      </c>
      <c r="D2174" t="s">
        <v>92</v>
      </c>
      <c r="E2174" t="s">
        <v>85</v>
      </c>
      <c r="F2174" t="s">
        <v>20</v>
      </c>
      <c r="G2174" t="s">
        <v>33</v>
      </c>
      <c r="H2174" t="s">
        <v>8</v>
      </c>
      <c r="I2174" t="s">
        <v>16</v>
      </c>
      <c r="J2174" t="s">
        <v>14</v>
      </c>
      <c r="K2174" t="s">
        <v>15</v>
      </c>
      <c r="L2174">
        <v>8</v>
      </c>
      <c r="M2174">
        <v>35.83</v>
      </c>
      <c r="N2174">
        <v>0.05</v>
      </c>
      <c r="O2174">
        <v>13.89</v>
      </c>
      <c r="P2174">
        <v>272.30799999999999</v>
      </c>
      <c r="Q2174">
        <v>111.12</v>
      </c>
      <c r="R2174">
        <v>161.18799999999999</v>
      </c>
      <c r="S2174">
        <v>0.59193266448286497</v>
      </c>
      <c r="T2174">
        <v>2026</v>
      </c>
      <c r="U2174" t="s">
        <v>92</v>
      </c>
      <c r="V2174">
        <v>10</v>
      </c>
      <c r="W2174" t="s">
        <v>85</v>
      </c>
    </row>
    <row r="2175" spans="1:23">
      <c r="A2175">
        <v>2483</v>
      </c>
      <c r="B2175" s="11">
        <v>46317</v>
      </c>
      <c r="C2175">
        <v>2026</v>
      </c>
      <c r="D2175" t="s">
        <v>92</v>
      </c>
      <c r="E2175" t="s">
        <v>85</v>
      </c>
      <c r="F2175" t="s">
        <v>0</v>
      </c>
      <c r="G2175" t="s">
        <v>1</v>
      </c>
      <c r="H2175" t="s">
        <v>2</v>
      </c>
      <c r="I2175" t="s">
        <v>13</v>
      </c>
      <c r="J2175" t="s">
        <v>23</v>
      </c>
      <c r="K2175" t="s">
        <v>40</v>
      </c>
      <c r="L2175">
        <v>1</v>
      </c>
      <c r="M2175">
        <v>80.56</v>
      </c>
      <c r="N2175">
        <v>0</v>
      </c>
      <c r="O2175">
        <v>39.53</v>
      </c>
      <c r="P2175">
        <v>80.56</v>
      </c>
      <c r="Q2175">
        <v>39.53</v>
      </c>
      <c r="R2175">
        <v>41.03</v>
      </c>
      <c r="S2175">
        <v>0.5093098311817279</v>
      </c>
      <c r="T2175">
        <v>2026</v>
      </c>
      <c r="U2175" t="s">
        <v>92</v>
      </c>
      <c r="V2175">
        <v>10</v>
      </c>
      <c r="W2175" t="s">
        <v>85</v>
      </c>
    </row>
    <row r="2176" spans="1:23">
      <c r="A2176">
        <v>4451</v>
      </c>
      <c r="B2176" s="11">
        <v>46317</v>
      </c>
      <c r="C2176">
        <v>2026</v>
      </c>
      <c r="D2176" t="s">
        <v>92</v>
      </c>
      <c r="E2176" t="s">
        <v>85</v>
      </c>
      <c r="F2176" t="s">
        <v>20</v>
      </c>
      <c r="G2176" t="s">
        <v>31</v>
      </c>
      <c r="H2176" t="s">
        <v>2</v>
      </c>
      <c r="I2176" t="s">
        <v>13</v>
      </c>
      <c r="J2176" t="s">
        <v>4</v>
      </c>
      <c r="K2176" t="s">
        <v>26</v>
      </c>
      <c r="L2176">
        <v>1</v>
      </c>
      <c r="M2176">
        <v>40.47</v>
      </c>
      <c r="N2176">
        <v>0.05</v>
      </c>
      <c r="O2176">
        <v>16.73</v>
      </c>
      <c r="P2176">
        <v>38.4465</v>
      </c>
      <c r="Q2176">
        <v>16.73</v>
      </c>
      <c r="R2176">
        <v>21.7165</v>
      </c>
      <c r="S2176">
        <v>0.5648498562938109</v>
      </c>
      <c r="T2176">
        <v>2026</v>
      </c>
      <c r="U2176" t="s">
        <v>92</v>
      </c>
      <c r="V2176">
        <v>10</v>
      </c>
      <c r="W2176" t="s">
        <v>85</v>
      </c>
    </row>
    <row r="2177" spans="1:23">
      <c r="A2177">
        <v>93</v>
      </c>
      <c r="B2177" s="11">
        <v>46318</v>
      </c>
      <c r="C2177">
        <v>2026</v>
      </c>
      <c r="D2177" t="s">
        <v>92</v>
      </c>
      <c r="E2177" t="s">
        <v>85</v>
      </c>
      <c r="F2177" t="s">
        <v>6</v>
      </c>
      <c r="G2177" t="s">
        <v>43</v>
      </c>
      <c r="H2177" t="s">
        <v>8</v>
      </c>
      <c r="I2177" t="s">
        <v>16</v>
      </c>
      <c r="J2177" t="s">
        <v>14</v>
      </c>
      <c r="K2177" t="s">
        <v>44</v>
      </c>
      <c r="L2177">
        <v>15</v>
      </c>
      <c r="M2177">
        <v>133.52000000000001</v>
      </c>
      <c r="N2177">
        <v>0.2</v>
      </c>
      <c r="O2177">
        <v>66</v>
      </c>
      <c r="P2177">
        <v>1602.2400000000002</v>
      </c>
      <c r="Q2177">
        <v>990</v>
      </c>
      <c r="R2177">
        <v>612.24000000000024</v>
      </c>
      <c r="S2177">
        <v>0.38211503894547644</v>
      </c>
      <c r="T2177">
        <v>2026</v>
      </c>
      <c r="U2177" t="s">
        <v>92</v>
      </c>
      <c r="V2177">
        <v>10</v>
      </c>
      <c r="W2177" t="s">
        <v>85</v>
      </c>
    </row>
    <row r="2178" spans="1:23">
      <c r="A2178">
        <v>265</v>
      </c>
      <c r="B2178" s="11">
        <v>46318</v>
      </c>
      <c r="C2178">
        <v>2026</v>
      </c>
      <c r="D2178" t="s">
        <v>92</v>
      </c>
      <c r="E2178" t="s">
        <v>85</v>
      </c>
      <c r="F2178" t="s">
        <v>6</v>
      </c>
      <c r="G2178" t="s">
        <v>27</v>
      </c>
      <c r="H2178" t="s">
        <v>2</v>
      </c>
      <c r="I2178" t="s">
        <v>3</v>
      </c>
      <c r="J2178" t="s">
        <v>4</v>
      </c>
      <c r="K2178" t="s">
        <v>5</v>
      </c>
      <c r="L2178">
        <v>1</v>
      </c>
      <c r="M2178">
        <v>82.28</v>
      </c>
      <c r="N2178">
        <v>0</v>
      </c>
      <c r="O2178">
        <v>42.08</v>
      </c>
      <c r="P2178">
        <v>82.28</v>
      </c>
      <c r="Q2178">
        <v>42.08</v>
      </c>
      <c r="R2178">
        <v>40.200000000000003</v>
      </c>
      <c r="S2178">
        <v>0.48857559552746721</v>
      </c>
      <c r="T2178">
        <v>2026</v>
      </c>
      <c r="U2178" t="s">
        <v>92</v>
      </c>
      <c r="V2178">
        <v>10</v>
      </c>
      <c r="W2178" t="s">
        <v>85</v>
      </c>
    </row>
    <row r="2179" spans="1:23">
      <c r="A2179">
        <v>555</v>
      </c>
      <c r="B2179" s="11">
        <v>46318</v>
      </c>
      <c r="C2179">
        <v>2026</v>
      </c>
      <c r="D2179" t="s">
        <v>92</v>
      </c>
      <c r="E2179" t="s">
        <v>85</v>
      </c>
      <c r="F2179" t="s">
        <v>6</v>
      </c>
      <c r="G2179" t="s">
        <v>41</v>
      </c>
      <c r="H2179" t="s">
        <v>2</v>
      </c>
      <c r="I2179" t="s">
        <v>13</v>
      </c>
      <c r="J2179" t="s">
        <v>14</v>
      </c>
      <c r="K2179" t="s">
        <v>15</v>
      </c>
      <c r="L2179">
        <v>6</v>
      </c>
      <c r="M2179">
        <v>35.479999999999997</v>
      </c>
      <c r="N2179">
        <v>0</v>
      </c>
      <c r="O2179">
        <v>13.37</v>
      </c>
      <c r="P2179">
        <v>212.88</v>
      </c>
      <c r="Q2179">
        <v>80.22</v>
      </c>
      <c r="R2179">
        <v>132.66</v>
      </c>
      <c r="S2179">
        <v>0.62316798196166856</v>
      </c>
      <c r="T2179">
        <v>2026</v>
      </c>
      <c r="U2179" t="s">
        <v>92</v>
      </c>
      <c r="V2179">
        <v>10</v>
      </c>
      <c r="W2179" t="s">
        <v>85</v>
      </c>
    </row>
    <row r="2180" spans="1:23">
      <c r="A2180">
        <v>1993</v>
      </c>
      <c r="B2180" s="11">
        <v>46318</v>
      </c>
      <c r="C2180">
        <v>2026</v>
      </c>
      <c r="D2180" t="s">
        <v>92</v>
      </c>
      <c r="E2180" t="s">
        <v>85</v>
      </c>
      <c r="F2180" t="s">
        <v>11</v>
      </c>
      <c r="G2180" t="s">
        <v>18</v>
      </c>
      <c r="H2180" t="s">
        <v>19</v>
      </c>
      <c r="I2180" t="s">
        <v>13</v>
      </c>
      <c r="J2180" t="s">
        <v>9</v>
      </c>
      <c r="K2180" t="s">
        <v>37</v>
      </c>
      <c r="L2180">
        <v>1</v>
      </c>
      <c r="M2180">
        <v>152.38</v>
      </c>
      <c r="N2180">
        <v>0.15</v>
      </c>
      <c r="O2180">
        <v>78.92</v>
      </c>
      <c r="P2180">
        <v>129.523</v>
      </c>
      <c r="Q2180">
        <v>78.92</v>
      </c>
      <c r="R2180">
        <v>50.602999999999994</v>
      </c>
      <c r="S2180">
        <v>0.39068736826663986</v>
      </c>
      <c r="T2180">
        <v>2026</v>
      </c>
      <c r="U2180" t="s">
        <v>92</v>
      </c>
      <c r="V2180">
        <v>10</v>
      </c>
      <c r="W2180" t="s">
        <v>85</v>
      </c>
    </row>
    <row r="2181" spans="1:23">
      <c r="A2181">
        <v>3116</v>
      </c>
      <c r="B2181" s="11">
        <v>46318</v>
      </c>
      <c r="C2181">
        <v>2026</v>
      </c>
      <c r="D2181" t="s">
        <v>92</v>
      </c>
      <c r="E2181" t="s">
        <v>85</v>
      </c>
      <c r="F2181" t="s">
        <v>6</v>
      </c>
      <c r="G2181" t="s">
        <v>7</v>
      </c>
      <c r="H2181" t="s">
        <v>28</v>
      </c>
      <c r="I2181" t="s">
        <v>13</v>
      </c>
      <c r="J2181" t="s">
        <v>9</v>
      </c>
      <c r="K2181" t="s">
        <v>10</v>
      </c>
      <c r="L2181">
        <v>1</v>
      </c>
      <c r="M2181">
        <v>93.64</v>
      </c>
      <c r="N2181">
        <v>0</v>
      </c>
      <c r="O2181">
        <v>44.34</v>
      </c>
      <c r="P2181">
        <v>93.64</v>
      </c>
      <c r="Q2181">
        <v>44.34</v>
      </c>
      <c r="R2181">
        <v>49.3</v>
      </c>
      <c r="S2181">
        <v>0.52648440837249033</v>
      </c>
      <c r="T2181">
        <v>2026</v>
      </c>
      <c r="U2181" t="s">
        <v>92</v>
      </c>
      <c r="V2181">
        <v>10</v>
      </c>
      <c r="W2181" t="s">
        <v>85</v>
      </c>
    </row>
    <row r="2182" spans="1:23">
      <c r="A2182">
        <v>3631</v>
      </c>
      <c r="B2182" s="11">
        <v>46318</v>
      </c>
      <c r="C2182">
        <v>2026</v>
      </c>
      <c r="D2182" t="s">
        <v>92</v>
      </c>
      <c r="E2182" t="s">
        <v>85</v>
      </c>
      <c r="F2182" t="s">
        <v>20</v>
      </c>
      <c r="G2182" t="s">
        <v>31</v>
      </c>
      <c r="H2182" t="s">
        <v>19</v>
      </c>
      <c r="I2182" t="s">
        <v>3</v>
      </c>
      <c r="J2182" t="s">
        <v>34</v>
      </c>
      <c r="K2182" t="s">
        <v>38</v>
      </c>
      <c r="L2182">
        <v>1</v>
      </c>
      <c r="M2182">
        <v>123.6</v>
      </c>
      <c r="N2182">
        <v>0</v>
      </c>
      <c r="O2182">
        <v>67.3</v>
      </c>
      <c r="P2182">
        <v>123.6</v>
      </c>
      <c r="Q2182">
        <v>67.3</v>
      </c>
      <c r="R2182">
        <v>56.3</v>
      </c>
      <c r="S2182">
        <v>0.45550161812297735</v>
      </c>
      <c r="T2182">
        <v>2026</v>
      </c>
      <c r="U2182" t="s">
        <v>92</v>
      </c>
      <c r="V2182">
        <v>10</v>
      </c>
      <c r="W2182" t="s">
        <v>85</v>
      </c>
    </row>
    <row r="2183" spans="1:23">
      <c r="A2183">
        <v>4216</v>
      </c>
      <c r="B2183" s="11">
        <v>46318</v>
      </c>
      <c r="C2183">
        <v>2026</v>
      </c>
      <c r="D2183" t="s">
        <v>92</v>
      </c>
      <c r="E2183" t="s">
        <v>85</v>
      </c>
      <c r="F2183" t="s">
        <v>6</v>
      </c>
      <c r="G2183" t="s">
        <v>7</v>
      </c>
      <c r="H2183" t="s">
        <v>2</v>
      </c>
      <c r="I2183" t="s">
        <v>13</v>
      </c>
      <c r="J2183" t="s">
        <v>34</v>
      </c>
      <c r="K2183" t="s">
        <v>38</v>
      </c>
      <c r="L2183">
        <v>3</v>
      </c>
      <c r="M2183">
        <v>124.6</v>
      </c>
      <c r="N2183">
        <v>0.05</v>
      </c>
      <c r="O2183">
        <v>69.12</v>
      </c>
      <c r="P2183">
        <v>355.10999999999996</v>
      </c>
      <c r="Q2183">
        <v>207.36</v>
      </c>
      <c r="R2183">
        <v>147.74999999999994</v>
      </c>
      <c r="S2183">
        <v>0.41606826053898782</v>
      </c>
      <c r="T2183">
        <v>2026</v>
      </c>
      <c r="U2183" t="s">
        <v>92</v>
      </c>
      <c r="V2183">
        <v>10</v>
      </c>
      <c r="W2183" t="s">
        <v>85</v>
      </c>
    </row>
    <row r="2184" spans="1:23">
      <c r="A2184">
        <v>4956</v>
      </c>
      <c r="B2184" s="11">
        <v>46318</v>
      </c>
      <c r="C2184">
        <v>2026</v>
      </c>
      <c r="D2184" t="s">
        <v>92</v>
      </c>
      <c r="E2184" t="s">
        <v>85</v>
      </c>
      <c r="F2184" t="s">
        <v>20</v>
      </c>
      <c r="G2184" t="s">
        <v>47</v>
      </c>
      <c r="H2184" t="s">
        <v>19</v>
      </c>
      <c r="I2184" t="s">
        <v>16</v>
      </c>
      <c r="J2184" t="s">
        <v>9</v>
      </c>
      <c r="K2184" t="s">
        <v>37</v>
      </c>
      <c r="L2184">
        <v>2</v>
      </c>
      <c r="M2184">
        <v>151.66</v>
      </c>
      <c r="N2184">
        <v>0</v>
      </c>
      <c r="O2184">
        <v>77.17</v>
      </c>
      <c r="P2184">
        <v>303.32</v>
      </c>
      <c r="Q2184">
        <v>154.34</v>
      </c>
      <c r="R2184">
        <v>148.97999999999999</v>
      </c>
      <c r="S2184">
        <v>0.49116444678886984</v>
      </c>
      <c r="T2184">
        <v>2026</v>
      </c>
      <c r="U2184" t="s">
        <v>92</v>
      </c>
      <c r="V2184">
        <v>10</v>
      </c>
      <c r="W2184" t="s">
        <v>85</v>
      </c>
    </row>
    <row r="2185" spans="1:23">
      <c r="A2185">
        <v>439</v>
      </c>
      <c r="B2185" s="11">
        <v>46319</v>
      </c>
      <c r="C2185">
        <v>2026</v>
      </c>
      <c r="D2185" t="s">
        <v>92</v>
      </c>
      <c r="E2185" t="s">
        <v>85</v>
      </c>
      <c r="F2185" t="s">
        <v>11</v>
      </c>
      <c r="G2185" t="s">
        <v>25</v>
      </c>
      <c r="H2185" t="s">
        <v>19</v>
      </c>
      <c r="I2185" t="s">
        <v>13</v>
      </c>
      <c r="J2185" t="s">
        <v>14</v>
      </c>
      <c r="K2185" t="s">
        <v>15</v>
      </c>
      <c r="L2185">
        <v>1</v>
      </c>
      <c r="M2185">
        <v>36.76</v>
      </c>
      <c r="N2185">
        <v>0</v>
      </c>
      <c r="O2185">
        <v>13.18</v>
      </c>
      <c r="P2185">
        <v>36.76</v>
      </c>
      <c r="Q2185">
        <v>13.18</v>
      </c>
      <c r="R2185">
        <v>23.58</v>
      </c>
      <c r="S2185">
        <v>0.64145810663764957</v>
      </c>
      <c r="T2185">
        <v>2026</v>
      </c>
      <c r="U2185" t="s">
        <v>92</v>
      </c>
      <c r="V2185">
        <v>10</v>
      </c>
      <c r="W2185" t="s">
        <v>85</v>
      </c>
    </row>
    <row r="2186" spans="1:23">
      <c r="A2186">
        <v>1076</v>
      </c>
      <c r="B2186" s="11">
        <v>46319</v>
      </c>
      <c r="C2186">
        <v>2026</v>
      </c>
      <c r="D2186" t="s">
        <v>92</v>
      </c>
      <c r="E2186" t="s">
        <v>85</v>
      </c>
      <c r="F2186" t="s">
        <v>0</v>
      </c>
      <c r="G2186" t="s">
        <v>36</v>
      </c>
      <c r="H2186" t="s">
        <v>28</v>
      </c>
      <c r="I2186" t="s">
        <v>3</v>
      </c>
      <c r="J2186" t="s">
        <v>23</v>
      </c>
      <c r="K2186" t="s">
        <v>29</v>
      </c>
      <c r="L2186">
        <v>1</v>
      </c>
      <c r="M2186">
        <v>195.67</v>
      </c>
      <c r="N2186">
        <v>0</v>
      </c>
      <c r="O2186">
        <v>105.88</v>
      </c>
      <c r="P2186">
        <v>195.67</v>
      </c>
      <c r="Q2186">
        <v>105.88</v>
      </c>
      <c r="R2186">
        <v>89.789999999999992</v>
      </c>
      <c r="S2186">
        <v>0.45888485715745897</v>
      </c>
      <c r="T2186">
        <v>2026</v>
      </c>
      <c r="U2186" t="s">
        <v>92</v>
      </c>
      <c r="V2186">
        <v>10</v>
      </c>
      <c r="W2186" t="s">
        <v>85</v>
      </c>
    </row>
    <row r="2187" spans="1:23">
      <c r="A2187">
        <v>1130</v>
      </c>
      <c r="B2187" s="11">
        <v>46319</v>
      </c>
      <c r="C2187">
        <v>2026</v>
      </c>
      <c r="D2187" t="s">
        <v>92</v>
      </c>
      <c r="E2187" t="s">
        <v>85</v>
      </c>
      <c r="F2187" t="s">
        <v>0</v>
      </c>
      <c r="G2187" t="s">
        <v>50</v>
      </c>
      <c r="H2187" t="s">
        <v>19</v>
      </c>
      <c r="I2187" t="s">
        <v>3</v>
      </c>
      <c r="J2187" t="s">
        <v>4</v>
      </c>
      <c r="K2187" t="s">
        <v>26</v>
      </c>
      <c r="L2187">
        <v>1</v>
      </c>
      <c r="M2187">
        <v>40.83</v>
      </c>
      <c r="N2187">
        <v>0.1</v>
      </c>
      <c r="O2187">
        <v>16.54</v>
      </c>
      <c r="P2187">
        <v>36.747</v>
      </c>
      <c r="Q2187">
        <v>16.54</v>
      </c>
      <c r="R2187">
        <v>20.207000000000001</v>
      </c>
      <c r="S2187">
        <v>0.54989522954254766</v>
      </c>
      <c r="T2187">
        <v>2026</v>
      </c>
      <c r="U2187" t="s">
        <v>92</v>
      </c>
      <c r="V2187">
        <v>10</v>
      </c>
      <c r="W2187" t="s">
        <v>85</v>
      </c>
    </row>
    <row r="2188" spans="1:23">
      <c r="A2188">
        <v>2820</v>
      </c>
      <c r="B2188" s="11">
        <v>46319</v>
      </c>
      <c r="C2188">
        <v>2026</v>
      </c>
      <c r="D2188" t="s">
        <v>92</v>
      </c>
      <c r="E2188" t="s">
        <v>85</v>
      </c>
      <c r="F2188" t="s">
        <v>20</v>
      </c>
      <c r="G2188" t="s">
        <v>31</v>
      </c>
      <c r="H2188" t="s">
        <v>8</v>
      </c>
      <c r="I2188" t="s">
        <v>16</v>
      </c>
      <c r="J2188" t="s">
        <v>9</v>
      </c>
      <c r="K2188" t="s">
        <v>46</v>
      </c>
      <c r="L2188">
        <v>6</v>
      </c>
      <c r="M2188">
        <v>72.73</v>
      </c>
      <c r="N2188">
        <v>0.05</v>
      </c>
      <c r="O2188">
        <v>32.700000000000003</v>
      </c>
      <c r="P2188">
        <v>414.56099999999998</v>
      </c>
      <c r="Q2188">
        <v>196.20000000000002</v>
      </c>
      <c r="R2188">
        <v>218.36099999999996</v>
      </c>
      <c r="S2188">
        <v>0.52672827400551425</v>
      </c>
      <c r="T2188">
        <v>2026</v>
      </c>
      <c r="U2188" t="s">
        <v>92</v>
      </c>
      <c r="V2188">
        <v>10</v>
      </c>
      <c r="W2188" t="s">
        <v>85</v>
      </c>
    </row>
    <row r="2189" spans="1:23">
      <c r="A2189">
        <v>4213</v>
      </c>
      <c r="B2189" s="11">
        <v>46319</v>
      </c>
      <c r="C2189">
        <v>2026</v>
      </c>
      <c r="D2189" t="s">
        <v>92</v>
      </c>
      <c r="E2189" t="s">
        <v>85</v>
      </c>
      <c r="F2189" t="s">
        <v>6</v>
      </c>
      <c r="G2189" t="s">
        <v>49</v>
      </c>
      <c r="H2189" t="s">
        <v>8</v>
      </c>
      <c r="I2189" t="s">
        <v>16</v>
      </c>
      <c r="J2189" t="s">
        <v>23</v>
      </c>
      <c r="K2189" t="s">
        <v>40</v>
      </c>
      <c r="L2189">
        <v>4</v>
      </c>
      <c r="M2189">
        <v>81.23</v>
      </c>
      <c r="N2189">
        <v>0.1</v>
      </c>
      <c r="O2189">
        <v>38.96</v>
      </c>
      <c r="P2189">
        <v>292.428</v>
      </c>
      <c r="Q2189">
        <v>155.84</v>
      </c>
      <c r="R2189">
        <v>136.58799999999999</v>
      </c>
      <c r="S2189">
        <v>0.46708249552026482</v>
      </c>
      <c r="T2189">
        <v>2026</v>
      </c>
      <c r="U2189" t="s">
        <v>92</v>
      </c>
      <c r="V2189">
        <v>10</v>
      </c>
      <c r="W2189" t="s">
        <v>85</v>
      </c>
    </row>
    <row r="2190" spans="1:23">
      <c r="A2190">
        <v>4375</v>
      </c>
      <c r="B2190" s="11">
        <v>46319</v>
      </c>
      <c r="C2190">
        <v>2026</v>
      </c>
      <c r="D2190" t="s">
        <v>92</v>
      </c>
      <c r="E2190" t="s">
        <v>85</v>
      </c>
      <c r="F2190" t="s">
        <v>6</v>
      </c>
      <c r="G2190" t="s">
        <v>7</v>
      </c>
      <c r="H2190" t="s">
        <v>2</v>
      </c>
      <c r="I2190" t="s">
        <v>16</v>
      </c>
      <c r="J2190" t="s">
        <v>14</v>
      </c>
      <c r="K2190" t="s">
        <v>32</v>
      </c>
      <c r="L2190">
        <v>1</v>
      </c>
      <c r="M2190">
        <v>46.38</v>
      </c>
      <c r="N2190">
        <v>0.15</v>
      </c>
      <c r="O2190">
        <v>17.87</v>
      </c>
      <c r="P2190">
        <v>39.423000000000002</v>
      </c>
      <c r="Q2190">
        <v>17.87</v>
      </c>
      <c r="R2190">
        <v>21.553000000000001</v>
      </c>
      <c r="S2190">
        <v>0.54671131065621592</v>
      </c>
      <c r="T2190">
        <v>2026</v>
      </c>
      <c r="U2190" t="s">
        <v>92</v>
      </c>
      <c r="V2190">
        <v>10</v>
      </c>
      <c r="W2190" t="s">
        <v>85</v>
      </c>
    </row>
    <row r="2191" spans="1:23">
      <c r="A2191">
        <v>5072</v>
      </c>
      <c r="B2191" s="11">
        <v>46319</v>
      </c>
      <c r="C2191">
        <v>2026</v>
      </c>
      <c r="D2191" t="s">
        <v>92</v>
      </c>
      <c r="E2191" t="s">
        <v>85</v>
      </c>
      <c r="F2191" t="s">
        <v>20</v>
      </c>
      <c r="G2191" t="s">
        <v>31</v>
      </c>
      <c r="H2191" t="s">
        <v>8</v>
      </c>
      <c r="I2191" t="s">
        <v>16</v>
      </c>
      <c r="J2191" t="s">
        <v>14</v>
      </c>
      <c r="K2191" t="s">
        <v>32</v>
      </c>
      <c r="L2191">
        <v>5</v>
      </c>
      <c r="M2191">
        <v>45.9</v>
      </c>
      <c r="N2191">
        <v>0.1</v>
      </c>
      <c r="O2191">
        <v>17.940000000000001</v>
      </c>
      <c r="P2191">
        <v>206.55</v>
      </c>
      <c r="Q2191">
        <v>89.7</v>
      </c>
      <c r="R2191">
        <v>116.85000000000001</v>
      </c>
      <c r="S2191">
        <v>0.56572258533042852</v>
      </c>
      <c r="T2191">
        <v>2026</v>
      </c>
      <c r="U2191" t="s">
        <v>92</v>
      </c>
      <c r="V2191">
        <v>10</v>
      </c>
      <c r="W2191" t="s">
        <v>85</v>
      </c>
    </row>
    <row r="2192" spans="1:23">
      <c r="A2192">
        <v>310</v>
      </c>
      <c r="B2192" s="11">
        <v>46320</v>
      </c>
      <c r="C2192">
        <v>2026</v>
      </c>
      <c r="D2192" t="s">
        <v>92</v>
      </c>
      <c r="E2192" t="s">
        <v>85</v>
      </c>
      <c r="F2192" t="s">
        <v>6</v>
      </c>
      <c r="G2192" t="s">
        <v>43</v>
      </c>
      <c r="H2192" t="s">
        <v>2</v>
      </c>
      <c r="I2192" t="s">
        <v>16</v>
      </c>
      <c r="J2192" t="s">
        <v>9</v>
      </c>
      <c r="K2192" t="s">
        <v>17</v>
      </c>
      <c r="L2192">
        <v>5</v>
      </c>
      <c r="M2192">
        <v>144.04</v>
      </c>
      <c r="N2192">
        <v>0.1</v>
      </c>
      <c r="O2192">
        <v>78.069999999999993</v>
      </c>
      <c r="P2192">
        <v>648.17999999999995</v>
      </c>
      <c r="Q2192">
        <v>390.34999999999997</v>
      </c>
      <c r="R2192">
        <v>257.83</v>
      </c>
      <c r="S2192">
        <v>0.39777530932765592</v>
      </c>
      <c r="T2192">
        <v>2026</v>
      </c>
      <c r="U2192" t="s">
        <v>92</v>
      </c>
      <c r="V2192">
        <v>10</v>
      </c>
      <c r="W2192" t="s">
        <v>85</v>
      </c>
    </row>
    <row r="2193" spans="1:23">
      <c r="A2193">
        <v>317</v>
      </c>
      <c r="B2193" s="11">
        <v>46320</v>
      </c>
      <c r="C2193">
        <v>2026</v>
      </c>
      <c r="D2193" t="s">
        <v>92</v>
      </c>
      <c r="E2193" t="s">
        <v>85</v>
      </c>
      <c r="F2193" t="s">
        <v>11</v>
      </c>
      <c r="G2193" t="s">
        <v>39</v>
      </c>
      <c r="H2193" t="s">
        <v>28</v>
      </c>
      <c r="I2193" t="s">
        <v>13</v>
      </c>
      <c r="J2193" t="s">
        <v>4</v>
      </c>
      <c r="K2193" t="s">
        <v>5</v>
      </c>
      <c r="L2193">
        <v>2</v>
      </c>
      <c r="M2193">
        <v>80.69</v>
      </c>
      <c r="N2193">
        <v>0.05</v>
      </c>
      <c r="O2193">
        <v>43.81</v>
      </c>
      <c r="P2193">
        <v>153.31099999999998</v>
      </c>
      <c r="Q2193">
        <v>87.62</v>
      </c>
      <c r="R2193">
        <v>65.690999999999974</v>
      </c>
      <c r="S2193">
        <v>0.42848197454846676</v>
      </c>
      <c r="T2193">
        <v>2026</v>
      </c>
      <c r="U2193" t="s">
        <v>92</v>
      </c>
      <c r="V2193">
        <v>10</v>
      </c>
      <c r="W2193" t="s">
        <v>85</v>
      </c>
    </row>
    <row r="2194" spans="1:23">
      <c r="A2194">
        <v>684</v>
      </c>
      <c r="B2194" s="11">
        <v>46320</v>
      </c>
      <c r="C2194">
        <v>2026</v>
      </c>
      <c r="D2194" t="s">
        <v>92</v>
      </c>
      <c r="E2194" t="s">
        <v>85</v>
      </c>
      <c r="F2194" t="s">
        <v>20</v>
      </c>
      <c r="G2194" t="s">
        <v>21</v>
      </c>
      <c r="H2194" t="s">
        <v>2</v>
      </c>
      <c r="I2194" t="s">
        <v>16</v>
      </c>
      <c r="J2194" t="s">
        <v>23</v>
      </c>
      <c r="K2194" t="s">
        <v>29</v>
      </c>
      <c r="L2194">
        <v>1</v>
      </c>
      <c r="M2194">
        <v>191.91</v>
      </c>
      <c r="N2194">
        <v>0</v>
      </c>
      <c r="O2194">
        <v>101.89</v>
      </c>
      <c r="P2194">
        <v>191.91</v>
      </c>
      <c r="Q2194">
        <v>101.89</v>
      </c>
      <c r="R2194">
        <v>90.02</v>
      </c>
      <c r="S2194">
        <v>0.46907404512531914</v>
      </c>
      <c r="T2194">
        <v>2026</v>
      </c>
      <c r="U2194" t="s">
        <v>92</v>
      </c>
      <c r="V2194">
        <v>10</v>
      </c>
      <c r="W2194" t="s">
        <v>85</v>
      </c>
    </row>
    <row r="2195" spans="1:23">
      <c r="A2195">
        <v>1430</v>
      </c>
      <c r="B2195" s="11">
        <v>46320</v>
      </c>
      <c r="C2195">
        <v>2026</v>
      </c>
      <c r="D2195" t="s">
        <v>92</v>
      </c>
      <c r="E2195" t="s">
        <v>85</v>
      </c>
      <c r="F2195" t="s">
        <v>20</v>
      </c>
      <c r="G2195" t="s">
        <v>47</v>
      </c>
      <c r="H2195" t="s">
        <v>19</v>
      </c>
      <c r="I2195" t="s">
        <v>13</v>
      </c>
      <c r="J2195" t="s">
        <v>34</v>
      </c>
      <c r="K2195" t="s">
        <v>42</v>
      </c>
      <c r="L2195">
        <v>1</v>
      </c>
      <c r="M2195">
        <v>36.630000000000003</v>
      </c>
      <c r="N2195">
        <v>0.05</v>
      </c>
      <c r="O2195">
        <v>13.97</v>
      </c>
      <c r="P2195">
        <v>34.798500000000004</v>
      </c>
      <c r="Q2195">
        <v>13.97</v>
      </c>
      <c r="R2195">
        <v>20.828500000000005</v>
      </c>
      <c r="S2195">
        <v>0.59854591433538806</v>
      </c>
      <c r="T2195">
        <v>2026</v>
      </c>
      <c r="U2195" t="s">
        <v>92</v>
      </c>
      <c r="V2195">
        <v>10</v>
      </c>
      <c r="W2195" t="s">
        <v>85</v>
      </c>
    </row>
    <row r="2196" spans="1:23">
      <c r="A2196">
        <v>2049</v>
      </c>
      <c r="B2196" s="11">
        <v>46320</v>
      </c>
      <c r="C2196">
        <v>2026</v>
      </c>
      <c r="D2196" t="s">
        <v>92</v>
      </c>
      <c r="E2196" t="s">
        <v>85</v>
      </c>
      <c r="F2196" t="s">
        <v>20</v>
      </c>
      <c r="G2196" t="s">
        <v>21</v>
      </c>
      <c r="H2196" t="s">
        <v>8</v>
      </c>
      <c r="I2196" t="s">
        <v>16</v>
      </c>
      <c r="J2196" t="s">
        <v>14</v>
      </c>
      <c r="K2196" t="s">
        <v>15</v>
      </c>
      <c r="L2196">
        <v>6</v>
      </c>
      <c r="M2196">
        <v>35.380000000000003</v>
      </c>
      <c r="N2196">
        <v>0.05</v>
      </c>
      <c r="O2196">
        <v>13.9</v>
      </c>
      <c r="P2196">
        <v>201.66600000000003</v>
      </c>
      <c r="Q2196">
        <v>83.4</v>
      </c>
      <c r="R2196">
        <v>118.26600000000002</v>
      </c>
      <c r="S2196">
        <v>0.58644491386748387</v>
      </c>
      <c r="T2196">
        <v>2026</v>
      </c>
      <c r="U2196" t="s">
        <v>92</v>
      </c>
      <c r="V2196">
        <v>10</v>
      </c>
      <c r="W2196" t="s">
        <v>85</v>
      </c>
    </row>
    <row r="2197" spans="1:23">
      <c r="A2197">
        <v>2199</v>
      </c>
      <c r="B2197" s="11">
        <v>46320</v>
      </c>
      <c r="C2197">
        <v>2026</v>
      </c>
      <c r="D2197" t="s">
        <v>92</v>
      </c>
      <c r="E2197" t="s">
        <v>85</v>
      </c>
      <c r="F2197" t="s">
        <v>6</v>
      </c>
      <c r="G2197" t="s">
        <v>43</v>
      </c>
      <c r="H2197" t="s">
        <v>28</v>
      </c>
      <c r="I2197" t="s">
        <v>3</v>
      </c>
      <c r="J2197" t="s">
        <v>14</v>
      </c>
      <c r="K2197" t="s">
        <v>44</v>
      </c>
      <c r="L2197">
        <v>1</v>
      </c>
      <c r="M2197">
        <v>132.63</v>
      </c>
      <c r="N2197">
        <v>0.05</v>
      </c>
      <c r="O2197">
        <v>67.489999999999995</v>
      </c>
      <c r="P2197">
        <v>125.99849999999999</v>
      </c>
      <c r="Q2197">
        <v>67.489999999999995</v>
      </c>
      <c r="R2197">
        <v>58.508499999999998</v>
      </c>
      <c r="S2197">
        <v>0.46435870268296847</v>
      </c>
      <c r="T2197">
        <v>2026</v>
      </c>
      <c r="U2197" t="s">
        <v>92</v>
      </c>
      <c r="V2197">
        <v>10</v>
      </c>
      <c r="W2197" t="s">
        <v>85</v>
      </c>
    </row>
    <row r="2198" spans="1:23">
      <c r="A2198">
        <v>2954</v>
      </c>
      <c r="B2198" s="11">
        <v>46320</v>
      </c>
      <c r="C2198">
        <v>2026</v>
      </c>
      <c r="D2198" t="s">
        <v>92</v>
      </c>
      <c r="E2198" t="s">
        <v>85</v>
      </c>
      <c r="F2198" t="s">
        <v>20</v>
      </c>
      <c r="G2198" t="s">
        <v>21</v>
      </c>
      <c r="H2198" t="s">
        <v>2</v>
      </c>
      <c r="I2198" t="s">
        <v>13</v>
      </c>
      <c r="J2198" t="s">
        <v>9</v>
      </c>
      <c r="K2198" t="s">
        <v>46</v>
      </c>
      <c r="L2198">
        <v>1</v>
      </c>
      <c r="M2198">
        <v>71.17</v>
      </c>
      <c r="N2198">
        <v>0</v>
      </c>
      <c r="O2198">
        <v>32.57</v>
      </c>
      <c r="P2198">
        <v>71.17</v>
      </c>
      <c r="Q2198">
        <v>32.57</v>
      </c>
      <c r="R2198">
        <v>38.6</v>
      </c>
      <c r="S2198">
        <v>0.54236335534635383</v>
      </c>
      <c r="T2198">
        <v>2026</v>
      </c>
      <c r="U2198" t="s">
        <v>92</v>
      </c>
      <c r="V2198">
        <v>10</v>
      </c>
      <c r="W2198" t="s">
        <v>85</v>
      </c>
    </row>
    <row r="2199" spans="1:23">
      <c r="A2199">
        <v>3218</v>
      </c>
      <c r="B2199" s="11">
        <v>46320</v>
      </c>
      <c r="C2199">
        <v>2026</v>
      </c>
      <c r="D2199" t="s">
        <v>92</v>
      </c>
      <c r="E2199" t="s">
        <v>85</v>
      </c>
      <c r="F2199" t="s">
        <v>0</v>
      </c>
      <c r="G2199" t="s">
        <v>50</v>
      </c>
      <c r="H2199" t="s">
        <v>8</v>
      </c>
      <c r="I2199" t="s">
        <v>16</v>
      </c>
      <c r="J2199" t="s">
        <v>14</v>
      </c>
      <c r="K2199" t="s">
        <v>44</v>
      </c>
      <c r="L2199">
        <v>6</v>
      </c>
      <c r="M2199">
        <v>132.08000000000001</v>
      </c>
      <c r="N2199">
        <v>0.1</v>
      </c>
      <c r="O2199">
        <v>67.61</v>
      </c>
      <c r="P2199">
        <v>713.23200000000008</v>
      </c>
      <c r="Q2199">
        <v>405.65999999999997</v>
      </c>
      <c r="R2199">
        <v>307.57200000000012</v>
      </c>
      <c r="S2199">
        <v>0.43123696076451995</v>
      </c>
      <c r="T2199">
        <v>2026</v>
      </c>
      <c r="U2199" t="s">
        <v>92</v>
      </c>
      <c r="V2199">
        <v>10</v>
      </c>
      <c r="W2199" t="s">
        <v>85</v>
      </c>
    </row>
    <row r="2200" spans="1:23">
      <c r="A2200">
        <v>3965</v>
      </c>
      <c r="B2200" s="11">
        <v>46320</v>
      </c>
      <c r="C2200">
        <v>2026</v>
      </c>
      <c r="D2200" t="s">
        <v>92</v>
      </c>
      <c r="E2200" t="s">
        <v>85</v>
      </c>
      <c r="F2200" t="s">
        <v>6</v>
      </c>
      <c r="G2200" t="s">
        <v>41</v>
      </c>
      <c r="H2200" t="s">
        <v>19</v>
      </c>
      <c r="I2200" t="s">
        <v>3</v>
      </c>
      <c r="J2200" t="s">
        <v>23</v>
      </c>
      <c r="K2200" t="s">
        <v>40</v>
      </c>
      <c r="L2200">
        <v>3</v>
      </c>
      <c r="M2200">
        <v>82.75</v>
      </c>
      <c r="N2200">
        <v>0.05</v>
      </c>
      <c r="O2200">
        <v>38.53</v>
      </c>
      <c r="P2200">
        <v>235.83749999999998</v>
      </c>
      <c r="Q2200">
        <v>115.59</v>
      </c>
      <c r="R2200">
        <v>120.24749999999997</v>
      </c>
      <c r="S2200">
        <v>0.50987438384480832</v>
      </c>
      <c r="T2200">
        <v>2026</v>
      </c>
      <c r="U2200" t="s">
        <v>92</v>
      </c>
      <c r="V2200">
        <v>10</v>
      </c>
      <c r="W2200" t="s">
        <v>85</v>
      </c>
    </row>
    <row r="2201" spans="1:23">
      <c r="A2201">
        <v>2278</v>
      </c>
      <c r="B2201" s="11">
        <v>46321</v>
      </c>
      <c r="C2201">
        <v>2026</v>
      </c>
      <c r="D2201" t="s">
        <v>92</v>
      </c>
      <c r="E2201" t="s">
        <v>85</v>
      </c>
      <c r="F2201" t="s">
        <v>0</v>
      </c>
      <c r="G2201" t="s">
        <v>50</v>
      </c>
      <c r="H2201" t="s">
        <v>2</v>
      </c>
      <c r="I2201" t="s">
        <v>3</v>
      </c>
      <c r="J2201" t="s">
        <v>34</v>
      </c>
      <c r="K2201" t="s">
        <v>45</v>
      </c>
      <c r="L2201">
        <v>5</v>
      </c>
      <c r="M2201">
        <v>51.5</v>
      </c>
      <c r="N2201">
        <v>0.1</v>
      </c>
      <c r="O2201">
        <v>21.38</v>
      </c>
      <c r="P2201">
        <v>231.75</v>
      </c>
      <c r="Q2201">
        <v>106.89999999999999</v>
      </c>
      <c r="R2201">
        <v>124.85000000000001</v>
      </c>
      <c r="S2201">
        <v>0.53872707659115426</v>
      </c>
      <c r="T2201">
        <v>2026</v>
      </c>
      <c r="U2201" t="s">
        <v>92</v>
      </c>
      <c r="V2201">
        <v>10</v>
      </c>
      <c r="W2201" t="s">
        <v>85</v>
      </c>
    </row>
    <row r="2202" spans="1:23">
      <c r="A2202">
        <v>3132</v>
      </c>
      <c r="B2202" s="11">
        <v>46321</v>
      </c>
      <c r="C2202">
        <v>2026</v>
      </c>
      <c r="D2202" t="s">
        <v>92</v>
      </c>
      <c r="E2202" t="s">
        <v>85</v>
      </c>
      <c r="F2202" t="s">
        <v>11</v>
      </c>
      <c r="G2202" t="s">
        <v>25</v>
      </c>
      <c r="H2202" t="s">
        <v>2</v>
      </c>
      <c r="I2202" t="s">
        <v>13</v>
      </c>
      <c r="J2202" t="s">
        <v>9</v>
      </c>
      <c r="K2202" t="s">
        <v>17</v>
      </c>
      <c r="L2202">
        <v>3</v>
      </c>
      <c r="M2202">
        <v>140.49</v>
      </c>
      <c r="N2202">
        <v>0.05</v>
      </c>
      <c r="O2202">
        <v>77.45</v>
      </c>
      <c r="P2202">
        <v>400.3965</v>
      </c>
      <c r="Q2202">
        <v>232.35000000000002</v>
      </c>
      <c r="R2202">
        <v>168.04649999999998</v>
      </c>
      <c r="S2202">
        <v>0.41970022215478903</v>
      </c>
      <c r="T2202">
        <v>2026</v>
      </c>
      <c r="U2202" t="s">
        <v>92</v>
      </c>
      <c r="V2202">
        <v>10</v>
      </c>
      <c r="W2202" t="s">
        <v>85</v>
      </c>
    </row>
    <row r="2203" spans="1:23">
      <c r="A2203">
        <v>3144</v>
      </c>
      <c r="B2203" s="11">
        <v>46321</v>
      </c>
      <c r="C2203">
        <v>2026</v>
      </c>
      <c r="D2203" t="s">
        <v>92</v>
      </c>
      <c r="E2203" t="s">
        <v>85</v>
      </c>
      <c r="F2203" t="s">
        <v>11</v>
      </c>
      <c r="G2203" t="s">
        <v>12</v>
      </c>
      <c r="H2203" t="s">
        <v>28</v>
      </c>
      <c r="I2203" t="s">
        <v>13</v>
      </c>
      <c r="J2203" t="s">
        <v>34</v>
      </c>
      <c r="K2203" t="s">
        <v>42</v>
      </c>
      <c r="L2203">
        <v>4</v>
      </c>
      <c r="M2203">
        <v>36.200000000000003</v>
      </c>
      <c r="N2203">
        <v>0.15</v>
      </c>
      <c r="O2203">
        <v>13.53</v>
      </c>
      <c r="P2203">
        <v>123.08000000000001</v>
      </c>
      <c r="Q2203">
        <v>54.12</v>
      </c>
      <c r="R2203">
        <v>68.960000000000008</v>
      </c>
      <c r="S2203">
        <v>0.56028599285017877</v>
      </c>
      <c r="T2203">
        <v>2026</v>
      </c>
      <c r="U2203" t="s">
        <v>92</v>
      </c>
      <c r="V2203">
        <v>10</v>
      </c>
      <c r="W2203" t="s">
        <v>85</v>
      </c>
    </row>
    <row r="2204" spans="1:23">
      <c r="A2204">
        <v>3501</v>
      </c>
      <c r="B2204" s="11">
        <v>46321</v>
      </c>
      <c r="C2204">
        <v>2026</v>
      </c>
      <c r="D2204" t="s">
        <v>92</v>
      </c>
      <c r="E2204" t="s">
        <v>85</v>
      </c>
      <c r="F2204" t="s">
        <v>20</v>
      </c>
      <c r="G2204" t="s">
        <v>31</v>
      </c>
      <c r="H2204" t="s">
        <v>19</v>
      </c>
      <c r="I2204" t="s">
        <v>13</v>
      </c>
      <c r="J2204" t="s">
        <v>23</v>
      </c>
      <c r="K2204" t="s">
        <v>51</v>
      </c>
      <c r="L2204">
        <v>1</v>
      </c>
      <c r="M2204">
        <v>120.5</v>
      </c>
      <c r="N2204">
        <v>0.05</v>
      </c>
      <c r="O2204">
        <v>61.71</v>
      </c>
      <c r="P2204">
        <v>114.47499999999999</v>
      </c>
      <c r="Q2204">
        <v>61.71</v>
      </c>
      <c r="R2204">
        <v>52.764999999999993</v>
      </c>
      <c r="S2204">
        <v>0.4609303341340904</v>
      </c>
      <c r="T2204">
        <v>2026</v>
      </c>
      <c r="U2204" t="s">
        <v>92</v>
      </c>
      <c r="V2204">
        <v>10</v>
      </c>
      <c r="W2204" t="s">
        <v>85</v>
      </c>
    </row>
    <row r="2205" spans="1:23">
      <c r="A2205">
        <v>458</v>
      </c>
      <c r="B2205" s="11">
        <v>46322</v>
      </c>
      <c r="C2205">
        <v>2026</v>
      </c>
      <c r="D2205" t="s">
        <v>92</v>
      </c>
      <c r="E2205" t="s">
        <v>85</v>
      </c>
      <c r="F2205" t="s">
        <v>11</v>
      </c>
      <c r="G2205" t="s">
        <v>12</v>
      </c>
      <c r="H2205" t="s">
        <v>19</v>
      </c>
      <c r="I2205" t="s">
        <v>16</v>
      </c>
      <c r="J2205" t="s">
        <v>4</v>
      </c>
      <c r="K2205" t="s">
        <v>30</v>
      </c>
      <c r="L2205">
        <v>1</v>
      </c>
      <c r="M2205">
        <v>102.44</v>
      </c>
      <c r="N2205">
        <v>0.05</v>
      </c>
      <c r="O2205">
        <v>49.14</v>
      </c>
      <c r="P2205">
        <v>97.317999999999998</v>
      </c>
      <c r="Q2205">
        <v>49.14</v>
      </c>
      <c r="R2205">
        <v>48.177999999999997</v>
      </c>
      <c r="S2205">
        <v>0.49505744055570394</v>
      </c>
      <c r="T2205">
        <v>2026</v>
      </c>
      <c r="U2205" t="s">
        <v>92</v>
      </c>
      <c r="V2205">
        <v>10</v>
      </c>
      <c r="W2205" t="s">
        <v>85</v>
      </c>
    </row>
    <row r="2206" spans="1:23">
      <c r="A2206">
        <v>1065</v>
      </c>
      <c r="B2206" s="11">
        <v>46322</v>
      </c>
      <c r="C2206">
        <v>2026</v>
      </c>
      <c r="D2206" t="s">
        <v>92</v>
      </c>
      <c r="E2206" t="s">
        <v>85</v>
      </c>
      <c r="F2206" t="s">
        <v>11</v>
      </c>
      <c r="G2206" t="s">
        <v>25</v>
      </c>
      <c r="H2206" t="s">
        <v>2</v>
      </c>
      <c r="I2206" t="s">
        <v>13</v>
      </c>
      <c r="J2206" t="s">
        <v>34</v>
      </c>
      <c r="K2206" t="s">
        <v>38</v>
      </c>
      <c r="L2206">
        <v>6</v>
      </c>
      <c r="M2206">
        <v>121.58</v>
      </c>
      <c r="N2206">
        <v>0.15</v>
      </c>
      <c r="O2206">
        <v>68.86</v>
      </c>
      <c r="P2206">
        <v>620.05799999999999</v>
      </c>
      <c r="Q2206">
        <v>413.15999999999997</v>
      </c>
      <c r="R2206">
        <v>206.89800000000002</v>
      </c>
      <c r="S2206">
        <v>0.33367523683268346</v>
      </c>
      <c r="T2206">
        <v>2026</v>
      </c>
      <c r="U2206" t="s">
        <v>92</v>
      </c>
      <c r="V2206">
        <v>10</v>
      </c>
      <c r="W2206" t="s">
        <v>85</v>
      </c>
    </row>
    <row r="2207" spans="1:23">
      <c r="A2207">
        <v>1707</v>
      </c>
      <c r="B2207" s="11">
        <v>46322</v>
      </c>
      <c r="C2207">
        <v>2026</v>
      </c>
      <c r="D2207" t="s">
        <v>92</v>
      </c>
      <c r="E2207" t="s">
        <v>85</v>
      </c>
      <c r="F2207" t="s">
        <v>11</v>
      </c>
      <c r="G2207" t="s">
        <v>52</v>
      </c>
      <c r="H2207" t="s">
        <v>2</v>
      </c>
      <c r="I2207" t="s">
        <v>13</v>
      </c>
      <c r="J2207" t="s">
        <v>14</v>
      </c>
      <c r="K2207" t="s">
        <v>15</v>
      </c>
      <c r="L2207">
        <v>2</v>
      </c>
      <c r="M2207">
        <v>35.36</v>
      </c>
      <c r="N2207">
        <v>0</v>
      </c>
      <c r="O2207">
        <v>13.33</v>
      </c>
      <c r="P2207">
        <v>70.72</v>
      </c>
      <c r="Q2207">
        <v>26.66</v>
      </c>
      <c r="R2207">
        <v>44.06</v>
      </c>
      <c r="S2207">
        <v>0.62302036199095023</v>
      </c>
      <c r="T2207">
        <v>2026</v>
      </c>
      <c r="U2207" t="s">
        <v>92</v>
      </c>
      <c r="V2207">
        <v>10</v>
      </c>
      <c r="W2207" t="s">
        <v>85</v>
      </c>
    </row>
    <row r="2208" spans="1:23">
      <c r="A2208">
        <v>1989</v>
      </c>
      <c r="B2208" s="11">
        <v>46322</v>
      </c>
      <c r="C2208">
        <v>2026</v>
      </c>
      <c r="D2208" t="s">
        <v>92</v>
      </c>
      <c r="E2208" t="s">
        <v>85</v>
      </c>
      <c r="F2208" t="s">
        <v>20</v>
      </c>
      <c r="G2208" t="s">
        <v>21</v>
      </c>
      <c r="H2208" t="s">
        <v>2</v>
      </c>
      <c r="I2208" t="s">
        <v>13</v>
      </c>
      <c r="J2208" t="s">
        <v>23</v>
      </c>
      <c r="K2208" t="s">
        <v>24</v>
      </c>
      <c r="L2208">
        <v>2</v>
      </c>
      <c r="M2208">
        <v>335.73</v>
      </c>
      <c r="N2208">
        <v>0</v>
      </c>
      <c r="O2208">
        <v>199.44</v>
      </c>
      <c r="P2208">
        <v>671.46</v>
      </c>
      <c r="Q2208">
        <v>398.88</v>
      </c>
      <c r="R2208">
        <v>272.58000000000004</v>
      </c>
      <c r="S2208">
        <v>0.4059512107943884</v>
      </c>
      <c r="T2208">
        <v>2026</v>
      </c>
      <c r="U2208" t="s">
        <v>92</v>
      </c>
      <c r="V2208">
        <v>10</v>
      </c>
      <c r="W2208" t="s">
        <v>85</v>
      </c>
    </row>
    <row r="2209" spans="1:23">
      <c r="A2209">
        <v>2852</v>
      </c>
      <c r="B2209" s="11">
        <v>46322</v>
      </c>
      <c r="C2209">
        <v>2026</v>
      </c>
      <c r="D2209" t="s">
        <v>92</v>
      </c>
      <c r="E2209" t="s">
        <v>85</v>
      </c>
      <c r="F2209" t="s">
        <v>6</v>
      </c>
      <c r="G2209" t="s">
        <v>43</v>
      </c>
      <c r="H2209" t="s">
        <v>8</v>
      </c>
      <c r="I2209" t="s">
        <v>16</v>
      </c>
      <c r="J2209" t="s">
        <v>9</v>
      </c>
      <c r="K2209" t="s">
        <v>17</v>
      </c>
      <c r="L2209">
        <v>3</v>
      </c>
      <c r="M2209">
        <v>141.96</v>
      </c>
      <c r="N2209">
        <v>0.1</v>
      </c>
      <c r="O2209">
        <v>77.42</v>
      </c>
      <c r="P2209">
        <v>383.29200000000003</v>
      </c>
      <c r="Q2209">
        <v>232.26</v>
      </c>
      <c r="R2209">
        <v>151.03200000000004</v>
      </c>
      <c r="S2209">
        <v>0.39403900942362485</v>
      </c>
      <c r="T2209">
        <v>2026</v>
      </c>
      <c r="U2209" t="s">
        <v>92</v>
      </c>
      <c r="V2209">
        <v>10</v>
      </c>
      <c r="W2209" t="s">
        <v>85</v>
      </c>
    </row>
    <row r="2210" spans="1:23">
      <c r="A2210">
        <v>4762</v>
      </c>
      <c r="B2210" s="11">
        <v>46322</v>
      </c>
      <c r="C2210">
        <v>2026</v>
      </c>
      <c r="D2210" t="s">
        <v>92</v>
      </c>
      <c r="E2210" t="s">
        <v>85</v>
      </c>
      <c r="F2210" t="s">
        <v>6</v>
      </c>
      <c r="G2210" t="s">
        <v>43</v>
      </c>
      <c r="H2210" t="s">
        <v>28</v>
      </c>
      <c r="I2210" t="s">
        <v>13</v>
      </c>
      <c r="J2210" t="s">
        <v>34</v>
      </c>
      <c r="K2210" t="s">
        <v>45</v>
      </c>
      <c r="L2210">
        <v>2</v>
      </c>
      <c r="M2210">
        <v>51.76</v>
      </c>
      <c r="N2210">
        <v>0</v>
      </c>
      <c r="O2210">
        <v>21.64</v>
      </c>
      <c r="P2210">
        <v>103.52</v>
      </c>
      <c r="Q2210">
        <v>43.28</v>
      </c>
      <c r="R2210">
        <v>60.239999999999995</v>
      </c>
      <c r="S2210">
        <v>0.58191653786707875</v>
      </c>
      <c r="T2210">
        <v>2026</v>
      </c>
      <c r="U2210" t="s">
        <v>92</v>
      </c>
      <c r="V2210">
        <v>10</v>
      </c>
      <c r="W2210" t="s">
        <v>85</v>
      </c>
    </row>
    <row r="2211" spans="1:23">
      <c r="A2211">
        <v>4997</v>
      </c>
      <c r="B2211" s="11">
        <v>46322</v>
      </c>
      <c r="C2211">
        <v>2026</v>
      </c>
      <c r="D2211" t="s">
        <v>92</v>
      </c>
      <c r="E2211" t="s">
        <v>85</v>
      </c>
      <c r="F2211" t="s">
        <v>20</v>
      </c>
      <c r="G2211" t="s">
        <v>31</v>
      </c>
      <c r="H2211" t="s">
        <v>2</v>
      </c>
      <c r="I2211" t="s">
        <v>3</v>
      </c>
      <c r="J2211" t="s">
        <v>23</v>
      </c>
      <c r="K2211" t="s">
        <v>29</v>
      </c>
      <c r="L2211">
        <v>3</v>
      </c>
      <c r="M2211">
        <v>194.09</v>
      </c>
      <c r="N2211">
        <v>0.1</v>
      </c>
      <c r="O2211">
        <v>105.84</v>
      </c>
      <c r="P2211">
        <v>524.04300000000001</v>
      </c>
      <c r="Q2211">
        <v>317.52</v>
      </c>
      <c r="R2211">
        <v>206.52300000000002</v>
      </c>
      <c r="S2211">
        <v>0.39409552269565667</v>
      </c>
      <c r="T2211">
        <v>2026</v>
      </c>
      <c r="U2211" t="s">
        <v>92</v>
      </c>
      <c r="V2211">
        <v>10</v>
      </c>
      <c r="W2211" t="s">
        <v>85</v>
      </c>
    </row>
    <row r="2212" spans="1:23">
      <c r="A2212">
        <v>1238</v>
      </c>
      <c r="B2212" s="11">
        <v>46323</v>
      </c>
      <c r="C2212">
        <v>2026</v>
      </c>
      <c r="D2212" t="s">
        <v>92</v>
      </c>
      <c r="E2212" t="s">
        <v>85</v>
      </c>
      <c r="F2212" t="s">
        <v>6</v>
      </c>
      <c r="G2212" t="s">
        <v>43</v>
      </c>
      <c r="H2212" t="s">
        <v>2</v>
      </c>
      <c r="I2212" t="s">
        <v>3</v>
      </c>
      <c r="J2212" t="s">
        <v>23</v>
      </c>
      <c r="K2212" t="s">
        <v>51</v>
      </c>
      <c r="L2212">
        <v>1</v>
      </c>
      <c r="M2212">
        <v>125.39</v>
      </c>
      <c r="N2212">
        <v>0.05</v>
      </c>
      <c r="O2212">
        <v>61.19</v>
      </c>
      <c r="P2212">
        <v>119.12049999999999</v>
      </c>
      <c r="Q2212">
        <v>61.19</v>
      </c>
      <c r="R2212">
        <v>57.930499999999995</v>
      </c>
      <c r="S2212">
        <v>0.48631847582909743</v>
      </c>
      <c r="T2212">
        <v>2026</v>
      </c>
      <c r="U2212" t="s">
        <v>92</v>
      </c>
      <c r="V2212">
        <v>10</v>
      </c>
      <c r="W2212" t="s">
        <v>85</v>
      </c>
    </row>
    <row r="2213" spans="1:23">
      <c r="A2213">
        <v>2622</v>
      </c>
      <c r="B2213" s="11">
        <v>46323</v>
      </c>
      <c r="C2213">
        <v>2026</v>
      </c>
      <c r="D2213" t="s">
        <v>92</v>
      </c>
      <c r="E2213" t="s">
        <v>85</v>
      </c>
      <c r="F2213" t="s">
        <v>0</v>
      </c>
      <c r="G2213" t="s">
        <v>50</v>
      </c>
      <c r="H2213" t="s">
        <v>28</v>
      </c>
      <c r="I2213" t="s">
        <v>13</v>
      </c>
      <c r="J2213" t="s">
        <v>23</v>
      </c>
      <c r="K2213" t="s">
        <v>40</v>
      </c>
      <c r="L2213">
        <v>3</v>
      </c>
      <c r="M2213">
        <v>83.73</v>
      </c>
      <c r="N2213">
        <v>0.15</v>
      </c>
      <c r="O2213">
        <v>39.43</v>
      </c>
      <c r="P2213">
        <v>213.51149999999998</v>
      </c>
      <c r="Q2213">
        <v>118.28999999999999</v>
      </c>
      <c r="R2213">
        <v>95.221499999999992</v>
      </c>
      <c r="S2213">
        <v>0.44597831966896395</v>
      </c>
      <c r="T2213">
        <v>2026</v>
      </c>
      <c r="U2213" t="s">
        <v>92</v>
      </c>
      <c r="V2213">
        <v>10</v>
      </c>
      <c r="W2213" t="s">
        <v>85</v>
      </c>
    </row>
    <row r="2214" spans="1:23">
      <c r="A2214">
        <v>3106</v>
      </c>
      <c r="B2214" s="11">
        <v>46323</v>
      </c>
      <c r="C2214">
        <v>2026</v>
      </c>
      <c r="D2214" t="s">
        <v>92</v>
      </c>
      <c r="E2214" t="s">
        <v>85</v>
      </c>
      <c r="F2214" t="s">
        <v>20</v>
      </c>
      <c r="G2214" t="s">
        <v>33</v>
      </c>
      <c r="H2214" t="s">
        <v>28</v>
      </c>
      <c r="I2214" t="s">
        <v>16</v>
      </c>
      <c r="J2214" t="s">
        <v>34</v>
      </c>
      <c r="K2214" t="s">
        <v>42</v>
      </c>
      <c r="L2214">
        <v>3</v>
      </c>
      <c r="M2214">
        <v>36.99</v>
      </c>
      <c r="N2214">
        <v>0.05</v>
      </c>
      <c r="O2214">
        <v>14.14</v>
      </c>
      <c r="P2214">
        <v>105.42149999999999</v>
      </c>
      <c r="Q2214">
        <v>42.42</v>
      </c>
      <c r="R2214">
        <v>63.001499999999993</v>
      </c>
      <c r="S2214">
        <v>0.59761528720422297</v>
      </c>
      <c r="T2214">
        <v>2026</v>
      </c>
      <c r="U2214" t="s">
        <v>92</v>
      </c>
      <c r="V2214">
        <v>10</v>
      </c>
      <c r="W2214" t="s">
        <v>85</v>
      </c>
    </row>
    <row r="2215" spans="1:23">
      <c r="A2215">
        <v>3274</v>
      </c>
      <c r="B2215" s="11">
        <v>46323</v>
      </c>
      <c r="C2215">
        <v>2026</v>
      </c>
      <c r="D2215" t="s">
        <v>92</v>
      </c>
      <c r="E2215" t="s">
        <v>85</v>
      </c>
      <c r="F2215" t="s">
        <v>20</v>
      </c>
      <c r="G2215" t="s">
        <v>31</v>
      </c>
      <c r="H2215" t="s">
        <v>28</v>
      </c>
      <c r="I2215" t="s">
        <v>13</v>
      </c>
      <c r="J2215" t="s">
        <v>34</v>
      </c>
      <c r="K2215" t="s">
        <v>35</v>
      </c>
      <c r="L2215">
        <v>1</v>
      </c>
      <c r="M2215">
        <v>39.42</v>
      </c>
      <c r="N2215">
        <v>0</v>
      </c>
      <c r="O2215">
        <v>14.58</v>
      </c>
      <c r="P2215">
        <v>39.42</v>
      </c>
      <c r="Q2215">
        <v>14.58</v>
      </c>
      <c r="R2215">
        <v>24.840000000000003</v>
      </c>
      <c r="S2215">
        <v>0.63013698630136994</v>
      </c>
      <c r="T2215">
        <v>2026</v>
      </c>
      <c r="U2215" t="s">
        <v>92</v>
      </c>
      <c r="V2215">
        <v>10</v>
      </c>
      <c r="W2215" t="s">
        <v>85</v>
      </c>
    </row>
    <row r="2216" spans="1:23">
      <c r="A2216">
        <v>3542</v>
      </c>
      <c r="B2216" s="11">
        <v>46323</v>
      </c>
      <c r="C2216">
        <v>2026</v>
      </c>
      <c r="D2216" t="s">
        <v>92</v>
      </c>
      <c r="E2216" t="s">
        <v>85</v>
      </c>
      <c r="F2216" t="s">
        <v>20</v>
      </c>
      <c r="G2216" t="s">
        <v>21</v>
      </c>
      <c r="H2216" t="s">
        <v>2</v>
      </c>
      <c r="I2216" t="s">
        <v>13</v>
      </c>
      <c r="J2216" t="s">
        <v>4</v>
      </c>
      <c r="K2216" t="s">
        <v>22</v>
      </c>
      <c r="L2216">
        <v>2</v>
      </c>
      <c r="M2216">
        <v>50.66</v>
      </c>
      <c r="N2216">
        <v>0</v>
      </c>
      <c r="O2216">
        <v>22.02</v>
      </c>
      <c r="P2216">
        <v>101.32</v>
      </c>
      <c r="Q2216">
        <v>44.04</v>
      </c>
      <c r="R2216">
        <v>57.279999999999994</v>
      </c>
      <c r="S2216">
        <v>0.56533754441373862</v>
      </c>
      <c r="T2216">
        <v>2026</v>
      </c>
      <c r="U2216" t="s">
        <v>92</v>
      </c>
      <c r="V2216">
        <v>10</v>
      </c>
      <c r="W2216" t="s">
        <v>85</v>
      </c>
    </row>
    <row r="2217" spans="1:23">
      <c r="A2217">
        <v>3704</v>
      </c>
      <c r="B2217" s="11">
        <v>46323</v>
      </c>
      <c r="C2217">
        <v>2026</v>
      </c>
      <c r="D2217" t="s">
        <v>92</v>
      </c>
      <c r="E2217" t="s">
        <v>85</v>
      </c>
      <c r="F2217" t="s">
        <v>6</v>
      </c>
      <c r="G2217" t="s">
        <v>43</v>
      </c>
      <c r="H2217" t="s">
        <v>2</v>
      </c>
      <c r="I2217" t="s">
        <v>3</v>
      </c>
      <c r="J2217" t="s">
        <v>9</v>
      </c>
      <c r="K2217" t="s">
        <v>46</v>
      </c>
      <c r="L2217">
        <v>4</v>
      </c>
      <c r="M2217">
        <v>71.959999999999994</v>
      </c>
      <c r="N2217">
        <v>0.1</v>
      </c>
      <c r="O2217">
        <v>31.51</v>
      </c>
      <c r="P2217">
        <v>259.05599999999998</v>
      </c>
      <c r="Q2217">
        <v>126.04</v>
      </c>
      <c r="R2217">
        <v>133.01599999999996</v>
      </c>
      <c r="S2217">
        <v>0.51346427027360864</v>
      </c>
      <c r="T2217">
        <v>2026</v>
      </c>
      <c r="U2217" t="s">
        <v>92</v>
      </c>
      <c r="V2217">
        <v>10</v>
      </c>
      <c r="W2217" t="s">
        <v>85</v>
      </c>
    </row>
    <row r="2218" spans="1:23">
      <c r="A2218">
        <v>4699</v>
      </c>
      <c r="B2218" s="11">
        <v>46323</v>
      </c>
      <c r="C2218">
        <v>2026</v>
      </c>
      <c r="D2218" t="s">
        <v>92</v>
      </c>
      <c r="E2218" t="s">
        <v>85</v>
      </c>
      <c r="F2218" t="s">
        <v>11</v>
      </c>
      <c r="G2218" t="s">
        <v>25</v>
      </c>
      <c r="H2218" t="s">
        <v>19</v>
      </c>
      <c r="I2218" t="s">
        <v>3</v>
      </c>
      <c r="J2218" t="s">
        <v>4</v>
      </c>
      <c r="K2218" t="s">
        <v>22</v>
      </c>
      <c r="L2218">
        <v>1</v>
      </c>
      <c r="M2218">
        <v>49.72</v>
      </c>
      <c r="N2218">
        <v>0.05</v>
      </c>
      <c r="O2218">
        <v>22.5</v>
      </c>
      <c r="P2218">
        <v>47.233999999999995</v>
      </c>
      <c r="Q2218">
        <v>22.5</v>
      </c>
      <c r="R2218">
        <v>24.733999999999995</v>
      </c>
      <c r="S2218">
        <v>0.52364821950290041</v>
      </c>
      <c r="T2218">
        <v>2026</v>
      </c>
      <c r="U2218" t="s">
        <v>92</v>
      </c>
      <c r="V2218">
        <v>10</v>
      </c>
      <c r="W2218" t="s">
        <v>85</v>
      </c>
    </row>
    <row r="2219" spans="1:23">
      <c r="A2219">
        <v>1226</v>
      </c>
      <c r="B2219" s="11">
        <v>46324</v>
      </c>
      <c r="C2219">
        <v>2026</v>
      </c>
      <c r="D2219" t="s">
        <v>92</v>
      </c>
      <c r="E2219" t="s">
        <v>85</v>
      </c>
      <c r="F2219" t="s">
        <v>0</v>
      </c>
      <c r="G2219" t="s">
        <v>1</v>
      </c>
      <c r="H2219" t="s">
        <v>28</v>
      </c>
      <c r="I2219" t="s">
        <v>3</v>
      </c>
      <c r="J2219" t="s">
        <v>14</v>
      </c>
      <c r="K2219" t="s">
        <v>15</v>
      </c>
      <c r="L2219">
        <v>1</v>
      </c>
      <c r="M2219">
        <v>36.58</v>
      </c>
      <c r="N2219">
        <v>0</v>
      </c>
      <c r="O2219">
        <v>13.5</v>
      </c>
      <c r="P2219">
        <v>36.58</v>
      </c>
      <c r="Q2219">
        <v>13.5</v>
      </c>
      <c r="R2219">
        <v>23.08</v>
      </c>
      <c r="S2219">
        <v>0.63094587206123565</v>
      </c>
      <c r="T2219">
        <v>2026</v>
      </c>
      <c r="U2219" t="s">
        <v>92</v>
      </c>
      <c r="V2219">
        <v>10</v>
      </c>
      <c r="W2219" t="s">
        <v>85</v>
      </c>
    </row>
    <row r="2220" spans="1:23">
      <c r="A2220">
        <v>1245</v>
      </c>
      <c r="B2220" s="11">
        <v>46324</v>
      </c>
      <c r="C2220">
        <v>2026</v>
      </c>
      <c r="D2220" t="s">
        <v>92</v>
      </c>
      <c r="E2220" t="s">
        <v>85</v>
      </c>
      <c r="F2220" t="s">
        <v>6</v>
      </c>
      <c r="G2220" t="s">
        <v>27</v>
      </c>
      <c r="H2220" t="s">
        <v>28</v>
      </c>
      <c r="I2220" t="s">
        <v>3</v>
      </c>
      <c r="J2220" t="s">
        <v>34</v>
      </c>
      <c r="K2220" t="s">
        <v>35</v>
      </c>
      <c r="L2220">
        <v>2</v>
      </c>
      <c r="M2220">
        <v>41.06</v>
      </c>
      <c r="N2220">
        <v>0.05</v>
      </c>
      <c r="O2220">
        <v>15.07</v>
      </c>
      <c r="P2220">
        <v>78.013999999999996</v>
      </c>
      <c r="Q2220">
        <v>30.14</v>
      </c>
      <c r="R2220">
        <v>47.873999999999995</v>
      </c>
      <c r="S2220">
        <v>0.6136590868305688</v>
      </c>
      <c r="T2220">
        <v>2026</v>
      </c>
      <c r="U2220" t="s">
        <v>92</v>
      </c>
      <c r="V2220">
        <v>10</v>
      </c>
      <c r="W2220" t="s">
        <v>85</v>
      </c>
    </row>
    <row r="2221" spans="1:23">
      <c r="A2221">
        <v>1477</v>
      </c>
      <c r="B2221" s="11">
        <v>46324</v>
      </c>
      <c r="C2221">
        <v>2026</v>
      </c>
      <c r="D2221" t="s">
        <v>92</v>
      </c>
      <c r="E2221" t="s">
        <v>85</v>
      </c>
      <c r="F2221" t="s">
        <v>6</v>
      </c>
      <c r="G2221" t="s">
        <v>49</v>
      </c>
      <c r="H2221" t="s">
        <v>28</v>
      </c>
      <c r="I2221" t="s">
        <v>3</v>
      </c>
      <c r="J2221" t="s">
        <v>23</v>
      </c>
      <c r="K2221" t="s">
        <v>51</v>
      </c>
      <c r="L2221">
        <v>1</v>
      </c>
      <c r="M2221">
        <v>121.78</v>
      </c>
      <c r="N2221">
        <v>0.15</v>
      </c>
      <c r="O2221">
        <v>61.55</v>
      </c>
      <c r="P2221">
        <v>103.51300000000001</v>
      </c>
      <c r="Q2221">
        <v>61.55</v>
      </c>
      <c r="R2221">
        <v>41.963000000000008</v>
      </c>
      <c r="S2221">
        <v>0.40538869513974096</v>
      </c>
      <c r="T2221">
        <v>2026</v>
      </c>
      <c r="U2221" t="s">
        <v>92</v>
      </c>
      <c r="V2221">
        <v>10</v>
      </c>
      <c r="W2221" t="s">
        <v>85</v>
      </c>
    </row>
    <row r="2222" spans="1:23">
      <c r="A2222">
        <v>1575</v>
      </c>
      <c r="B2222" s="11">
        <v>46324</v>
      </c>
      <c r="C2222">
        <v>2026</v>
      </c>
      <c r="D2222" t="s">
        <v>92</v>
      </c>
      <c r="E2222" t="s">
        <v>85</v>
      </c>
      <c r="F2222" t="s">
        <v>20</v>
      </c>
      <c r="G2222" t="s">
        <v>31</v>
      </c>
      <c r="H2222" t="s">
        <v>8</v>
      </c>
      <c r="I2222" t="s">
        <v>3</v>
      </c>
      <c r="J2222" t="s">
        <v>14</v>
      </c>
      <c r="K2222" t="s">
        <v>44</v>
      </c>
      <c r="L2222">
        <v>5</v>
      </c>
      <c r="M2222">
        <v>130.68</v>
      </c>
      <c r="N2222">
        <v>0.2</v>
      </c>
      <c r="O2222">
        <v>67.209999999999994</v>
      </c>
      <c r="P2222">
        <v>522.72000000000014</v>
      </c>
      <c r="Q2222">
        <v>336.04999999999995</v>
      </c>
      <c r="R2222">
        <v>186.67000000000019</v>
      </c>
      <c r="S2222">
        <v>0.35711279461279488</v>
      </c>
      <c r="T2222">
        <v>2026</v>
      </c>
      <c r="U2222" t="s">
        <v>92</v>
      </c>
      <c r="V2222">
        <v>10</v>
      </c>
      <c r="W2222" t="s">
        <v>85</v>
      </c>
    </row>
    <row r="2223" spans="1:23">
      <c r="A2223">
        <v>2830</v>
      </c>
      <c r="B2223" s="11">
        <v>46324</v>
      </c>
      <c r="C2223">
        <v>2026</v>
      </c>
      <c r="D2223" t="s">
        <v>92</v>
      </c>
      <c r="E2223" t="s">
        <v>85</v>
      </c>
      <c r="F2223" t="s">
        <v>11</v>
      </c>
      <c r="G2223" t="s">
        <v>12</v>
      </c>
      <c r="H2223" t="s">
        <v>2</v>
      </c>
      <c r="I2223" t="s">
        <v>13</v>
      </c>
      <c r="J2223" t="s">
        <v>14</v>
      </c>
      <c r="K2223" t="s">
        <v>48</v>
      </c>
      <c r="L2223">
        <v>1</v>
      </c>
      <c r="M2223">
        <v>161.94999999999999</v>
      </c>
      <c r="N2223">
        <v>0</v>
      </c>
      <c r="O2223">
        <v>86.61</v>
      </c>
      <c r="P2223">
        <v>161.94999999999999</v>
      </c>
      <c r="Q2223">
        <v>86.61</v>
      </c>
      <c r="R2223">
        <v>75.339999999999989</v>
      </c>
      <c r="S2223">
        <v>0.46520531028095086</v>
      </c>
      <c r="T2223">
        <v>2026</v>
      </c>
      <c r="U2223" t="s">
        <v>92</v>
      </c>
      <c r="V2223">
        <v>10</v>
      </c>
      <c r="W2223" t="s">
        <v>85</v>
      </c>
    </row>
    <row r="2224" spans="1:23">
      <c r="A2224">
        <v>2884</v>
      </c>
      <c r="B2224" s="11">
        <v>46324</v>
      </c>
      <c r="C2224">
        <v>2026</v>
      </c>
      <c r="D2224" t="s">
        <v>92</v>
      </c>
      <c r="E2224" t="s">
        <v>85</v>
      </c>
      <c r="F2224" t="s">
        <v>0</v>
      </c>
      <c r="G2224" t="s">
        <v>50</v>
      </c>
      <c r="H2224" t="s">
        <v>19</v>
      </c>
      <c r="I2224" t="s">
        <v>3</v>
      </c>
      <c r="J2224" t="s">
        <v>4</v>
      </c>
      <c r="K2224" t="s">
        <v>5</v>
      </c>
      <c r="L2224">
        <v>2</v>
      </c>
      <c r="M2224">
        <v>83.6</v>
      </c>
      <c r="N2224">
        <v>0</v>
      </c>
      <c r="O2224">
        <v>43.01</v>
      </c>
      <c r="P2224">
        <v>167.2</v>
      </c>
      <c r="Q2224">
        <v>86.02</v>
      </c>
      <c r="R2224">
        <v>81.179999999999993</v>
      </c>
      <c r="S2224">
        <v>0.48552631578947369</v>
      </c>
      <c r="T2224">
        <v>2026</v>
      </c>
      <c r="U2224" t="s">
        <v>92</v>
      </c>
      <c r="V2224">
        <v>10</v>
      </c>
      <c r="W2224" t="s">
        <v>85</v>
      </c>
    </row>
    <row r="2225" spans="1:23">
      <c r="A2225">
        <v>3093</v>
      </c>
      <c r="B2225" s="11">
        <v>46324</v>
      </c>
      <c r="C2225">
        <v>2026</v>
      </c>
      <c r="D2225" t="s">
        <v>92</v>
      </c>
      <c r="E2225" t="s">
        <v>85</v>
      </c>
      <c r="F2225" t="s">
        <v>20</v>
      </c>
      <c r="G2225" t="s">
        <v>21</v>
      </c>
      <c r="H2225" t="s">
        <v>8</v>
      </c>
      <c r="I2225" t="s">
        <v>16</v>
      </c>
      <c r="J2225" t="s">
        <v>23</v>
      </c>
      <c r="K2225" t="s">
        <v>29</v>
      </c>
      <c r="L2225">
        <v>3</v>
      </c>
      <c r="M2225">
        <v>194.19</v>
      </c>
      <c r="N2225">
        <v>0.15</v>
      </c>
      <c r="O2225">
        <v>104.22</v>
      </c>
      <c r="P2225">
        <v>495.18449999999996</v>
      </c>
      <c r="Q2225">
        <v>312.65999999999997</v>
      </c>
      <c r="R2225">
        <v>182.52449999999999</v>
      </c>
      <c r="S2225">
        <v>0.36859897674503139</v>
      </c>
      <c r="T2225">
        <v>2026</v>
      </c>
      <c r="U2225" t="s">
        <v>92</v>
      </c>
      <c r="V2225">
        <v>10</v>
      </c>
      <c r="W2225" t="s">
        <v>85</v>
      </c>
    </row>
    <row r="2226" spans="1:23">
      <c r="A2226">
        <v>3613</v>
      </c>
      <c r="B2226" s="11">
        <v>46324</v>
      </c>
      <c r="C2226">
        <v>2026</v>
      </c>
      <c r="D2226" t="s">
        <v>92</v>
      </c>
      <c r="E2226" t="s">
        <v>85</v>
      </c>
      <c r="F2226" t="s">
        <v>6</v>
      </c>
      <c r="G2226" t="s">
        <v>43</v>
      </c>
      <c r="H2226" t="s">
        <v>2</v>
      </c>
      <c r="I2226" t="s">
        <v>3</v>
      </c>
      <c r="J2226" t="s">
        <v>14</v>
      </c>
      <c r="K2226" t="s">
        <v>48</v>
      </c>
      <c r="L2226">
        <v>3</v>
      </c>
      <c r="M2226">
        <v>167.41</v>
      </c>
      <c r="N2226">
        <v>0</v>
      </c>
      <c r="O2226">
        <v>85.33</v>
      </c>
      <c r="P2226">
        <v>502.23</v>
      </c>
      <c r="Q2226">
        <v>255.99</v>
      </c>
      <c r="R2226">
        <v>246.24</v>
      </c>
      <c r="S2226">
        <v>0.49029329191804549</v>
      </c>
      <c r="T2226">
        <v>2026</v>
      </c>
      <c r="U2226" t="s">
        <v>92</v>
      </c>
      <c r="V2226">
        <v>10</v>
      </c>
      <c r="W2226" t="s">
        <v>85</v>
      </c>
    </row>
    <row r="2227" spans="1:23">
      <c r="A2227">
        <v>4496</v>
      </c>
      <c r="B2227" s="11">
        <v>46324</v>
      </c>
      <c r="C2227">
        <v>2026</v>
      </c>
      <c r="D2227" t="s">
        <v>92</v>
      </c>
      <c r="E2227" t="s">
        <v>85</v>
      </c>
      <c r="F2227" t="s">
        <v>20</v>
      </c>
      <c r="G2227" t="s">
        <v>33</v>
      </c>
      <c r="H2227" t="s">
        <v>2</v>
      </c>
      <c r="I2227" t="s">
        <v>3</v>
      </c>
      <c r="J2227" t="s">
        <v>34</v>
      </c>
      <c r="K2227" t="s">
        <v>35</v>
      </c>
      <c r="L2227">
        <v>2</v>
      </c>
      <c r="M2227">
        <v>40.83</v>
      </c>
      <c r="N2227">
        <v>0.1</v>
      </c>
      <c r="O2227">
        <v>14.91</v>
      </c>
      <c r="P2227">
        <v>73.494</v>
      </c>
      <c r="Q2227">
        <v>29.82</v>
      </c>
      <c r="R2227">
        <v>43.673999999999999</v>
      </c>
      <c r="S2227">
        <v>0.59425259204833047</v>
      </c>
      <c r="T2227">
        <v>2026</v>
      </c>
      <c r="U2227" t="s">
        <v>92</v>
      </c>
      <c r="V2227">
        <v>10</v>
      </c>
      <c r="W2227" t="s">
        <v>85</v>
      </c>
    </row>
    <row r="2228" spans="1:23">
      <c r="A2228">
        <v>5194</v>
      </c>
      <c r="B2228" s="11">
        <v>46324</v>
      </c>
      <c r="C2228">
        <v>2026</v>
      </c>
      <c r="D2228" t="s">
        <v>92</v>
      </c>
      <c r="E2228" t="s">
        <v>85</v>
      </c>
      <c r="F2228" t="s">
        <v>0</v>
      </c>
      <c r="G2228" t="s">
        <v>36</v>
      </c>
      <c r="H2228" t="s">
        <v>8</v>
      </c>
      <c r="I2228" t="s">
        <v>16</v>
      </c>
      <c r="J2228" t="s">
        <v>23</v>
      </c>
      <c r="K2228" t="s">
        <v>40</v>
      </c>
      <c r="L2228">
        <v>12</v>
      </c>
      <c r="M2228">
        <v>80.84</v>
      </c>
      <c r="N2228">
        <v>0.1</v>
      </c>
      <c r="O2228">
        <v>38.39</v>
      </c>
      <c r="P2228">
        <v>873.072</v>
      </c>
      <c r="Q2228">
        <v>460.68</v>
      </c>
      <c r="R2228">
        <v>412.392</v>
      </c>
      <c r="S2228">
        <v>0.4723459233602727</v>
      </c>
      <c r="T2228">
        <v>2026</v>
      </c>
      <c r="U2228" t="s">
        <v>92</v>
      </c>
      <c r="V2228">
        <v>10</v>
      </c>
      <c r="W2228" t="s">
        <v>85</v>
      </c>
    </row>
    <row r="2229" spans="1:23">
      <c r="A2229">
        <v>339</v>
      </c>
      <c r="B2229" s="11">
        <v>46325</v>
      </c>
      <c r="C2229">
        <v>2026</v>
      </c>
      <c r="D2229" t="s">
        <v>92</v>
      </c>
      <c r="E2229" t="s">
        <v>85</v>
      </c>
      <c r="F2229" t="s">
        <v>20</v>
      </c>
      <c r="G2229" t="s">
        <v>47</v>
      </c>
      <c r="H2229" t="s">
        <v>2</v>
      </c>
      <c r="I2229" t="s">
        <v>3</v>
      </c>
      <c r="J2229" t="s">
        <v>4</v>
      </c>
      <c r="K2229" t="s">
        <v>26</v>
      </c>
      <c r="L2229">
        <v>1</v>
      </c>
      <c r="M2229">
        <v>39.65</v>
      </c>
      <c r="N2229">
        <v>0</v>
      </c>
      <c r="O2229">
        <v>16.38</v>
      </c>
      <c r="P2229">
        <v>39.65</v>
      </c>
      <c r="Q2229">
        <v>16.38</v>
      </c>
      <c r="R2229">
        <v>23.27</v>
      </c>
      <c r="S2229">
        <v>0.58688524590163937</v>
      </c>
      <c r="T2229">
        <v>2026</v>
      </c>
      <c r="U2229" t="s">
        <v>92</v>
      </c>
      <c r="V2229">
        <v>10</v>
      </c>
      <c r="W2229" t="s">
        <v>85</v>
      </c>
    </row>
    <row r="2230" spans="1:23">
      <c r="A2230">
        <v>1199</v>
      </c>
      <c r="B2230" s="11">
        <v>46325</v>
      </c>
      <c r="C2230">
        <v>2026</v>
      </c>
      <c r="D2230" t="s">
        <v>92</v>
      </c>
      <c r="E2230" t="s">
        <v>85</v>
      </c>
      <c r="F2230" t="s">
        <v>6</v>
      </c>
      <c r="G2230" t="s">
        <v>43</v>
      </c>
      <c r="H2230" t="s">
        <v>2</v>
      </c>
      <c r="I2230" t="s">
        <v>13</v>
      </c>
      <c r="J2230" t="s">
        <v>4</v>
      </c>
      <c r="K2230" t="s">
        <v>30</v>
      </c>
      <c r="L2230">
        <v>1</v>
      </c>
      <c r="M2230">
        <v>102.47</v>
      </c>
      <c r="N2230">
        <v>0.1</v>
      </c>
      <c r="O2230">
        <v>49.75</v>
      </c>
      <c r="P2230">
        <v>92.222999999999999</v>
      </c>
      <c r="Q2230">
        <v>49.75</v>
      </c>
      <c r="R2230">
        <v>42.472999999999999</v>
      </c>
      <c r="S2230">
        <v>0.46054671828068922</v>
      </c>
      <c r="T2230">
        <v>2026</v>
      </c>
      <c r="U2230" t="s">
        <v>92</v>
      </c>
      <c r="V2230">
        <v>10</v>
      </c>
      <c r="W2230" t="s">
        <v>85</v>
      </c>
    </row>
    <row r="2231" spans="1:23">
      <c r="A2231">
        <v>1253</v>
      </c>
      <c r="B2231" s="11">
        <v>46325</v>
      </c>
      <c r="C2231">
        <v>2026</v>
      </c>
      <c r="D2231" t="s">
        <v>92</v>
      </c>
      <c r="E2231" t="s">
        <v>85</v>
      </c>
      <c r="F2231" t="s">
        <v>20</v>
      </c>
      <c r="G2231" t="s">
        <v>47</v>
      </c>
      <c r="H2231" t="s">
        <v>19</v>
      </c>
      <c r="I2231" t="s">
        <v>16</v>
      </c>
      <c r="J2231" t="s">
        <v>34</v>
      </c>
      <c r="K2231" t="s">
        <v>35</v>
      </c>
      <c r="L2231">
        <v>2</v>
      </c>
      <c r="M2231">
        <v>40.43</v>
      </c>
      <c r="N2231">
        <v>0</v>
      </c>
      <c r="O2231">
        <v>14.88</v>
      </c>
      <c r="P2231">
        <v>80.86</v>
      </c>
      <c r="Q2231">
        <v>29.76</v>
      </c>
      <c r="R2231">
        <v>51.099999999999994</v>
      </c>
      <c r="S2231">
        <v>0.63195646796932969</v>
      </c>
      <c r="T2231">
        <v>2026</v>
      </c>
      <c r="U2231" t="s">
        <v>92</v>
      </c>
      <c r="V2231">
        <v>10</v>
      </c>
      <c r="W2231" t="s">
        <v>85</v>
      </c>
    </row>
    <row r="2232" spans="1:23">
      <c r="A2232">
        <v>1407</v>
      </c>
      <c r="B2232" s="11">
        <v>46325</v>
      </c>
      <c r="C2232">
        <v>2026</v>
      </c>
      <c r="D2232" t="s">
        <v>92</v>
      </c>
      <c r="E2232" t="s">
        <v>85</v>
      </c>
      <c r="F2232" t="s">
        <v>20</v>
      </c>
      <c r="G2232" t="s">
        <v>33</v>
      </c>
      <c r="H2232" t="s">
        <v>19</v>
      </c>
      <c r="I2232" t="s">
        <v>16</v>
      </c>
      <c r="J2232" t="s">
        <v>14</v>
      </c>
      <c r="K2232" t="s">
        <v>15</v>
      </c>
      <c r="L2232">
        <v>2</v>
      </c>
      <c r="M2232">
        <v>35.880000000000003</v>
      </c>
      <c r="N2232">
        <v>0.05</v>
      </c>
      <c r="O2232">
        <v>13.52</v>
      </c>
      <c r="P2232">
        <v>68.171999999999997</v>
      </c>
      <c r="Q2232">
        <v>27.04</v>
      </c>
      <c r="R2232">
        <v>41.131999999999998</v>
      </c>
      <c r="S2232">
        <v>0.60335621662852779</v>
      </c>
      <c r="T2232">
        <v>2026</v>
      </c>
      <c r="U2232" t="s">
        <v>92</v>
      </c>
      <c r="V2232">
        <v>10</v>
      </c>
      <c r="W2232" t="s">
        <v>85</v>
      </c>
    </row>
    <row r="2233" spans="1:23">
      <c r="A2233">
        <v>2532</v>
      </c>
      <c r="B2233" s="11">
        <v>46325</v>
      </c>
      <c r="C2233">
        <v>2026</v>
      </c>
      <c r="D2233" t="s">
        <v>92</v>
      </c>
      <c r="E2233" t="s">
        <v>85</v>
      </c>
      <c r="F2233" t="s">
        <v>0</v>
      </c>
      <c r="G2233" t="s">
        <v>50</v>
      </c>
      <c r="H2233" t="s">
        <v>28</v>
      </c>
      <c r="I2233" t="s">
        <v>13</v>
      </c>
      <c r="J2233" t="s">
        <v>4</v>
      </c>
      <c r="K2233" t="s">
        <v>5</v>
      </c>
      <c r="L2233">
        <v>1</v>
      </c>
      <c r="M2233">
        <v>80.400000000000006</v>
      </c>
      <c r="N2233">
        <v>0</v>
      </c>
      <c r="O2233">
        <v>43.34</v>
      </c>
      <c r="P2233">
        <v>80.400000000000006</v>
      </c>
      <c r="Q2233">
        <v>43.34</v>
      </c>
      <c r="R2233">
        <v>37.06</v>
      </c>
      <c r="S2233">
        <v>0.46094527363184079</v>
      </c>
      <c r="T2233">
        <v>2026</v>
      </c>
      <c r="U2233" t="s">
        <v>92</v>
      </c>
      <c r="V2233">
        <v>10</v>
      </c>
      <c r="W2233" t="s">
        <v>85</v>
      </c>
    </row>
    <row r="2234" spans="1:23">
      <c r="A2234">
        <v>307</v>
      </c>
      <c r="B2234" s="11">
        <v>46326</v>
      </c>
      <c r="C2234">
        <v>2026</v>
      </c>
      <c r="D2234" t="s">
        <v>92</v>
      </c>
      <c r="E2234" t="s">
        <v>85</v>
      </c>
      <c r="F2234" t="s">
        <v>20</v>
      </c>
      <c r="G2234" t="s">
        <v>33</v>
      </c>
      <c r="H2234" t="s">
        <v>2</v>
      </c>
      <c r="I2234" t="s">
        <v>3</v>
      </c>
      <c r="J2234" t="s">
        <v>34</v>
      </c>
      <c r="K2234" t="s">
        <v>42</v>
      </c>
      <c r="L2234">
        <v>1</v>
      </c>
      <c r="M2234">
        <v>37.08</v>
      </c>
      <c r="N2234">
        <v>0</v>
      </c>
      <c r="O2234">
        <v>13.62</v>
      </c>
      <c r="P2234">
        <v>37.08</v>
      </c>
      <c r="Q2234">
        <v>13.62</v>
      </c>
      <c r="R2234">
        <v>23.46</v>
      </c>
      <c r="S2234">
        <v>0.63268608414239491</v>
      </c>
      <c r="T2234">
        <v>2026</v>
      </c>
      <c r="U2234" t="s">
        <v>92</v>
      </c>
      <c r="V2234">
        <v>10</v>
      </c>
      <c r="W2234" t="s">
        <v>85</v>
      </c>
    </row>
    <row r="2235" spans="1:23">
      <c r="A2235">
        <v>3257</v>
      </c>
      <c r="B2235" s="11">
        <v>46326</v>
      </c>
      <c r="C2235">
        <v>2026</v>
      </c>
      <c r="D2235" t="s">
        <v>92</v>
      </c>
      <c r="E2235" t="s">
        <v>85</v>
      </c>
      <c r="F2235" t="s">
        <v>20</v>
      </c>
      <c r="G2235" t="s">
        <v>21</v>
      </c>
      <c r="H2235" t="s">
        <v>19</v>
      </c>
      <c r="I2235" t="s">
        <v>13</v>
      </c>
      <c r="J2235" t="s">
        <v>14</v>
      </c>
      <c r="K2235" t="s">
        <v>48</v>
      </c>
      <c r="L2235">
        <v>6</v>
      </c>
      <c r="M2235">
        <v>165.92</v>
      </c>
      <c r="N2235">
        <v>0</v>
      </c>
      <c r="O2235">
        <v>87.55</v>
      </c>
      <c r="P2235">
        <v>995.52</v>
      </c>
      <c r="Q2235">
        <v>525.29999999999995</v>
      </c>
      <c r="R2235">
        <v>470.22</v>
      </c>
      <c r="S2235">
        <v>0.4723360655737705</v>
      </c>
      <c r="T2235">
        <v>2026</v>
      </c>
      <c r="U2235" t="s">
        <v>92</v>
      </c>
      <c r="V2235">
        <v>10</v>
      </c>
      <c r="W2235" t="s">
        <v>85</v>
      </c>
    </row>
    <row r="2236" spans="1:23">
      <c r="A2236">
        <v>3739</v>
      </c>
      <c r="B2236" s="11">
        <v>46326</v>
      </c>
      <c r="C2236">
        <v>2026</v>
      </c>
      <c r="D2236" t="s">
        <v>92</v>
      </c>
      <c r="E2236" t="s">
        <v>85</v>
      </c>
      <c r="F2236" t="s">
        <v>6</v>
      </c>
      <c r="G2236" t="s">
        <v>43</v>
      </c>
      <c r="H2236" t="s">
        <v>28</v>
      </c>
      <c r="I2236" t="s">
        <v>13</v>
      </c>
      <c r="J2236" t="s">
        <v>14</v>
      </c>
      <c r="K2236" t="s">
        <v>44</v>
      </c>
      <c r="L2236">
        <v>1</v>
      </c>
      <c r="M2236">
        <v>135.19</v>
      </c>
      <c r="N2236">
        <v>0</v>
      </c>
      <c r="O2236">
        <v>68.319999999999993</v>
      </c>
      <c r="P2236">
        <v>135.19</v>
      </c>
      <c r="Q2236">
        <v>68.319999999999993</v>
      </c>
      <c r="R2236">
        <v>66.87</v>
      </c>
      <c r="S2236">
        <v>0.49463717730601381</v>
      </c>
      <c r="T2236">
        <v>2026</v>
      </c>
      <c r="U2236" t="s">
        <v>92</v>
      </c>
      <c r="V2236">
        <v>10</v>
      </c>
      <c r="W2236" t="s">
        <v>85</v>
      </c>
    </row>
    <row r="2237" spans="1:23">
      <c r="A2237">
        <v>77</v>
      </c>
      <c r="B2237" s="11">
        <v>46327</v>
      </c>
      <c r="C2237">
        <v>2026</v>
      </c>
      <c r="D2237" t="s">
        <v>92</v>
      </c>
      <c r="E2237" t="s">
        <v>86</v>
      </c>
      <c r="F2237" t="s">
        <v>6</v>
      </c>
      <c r="G2237" t="s">
        <v>41</v>
      </c>
      <c r="H2237" t="s">
        <v>2</v>
      </c>
      <c r="I2237" t="s">
        <v>13</v>
      </c>
      <c r="J2237" t="s">
        <v>14</v>
      </c>
      <c r="K2237" t="s">
        <v>44</v>
      </c>
      <c r="L2237">
        <v>2</v>
      </c>
      <c r="M2237">
        <v>133.96</v>
      </c>
      <c r="N2237">
        <v>0.1</v>
      </c>
      <c r="O2237">
        <v>65.44</v>
      </c>
      <c r="P2237">
        <v>241.12800000000001</v>
      </c>
      <c r="Q2237">
        <v>130.88</v>
      </c>
      <c r="R2237">
        <v>110.24800000000002</v>
      </c>
      <c r="S2237">
        <v>0.4572177432732823</v>
      </c>
      <c r="T2237">
        <v>2026</v>
      </c>
      <c r="U2237" t="s">
        <v>92</v>
      </c>
      <c r="V2237">
        <v>11</v>
      </c>
      <c r="W2237" t="s">
        <v>86</v>
      </c>
    </row>
    <row r="2238" spans="1:23">
      <c r="A2238">
        <v>461</v>
      </c>
      <c r="B2238" s="11">
        <v>46327</v>
      </c>
      <c r="C2238">
        <v>2026</v>
      </c>
      <c r="D2238" t="s">
        <v>92</v>
      </c>
      <c r="E2238" t="s">
        <v>86</v>
      </c>
      <c r="F2238" t="s">
        <v>6</v>
      </c>
      <c r="G2238" t="s">
        <v>41</v>
      </c>
      <c r="H2238" t="s">
        <v>28</v>
      </c>
      <c r="I2238" t="s">
        <v>16</v>
      </c>
      <c r="J2238" t="s">
        <v>4</v>
      </c>
      <c r="K2238" t="s">
        <v>22</v>
      </c>
      <c r="L2238">
        <v>3</v>
      </c>
      <c r="M2238">
        <v>51.67</v>
      </c>
      <c r="N2238">
        <v>0.05</v>
      </c>
      <c r="O2238">
        <v>22.8</v>
      </c>
      <c r="P2238">
        <v>147.25949999999997</v>
      </c>
      <c r="Q2238">
        <v>68.400000000000006</v>
      </c>
      <c r="R2238">
        <v>78.859499999999969</v>
      </c>
      <c r="S2238">
        <v>0.53551383781691497</v>
      </c>
      <c r="T2238">
        <v>2026</v>
      </c>
      <c r="U2238" t="s">
        <v>92</v>
      </c>
      <c r="V2238">
        <v>11</v>
      </c>
      <c r="W2238" t="s">
        <v>86</v>
      </c>
    </row>
    <row r="2239" spans="1:23">
      <c r="A2239">
        <v>732</v>
      </c>
      <c r="B2239" s="11">
        <v>46327</v>
      </c>
      <c r="C2239">
        <v>2026</v>
      </c>
      <c r="D2239" t="s">
        <v>92</v>
      </c>
      <c r="E2239" t="s">
        <v>86</v>
      </c>
      <c r="F2239" t="s">
        <v>6</v>
      </c>
      <c r="G2239" t="s">
        <v>7</v>
      </c>
      <c r="H2239" t="s">
        <v>28</v>
      </c>
      <c r="I2239" t="s">
        <v>3</v>
      </c>
      <c r="J2239" t="s">
        <v>9</v>
      </c>
      <c r="K2239" t="s">
        <v>37</v>
      </c>
      <c r="L2239">
        <v>1</v>
      </c>
      <c r="M2239">
        <v>150.46</v>
      </c>
      <c r="N2239">
        <v>0.15</v>
      </c>
      <c r="O2239">
        <v>78.39</v>
      </c>
      <c r="P2239">
        <v>127.89100000000001</v>
      </c>
      <c r="Q2239">
        <v>78.39</v>
      </c>
      <c r="R2239">
        <v>49.501000000000005</v>
      </c>
      <c r="S2239">
        <v>0.38705616501552104</v>
      </c>
      <c r="T2239">
        <v>2026</v>
      </c>
      <c r="U2239" t="s">
        <v>92</v>
      </c>
      <c r="V2239">
        <v>11</v>
      </c>
      <c r="W2239" t="s">
        <v>86</v>
      </c>
    </row>
    <row r="2240" spans="1:23">
      <c r="A2240">
        <v>919</v>
      </c>
      <c r="B2240" s="11">
        <v>46327</v>
      </c>
      <c r="C2240">
        <v>2026</v>
      </c>
      <c r="D2240" t="s">
        <v>92</v>
      </c>
      <c r="E2240" t="s">
        <v>86</v>
      </c>
      <c r="F2240" t="s">
        <v>20</v>
      </c>
      <c r="G2240" t="s">
        <v>47</v>
      </c>
      <c r="H2240" t="s">
        <v>2</v>
      </c>
      <c r="I2240" t="s">
        <v>13</v>
      </c>
      <c r="J2240" t="s">
        <v>4</v>
      </c>
      <c r="K2240" t="s">
        <v>30</v>
      </c>
      <c r="L2240">
        <v>1</v>
      </c>
      <c r="M2240">
        <v>103.53</v>
      </c>
      <c r="N2240">
        <v>0.1</v>
      </c>
      <c r="O2240">
        <v>51.75</v>
      </c>
      <c r="P2240">
        <v>93.177000000000007</v>
      </c>
      <c r="Q2240">
        <v>51.75</v>
      </c>
      <c r="R2240">
        <v>41.427000000000007</v>
      </c>
      <c r="S2240">
        <v>0.4446054283782479</v>
      </c>
      <c r="T2240">
        <v>2026</v>
      </c>
      <c r="U2240" t="s">
        <v>92</v>
      </c>
      <c r="V2240">
        <v>11</v>
      </c>
      <c r="W2240" t="s">
        <v>86</v>
      </c>
    </row>
    <row r="2241" spans="1:23">
      <c r="A2241">
        <v>949</v>
      </c>
      <c r="B2241" s="11">
        <v>46327</v>
      </c>
      <c r="C2241">
        <v>2026</v>
      </c>
      <c r="D2241" t="s">
        <v>92</v>
      </c>
      <c r="E2241" t="s">
        <v>86</v>
      </c>
      <c r="F2241" t="s">
        <v>11</v>
      </c>
      <c r="G2241" t="s">
        <v>12</v>
      </c>
      <c r="H2241" t="s">
        <v>2</v>
      </c>
      <c r="I2241" t="s">
        <v>3</v>
      </c>
      <c r="J2241" t="s">
        <v>4</v>
      </c>
      <c r="K2241" t="s">
        <v>30</v>
      </c>
      <c r="L2241">
        <v>4</v>
      </c>
      <c r="M2241">
        <v>103.33</v>
      </c>
      <c r="N2241">
        <v>0</v>
      </c>
      <c r="O2241">
        <v>49.15</v>
      </c>
      <c r="P2241">
        <v>413.32</v>
      </c>
      <c r="Q2241">
        <v>196.6</v>
      </c>
      <c r="R2241">
        <v>216.72</v>
      </c>
      <c r="S2241">
        <v>0.5243394948224136</v>
      </c>
      <c r="T2241">
        <v>2026</v>
      </c>
      <c r="U2241" t="s">
        <v>92</v>
      </c>
      <c r="V2241">
        <v>11</v>
      </c>
      <c r="W2241" t="s">
        <v>86</v>
      </c>
    </row>
    <row r="2242" spans="1:23">
      <c r="A2242">
        <v>1185</v>
      </c>
      <c r="B2242" s="11">
        <v>46327</v>
      </c>
      <c r="C2242">
        <v>2026</v>
      </c>
      <c r="D2242" t="s">
        <v>92</v>
      </c>
      <c r="E2242" t="s">
        <v>86</v>
      </c>
      <c r="F2242" t="s">
        <v>20</v>
      </c>
      <c r="G2242" t="s">
        <v>33</v>
      </c>
      <c r="H2242" t="s">
        <v>8</v>
      </c>
      <c r="I2242" t="s">
        <v>16</v>
      </c>
      <c r="J2242" t="s">
        <v>14</v>
      </c>
      <c r="K2242" t="s">
        <v>15</v>
      </c>
      <c r="L2242">
        <v>5</v>
      </c>
      <c r="M2242">
        <v>37.08</v>
      </c>
      <c r="N2242">
        <v>0.15</v>
      </c>
      <c r="O2242">
        <v>13.27</v>
      </c>
      <c r="P2242">
        <v>157.58999999999997</v>
      </c>
      <c r="Q2242">
        <v>66.349999999999994</v>
      </c>
      <c r="R2242">
        <v>91.239999999999981</v>
      </c>
      <c r="S2242">
        <v>0.57897074687480166</v>
      </c>
      <c r="T2242">
        <v>2026</v>
      </c>
      <c r="U2242" t="s">
        <v>92</v>
      </c>
      <c r="V2242">
        <v>11</v>
      </c>
      <c r="W2242" t="s">
        <v>86</v>
      </c>
    </row>
    <row r="2243" spans="1:23">
      <c r="A2243">
        <v>1248</v>
      </c>
      <c r="B2243" s="11">
        <v>46327</v>
      </c>
      <c r="C2243">
        <v>2026</v>
      </c>
      <c r="D2243" t="s">
        <v>92</v>
      </c>
      <c r="E2243" t="s">
        <v>86</v>
      </c>
      <c r="F2243" t="s">
        <v>0</v>
      </c>
      <c r="G2243" t="s">
        <v>1</v>
      </c>
      <c r="H2243" t="s">
        <v>8</v>
      </c>
      <c r="I2243" t="s">
        <v>16</v>
      </c>
      <c r="J2243" t="s">
        <v>14</v>
      </c>
      <c r="K2243" t="s">
        <v>44</v>
      </c>
      <c r="L2243">
        <v>5</v>
      </c>
      <c r="M2243">
        <v>132.33000000000001</v>
      </c>
      <c r="N2243">
        <v>0.2</v>
      </c>
      <c r="O2243">
        <v>65.2</v>
      </c>
      <c r="P2243">
        <v>529.32000000000005</v>
      </c>
      <c r="Q2243">
        <v>326</v>
      </c>
      <c r="R2243">
        <v>203.32000000000005</v>
      </c>
      <c r="S2243">
        <v>0.3841154689034989</v>
      </c>
      <c r="T2243">
        <v>2026</v>
      </c>
      <c r="U2243" t="s">
        <v>92</v>
      </c>
      <c r="V2243">
        <v>11</v>
      </c>
      <c r="W2243" t="s">
        <v>86</v>
      </c>
    </row>
    <row r="2244" spans="1:23">
      <c r="A2244">
        <v>2129</v>
      </c>
      <c r="B2244" s="11">
        <v>46327</v>
      </c>
      <c r="C2244">
        <v>2026</v>
      </c>
      <c r="D2244" t="s">
        <v>92</v>
      </c>
      <c r="E2244" t="s">
        <v>86</v>
      </c>
      <c r="F2244" t="s">
        <v>20</v>
      </c>
      <c r="G2244" t="s">
        <v>47</v>
      </c>
      <c r="H2244" t="s">
        <v>19</v>
      </c>
      <c r="I2244" t="s">
        <v>13</v>
      </c>
      <c r="J2244" t="s">
        <v>4</v>
      </c>
      <c r="K2244" t="s">
        <v>22</v>
      </c>
      <c r="L2244">
        <v>2</v>
      </c>
      <c r="M2244">
        <v>50.43</v>
      </c>
      <c r="N2244">
        <v>0</v>
      </c>
      <c r="O2244">
        <v>22.54</v>
      </c>
      <c r="P2244">
        <v>100.86</v>
      </c>
      <c r="Q2244">
        <v>45.08</v>
      </c>
      <c r="R2244">
        <v>55.78</v>
      </c>
      <c r="S2244">
        <v>0.55304382312115807</v>
      </c>
      <c r="T2244">
        <v>2026</v>
      </c>
      <c r="U2244" t="s">
        <v>92</v>
      </c>
      <c r="V2244">
        <v>11</v>
      </c>
      <c r="W2244" t="s">
        <v>86</v>
      </c>
    </row>
    <row r="2245" spans="1:23">
      <c r="A2245">
        <v>2850</v>
      </c>
      <c r="B2245" s="11">
        <v>46327</v>
      </c>
      <c r="C2245">
        <v>2026</v>
      </c>
      <c r="D2245" t="s">
        <v>92</v>
      </c>
      <c r="E2245" t="s">
        <v>86</v>
      </c>
      <c r="F2245" t="s">
        <v>11</v>
      </c>
      <c r="G2245" t="s">
        <v>12</v>
      </c>
      <c r="H2245" t="s">
        <v>8</v>
      </c>
      <c r="I2245" t="s">
        <v>3</v>
      </c>
      <c r="J2245" t="s">
        <v>34</v>
      </c>
      <c r="K2245" t="s">
        <v>45</v>
      </c>
      <c r="L2245">
        <v>3</v>
      </c>
      <c r="M2245">
        <v>50.05</v>
      </c>
      <c r="N2245">
        <v>0.15</v>
      </c>
      <c r="O2245">
        <v>22.36</v>
      </c>
      <c r="P2245">
        <v>127.62749999999998</v>
      </c>
      <c r="Q2245">
        <v>67.08</v>
      </c>
      <c r="R2245">
        <v>60.547499999999985</v>
      </c>
      <c r="S2245">
        <v>0.47440794499618022</v>
      </c>
      <c r="T2245">
        <v>2026</v>
      </c>
      <c r="U2245" t="s">
        <v>92</v>
      </c>
      <c r="V2245">
        <v>11</v>
      </c>
      <c r="W2245" t="s">
        <v>86</v>
      </c>
    </row>
    <row r="2246" spans="1:23">
      <c r="A2246">
        <v>3477</v>
      </c>
      <c r="B2246" s="11">
        <v>46327</v>
      </c>
      <c r="C2246">
        <v>2026</v>
      </c>
      <c r="D2246" t="s">
        <v>92</v>
      </c>
      <c r="E2246" t="s">
        <v>86</v>
      </c>
      <c r="F2246" t="s">
        <v>20</v>
      </c>
      <c r="G2246" t="s">
        <v>47</v>
      </c>
      <c r="H2246" t="s">
        <v>2</v>
      </c>
      <c r="I2246" t="s">
        <v>3</v>
      </c>
      <c r="J2246" t="s">
        <v>23</v>
      </c>
      <c r="K2246" t="s">
        <v>29</v>
      </c>
      <c r="L2246">
        <v>1</v>
      </c>
      <c r="M2246">
        <v>197.14</v>
      </c>
      <c r="N2246">
        <v>0.05</v>
      </c>
      <c r="O2246">
        <v>102.87</v>
      </c>
      <c r="P2246">
        <v>187.28299999999999</v>
      </c>
      <c r="Q2246">
        <v>102.87</v>
      </c>
      <c r="R2246">
        <v>84.412999999999982</v>
      </c>
      <c r="S2246">
        <v>0.45072430492890431</v>
      </c>
      <c r="T2246">
        <v>2026</v>
      </c>
      <c r="U2246" t="s">
        <v>92</v>
      </c>
      <c r="V2246">
        <v>11</v>
      </c>
      <c r="W2246" t="s">
        <v>86</v>
      </c>
    </row>
    <row r="2247" spans="1:23">
      <c r="A2247">
        <v>4673</v>
      </c>
      <c r="B2247" s="11">
        <v>46327</v>
      </c>
      <c r="C2247">
        <v>2026</v>
      </c>
      <c r="D2247" t="s">
        <v>92</v>
      </c>
      <c r="E2247" t="s">
        <v>86</v>
      </c>
      <c r="F2247" t="s">
        <v>0</v>
      </c>
      <c r="G2247" t="s">
        <v>1</v>
      </c>
      <c r="H2247" t="s">
        <v>8</v>
      </c>
      <c r="I2247" t="s">
        <v>16</v>
      </c>
      <c r="J2247" t="s">
        <v>9</v>
      </c>
      <c r="K2247" t="s">
        <v>46</v>
      </c>
      <c r="L2247">
        <v>5</v>
      </c>
      <c r="M2247">
        <v>72.13</v>
      </c>
      <c r="N2247">
        <v>0.1</v>
      </c>
      <c r="O2247">
        <v>31.41</v>
      </c>
      <c r="P2247">
        <v>324.58499999999998</v>
      </c>
      <c r="Q2247">
        <v>157.05000000000001</v>
      </c>
      <c r="R2247">
        <v>167.53499999999997</v>
      </c>
      <c r="S2247">
        <v>0.51615139331762094</v>
      </c>
      <c r="T2247">
        <v>2026</v>
      </c>
      <c r="U2247" t="s">
        <v>92</v>
      </c>
      <c r="V2247">
        <v>11</v>
      </c>
      <c r="W2247" t="s">
        <v>86</v>
      </c>
    </row>
    <row r="2248" spans="1:23">
      <c r="A2248">
        <v>4679</v>
      </c>
      <c r="B2248" s="11">
        <v>46327</v>
      </c>
      <c r="C2248">
        <v>2026</v>
      </c>
      <c r="D2248" t="s">
        <v>92</v>
      </c>
      <c r="E2248" t="s">
        <v>86</v>
      </c>
      <c r="F2248" t="s">
        <v>6</v>
      </c>
      <c r="G2248" t="s">
        <v>43</v>
      </c>
      <c r="H2248" t="s">
        <v>8</v>
      </c>
      <c r="I2248" t="s">
        <v>3</v>
      </c>
      <c r="J2248" t="s">
        <v>23</v>
      </c>
      <c r="K2248" t="s">
        <v>24</v>
      </c>
      <c r="L2248">
        <v>8</v>
      </c>
      <c r="M2248">
        <v>341.51</v>
      </c>
      <c r="N2248">
        <v>0.1</v>
      </c>
      <c r="O2248">
        <v>200.1</v>
      </c>
      <c r="P2248">
        <v>2458.8719999999998</v>
      </c>
      <c r="Q2248">
        <v>1600.8</v>
      </c>
      <c r="R2248">
        <v>858.07199999999989</v>
      </c>
      <c r="S2248">
        <v>0.34896977150498276</v>
      </c>
      <c r="T2248">
        <v>2026</v>
      </c>
      <c r="U2248" t="s">
        <v>92</v>
      </c>
      <c r="V2248">
        <v>11</v>
      </c>
      <c r="W2248" t="s">
        <v>86</v>
      </c>
    </row>
    <row r="2249" spans="1:23">
      <c r="A2249">
        <v>4809</v>
      </c>
      <c r="B2249" s="11">
        <v>46327</v>
      </c>
      <c r="C2249">
        <v>2026</v>
      </c>
      <c r="D2249" t="s">
        <v>92</v>
      </c>
      <c r="E2249" t="s">
        <v>86</v>
      </c>
      <c r="F2249" t="s">
        <v>6</v>
      </c>
      <c r="G2249" t="s">
        <v>41</v>
      </c>
      <c r="H2249" t="s">
        <v>2</v>
      </c>
      <c r="I2249" t="s">
        <v>13</v>
      </c>
      <c r="J2249" t="s">
        <v>14</v>
      </c>
      <c r="K2249" t="s">
        <v>15</v>
      </c>
      <c r="L2249">
        <v>1</v>
      </c>
      <c r="M2249">
        <v>36.47</v>
      </c>
      <c r="N2249">
        <v>0.05</v>
      </c>
      <c r="O2249">
        <v>13.88</v>
      </c>
      <c r="P2249">
        <v>34.646499999999996</v>
      </c>
      <c r="Q2249">
        <v>13.88</v>
      </c>
      <c r="R2249">
        <v>20.766499999999994</v>
      </c>
      <c r="S2249">
        <v>0.59938233299178834</v>
      </c>
      <c r="T2249">
        <v>2026</v>
      </c>
      <c r="U2249" t="s">
        <v>92</v>
      </c>
      <c r="V2249">
        <v>11</v>
      </c>
      <c r="W2249" t="s">
        <v>86</v>
      </c>
    </row>
    <row r="2250" spans="1:23">
      <c r="A2250">
        <v>4849</v>
      </c>
      <c r="B2250" s="11">
        <v>46327</v>
      </c>
      <c r="C2250">
        <v>2026</v>
      </c>
      <c r="D2250" t="s">
        <v>92</v>
      </c>
      <c r="E2250" t="s">
        <v>86</v>
      </c>
      <c r="F2250" t="s">
        <v>0</v>
      </c>
      <c r="G2250" t="s">
        <v>1</v>
      </c>
      <c r="H2250" t="s">
        <v>2</v>
      </c>
      <c r="I2250" t="s">
        <v>13</v>
      </c>
      <c r="J2250" t="s">
        <v>14</v>
      </c>
      <c r="K2250" t="s">
        <v>15</v>
      </c>
      <c r="L2250">
        <v>4</v>
      </c>
      <c r="M2250">
        <v>35.69</v>
      </c>
      <c r="N2250">
        <v>0.15</v>
      </c>
      <c r="O2250">
        <v>13.52</v>
      </c>
      <c r="P2250">
        <v>121.34599999999999</v>
      </c>
      <c r="Q2250">
        <v>54.08</v>
      </c>
      <c r="R2250">
        <v>67.265999999999991</v>
      </c>
      <c r="S2250">
        <v>0.55433224004087478</v>
      </c>
      <c r="T2250">
        <v>2026</v>
      </c>
      <c r="U2250" t="s">
        <v>92</v>
      </c>
      <c r="V2250">
        <v>11</v>
      </c>
      <c r="W2250" t="s">
        <v>86</v>
      </c>
    </row>
    <row r="2251" spans="1:23">
      <c r="A2251">
        <v>436</v>
      </c>
      <c r="B2251" s="11">
        <v>46328</v>
      </c>
      <c r="C2251">
        <v>2026</v>
      </c>
      <c r="D2251" t="s">
        <v>92</v>
      </c>
      <c r="E2251" t="s">
        <v>86</v>
      </c>
      <c r="F2251" t="s">
        <v>11</v>
      </c>
      <c r="G2251" t="s">
        <v>39</v>
      </c>
      <c r="H2251" t="s">
        <v>2</v>
      </c>
      <c r="I2251" t="s">
        <v>13</v>
      </c>
      <c r="J2251" t="s">
        <v>14</v>
      </c>
      <c r="K2251" t="s">
        <v>15</v>
      </c>
      <c r="L2251">
        <v>2</v>
      </c>
      <c r="M2251">
        <v>35.340000000000003</v>
      </c>
      <c r="N2251">
        <v>0.1</v>
      </c>
      <c r="O2251">
        <v>13.82</v>
      </c>
      <c r="P2251">
        <v>63.612000000000009</v>
      </c>
      <c r="Q2251">
        <v>27.64</v>
      </c>
      <c r="R2251">
        <v>35.972000000000008</v>
      </c>
      <c r="S2251">
        <v>0.56549078790165386</v>
      </c>
      <c r="T2251">
        <v>2026</v>
      </c>
      <c r="U2251" t="s">
        <v>92</v>
      </c>
      <c r="V2251">
        <v>11</v>
      </c>
      <c r="W2251" t="s">
        <v>86</v>
      </c>
    </row>
    <row r="2252" spans="1:23">
      <c r="A2252">
        <v>879</v>
      </c>
      <c r="B2252" s="11">
        <v>46328</v>
      </c>
      <c r="C2252">
        <v>2026</v>
      </c>
      <c r="D2252" t="s">
        <v>92</v>
      </c>
      <c r="E2252" t="s">
        <v>86</v>
      </c>
      <c r="F2252" t="s">
        <v>11</v>
      </c>
      <c r="G2252" t="s">
        <v>39</v>
      </c>
      <c r="H2252" t="s">
        <v>2</v>
      </c>
      <c r="I2252" t="s">
        <v>13</v>
      </c>
      <c r="J2252" t="s">
        <v>14</v>
      </c>
      <c r="K2252" t="s">
        <v>32</v>
      </c>
      <c r="L2252">
        <v>4</v>
      </c>
      <c r="M2252">
        <v>46.8</v>
      </c>
      <c r="N2252">
        <v>0.05</v>
      </c>
      <c r="O2252">
        <v>18.52</v>
      </c>
      <c r="P2252">
        <v>177.83999999999997</v>
      </c>
      <c r="Q2252">
        <v>74.08</v>
      </c>
      <c r="R2252">
        <v>103.75999999999998</v>
      </c>
      <c r="S2252">
        <v>0.58344579397210972</v>
      </c>
      <c r="T2252">
        <v>2026</v>
      </c>
      <c r="U2252" t="s">
        <v>92</v>
      </c>
      <c r="V2252">
        <v>11</v>
      </c>
      <c r="W2252" t="s">
        <v>86</v>
      </c>
    </row>
    <row r="2253" spans="1:23">
      <c r="A2253">
        <v>955</v>
      </c>
      <c r="B2253" s="11">
        <v>46328</v>
      </c>
      <c r="C2253">
        <v>2026</v>
      </c>
      <c r="D2253" t="s">
        <v>92</v>
      </c>
      <c r="E2253" t="s">
        <v>86</v>
      </c>
      <c r="F2253" t="s">
        <v>20</v>
      </c>
      <c r="G2253" t="s">
        <v>47</v>
      </c>
      <c r="H2253" t="s">
        <v>19</v>
      </c>
      <c r="I2253" t="s">
        <v>13</v>
      </c>
      <c r="J2253" t="s">
        <v>23</v>
      </c>
      <c r="K2253" t="s">
        <v>29</v>
      </c>
      <c r="L2253">
        <v>1</v>
      </c>
      <c r="M2253">
        <v>198.34</v>
      </c>
      <c r="N2253">
        <v>0.05</v>
      </c>
      <c r="O2253">
        <v>103.2</v>
      </c>
      <c r="P2253">
        <v>188.423</v>
      </c>
      <c r="Q2253">
        <v>103.2</v>
      </c>
      <c r="R2253">
        <v>85.222999999999999</v>
      </c>
      <c r="S2253">
        <v>0.45229616341954004</v>
      </c>
      <c r="T2253">
        <v>2026</v>
      </c>
      <c r="U2253" t="s">
        <v>92</v>
      </c>
      <c r="V2253">
        <v>11</v>
      </c>
      <c r="W2253" t="s">
        <v>86</v>
      </c>
    </row>
    <row r="2254" spans="1:23">
      <c r="A2254">
        <v>1068</v>
      </c>
      <c r="B2254" s="11">
        <v>46328</v>
      </c>
      <c r="C2254">
        <v>2026</v>
      </c>
      <c r="D2254" t="s">
        <v>92</v>
      </c>
      <c r="E2254" t="s">
        <v>86</v>
      </c>
      <c r="F2254" t="s">
        <v>6</v>
      </c>
      <c r="G2254" t="s">
        <v>27</v>
      </c>
      <c r="H2254" t="s">
        <v>2</v>
      </c>
      <c r="I2254" t="s">
        <v>3</v>
      </c>
      <c r="J2254" t="s">
        <v>34</v>
      </c>
      <c r="K2254" t="s">
        <v>38</v>
      </c>
      <c r="L2254">
        <v>5</v>
      </c>
      <c r="M2254">
        <v>122.26</v>
      </c>
      <c r="N2254">
        <v>0.1</v>
      </c>
      <c r="O2254">
        <v>68.3</v>
      </c>
      <c r="P2254">
        <v>550.17000000000007</v>
      </c>
      <c r="Q2254">
        <v>341.5</v>
      </c>
      <c r="R2254">
        <v>208.67000000000007</v>
      </c>
      <c r="S2254">
        <v>0.37928276714470083</v>
      </c>
      <c r="T2254">
        <v>2026</v>
      </c>
      <c r="U2254" t="s">
        <v>92</v>
      </c>
      <c r="V2254">
        <v>11</v>
      </c>
      <c r="W2254" t="s">
        <v>86</v>
      </c>
    </row>
    <row r="2255" spans="1:23">
      <c r="A2255">
        <v>1733</v>
      </c>
      <c r="B2255" s="11">
        <v>46328</v>
      </c>
      <c r="C2255">
        <v>2026</v>
      </c>
      <c r="D2255" t="s">
        <v>92</v>
      </c>
      <c r="E2255" t="s">
        <v>86</v>
      </c>
      <c r="F2255" t="s">
        <v>0</v>
      </c>
      <c r="G2255" t="s">
        <v>36</v>
      </c>
      <c r="H2255" t="s">
        <v>8</v>
      </c>
      <c r="I2255" t="s">
        <v>3</v>
      </c>
      <c r="J2255" t="s">
        <v>9</v>
      </c>
      <c r="K2255" t="s">
        <v>46</v>
      </c>
      <c r="L2255">
        <v>3</v>
      </c>
      <c r="M2255">
        <v>71.12</v>
      </c>
      <c r="N2255">
        <v>0.15</v>
      </c>
      <c r="O2255">
        <v>33.090000000000003</v>
      </c>
      <c r="P2255">
        <v>181.35599999999999</v>
      </c>
      <c r="Q2255">
        <v>99.27000000000001</v>
      </c>
      <c r="R2255">
        <v>82.085999999999984</v>
      </c>
      <c r="S2255">
        <v>0.45262356911268437</v>
      </c>
      <c r="T2255">
        <v>2026</v>
      </c>
      <c r="U2255" t="s">
        <v>92</v>
      </c>
      <c r="V2255">
        <v>11</v>
      </c>
      <c r="W2255" t="s">
        <v>86</v>
      </c>
    </row>
    <row r="2256" spans="1:23">
      <c r="A2256">
        <v>3270</v>
      </c>
      <c r="B2256" s="11">
        <v>46328</v>
      </c>
      <c r="C2256">
        <v>2026</v>
      </c>
      <c r="D2256" t="s">
        <v>92</v>
      </c>
      <c r="E2256" t="s">
        <v>86</v>
      </c>
      <c r="F2256" t="s">
        <v>6</v>
      </c>
      <c r="G2256" t="s">
        <v>43</v>
      </c>
      <c r="H2256" t="s">
        <v>19</v>
      </c>
      <c r="I2256" t="s">
        <v>3</v>
      </c>
      <c r="J2256" t="s">
        <v>4</v>
      </c>
      <c r="K2256" t="s">
        <v>5</v>
      </c>
      <c r="L2256">
        <v>2</v>
      </c>
      <c r="M2256">
        <v>81.900000000000006</v>
      </c>
      <c r="N2256">
        <v>0.15</v>
      </c>
      <c r="O2256">
        <v>41.91</v>
      </c>
      <c r="P2256">
        <v>139.23000000000002</v>
      </c>
      <c r="Q2256">
        <v>83.82</v>
      </c>
      <c r="R2256">
        <v>55.410000000000025</v>
      </c>
      <c r="S2256">
        <v>0.39797457444516282</v>
      </c>
      <c r="T2256">
        <v>2026</v>
      </c>
      <c r="U2256" t="s">
        <v>92</v>
      </c>
      <c r="V2256">
        <v>11</v>
      </c>
      <c r="W2256" t="s">
        <v>86</v>
      </c>
    </row>
    <row r="2257" spans="1:23">
      <c r="A2257">
        <v>3484</v>
      </c>
      <c r="B2257" s="11">
        <v>46328</v>
      </c>
      <c r="C2257">
        <v>2026</v>
      </c>
      <c r="D2257" t="s">
        <v>92</v>
      </c>
      <c r="E2257" t="s">
        <v>86</v>
      </c>
      <c r="F2257" t="s">
        <v>11</v>
      </c>
      <c r="G2257" t="s">
        <v>12</v>
      </c>
      <c r="H2257" t="s">
        <v>28</v>
      </c>
      <c r="I2257" t="s">
        <v>3</v>
      </c>
      <c r="J2257" t="s">
        <v>14</v>
      </c>
      <c r="K2257" t="s">
        <v>48</v>
      </c>
      <c r="L2257">
        <v>4</v>
      </c>
      <c r="M2257">
        <v>165.12</v>
      </c>
      <c r="N2257">
        <v>0.05</v>
      </c>
      <c r="O2257">
        <v>89.65</v>
      </c>
      <c r="P2257">
        <v>627.45600000000002</v>
      </c>
      <c r="Q2257">
        <v>358.6</v>
      </c>
      <c r="R2257">
        <v>268.85599999999999</v>
      </c>
      <c r="S2257">
        <v>0.42848582211342306</v>
      </c>
      <c r="T2257">
        <v>2026</v>
      </c>
      <c r="U2257" t="s">
        <v>92</v>
      </c>
      <c r="V2257">
        <v>11</v>
      </c>
      <c r="W2257" t="s">
        <v>86</v>
      </c>
    </row>
    <row r="2258" spans="1:23">
      <c r="A2258">
        <v>3608</v>
      </c>
      <c r="B2258" s="11">
        <v>46328</v>
      </c>
      <c r="C2258">
        <v>2026</v>
      </c>
      <c r="D2258" t="s">
        <v>92</v>
      </c>
      <c r="E2258" t="s">
        <v>86</v>
      </c>
      <c r="F2258" t="s">
        <v>20</v>
      </c>
      <c r="G2258" t="s">
        <v>33</v>
      </c>
      <c r="H2258" t="s">
        <v>19</v>
      </c>
      <c r="I2258" t="s">
        <v>13</v>
      </c>
      <c r="J2258" t="s">
        <v>9</v>
      </c>
      <c r="K2258" t="s">
        <v>10</v>
      </c>
      <c r="L2258">
        <v>1</v>
      </c>
      <c r="M2258">
        <v>91.35</v>
      </c>
      <c r="N2258">
        <v>0</v>
      </c>
      <c r="O2258">
        <v>45.5</v>
      </c>
      <c r="P2258">
        <v>91.35</v>
      </c>
      <c r="Q2258">
        <v>45.5</v>
      </c>
      <c r="R2258">
        <v>45.849999999999994</v>
      </c>
      <c r="S2258">
        <v>0.50191570881226055</v>
      </c>
      <c r="T2258">
        <v>2026</v>
      </c>
      <c r="U2258" t="s">
        <v>92</v>
      </c>
      <c r="V2258">
        <v>11</v>
      </c>
      <c r="W2258" t="s">
        <v>86</v>
      </c>
    </row>
    <row r="2259" spans="1:23">
      <c r="A2259">
        <v>4036</v>
      </c>
      <c r="B2259" s="11">
        <v>46328</v>
      </c>
      <c r="C2259">
        <v>2026</v>
      </c>
      <c r="D2259" t="s">
        <v>92</v>
      </c>
      <c r="E2259" t="s">
        <v>86</v>
      </c>
      <c r="F2259" t="s">
        <v>11</v>
      </c>
      <c r="G2259" t="s">
        <v>18</v>
      </c>
      <c r="H2259" t="s">
        <v>2</v>
      </c>
      <c r="I2259" t="s">
        <v>16</v>
      </c>
      <c r="J2259" t="s">
        <v>34</v>
      </c>
      <c r="K2259" t="s">
        <v>42</v>
      </c>
      <c r="L2259">
        <v>1</v>
      </c>
      <c r="M2259">
        <v>36.96</v>
      </c>
      <c r="N2259">
        <v>0.1</v>
      </c>
      <c r="O2259">
        <v>14.18</v>
      </c>
      <c r="P2259">
        <v>33.264000000000003</v>
      </c>
      <c r="Q2259">
        <v>14.18</v>
      </c>
      <c r="R2259">
        <v>19.084000000000003</v>
      </c>
      <c r="S2259">
        <v>0.57371332371332373</v>
      </c>
      <c r="T2259">
        <v>2026</v>
      </c>
      <c r="U2259" t="s">
        <v>92</v>
      </c>
      <c r="V2259">
        <v>11</v>
      </c>
      <c r="W2259" t="s">
        <v>86</v>
      </c>
    </row>
    <row r="2260" spans="1:23">
      <c r="A2260">
        <v>408</v>
      </c>
      <c r="B2260" s="11">
        <v>46329</v>
      </c>
      <c r="C2260">
        <v>2026</v>
      </c>
      <c r="D2260" t="s">
        <v>92</v>
      </c>
      <c r="E2260" t="s">
        <v>86</v>
      </c>
      <c r="F2260" t="s">
        <v>20</v>
      </c>
      <c r="G2260" t="s">
        <v>47</v>
      </c>
      <c r="H2260" t="s">
        <v>2</v>
      </c>
      <c r="I2260" t="s">
        <v>3</v>
      </c>
      <c r="J2260" t="s">
        <v>4</v>
      </c>
      <c r="K2260" t="s">
        <v>22</v>
      </c>
      <c r="L2260">
        <v>1</v>
      </c>
      <c r="M2260">
        <v>49.61</v>
      </c>
      <c r="N2260">
        <v>0</v>
      </c>
      <c r="O2260">
        <v>22.8</v>
      </c>
      <c r="P2260">
        <v>49.61</v>
      </c>
      <c r="Q2260">
        <v>22.8</v>
      </c>
      <c r="R2260">
        <v>26.81</v>
      </c>
      <c r="S2260">
        <v>0.54041523886313236</v>
      </c>
      <c r="T2260">
        <v>2026</v>
      </c>
      <c r="U2260" t="s">
        <v>92</v>
      </c>
      <c r="V2260">
        <v>11</v>
      </c>
      <c r="W2260" t="s">
        <v>86</v>
      </c>
    </row>
    <row r="2261" spans="1:23">
      <c r="A2261">
        <v>939</v>
      </c>
      <c r="B2261" s="11">
        <v>46329</v>
      </c>
      <c r="C2261">
        <v>2026</v>
      </c>
      <c r="D2261" t="s">
        <v>92</v>
      </c>
      <c r="E2261" t="s">
        <v>86</v>
      </c>
      <c r="F2261" t="s">
        <v>6</v>
      </c>
      <c r="G2261" t="s">
        <v>41</v>
      </c>
      <c r="H2261" t="s">
        <v>19</v>
      </c>
      <c r="I2261" t="s">
        <v>3</v>
      </c>
      <c r="J2261" t="s">
        <v>4</v>
      </c>
      <c r="K2261" t="s">
        <v>22</v>
      </c>
      <c r="L2261">
        <v>1</v>
      </c>
      <c r="M2261">
        <v>49.76</v>
      </c>
      <c r="N2261">
        <v>0.1</v>
      </c>
      <c r="O2261">
        <v>21.94</v>
      </c>
      <c r="P2261">
        <v>44.783999999999999</v>
      </c>
      <c r="Q2261">
        <v>21.94</v>
      </c>
      <c r="R2261">
        <v>22.843999999999998</v>
      </c>
      <c r="S2261">
        <v>0.51009289031797067</v>
      </c>
      <c r="T2261">
        <v>2026</v>
      </c>
      <c r="U2261" t="s">
        <v>92</v>
      </c>
      <c r="V2261">
        <v>11</v>
      </c>
      <c r="W2261" t="s">
        <v>86</v>
      </c>
    </row>
    <row r="2262" spans="1:23">
      <c r="A2262">
        <v>1022</v>
      </c>
      <c r="B2262" s="11">
        <v>46329</v>
      </c>
      <c r="C2262">
        <v>2026</v>
      </c>
      <c r="D2262" t="s">
        <v>92</v>
      </c>
      <c r="E2262" t="s">
        <v>86</v>
      </c>
      <c r="F2262" t="s">
        <v>20</v>
      </c>
      <c r="G2262" t="s">
        <v>31</v>
      </c>
      <c r="H2262" t="s">
        <v>2</v>
      </c>
      <c r="I2262" t="s">
        <v>3</v>
      </c>
      <c r="J2262" t="s">
        <v>4</v>
      </c>
      <c r="K2262" t="s">
        <v>26</v>
      </c>
      <c r="L2262">
        <v>1</v>
      </c>
      <c r="M2262">
        <v>39.97</v>
      </c>
      <c r="N2262">
        <v>0.1</v>
      </c>
      <c r="O2262">
        <v>16.93</v>
      </c>
      <c r="P2262">
        <v>35.972999999999999</v>
      </c>
      <c r="Q2262">
        <v>16.93</v>
      </c>
      <c r="R2262">
        <v>19.042999999999999</v>
      </c>
      <c r="S2262">
        <v>0.52936924915909156</v>
      </c>
      <c r="T2262">
        <v>2026</v>
      </c>
      <c r="U2262" t="s">
        <v>92</v>
      </c>
      <c r="V2262">
        <v>11</v>
      </c>
      <c r="W2262" t="s">
        <v>86</v>
      </c>
    </row>
    <row r="2263" spans="1:23">
      <c r="A2263">
        <v>1997</v>
      </c>
      <c r="B2263" s="11">
        <v>46329</v>
      </c>
      <c r="C2263">
        <v>2026</v>
      </c>
      <c r="D2263" t="s">
        <v>92</v>
      </c>
      <c r="E2263" t="s">
        <v>86</v>
      </c>
      <c r="F2263" t="s">
        <v>6</v>
      </c>
      <c r="G2263" t="s">
        <v>43</v>
      </c>
      <c r="H2263" t="s">
        <v>28</v>
      </c>
      <c r="I2263" t="s">
        <v>3</v>
      </c>
      <c r="J2263" t="s">
        <v>23</v>
      </c>
      <c r="K2263" t="s">
        <v>24</v>
      </c>
      <c r="L2263">
        <v>2</v>
      </c>
      <c r="M2263">
        <v>335.46</v>
      </c>
      <c r="N2263">
        <v>0.1</v>
      </c>
      <c r="O2263">
        <v>199.87</v>
      </c>
      <c r="P2263">
        <v>603.82799999999997</v>
      </c>
      <c r="Q2263">
        <v>399.74</v>
      </c>
      <c r="R2263">
        <v>204.08799999999997</v>
      </c>
      <c r="S2263">
        <v>0.33799028862523761</v>
      </c>
      <c r="T2263">
        <v>2026</v>
      </c>
      <c r="U2263" t="s">
        <v>92</v>
      </c>
      <c r="V2263">
        <v>11</v>
      </c>
      <c r="W2263" t="s">
        <v>86</v>
      </c>
    </row>
    <row r="2264" spans="1:23">
      <c r="A2264">
        <v>3978</v>
      </c>
      <c r="B2264" s="11">
        <v>46329</v>
      </c>
      <c r="C2264">
        <v>2026</v>
      </c>
      <c r="D2264" t="s">
        <v>92</v>
      </c>
      <c r="E2264" t="s">
        <v>86</v>
      </c>
      <c r="F2264" t="s">
        <v>6</v>
      </c>
      <c r="G2264" t="s">
        <v>43</v>
      </c>
      <c r="H2264" t="s">
        <v>2</v>
      </c>
      <c r="I2264" t="s">
        <v>13</v>
      </c>
      <c r="J2264" t="s">
        <v>9</v>
      </c>
      <c r="K2264" t="s">
        <v>37</v>
      </c>
      <c r="L2264">
        <v>4</v>
      </c>
      <c r="M2264">
        <v>154.46</v>
      </c>
      <c r="N2264">
        <v>0.05</v>
      </c>
      <c r="O2264">
        <v>80.48</v>
      </c>
      <c r="P2264">
        <v>586.94799999999998</v>
      </c>
      <c r="Q2264">
        <v>321.92</v>
      </c>
      <c r="R2264">
        <v>265.02799999999996</v>
      </c>
      <c r="S2264">
        <v>0.45153574081519993</v>
      </c>
      <c r="T2264">
        <v>2026</v>
      </c>
      <c r="U2264" t="s">
        <v>92</v>
      </c>
      <c r="V2264">
        <v>11</v>
      </c>
      <c r="W2264" t="s">
        <v>86</v>
      </c>
    </row>
    <row r="2265" spans="1:23">
      <c r="A2265">
        <v>4715</v>
      </c>
      <c r="B2265" s="11">
        <v>46329</v>
      </c>
      <c r="C2265">
        <v>2026</v>
      </c>
      <c r="D2265" t="s">
        <v>92</v>
      </c>
      <c r="E2265" t="s">
        <v>86</v>
      </c>
      <c r="F2265" t="s">
        <v>0</v>
      </c>
      <c r="G2265" t="s">
        <v>1</v>
      </c>
      <c r="H2265" t="s">
        <v>8</v>
      </c>
      <c r="I2265" t="s">
        <v>16</v>
      </c>
      <c r="J2265" t="s">
        <v>34</v>
      </c>
      <c r="K2265" t="s">
        <v>35</v>
      </c>
      <c r="L2265">
        <v>10</v>
      </c>
      <c r="M2265">
        <v>39.869999999999997</v>
      </c>
      <c r="N2265">
        <v>0.15</v>
      </c>
      <c r="O2265">
        <v>14.31</v>
      </c>
      <c r="P2265">
        <v>338.89499999999998</v>
      </c>
      <c r="Q2265">
        <v>143.1</v>
      </c>
      <c r="R2265">
        <v>195.79499999999999</v>
      </c>
      <c r="S2265">
        <v>0.57774531934670026</v>
      </c>
      <c r="T2265">
        <v>2026</v>
      </c>
      <c r="U2265" t="s">
        <v>92</v>
      </c>
      <c r="V2265">
        <v>11</v>
      </c>
      <c r="W2265" t="s">
        <v>86</v>
      </c>
    </row>
    <row r="2266" spans="1:23">
      <c r="A2266">
        <v>145</v>
      </c>
      <c r="B2266" s="11">
        <v>46330</v>
      </c>
      <c r="C2266">
        <v>2026</v>
      </c>
      <c r="D2266" t="s">
        <v>92</v>
      </c>
      <c r="E2266" t="s">
        <v>86</v>
      </c>
      <c r="F2266" t="s">
        <v>0</v>
      </c>
      <c r="G2266" t="s">
        <v>50</v>
      </c>
      <c r="H2266" t="s">
        <v>2</v>
      </c>
      <c r="I2266" t="s">
        <v>16</v>
      </c>
      <c r="J2266" t="s">
        <v>9</v>
      </c>
      <c r="K2266" t="s">
        <v>10</v>
      </c>
      <c r="L2266">
        <v>2</v>
      </c>
      <c r="M2266">
        <v>93.19</v>
      </c>
      <c r="N2266">
        <v>0.2</v>
      </c>
      <c r="O2266">
        <v>45.7</v>
      </c>
      <c r="P2266">
        <v>149.10400000000001</v>
      </c>
      <c r="Q2266">
        <v>91.4</v>
      </c>
      <c r="R2266">
        <v>57.704000000000008</v>
      </c>
      <c r="S2266">
        <v>0.38700504345959869</v>
      </c>
      <c r="T2266">
        <v>2026</v>
      </c>
      <c r="U2266" t="s">
        <v>92</v>
      </c>
      <c r="V2266">
        <v>11</v>
      </c>
      <c r="W2266" t="s">
        <v>86</v>
      </c>
    </row>
    <row r="2267" spans="1:23">
      <c r="A2267">
        <v>465</v>
      </c>
      <c r="B2267" s="11">
        <v>46330</v>
      </c>
      <c r="C2267">
        <v>2026</v>
      </c>
      <c r="D2267" t="s">
        <v>92</v>
      </c>
      <c r="E2267" t="s">
        <v>86</v>
      </c>
      <c r="F2267" t="s">
        <v>6</v>
      </c>
      <c r="G2267" t="s">
        <v>43</v>
      </c>
      <c r="H2267" t="s">
        <v>2</v>
      </c>
      <c r="I2267" t="s">
        <v>3</v>
      </c>
      <c r="J2267" t="s">
        <v>34</v>
      </c>
      <c r="K2267" t="s">
        <v>35</v>
      </c>
      <c r="L2267">
        <v>3</v>
      </c>
      <c r="M2267">
        <v>41.29</v>
      </c>
      <c r="N2267">
        <v>0.05</v>
      </c>
      <c r="O2267">
        <v>14.43</v>
      </c>
      <c r="P2267">
        <v>117.6765</v>
      </c>
      <c r="Q2267">
        <v>43.29</v>
      </c>
      <c r="R2267">
        <v>74.386500000000012</v>
      </c>
      <c r="S2267">
        <v>0.63212706020318421</v>
      </c>
      <c r="T2267">
        <v>2026</v>
      </c>
      <c r="U2267" t="s">
        <v>92</v>
      </c>
      <c r="V2267">
        <v>11</v>
      </c>
      <c r="W2267" t="s">
        <v>86</v>
      </c>
    </row>
    <row r="2268" spans="1:23">
      <c r="A2268">
        <v>1449</v>
      </c>
      <c r="B2268" s="11">
        <v>46330</v>
      </c>
      <c r="C2268">
        <v>2026</v>
      </c>
      <c r="D2268" t="s">
        <v>92</v>
      </c>
      <c r="E2268" t="s">
        <v>86</v>
      </c>
      <c r="F2268" t="s">
        <v>20</v>
      </c>
      <c r="G2268" t="s">
        <v>33</v>
      </c>
      <c r="H2268" t="s">
        <v>2</v>
      </c>
      <c r="I2268" t="s">
        <v>3</v>
      </c>
      <c r="J2268" t="s">
        <v>4</v>
      </c>
      <c r="K2268" t="s">
        <v>22</v>
      </c>
      <c r="L2268">
        <v>1</v>
      </c>
      <c r="M2268">
        <v>50.76</v>
      </c>
      <c r="N2268">
        <v>0.1</v>
      </c>
      <c r="O2268">
        <v>22.72</v>
      </c>
      <c r="P2268">
        <v>45.683999999999997</v>
      </c>
      <c r="Q2268">
        <v>22.72</v>
      </c>
      <c r="R2268">
        <v>22.963999999999999</v>
      </c>
      <c r="S2268">
        <v>0.50267051921898254</v>
      </c>
      <c r="T2268">
        <v>2026</v>
      </c>
      <c r="U2268" t="s">
        <v>92</v>
      </c>
      <c r="V2268">
        <v>11</v>
      </c>
      <c r="W2268" t="s">
        <v>86</v>
      </c>
    </row>
    <row r="2269" spans="1:23">
      <c r="A2269">
        <v>1802</v>
      </c>
      <c r="B2269" s="11">
        <v>46330</v>
      </c>
      <c r="C2269">
        <v>2026</v>
      </c>
      <c r="D2269" t="s">
        <v>92</v>
      </c>
      <c r="E2269" t="s">
        <v>86</v>
      </c>
      <c r="F2269" t="s">
        <v>11</v>
      </c>
      <c r="G2269" t="s">
        <v>52</v>
      </c>
      <c r="H2269" t="s">
        <v>19</v>
      </c>
      <c r="I2269" t="s">
        <v>16</v>
      </c>
      <c r="J2269" t="s">
        <v>14</v>
      </c>
      <c r="K2269" t="s">
        <v>15</v>
      </c>
      <c r="L2269">
        <v>1</v>
      </c>
      <c r="M2269">
        <v>35.94</v>
      </c>
      <c r="N2269">
        <v>0.05</v>
      </c>
      <c r="O2269">
        <v>13.39</v>
      </c>
      <c r="P2269">
        <v>34.142999999999994</v>
      </c>
      <c r="Q2269">
        <v>13.39</v>
      </c>
      <c r="R2269">
        <v>20.752999999999993</v>
      </c>
      <c r="S2269">
        <v>0.60782590867820629</v>
      </c>
      <c r="T2269">
        <v>2026</v>
      </c>
      <c r="U2269" t="s">
        <v>92</v>
      </c>
      <c r="V2269">
        <v>11</v>
      </c>
      <c r="W2269" t="s">
        <v>86</v>
      </c>
    </row>
    <row r="2270" spans="1:23">
      <c r="A2270">
        <v>2645</v>
      </c>
      <c r="B2270" s="11">
        <v>46330</v>
      </c>
      <c r="C2270">
        <v>2026</v>
      </c>
      <c r="D2270" t="s">
        <v>92</v>
      </c>
      <c r="E2270" t="s">
        <v>86</v>
      </c>
      <c r="F2270" t="s">
        <v>0</v>
      </c>
      <c r="G2270" t="s">
        <v>50</v>
      </c>
      <c r="H2270" t="s">
        <v>19</v>
      </c>
      <c r="I2270" t="s">
        <v>13</v>
      </c>
      <c r="J2270" t="s">
        <v>9</v>
      </c>
      <c r="K2270" t="s">
        <v>46</v>
      </c>
      <c r="L2270">
        <v>4</v>
      </c>
      <c r="M2270">
        <v>70.010000000000005</v>
      </c>
      <c r="N2270">
        <v>0.05</v>
      </c>
      <c r="O2270">
        <v>31.43</v>
      </c>
      <c r="P2270">
        <v>266.03800000000001</v>
      </c>
      <c r="Q2270">
        <v>125.72</v>
      </c>
      <c r="R2270">
        <v>140.31800000000001</v>
      </c>
      <c r="S2270">
        <v>0.52743593020545942</v>
      </c>
      <c r="T2270">
        <v>2026</v>
      </c>
      <c r="U2270" t="s">
        <v>92</v>
      </c>
      <c r="V2270">
        <v>11</v>
      </c>
      <c r="W2270" t="s">
        <v>86</v>
      </c>
    </row>
    <row r="2271" spans="1:23">
      <c r="A2271">
        <v>3539</v>
      </c>
      <c r="B2271" s="11">
        <v>46330</v>
      </c>
      <c r="C2271">
        <v>2026</v>
      </c>
      <c r="D2271" t="s">
        <v>92</v>
      </c>
      <c r="E2271" t="s">
        <v>86</v>
      </c>
      <c r="F2271" t="s">
        <v>0</v>
      </c>
      <c r="G2271" t="s">
        <v>50</v>
      </c>
      <c r="H2271" t="s">
        <v>28</v>
      </c>
      <c r="I2271" t="s">
        <v>3</v>
      </c>
      <c r="J2271" t="s">
        <v>9</v>
      </c>
      <c r="K2271" t="s">
        <v>37</v>
      </c>
      <c r="L2271">
        <v>3</v>
      </c>
      <c r="M2271">
        <v>152.32</v>
      </c>
      <c r="N2271">
        <v>0.1</v>
      </c>
      <c r="O2271">
        <v>79.36</v>
      </c>
      <c r="P2271">
        <v>411.26400000000001</v>
      </c>
      <c r="Q2271">
        <v>238.07999999999998</v>
      </c>
      <c r="R2271">
        <v>173.18400000000003</v>
      </c>
      <c r="S2271">
        <v>0.42110177404295057</v>
      </c>
      <c r="T2271">
        <v>2026</v>
      </c>
      <c r="U2271" t="s">
        <v>92</v>
      </c>
      <c r="V2271">
        <v>11</v>
      </c>
      <c r="W2271" t="s">
        <v>86</v>
      </c>
    </row>
    <row r="2272" spans="1:23">
      <c r="A2272">
        <v>4309</v>
      </c>
      <c r="B2272" s="11">
        <v>46330</v>
      </c>
      <c r="C2272">
        <v>2026</v>
      </c>
      <c r="D2272" t="s">
        <v>92</v>
      </c>
      <c r="E2272" t="s">
        <v>86</v>
      </c>
      <c r="F2272" t="s">
        <v>20</v>
      </c>
      <c r="G2272" t="s">
        <v>33</v>
      </c>
      <c r="H2272" t="s">
        <v>2</v>
      </c>
      <c r="I2272" t="s">
        <v>16</v>
      </c>
      <c r="J2272" t="s">
        <v>4</v>
      </c>
      <c r="K2272" t="s">
        <v>22</v>
      </c>
      <c r="L2272">
        <v>1</v>
      </c>
      <c r="M2272">
        <v>50.32</v>
      </c>
      <c r="N2272">
        <v>0.05</v>
      </c>
      <c r="O2272">
        <v>22.46</v>
      </c>
      <c r="P2272">
        <v>47.803999999999995</v>
      </c>
      <c r="Q2272">
        <v>22.46</v>
      </c>
      <c r="R2272">
        <v>25.343999999999994</v>
      </c>
      <c r="S2272">
        <v>0.53016483976236295</v>
      </c>
      <c r="T2272">
        <v>2026</v>
      </c>
      <c r="U2272" t="s">
        <v>92</v>
      </c>
      <c r="V2272">
        <v>11</v>
      </c>
      <c r="W2272" t="s">
        <v>86</v>
      </c>
    </row>
    <row r="2273" spans="1:23">
      <c r="A2273">
        <v>4355</v>
      </c>
      <c r="B2273" s="11">
        <v>46330</v>
      </c>
      <c r="C2273">
        <v>2026</v>
      </c>
      <c r="D2273" t="s">
        <v>92</v>
      </c>
      <c r="E2273" t="s">
        <v>86</v>
      </c>
      <c r="F2273" t="s">
        <v>11</v>
      </c>
      <c r="G2273" t="s">
        <v>12</v>
      </c>
      <c r="H2273" t="s">
        <v>19</v>
      </c>
      <c r="I2273" t="s">
        <v>3</v>
      </c>
      <c r="J2273" t="s">
        <v>9</v>
      </c>
      <c r="K2273" t="s">
        <v>37</v>
      </c>
      <c r="L2273">
        <v>2</v>
      </c>
      <c r="M2273">
        <v>151.04</v>
      </c>
      <c r="N2273">
        <v>0.15</v>
      </c>
      <c r="O2273">
        <v>76.97</v>
      </c>
      <c r="P2273">
        <v>256.76799999999997</v>
      </c>
      <c r="Q2273">
        <v>153.94</v>
      </c>
      <c r="R2273">
        <v>102.82799999999997</v>
      </c>
      <c r="S2273">
        <v>0.40047046360917243</v>
      </c>
      <c r="T2273">
        <v>2026</v>
      </c>
      <c r="U2273" t="s">
        <v>92</v>
      </c>
      <c r="V2273">
        <v>11</v>
      </c>
      <c r="W2273" t="s">
        <v>86</v>
      </c>
    </row>
    <row r="2274" spans="1:23">
      <c r="A2274">
        <v>5052</v>
      </c>
      <c r="B2274" s="11">
        <v>46330</v>
      </c>
      <c r="C2274">
        <v>2026</v>
      </c>
      <c r="D2274" t="s">
        <v>92</v>
      </c>
      <c r="E2274" t="s">
        <v>86</v>
      </c>
      <c r="F2274" t="s">
        <v>0</v>
      </c>
      <c r="G2274" t="s">
        <v>50</v>
      </c>
      <c r="H2274" t="s">
        <v>28</v>
      </c>
      <c r="I2274" t="s">
        <v>3</v>
      </c>
      <c r="J2274" t="s">
        <v>4</v>
      </c>
      <c r="K2274" t="s">
        <v>26</v>
      </c>
      <c r="L2274">
        <v>3</v>
      </c>
      <c r="M2274">
        <v>41.12</v>
      </c>
      <c r="N2274">
        <v>0.1</v>
      </c>
      <c r="O2274">
        <v>16.670000000000002</v>
      </c>
      <c r="P2274">
        <v>111.02399999999999</v>
      </c>
      <c r="Q2274">
        <v>50.010000000000005</v>
      </c>
      <c r="R2274">
        <v>61.013999999999982</v>
      </c>
      <c r="S2274">
        <v>0.54955685257241671</v>
      </c>
      <c r="T2274">
        <v>2026</v>
      </c>
      <c r="U2274" t="s">
        <v>92</v>
      </c>
      <c r="V2274">
        <v>11</v>
      </c>
      <c r="W2274" t="s">
        <v>86</v>
      </c>
    </row>
    <row r="2275" spans="1:23">
      <c r="A2275">
        <v>9</v>
      </c>
      <c r="B2275" s="11">
        <v>46331</v>
      </c>
      <c r="C2275">
        <v>2026</v>
      </c>
      <c r="D2275" t="s">
        <v>92</v>
      </c>
      <c r="E2275" t="s">
        <v>86</v>
      </c>
      <c r="F2275" t="s">
        <v>0</v>
      </c>
      <c r="G2275" t="s">
        <v>50</v>
      </c>
      <c r="H2275" t="s">
        <v>2</v>
      </c>
      <c r="I2275" t="s">
        <v>13</v>
      </c>
      <c r="J2275" t="s">
        <v>9</v>
      </c>
      <c r="K2275" t="s">
        <v>17</v>
      </c>
      <c r="L2275">
        <v>1</v>
      </c>
      <c r="M2275">
        <v>140.59</v>
      </c>
      <c r="N2275">
        <v>0.1</v>
      </c>
      <c r="O2275">
        <v>79.510000000000005</v>
      </c>
      <c r="P2275">
        <v>126.53100000000001</v>
      </c>
      <c r="Q2275">
        <v>79.510000000000005</v>
      </c>
      <c r="R2275">
        <v>47.021000000000001</v>
      </c>
      <c r="S2275">
        <v>0.37161644182058151</v>
      </c>
      <c r="T2275">
        <v>2026</v>
      </c>
      <c r="U2275" t="s">
        <v>92</v>
      </c>
      <c r="V2275">
        <v>11</v>
      </c>
      <c r="W2275" t="s">
        <v>86</v>
      </c>
    </row>
    <row r="2276" spans="1:23">
      <c r="A2276">
        <v>703</v>
      </c>
      <c r="B2276" s="11">
        <v>46331</v>
      </c>
      <c r="C2276">
        <v>2026</v>
      </c>
      <c r="D2276" t="s">
        <v>92</v>
      </c>
      <c r="E2276" t="s">
        <v>86</v>
      </c>
      <c r="F2276" t="s">
        <v>6</v>
      </c>
      <c r="G2276" t="s">
        <v>49</v>
      </c>
      <c r="H2276" t="s">
        <v>2</v>
      </c>
      <c r="I2276" t="s">
        <v>3</v>
      </c>
      <c r="J2276" t="s">
        <v>14</v>
      </c>
      <c r="K2276" t="s">
        <v>48</v>
      </c>
      <c r="L2276">
        <v>2</v>
      </c>
      <c r="M2276">
        <v>160.68</v>
      </c>
      <c r="N2276">
        <v>0</v>
      </c>
      <c r="O2276">
        <v>89.49</v>
      </c>
      <c r="P2276">
        <v>321.36</v>
      </c>
      <c r="Q2276">
        <v>178.98</v>
      </c>
      <c r="R2276">
        <v>142.38000000000002</v>
      </c>
      <c r="S2276">
        <v>0.4430545182972368</v>
      </c>
      <c r="T2276">
        <v>2026</v>
      </c>
      <c r="U2276" t="s">
        <v>92</v>
      </c>
      <c r="V2276">
        <v>11</v>
      </c>
      <c r="W2276" t="s">
        <v>86</v>
      </c>
    </row>
    <row r="2277" spans="1:23">
      <c r="A2277">
        <v>1627</v>
      </c>
      <c r="B2277" s="11">
        <v>46331</v>
      </c>
      <c r="C2277">
        <v>2026</v>
      </c>
      <c r="D2277" t="s">
        <v>92</v>
      </c>
      <c r="E2277" t="s">
        <v>86</v>
      </c>
      <c r="F2277" t="s">
        <v>20</v>
      </c>
      <c r="G2277" t="s">
        <v>21</v>
      </c>
      <c r="H2277" t="s">
        <v>2</v>
      </c>
      <c r="I2277" t="s">
        <v>3</v>
      </c>
      <c r="J2277" t="s">
        <v>34</v>
      </c>
      <c r="K2277" t="s">
        <v>45</v>
      </c>
      <c r="L2277">
        <v>6</v>
      </c>
      <c r="M2277">
        <v>49.7</v>
      </c>
      <c r="N2277">
        <v>0</v>
      </c>
      <c r="O2277">
        <v>22.34</v>
      </c>
      <c r="P2277">
        <v>298.20000000000005</v>
      </c>
      <c r="Q2277">
        <v>134.04</v>
      </c>
      <c r="R2277">
        <v>164.16000000000005</v>
      </c>
      <c r="S2277">
        <v>0.55050301810865199</v>
      </c>
      <c r="T2277">
        <v>2026</v>
      </c>
      <c r="U2277" t="s">
        <v>92</v>
      </c>
      <c r="V2277">
        <v>11</v>
      </c>
      <c r="W2277" t="s">
        <v>86</v>
      </c>
    </row>
    <row r="2278" spans="1:23">
      <c r="A2278">
        <v>1760</v>
      </c>
      <c r="B2278" s="11">
        <v>46331</v>
      </c>
      <c r="C2278">
        <v>2026</v>
      </c>
      <c r="D2278" t="s">
        <v>92</v>
      </c>
      <c r="E2278" t="s">
        <v>86</v>
      </c>
      <c r="F2278" t="s">
        <v>6</v>
      </c>
      <c r="G2278" t="s">
        <v>41</v>
      </c>
      <c r="H2278" t="s">
        <v>19</v>
      </c>
      <c r="I2278" t="s">
        <v>3</v>
      </c>
      <c r="J2278" t="s">
        <v>4</v>
      </c>
      <c r="K2278" t="s">
        <v>5</v>
      </c>
      <c r="L2278">
        <v>3</v>
      </c>
      <c r="M2278">
        <v>80.400000000000006</v>
      </c>
      <c r="N2278">
        <v>0.05</v>
      </c>
      <c r="O2278">
        <v>42.82</v>
      </c>
      <c r="P2278">
        <v>229.14000000000001</v>
      </c>
      <c r="Q2278">
        <v>128.46</v>
      </c>
      <c r="R2278">
        <v>100.68</v>
      </c>
      <c r="S2278">
        <v>0.43938203718250851</v>
      </c>
      <c r="T2278">
        <v>2026</v>
      </c>
      <c r="U2278" t="s">
        <v>92</v>
      </c>
      <c r="V2278">
        <v>11</v>
      </c>
      <c r="W2278" t="s">
        <v>86</v>
      </c>
    </row>
    <row r="2279" spans="1:23">
      <c r="A2279">
        <v>2268</v>
      </c>
      <c r="B2279" s="11">
        <v>46331</v>
      </c>
      <c r="C2279">
        <v>2026</v>
      </c>
      <c r="D2279" t="s">
        <v>92</v>
      </c>
      <c r="E2279" t="s">
        <v>86</v>
      </c>
      <c r="F2279" t="s">
        <v>6</v>
      </c>
      <c r="G2279" t="s">
        <v>7</v>
      </c>
      <c r="H2279" t="s">
        <v>19</v>
      </c>
      <c r="I2279" t="s">
        <v>13</v>
      </c>
      <c r="J2279" t="s">
        <v>9</v>
      </c>
      <c r="K2279" t="s">
        <v>37</v>
      </c>
      <c r="L2279">
        <v>4</v>
      </c>
      <c r="M2279">
        <v>151.38999999999999</v>
      </c>
      <c r="N2279">
        <v>0.05</v>
      </c>
      <c r="O2279">
        <v>80.66</v>
      </c>
      <c r="P2279">
        <v>575.28199999999993</v>
      </c>
      <c r="Q2279">
        <v>322.64</v>
      </c>
      <c r="R2279">
        <v>252.64199999999994</v>
      </c>
      <c r="S2279">
        <v>0.43916201097896329</v>
      </c>
      <c r="T2279">
        <v>2026</v>
      </c>
      <c r="U2279" t="s">
        <v>92</v>
      </c>
      <c r="V2279">
        <v>11</v>
      </c>
      <c r="W2279" t="s">
        <v>86</v>
      </c>
    </row>
    <row r="2280" spans="1:23">
      <c r="A2280">
        <v>2636</v>
      </c>
      <c r="B2280" s="11">
        <v>46331</v>
      </c>
      <c r="C2280">
        <v>2026</v>
      </c>
      <c r="D2280" t="s">
        <v>92</v>
      </c>
      <c r="E2280" t="s">
        <v>86</v>
      </c>
      <c r="F2280" t="s">
        <v>6</v>
      </c>
      <c r="G2280" t="s">
        <v>49</v>
      </c>
      <c r="H2280" t="s">
        <v>19</v>
      </c>
      <c r="I2280" t="s">
        <v>16</v>
      </c>
      <c r="J2280" t="s">
        <v>14</v>
      </c>
      <c r="K2280" t="s">
        <v>32</v>
      </c>
      <c r="L2280">
        <v>2</v>
      </c>
      <c r="M2280">
        <v>45.44</v>
      </c>
      <c r="N2280">
        <v>0.05</v>
      </c>
      <c r="O2280">
        <v>18.2</v>
      </c>
      <c r="P2280">
        <v>86.335999999999999</v>
      </c>
      <c r="Q2280">
        <v>36.4</v>
      </c>
      <c r="R2280">
        <v>49.936</v>
      </c>
      <c r="S2280">
        <v>0.57839140103780584</v>
      </c>
      <c r="T2280">
        <v>2026</v>
      </c>
      <c r="U2280" t="s">
        <v>92</v>
      </c>
      <c r="V2280">
        <v>11</v>
      </c>
      <c r="W2280" t="s">
        <v>86</v>
      </c>
    </row>
    <row r="2281" spans="1:23">
      <c r="A2281">
        <v>3255</v>
      </c>
      <c r="B2281" s="11">
        <v>46331</v>
      </c>
      <c r="C2281">
        <v>2026</v>
      </c>
      <c r="D2281" t="s">
        <v>92</v>
      </c>
      <c r="E2281" t="s">
        <v>86</v>
      </c>
      <c r="F2281" t="s">
        <v>20</v>
      </c>
      <c r="G2281" t="s">
        <v>47</v>
      </c>
      <c r="H2281" t="s">
        <v>2</v>
      </c>
      <c r="I2281" t="s">
        <v>13</v>
      </c>
      <c r="J2281" t="s">
        <v>9</v>
      </c>
      <c r="K2281" t="s">
        <v>46</v>
      </c>
      <c r="L2281">
        <v>2</v>
      </c>
      <c r="M2281">
        <v>70.790000000000006</v>
      </c>
      <c r="N2281">
        <v>0.15</v>
      </c>
      <c r="O2281">
        <v>33.32</v>
      </c>
      <c r="P2281">
        <v>120.343</v>
      </c>
      <c r="Q2281">
        <v>66.64</v>
      </c>
      <c r="R2281">
        <v>53.703000000000003</v>
      </c>
      <c r="S2281">
        <v>0.44624947026416162</v>
      </c>
      <c r="T2281">
        <v>2026</v>
      </c>
      <c r="U2281" t="s">
        <v>92</v>
      </c>
      <c r="V2281">
        <v>11</v>
      </c>
      <c r="W2281" t="s">
        <v>86</v>
      </c>
    </row>
    <row r="2282" spans="1:23">
      <c r="A2282">
        <v>4326</v>
      </c>
      <c r="B2282" s="11">
        <v>46331</v>
      </c>
      <c r="C2282">
        <v>2026</v>
      </c>
      <c r="D2282" t="s">
        <v>92</v>
      </c>
      <c r="E2282" t="s">
        <v>86</v>
      </c>
      <c r="F2282" t="s">
        <v>11</v>
      </c>
      <c r="G2282" t="s">
        <v>25</v>
      </c>
      <c r="H2282" t="s">
        <v>19</v>
      </c>
      <c r="I2282" t="s">
        <v>3</v>
      </c>
      <c r="J2282" t="s">
        <v>14</v>
      </c>
      <c r="K2282" t="s">
        <v>15</v>
      </c>
      <c r="L2282">
        <v>1</v>
      </c>
      <c r="M2282">
        <v>35.630000000000003</v>
      </c>
      <c r="N2282">
        <v>0</v>
      </c>
      <c r="O2282">
        <v>13.47</v>
      </c>
      <c r="P2282">
        <v>35.630000000000003</v>
      </c>
      <c r="Q2282">
        <v>13.47</v>
      </c>
      <c r="R2282">
        <v>22.160000000000004</v>
      </c>
      <c r="S2282">
        <v>0.62194779680044909</v>
      </c>
      <c r="T2282">
        <v>2026</v>
      </c>
      <c r="U2282" t="s">
        <v>92</v>
      </c>
      <c r="V2282">
        <v>11</v>
      </c>
      <c r="W2282" t="s">
        <v>86</v>
      </c>
    </row>
    <row r="2283" spans="1:23">
      <c r="A2283">
        <v>4346</v>
      </c>
      <c r="B2283" s="11">
        <v>46331</v>
      </c>
      <c r="C2283">
        <v>2026</v>
      </c>
      <c r="D2283" t="s">
        <v>92</v>
      </c>
      <c r="E2283" t="s">
        <v>86</v>
      </c>
      <c r="F2283" t="s">
        <v>0</v>
      </c>
      <c r="G2283" t="s">
        <v>50</v>
      </c>
      <c r="H2283" t="s">
        <v>2</v>
      </c>
      <c r="I2283" t="s">
        <v>16</v>
      </c>
      <c r="J2283" t="s">
        <v>9</v>
      </c>
      <c r="K2283" t="s">
        <v>46</v>
      </c>
      <c r="L2283">
        <v>3</v>
      </c>
      <c r="M2283">
        <v>73.010000000000005</v>
      </c>
      <c r="N2283">
        <v>0.15</v>
      </c>
      <c r="O2283">
        <v>32.49</v>
      </c>
      <c r="P2283">
        <v>186.17550000000003</v>
      </c>
      <c r="Q2283">
        <v>97.47</v>
      </c>
      <c r="R2283">
        <v>88.705500000000029</v>
      </c>
      <c r="S2283">
        <v>0.47646172562984934</v>
      </c>
      <c r="T2283">
        <v>2026</v>
      </c>
      <c r="U2283" t="s">
        <v>92</v>
      </c>
      <c r="V2283">
        <v>11</v>
      </c>
      <c r="W2283" t="s">
        <v>86</v>
      </c>
    </row>
    <row r="2284" spans="1:23">
      <c r="A2284">
        <v>266</v>
      </c>
      <c r="B2284" s="11">
        <v>46332</v>
      </c>
      <c r="C2284">
        <v>2026</v>
      </c>
      <c r="D2284" t="s">
        <v>92</v>
      </c>
      <c r="E2284" t="s">
        <v>86</v>
      </c>
      <c r="F2284" t="s">
        <v>6</v>
      </c>
      <c r="G2284" t="s">
        <v>7</v>
      </c>
      <c r="H2284" t="s">
        <v>28</v>
      </c>
      <c r="I2284" t="s">
        <v>16</v>
      </c>
      <c r="J2284" t="s">
        <v>9</v>
      </c>
      <c r="K2284" t="s">
        <v>10</v>
      </c>
      <c r="L2284">
        <v>1</v>
      </c>
      <c r="M2284">
        <v>93.48</v>
      </c>
      <c r="N2284">
        <v>0.05</v>
      </c>
      <c r="O2284">
        <v>46.34</v>
      </c>
      <c r="P2284">
        <v>88.805999999999997</v>
      </c>
      <c r="Q2284">
        <v>46.34</v>
      </c>
      <c r="R2284">
        <v>42.465999999999994</v>
      </c>
      <c r="S2284">
        <v>0.47818841069297113</v>
      </c>
      <c r="T2284">
        <v>2026</v>
      </c>
      <c r="U2284" t="s">
        <v>92</v>
      </c>
      <c r="V2284">
        <v>11</v>
      </c>
      <c r="W2284" t="s">
        <v>86</v>
      </c>
    </row>
    <row r="2285" spans="1:23">
      <c r="A2285">
        <v>274</v>
      </c>
      <c r="B2285" s="11">
        <v>46332</v>
      </c>
      <c r="C2285">
        <v>2026</v>
      </c>
      <c r="D2285" t="s">
        <v>92</v>
      </c>
      <c r="E2285" t="s">
        <v>86</v>
      </c>
      <c r="F2285" t="s">
        <v>6</v>
      </c>
      <c r="G2285" t="s">
        <v>7</v>
      </c>
      <c r="H2285" t="s">
        <v>2</v>
      </c>
      <c r="I2285" t="s">
        <v>16</v>
      </c>
      <c r="J2285" t="s">
        <v>4</v>
      </c>
      <c r="K2285" t="s">
        <v>5</v>
      </c>
      <c r="L2285">
        <v>1</v>
      </c>
      <c r="M2285">
        <v>82.89</v>
      </c>
      <c r="N2285">
        <v>0</v>
      </c>
      <c r="O2285">
        <v>41.44</v>
      </c>
      <c r="P2285">
        <v>82.89</v>
      </c>
      <c r="Q2285">
        <v>41.44</v>
      </c>
      <c r="R2285">
        <v>41.45</v>
      </c>
      <c r="S2285">
        <v>0.50006032090722652</v>
      </c>
      <c r="T2285">
        <v>2026</v>
      </c>
      <c r="U2285" t="s">
        <v>92</v>
      </c>
      <c r="V2285">
        <v>11</v>
      </c>
      <c r="W2285" t="s">
        <v>86</v>
      </c>
    </row>
    <row r="2286" spans="1:23">
      <c r="A2286">
        <v>1135</v>
      </c>
      <c r="B2286" s="11">
        <v>46332</v>
      </c>
      <c r="C2286">
        <v>2026</v>
      </c>
      <c r="D2286" t="s">
        <v>92</v>
      </c>
      <c r="E2286" t="s">
        <v>86</v>
      </c>
      <c r="F2286" t="s">
        <v>20</v>
      </c>
      <c r="G2286" t="s">
        <v>31</v>
      </c>
      <c r="H2286" t="s">
        <v>2</v>
      </c>
      <c r="I2286" t="s">
        <v>13</v>
      </c>
      <c r="J2286" t="s">
        <v>14</v>
      </c>
      <c r="K2286" t="s">
        <v>15</v>
      </c>
      <c r="L2286">
        <v>2</v>
      </c>
      <c r="M2286">
        <v>35.71</v>
      </c>
      <c r="N2286">
        <v>0.2</v>
      </c>
      <c r="O2286">
        <v>13.48</v>
      </c>
      <c r="P2286">
        <v>57.136000000000003</v>
      </c>
      <c r="Q2286">
        <v>26.96</v>
      </c>
      <c r="R2286">
        <v>30.176000000000002</v>
      </c>
      <c r="S2286">
        <v>0.52814337720526461</v>
      </c>
      <c r="T2286">
        <v>2026</v>
      </c>
      <c r="U2286" t="s">
        <v>92</v>
      </c>
      <c r="V2286">
        <v>11</v>
      </c>
      <c r="W2286" t="s">
        <v>86</v>
      </c>
    </row>
    <row r="2287" spans="1:23">
      <c r="A2287">
        <v>2166</v>
      </c>
      <c r="B2287" s="11">
        <v>46332</v>
      </c>
      <c r="C2287">
        <v>2026</v>
      </c>
      <c r="D2287" t="s">
        <v>92</v>
      </c>
      <c r="E2287" t="s">
        <v>86</v>
      </c>
      <c r="F2287" t="s">
        <v>20</v>
      </c>
      <c r="G2287" t="s">
        <v>47</v>
      </c>
      <c r="H2287" t="s">
        <v>19</v>
      </c>
      <c r="I2287" t="s">
        <v>13</v>
      </c>
      <c r="J2287" t="s">
        <v>34</v>
      </c>
      <c r="K2287" t="s">
        <v>35</v>
      </c>
      <c r="L2287">
        <v>1</v>
      </c>
      <c r="M2287">
        <v>40.380000000000003</v>
      </c>
      <c r="N2287">
        <v>0.15</v>
      </c>
      <c r="O2287">
        <v>14.53</v>
      </c>
      <c r="P2287">
        <v>34.323</v>
      </c>
      <c r="Q2287">
        <v>14.53</v>
      </c>
      <c r="R2287">
        <v>19.792999999999999</v>
      </c>
      <c r="S2287">
        <v>0.57666870611543275</v>
      </c>
      <c r="T2287">
        <v>2026</v>
      </c>
      <c r="U2287" t="s">
        <v>92</v>
      </c>
      <c r="V2287">
        <v>11</v>
      </c>
      <c r="W2287" t="s">
        <v>86</v>
      </c>
    </row>
    <row r="2288" spans="1:23">
      <c r="A2288">
        <v>3620</v>
      </c>
      <c r="B2288" s="11">
        <v>46332</v>
      </c>
      <c r="C2288">
        <v>2026</v>
      </c>
      <c r="D2288" t="s">
        <v>92</v>
      </c>
      <c r="E2288" t="s">
        <v>86</v>
      </c>
      <c r="F2288" t="s">
        <v>6</v>
      </c>
      <c r="G2288" t="s">
        <v>43</v>
      </c>
      <c r="H2288" t="s">
        <v>28</v>
      </c>
      <c r="I2288" t="s">
        <v>13</v>
      </c>
      <c r="J2288" t="s">
        <v>9</v>
      </c>
      <c r="K2288" t="s">
        <v>17</v>
      </c>
      <c r="L2288">
        <v>1</v>
      </c>
      <c r="M2288">
        <v>142</v>
      </c>
      <c r="N2288">
        <v>0.05</v>
      </c>
      <c r="O2288">
        <v>81.099999999999994</v>
      </c>
      <c r="P2288">
        <v>134.9</v>
      </c>
      <c r="Q2288">
        <v>81.099999999999994</v>
      </c>
      <c r="R2288">
        <v>53.800000000000011</v>
      </c>
      <c r="S2288">
        <v>0.39881393624907346</v>
      </c>
      <c r="T2288">
        <v>2026</v>
      </c>
      <c r="U2288" t="s">
        <v>92</v>
      </c>
      <c r="V2288">
        <v>11</v>
      </c>
      <c r="W2288" t="s">
        <v>86</v>
      </c>
    </row>
    <row r="2289" spans="1:23">
      <c r="A2289">
        <v>3986</v>
      </c>
      <c r="B2289" s="11">
        <v>46332</v>
      </c>
      <c r="C2289">
        <v>2026</v>
      </c>
      <c r="D2289" t="s">
        <v>92</v>
      </c>
      <c r="E2289" t="s">
        <v>86</v>
      </c>
      <c r="F2289" t="s">
        <v>0</v>
      </c>
      <c r="G2289" t="s">
        <v>50</v>
      </c>
      <c r="H2289" t="s">
        <v>28</v>
      </c>
      <c r="I2289" t="s">
        <v>13</v>
      </c>
      <c r="J2289" t="s">
        <v>14</v>
      </c>
      <c r="K2289" t="s">
        <v>15</v>
      </c>
      <c r="L2289">
        <v>2</v>
      </c>
      <c r="M2289">
        <v>36.29</v>
      </c>
      <c r="N2289">
        <v>0.15</v>
      </c>
      <c r="O2289">
        <v>13.93</v>
      </c>
      <c r="P2289">
        <v>61.692999999999998</v>
      </c>
      <c r="Q2289">
        <v>27.86</v>
      </c>
      <c r="R2289">
        <v>33.832999999999998</v>
      </c>
      <c r="S2289">
        <v>0.54840905775371596</v>
      </c>
      <c r="T2289">
        <v>2026</v>
      </c>
      <c r="U2289" t="s">
        <v>92</v>
      </c>
      <c r="V2289">
        <v>11</v>
      </c>
      <c r="W2289" t="s">
        <v>86</v>
      </c>
    </row>
    <row r="2290" spans="1:23">
      <c r="A2290">
        <v>4384</v>
      </c>
      <c r="B2290" s="11">
        <v>46332</v>
      </c>
      <c r="C2290">
        <v>2026</v>
      </c>
      <c r="D2290" t="s">
        <v>92</v>
      </c>
      <c r="E2290" t="s">
        <v>86</v>
      </c>
      <c r="F2290" t="s">
        <v>20</v>
      </c>
      <c r="G2290" t="s">
        <v>33</v>
      </c>
      <c r="H2290" t="s">
        <v>2</v>
      </c>
      <c r="I2290" t="s">
        <v>13</v>
      </c>
      <c r="J2290" t="s">
        <v>23</v>
      </c>
      <c r="K2290" t="s">
        <v>51</v>
      </c>
      <c r="L2290">
        <v>1</v>
      </c>
      <c r="M2290">
        <v>121.66</v>
      </c>
      <c r="N2290">
        <v>0</v>
      </c>
      <c r="O2290">
        <v>61.66</v>
      </c>
      <c r="P2290">
        <v>121.66</v>
      </c>
      <c r="Q2290">
        <v>61.66</v>
      </c>
      <c r="R2290">
        <v>60</v>
      </c>
      <c r="S2290">
        <v>0.49317770836758179</v>
      </c>
      <c r="T2290">
        <v>2026</v>
      </c>
      <c r="U2290" t="s">
        <v>92</v>
      </c>
      <c r="V2290">
        <v>11</v>
      </c>
      <c r="W2290" t="s">
        <v>86</v>
      </c>
    </row>
    <row r="2291" spans="1:23">
      <c r="A2291">
        <v>4565</v>
      </c>
      <c r="B2291" s="11">
        <v>46332</v>
      </c>
      <c r="C2291">
        <v>2026</v>
      </c>
      <c r="D2291" t="s">
        <v>92</v>
      </c>
      <c r="E2291" t="s">
        <v>86</v>
      </c>
      <c r="F2291" t="s">
        <v>6</v>
      </c>
      <c r="G2291" t="s">
        <v>49</v>
      </c>
      <c r="H2291" t="s">
        <v>2</v>
      </c>
      <c r="I2291" t="s">
        <v>3</v>
      </c>
      <c r="J2291" t="s">
        <v>23</v>
      </c>
      <c r="K2291" t="s">
        <v>51</v>
      </c>
      <c r="L2291">
        <v>3</v>
      </c>
      <c r="M2291">
        <v>124.65</v>
      </c>
      <c r="N2291">
        <v>0.05</v>
      </c>
      <c r="O2291">
        <v>62.27</v>
      </c>
      <c r="P2291">
        <v>355.25250000000005</v>
      </c>
      <c r="Q2291">
        <v>186.81</v>
      </c>
      <c r="R2291">
        <v>168.44250000000005</v>
      </c>
      <c r="S2291">
        <v>0.47414866890451163</v>
      </c>
      <c r="T2291">
        <v>2026</v>
      </c>
      <c r="U2291" t="s">
        <v>92</v>
      </c>
      <c r="V2291">
        <v>11</v>
      </c>
      <c r="W2291" t="s">
        <v>86</v>
      </c>
    </row>
    <row r="2292" spans="1:23">
      <c r="A2292">
        <v>4634</v>
      </c>
      <c r="B2292" s="11">
        <v>46332</v>
      </c>
      <c r="C2292">
        <v>2026</v>
      </c>
      <c r="D2292" t="s">
        <v>92</v>
      </c>
      <c r="E2292" t="s">
        <v>86</v>
      </c>
      <c r="F2292" t="s">
        <v>0</v>
      </c>
      <c r="G2292" t="s">
        <v>50</v>
      </c>
      <c r="H2292" t="s">
        <v>2</v>
      </c>
      <c r="I2292" t="s">
        <v>13</v>
      </c>
      <c r="J2292" t="s">
        <v>4</v>
      </c>
      <c r="K2292" t="s">
        <v>5</v>
      </c>
      <c r="L2292">
        <v>2</v>
      </c>
      <c r="M2292">
        <v>80.61</v>
      </c>
      <c r="N2292">
        <v>0</v>
      </c>
      <c r="O2292">
        <v>43.72</v>
      </c>
      <c r="P2292">
        <v>161.22</v>
      </c>
      <c r="Q2292">
        <v>87.44</v>
      </c>
      <c r="R2292">
        <v>73.78</v>
      </c>
      <c r="S2292">
        <v>0.45763552909068356</v>
      </c>
      <c r="T2292">
        <v>2026</v>
      </c>
      <c r="U2292" t="s">
        <v>92</v>
      </c>
      <c r="V2292">
        <v>11</v>
      </c>
      <c r="W2292" t="s">
        <v>86</v>
      </c>
    </row>
    <row r="2293" spans="1:23">
      <c r="A2293">
        <v>104</v>
      </c>
      <c r="B2293" s="11">
        <v>46333</v>
      </c>
      <c r="C2293">
        <v>2026</v>
      </c>
      <c r="D2293" t="s">
        <v>92</v>
      </c>
      <c r="E2293" t="s">
        <v>86</v>
      </c>
      <c r="F2293" t="s">
        <v>6</v>
      </c>
      <c r="G2293" t="s">
        <v>41</v>
      </c>
      <c r="H2293" t="s">
        <v>2</v>
      </c>
      <c r="I2293" t="s">
        <v>13</v>
      </c>
      <c r="J2293" t="s">
        <v>9</v>
      </c>
      <c r="K2293" t="s">
        <v>37</v>
      </c>
      <c r="L2293">
        <v>1</v>
      </c>
      <c r="M2293">
        <v>153.96</v>
      </c>
      <c r="N2293">
        <v>0</v>
      </c>
      <c r="O2293">
        <v>80.62</v>
      </c>
      <c r="P2293">
        <v>153.96</v>
      </c>
      <c r="Q2293">
        <v>80.62</v>
      </c>
      <c r="R2293">
        <v>73.34</v>
      </c>
      <c r="S2293">
        <v>0.47635749545336453</v>
      </c>
      <c r="T2293">
        <v>2026</v>
      </c>
      <c r="U2293" t="s">
        <v>92</v>
      </c>
      <c r="V2293">
        <v>11</v>
      </c>
      <c r="W2293" t="s">
        <v>86</v>
      </c>
    </row>
    <row r="2294" spans="1:23">
      <c r="A2294">
        <v>181</v>
      </c>
      <c r="B2294" s="11">
        <v>46333</v>
      </c>
      <c r="C2294">
        <v>2026</v>
      </c>
      <c r="D2294" t="s">
        <v>92</v>
      </c>
      <c r="E2294" t="s">
        <v>86</v>
      </c>
      <c r="F2294" t="s">
        <v>6</v>
      </c>
      <c r="G2294" t="s">
        <v>7</v>
      </c>
      <c r="H2294" t="s">
        <v>19</v>
      </c>
      <c r="I2294" t="s">
        <v>3</v>
      </c>
      <c r="J2294" t="s">
        <v>14</v>
      </c>
      <c r="K2294" t="s">
        <v>15</v>
      </c>
      <c r="L2294">
        <v>1</v>
      </c>
      <c r="M2294">
        <v>35.58</v>
      </c>
      <c r="N2294">
        <v>0</v>
      </c>
      <c r="O2294">
        <v>13.4</v>
      </c>
      <c r="P2294">
        <v>35.58</v>
      </c>
      <c r="Q2294">
        <v>13.4</v>
      </c>
      <c r="R2294">
        <v>22.18</v>
      </c>
      <c r="S2294">
        <v>0.62338392355255767</v>
      </c>
      <c r="T2294">
        <v>2026</v>
      </c>
      <c r="U2294" t="s">
        <v>92</v>
      </c>
      <c r="V2294">
        <v>11</v>
      </c>
      <c r="W2294" t="s">
        <v>86</v>
      </c>
    </row>
    <row r="2295" spans="1:23">
      <c r="A2295">
        <v>823</v>
      </c>
      <c r="B2295" s="11">
        <v>46333</v>
      </c>
      <c r="C2295">
        <v>2026</v>
      </c>
      <c r="D2295" t="s">
        <v>92</v>
      </c>
      <c r="E2295" t="s">
        <v>86</v>
      </c>
      <c r="F2295" t="s">
        <v>0</v>
      </c>
      <c r="G2295" t="s">
        <v>1</v>
      </c>
      <c r="H2295" t="s">
        <v>28</v>
      </c>
      <c r="I2295" t="s">
        <v>13</v>
      </c>
      <c r="J2295" t="s">
        <v>34</v>
      </c>
      <c r="K2295" t="s">
        <v>42</v>
      </c>
      <c r="L2295">
        <v>5</v>
      </c>
      <c r="M2295">
        <v>36.369999999999997</v>
      </c>
      <c r="N2295">
        <v>0.15</v>
      </c>
      <c r="O2295">
        <v>13.65</v>
      </c>
      <c r="P2295">
        <v>154.57249999999999</v>
      </c>
      <c r="Q2295">
        <v>68.25</v>
      </c>
      <c r="R2295">
        <v>86.322499999999991</v>
      </c>
      <c r="S2295">
        <v>0.55845962250723769</v>
      </c>
      <c r="T2295">
        <v>2026</v>
      </c>
      <c r="U2295" t="s">
        <v>92</v>
      </c>
      <c r="V2295">
        <v>11</v>
      </c>
      <c r="W2295" t="s">
        <v>86</v>
      </c>
    </row>
    <row r="2296" spans="1:23">
      <c r="A2296">
        <v>1730</v>
      </c>
      <c r="B2296" s="11">
        <v>46333</v>
      </c>
      <c r="C2296">
        <v>2026</v>
      </c>
      <c r="D2296" t="s">
        <v>92</v>
      </c>
      <c r="E2296" t="s">
        <v>86</v>
      </c>
      <c r="F2296" t="s">
        <v>20</v>
      </c>
      <c r="G2296" t="s">
        <v>21</v>
      </c>
      <c r="H2296" t="s">
        <v>28</v>
      </c>
      <c r="I2296" t="s">
        <v>3</v>
      </c>
      <c r="J2296" t="s">
        <v>9</v>
      </c>
      <c r="K2296" t="s">
        <v>37</v>
      </c>
      <c r="L2296">
        <v>2</v>
      </c>
      <c r="M2296">
        <v>151.55000000000001</v>
      </c>
      <c r="N2296">
        <v>0.1</v>
      </c>
      <c r="O2296">
        <v>80.48</v>
      </c>
      <c r="P2296">
        <v>272.79000000000002</v>
      </c>
      <c r="Q2296">
        <v>160.96</v>
      </c>
      <c r="R2296">
        <v>111.83000000000001</v>
      </c>
      <c r="S2296">
        <v>0.40994904505297114</v>
      </c>
      <c r="T2296">
        <v>2026</v>
      </c>
      <c r="U2296" t="s">
        <v>92</v>
      </c>
      <c r="V2296">
        <v>11</v>
      </c>
      <c r="W2296" t="s">
        <v>86</v>
      </c>
    </row>
    <row r="2297" spans="1:23">
      <c r="A2297">
        <v>2710</v>
      </c>
      <c r="B2297" s="11">
        <v>46333</v>
      </c>
      <c r="C2297">
        <v>2026</v>
      </c>
      <c r="D2297" t="s">
        <v>92</v>
      </c>
      <c r="E2297" t="s">
        <v>86</v>
      </c>
      <c r="F2297" t="s">
        <v>0</v>
      </c>
      <c r="G2297" t="s">
        <v>36</v>
      </c>
      <c r="H2297" t="s">
        <v>19</v>
      </c>
      <c r="I2297" t="s">
        <v>13</v>
      </c>
      <c r="J2297" t="s">
        <v>23</v>
      </c>
      <c r="K2297" t="s">
        <v>40</v>
      </c>
      <c r="L2297">
        <v>2</v>
      </c>
      <c r="M2297">
        <v>80.67</v>
      </c>
      <c r="N2297">
        <v>0</v>
      </c>
      <c r="O2297">
        <v>40.5</v>
      </c>
      <c r="P2297">
        <v>161.34</v>
      </c>
      <c r="Q2297">
        <v>81</v>
      </c>
      <c r="R2297">
        <v>80.34</v>
      </c>
      <c r="S2297">
        <v>0.49795462997396805</v>
      </c>
      <c r="T2297">
        <v>2026</v>
      </c>
      <c r="U2297" t="s">
        <v>92</v>
      </c>
      <c r="V2297">
        <v>11</v>
      </c>
      <c r="W2297" t="s">
        <v>86</v>
      </c>
    </row>
    <row r="2298" spans="1:23">
      <c r="A2298">
        <v>3018</v>
      </c>
      <c r="B2298" s="11">
        <v>46333</v>
      </c>
      <c r="C2298">
        <v>2026</v>
      </c>
      <c r="D2298" t="s">
        <v>92</v>
      </c>
      <c r="E2298" t="s">
        <v>86</v>
      </c>
      <c r="F2298" t="s">
        <v>20</v>
      </c>
      <c r="G2298" t="s">
        <v>31</v>
      </c>
      <c r="H2298" t="s">
        <v>8</v>
      </c>
      <c r="I2298" t="s">
        <v>16</v>
      </c>
      <c r="J2298" t="s">
        <v>4</v>
      </c>
      <c r="K2298" t="s">
        <v>5</v>
      </c>
      <c r="L2298">
        <v>10</v>
      </c>
      <c r="M2298">
        <v>81.48</v>
      </c>
      <c r="N2298">
        <v>0.05</v>
      </c>
      <c r="O2298">
        <v>43.7</v>
      </c>
      <c r="P2298">
        <v>774.06000000000006</v>
      </c>
      <c r="Q2298">
        <v>437</v>
      </c>
      <c r="R2298">
        <v>337.06000000000006</v>
      </c>
      <c r="S2298">
        <v>0.43544428080510561</v>
      </c>
      <c r="T2298">
        <v>2026</v>
      </c>
      <c r="U2298" t="s">
        <v>92</v>
      </c>
      <c r="V2298">
        <v>11</v>
      </c>
      <c r="W2298" t="s">
        <v>86</v>
      </c>
    </row>
    <row r="2299" spans="1:23">
      <c r="A2299">
        <v>3735</v>
      </c>
      <c r="B2299" s="11">
        <v>46333</v>
      </c>
      <c r="C2299">
        <v>2026</v>
      </c>
      <c r="D2299" t="s">
        <v>92</v>
      </c>
      <c r="E2299" t="s">
        <v>86</v>
      </c>
      <c r="F2299" t="s">
        <v>20</v>
      </c>
      <c r="G2299" t="s">
        <v>33</v>
      </c>
      <c r="H2299" t="s">
        <v>19</v>
      </c>
      <c r="I2299" t="s">
        <v>3</v>
      </c>
      <c r="J2299" t="s">
        <v>14</v>
      </c>
      <c r="K2299" t="s">
        <v>48</v>
      </c>
      <c r="L2299">
        <v>2</v>
      </c>
      <c r="M2299">
        <v>163.58000000000001</v>
      </c>
      <c r="N2299">
        <v>0.1</v>
      </c>
      <c r="O2299">
        <v>88.14</v>
      </c>
      <c r="P2299">
        <v>294.44400000000002</v>
      </c>
      <c r="Q2299">
        <v>176.28</v>
      </c>
      <c r="R2299">
        <v>118.16400000000002</v>
      </c>
      <c r="S2299">
        <v>0.40131230386762851</v>
      </c>
      <c r="T2299">
        <v>2026</v>
      </c>
      <c r="U2299" t="s">
        <v>92</v>
      </c>
      <c r="V2299">
        <v>11</v>
      </c>
      <c r="W2299" t="s">
        <v>86</v>
      </c>
    </row>
    <row r="2300" spans="1:23">
      <c r="A2300">
        <v>4460</v>
      </c>
      <c r="B2300" s="11">
        <v>46333</v>
      </c>
      <c r="C2300">
        <v>2026</v>
      </c>
      <c r="D2300" t="s">
        <v>92</v>
      </c>
      <c r="E2300" t="s">
        <v>86</v>
      </c>
      <c r="F2300" t="s">
        <v>0</v>
      </c>
      <c r="G2300" t="s">
        <v>36</v>
      </c>
      <c r="H2300" t="s">
        <v>19</v>
      </c>
      <c r="I2300" t="s">
        <v>3</v>
      </c>
      <c r="J2300" t="s">
        <v>9</v>
      </c>
      <c r="K2300" t="s">
        <v>46</v>
      </c>
      <c r="L2300">
        <v>2</v>
      </c>
      <c r="M2300">
        <v>71.88</v>
      </c>
      <c r="N2300">
        <v>0.15</v>
      </c>
      <c r="O2300">
        <v>31.65</v>
      </c>
      <c r="P2300">
        <v>122.19599999999998</v>
      </c>
      <c r="Q2300">
        <v>63.3</v>
      </c>
      <c r="R2300">
        <v>58.895999999999987</v>
      </c>
      <c r="S2300">
        <v>0.48197977020524396</v>
      </c>
      <c r="T2300">
        <v>2026</v>
      </c>
      <c r="U2300" t="s">
        <v>92</v>
      </c>
      <c r="V2300">
        <v>11</v>
      </c>
      <c r="W2300" t="s">
        <v>86</v>
      </c>
    </row>
    <row r="2301" spans="1:23">
      <c r="A2301">
        <v>319</v>
      </c>
      <c r="B2301" s="11">
        <v>46334</v>
      </c>
      <c r="C2301">
        <v>2026</v>
      </c>
      <c r="D2301" t="s">
        <v>92</v>
      </c>
      <c r="E2301" t="s">
        <v>86</v>
      </c>
      <c r="F2301" t="s">
        <v>20</v>
      </c>
      <c r="G2301" t="s">
        <v>33</v>
      </c>
      <c r="H2301" t="s">
        <v>2</v>
      </c>
      <c r="I2301" t="s">
        <v>3</v>
      </c>
      <c r="J2301" t="s">
        <v>14</v>
      </c>
      <c r="K2301" t="s">
        <v>15</v>
      </c>
      <c r="L2301">
        <v>2</v>
      </c>
      <c r="M2301">
        <v>36.299999999999997</v>
      </c>
      <c r="N2301">
        <v>0.15</v>
      </c>
      <c r="O2301">
        <v>13.38</v>
      </c>
      <c r="P2301">
        <v>61.709999999999994</v>
      </c>
      <c r="Q2301">
        <v>26.76</v>
      </c>
      <c r="R2301">
        <v>34.949999999999989</v>
      </c>
      <c r="S2301">
        <v>0.56635877491492448</v>
      </c>
      <c r="T2301">
        <v>2026</v>
      </c>
      <c r="U2301" t="s">
        <v>92</v>
      </c>
      <c r="V2301">
        <v>11</v>
      </c>
      <c r="W2301" t="s">
        <v>86</v>
      </c>
    </row>
    <row r="2302" spans="1:23">
      <c r="A2302">
        <v>595</v>
      </c>
      <c r="B2302" s="11">
        <v>46334</v>
      </c>
      <c r="C2302">
        <v>2026</v>
      </c>
      <c r="D2302" t="s">
        <v>92</v>
      </c>
      <c r="E2302" t="s">
        <v>86</v>
      </c>
      <c r="F2302" t="s">
        <v>6</v>
      </c>
      <c r="G2302" t="s">
        <v>43</v>
      </c>
      <c r="H2302" t="s">
        <v>2</v>
      </c>
      <c r="I2302" t="s">
        <v>13</v>
      </c>
      <c r="J2302" t="s">
        <v>34</v>
      </c>
      <c r="K2302" t="s">
        <v>42</v>
      </c>
      <c r="L2302">
        <v>2</v>
      </c>
      <c r="M2302">
        <v>36.159999999999997</v>
      </c>
      <c r="N2302">
        <v>0.1</v>
      </c>
      <c r="O2302">
        <v>13.79</v>
      </c>
      <c r="P2302">
        <v>65.087999999999994</v>
      </c>
      <c r="Q2302">
        <v>27.58</v>
      </c>
      <c r="R2302">
        <v>37.507999999999996</v>
      </c>
      <c r="S2302">
        <v>0.57626597836774829</v>
      </c>
      <c r="T2302">
        <v>2026</v>
      </c>
      <c r="U2302" t="s">
        <v>92</v>
      </c>
      <c r="V2302">
        <v>11</v>
      </c>
      <c r="W2302" t="s">
        <v>86</v>
      </c>
    </row>
    <row r="2303" spans="1:23">
      <c r="A2303">
        <v>1623</v>
      </c>
      <c r="B2303" s="11">
        <v>46334</v>
      </c>
      <c r="C2303">
        <v>2026</v>
      </c>
      <c r="D2303" t="s">
        <v>92</v>
      </c>
      <c r="E2303" t="s">
        <v>86</v>
      </c>
      <c r="F2303" t="s">
        <v>11</v>
      </c>
      <c r="G2303" t="s">
        <v>25</v>
      </c>
      <c r="H2303" t="s">
        <v>2</v>
      </c>
      <c r="I2303" t="s">
        <v>3</v>
      </c>
      <c r="J2303" t="s">
        <v>14</v>
      </c>
      <c r="K2303" t="s">
        <v>15</v>
      </c>
      <c r="L2303">
        <v>2</v>
      </c>
      <c r="M2303">
        <v>35.49</v>
      </c>
      <c r="N2303">
        <v>0.1</v>
      </c>
      <c r="O2303">
        <v>13.78</v>
      </c>
      <c r="P2303">
        <v>63.882000000000005</v>
      </c>
      <c r="Q2303">
        <v>27.56</v>
      </c>
      <c r="R2303">
        <v>36.322000000000003</v>
      </c>
      <c r="S2303">
        <v>0.56857956857956859</v>
      </c>
      <c r="T2303">
        <v>2026</v>
      </c>
      <c r="U2303" t="s">
        <v>92</v>
      </c>
      <c r="V2303">
        <v>11</v>
      </c>
      <c r="W2303" t="s">
        <v>86</v>
      </c>
    </row>
    <row r="2304" spans="1:23">
      <c r="A2304">
        <v>2638</v>
      </c>
      <c r="B2304" s="11">
        <v>46334</v>
      </c>
      <c r="C2304">
        <v>2026</v>
      </c>
      <c r="D2304" t="s">
        <v>92</v>
      </c>
      <c r="E2304" t="s">
        <v>86</v>
      </c>
      <c r="F2304" t="s">
        <v>0</v>
      </c>
      <c r="G2304" t="s">
        <v>36</v>
      </c>
      <c r="H2304" t="s">
        <v>2</v>
      </c>
      <c r="I2304" t="s">
        <v>13</v>
      </c>
      <c r="J2304" t="s">
        <v>9</v>
      </c>
      <c r="K2304" t="s">
        <v>46</v>
      </c>
      <c r="L2304">
        <v>1</v>
      </c>
      <c r="M2304">
        <v>69.760000000000005</v>
      </c>
      <c r="N2304">
        <v>0.15</v>
      </c>
      <c r="O2304">
        <v>32.39</v>
      </c>
      <c r="P2304">
        <v>59.295999999999999</v>
      </c>
      <c r="Q2304">
        <v>32.39</v>
      </c>
      <c r="R2304">
        <v>26.905999999999999</v>
      </c>
      <c r="S2304">
        <v>0.45375742039935241</v>
      </c>
      <c r="T2304">
        <v>2026</v>
      </c>
      <c r="U2304" t="s">
        <v>92</v>
      </c>
      <c r="V2304">
        <v>11</v>
      </c>
      <c r="W2304" t="s">
        <v>86</v>
      </c>
    </row>
    <row r="2305" spans="1:23">
      <c r="A2305">
        <v>2666</v>
      </c>
      <c r="B2305" s="11">
        <v>46334</v>
      </c>
      <c r="C2305">
        <v>2026</v>
      </c>
      <c r="D2305" t="s">
        <v>92</v>
      </c>
      <c r="E2305" t="s">
        <v>86</v>
      </c>
      <c r="F2305" t="s">
        <v>6</v>
      </c>
      <c r="G2305" t="s">
        <v>43</v>
      </c>
      <c r="H2305" t="s">
        <v>19</v>
      </c>
      <c r="I2305" t="s">
        <v>16</v>
      </c>
      <c r="J2305" t="s">
        <v>23</v>
      </c>
      <c r="K2305" t="s">
        <v>40</v>
      </c>
      <c r="L2305">
        <v>6</v>
      </c>
      <c r="M2305">
        <v>81.37</v>
      </c>
      <c r="N2305">
        <v>0</v>
      </c>
      <c r="O2305">
        <v>39.5</v>
      </c>
      <c r="P2305">
        <v>488.22</v>
      </c>
      <c r="Q2305">
        <v>237</v>
      </c>
      <c r="R2305">
        <v>251.22000000000003</v>
      </c>
      <c r="S2305">
        <v>0.5145631067961165</v>
      </c>
      <c r="T2305">
        <v>2026</v>
      </c>
      <c r="U2305" t="s">
        <v>92</v>
      </c>
      <c r="V2305">
        <v>11</v>
      </c>
      <c r="W2305" t="s">
        <v>86</v>
      </c>
    </row>
    <row r="2306" spans="1:23">
      <c r="A2306">
        <v>3505</v>
      </c>
      <c r="B2306" s="11">
        <v>46334</v>
      </c>
      <c r="C2306">
        <v>2026</v>
      </c>
      <c r="D2306" t="s">
        <v>92</v>
      </c>
      <c r="E2306" t="s">
        <v>86</v>
      </c>
      <c r="F2306" t="s">
        <v>6</v>
      </c>
      <c r="G2306" t="s">
        <v>43</v>
      </c>
      <c r="H2306" t="s">
        <v>8</v>
      </c>
      <c r="I2306" t="s">
        <v>3</v>
      </c>
      <c r="J2306" t="s">
        <v>4</v>
      </c>
      <c r="K2306" t="s">
        <v>5</v>
      </c>
      <c r="L2306">
        <v>5</v>
      </c>
      <c r="M2306">
        <v>82.82</v>
      </c>
      <c r="N2306">
        <v>0.15</v>
      </c>
      <c r="O2306">
        <v>43.8</v>
      </c>
      <c r="P2306">
        <v>351.98499999999996</v>
      </c>
      <c r="Q2306">
        <v>219</v>
      </c>
      <c r="R2306">
        <v>132.98499999999996</v>
      </c>
      <c r="S2306">
        <v>0.37781439549980816</v>
      </c>
      <c r="T2306">
        <v>2026</v>
      </c>
      <c r="U2306" t="s">
        <v>92</v>
      </c>
      <c r="V2306">
        <v>11</v>
      </c>
      <c r="W2306" t="s">
        <v>86</v>
      </c>
    </row>
    <row r="2307" spans="1:23">
      <c r="A2307">
        <v>3626</v>
      </c>
      <c r="B2307" s="11">
        <v>46334</v>
      </c>
      <c r="C2307">
        <v>2026</v>
      </c>
      <c r="D2307" t="s">
        <v>92</v>
      </c>
      <c r="E2307" t="s">
        <v>86</v>
      </c>
      <c r="F2307" t="s">
        <v>20</v>
      </c>
      <c r="G2307" t="s">
        <v>47</v>
      </c>
      <c r="H2307" t="s">
        <v>8</v>
      </c>
      <c r="I2307" t="s">
        <v>16</v>
      </c>
      <c r="J2307" t="s">
        <v>4</v>
      </c>
      <c r="K2307" t="s">
        <v>22</v>
      </c>
      <c r="L2307">
        <v>15</v>
      </c>
      <c r="M2307">
        <v>51.05</v>
      </c>
      <c r="N2307">
        <v>0.1</v>
      </c>
      <c r="O2307">
        <v>21.95</v>
      </c>
      <c r="P2307">
        <v>689.17500000000007</v>
      </c>
      <c r="Q2307">
        <v>329.25</v>
      </c>
      <c r="R2307">
        <v>359.92500000000007</v>
      </c>
      <c r="S2307">
        <v>0.52225486995320491</v>
      </c>
      <c r="T2307">
        <v>2026</v>
      </c>
      <c r="U2307" t="s">
        <v>92</v>
      </c>
      <c r="V2307">
        <v>11</v>
      </c>
      <c r="W2307" t="s">
        <v>86</v>
      </c>
    </row>
    <row r="2308" spans="1:23">
      <c r="A2308">
        <v>3801</v>
      </c>
      <c r="B2308" s="11">
        <v>46334</v>
      </c>
      <c r="C2308">
        <v>2026</v>
      </c>
      <c r="D2308" t="s">
        <v>92</v>
      </c>
      <c r="E2308" t="s">
        <v>86</v>
      </c>
      <c r="F2308" t="s">
        <v>0</v>
      </c>
      <c r="G2308" t="s">
        <v>50</v>
      </c>
      <c r="H2308" t="s">
        <v>2</v>
      </c>
      <c r="I2308" t="s">
        <v>3</v>
      </c>
      <c r="J2308" t="s">
        <v>4</v>
      </c>
      <c r="K2308" t="s">
        <v>30</v>
      </c>
      <c r="L2308">
        <v>3</v>
      </c>
      <c r="M2308">
        <v>101.68</v>
      </c>
      <c r="N2308">
        <v>0.1</v>
      </c>
      <c r="O2308">
        <v>51.9</v>
      </c>
      <c r="P2308">
        <v>274.536</v>
      </c>
      <c r="Q2308">
        <v>155.69999999999999</v>
      </c>
      <c r="R2308">
        <v>118.83600000000001</v>
      </c>
      <c r="S2308">
        <v>0.43286126409651199</v>
      </c>
      <c r="T2308">
        <v>2026</v>
      </c>
      <c r="U2308" t="s">
        <v>92</v>
      </c>
      <c r="V2308">
        <v>11</v>
      </c>
      <c r="W2308" t="s">
        <v>86</v>
      </c>
    </row>
    <row r="2309" spans="1:23">
      <c r="A2309">
        <v>4685</v>
      </c>
      <c r="B2309" s="11">
        <v>46334</v>
      </c>
      <c r="C2309">
        <v>2026</v>
      </c>
      <c r="D2309" t="s">
        <v>92</v>
      </c>
      <c r="E2309" t="s">
        <v>86</v>
      </c>
      <c r="F2309" t="s">
        <v>20</v>
      </c>
      <c r="G2309" t="s">
        <v>47</v>
      </c>
      <c r="H2309" t="s">
        <v>8</v>
      </c>
      <c r="I2309" t="s">
        <v>16</v>
      </c>
      <c r="J2309" t="s">
        <v>23</v>
      </c>
      <c r="K2309" t="s">
        <v>40</v>
      </c>
      <c r="L2309">
        <v>6</v>
      </c>
      <c r="M2309">
        <v>80.83</v>
      </c>
      <c r="N2309">
        <v>0.15</v>
      </c>
      <c r="O2309">
        <v>39.32</v>
      </c>
      <c r="P2309">
        <v>412.233</v>
      </c>
      <c r="Q2309">
        <v>235.92000000000002</v>
      </c>
      <c r="R2309">
        <v>176.31299999999999</v>
      </c>
      <c r="S2309">
        <v>0.42770229457612563</v>
      </c>
      <c r="T2309">
        <v>2026</v>
      </c>
      <c r="U2309" t="s">
        <v>92</v>
      </c>
      <c r="V2309">
        <v>11</v>
      </c>
      <c r="W2309" t="s">
        <v>86</v>
      </c>
    </row>
    <row r="2310" spans="1:23">
      <c r="A2310">
        <v>4843</v>
      </c>
      <c r="B2310" s="11">
        <v>46334</v>
      </c>
      <c r="C2310">
        <v>2026</v>
      </c>
      <c r="D2310" t="s">
        <v>92</v>
      </c>
      <c r="E2310" t="s">
        <v>86</v>
      </c>
      <c r="F2310" t="s">
        <v>6</v>
      </c>
      <c r="G2310" t="s">
        <v>43</v>
      </c>
      <c r="H2310" t="s">
        <v>2</v>
      </c>
      <c r="I2310" t="s">
        <v>13</v>
      </c>
      <c r="J2310" t="s">
        <v>23</v>
      </c>
      <c r="K2310" t="s">
        <v>51</v>
      </c>
      <c r="L2310">
        <v>6</v>
      </c>
      <c r="M2310">
        <v>123.67</v>
      </c>
      <c r="N2310">
        <v>0.15</v>
      </c>
      <c r="O2310">
        <v>60.55</v>
      </c>
      <c r="P2310">
        <v>630.71699999999998</v>
      </c>
      <c r="Q2310">
        <v>363.29999999999995</v>
      </c>
      <c r="R2310">
        <v>267.41700000000003</v>
      </c>
      <c r="S2310">
        <v>0.42398888883603902</v>
      </c>
      <c r="T2310">
        <v>2026</v>
      </c>
      <c r="U2310" t="s">
        <v>92</v>
      </c>
      <c r="V2310">
        <v>11</v>
      </c>
      <c r="W2310" t="s">
        <v>86</v>
      </c>
    </row>
    <row r="2311" spans="1:23">
      <c r="A2311">
        <v>4890</v>
      </c>
      <c r="B2311" s="11">
        <v>46334</v>
      </c>
      <c r="C2311">
        <v>2026</v>
      </c>
      <c r="D2311" t="s">
        <v>92</v>
      </c>
      <c r="E2311" t="s">
        <v>86</v>
      </c>
      <c r="F2311" t="s">
        <v>0</v>
      </c>
      <c r="G2311" t="s">
        <v>50</v>
      </c>
      <c r="H2311" t="s">
        <v>2</v>
      </c>
      <c r="I2311" t="s">
        <v>13</v>
      </c>
      <c r="J2311" t="s">
        <v>9</v>
      </c>
      <c r="K2311" t="s">
        <v>10</v>
      </c>
      <c r="L2311">
        <v>2</v>
      </c>
      <c r="M2311">
        <v>93.16</v>
      </c>
      <c r="N2311">
        <v>0.1</v>
      </c>
      <c r="O2311">
        <v>44.19</v>
      </c>
      <c r="P2311">
        <v>167.68799999999999</v>
      </c>
      <c r="Q2311">
        <v>88.38</v>
      </c>
      <c r="R2311">
        <v>79.307999999999993</v>
      </c>
      <c r="S2311">
        <v>0.47294976384714471</v>
      </c>
      <c r="T2311">
        <v>2026</v>
      </c>
      <c r="U2311" t="s">
        <v>92</v>
      </c>
      <c r="V2311">
        <v>11</v>
      </c>
      <c r="W2311" t="s">
        <v>86</v>
      </c>
    </row>
    <row r="2312" spans="1:23">
      <c r="A2312">
        <v>4913</v>
      </c>
      <c r="B2312" s="11">
        <v>46334</v>
      </c>
      <c r="C2312">
        <v>2026</v>
      </c>
      <c r="D2312" t="s">
        <v>92</v>
      </c>
      <c r="E2312" t="s">
        <v>86</v>
      </c>
      <c r="F2312" t="s">
        <v>11</v>
      </c>
      <c r="G2312" t="s">
        <v>12</v>
      </c>
      <c r="H2312" t="s">
        <v>28</v>
      </c>
      <c r="I2312" t="s">
        <v>13</v>
      </c>
      <c r="J2312" t="s">
        <v>4</v>
      </c>
      <c r="K2312" t="s">
        <v>5</v>
      </c>
      <c r="L2312">
        <v>1</v>
      </c>
      <c r="M2312">
        <v>83.79</v>
      </c>
      <c r="N2312">
        <v>0.1</v>
      </c>
      <c r="O2312">
        <v>42.8</v>
      </c>
      <c r="P2312">
        <v>75.411000000000001</v>
      </c>
      <c r="Q2312">
        <v>42.8</v>
      </c>
      <c r="R2312">
        <v>32.611000000000004</v>
      </c>
      <c r="S2312">
        <v>0.43244354271923197</v>
      </c>
      <c r="T2312">
        <v>2026</v>
      </c>
      <c r="U2312" t="s">
        <v>92</v>
      </c>
      <c r="V2312">
        <v>11</v>
      </c>
      <c r="W2312" t="s">
        <v>86</v>
      </c>
    </row>
    <row r="2313" spans="1:23">
      <c r="A2313">
        <v>5079</v>
      </c>
      <c r="B2313" s="11">
        <v>46334</v>
      </c>
      <c r="C2313">
        <v>2026</v>
      </c>
      <c r="D2313" t="s">
        <v>92</v>
      </c>
      <c r="E2313" t="s">
        <v>86</v>
      </c>
      <c r="F2313" t="s">
        <v>11</v>
      </c>
      <c r="G2313" t="s">
        <v>52</v>
      </c>
      <c r="H2313" t="s">
        <v>2</v>
      </c>
      <c r="I2313" t="s">
        <v>13</v>
      </c>
      <c r="J2313" t="s">
        <v>34</v>
      </c>
      <c r="K2313" t="s">
        <v>38</v>
      </c>
      <c r="L2313">
        <v>1</v>
      </c>
      <c r="M2313">
        <v>120.98</v>
      </c>
      <c r="N2313">
        <v>0.1</v>
      </c>
      <c r="O2313">
        <v>70.59</v>
      </c>
      <c r="P2313">
        <v>108.88200000000001</v>
      </c>
      <c r="Q2313">
        <v>70.59</v>
      </c>
      <c r="R2313">
        <v>38.292000000000002</v>
      </c>
      <c r="S2313">
        <v>0.35168347385242738</v>
      </c>
      <c r="T2313">
        <v>2026</v>
      </c>
      <c r="U2313" t="s">
        <v>92</v>
      </c>
      <c r="V2313">
        <v>11</v>
      </c>
      <c r="W2313" t="s">
        <v>86</v>
      </c>
    </row>
    <row r="2314" spans="1:23">
      <c r="A2314">
        <v>366</v>
      </c>
      <c r="B2314" s="11">
        <v>46335</v>
      </c>
      <c r="C2314">
        <v>2026</v>
      </c>
      <c r="D2314" t="s">
        <v>92</v>
      </c>
      <c r="E2314" t="s">
        <v>86</v>
      </c>
      <c r="F2314" t="s">
        <v>20</v>
      </c>
      <c r="G2314" t="s">
        <v>47</v>
      </c>
      <c r="H2314" t="s">
        <v>19</v>
      </c>
      <c r="I2314" t="s">
        <v>3</v>
      </c>
      <c r="J2314" t="s">
        <v>9</v>
      </c>
      <c r="K2314" t="s">
        <v>37</v>
      </c>
      <c r="L2314">
        <v>1</v>
      </c>
      <c r="M2314">
        <v>152.05000000000001</v>
      </c>
      <c r="N2314">
        <v>0.15</v>
      </c>
      <c r="O2314">
        <v>80.56</v>
      </c>
      <c r="P2314">
        <v>129.24250000000001</v>
      </c>
      <c r="Q2314">
        <v>80.56</v>
      </c>
      <c r="R2314">
        <v>48.682500000000005</v>
      </c>
      <c r="S2314">
        <v>0.37667562914675901</v>
      </c>
      <c r="T2314">
        <v>2026</v>
      </c>
      <c r="U2314" t="s">
        <v>92</v>
      </c>
      <c r="V2314">
        <v>11</v>
      </c>
      <c r="W2314" t="s">
        <v>86</v>
      </c>
    </row>
    <row r="2315" spans="1:23">
      <c r="A2315">
        <v>567</v>
      </c>
      <c r="B2315" s="11">
        <v>46335</v>
      </c>
      <c r="C2315">
        <v>2026</v>
      </c>
      <c r="D2315" t="s">
        <v>92</v>
      </c>
      <c r="E2315" t="s">
        <v>86</v>
      </c>
      <c r="F2315" t="s">
        <v>0</v>
      </c>
      <c r="G2315" t="s">
        <v>36</v>
      </c>
      <c r="H2315" t="s">
        <v>19</v>
      </c>
      <c r="I2315" t="s">
        <v>13</v>
      </c>
      <c r="J2315" t="s">
        <v>14</v>
      </c>
      <c r="K2315" t="s">
        <v>15</v>
      </c>
      <c r="L2315">
        <v>3</v>
      </c>
      <c r="M2315">
        <v>36.14</v>
      </c>
      <c r="N2315">
        <v>0.1</v>
      </c>
      <c r="O2315">
        <v>13.23</v>
      </c>
      <c r="P2315">
        <v>97.578000000000003</v>
      </c>
      <c r="Q2315">
        <v>39.69</v>
      </c>
      <c r="R2315">
        <v>57.888000000000005</v>
      </c>
      <c r="S2315">
        <v>0.59324847814056447</v>
      </c>
      <c r="T2315">
        <v>2026</v>
      </c>
      <c r="U2315" t="s">
        <v>92</v>
      </c>
      <c r="V2315">
        <v>11</v>
      </c>
      <c r="W2315" t="s">
        <v>86</v>
      </c>
    </row>
    <row r="2316" spans="1:23">
      <c r="A2316">
        <v>1051</v>
      </c>
      <c r="B2316" s="11">
        <v>46335</v>
      </c>
      <c r="C2316">
        <v>2026</v>
      </c>
      <c r="D2316" t="s">
        <v>92</v>
      </c>
      <c r="E2316" t="s">
        <v>86</v>
      </c>
      <c r="F2316" t="s">
        <v>20</v>
      </c>
      <c r="G2316" t="s">
        <v>47</v>
      </c>
      <c r="H2316" t="s">
        <v>8</v>
      </c>
      <c r="I2316" t="s">
        <v>16</v>
      </c>
      <c r="J2316" t="s">
        <v>9</v>
      </c>
      <c r="K2316" t="s">
        <v>10</v>
      </c>
      <c r="L2316">
        <v>12</v>
      </c>
      <c r="M2316">
        <v>90.99</v>
      </c>
      <c r="N2316">
        <v>0.2</v>
      </c>
      <c r="O2316">
        <v>45.51</v>
      </c>
      <c r="P2316">
        <v>873.50399999999991</v>
      </c>
      <c r="Q2316">
        <v>546.12</v>
      </c>
      <c r="R2316">
        <v>327.3839999999999</v>
      </c>
      <c r="S2316">
        <v>0.37479393339927458</v>
      </c>
      <c r="T2316">
        <v>2026</v>
      </c>
      <c r="U2316" t="s">
        <v>92</v>
      </c>
      <c r="V2316">
        <v>11</v>
      </c>
      <c r="W2316" t="s">
        <v>86</v>
      </c>
    </row>
    <row r="2317" spans="1:23">
      <c r="A2317">
        <v>1934</v>
      </c>
      <c r="B2317" s="11">
        <v>46335</v>
      </c>
      <c r="C2317">
        <v>2026</v>
      </c>
      <c r="D2317" t="s">
        <v>92</v>
      </c>
      <c r="E2317" t="s">
        <v>86</v>
      </c>
      <c r="F2317" t="s">
        <v>20</v>
      </c>
      <c r="G2317" t="s">
        <v>47</v>
      </c>
      <c r="H2317" t="s">
        <v>28</v>
      </c>
      <c r="I2317" t="s">
        <v>16</v>
      </c>
      <c r="J2317" t="s">
        <v>4</v>
      </c>
      <c r="K2317" t="s">
        <v>22</v>
      </c>
      <c r="L2317">
        <v>1</v>
      </c>
      <c r="M2317">
        <v>50.55</v>
      </c>
      <c r="N2317">
        <v>0.05</v>
      </c>
      <c r="O2317">
        <v>22.09</v>
      </c>
      <c r="P2317">
        <v>48.022499999999994</v>
      </c>
      <c r="Q2317">
        <v>22.09</v>
      </c>
      <c r="R2317">
        <v>25.932499999999994</v>
      </c>
      <c r="S2317">
        <v>0.54000728825029931</v>
      </c>
      <c r="T2317">
        <v>2026</v>
      </c>
      <c r="U2317" t="s">
        <v>92</v>
      </c>
      <c r="V2317">
        <v>11</v>
      </c>
      <c r="W2317" t="s">
        <v>86</v>
      </c>
    </row>
    <row r="2318" spans="1:23">
      <c r="A2318">
        <v>2056</v>
      </c>
      <c r="B2318" s="11">
        <v>46335</v>
      </c>
      <c r="C2318">
        <v>2026</v>
      </c>
      <c r="D2318" t="s">
        <v>92</v>
      </c>
      <c r="E2318" t="s">
        <v>86</v>
      </c>
      <c r="F2318" t="s">
        <v>0</v>
      </c>
      <c r="G2318" t="s">
        <v>1</v>
      </c>
      <c r="H2318" t="s">
        <v>19</v>
      </c>
      <c r="I2318" t="s">
        <v>13</v>
      </c>
      <c r="J2318" t="s">
        <v>34</v>
      </c>
      <c r="K2318" t="s">
        <v>45</v>
      </c>
      <c r="L2318">
        <v>1</v>
      </c>
      <c r="M2318">
        <v>51.65</v>
      </c>
      <c r="N2318">
        <v>0.15</v>
      </c>
      <c r="O2318">
        <v>21.86</v>
      </c>
      <c r="P2318">
        <v>43.902499999999996</v>
      </c>
      <c r="Q2318">
        <v>21.86</v>
      </c>
      <c r="R2318">
        <v>22.042499999999997</v>
      </c>
      <c r="S2318">
        <v>0.50207846933545919</v>
      </c>
      <c r="T2318">
        <v>2026</v>
      </c>
      <c r="U2318" t="s">
        <v>92</v>
      </c>
      <c r="V2318">
        <v>11</v>
      </c>
      <c r="W2318" t="s">
        <v>86</v>
      </c>
    </row>
    <row r="2319" spans="1:23">
      <c r="A2319">
        <v>2115</v>
      </c>
      <c r="B2319" s="11">
        <v>46335</v>
      </c>
      <c r="C2319">
        <v>2026</v>
      </c>
      <c r="D2319" t="s">
        <v>92</v>
      </c>
      <c r="E2319" t="s">
        <v>86</v>
      </c>
      <c r="F2319" t="s">
        <v>6</v>
      </c>
      <c r="G2319" t="s">
        <v>43</v>
      </c>
      <c r="H2319" t="s">
        <v>2</v>
      </c>
      <c r="I2319" t="s">
        <v>13</v>
      </c>
      <c r="J2319" t="s">
        <v>4</v>
      </c>
      <c r="K2319" t="s">
        <v>5</v>
      </c>
      <c r="L2319">
        <v>5</v>
      </c>
      <c r="M2319">
        <v>82.96</v>
      </c>
      <c r="N2319">
        <v>0</v>
      </c>
      <c r="O2319">
        <v>43.55</v>
      </c>
      <c r="P2319">
        <v>414.79999999999995</v>
      </c>
      <c r="Q2319">
        <v>217.75</v>
      </c>
      <c r="R2319">
        <v>197.04999999999995</v>
      </c>
      <c r="S2319">
        <v>0.47504821600771452</v>
      </c>
      <c r="T2319">
        <v>2026</v>
      </c>
      <c r="U2319" t="s">
        <v>92</v>
      </c>
      <c r="V2319">
        <v>11</v>
      </c>
      <c r="W2319" t="s">
        <v>86</v>
      </c>
    </row>
    <row r="2320" spans="1:23">
      <c r="A2320">
        <v>2437</v>
      </c>
      <c r="B2320" s="11">
        <v>46335</v>
      </c>
      <c r="C2320">
        <v>2026</v>
      </c>
      <c r="D2320" t="s">
        <v>92</v>
      </c>
      <c r="E2320" t="s">
        <v>86</v>
      </c>
      <c r="F2320" t="s">
        <v>20</v>
      </c>
      <c r="G2320" t="s">
        <v>21</v>
      </c>
      <c r="H2320" t="s">
        <v>28</v>
      </c>
      <c r="I2320" t="s">
        <v>16</v>
      </c>
      <c r="J2320" t="s">
        <v>9</v>
      </c>
      <c r="K2320" t="s">
        <v>46</v>
      </c>
      <c r="L2320">
        <v>1</v>
      </c>
      <c r="M2320">
        <v>70.3</v>
      </c>
      <c r="N2320">
        <v>0.05</v>
      </c>
      <c r="O2320">
        <v>33.31</v>
      </c>
      <c r="P2320">
        <v>66.784999999999997</v>
      </c>
      <c r="Q2320">
        <v>33.31</v>
      </c>
      <c r="R2320">
        <v>33.474999999999994</v>
      </c>
      <c r="S2320">
        <v>0.50123530732949007</v>
      </c>
      <c r="T2320">
        <v>2026</v>
      </c>
      <c r="U2320" t="s">
        <v>92</v>
      </c>
      <c r="V2320">
        <v>11</v>
      </c>
      <c r="W2320" t="s">
        <v>86</v>
      </c>
    </row>
    <row r="2321" spans="1:23">
      <c r="A2321">
        <v>3380</v>
      </c>
      <c r="B2321" s="11">
        <v>46335</v>
      </c>
      <c r="C2321">
        <v>2026</v>
      </c>
      <c r="D2321" t="s">
        <v>92</v>
      </c>
      <c r="E2321" t="s">
        <v>86</v>
      </c>
      <c r="F2321" t="s">
        <v>11</v>
      </c>
      <c r="G2321" t="s">
        <v>12</v>
      </c>
      <c r="H2321" t="s">
        <v>19</v>
      </c>
      <c r="I2321" t="s">
        <v>3</v>
      </c>
      <c r="J2321" t="s">
        <v>14</v>
      </c>
      <c r="K2321" t="s">
        <v>32</v>
      </c>
      <c r="L2321">
        <v>2</v>
      </c>
      <c r="M2321">
        <v>47.12</v>
      </c>
      <c r="N2321">
        <v>0.15</v>
      </c>
      <c r="O2321">
        <v>18.64</v>
      </c>
      <c r="P2321">
        <v>80.103999999999999</v>
      </c>
      <c r="Q2321">
        <v>37.28</v>
      </c>
      <c r="R2321">
        <v>42.823999999999998</v>
      </c>
      <c r="S2321">
        <v>0.5346050134824728</v>
      </c>
      <c r="T2321">
        <v>2026</v>
      </c>
      <c r="U2321" t="s">
        <v>92</v>
      </c>
      <c r="V2321">
        <v>11</v>
      </c>
      <c r="W2321" t="s">
        <v>86</v>
      </c>
    </row>
    <row r="2322" spans="1:23">
      <c r="A2322">
        <v>3648</v>
      </c>
      <c r="B2322" s="11">
        <v>46335</v>
      </c>
      <c r="C2322">
        <v>2026</v>
      </c>
      <c r="D2322" t="s">
        <v>92</v>
      </c>
      <c r="E2322" t="s">
        <v>86</v>
      </c>
      <c r="F2322" t="s">
        <v>0</v>
      </c>
      <c r="G2322" t="s">
        <v>50</v>
      </c>
      <c r="H2322" t="s">
        <v>28</v>
      </c>
      <c r="I2322" t="s">
        <v>13</v>
      </c>
      <c r="J2322" t="s">
        <v>34</v>
      </c>
      <c r="K2322" t="s">
        <v>35</v>
      </c>
      <c r="L2322">
        <v>4</v>
      </c>
      <c r="M2322">
        <v>39.82</v>
      </c>
      <c r="N2322">
        <v>0.2</v>
      </c>
      <c r="O2322">
        <v>14.98</v>
      </c>
      <c r="P2322">
        <v>127.42400000000001</v>
      </c>
      <c r="Q2322">
        <v>59.92</v>
      </c>
      <c r="R2322">
        <v>67.504000000000005</v>
      </c>
      <c r="S2322">
        <v>0.52975891511803119</v>
      </c>
      <c r="T2322">
        <v>2026</v>
      </c>
      <c r="U2322" t="s">
        <v>92</v>
      </c>
      <c r="V2322">
        <v>11</v>
      </c>
      <c r="W2322" t="s">
        <v>86</v>
      </c>
    </row>
    <row r="2323" spans="1:23">
      <c r="A2323">
        <v>3692</v>
      </c>
      <c r="B2323" s="11">
        <v>46335</v>
      </c>
      <c r="C2323">
        <v>2026</v>
      </c>
      <c r="D2323" t="s">
        <v>92</v>
      </c>
      <c r="E2323" t="s">
        <v>86</v>
      </c>
      <c r="F2323" t="s">
        <v>6</v>
      </c>
      <c r="G2323" t="s">
        <v>49</v>
      </c>
      <c r="H2323" t="s">
        <v>2</v>
      </c>
      <c r="I2323" t="s">
        <v>3</v>
      </c>
      <c r="J2323" t="s">
        <v>9</v>
      </c>
      <c r="K2323" t="s">
        <v>37</v>
      </c>
      <c r="L2323">
        <v>4</v>
      </c>
      <c r="M2323">
        <v>154.27000000000001</v>
      </c>
      <c r="N2323">
        <v>0.05</v>
      </c>
      <c r="O2323">
        <v>78.36</v>
      </c>
      <c r="P2323">
        <v>586.226</v>
      </c>
      <c r="Q2323">
        <v>313.44</v>
      </c>
      <c r="R2323">
        <v>272.786</v>
      </c>
      <c r="S2323">
        <v>0.46532565938733528</v>
      </c>
      <c r="T2323">
        <v>2026</v>
      </c>
      <c r="U2323" t="s">
        <v>92</v>
      </c>
      <c r="V2323">
        <v>11</v>
      </c>
      <c r="W2323" t="s">
        <v>86</v>
      </c>
    </row>
    <row r="2324" spans="1:23">
      <c r="A2324">
        <v>4406</v>
      </c>
      <c r="B2324" s="11">
        <v>46335</v>
      </c>
      <c r="C2324">
        <v>2026</v>
      </c>
      <c r="D2324" t="s">
        <v>92</v>
      </c>
      <c r="E2324" t="s">
        <v>86</v>
      </c>
      <c r="F2324" t="s">
        <v>0</v>
      </c>
      <c r="G2324" t="s">
        <v>1</v>
      </c>
      <c r="H2324" t="s">
        <v>2</v>
      </c>
      <c r="I2324" t="s">
        <v>13</v>
      </c>
      <c r="J2324" t="s">
        <v>9</v>
      </c>
      <c r="K2324" t="s">
        <v>17</v>
      </c>
      <c r="L2324">
        <v>1</v>
      </c>
      <c r="M2324">
        <v>143.02000000000001</v>
      </c>
      <c r="N2324">
        <v>0.1</v>
      </c>
      <c r="O2324">
        <v>79.25</v>
      </c>
      <c r="P2324">
        <v>128.71800000000002</v>
      </c>
      <c r="Q2324">
        <v>79.25</v>
      </c>
      <c r="R2324">
        <v>49.468000000000018</v>
      </c>
      <c r="S2324">
        <v>0.3843129942976119</v>
      </c>
      <c r="T2324">
        <v>2026</v>
      </c>
      <c r="U2324" t="s">
        <v>92</v>
      </c>
      <c r="V2324">
        <v>11</v>
      </c>
      <c r="W2324" t="s">
        <v>86</v>
      </c>
    </row>
    <row r="2325" spans="1:23">
      <c r="A2325">
        <v>4550</v>
      </c>
      <c r="B2325" s="11">
        <v>46335</v>
      </c>
      <c r="C2325">
        <v>2026</v>
      </c>
      <c r="D2325" t="s">
        <v>92</v>
      </c>
      <c r="E2325" t="s">
        <v>86</v>
      </c>
      <c r="F2325" t="s">
        <v>11</v>
      </c>
      <c r="G2325" t="s">
        <v>39</v>
      </c>
      <c r="H2325" t="s">
        <v>19</v>
      </c>
      <c r="I2325" t="s">
        <v>3</v>
      </c>
      <c r="J2325" t="s">
        <v>34</v>
      </c>
      <c r="K2325" t="s">
        <v>42</v>
      </c>
      <c r="L2325">
        <v>1</v>
      </c>
      <c r="M2325">
        <v>35.36</v>
      </c>
      <c r="N2325">
        <v>0</v>
      </c>
      <c r="O2325">
        <v>13.74</v>
      </c>
      <c r="P2325">
        <v>35.36</v>
      </c>
      <c r="Q2325">
        <v>13.74</v>
      </c>
      <c r="R2325">
        <v>21.619999999999997</v>
      </c>
      <c r="S2325">
        <v>0.61142533936651577</v>
      </c>
      <c r="T2325">
        <v>2026</v>
      </c>
      <c r="U2325" t="s">
        <v>92</v>
      </c>
      <c r="V2325">
        <v>11</v>
      </c>
      <c r="W2325" t="s">
        <v>86</v>
      </c>
    </row>
    <row r="2326" spans="1:23">
      <c r="A2326">
        <v>4855</v>
      </c>
      <c r="B2326" s="11">
        <v>46335</v>
      </c>
      <c r="C2326">
        <v>2026</v>
      </c>
      <c r="D2326" t="s">
        <v>92</v>
      </c>
      <c r="E2326" t="s">
        <v>86</v>
      </c>
      <c r="F2326" t="s">
        <v>6</v>
      </c>
      <c r="G2326" t="s">
        <v>27</v>
      </c>
      <c r="H2326" t="s">
        <v>2</v>
      </c>
      <c r="I2326" t="s">
        <v>3</v>
      </c>
      <c r="J2326" t="s">
        <v>9</v>
      </c>
      <c r="K2326" t="s">
        <v>37</v>
      </c>
      <c r="L2326">
        <v>1</v>
      </c>
      <c r="M2326">
        <v>156.82</v>
      </c>
      <c r="N2326">
        <v>0.1</v>
      </c>
      <c r="O2326">
        <v>77.12</v>
      </c>
      <c r="P2326">
        <v>141.13800000000001</v>
      </c>
      <c r="Q2326">
        <v>77.12</v>
      </c>
      <c r="R2326">
        <v>64.018000000000001</v>
      </c>
      <c r="S2326">
        <v>0.45358443509189589</v>
      </c>
      <c r="T2326">
        <v>2026</v>
      </c>
      <c r="U2326" t="s">
        <v>92</v>
      </c>
      <c r="V2326">
        <v>11</v>
      </c>
      <c r="W2326" t="s">
        <v>86</v>
      </c>
    </row>
    <row r="2327" spans="1:23">
      <c r="A2327">
        <v>5151</v>
      </c>
      <c r="B2327" s="11">
        <v>46335</v>
      </c>
      <c r="C2327">
        <v>2026</v>
      </c>
      <c r="D2327" t="s">
        <v>92</v>
      </c>
      <c r="E2327" t="s">
        <v>86</v>
      </c>
      <c r="F2327" t="s">
        <v>11</v>
      </c>
      <c r="G2327" t="s">
        <v>52</v>
      </c>
      <c r="H2327" t="s">
        <v>8</v>
      </c>
      <c r="I2327" t="s">
        <v>16</v>
      </c>
      <c r="J2327" t="s">
        <v>34</v>
      </c>
      <c r="K2327" t="s">
        <v>35</v>
      </c>
      <c r="L2327">
        <v>10</v>
      </c>
      <c r="M2327">
        <v>40.98</v>
      </c>
      <c r="N2327">
        <v>0.1</v>
      </c>
      <c r="O2327">
        <v>14.6</v>
      </c>
      <c r="P2327">
        <v>368.82</v>
      </c>
      <c r="Q2327">
        <v>146</v>
      </c>
      <c r="R2327">
        <v>222.82</v>
      </c>
      <c r="S2327">
        <v>0.60414294235670518</v>
      </c>
      <c r="T2327">
        <v>2026</v>
      </c>
      <c r="U2327" t="s">
        <v>92</v>
      </c>
      <c r="V2327">
        <v>11</v>
      </c>
      <c r="W2327" t="s">
        <v>86</v>
      </c>
    </row>
    <row r="2328" spans="1:23">
      <c r="A2328">
        <v>5189</v>
      </c>
      <c r="B2328" s="11">
        <v>46335</v>
      </c>
      <c r="C2328">
        <v>2026</v>
      </c>
      <c r="D2328" t="s">
        <v>92</v>
      </c>
      <c r="E2328" t="s">
        <v>86</v>
      </c>
      <c r="F2328" t="s">
        <v>20</v>
      </c>
      <c r="G2328" t="s">
        <v>33</v>
      </c>
      <c r="H2328" t="s">
        <v>19</v>
      </c>
      <c r="I2328" t="s">
        <v>13</v>
      </c>
      <c r="J2328" t="s">
        <v>9</v>
      </c>
      <c r="K2328" t="s">
        <v>17</v>
      </c>
      <c r="L2328">
        <v>3</v>
      </c>
      <c r="M2328">
        <v>144.22999999999999</v>
      </c>
      <c r="N2328">
        <v>0</v>
      </c>
      <c r="O2328">
        <v>80.959999999999994</v>
      </c>
      <c r="P2328">
        <v>432.68999999999994</v>
      </c>
      <c r="Q2328">
        <v>242.88</v>
      </c>
      <c r="R2328">
        <v>189.80999999999995</v>
      </c>
      <c r="S2328">
        <v>0.43867433959647778</v>
      </c>
      <c r="T2328">
        <v>2026</v>
      </c>
      <c r="U2328" t="s">
        <v>92</v>
      </c>
      <c r="V2328">
        <v>11</v>
      </c>
      <c r="W2328" t="s">
        <v>86</v>
      </c>
    </row>
    <row r="2329" spans="1:23">
      <c r="A2329">
        <v>726</v>
      </c>
      <c r="B2329" s="11">
        <v>46336</v>
      </c>
      <c r="C2329">
        <v>2026</v>
      </c>
      <c r="D2329" t="s">
        <v>92</v>
      </c>
      <c r="E2329" t="s">
        <v>86</v>
      </c>
      <c r="F2329" t="s">
        <v>20</v>
      </c>
      <c r="G2329" t="s">
        <v>31</v>
      </c>
      <c r="H2329" t="s">
        <v>2</v>
      </c>
      <c r="I2329" t="s">
        <v>13</v>
      </c>
      <c r="J2329" t="s">
        <v>9</v>
      </c>
      <c r="K2329" t="s">
        <v>10</v>
      </c>
      <c r="L2329">
        <v>1</v>
      </c>
      <c r="M2329">
        <v>90.23</v>
      </c>
      <c r="N2329">
        <v>0</v>
      </c>
      <c r="O2329">
        <v>44.06</v>
      </c>
      <c r="P2329">
        <v>90.23</v>
      </c>
      <c r="Q2329">
        <v>44.06</v>
      </c>
      <c r="R2329">
        <v>46.17</v>
      </c>
      <c r="S2329">
        <v>0.51169234179319512</v>
      </c>
      <c r="T2329">
        <v>2026</v>
      </c>
      <c r="U2329" t="s">
        <v>92</v>
      </c>
      <c r="V2329">
        <v>11</v>
      </c>
      <c r="W2329" t="s">
        <v>86</v>
      </c>
    </row>
    <row r="2330" spans="1:23">
      <c r="A2330">
        <v>2154</v>
      </c>
      <c r="B2330" s="11">
        <v>46336</v>
      </c>
      <c r="C2330">
        <v>2026</v>
      </c>
      <c r="D2330" t="s">
        <v>92</v>
      </c>
      <c r="E2330" t="s">
        <v>86</v>
      </c>
      <c r="F2330" t="s">
        <v>20</v>
      </c>
      <c r="G2330" t="s">
        <v>31</v>
      </c>
      <c r="H2330" t="s">
        <v>2</v>
      </c>
      <c r="I2330" t="s">
        <v>13</v>
      </c>
      <c r="J2330" t="s">
        <v>9</v>
      </c>
      <c r="K2330" t="s">
        <v>37</v>
      </c>
      <c r="L2330">
        <v>5</v>
      </c>
      <c r="M2330">
        <v>152.82</v>
      </c>
      <c r="N2330">
        <v>0.1</v>
      </c>
      <c r="O2330">
        <v>80.09</v>
      </c>
      <c r="P2330">
        <v>687.68999999999994</v>
      </c>
      <c r="Q2330">
        <v>400.45000000000005</v>
      </c>
      <c r="R2330">
        <v>287.2399999999999</v>
      </c>
      <c r="S2330">
        <v>0.417688202533118</v>
      </c>
      <c r="T2330">
        <v>2026</v>
      </c>
      <c r="U2330" t="s">
        <v>92</v>
      </c>
      <c r="V2330">
        <v>11</v>
      </c>
      <c r="W2330" t="s">
        <v>86</v>
      </c>
    </row>
    <row r="2331" spans="1:23">
      <c r="A2331">
        <v>4403</v>
      </c>
      <c r="B2331" s="11">
        <v>46336</v>
      </c>
      <c r="C2331">
        <v>2026</v>
      </c>
      <c r="D2331" t="s">
        <v>92</v>
      </c>
      <c r="E2331" t="s">
        <v>86</v>
      </c>
      <c r="F2331" t="s">
        <v>0</v>
      </c>
      <c r="G2331" t="s">
        <v>1</v>
      </c>
      <c r="H2331" t="s">
        <v>2</v>
      </c>
      <c r="I2331" t="s">
        <v>16</v>
      </c>
      <c r="J2331" t="s">
        <v>14</v>
      </c>
      <c r="K2331" t="s">
        <v>15</v>
      </c>
      <c r="L2331">
        <v>2</v>
      </c>
      <c r="M2331">
        <v>36.61</v>
      </c>
      <c r="N2331">
        <v>0.05</v>
      </c>
      <c r="O2331">
        <v>13.31</v>
      </c>
      <c r="P2331">
        <v>69.558999999999997</v>
      </c>
      <c r="Q2331">
        <v>26.62</v>
      </c>
      <c r="R2331">
        <v>42.938999999999993</v>
      </c>
      <c r="S2331">
        <v>0.61730329648212301</v>
      </c>
      <c r="T2331">
        <v>2026</v>
      </c>
      <c r="U2331" t="s">
        <v>92</v>
      </c>
      <c r="V2331">
        <v>11</v>
      </c>
      <c r="W2331" t="s">
        <v>86</v>
      </c>
    </row>
    <row r="2332" spans="1:23">
      <c r="A2332">
        <v>4924</v>
      </c>
      <c r="B2332" s="11">
        <v>46336</v>
      </c>
      <c r="C2332">
        <v>2026</v>
      </c>
      <c r="D2332" t="s">
        <v>92</v>
      </c>
      <c r="E2332" t="s">
        <v>86</v>
      </c>
      <c r="F2332" t="s">
        <v>20</v>
      </c>
      <c r="G2332" t="s">
        <v>33</v>
      </c>
      <c r="H2332" t="s">
        <v>8</v>
      </c>
      <c r="I2332" t="s">
        <v>16</v>
      </c>
      <c r="J2332" t="s">
        <v>9</v>
      </c>
      <c r="K2332" t="s">
        <v>37</v>
      </c>
      <c r="L2332">
        <v>12</v>
      </c>
      <c r="M2332">
        <v>150.75</v>
      </c>
      <c r="N2332">
        <v>0.1</v>
      </c>
      <c r="O2332">
        <v>80.569999999999993</v>
      </c>
      <c r="P2332">
        <v>1628.1000000000001</v>
      </c>
      <c r="Q2332">
        <v>966.83999999999992</v>
      </c>
      <c r="R2332">
        <v>661.26000000000022</v>
      </c>
      <c r="S2332">
        <v>0.40615441311958733</v>
      </c>
      <c r="T2332">
        <v>2026</v>
      </c>
      <c r="U2332" t="s">
        <v>92</v>
      </c>
      <c r="V2332">
        <v>11</v>
      </c>
      <c r="W2332" t="s">
        <v>86</v>
      </c>
    </row>
    <row r="2333" spans="1:23">
      <c r="A2333">
        <v>25</v>
      </c>
      <c r="B2333" s="11">
        <v>46337</v>
      </c>
      <c r="C2333">
        <v>2026</v>
      </c>
      <c r="D2333" t="s">
        <v>92</v>
      </c>
      <c r="E2333" t="s">
        <v>86</v>
      </c>
      <c r="F2333" t="s">
        <v>0</v>
      </c>
      <c r="G2333" t="s">
        <v>1</v>
      </c>
      <c r="H2333" t="s">
        <v>2</v>
      </c>
      <c r="I2333" t="s">
        <v>3</v>
      </c>
      <c r="J2333" t="s">
        <v>9</v>
      </c>
      <c r="K2333" t="s">
        <v>17</v>
      </c>
      <c r="L2333">
        <v>1</v>
      </c>
      <c r="M2333">
        <v>145.83000000000001</v>
      </c>
      <c r="N2333">
        <v>0.1</v>
      </c>
      <c r="O2333">
        <v>79.14</v>
      </c>
      <c r="P2333">
        <v>131.24700000000001</v>
      </c>
      <c r="Q2333">
        <v>79.14</v>
      </c>
      <c r="R2333">
        <v>52.107000000000014</v>
      </c>
      <c r="S2333">
        <v>0.39701478890946085</v>
      </c>
      <c r="T2333">
        <v>2026</v>
      </c>
      <c r="U2333" t="s">
        <v>92</v>
      </c>
      <c r="V2333">
        <v>11</v>
      </c>
      <c r="W2333" t="s">
        <v>86</v>
      </c>
    </row>
    <row r="2334" spans="1:23">
      <c r="A2334">
        <v>252</v>
      </c>
      <c r="B2334" s="11">
        <v>46337</v>
      </c>
      <c r="C2334">
        <v>2026</v>
      </c>
      <c r="D2334" t="s">
        <v>92</v>
      </c>
      <c r="E2334" t="s">
        <v>86</v>
      </c>
      <c r="F2334" t="s">
        <v>0</v>
      </c>
      <c r="G2334" t="s">
        <v>1</v>
      </c>
      <c r="H2334" t="s">
        <v>2</v>
      </c>
      <c r="I2334" t="s">
        <v>3</v>
      </c>
      <c r="J2334" t="s">
        <v>14</v>
      </c>
      <c r="K2334" t="s">
        <v>48</v>
      </c>
      <c r="L2334">
        <v>4</v>
      </c>
      <c r="M2334">
        <v>162.04</v>
      </c>
      <c r="N2334">
        <v>0</v>
      </c>
      <c r="O2334">
        <v>85.77</v>
      </c>
      <c r="P2334">
        <v>648.16</v>
      </c>
      <c r="Q2334">
        <v>343.08</v>
      </c>
      <c r="R2334">
        <v>305.08</v>
      </c>
      <c r="S2334">
        <v>0.47068625030856581</v>
      </c>
      <c r="T2334">
        <v>2026</v>
      </c>
      <c r="U2334" t="s">
        <v>92</v>
      </c>
      <c r="V2334">
        <v>11</v>
      </c>
      <c r="W2334" t="s">
        <v>86</v>
      </c>
    </row>
    <row r="2335" spans="1:23">
      <c r="A2335">
        <v>1203</v>
      </c>
      <c r="B2335" s="11">
        <v>46337</v>
      </c>
      <c r="C2335">
        <v>2026</v>
      </c>
      <c r="D2335" t="s">
        <v>92</v>
      </c>
      <c r="E2335" t="s">
        <v>86</v>
      </c>
      <c r="F2335" t="s">
        <v>20</v>
      </c>
      <c r="G2335" t="s">
        <v>33</v>
      </c>
      <c r="H2335" t="s">
        <v>19</v>
      </c>
      <c r="I2335" t="s">
        <v>3</v>
      </c>
      <c r="J2335" t="s">
        <v>9</v>
      </c>
      <c r="K2335" t="s">
        <v>17</v>
      </c>
      <c r="L2335">
        <v>2</v>
      </c>
      <c r="M2335">
        <v>141.33000000000001</v>
      </c>
      <c r="N2335">
        <v>0.05</v>
      </c>
      <c r="O2335">
        <v>79.739999999999995</v>
      </c>
      <c r="P2335">
        <v>268.52699999999999</v>
      </c>
      <c r="Q2335">
        <v>159.47999999999999</v>
      </c>
      <c r="R2335">
        <v>109.047</v>
      </c>
      <c r="S2335">
        <v>0.40609324202035552</v>
      </c>
      <c r="T2335">
        <v>2026</v>
      </c>
      <c r="U2335" t="s">
        <v>92</v>
      </c>
      <c r="V2335">
        <v>11</v>
      </c>
      <c r="W2335" t="s">
        <v>86</v>
      </c>
    </row>
    <row r="2336" spans="1:23">
      <c r="A2336">
        <v>1567</v>
      </c>
      <c r="B2336" s="11">
        <v>46337</v>
      </c>
      <c r="C2336">
        <v>2026</v>
      </c>
      <c r="D2336" t="s">
        <v>92</v>
      </c>
      <c r="E2336" t="s">
        <v>86</v>
      </c>
      <c r="F2336" t="s">
        <v>11</v>
      </c>
      <c r="G2336" t="s">
        <v>52</v>
      </c>
      <c r="H2336" t="s">
        <v>2</v>
      </c>
      <c r="I2336" t="s">
        <v>3</v>
      </c>
      <c r="J2336" t="s">
        <v>23</v>
      </c>
      <c r="K2336" t="s">
        <v>51</v>
      </c>
      <c r="L2336">
        <v>1</v>
      </c>
      <c r="M2336">
        <v>125.11</v>
      </c>
      <c r="N2336">
        <v>0.1</v>
      </c>
      <c r="O2336">
        <v>61.65</v>
      </c>
      <c r="P2336">
        <v>112.599</v>
      </c>
      <c r="Q2336">
        <v>61.65</v>
      </c>
      <c r="R2336">
        <v>50.949000000000005</v>
      </c>
      <c r="S2336">
        <v>0.45248181600191834</v>
      </c>
      <c r="T2336">
        <v>2026</v>
      </c>
      <c r="U2336" t="s">
        <v>92</v>
      </c>
      <c r="V2336">
        <v>11</v>
      </c>
      <c r="W2336" t="s">
        <v>86</v>
      </c>
    </row>
    <row r="2337" spans="1:23">
      <c r="A2337">
        <v>2060</v>
      </c>
      <c r="B2337" s="11">
        <v>46337</v>
      </c>
      <c r="C2337">
        <v>2026</v>
      </c>
      <c r="D2337" t="s">
        <v>92</v>
      </c>
      <c r="E2337" t="s">
        <v>86</v>
      </c>
      <c r="F2337" t="s">
        <v>11</v>
      </c>
      <c r="G2337" t="s">
        <v>25</v>
      </c>
      <c r="H2337" t="s">
        <v>2</v>
      </c>
      <c r="I2337" t="s">
        <v>16</v>
      </c>
      <c r="J2337" t="s">
        <v>23</v>
      </c>
      <c r="K2337" t="s">
        <v>51</v>
      </c>
      <c r="L2337">
        <v>3</v>
      </c>
      <c r="M2337">
        <v>124.55</v>
      </c>
      <c r="N2337">
        <v>0.15</v>
      </c>
      <c r="O2337">
        <v>60.68</v>
      </c>
      <c r="P2337">
        <v>317.60249999999996</v>
      </c>
      <c r="Q2337">
        <v>182.04</v>
      </c>
      <c r="R2337">
        <v>135.56249999999997</v>
      </c>
      <c r="S2337">
        <v>0.42683070819656643</v>
      </c>
      <c r="T2337">
        <v>2026</v>
      </c>
      <c r="U2337" t="s">
        <v>92</v>
      </c>
      <c r="V2337">
        <v>11</v>
      </c>
      <c r="W2337" t="s">
        <v>86</v>
      </c>
    </row>
    <row r="2338" spans="1:23">
      <c r="A2338">
        <v>2485</v>
      </c>
      <c r="B2338" s="11">
        <v>46337</v>
      </c>
      <c r="C2338">
        <v>2026</v>
      </c>
      <c r="D2338" t="s">
        <v>92</v>
      </c>
      <c r="E2338" t="s">
        <v>86</v>
      </c>
      <c r="F2338" t="s">
        <v>11</v>
      </c>
      <c r="G2338" t="s">
        <v>39</v>
      </c>
      <c r="H2338" t="s">
        <v>19</v>
      </c>
      <c r="I2338" t="s">
        <v>3</v>
      </c>
      <c r="J2338" t="s">
        <v>9</v>
      </c>
      <c r="K2338" t="s">
        <v>17</v>
      </c>
      <c r="L2338">
        <v>1</v>
      </c>
      <c r="M2338">
        <v>143.77000000000001</v>
      </c>
      <c r="N2338">
        <v>0.1</v>
      </c>
      <c r="O2338">
        <v>81.02</v>
      </c>
      <c r="P2338">
        <v>129.393</v>
      </c>
      <c r="Q2338">
        <v>81.02</v>
      </c>
      <c r="R2338">
        <v>48.373000000000005</v>
      </c>
      <c r="S2338">
        <v>0.3738455712441941</v>
      </c>
      <c r="T2338">
        <v>2026</v>
      </c>
      <c r="U2338" t="s">
        <v>92</v>
      </c>
      <c r="V2338">
        <v>11</v>
      </c>
      <c r="W2338" t="s">
        <v>86</v>
      </c>
    </row>
    <row r="2339" spans="1:23">
      <c r="A2339">
        <v>3101</v>
      </c>
      <c r="B2339" s="11">
        <v>46337</v>
      </c>
      <c r="C2339">
        <v>2026</v>
      </c>
      <c r="D2339" t="s">
        <v>92</v>
      </c>
      <c r="E2339" t="s">
        <v>86</v>
      </c>
      <c r="F2339" t="s">
        <v>20</v>
      </c>
      <c r="G2339" t="s">
        <v>33</v>
      </c>
      <c r="H2339" t="s">
        <v>2</v>
      </c>
      <c r="I2339" t="s">
        <v>13</v>
      </c>
      <c r="J2339" t="s">
        <v>23</v>
      </c>
      <c r="K2339" t="s">
        <v>51</v>
      </c>
      <c r="L2339">
        <v>3</v>
      </c>
      <c r="M2339">
        <v>124.72</v>
      </c>
      <c r="N2339">
        <v>0.15</v>
      </c>
      <c r="O2339">
        <v>60.35</v>
      </c>
      <c r="P2339">
        <v>318.03599999999994</v>
      </c>
      <c r="Q2339">
        <v>181.05</v>
      </c>
      <c r="R2339">
        <v>136.98599999999993</v>
      </c>
      <c r="S2339">
        <v>0.4307248236048748</v>
      </c>
      <c r="T2339">
        <v>2026</v>
      </c>
      <c r="U2339" t="s">
        <v>92</v>
      </c>
      <c r="V2339">
        <v>11</v>
      </c>
      <c r="W2339" t="s">
        <v>86</v>
      </c>
    </row>
    <row r="2340" spans="1:23">
      <c r="A2340">
        <v>3165</v>
      </c>
      <c r="B2340" s="11">
        <v>46337</v>
      </c>
      <c r="C2340">
        <v>2026</v>
      </c>
      <c r="D2340" t="s">
        <v>92</v>
      </c>
      <c r="E2340" t="s">
        <v>86</v>
      </c>
      <c r="F2340" t="s">
        <v>11</v>
      </c>
      <c r="G2340" t="s">
        <v>12</v>
      </c>
      <c r="H2340" t="s">
        <v>19</v>
      </c>
      <c r="I2340" t="s">
        <v>3</v>
      </c>
      <c r="J2340" t="s">
        <v>34</v>
      </c>
      <c r="K2340" t="s">
        <v>42</v>
      </c>
      <c r="L2340">
        <v>1</v>
      </c>
      <c r="M2340">
        <v>35.729999999999997</v>
      </c>
      <c r="N2340">
        <v>0.1</v>
      </c>
      <c r="O2340">
        <v>14.15</v>
      </c>
      <c r="P2340">
        <v>32.156999999999996</v>
      </c>
      <c r="Q2340">
        <v>14.15</v>
      </c>
      <c r="R2340">
        <v>18.006999999999998</v>
      </c>
      <c r="S2340">
        <v>0.55997139036601673</v>
      </c>
      <c r="T2340">
        <v>2026</v>
      </c>
      <c r="U2340" t="s">
        <v>92</v>
      </c>
      <c r="V2340">
        <v>11</v>
      </c>
      <c r="W2340" t="s">
        <v>86</v>
      </c>
    </row>
    <row r="2341" spans="1:23">
      <c r="A2341">
        <v>4179</v>
      </c>
      <c r="B2341" s="11">
        <v>46337</v>
      </c>
      <c r="C2341">
        <v>2026</v>
      </c>
      <c r="D2341" t="s">
        <v>92</v>
      </c>
      <c r="E2341" t="s">
        <v>86</v>
      </c>
      <c r="F2341" t="s">
        <v>11</v>
      </c>
      <c r="G2341" t="s">
        <v>18</v>
      </c>
      <c r="H2341" t="s">
        <v>19</v>
      </c>
      <c r="I2341" t="s">
        <v>16</v>
      </c>
      <c r="J2341" t="s">
        <v>14</v>
      </c>
      <c r="K2341" t="s">
        <v>48</v>
      </c>
      <c r="L2341">
        <v>2</v>
      </c>
      <c r="M2341">
        <v>166.1</v>
      </c>
      <c r="N2341">
        <v>0.05</v>
      </c>
      <c r="O2341">
        <v>88.2</v>
      </c>
      <c r="P2341">
        <v>315.58999999999997</v>
      </c>
      <c r="Q2341">
        <v>176.4</v>
      </c>
      <c r="R2341">
        <v>139.18999999999997</v>
      </c>
      <c r="S2341">
        <v>0.44104692797617157</v>
      </c>
      <c r="T2341">
        <v>2026</v>
      </c>
      <c r="U2341" t="s">
        <v>92</v>
      </c>
      <c r="V2341">
        <v>11</v>
      </c>
      <c r="W2341" t="s">
        <v>86</v>
      </c>
    </row>
    <row r="2342" spans="1:23">
      <c r="A2342">
        <v>4829</v>
      </c>
      <c r="B2342" s="11">
        <v>46337</v>
      </c>
      <c r="C2342">
        <v>2026</v>
      </c>
      <c r="D2342" t="s">
        <v>92</v>
      </c>
      <c r="E2342" t="s">
        <v>86</v>
      </c>
      <c r="F2342" t="s">
        <v>11</v>
      </c>
      <c r="G2342" t="s">
        <v>52</v>
      </c>
      <c r="H2342" t="s">
        <v>28</v>
      </c>
      <c r="I2342" t="s">
        <v>13</v>
      </c>
      <c r="J2342" t="s">
        <v>4</v>
      </c>
      <c r="K2342" t="s">
        <v>5</v>
      </c>
      <c r="L2342">
        <v>2</v>
      </c>
      <c r="M2342">
        <v>81.27</v>
      </c>
      <c r="N2342">
        <v>0.05</v>
      </c>
      <c r="O2342">
        <v>43.04</v>
      </c>
      <c r="P2342">
        <v>154.41299999999998</v>
      </c>
      <c r="Q2342">
        <v>86.08</v>
      </c>
      <c r="R2342">
        <v>68.332999999999984</v>
      </c>
      <c r="S2342">
        <v>0.44253398353765544</v>
      </c>
      <c r="T2342">
        <v>2026</v>
      </c>
      <c r="U2342" t="s">
        <v>92</v>
      </c>
      <c r="V2342">
        <v>11</v>
      </c>
      <c r="W2342" t="s">
        <v>86</v>
      </c>
    </row>
    <row r="2343" spans="1:23">
      <c r="A2343">
        <v>4943</v>
      </c>
      <c r="B2343" s="11">
        <v>46337</v>
      </c>
      <c r="C2343">
        <v>2026</v>
      </c>
      <c r="D2343" t="s">
        <v>92</v>
      </c>
      <c r="E2343" t="s">
        <v>86</v>
      </c>
      <c r="F2343" t="s">
        <v>0</v>
      </c>
      <c r="G2343" t="s">
        <v>36</v>
      </c>
      <c r="H2343" t="s">
        <v>8</v>
      </c>
      <c r="I2343" t="s">
        <v>3</v>
      </c>
      <c r="J2343" t="s">
        <v>23</v>
      </c>
      <c r="K2343" t="s">
        <v>29</v>
      </c>
      <c r="L2343">
        <v>10</v>
      </c>
      <c r="M2343">
        <v>191.98</v>
      </c>
      <c r="N2343">
        <v>0.1</v>
      </c>
      <c r="O2343">
        <v>102.73</v>
      </c>
      <c r="P2343">
        <v>1727.82</v>
      </c>
      <c r="Q2343">
        <v>1027.3</v>
      </c>
      <c r="R2343">
        <v>700.52</v>
      </c>
      <c r="S2343">
        <v>0.40543575140929033</v>
      </c>
      <c r="T2343">
        <v>2026</v>
      </c>
      <c r="U2343" t="s">
        <v>92</v>
      </c>
      <c r="V2343">
        <v>11</v>
      </c>
      <c r="W2343" t="s">
        <v>86</v>
      </c>
    </row>
    <row r="2344" spans="1:23">
      <c r="A2344">
        <v>887</v>
      </c>
      <c r="B2344" s="11">
        <v>46338</v>
      </c>
      <c r="C2344">
        <v>2026</v>
      </c>
      <c r="D2344" t="s">
        <v>92</v>
      </c>
      <c r="E2344" t="s">
        <v>86</v>
      </c>
      <c r="F2344" t="s">
        <v>20</v>
      </c>
      <c r="G2344" t="s">
        <v>33</v>
      </c>
      <c r="H2344" t="s">
        <v>19</v>
      </c>
      <c r="I2344" t="s">
        <v>3</v>
      </c>
      <c r="J2344" t="s">
        <v>9</v>
      </c>
      <c r="K2344" t="s">
        <v>10</v>
      </c>
      <c r="L2344">
        <v>6</v>
      </c>
      <c r="M2344">
        <v>89.87</v>
      </c>
      <c r="N2344">
        <v>0.2</v>
      </c>
      <c r="O2344">
        <v>44.47</v>
      </c>
      <c r="P2344">
        <v>431.37600000000003</v>
      </c>
      <c r="Q2344">
        <v>266.82</v>
      </c>
      <c r="R2344">
        <v>164.55600000000004</v>
      </c>
      <c r="S2344">
        <v>0.3814676755313231</v>
      </c>
      <c r="T2344">
        <v>2026</v>
      </c>
      <c r="U2344" t="s">
        <v>92</v>
      </c>
      <c r="V2344">
        <v>11</v>
      </c>
      <c r="W2344" t="s">
        <v>86</v>
      </c>
    </row>
    <row r="2345" spans="1:23">
      <c r="A2345">
        <v>1090</v>
      </c>
      <c r="B2345" s="11">
        <v>46338</v>
      </c>
      <c r="C2345">
        <v>2026</v>
      </c>
      <c r="D2345" t="s">
        <v>92</v>
      </c>
      <c r="E2345" t="s">
        <v>86</v>
      </c>
      <c r="F2345" t="s">
        <v>6</v>
      </c>
      <c r="G2345" t="s">
        <v>49</v>
      </c>
      <c r="H2345" t="s">
        <v>28</v>
      </c>
      <c r="I2345" t="s">
        <v>13</v>
      </c>
      <c r="J2345" t="s">
        <v>4</v>
      </c>
      <c r="K2345" t="s">
        <v>22</v>
      </c>
      <c r="L2345">
        <v>3</v>
      </c>
      <c r="M2345">
        <v>51.44</v>
      </c>
      <c r="N2345">
        <v>0.1</v>
      </c>
      <c r="O2345">
        <v>23.11</v>
      </c>
      <c r="P2345">
        <v>138.88800000000001</v>
      </c>
      <c r="Q2345">
        <v>69.33</v>
      </c>
      <c r="R2345">
        <v>69.558000000000007</v>
      </c>
      <c r="S2345">
        <v>0.50082080525315364</v>
      </c>
      <c r="T2345">
        <v>2026</v>
      </c>
      <c r="U2345" t="s">
        <v>92</v>
      </c>
      <c r="V2345">
        <v>11</v>
      </c>
      <c r="W2345" t="s">
        <v>86</v>
      </c>
    </row>
    <row r="2346" spans="1:23">
      <c r="A2346">
        <v>2090</v>
      </c>
      <c r="B2346" s="11">
        <v>46338</v>
      </c>
      <c r="C2346">
        <v>2026</v>
      </c>
      <c r="D2346" t="s">
        <v>92</v>
      </c>
      <c r="E2346" t="s">
        <v>86</v>
      </c>
      <c r="F2346" t="s">
        <v>20</v>
      </c>
      <c r="G2346" t="s">
        <v>21</v>
      </c>
      <c r="H2346" t="s">
        <v>28</v>
      </c>
      <c r="I2346" t="s">
        <v>13</v>
      </c>
      <c r="J2346" t="s">
        <v>14</v>
      </c>
      <c r="K2346" t="s">
        <v>32</v>
      </c>
      <c r="L2346">
        <v>4</v>
      </c>
      <c r="M2346">
        <v>46.68</v>
      </c>
      <c r="N2346">
        <v>0.05</v>
      </c>
      <c r="O2346">
        <v>17.96</v>
      </c>
      <c r="P2346">
        <v>177.38399999999999</v>
      </c>
      <c r="Q2346">
        <v>71.84</v>
      </c>
      <c r="R2346">
        <v>105.54399999999998</v>
      </c>
      <c r="S2346">
        <v>0.59500293149325756</v>
      </c>
      <c r="T2346">
        <v>2026</v>
      </c>
      <c r="U2346" t="s">
        <v>92</v>
      </c>
      <c r="V2346">
        <v>11</v>
      </c>
      <c r="W2346" t="s">
        <v>86</v>
      </c>
    </row>
    <row r="2347" spans="1:23">
      <c r="A2347">
        <v>2561</v>
      </c>
      <c r="B2347" s="11">
        <v>46338</v>
      </c>
      <c r="C2347">
        <v>2026</v>
      </c>
      <c r="D2347" t="s">
        <v>92</v>
      </c>
      <c r="E2347" t="s">
        <v>86</v>
      </c>
      <c r="F2347" t="s">
        <v>6</v>
      </c>
      <c r="G2347" t="s">
        <v>43</v>
      </c>
      <c r="H2347" t="s">
        <v>19</v>
      </c>
      <c r="I2347" t="s">
        <v>13</v>
      </c>
      <c r="J2347" t="s">
        <v>9</v>
      </c>
      <c r="K2347" t="s">
        <v>46</v>
      </c>
      <c r="L2347">
        <v>4</v>
      </c>
      <c r="M2347">
        <v>73.05</v>
      </c>
      <c r="N2347">
        <v>0.2</v>
      </c>
      <c r="O2347">
        <v>32.82</v>
      </c>
      <c r="P2347">
        <v>233.76</v>
      </c>
      <c r="Q2347">
        <v>131.28</v>
      </c>
      <c r="R2347">
        <v>102.47999999999999</v>
      </c>
      <c r="S2347">
        <v>0.4383983572895277</v>
      </c>
      <c r="T2347">
        <v>2026</v>
      </c>
      <c r="U2347" t="s">
        <v>92</v>
      </c>
      <c r="V2347">
        <v>11</v>
      </c>
      <c r="W2347" t="s">
        <v>86</v>
      </c>
    </row>
    <row r="2348" spans="1:23">
      <c r="A2348">
        <v>2855</v>
      </c>
      <c r="B2348" s="11">
        <v>46338</v>
      </c>
      <c r="C2348">
        <v>2026</v>
      </c>
      <c r="D2348" t="s">
        <v>92</v>
      </c>
      <c r="E2348" t="s">
        <v>86</v>
      </c>
      <c r="F2348" t="s">
        <v>11</v>
      </c>
      <c r="G2348" t="s">
        <v>39</v>
      </c>
      <c r="H2348" t="s">
        <v>28</v>
      </c>
      <c r="I2348" t="s">
        <v>13</v>
      </c>
      <c r="J2348" t="s">
        <v>23</v>
      </c>
      <c r="K2348" t="s">
        <v>51</v>
      </c>
      <c r="L2348">
        <v>1</v>
      </c>
      <c r="M2348">
        <v>125.32</v>
      </c>
      <c r="N2348">
        <v>0.15</v>
      </c>
      <c r="O2348">
        <v>59.49</v>
      </c>
      <c r="P2348">
        <v>106.52199999999999</v>
      </c>
      <c r="Q2348">
        <v>59.49</v>
      </c>
      <c r="R2348">
        <v>47.031999999999989</v>
      </c>
      <c r="S2348">
        <v>0.44152381667636725</v>
      </c>
      <c r="T2348">
        <v>2026</v>
      </c>
      <c r="U2348" t="s">
        <v>92</v>
      </c>
      <c r="V2348">
        <v>11</v>
      </c>
      <c r="W2348" t="s">
        <v>86</v>
      </c>
    </row>
    <row r="2349" spans="1:23">
      <c r="A2349">
        <v>4421</v>
      </c>
      <c r="B2349" s="11">
        <v>46338</v>
      </c>
      <c r="C2349">
        <v>2026</v>
      </c>
      <c r="D2349" t="s">
        <v>92</v>
      </c>
      <c r="E2349" t="s">
        <v>86</v>
      </c>
      <c r="F2349" t="s">
        <v>6</v>
      </c>
      <c r="G2349" t="s">
        <v>41</v>
      </c>
      <c r="H2349" t="s">
        <v>28</v>
      </c>
      <c r="I2349" t="s">
        <v>16</v>
      </c>
      <c r="J2349" t="s">
        <v>34</v>
      </c>
      <c r="K2349" t="s">
        <v>38</v>
      </c>
      <c r="L2349">
        <v>2</v>
      </c>
      <c r="M2349">
        <v>123.49</v>
      </c>
      <c r="N2349">
        <v>0.15</v>
      </c>
      <c r="O2349">
        <v>68.08</v>
      </c>
      <c r="P2349">
        <v>209.93299999999999</v>
      </c>
      <c r="Q2349">
        <v>136.16</v>
      </c>
      <c r="R2349">
        <v>73.772999999999996</v>
      </c>
      <c r="S2349">
        <v>0.35141211719929694</v>
      </c>
      <c r="T2349">
        <v>2026</v>
      </c>
      <c r="U2349" t="s">
        <v>92</v>
      </c>
      <c r="V2349">
        <v>11</v>
      </c>
      <c r="W2349" t="s">
        <v>86</v>
      </c>
    </row>
    <row r="2350" spans="1:23">
      <c r="A2350">
        <v>195</v>
      </c>
      <c r="B2350" s="11">
        <v>46339</v>
      </c>
      <c r="C2350">
        <v>2026</v>
      </c>
      <c r="D2350" t="s">
        <v>92</v>
      </c>
      <c r="E2350" t="s">
        <v>86</v>
      </c>
      <c r="F2350" t="s">
        <v>6</v>
      </c>
      <c r="G2350" t="s">
        <v>43</v>
      </c>
      <c r="H2350" t="s">
        <v>19</v>
      </c>
      <c r="I2350" t="s">
        <v>3</v>
      </c>
      <c r="J2350" t="s">
        <v>14</v>
      </c>
      <c r="K2350" t="s">
        <v>32</v>
      </c>
      <c r="L2350">
        <v>1</v>
      </c>
      <c r="M2350">
        <v>47.37</v>
      </c>
      <c r="N2350">
        <v>0.2</v>
      </c>
      <c r="O2350">
        <v>18.739999999999998</v>
      </c>
      <c r="P2350">
        <v>37.896000000000001</v>
      </c>
      <c r="Q2350">
        <v>18.739999999999998</v>
      </c>
      <c r="R2350">
        <v>19.156000000000002</v>
      </c>
      <c r="S2350">
        <v>0.50548870593202455</v>
      </c>
      <c r="T2350">
        <v>2026</v>
      </c>
      <c r="U2350" t="s">
        <v>92</v>
      </c>
      <c r="V2350">
        <v>11</v>
      </c>
      <c r="W2350" t="s">
        <v>86</v>
      </c>
    </row>
    <row r="2351" spans="1:23">
      <c r="A2351">
        <v>520</v>
      </c>
      <c r="B2351" s="11">
        <v>46339</v>
      </c>
      <c r="C2351">
        <v>2026</v>
      </c>
      <c r="D2351" t="s">
        <v>92</v>
      </c>
      <c r="E2351" t="s">
        <v>86</v>
      </c>
      <c r="F2351" t="s">
        <v>6</v>
      </c>
      <c r="G2351" t="s">
        <v>43</v>
      </c>
      <c r="H2351" t="s">
        <v>8</v>
      </c>
      <c r="I2351" t="s">
        <v>16</v>
      </c>
      <c r="J2351" t="s">
        <v>9</v>
      </c>
      <c r="K2351" t="s">
        <v>10</v>
      </c>
      <c r="L2351">
        <v>6</v>
      </c>
      <c r="M2351">
        <v>92.31</v>
      </c>
      <c r="N2351">
        <v>0.05</v>
      </c>
      <c r="O2351">
        <v>46.12</v>
      </c>
      <c r="P2351">
        <v>526.16700000000003</v>
      </c>
      <c r="Q2351">
        <v>276.71999999999997</v>
      </c>
      <c r="R2351">
        <v>249.44700000000006</v>
      </c>
      <c r="S2351">
        <v>0.47408332335551268</v>
      </c>
      <c r="T2351">
        <v>2026</v>
      </c>
      <c r="U2351" t="s">
        <v>92</v>
      </c>
      <c r="V2351">
        <v>11</v>
      </c>
      <c r="W2351" t="s">
        <v>86</v>
      </c>
    </row>
    <row r="2352" spans="1:23">
      <c r="A2352">
        <v>646</v>
      </c>
      <c r="B2352" s="11">
        <v>46339</v>
      </c>
      <c r="C2352">
        <v>2026</v>
      </c>
      <c r="D2352" t="s">
        <v>92</v>
      </c>
      <c r="E2352" t="s">
        <v>86</v>
      </c>
      <c r="F2352" t="s">
        <v>11</v>
      </c>
      <c r="G2352" t="s">
        <v>52</v>
      </c>
      <c r="H2352" t="s">
        <v>19</v>
      </c>
      <c r="I2352" t="s">
        <v>3</v>
      </c>
      <c r="J2352" t="s">
        <v>4</v>
      </c>
      <c r="K2352" t="s">
        <v>22</v>
      </c>
      <c r="L2352">
        <v>1</v>
      </c>
      <c r="M2352">
        <v>49.53</v>
      </c>
      <c r="N2352">
        <v>0.1</v>
      </c>
      <c r="O2352">
        <v>22.18</v>
      </c>
      <c r="P2352">
        <v>44.577000000000005</v>
      </c>
      <c r="Q2352">
        <v>22.18</v>
      </c>
      <c r="R2352">
        <v>22.397000000000006</v>
      </c>
      <c r="S2352">
        <v>0.50243399062296712</v>
      </c>
      <c r="T2352">
        <v>2026</v>
      </c>
      <c r="U2352" t="s">
        <v>92</v>
      </c>
      <c r="V2352">
        <v>11</v>
      </c>
      <c r="W2352" t="s">
        <v>86</v>
      </c>
    </row>
    <row r="2353" spans="1:23">
      <c r="A2353">
        <v>893</v>
      </c>
      <c r="B2353" s="11">
        <v>46339</v>
      </c>
      <c r="C2353">
        <v>2026</v>
      </c>
      <c r="D2353" t="s">
        <v>92</v>
      </c>
      <c r="E2353" t="s">
        <v>86</v>
      </c>
      <c r="F2353" t="s">
        <v>20</v>
      </c>
      <c r="G2353" t="s">
        <v>33</v>
      </c>
      <c r="H2353" t="s">
        <v>2</v>
      </c>
      <c r="I2353" t="s">
        <v>13</v>
      </c>
      <c r="J2353" t="s">
        <v>14</v>
      </c>
      <c r="K2353" t="s">
        <v>32</v>
      </c>
      <c r="L2353">
        <v>4</v>
      </c>
      <c r="M2353">
        <v>47.62</v>
      </c>
      <c r="N2353">
        <v>0.2</v>
      </c>
      <c r="O2353">
        <v>18.100000000000001</v>
      </c>
      <c r="P2353">
        <v>152.38399999999999</v>
      </c>
      <c r="Q2353">
        <v>72.400000000000006</v>
      </c>
      <c r="R2353">
        <v>79.98399999999998</v>
      </c>
      <c r="S2353">
        <v>0.52488450230995376</v>
      </c>
      <c r="T2353">
        <v>2026</v>
      </c>
      <c r="U2353" t="s">
        <v>92</v>
      </c>
      <c r="V2353">
        <v>11</v>
      </c>
      <c r="W2353" t="s">
        <v>86</v>
      </c>
    </row>
    <row r="2354" spans="1:23">
      <c r="A2354">
        <v>916</v>
      </c>
      <c r="B2354" s="11">
        <v>46339</v>
      </c>
      <c r="C2354">
        <v>2026</v>
      </c>
      <c r="D2354" t="s">
        <v>92</v>
      </c>
      <c r="E2354" t="s">
        <v>86</v>
      </c>
      <c r="F2354" t="s">
        <v>6</v>
      </c>
      <c r="G2354" t="s">
        <v>27</v>
      </c>
      <c r="H2354" t="s">
        <v>2</v>
      </c>
      <c r="I2354" t="s">
        <v>13</v>
      </c>
      <c r="J2354" t="s">
        <v>4</v>
      </c>
      <c r="K2354" t="s">
        <v>22</v>
      </c>
      <c r="L2354">
        <v>4</v>
      </c>
      <c r="M2354">
        <v>51.93</v>
      </c>
      <c r="N2354">
        <v>0.05</v>
      </c>
      <c r="O2354">
        <v>22.62</v>
      </c>
      <c r="P2354">
        <v>197.334</v>
      </c>
      <c r="Q2354">
        <v>90.48</v>
      </c>
      <c r="R2354">
        <v>106.854</v>
      </c>
      <c r="S2354">
        <v>0.54148803551339353</v>
      </c>
      <c r="T2354">
        <v>2026</v>
      </c>
      <c r="U2354" t="s">
        <v>92</v>
      </c>
      <c r="V2354">
        <v>11</v>
      </c>
      <c r="W2354" t="s">
        <v>86</v>
      </c>
    </row>
    <row r="2355" spans="1:23">
      <c r="A2355">
        <v>1295</v>
      </c>
      <c r="B2355" s="11">
        <v>46339</v>
      </c>
      <c r="C2355">
        <v>2026</v>
      </c>
      <c r="D2355" t="s">
        <v>92</v>
      </c>
      <c r="E2355" t="s">
        <v>86</v>
      </c>
      <c r="F2355" t="s">
        <v>6</v>
      </c>
      <c r="G2355" t="s">
        <v>41</v>
      </c>
      <c r="H2355" t="s">
        <v>28</v>
      </c>
      <c r="I2355" t="s">
        <v>13</v>
      </c>
      <c r="J2355" t="s">
        <v>9</v>
      </c>
      <c r="K2355" t="s">
        <v>37</v>
      </c>
      <c r="L2355">
        <v>1</v>
      </c>
      <c r="M2355">
        <v>155.44999999999999</v>
      </c>
      <c r="N2355">
        <v>0.05</v>
      </c>
      <c r="O2355">
        <v>77.25</v>
      </c>
      <c r="P2355">
        <v>147.67749999999998</v>
      </c>
      <c r="Q2355">
        <v>77.25</v>
      </c>
      <c r="R2355">
        <v>70.427499999999981</v>
      </c>
      <c r="S2355">
        <v>0.47690067884410281</v>
      </c>
      <c r="T2355">
        <v>2026</v>
      </c>
      <c r="U2355" t="s">
        <v>92</v>
      </c>
      <c r="V2355">
        <v>11</v>
      </c>
      <c r="W2355" t="s">
        <v>86</v>
      </c>
    </row>
    <row r="2356" spans="1:23">
      <c r="A2356">
        <v>3438</v>
      </c>
      <c r="B2356" s="11">
        <v>46339</v>
      </c>
      <c r="C2356">
        <v>2026</v>
      </c>
      <c r="D2356" t="s">
        <v>92</v>
      </c>
      <c r="E2356" t="s">
        <v>86</v>
      </c>
      <c r="F2356" t="s">
        <v>0</v>
      </c>
      <c r="G2356" t="s">
        <v>1</v>
      </c>
      <c r="H2356" t="s">
        <v>2</v>
      </c>
      <c r="I2356" t="s">
        <v>3</v>
      </c>
      <c r="J2356" t="s">
        <v>4</v>
      </c>
      <c r="K2356" t="s">
        <v>26</v>
      </c>
      <c r="L2356">
        <v>4</v>
      </c>
      <c r="M2356">
        <v>40.03</v>
      </c>
      <c r="N2356">
        <v>0.05</v>
      </c>
      <c r="O2356">
        <v>16.78</v>
      </c>
      <c r="P2356">
        <v>152.114</v>
      </c>
      <c r="Q2356">
        <v>67.12</v>
      </c>
      <c r="R2356">
        <v>84.994</v>
      </c>
      <c r="S2356">
        <v>0.5587519886400989</v>
      </c>
      <c r="T2356">
        <v>2026</v>
      </c>
      <c r="U2356" t="s">
        <v>92</v>
      </c>
      <c r="V2356">
        <v>11</v>
      </c>
      <c r="W2356" t="s">
        <v>86</v>
      </c>
    </row>
    <row r="2357" spans="1:23">
      <c r="A2357">
        <v>3573</v>
      </c>
      <c r="B2357" s="11">
        <v>46339</v>
      </c>
      <c r="C2357">
        <v>2026</v>
      </c>
      <c r="D2357" t="s">
        <v>92</v>
      </c>
      <c r="E2357" t="s">
        <v>86</v>
      </c>
      <c r="F2357" t="s">
        <v>0</v>
      </c>
      <c r="G2357" t="s">
        <v>36</v>
      </c>
      <c r="H2357" t="s">
        <v>2</v>
      </c>
      <c r="I2357" t="s">
        <v>3</v>
      </c>
      <c r="J2357" t="s">
        <v>9</v>
      </c>
      <c r="K2357" t="s">
        <v>37</v>
      </c>
      <c r="L2357">
        <v>2</v>
      </c>
      <c r="M2357">
        <v>152.96</v>
      </c>
      <c r="N2357">
        <v>0.1</v>
      </c>
      <c r="O2357">
        <v>79.12</v>
      </c>
      <c r="P2357">
        <v>275.32800000000003</v>
      </c>
      <c r="Q2357">
        <v>158.24</v>
      </c>
      <c r="R2357">
        <v>117.08800000000002</v>
      </c>
      <c r="S2357">
        <v>0.4252673175267318</v>
      </c>
      <c r="T2357">
        <v>2026</v>
      </c>
      <c r="U2357" t="s">
        <v>92</v>
      </c>
      <c r="V2357">
        <v>11</v>
      </c>
      <c r="W2357" t="s">
        <v>86</v>
      </c>
    </row>
    <row r="2358" spans="1:23">
      <c r="A2358">
        <v>4257</v>
      </c>
      <c r="B2358" s="11">
        <v>46339</v>
      </c>
      <c r="C2358">
        <v>2026</v>
      </c>
      <c r="D2358" t="s">
        <v>92</v>
      </c>
      <c r="E2358" t="s">
        <v>86</v>
      </c>
      <c r="F2358" t="s">
        <v>20</v>
      </c>
      <c r="G2358" t="s">
        <v>47</v>
      </c>
      <c r="H2358" t="s">
        <v>19</v>
      </c>
      <c r="I2358" t="s">
        <v>13</v>
      </c>
      <c r="J2358" t="s">
        <v>34</v>
      </c>
      <c r="K2358" t="s">
        <v>38</v>
      </c>
      <c r="L2358">
        <v>2</v>
      </c>
      <c r="M2358">
        <v>124.06</v>
      </c>
      <c r="N2358">
        <v>0.05</v>
      </c>
      <c r="O2358">
        <v>69.98</v>
      </c>
      <c r="P2358">
        <v>235.714</v>
      </c>
      <c r="Q2358">
        <v>139.96</v>
      </c>
      <c r="R2358">
        <v>95.753999999999991</v>
      </c>
      <c r="S2358">
        <v>0.40622958330858577</v>
      </c>
      <c r="T2358">
        <v>2026</v>
      </c>
      <c r="U2358" t="s">
        <v>92</v>
      </c>
      <c r="V2358">
        <v>11</v>
      </c>
      <c r="W2358" t="s">
        <v>86</v>
      </c>
    </row>
    <row r="2359" spans="1:23">
      <c r="A2359">
        <v>4389</v>
      </c>
      <c r="B2359" s="11">
        <v>46339</v>
      </c>
      <c r="C2359">
        <v>2026</v>
      </c>
      <c r="D2359" t="s">
        <v>92</v>
      </c>
      <c r="E2359" t="s">
        <v>86</v>
      </c>
      <c r="F2359" t="s">
        <v>11</v>
      </c>
      <c r="G2359" t="s">
        <v>39</v>
      </c>
      <c r="H2359" t="s">
        <v>28</v>
      </c>
      <c r="I2359" t="s">
        <v>13</v>
      </c>
      <c r="J2359" t="s">
        <v>9</v>
      </c>
      <c r="K2359" t="s">
        <v>37</v>
      </c>
      <c r="L2359">
        <v>1</v>
      </c>
      <c r="M2359">
        <v>151.66</v>
      </c>
      <c r="N2359">
        <v>0.1</v>
      </c>
      <c r="O2359">
        <v>80.209999999999994</v>
      </c>
      <c r="P2359">
        <v>136.494</v>
      </c>
      <c r="Q2359">
        <v>80.209999999999994</v>
      </c>
      <c r="R2359">
        <v>56.284000000000006</v>
      </c>
      <c r="S2359">
        <v>0.41235512183685735</v>
      </c>
      <c r="T2359">
        <v>2026</v>
      </c>
      <c r="U2359" t="s">
        <v>92</v>
      </c>
      <c r="V2359">
        <v>11</v>
      </c>
      <c r="W2359" t="s">
        <v>86</v>
      </c>
    </row>
    <row r="2360" spans="1:23">
      <c r="A2360">
        <v>4887</v>
      </c>
      <c r="B2360" s="11">
        <v>46339</v>
      </c>
      <c r="C2360">
        <v>2026</v>
      </c>
      <c r="D2360" t="s">
        <v>92</v>
      </c>
      <c r="E2360" t="s">
        <v>86</v>
      </c>
      <c r="F2360" t="s">
        <v>20</v>
      </c>
      <c r="G2360" t="s">
        <v>33</v>
      </c>
      <c r="H2360" t="s">
        <v>2</v>
      </c>
      <c r="I2360" t="s">
        <v>13</v>
      </c>
      <c r="J2360" t="s">
        <v>9</v>
      </c>
      <c r="K2360" t="s">
        <v>17</v>
      </c>
      <c r="L2360">
        <v>2</v>
      </c>
      <c r="M2360">
        <v>142.30000000000001</v>
      </c>
      <c r="N2360">
        <v>0.15</v>
      </c>
      <c r="O2360">
        <v>77.760000000000005</v>
      </c>
      <c r="P2360">
        <v>241.91000000000003</v>
      </c>
      <c r="Q2360">
        <v>155.52000000000001</v>
      </c>
      <c r="R2360">
        <v>86.390000000000015</v>
      </c>
      <c r="S2360">
        <v>0.35711628291513375</v>
      </c>
      <c r="T2360">
        <v>2026</v>
      </c>
      <c r="U2360" t="s">
        <v>92</v>
      </c>
      <c r="V2360">
        <v>11</v>
      </c>
      <c r="W2360" t="s">
        <v>86</v>
      </c>
    </row>
    <row r="2361" spans="1:23">
      <c r="A2361">
        <v>5007</v>
      </c>
      <c r="B2361" s="11">
        <v>46339</v>
      </c>
      <c r="C2361">
        <v>2026</v>
      </c>
      <c r="D2361" t="s">
        <v>92</v>
      </c>
      <c r="E2361" t="s">
        <v>86</v>
      </c>
      <c r="F2361" t="s">
        <v>6</v>
      </c>
      <c r="G2361" t="s">
        <v>49</v>
      </c>
      <c r="H2361" t="s">
        <v>2</v>
      </c>
      <c r="I2361" t="s">
        <v>16</v>
      </c>
      <c r="J2361" t="s">
        <v>14</v>
      </c>
      <c r="K2361" t="s">
        <v>48</v>
      </c>
      <c r="L2361">
        <v>4</v>
      </c>
      <c r="M2361">
        <v>161.97</v>
      </c>
      <c r="N2361">
        <v>0.05</v>
      </c>
      <c r="O2361">
        <v>87.2</v>
      </c>
      <c r="P2361">
        <v>615.48599999999999</v>
      </c>
      <c r="Q2361">
        <v>348.8</v>
      </c>
      <c r="R2361">
        <v>266.68599999999998</v>
      </c>
      <c r="S2361">
        <v>0.4332933649181297</v>
      </c>
      <c r="T2361">
        <v>2026</v>
      </c>
      <c r="U2361" t="s">
        <v>92</v>
      </c>
      <c r="V2361">
        <v>11</v>
      </c>
      <c r="W2361" t="s">
        <v>86</v>
      </c>
    </row>
    <row r="2362" spans="1:23">
      <c r="A2362">
        <v>5111</v>
      </c>
      <c r="B2362" s="11">
        <v>46339</v>
      </c>
      <c r="C2362">
        <v>2026</v>
      </c>
      <c r="D2362" t="s">
        <v>92</v>
      </c>
      <c r="E2362" t="s">
        <v>86</v>
      </c>
      <c r="F2362" t="s">
        <v>6</v>
      </c>
      <c r="G2362" t="s">
        <v>49</v>
      </c>
      <c r="H2362" t="s">
        <v>8</v>
      </c>
      <c r="I2362" t="s">
        <v>16</v>
      </c>
      <c r="J2362" t="s">
        <v>14</v>
      </c>
      <c r="K2362" t="s">
        <v>44</v>
      </c>
      <c r="L2362">
        <v>5</v>
      </c>
      <c r="M2362">
        <v>133.99</v>
      </c>
      <c r="N2362">
        <v>0.15</v>
      </c>
      <c r="O2362">
        <v>65.55</v>
      </c>
      <c r="P2362">
        <v>569.45749999999998</v>
      </c>
      <c r="Q2362">
        <v>327.75</v>
      </c>
      <c r="R2362">
        <v>241.70749999999998</v>
      </c>
      <c r="S2362">
        <v>0.42445221987593451</v>
      </c>
      <c r="T2362">
        <v>2026</v>
      </c>
      <c r="U2362" t="s">
        <v>92</v>
      </c>
      <c r="V2362">
        <v>11</v>
      </c>
      <c r="W2362" t="s">
        <v>86</v>
      </c>
    </row>
    <row r="2363" spans="1:23">
      <c r="A2363">
        <v>5177</v>
      </c>
      <c r="B2363" s="11">
        <v>46339</v>
      </c>
      <c r="C2363">
        <v>2026</v>
      </c>
      <c r="D2363" t="s">
        <v>92</v>
      </c>
      <c r="E2363" t="s">
        <v>86</v>
      </c>
      <c r="F2363" t="s">
        <v>6</v>
      </c>
      <c r="G2363" t="s">
        <v>27</v>
      </c>
      <c r="H2363" t="s">
        <v>19</v>
      </c>
      <c r="I2363" t="s">
        <v>3</v>
      </c>
      <c r="J2363" t="s">
        <v>23</v>
      </c>
      <c r="K2363" t="s">
        <v>40</v>
      </c>
      <c r="L2363">
        <v>2</v>
      </c>
      <c r="M2363">
        <v>83.18</v>
      </c>
      <c r="N2363">
        <v>0.1</v>
      </c>
      <c r="O2363">
        <v>40.479999999999997</v>
      </c>
      <c r="P2363">
        <v>149.72400000000002</v>
      </c>
      <c r="Q2363">
        <v>80.959999999999994</v>
      </c>
      <c r="R2363">
        <v>68.764000000000024</v>
      </c>
      <c r="S2363">
        <v>0.45927172664369115</v>
      </c>
      <c r="T2363">
        <v>2026</v>
      </c>
      <c r="U2363" t="s">
        <v>92</v>
      </c>
      <c r="V2363">
        <v>11</v>
      </c>
      <c r="W2363" t="s">
        <v>86</v>
      </c>
    </row>
    <row r="2364" spans="1:23">
      <c r="A2364">
        <v>584</v>
      </c>
      <c r="B2364" s="11">
        <v>46340</v>
      </c>
      <c r="C2364">
        <v>2026</v>
      </c>
      <c r="D2364" t="s">
        <v>92</v>
      </c>
      <c r="E2364" t="s">
        <v>86</v>
      </c>
      <c r="F2364" t="s">
        <v>6</v>
      </c>
      <c r="G2364" t="s">
        <v>43</v>
      </c>
      <c r="H2364" t="s">
        <v>2</v>
      </c>
      <c r="I2364" t="s">
        <v>13</v>
      </c>
      <c r="J2364" t="s">
        <v>9</v>
      </c>
      <c r="K2364" t="s">
        <v>10</v>
      </c>
      <c r="L2364">
        <v>1</v>
      </c>
      <c r="M2364">
        <v>91.95</v>
      </c>
      <c r="N2364">
        <v>0</v>
      </c>
      <c r="O2364">
        <v>46.64</v>
      </c>
      <c r="P2364">
        <v>91.95</v>
      </c>
      <c r="Q2364">
        <v>46.64</v>
      </c>
      <c r="R2364">
        <v>45.31</v>
      </c>
      <c r="S2364">
        <v>0.49276780859162589</v>
      </c>
      <c r="T2364">
        <v>2026</v>
      </c>
      <c r="U2364" t="s">
        <v>92</v>
      </c>
      <c r="V2364">
        <v>11</v>
      </c>
      <c r="W2364" t="s">
        <v>86</v>
      </c>
    </row>
    <row r="2365" spans="1:23">
      <c r="A2365">
        <v>621</v>
      </c>
      <c r="B2365" s="11">
        <v>46340</v>
      </c>
      <c r="C2365">
        <v>2026</v>
      </c>
      <c r="D2365" t="s">
        <v>92</v>
      </c>
      <c r="E2365" t="s">
        <v>86</v>
      </c>
      <c r="F2365" t="s">
        <v>20</v>
      </c>
      <c r="G2365" t="s">
        <v>47</v>
      </c>
      <c r="H2365" t="s">
        <v>8</v>
      </c>
      <c r="I2365" t="s">
        <v>16</v>
      </c>
      <c r="J2365" t="s">
        <v>14</v>
      </c>
      <c r="K2365" t="s">
        <v>15</v>
      </c>
      <c r="L2365">
        <v>5</v>
      </c>
      <c r="M2365">
        <v>35.68</v>
      </c>
      <c r="N2365">
        <v>0.15</v>
      </c>
      <c r="O2365">
        <v>13.48</v>
      </c>
      <c r="P2365">
        <v>151.64000000000001</v>
      </c>
      <c r="Q2365">
        <v>67.400000000000006</v>
      </c>
      <c r="R2365">
        <v>84.240000000000009</v>
      </c>
      <c r="S2365">
        <v>0.55552624637298864</v>
      </c>
      <c r="T2365">
        <v>2026</v>
      </c>
      <c r="U2365" t="s">
        <v>92</v>
      </c>
      <c r="V2365">
        <v>11</v>
      </c>
      <c r="W2365" t="s">
        <v>86</v>
      </c>
    </row>
    <row r="2366" spans="1:23">
      <c r="A2366">
        <v>623</v>
      </c>
      <c r="B2366" s="11">
        <v>46340</v>
      </c>
      <c r="C2366">
        <v>2026</v>
      </c>
      <c r="D2366" t="s">
        <v>92</v>
      </c>
      <c r="E2366" t="s">
        <v>86</v>
      </c>
      <c r="F2366" t="s">
        <v>11</v>
      </c>
      <c r="G2366" t="s">
        <v>52</v>
      </c>
      <c r="H2366" t="s">
        <v>2</v>
      </c>
      <c r="I2366" t="s">
        <v>3</v>
      </c>
      <c r="J2366" t="s">
        <v>23</v>
      </c>
      <c r="K2366" t="s">
        <v>24</v>
      </c>
      <c r="L2366">
        <v>3</v>
      </c>
      <c r="M2366">
        <v>336.58</v>
      </c>
      <c r="N2366">
        <v>0.15</v>
      </c>
      <c r="O2366">
        <v>198.99</v>
      </c>
      <c r="P2366">
        <v>858.279</v>
      </c>
      <c r="Q2366">
        <v>596.97</v>
      </c>
      <c r="R2366">
        <v>261.30899999999997</v>
      </c>
      <c r="S2366">
        <v>0.3044569423229509</v>
      </c>
      <c r="T2366">
        <v>2026</v>
      </c>
      <c r="U2366" t="s">
        <v>92</v>
      </c>
      <c r="V2366">
        <v>11</v>
      </c>
      <c r="W2366" t="s">
        <v>86</v>
      </c>
    </row>
    <row r="2367" spans="1:23">
      <c r="A2367">
        <v>1431</v>
      </c>
      <c r="B2367" s="11">
        <v>46340</v>
      </c>
      <c r="C2367">
        <v>2026</v>
      </c>
      <c r="D2367" t="s">
        <v>92</v>
      </c>
      <c r="E2367" t="s">
        <v>86</v>
      </c>
      <c r="F2367" t="s">
        <v>11</v>
      </c>
      <c r="G2367" t="s">
        <v>12</v>
      </c>
      <c r="H2367" t="s">
        <v>2</v>
      </c>
      <c r="I2367" t="s">
        <v>13</v>
      </c>
      <c r="J2367" t="s">
        <v>34</v>
      </c>
      <c r="K2367" t="s">
        <v>42</v>
      </c>
      <c r="L2367">
        <v>2</v>
      </c>
      <c r="M2367">
        <v>36.979999999999997</v>
      </c>
      <c r="N2367">
        <v>0.15</v>
      </c>
      <c r="O2367">
        <v>14.13</v>
      </c>
      <c r="P2367">
        <v>62.865999999999993</v>
      </c>
      <c r="Q2367">
        <v>28.26</v>
      </c>
      <c r="R2367">
        <v>34.605999999999995</v>
      </c>
      <c r="S2367">
        <v>0.55047243342983487</v>
      </c>
      <c r="T2367">
        <v>2026</v>
      </c>
      <c r="U2367" t="s">
        <v>92</v>
      </c>
      <c r="V2367">
        <v>11</v>
      </c>
      <c r="W2367" t="s">
        <v>86</v>
      </c>
    </row>
    <row r="2368" spans="1:23">
      <c r="A2368">
        <v>1520</v>
      </c>
      <c r="B2368" s="11">
        <v>46340</v>
      </c>
      <c r="C2368">
        <v>2026</v>
      </c>
      <c r="D2368" t="s">
        <v>92</v>
      </c>
      <c r="E2368" t="s">
        <v>86</v>
      </c>
      <c r="F2368" t="s">
        <v>20</v>
      </c>
      <c r="G2368" t="s">
        <v>47</v>
      </c>
      <c r="H2368" t="s">
        <v>28</v>
      </c>
      <c r="I2368" t="s">
        <v>13</v>
      </c>
      <c r="J2368" t="s">
        <v>34</v>
      </c>
      <c r="K2368" t="s">
        <v>42</v>
      </c>
      <c r="L2368">
        <v>2</v>
      </c>
      <c r="M2368">
        <v>36.15</v>
      </c>
      <c r="N2368">
        <v>0</v>
      </c>
      <c r="O2368">
        <v>13.51</v>
      </c>
      <c r="P2368">
        <v>72.3</v>
      </c>
      <c r="Q2368">
        <v>27.02</v>
      </c>
      <c r="R2368">
        <v>45.28</v>
      </c>
      <c r="S2368">
        <v>0.62627939142461964</v>
      </c>
      <c r="T2368">
        <v>2026</v>
      </c>
      <c r="U2368" t="s">
        <v>92</v>
      </c>
      <c r="V2368">
        <v>11</v>
      </c>
      <c r="W2368" t="s">
        <v>86</v>
      </c>
    </row>
    <row r="2369" spans="1:23">
      <c r="A2369">
        <v>1791</v>
      </c>
      <c r="B2369" s="11">
        <v>46340</v>
      </c>
      <c r="C2369">
        <v>2026</v>
      </c>
      <c r="D2369" t="s">
        <v>92</v>
      </c>
      <c r="E2369" t="s">
        <v>86</v>
      </c>
      <c r="F2369" t="s">
        <v>11</v>
      </c>
      <c r="G2369" t="s">
        <v>12</v>
      </c>
      <c r="H2369" t="s">
        <v>2</v>
      </c>
      <c r="I2369" t="s">
        <v>16</v>
      </c>
      <c r="J2369" t="s">
        <v>34</v>
      </c>
      <c r="K2369" t="s">
        <v>38</v>
      </c>
      <c r="L2369">
        <v>1</v>
      </c>
      <c r="M2369">
        <v>121.86</v>
      </c>
      <c r="N2369">
        <v>0.05</v>
      </c>
      <c r="O2369">
        <v>69.900000000000006</v>
      </c>
      <c r="P2369">
        <v>115.767</v>
      </c>
      <c r="Q2369">
        <v>69.900000000000006</v>
      </c>
      <c r="R2369">
        <v>45.86699999999999</v>
      </c>
      <c r="S2369">
        <v>0.396200989919407</v>
      </c>
      <c r="T2369">
        <v>2026</v>
      </c>
      <c r="U2369" t="s">
        <v>92</v>
      </c>
      <c r="V2369">
        <v>11</v>
      </c>
      <c r="W2369" t="s">
        <v>86</v>
      </c>
    </row>
    <row r="2370" spans="1:23">
      <c r="A2370">
        <v>2191</v>
      </c>
      <c r="B2370" s="11">
        <v>46340</v>
      </c>
      <c r="C2370">
        <v>2026</v>
      </c>
      <c r="D2370" t="s">
        <v>92</v>
      </c>
      <c r="E2370" t="s">
        <v>86</v>
      </c>
      <c r="F2370" t="s">
        <v>11</v>
      </c>
      <c r="G2370" t="s">
        <v>25</v>
      </c>
      <c r="H2370" t="s">
        <v>19</v>
      </c>
      <c r="I2370" t="s">
        <v>3</v>
      </c>
      <c r="J2370" t="s">
        <v>4</v>
      </c>
      <c r="K2370" t="s">
        <v>22</v>
      </c>
      <c r="L2370">
        <v>6</v>
      </c>
      <c r="M2370">
        <v>49.85</v>
      </c>
      <c r="N2370">
        <v>0.05</v>
      </c>
      <c r="O2370">
        <v>22.68</v>
      </c>
      <c r="P2370">
        <v>284.14499999999998</v>
      </c>
      <c r="Q2370">
        <v>136.07999999999998</v>
      </c>
      <c r="R2370">
        <v>148.065</v>
      </c>
      <c r="S2370">
        <v>0.52108958454310306</v>
      </c>
      <c r="T2370">
        <v>2026</v>
      </c>
      <c r="U2370" t="s">
        <v>92</v>
      </c>
      <c r="V2370">
        <v>11</v>
      </c>
      <c r="W2370" t="s">
        <v>86</v>
      </c>
    </row>
    <row r="2371" spans="1:23">
      <c r="A2371">
        <v>2365</v>
      </c>
      <c r="B2371" s="11">
        <v>46340</v>
      </c>
      <c r="C2371">
        <v>2026</v>
      </c>
      <c r="D2371" t="s">
        <v>92</v>
      </c>
      <c r="E2371" t="s">
        <v>86</v>
      </c>
      <c r="F2371" t="s">
        <v>11</v>
      </c>
      <c r="G2371" t="s">
        <v>25</v>
      </c>
      <c r="H2371" t="s">
        <v>19</v>
      </c>
      <c r="I2371" t="s">
        <v>16</v>
      </c>
      <c r="J2371" t="s">
        <v>9</v>
      </c>
      <c r="K2371" t="s">
        <v>10</v>
      </c>
      <c r="L2371">
        <v>2</v>
      </c>
      <c r="M2371">
        <v>91.95</v>
      </c>
      <c r="N2371">
        <v>0.05</v>
      </c>
      <c r="O2371">
        <v>46.45</v>
      </c>
      <c r="P2371">
        <v>174.70499999999998</v>
      </c>
      <c r="Q2371">
        <v>92.9</v>
      </c>
      <c r="R2371">
        <v>81.804999999999978</v>
      </c>
      <c r="S2371">
        <v>0.46824647262528252</v>
      </c>
      <c r="T2371">
        <v>2026</v>
      </c>
      <c r="U2371" t="s">
        <v>92</v>
      </c>
      <c r="V2371">
        <v>11</v>
      </c>
      <c r="W2371" t="s">
        <v>86</v>
      </c>
    </row>
    <row r="2372" spans="1:23">
      <c r="A2372">
        <v>2603</v>
      </c>
      <c r="B2372" s="11">
        <v>46340</v>
      </c>
      <c r="C2372">
        <v>2026</v>
      </c>
      <c r="D2372" t="s">
        <v>92</v>
      </c>
      <c r="E2372" t="s">
        <v>86</v>
      </c>
      <c r="F2372" t="s">
        <v>20</v>
      </c>
      <c r="G2372" t="s">
        <v>33</v>
      </c>
      <c r="H2372" t="s">
        <v>28</v>
      </c>
      <c r="I2372" t="s">
        <v>3</v>
      </c>
      <c r="J2372" t="s">
        <v>4</v>
      </c>
      <c r="K2372" t="s">
        <v>22</v>
      </c>
      <c r="L2372">
        <v>2</v>
      </c>
      <c r="M2372">
        <v>51.71</v>
      </c>
      <c r="N2372">
        <v>0.15</v>
      </c>
      <c r="O2372">
        <v>22.93</v>
      </c>
      <c r="P2372">
        <v>87.906999999999996</v>
      </c>
      <c r="Q2372">
        <v>45.86</v>
      </c>
      <c r="R2372">
        <v>42.046999999999997</v>
      </c>
      <c r="S2372">
        <v>0.47831230732478641</v>
      </c>
      <c r="T2372">
        <v>2026</v>
      </c>
      <c r="U2372" t="s">
        <v>92</v>
      </c>
      <c r="V2372">
        <v>11</v>
      </c>
      <c r="W2372" t="s">
        <v>86</v>
      </c>
    </row>
    <row r="2373" spans="1:23">
      <c r="A2373">
        <v>4098</v>
      </c>
      <c r="B2373" s="11">
        <v>46340</v>
      </c>
      <c r="C2373">
        <v>2026</v>
      </c>
      <c r="D2373" t="s">
        <v>92</v>
      </c>
      <c r="E2373" t="s">
        <v>86</v>
      </c>
      <c r="F2373" t="s">
        <v>6</v>
      </c>
      <c r="G2373" t="s">
        <v>7</v>
      </c>
      <c r="H2373" t="s">
        <v>19</v>
      </c>
      <c r="I2373" t="s">
        <v>3</v>
      </c>
      <c r="J2373" t="s">
        <v>34</v>
      </c>
      <c r="K2373" t="s">
        <v>35</v>
      </c>
      <c r="L2373">
        <v>1</v>
      </c>
      <c r="M2373">
        <v>41.05</v>
      </c>
      <c r="N2373">
        <v>0.05</v>
      </c>
      <c r="O2373">
        <v>14.6</v>
      </c>
      <c r="P2373">
        <v>38.997499999999995</v>
      </c>
      <c r="Q2373">
        <v>14.6</v>
      </c>
      <c r="R2373">
        <v>24.397499999999994</v>
      </c>
      <c r="S2373">
        <v>0.62561702673248276</v>
      </c>
      <c r="T2373">
        <v>2026</v>
      </c>
      <c r="U2373" t="s">
        <v>92</v>
      </c>
      <c r="V2373">
        <v>11</v>
      </c>
      <c r="W2373" t="s">
        <v>86</v>
      </c>
    </row>
    <row r="2374" spans="1:23">
      <c r="A2374">
        <v>1176</v>
      </c>
      <c r="B2374" s="11">
        <v>46341</v>
      </c>
      <c r="C2374">
        <v>2026</v>
      </c>
      <c r="D2374" t="s">
        <v>92</v>
      </c>
      <c r="E2374" t="s">
        <v>86</v>
      </c>
      <c r="F2374" t="s">
        <v>6</v>
      </c>
      <c r="G2374" t="s">
        <v>27</v>
      </c>
      <c r="H2374" t="s">
        <v>8</v>
      </c>
      <c r="I2374" t="s">
        <v>16</v>
      </c>
      <c r="J2374" t="s">
        <v>23</v>
      </c>
      <c r="K2374" t="s">
        <v>24</v>
      </c>
      <c r="L2374">
        <v>10</v>
      </c>
      <c r="M2374">
        <v>333.09</v>
      </c>
      <c r="N2374">
        <v>0.15</v>
      </c>
      <c r="O2374">
        <v>197.95</v>
      </c>
      <c r="P2374">
        <v>2831.2649999999994</v>
      </c>
      <c r="Q2374">
        <v>1979.5</v>
      </c>
      <c r="R2374">
        <v>851.76499999999942</v>
      </c>
      <c r="S2374">
        <v>0.30084255624252748</v>
      </c>
      <c r="T2374">
        <v>2026</v>
      </c>
      <c r="U2374" t="s">
        <v>92</v>
      </c>
      <c r="V2374">
        <v>11</v>
      </c>
      <c r="W2374" t="s">
        <v>86</v>
      </c>
    </row>
    <row r="2375" spans="1:23">
      <c r="A2375">
        <v>1895</v>
      </c>
      <c r="B2375" s="11">
        <v>46341</v>
      </c>
      <c r="C2375">
        <v>2026</v>
      </c>
      <c r="D2375" t="s">
        <v>92</v>
      </c>
      <c r="E2375" t="s">
        <v>86</v>
      </c>
      <c r="F2375" t="s">
        <v>20</v>
      </c>
      <c r="G2375" t="s">
        <v>21</v>
      </c>
      <c r="H2375" t="s">
        <v>2</v>
      </c>
      <c r="I2375" t="s">
        <v>16</v>
      </c>
      <c r="J2375" t="s">
        <v>4</v>
      </c>
      <c r="K2375" t="s">
        <v>22</v>
      </c>
      <c r="L2375">
        <v>3</v>
      </c>
      <c r="M2375">
        <v>51.79</v>
      </c>
      <c r="N2375">
        <v>0.2</v>
      </c>
      <c r="O2375">
        <v>22.23</v>
      </c>
      <c r="P2375">
        <v>124.29600000000001</v>
      </c>
      <c r="Q2375">
        <v>66.69</v>
      </c>
      <c r="R2375">
        <v>57.606000000000009</v>
      </c>
      <c r="S2375">
        <v>0.4634581965630431</v>
      </c>
      <c r="T2375">
        <v>2026</v>
      </c>
      <c r="U2375" t="s">
        <v>92</v>
      </c>
      <c r="V2375">
        <v>11</v>
      </c>
      <c r="W2375" t="s">
        <v>86</v>
      </c>
    </row>
    <row r="2376" spans="1:23">
      <c r="A2376">
        <v>3385</v>
      </c>
      <c r="B2376" s="11">
        <v>46341</v>
      </c>
      <c r="C2376">
        <v>2026</v>
      </c>
      <c r="D2376" t="s">
        <v>92</v>
      </c>
      <c r="E2376" t="s">
        <v>86</v>
      </c>
      <c r="F2376" t="s">
        <v>6</v>
      </c>
      <c r="G2376" t="s">
        <v>41</v>
      </c>
      <c r="H2376" t="s">
        <v>28</v>
      </c>
      <c r="I2376" t="s">
        <v>13</v>
      </c>
      <c r="J2376" t="s">
        <v>9</v>
      </c>
      <c r="K2376" t="s">
        <v>46</v>
      </c>
      <c r="L2376">
        <v>1</v>
      </c>
      <c r="M2376">
        <v>71.040000000000006</v>
      </c>
      <c r="N2376">
        <v>0.1</v>
      </c>
      <c r="O2376">
        <v>31.59</v>
      </c>
      <c r="P2376">
        <v>63.936000000000007</v>
      </c>
      <c r="Q2376">
        <v>31.59</v>
      </c>
      <c r="R2376">
        <v>32.346000000000004</v>
      </c>
      <c r="S2376">
        <v>0.50591216216216217</v>
      </c>
      <c r="T2376">
        <v>2026</v>
      </c>
      <c r="U2376" t="s">
        <v>92</v>
      </c>
      <c r="V2376">
        <v>11</v>
      </c>
      <c r="W2376" t="s">
        <v>86</v>
      </c>
    </row>
    <row r="2377" spans="1:23">
      <c r="A2377">
        <v>3581</v>
      </c>
      <c r="B2377" s="11">
        <v>46341</v>
      </c>
      <c r="C2377">
        <v>2026</v>
      </c>
      <c r="D2377" t="s">
        <v>92</v>
      </c>
      <c r="E2377" t="s">
        <v>86</v>
      </c>
      <c r="F2377" t="s">
        <v>20</v>
      </c>
      <c r="G2377" t="s">
        <v>21</v>
      </c>
      <c r="H2377" t="s">
        <v>28</v>
      </c>
      <c r="I2377" t="s">
        <v>16</v>
      </c>
      <c r="J2377" t="s">
        <v>9</v>
      </c>
      <c r="K2377" t="s">
        <v>17</v>
      </c>
      <c r="L2377">
        <v>2</v>
      </c>
      <c r="M2377">
        <v>141.21</v>
      </c>
      <c r="N2377">
        <v>0.1</v>
      </c>
      <c r="O2377">
        <v>78.31</v>
      </c>
      <c r="P2377">
        <v>254.17800000000003</v>
      </c>
      <c r="Q2377">
        <v>156.62</v>
      </c>
      <c r="R2377">
        <v>97.558000000000021</v>
      </c>
      <c r="S2377">
        <v>0.38381763960688969</v>
      </c>
      <c r="T2377">
        <v>2026</v>
      </c>
      <c r="U2377" t="s">
        <v>92</v>
      </c>
      <c r="V2377">
        <v>11</v>
      </c>
      <c r="W2377" t="s">
        <v>86</v>
      </c>
    </row>
    <row r="2378" spans="1:23">
      <c r="A2378">
        <v>4528</v>
      </c>
      <c r="B2378" s="11">
        <v>46341</v>
      </c>
      <c r="C2378">
        <v>2026</v>
      </c>
      <c r="D2378" t="s">
        <v>92</v>
      </c>
      <c r="E2378" t="s">
        <v>86</v>
      </c>
      <c r="F2378" t="s">
        <v>0</v>
      </c>
      <c r="G2378" t="s">
        <v>50</v>
      </c>
      <c r="H2378" t="s">
        <v>28</v>
      </c>
      <c r="I2378" t="s">
        <v>13</v>
      </c>
      <c r="J2378" t="s">
        <v>9</v>
      </c>
      <c r="K2378" t="s">
        <v>17</v>
      </c>
      <c r="L2378">
        <v>2</v>
      </c>
      <c r="M2378">
        <v>141.63999999999999</v>
      </c>
      <c r="N2378">
        <v>0.15</v>
      </c>
      <c r="O2378">
        <v>80.349999999999994</v>
      </c>
      <c r="P2378">
        <v>240.78799999999998</v>
      </c>
      <c r="Q2378">
        <v>160.69999999999999</v>
      </c>
      <c r="R2378">
        <v>80.087999999999994</v>
      </c>
      <c r="S2378">
        <v>0.33260793727262156</v>
      </c>
      <c r="T2378">
        <v>2026</v>
      </c>
      <c r="U2378" t="s">
        <v>92</v>
      </c>
      <c r="V2378">
        <v>11</v>
      </c>
      <c r="W2378" t="s">
        <v>86</v>
      </c>
    </row>
    <row r="2379" spans="1:23">
      <c r="A2379">
        <v>4633</v>
      </c>
      <c r="B2379" s="11">
        <v>46341</v>
      </c>
      <c r="C2379">
        <v>2026</v>
      </c>
      <c r="D2379" t="s">
        <v>92</v>
      </c>
      <c r="E2379" t="s">
        <v>86</v>
      </c>
      <c r="F2379" t="s">
        <v>11</v>
      </c>
      <c r="G2379" t="s">
        <v>39</v>
      </c>
      <c r="H2379" t="s">
        <v>2</v>
      </c>
      <c r="I2379" t="s">
        <v>3</v>
      </c>
      <c r="J2379" t="s">
        <v>9</v>
      </c>
      <c r="K2379" t="s">
        <v>46</v>
      </c>
      <c r="L2379">
        <v>1</v>
      </c>
      <c r="M2379">
        <v>71.78</v>
      </c>
      <c r="N2379">
        <v>0.15</v>
      </c>
      <c r="O2379">
        <v>32.869999999999997</v>
      </c>
      <c r="P2379">
        <v>61.012999999999998</v>
      </c>
      <c r="Q2379">
        <v>32.869999999999997</v>
      </c>
      <c r="R2379">
        <v>28.143000000000001</v>
      </c>
      <c r="S2379">
        <v>0.46126235392457349</v>
      </c>
      <c r="T2379">
        <v>2026</v>
      </c>
      <c r="U2379" t="s">
        <v>92</v>
      </c>
      <c r="V2379">
        <v>11</v>
      </c>
      <c r="W2379" t="s">
        <v>86</v>
      </c>
    </row>
    <row r="2380" spans="1:23">
      <c r="A2380">
        <v>5195</v>
      </c>
      <c r="B2380" s="11">
        <v>46341</v>
      </c>
      <c r="C2380">
        <v>2026</v>
      </c>
      <c r="D2380" t="s">
        <v>92</v>
      </c>
      <c r="E2380" t="s">
        <v>86</v>
      </c>
      <c r="F2380" t="s">
        <v>11</v>
      </c>
      <c r="G2380" t="s">
        <v>52</v>
      </c>
      <c r="H2380" t="s">
        <v>2</v>
      </c>
      <c r="I2380" t="s">
        <v>16</v>
      </c>
      <c r="J2380" t="s">
        <v>9</v>
      </c>
      <c r="K2380" t="s">
        <v>37</v>
      </c>
      <c r="L2380">
        <v>3</v>
      </c>
      <c r="M2380">
        <v>153.88999999999999</v>
      </c>
      <c r="N2380">
        <v>0.1</v>
      </c>
      <c r="O2380">
        <v>80.36</v>
      </c>
      <c r="P2380">
        <v>415.50299999999999</v>
      </c>
      <c r="Q2380">
        <v>241.07999999999998</v>
      </c>
      <c r="R2380">
        <v>174.423</v>
      </c>
      <c r="S2380">
        <v>0.41978758276113531</v>
      </c>
      <c r="T2380">
        <v>2026</v>
      </c>
      <c r="U2380" t="s">
        <v>92</v>
      </c>
      <c r="V2380">
        <v>11</v>
      </c>
      <c r="W2380" t="s">
        <v>86</v>
      </c>
    </row>
    <row r="2381" spans="1:23">
      <c r="A2381">
        <v>2778</v>
      </c>
      <c r="B2381" s="11">
        <v>46342</v>
      </c>
      <c r="C2381">
        <v>2026</v>
      </c>
      <c r="D2381" t="s">
        <v>92</v>
      </c>
      <c r="E2381" t="s">
        <v>86</v>
      </c>
      <c r="F2381" t="s">
        <v>20</v>
      </c>
      <c r="G2381" t="s">
        <v>21</v>
      </c>
      <c r="H2381" t="s">
        <v>28</v>
      </c>
      <c r="I2381" t="s">
        <v>3</v>
      </c>
      <c r="J2381" t="s">
        <v>9</v>
      </c>
      <c r="K2381" t="s">
        <v>17</v>
      </c>
      <c r="L2381">
        <v>1</v>
      </c>
      <c r="M2381">
        <v>145.4</v>
      </c>
      <c r="N2381">
        <v>0.1</v>
      </c>
      <c r="O2381">
        <v>77.66</v>
      </c>
      <c r="P2381">
        <v>130.86000000000001</v>
      </c>
      <c r="Q2381">
        <v>77.66</v>
      </c>
      <c r="R2381">
        <v>53.200000000000017</v>
      </c>
      <c r="S2381">
        <v>0.40654134189209851</v>
      </c>
      <c r="T2381">
        <v>2026</v>
      </c>
      <c r="U2381" t="s">
        <v>92</v>
      </c>
      <c r="V2381">
        <v>11</v>
      </c>
      <c r="W2381" t="s">
        <v>86</v>
      </c>
    </row>
    <row r="2382" spans="1:23">
      <c r="A2382">
        <v>341</v>
      </c>
      <c r="B2382" s="11">
        <v>46343</v>
      </c>
      <c r="C2382">
        <v>2026</v>
      </c>
      <c r="D2382" t="s">
        <v>92</v>
      </c>
      <c r="E2382" t="s">
        <v>86</v>
      </c>
      <c r="F2382" t="s">
        <v>20</v>
      </c>
      <c r="G2382" t="s">
        <v>33</v>
      </c>
      <c r="H2382" t="s">
        <v>2</v>
      </c>
      <c r="I2382" t="s">
        <v>3</v>
      </c>
      <c r="J2382" t="s">
        <v>14</v>
      </c>
      <c r="K2382" t="s">
        <v>44</v>
      </c>
      <c r="L2382">
        <v>1</v>
      </c>
      <c r="M2382">
        <v>132.94999999999999</v>
      </c>
      <c r="N2382">
        <v>0.05</v>
      </c>
      <c r="O2382">
        <v>65.36</v>
      </c>
      <c r="P2382">
        <v>126.30249999999998</v>
      </c>
      <c r="Q2382">
        <v>65.36</v>
      </c>
      <c r="R2382">
        <v>60.942499999999981</v>
      </c>
      <c r="S2382">
        <v>0.48251222264009019</v>
      </c>
      <c r="T2382">
        <v>2026</v>
      </c>
      <c r="U2382" t="s">
        <v>92</v>
      </c>
      <c r="V2382">
        <v>11</v>
      </c>
      <c r="W2382" t="s">
        <v>86</v>
      </c>
    </row>
    <row r="2383" spans="1:23">
      <c r="A2383">
        <v>374</v>
      </c>
      <c r="B2383" s="11">
        <v>46343</v>
      </c>
      <c r="C2383">
        <v>2026</v>
      </c>
      <c r="D2383" t="s">
        <v>92</v>
      </c>
      <c r="E2383" t="s">
        <v>86</v>
      </c>
      <c r="F2383" t="s">
        <v>20</v>
      </c>
      <c r="G2383" t="s">
        <v>31</v>
      </c>
      <c r="H2383" t="s">
        <v>19</v>
      </c>
      <c r="I2383" t="s">
        <v>3</v>
      </c>
      <c r="J2383" t="s">
        <v>34</v>
      </c>
      <c r="K2383" t="s">
        <v>45</v>
      </c>
      <c r="L2383">
        <v>1</v>
      </c>
      <c r="M2383">
        <v>51.34</v>
      </c>
      <c r="N2383">
        <v>0.15</v>
      </c>
      <c r="O2383">
        <v>21.37</v>
      </c>
      <c r="P2383">
        <v>43.639000000000003</v>
      </c>
      <c r="Q2383">
        <v>21.37</v>
      </c>
      <c r="R2383">
        <v>22.269000000000002</v>
      </c>
      <c r="S2383">
        <v>0.5103004193496643</v>
      </c>
      <c r="T2383">
        <v>2026</v>
      </c>
      <c r="U2383" t="s">
        <v>92</v>
      </c>
      <c r="V2383">
        <v>11</v>
      </c>
      <c r="W2383" t="s">
        <v>86</v>
      </c>
    </row>
    <row r="2384" spans="1:23">
      <c r="A2384">
        <v>598</v>
      </c>
      <c r="B2384" s="11">
        <v>46343</v>
      </c>
      <c r="C2384">
        <v>2026</v>
      </c>
      <c r="D2384" t="s">
        <v>92</v>
      </c>
      <c r="E2384" t="s">
        <v>86</v>
      </c>
      <c r="F2384" t="s">
        <v>0</v>
      </c>
      <c r="G2384" t="s">
        <v>1</v>
      </c>
      <c r="H2384" t="s">
        <v>2</v>
      </c>
      <c r="I2384" t="s">
        <v>13</v>
      </c>
      <c r="J2384" t="s">
        <v>4</v>
      </c>
      <c r="K2384" t="s">
        <v>22</v>
      </c>
      <c r="L2384">
        <v>1</v>
      </c>
      <c r="M2384">
        <v>49.98</v>
      </c>
      <c r="N2384">
        <v>0.1</v>
      </c>
      <c r="O2384">
        <v>22.25</v>
      </c>
      <c r="P2384">
        <v>44.981999999999999</v>
      </c>
      <c r="Q2384">
        <v>22.25</v>
      </c>
      <c r="R2384">
        <v>22.731999999999999</v>
      </c>
      <c r="S2384">
        <v>0.50535769863500957</v>
      </c>
      <c r="T2384">
        <v>2026</v>
      </c>
      <c r="U2384" t="s">
        <v>92</v>
      </c>
      <c r="V2384">
        <v>11</v>
      </c>
      <c r="W2384" t="s">
        <v>86</v>
      </c>
    </row>
    <row r="2385" spans="1:23">
      <c r="A2385">
        <v>690</v>
      </c>
      <c r="B2385" s="11">
        <v>46343</v>
      </c>
      <c r="C2385">
        <v>2026</v>
      </c>
      <c r="D2385" t="s">
        <v>92</v>
      </c>
      <c r="E2385" t="s">
        <v>86</v>
      </c>
      <c r="F2385" t="s">
        <v>20</v>
      </c>
      <c r="G2385" t="s">
        <v>33</v>
      </c>
      <c r="H2385" t="s">
        <v>2</v>
      </c>
      <c r="I2385" t="s">
        <v>3</v>
      </c>
      <c r="J2385" t="s">
        <v>14</v>
      </c>
      <c r="K2385" t="s">
        <v>48</v>
      </c>
      <c r="L2385">
        <v>2</v>
      </c>
      <c r="M2385">
        <v>168.08</v>
      </c>
      <c r="N2385">
        <v>0.1</v>
      </c>
      <c r="O2385">
        <v>87.63</v>
      </c>
      <c r="P2385">
        <v>302.54400000000004</v>
      </c>
      <c r="Q2385">
        <v>175.26</v>
      </c>
      <c r="R2385">
        <v>127.28400000000005</v>
      </c>
      <c r="S2385">
        <v>0.42071235919403471</v>
      </c>
      <c r="T2385">
        <v>2026</v>
      </c>
      <c r="U2385" t="s">
        <v>92</v>
      </c>
      <c r="V2385">
        <v>11</v>
      </c>
      <c r="W2385" t="s">
        <v>86</v>
      </c>
    </row>
    <row r="2386" spans="1:23">
      <c r="A2386">
        <v>1296</v>
      </c>
      <c r="B2386" s="11">
        <v>46343</v>
      </c>
      <c r="C2386">
        <v>2026</v>
      </c>
      <c r="D2386" t="s">
        <v>92</v>
      </c>
      <c r="E2386" t="s">
        <v>86</v>
      </c>
      <c r="F2386" t="s">
        <v>20</v>
      </c>
      <c r="G2386" t="s">
        <v>47</v>
      </c>
      <c r="H2386" t="s">
        <v>2</v>
      </c>
      <c r="I2386" t="s">
        <v>13</v>
      </c>
      <c r="J2386" t="s">
        <v>23</v>
      </c>
      <c r="K2386" t="s">
        <v>29</v>
      </c>
      <c r="L2386">
        <v>1</v>
      </c>
      <c r="M2386">
        <v>191.85</v>
      </c>
      <c r="N2386">
        <v>0.15</v>
      </c>
      <c r="O2386">
        <v>104.41</v>
      </c>
      <c r="P2386">
        <v>163.07249999999999</v>
      </c>
      <c r="Q2386">
        <v>104.41</v>
      </c>
      <c r="R2386">
        <v>58.662499999999994</v>
      </c>
      <c r="S2386">
        <v>0.35973263425776875</v>
      </c>
      <c r="T2386">
        <v>2026</v>
      </c>
      <c r="U2386" t="s">
        <v>92</v>
      </c>
      <c r="V2386">
        <v>11</v>
      </c>
      <c r="W2386" t="s">
        <v>86</v>
      </c>
    </row>
    <row r="2387" spans="1:23">
      <c r="A2387">
        <v>1585</v>
      </c>
      <c r="B2387" s="11">
        <v>46343</v>
      </c>
      <c r="C2387">
        <v>2026</v>
      </c>
      <c r="D2387" t="s">
        <v>92</v>
      </c>
      <c r="E2387" t="s">
        <v>86</v>
      </c>
      <c r="F2387" t="s">
        <v>6</v>
      </c>
      <c r="G2387" t="s">
        <v>49</v>
      </c>
      <c r="H2387" t="s">
        <v>19</v>
      </c>
      <c r="I2387" t="s">
        <v>3</v>
      </c>
      <c r="J2387" t="s">
        <v>9</v>
      </c>
      <c r="K2387" t="s">
        <v>10</v>
      </c>
      <c r="L2387">
        <v>4</v>
      </c>
      <c r="M2387">
        <v>93.99</v>
      </c>
      <c r="N2387">
        <v>0.1</v>
      </c>
      <c r="O2387">
        <v>44.07</v>
      </c>
      <c r="P2387">
        <v>338.36399999999998</v>
      </c>
      <c r="Q2387">
        <v>176.28</v>
      </c>
      <c r="R2387">
        <v>162.08399999999997</v>
      </c>
      <c r="S2387">
        <v>0.47902259105578604</v>
      </c>
      <c r="T2387">
        <v>2026</v>
      </c>
      <c r="U2387" t="s">
        <v>92</v>
      </c>
      <c r="V2387">
        <v>11</v>
      </c>
      <c r="W2387" t="s">
        <v>86</v>
      </c>
    </row>
    <row r="2388" spans="1:23">
      <c r="A2388">
        <v>2194</v>
      </c>
      <c r="B2388" s="11">
        <v>46343</v>
      </c>
      <c r="C2388">
        <v>2026</v>
      </c>
      <c r="D2388" t="s">
        <v>92</v>
      </c>
      <c r="E2388" t="s">
        <v>86</v>
      </c>
      <c r="F2388" t="s">
        <v>20</v>
      </c>
      <c r="G2388" t="s">
        <v>47</v>
      </c>
      <c r="H2388" t="s">
        <v>2</v>
      </c>
      <c r="I2388" t="s">
        <v>3</v>
      </c>
      <c r="J2388" t="s">
        <v>14</v>
      </c>
      <c r="K2388" t="s">
        <v>15</v>
      </c>
      <c r="L2388">
        <v>4</v>
      </c>
      <c r="M2388">
        <v>36.57</v>
      </c>
      <c r="N2388">
        <v>0.05</v>
      </c>
      <c r="O2388">
        <v>13.35</v>
      </c>
      <c r="P2388">
        <v>138.96600000000001</v>
      </c>
      <c r="Q2388">
        <v>53.4</v>
      </c>
      <c r="R2388">
        <v>85.566000000000003</v>
      </c>
      <c r="S2388">
        <v>0.61573334484694098</v>
      </c>
      <c r="T2388">
        <v>2026</v>
      </c>
      <c r="U2388" t="s">
        <v>92</v>
      </c>
      <c r="V2388">
        <v>11</v>
      </c>
      <c r="W2388" t="s">
        <v>86</v>
      </c>
    </row>
    <row r="2389" spans="1:23">
      <c r="A2389">
        <v>2221</v>
      </c>
      <c r="B2389" s="11">
        <v>46343</v>
      </c>
      <c r="C2389">
        <v>2026</v>
      </c>
      <c r="D2389" t="s">
        <v>92</v>
      </c>
      <c r="E2389" t="s">
        <v>86</v>
      </c>
      <c r="F2389" t="s">
        <v>6</v>
      </c>
      <c r="G2389" t="s">
        <v>43</v>
      </c>
      <c r="H2389" t="s">
        <v>28</v>
      </c>
      <c r="I2389" t="s">
        <v>3</v>
      </c>
      <c r="J2389" t="s">
        <v>4</v>
      </c>
      <c r="K2389" t="s">
        <v>26</v>
      </c>
      <c r="L2389">
        <v>1</v>
      </c>
      <c r="M2389">
        <v>39.81</v>
      </c>
      <c r="N2389">
        <v>0.05</v>
      </c>
      <c r="O2389">
        <v>16.25</v>
      </c>
      <c r="P2389">
        <v>37.819499999999998</v>
      </c>
      <c r="Q2389">
        <v>16.25</v>
      </c>
      <c r="R2389">
        <v>21.569499999999998</v>
      </c>
      <c r="S2389">
        <v>0.57032747656632155</v>
      </c>
      <c r="T2389">
        <v>2026</v>
      </c>
      <c r="U2389" t="s">
        <v>92</v>
      </c>
      <c r="V2389">
        <v>11</v>
      </c>
      <c r="W2389" t="s">
        <v>86</v>
      </c>
    </row>
    <row r="2390" spans="1:23">
      <c r="A2390">
        <v>3836</v>
      </c>
      <c r="B2390" s="11">
        <v>46343</v>
      </c>
      <c r="C2390">
        <v>2026</v>
      </c>
      <c r="D2390" t="s">
        <v>92</v>
      </c>
      <c r="E2390" t="s">
        <v>86</v>
      </c>
      <c r="F2390" t="s">
        <v>20</v>
      </c>
      <c r="G2390" t="s">
        <v>21</v>
      </c>
      <c r="H2390" t="s">
        <v>19</v>
      </c>
      <c r="I2390" t="s">
        <v>3</v>
      </c>
      <c r="J2390" t="s">
        <v>9</v>
      </c>
      <c r="K2390" t="s">
        <v>10</v>
      </c>
      <c r="L2390">
        <v>1</v>
      </c>
      <c r="M2390">
        <v>91.43</v>
      </c>
      <c r="N2390">
        <v>0.1</v>
      </c>
      <c r="O2390">
        <v>45.06</v>
      </c>
      <c r="P2390">
        <v>82.287000000000006</v>
      </c>
      <c r="Q2390">
        <v>45.06</v>
      </c>
      <c r="R2390">
        <v>37.227000000000004</v>
      </c>
      <c r="S2390">
        <v>0.45240438951474715</v>
      </c>
      <c r="T2390">
        <v>2026</v>
      </c>
      <c r="U2390" t="s">
        <v>92</v>
      </c>
      <c r="V2390">
        <v>11</v>
      </c>
      <c r="W2390" t="s">
        <v>86</v>
      </c>
    </row>
    <row r="2391" spans="1:23">
      <c r="A2391">
        <v>4437</v>
      </c>
      <c r="B2391" s="11">
        <v>46343</v>
      </c>
      <c r="C2391">
        <v>2026</v>
      </c>
      <c r="D2391" t="s">
        <v>92</v>
      </c>
      <c r="E2391" t="s">
        <v>86</v>
      </c>
      <c r="F2391" t="s">
        <v>11</v>
      </c>
      <c r="G2391" t="s">
        <v>12</v>
      </c>
      <c r="H2391" t="s">
        <v>2</v>
      </c>
      <c r="I2391" t="s">
        <v>3</v>
      </c>
      <c r="J2391" t="s">
        <v>34</v>
      </c>
      <c r="K2391" t="s">
        <v>38</v>
      </c>
      <c r="L2391">
        <v>1</v>
      </c>
      <c r="M2391">
        <v>122.64</v>
      </c>
      <c r="N2391">
        <v>0</v>
      </c>
      <c r="O2391">
        <v>68.58</v>
      </c>
      <c r="P2391">
        <v>122.64</v>
      </c>
      <c r="Q2391">
        <v>68.58</v>
      </c>
      <c r="R2391">
        <v>54.06</v>
      </c>
      <c r="S2391">
        <v>0.44080234833659493</v>
      </c>
      <c r="T2391">
        <v>2026</v>
      </c>
      <c r="U2391" t="s">
        <v>92</v>
      </c>
      <c r="V2391">
        <v>11</v>
      </c>
      <c r="W2391" t="s">
        <v>86</v>
      </c>
    </row>
    <row r="2392" spans="1:23">
      <c r="A2392">
        <v>4735</v>
      </c>
      <c r="B2392" s="11">
        <v>46343</v>
      </c>
      <c r="C2392">
        <v>2026</v>
      </c>
      <c r="D2392" t="s">
        <v>92</v>
      </c>
      <c r="E2392" t="s">
        <v>86</v>
      </c>
      <c r="F2392" t="s">
        <v>6</v>
      </c>
      <c r="G2392" t="s">
        <v>43</v>
      </c>
      <c r="H2392" t="s">
        <v>2</v>
      </c>
      <c r="I2392" t="s">
        <v>16</v>
      </c>
      <c r="J2392" t="s">
        <v>4</v>
      </c>
      <c r="K2392" t="s">
        <v>5</v>
      </c>
      <c r="L2392">
        <v>1</v>
      </c>
      <c r="M2392">
        <v>80.959999999999994</v>
      </c>
      <c r="N2392">
        <v>0.1</v>
      </c>
      <c r="O2392">
        <v>43.86</v>
      </c>
      <c r="P2392">
        <v>72.86399999999999</v>
      </c>
      <c r="Q2392">
        <v>43.86</v>
      </c>
      <c r="R2392">
        <v>29.003999999999991</v>
      </c>
      <c r="S2392">
        <v>0.39805665349143604</v>
      </c>
      <c r="T2392">
        <v>2026</v>
      </c>
      <c r="U2392" t="s">
        <v>92</v>
      </c>
      <c r="V2392">
        <v>11</v>
      </c>
      <c r="W2392" t="s">
        <v>86</v>
      </c>
    </row>
    <row r="2393" spans="1:23">
      <c r="A2393">
        <v>554</v>
      </c>
      <c r="B2393" s="11">
        <v>46344</v>
      </c>
      <c r="C2393">
        <v>2026</v>
      </c>
      <c r="D2393" t="s">
        <v>92</v>
      </c>
      <c r="E2393" t="s">
        <v>86</v>
      </c>
      <c r="F2393" t="s">
        <v>11</v>
      </c>
      <c r="G2393" t="s">
        <v>25</v>
      </c>
      <c r="H2393" t="s">
        <v>28</v>
      </c>
      <c r="I2393" t="s">
        <v>16</v>
      </c>
      <c r="J2393" t="s">
        <v>34</v>
      </c>
      <c r="K2393" t="s">
        <v>42</v>
      </c>
      <c r="L2393">
        <v>1</v>
      </c>
      <c r="M2393">
        <v>36.380000000000003</v>
      </c>
      <c r="N2393">
        <v>0.05</v>
      </c>
      <c r="O2393">
        <v>14.06</v>
      </c>
      <c r="P2393">
        <v>34.561</v>
      </c>
      <c r="Q2393">
        <v>14.06</v>
      </c>
      <c r="R2393">
        <v>20.500999999999998</v>
      </c>
      <c r="S2393">
        <v>0.59318306761957118</v>
      </c>
      <c r="T2393">
        <v>2026</v>
      </c>
      <c r="U2393" t="s">
        <v>92</v>
      </c>
      <c r="V2393">
        <v>11</v>
      </c>
      <c r="W2393" t="s">
        <v>86</v>
      </c>
    </row>
    <row r="2394" spans="1:23">
      <c r="A2394">
        <v>1205</v>
      </c>
      <c r="B2394" s="11">
        <v>46344</v>
      </c>
      <c r="C2394">
        <v>2026</v>
      </c>
      <c r="D2394" t="s">
        <v>92</v>
      </c>
      <c r="E2394" t="s">
        <v>86</v>
      </c>
      <c r="F2394" t="s">
        <v>20</v>
      </c>
      <c r="G2394" t="s">
        <v>47</v>
      </c>
      <c r="H2394" t="s">
        <v>2</v>
      </c>
      <c r="I2394" t="s">
        <v>3</v>
      </c>
      <c r="J2394" t="s">
        <v>4</v>
      </c>
      <c r="K2394" t="s">
        <v>30</v>
      </c>
      <c r="L2394">
        <v>2</v>
      </c>
      <c r="M2394">
        <v>100.72</v>
      </c>
      <c r="N2394">
        <v>0.1</v>
      </c>
      <c r="O2394">
        <v>51.68</v>
      </c>
      <c r="P2394">
        <v>181.29599999999999</v>
      </c>
      <c r="Q2394">
        <v>103.36</v>
      </c>
      <c r="R2394">
        <v>77.935999999999993</v>
      </c>
      <c r="S2394">
        <v>0.42988262289294854</v>
      </c>
      <c r="T2394">
        <v>2026</v>
      </c>
      <c r="U2394" t="s">
        <v>92</v>
      </c>
      <c r="V2394">
        <v>11</v>
      </c>
      <c r="W2394" t="s">
        <v>86</v>
      </c>
    </row>
    <row r="2395" spans="1:23">
      <c r="A2395">
        <v>1979</v>
      </c>
      <c r="B2395" s="11">
        <v>46344</v>
      </c>
      <c r="C2395">
        <v>2026</v>
      </c>
      <c r="D2395" t="s">
        <v>92</v>
      </c>
      <c r="E2395" t="s">
        <v>86</v>
      </c>
      <c r="F2395" t="s">
        <v>6</v>
      </c>
      <c r="G2395" t="s">
        <v>41</v>
      </c>
      <c r="H2395" t="s">
        <v>19</v>
      </c>
      <c r="I2395" t="s">
        <v>3</v>
      </c>
      <c r="J2395" t="s">
        <v>23</v>
      </c>
      <c r="K2395" t="s">
        <v>51</v>
      </c>
      <c r="L2395">
        <v>3</v>
      </c>
      <c r="M2395">
        <v>120.29</v>
      </c>
      <c r="N2395">
        <v>0</v>
      </c>
      <c r="O2395">
        <v>62.04</v>
      </c>
      <c r="P2395">
        <v>360.87</v>
      </c>
      <c r="Q2395">
        <v>186.12</v>
      </c>
      <c r="R2395">
        <v>174.75</v>
      </c>
      <c r="S2395">
        <v>0.48424640452240419</v>
      </c>
      <c r="T2395">
        <v>2026</v>
      </c>
      <c r="U2395" t="s">
        <v>92</v>
      </c>
      <c r="V2395">
        <v>11</v>
      </c>
      <c r="W2395" t="s">
        <v>86</v>
      </c>
    </row>
    <row r="2396" spans="1:23">
      <c r="A2396">
        <v>2151</v>
      </c>
      <c r="B2396" s="11">
        <v>46344</v>
      </c>
      <c r="C2396">
        <v>2026</v>
      </c>
      <c r="D2396" t="s">
        <v>92</v>
      </c>
      <c r="E2396" t="s">
        <v>86</v>
      </c>
      <c r="F2396" t="s">
        <v>6</v>
      </c>
      <c r="G2396" t="s">
        <v>7</v>
      </c>
      <c r="H2396" t="s">
        <v>2</v>
      </c>
      <c r="I2396" t="s">
        <v>13</v>
      </c>
      <c r="J2396" t="s">
        <v>23</v>
      </c>
      <c r="K2396" t="s">
        <v>51</v>
      </c>
      <c r="L2396">
        <v>2</v>
      </c>
      <c r="M2396">
        <v>124.18</v>
      </c>
      <c r="N2396">
        <v>0.15</v>
      </c>
      <c r="O2396">
        <v>60.72</v>
      </c>
      <c r="P2396">
        <v>211.10599999999999</v>
      </c>
      <c r="Q2396">
        <v>121.44</v>
      </c>
      <c r="R2396">
        <v>89.665999999999997</v>
      </c>
      <c r="S2396">
        <v>0.42474396748552862</v>
      </c>
      <c r="T2396">
        <v>2026</v>
      </c>
      <c r="U2396" t="s">
        <v>92</v>
      </c>
      <c r="V2396">
        <v>11</v>
      </c>
      <c r="W2396" t="s">
        <v>86</v>
      </c>
    </row>
    <row r="2397" spans="1:23">
      <c r="A2397">
        <v>2730</v>
      </c>
      <c r="B2397" s="11">
        <v>46344</v>
      </c>
      <c r="C2397">
        <v>2026</v>
      </c>
      <c r="D2397" t="s">
        <v>92</v>
      </c>
      <c r="E2397" t="s">
        <v>86</v>
      </c>
      <c r="F2397" t="s">
        <v>0</v>
      </c>
      <c r="G2397" t="s">
        <v>1</v>
      </c>
      <c r="H2397" t="s">
        <v>2</v>
      </c>
      <c r="I2397" t="s">
        <v>3</v>
      </c>
      <c r="J2397" t="s">
        <v>9</v>
      </c>
      <c r="K2397" t="s">
        <v>37</v>
      </c>
      <c r="L2397">
        <v>3</v>
      </c>
      <c r="M2397">
        <v>154.07</v>
      </c>
      <c r="N2397">
        <v>0.05</v>
      </c>
      <c r="O2397">
        <v>77.73</v>
      </c>
      <c r="P2397">
        <v>439.09949999999998</v>
      </c>
      <c r="Q2397">
        <v>233.19</v>
      </c>
      <c r="R2397">
        <v>205.90949999999998</v>
      </c>
      <c r="S2397">
        <v>0.46893585622393102</v>
      </c>
      <c r="T2397">
        <v>2026</v>
      </c>
      <c r="U2397" t="s">
        <v>92</v>
      </c>
      <c r="V2397">
        <v>11</v>
      </c>
      <c r="W2397" t="s">
        <v>86</v>
      </c>
    </row>
    <row r="2398" spans="1:23">
      <c r="A2398">
        <v>2779</v>
      </c>
      <c r="B2398" s="11">
        <v>46344</v>
      </c>
      <c r="C2398">
        <v>2026</v>
      </c>
      <c r="D2398" t="s">
        <v>92</v>
      </c>
      <c r="E2398" t="s">
        <v>86</v>
      </c>
      <c r="F2398" t="s">
        <v>0</v>
      </c>
      <c r="G2398" t="s">
        <v>50</v>
      </c>
      <c r="H2398" t="s">
        <v>8</v>
      </c>
      <c r="I2398" t="s">
        <v>16</v>
      </c>
      <c r="J2398" t="s">
        <v>34</v>
      </c>
      <c r="K2398" t="s">
        <v>38</v>
      </c>
      <c r="L2398">
        <v>4</v>
      </c>
      <c r="M2398">
        <v>123.4</v>
      </c>
      <c r="N2398">
        <v>0.05</v>
      </c>
      <c r="O2398">
        <v>70.930000000000007</v>
      </c>
      <c r="P2398">
        <v>468.92</v>
      </c>
      <c r="Q2398">
        <v>283.72000000000003</v>
      </c>
      <c r="R2398">
        <v>185.2</v>
      </c>
      <c r="S2398">
        <v>0.3949500980977565</v>
      </c>
      <c r="T2398">
        <v>2026</v>
      </c>
      <c r="U2398" t="s">
        <v>92</v>
      </c>
      <c r="V2398">
        <v>11</v>
      </c>
      <c r="W2398" t="s">
        <v>86</v>
      </c>
    </row>
    <row r="2399" spans="1:23">
      <c r="A2399">
        <v>2853</v>
      </c>
      <c r="B2399" s="11">
        <v>46344</v>
      </c>
      <c r="C2399">
        <v>2026</v>
      </c>
      <c r="D2399" t="s">
        <v>92</v>
      </c>
      <c r="E2399" t="s">
        <v>86</v>
      </c>
      <c r="F2399" t="s">
        <v>11</v>
      </c>
      <c r="G2399" t="s">
        <v>18</v>
      </c>
      <c r="H2399" t="s">
        <v>2</v>
      </c>
      <c r="I2399" t="s">
        <v>13</v>
      </c>
      <c r="J2399" t="s">
        <v>4</v>
      </c>
      <c r="K2399" t="s">
        <v>30</v>
      </c>
      <c r="L2399">
        <v>1</v>
      </c>
      <c r="M2399">
        <v>104.64</v>
      </c>
      <c r="N2399">
        <v>0</v>
      </c>
      <c r="O2399">
        <v>50.79</v>
      </c>
      <c r="P2399">
        <v>104.64</v>
      </c>
      <c r="Q2399">
        <v>50.79</v>
      </c>
      <c r="R2399">
        <v>53.85</v>
      </c>
      <c r="S2399">
        <v>0.51462155963302758</v>
      </c>
      <c r="T2399">
        <v>2026</v>
      </c>
      <c r="U2399" t="s">
        <v>92</v>
      </c>
      <c r="V2399">
        <v>11</v>
      </c>
      <c r="W2399" t="s">
        <v>86</v>
      </c>
    </row>
    <row r="2400" spans="1:23">
      <c r="A2400">
        <v>3825</v>
      </c>
      <c r="B2400" s="11">
        <v>46344</v>
      </c>
      <c r="C2400">
        <v>2026</v>
      </c>
      <c r="D2400" t="s">
        <v>92</v>
      </c>
      <c r="E2400" t="s">
        <v>86</v>
      </c>
      <c r="F2400" t="s">
        <v>20</v>
      </c>
      <c r="G2400" t="s">
        <v>33</v>
      </c>
      <c r="H2400" t="s">
        <v>2</v>
      </c>
      <c r="I2400" t="s">
        <v>13</v>
      </c>
      <c r="J2400" t="s">
        <v>14</v>
      </c>
      <c r="K2400" t="s">
        <v>32</v>
      </c>
      <c r="L2400">
        <v>2</v>
      </c>
      <c r="M2400">
        <v>46.44</v>
      </c>
      <c r="N2400">
        <v>0.1</v>
      </c>
      <c r="O2400">
        <v>18.190000000000001</v>
      </c>
      <c r="P2400">
        <v>83.591999999999999</v>
      </c>
      <c r="Q2400">
        <v>36.380000000000003</v>
      </c>
      <c r="R2400">
        <v>47.211999999999996</v>
      </c>
      <c r="S2400">
        <v>0.56479088908029473</v>
      </c>
      <c r="T2400">
        <v>2026</v>
      </c>
      <c r="U2400" t="s">
        <v>92</v>
      </c>
      <c r="V2400">
        <v>11</v>
      </c>
      <c r="W2400" t="s">
        <v>86</v>
      </c>
    </row>
    <row r="2401" spans="1:23">
      <c r="A2401">
        <v>4808</v>
      </c>
      <c r="B2401" s="11">
        <v>46344</v>
      </c>
      <c r="C2401">
        <v>2026</v>
      </c>
      <c r="D2401" t="s">
        <v>92</v>
      </c>
      <c r="E2401" t="s">
        <v>86</v>
      </c>
      <c r="F2401" t="s">
        <v>11</v>
      </c>
      <c r="G2401" t="s">
        <v>52</v>
      </c>
      <c r="H2401" t="s">
        <v>2</v>
      </c>
      <c r="I2401" t="s">
        <v>13</v>
      </c>
      <c r="J2401" t="s">
        <v>23</v>
      </c>
      <c r="K2401" t="s">
        <v>40</v>
      </c>
      <c r="L2401">
        <v>2</v>
      </c>
      <c r="M2401">
        <v>81.67</v>
      </c>
      <c r="N2401">
        <v>0.05</v>
      </c>
      <c r="O2401">
        <v>40.43</v>
      </c>
      <c r="P2401">
        <v>155.173</v>
      </c>
      <c r="Q2401">
        <v>80.86</v>
      </c>
      <c r="R2401">
        <v>74.313000000000002</v>
      </c>
      <c r="S2401">
        <v>0.4789041908063903</v>
      </c>
      <c r="T2401">
        <v>2026</v>
      </c>
      <c r="U2401" t="s">
        <v>92</v>
      </c>
      <c r="V2401">
        <v>11</v>
      </c>
      <c r="W2401" t="s">
        <v>86</v>
      </c>
    </row>
    <row r="2402" spans="1:23">
      <c r="A2402">
        <v>5131</v>
      </c>
      <c r="B2402" s="11">
        <v>46344</v>
      </c>
      <c r="C2402">
        <v>2026</v>
      </c>
      <c r="D2402" t="s">
        <v>92</v>
      </c>
      <c r="E2402" t="s">
        <v>86</v>
      </c>
      <c r="F2402" t="s">
        <v>20</v>
      </c>
      <c r="G2402" t="s">
        <v>33</v>
      </c>
      <c r="H2402" t="s">
        <v>19</v>
      </c>
      <c r="I2402" t="s">
        <v>13</v>
      </c>
      <c r="J2402" t="s">
        <v>9</v>
      </c>
      <c r="K2402" t="s">
        <v>46</v>
      </c>
      <c r="L2402">
        <v>3</v>
      </c>
      <c r="M2402">
        <v>70.599999999999994</v>
      </c>
      <c r="N2402">
        <v>0.05</v>
      </c>
      <c r="O2402">
        <v>32.68</v>
      </c>
      <c r="P2402">
        <v>201.20999999999998</v>
      </c>
      <c r="Q2402">
        <v>98.039999999999992</v>
      </c>
      <c r="R2402">
        <v>103.16999999999999</v>
      </c>
      <c r="S2402">
        <v>0.5127478753541076</v>
      </c>
      <c r="T2402">
        <v>2026</v>
      </c>
      <c r="U2402" t="s">
        <v>92</v>
      </c>
      <c r="V2402">
        <v>11</v>
      </c>
      <c r="W2402" t="s">
        <v>86</v>
      </c>
    </row>
    <row r="2403" spans="1:23">
      <c r="A2403">
        <v>1502</v>
      </c>
      <c r="B2403" s="11">
        <v>46345</v>
      </c>
      <c r="C2403">
        <v>2026</v>
      </c>
      <c r="D2403" t="s">
        <v>92</v>
      </c>
      <c r="E2403" t="s">
        <v>86</v>
      </c>
      <c r="F2403" t="s">
        <v>20</v>
      </c>
      <c r="G2403" t="s">
        <v>31</v>
      </c>
      <c r="H2403" t="s">
        <v>28</v>
      </c>
      <c r="I2403" t="s">
        <v>13</v>
      </c>
      <c r="J2403" t="s">
        <v>34</v>
      </c>
      <c r="K2403" t="s">
        <v>42</v>
      </c>
      <c r="L2403">
        <v>1</v>
      </c>
      <c r="M2403">
        <v>35.770000000000003</v>
      </c>
      <c r="N2403">
        <v>0.15</v>
      </c>
      <c r="O2403">
        <v>13.69</v>
      </c>
      <c r="P2403">
        <v>30.404500000000002</v>
      </c>
      <c r="Q2403">
        <v>13.69</v>
      </c>
      <c r="R2403">
        <v>16.714500000000001</v>
      </c>
      <c r="S2403">
        <v>0.54973770330049831</v>
      </c>
      <c r="T2403">
        <v>2026</v>
      </c>
      <c r="U2403" t="s">
        <v>92</v>
      </c>
      <c r="V2403">
        <v>11</v>
      </c>
      <c r="W2403" t="s">
        <v>86</v>
      </c>
    </row>
    <row r="2404" spans="1:23">
      <c r="A2404">
        <v>2470</v>
      </c>
      <c r="B2404" s="11">
        <v>46345</v>
      </c>
      <c r="C2404">
        <v>2026</v>
      </c>
      <c r="D2404" t="s">
        <v>92</v>
      </c>
      <c r="E2404" t="s">
        <v>86</v>
      </c>
      <c r="F2404" t="s">
        <v>6</v>
      </c>
      <c r="G2404" t="s">
        <v>27</v>
      </c>
      <c r="H2404" t="s">
        <v>19</v>
      </c>
      <c r="I2404" t="s">
        <v>16</v>
      </c>
      <c r="J2404" t="s">
        <v>9</v>
      </c>
      <c r="K2404" t="s">
        <v>10</v>
      </c>
      <c r="L2404">
        <v>1</v>
      </c>
      <c r="M2404">
        <v>92.13</v>
      </c>
      <c r="N2404">
        <v>0.15</v>
      </c>
      <c r="O2404">
        <v>45.85</v>
      </c>
      <c r="P2404">
        <v>78.31049999999999</v>
      </c>
      <c r="Q2404">
        <v>45.85</v>
      </c>
      <c r="R2404">
        <v>32.460499999999989</v>
      </c>
      <c r="S2404">
        <v>0.41451018701195874</v>
      </c>
      <c r="T2404">
        <v>2026</v>
      </c>
      <c r="U2404" t="s">
        <v>92</v>
      </c>
      <c r="V2404">
        <v>11</v>
      </c>
      <c r="W2404" t="s">
        <v>86</v>
      </c>
    </row>
    <row r="2405" spans="1:23">
      <c r="A2405">
        <v>3452</v>
      </c>
      <c r="B2405" s="11">
        <v>46345</v>
      </c>
      <c r="C2405">
        <v>2026</v>
      </c>
      <c r="D2405" t="s">
        <v>92</v>
      </c>
      <c r="E2405" t="s">
        <v>86</v>
      </c>
      <c r="F2405" t="s">
        <v>6</v>
      </c>
      <c r="G2405" t="s">
        <v>43</v>
      </c>
      <c r="H2405" t="s">
        <v>2</v>
      </c>
      <c r="I2405" t="s">
        <v>3</v>
      </c>
      <c r="J2405" t="s">
        <v>9</v>
      </c>
      <c r="K2405" t="s">
        <v>37</v>
      </c>
      <c r="L2405">
        <v>5</v>
      </c>
      <c r="M2405">
        <v>151.09</v>
      </c>
      <c r="N2405">
        <v>0.05</v>
      </c>
      <c r="O2405">
        <v>79.33</v>
      </c>
      <c r="P2405">
        <v>717.67750000000001</v>
      </c>
      <c r="Q2405">
        <v>396.65</v>
      </c>
      <c r="R2405">
        <v>321.02750000000003</v>
      </c>
      <c r="S2405">
        <v>0.44731442744129507</v>
      </c>
      <c r="T2405">
        <v>2026</v>
      </c>
      <c r="U2405" t="s">
        <v>92</v>
      </c>
      <c r="V2405">
        <v>11</v>
      </c>
      <c r="W2405" t="s">
        <v>86</v>
      </c>
    </row>
    <row r="2406" spans="1:23">
      <c r="A2406">
        <v>4207</v>
      </c>
      <c r="B2406" s="11">
        <v>46345</v>
      </c>
      <c r="C2406">
        <v>2026</v>
      </c>
      <c r="D2406" t="s">
        <v>92</v>
      </c>
      <c r="E2406" t="s">
        <v>86</v>
      </c>
      <c r="F2406" t="s">
        <v>6</v>
      </c>
      <c r="G2406" t="s">
        <v>43</v>
      </c>
      <c r="H2406" t="s">
        <v>2</v>
      </c>
      <c r="I2406" t="s">
        <v>13</v>
      </c>
      <c r="J2406" t="s">
        <v>4</v>
      </c>
      <c r="K2406" t="s">
        <v>30</v>
      </c>
      <c r="L2406">
        <v>2</v>
      </c>
      <c r="M2406">
        <v>103.99</v>
      </c>
      <c r="N2406">
        <v>0</v>
      </c>
      <c r="O2406">
        <v>50.36</v>
      </c>
      <c r="P2406">
        <v>207.98</v>
      </c>
      <c r="Q2406">
        <v>100.72</v>
      </c>
      <c r="R2406">
        <v>107.25999999999999</v>
      </c>
      <c r="S2406">
        <v>0.51572266564092695</v>
      </c>
      <c r="T2406">
        <v>2026</v>
      </c>
      <c r="U2406" t="s">
        <v>92</v>
      </c>
      <c r="V2406">
        <v>11</v>
      </c>
      <c r="W2406" t="s">
        <v>86</v>
      </c>
    </row>
    <row r="2407" spans="1:23">
      <c r="A2407">
        <v>695</v>
      </c>
      <c r="B2407" s="11">
        <v>46346</v>
      </c>
      <c r="C2407">
        <v>2026</v>
      </c>
      <c r="D2407" t="s">
        <v>92</v>
      </c>
      <c r="E2407" t="s">
        <v>86</v>
      </c>
      <c r="F2407" t="s">
        <v>11</v>
      </c>
      <c r="G2407" t="s">
        <v>18</v>
      </c>
      <c r="H2407" t="s">
        <v>2</v>
      </c>
      <c r="I2407" t="s">
        <v>3</v>
      </c>
      <c r="J2407" t="s">
        <v>14</v>
      </c>
      <c r="K2407" t="s">
        <v>15</v>
      </c>
      <c r="L2407">
        <v>1</v>
      </c>
      <c r="M2407">
        <v>36.909999999999997</v>
      </c>
      <c r="N2407">
        <v>0.1</v>
      </c>
      <c r="O2407">
        <v>13.43</v>
      </c>
      <c r="P2407">
        <v>33.219000000000001</v>
      </c>
      <c r="Q2407">
        <v>13.43</v>
      </c>
      <c r="R2407">
        <v>19.789000000000001</v>
      </c>
      <c r="S2407">
        <v>0.59571329660736327</v>
      </c>
      <c r="T2407">
        <v>2026</v>
      </c>
      <c r="U2407" t="s">
        <v>92</v>
      </c>
      <c r="V2407">
        <v>11</v>
      </c>
      <c r="W2407" t="s">
        <v>86</v>
      </c>
    </row>
    <row r="2408" spans="1:23">
      <c r="A2408">
        <v>1127</v>
      </c>
      <c r="B2408" s="11">
        <v>46346</v>
      </c>
      <c r="C2408">
        <v>2026</v>
      </c>
      <c r="D2408" t="s">
        <v>92</v>
      </c>
      <c r="E2408" t="s">
        <v>86</v>
      </c>
      <c r="F2408" t="s">
        <v>0</v>
      </c>
      <c r="G2408" t="s">
        <v>1</v>
      </c>
      <c r="H2408" t="s">
        <v>28</v>
      </c>
      <c r="I2408" t="s">
        <v>13</v>
      </c>
      <c r="J2408" t="s">
        <v>4</v>
      </c>
      <c r="K2408" t="s">
        <v>5</v>
      </c>
      <c r="L2408">
        <v>2</v>
      </c>
      <c r="M2408">
        <v>81.02</v>
      </c>
      <c r="N2408">
        <v>0</v>
      </c>
      <c r="O2408">
        <v>43.22</v>
      </c>
      <c r="P2408">
        <v>162.04</v>
      </c>
      <c r="Q2408">
        <v>86.44</v>
      </c>
      <c r="R2408">
        <v>75.599999999999994</v>
      </c>
      <c r="S2408">
        <v>0.46655146877314241</v>
      </c>
      <c r="T2408">
        <v>2026</v>
      </c>
      <c r="U2408" t="s">
        <v>92</v>
      </c>
      <c r="V2408">
        <v>11</v>
      </c>
      <c r="W2408" t="s">
        <v>86</v>
      </c>
    </row>
    <row r="2409" spans="1:23">
      <c r="A2409">
        <v>1174</v>
      </c>
      <c r="B2409" s="11">
        <v>46346</v>
      </c>
      <c r="C2409">
        <v>2026</v>
      </c>
      <c r="D2409" t="s">
        <v>92</v>
      </c>
      <c r="E2409" t="s">
        <v>86</v>
      </c>
      <c r="F2409" t="s">
        <v>0</v>
      </c>
      <c r="G2409" t="s">
        <v>1</v>
      </c>
      <c r="H2409" t="s">
        <v>28</v>
      </c>
      <c r="I2409" t="s">
        <v>13</v>
      </c>
      <c r="J2409" t="s">
        <v>14</v>
      </c>
      <c r="K2409" t="s">
        <v>48</v>
      </c>
      <c r="L2409">
        <v>3</v>
      </c>
      <c r="M2409">
        <v>164.36</v>
      </c>
      <c r="N2409">
        <v>0.05</v>
      </c>
      <c r="O2409">
        <v>88.7</v>
      </c>
      <c r="P2409">
        <v>468.42600000000004</v>
      </c>
      <c r="Q2409">
        <v>266.10000000000002</v>
      </c>
      <c r="R2409">
        <v>202.32600000000002</v>
      </c>
      <c r="S2409">
        <v>0.43192734818306416</v>
      </c>
      <c r="T2409">
        <v>2026</v>
      </c>
      <c r="U2409" t="s">
        <v>92</v>
      </c>
      <c r="V2409">
        <v>11</v>
      </c>
      <c r="W2409" t="s">
        <v>86</v>
      </c>
    </row>
    <row r="2410" spans="1:23">
      <c r="A2410">
        <v>3968</v>
      </c>
      <c r="B2410" s="11">
        <v>46346</v>
      </c>
      <c r="C2410">
        <v>2026</v>
      </c>
      <c r="D2410" t="s">
        <v>92</v>
      </c>
      <c r="E2410" t="s">
        <v>86</v>
      </c>
      <c r="F2410" t="s">
        <v>6</v>
      </c>
      <c r="G2410" t="s">
        <v>41</v>
      </c>
      <c r="H2410" t="s">
        <v>8</v>
      </c>
      <c r="I2410" t="s">
        <v>16</v>
      </c>
      <c r="J2410" t="s">
        <v>34</v>
      </c>
      <c r="K2410" t="s">
        <v>45</v>
      </c>
      <c r="L2410">
        <v>5</v>
      </c>
      <c r="M2410">
        <v>51.36</v>
      </c>
      <c r="N2410">
        <v>0.1</v>
      </c>
      <c r="O2410">
        <v>22.45</v>
      </c>
      <c r="P2410">
        <v>231.12</v>
      </c>
      <c r="Q2410">
        <v>112.25</v>
      </c>
      <c r="R2410">
        <v>118.87</v>
      </c>
      <c r="S2410">
        <v>0.51432156455520939</v>
      </c>
      <c r="T2410">
        <v>2026</v>
      </c>
      <c r="U2410" t="s">
        <v>92</v>
      </c>
      <c r="V2410">
        <v>11</v>
      </c>
      <c r="W2410" t="s">
        <v>86</v>
      </c>
    </row>
    <row r="2411" spans="1:23">
      <c r="A2411">
        <v>4049</v>
      </c>
      <c r="B2411" s="11">
        <v>46346</v>
      </c>
      <c r="C2411">
        <v>2026</v>
      </c>
      <c r="D2411" t="s">
        <v>92</v>
      </c>
      <c r="E2411" t="s">
        <v>86</v>
      </c>
      <c r="F2411" t="s">
        <v>11</v>
      </c>
      <c r="G2411" t="s">
        <v>52</v>
      </c>
      <c r="H2411" t="s">
        <v>28</v>
      </c>
      <c r="I2411" t="s">
        <v>3</v>
      </c>
      <c r="J2411" t="s">
        <v>14</v>
      </c>
      <c r="K2411" t="s">
        <v>15</v>
      </c>
      <c r="L2411">
        <v>1</v>
      </c>
      <c r="M2411">
        <v>36.590000000000003</v>
      </c>
      <c r="N2411">
        <v>0</v>
      </c>
      <c r="O2411">
        <v>13.73</v>
      </c>
      <c r="P2411">
        <v>36.590000000000003</v>
      </c>
      <c r="Q2411">
        <v>13.73</v>
      </c>
      <c r="R2411">
        <v>22.860000000000003</v>
      </c>
      <c r="S2411">
        <v>0.62476086362394101</v>
      </c>
      <c r="T2411">
        <v>2026</v>
      </c>
      <c r="U2411" t="s">
        <v>92</v>
      </c>
      <c r="V2411">
        <v>11</v>
      </c>
      <c r="W2411" t="s">
        <v>86</v>
      </c>
    </row>
    <row r="2412" spans="1:23">
      <c r="A2412">
        <v>3</v>
      </c>
      <c r="B2412" s="11">
        <v>46347</v>
      </c>
      <c r="C2412">
        <v>2026</v>
      </c>
      <c r="D2412" t="s">
        <v>92</v>
      </c>
      <c r="E2412" t="s">
        <v>86</v>
      </c>
      <c r="F2412" t="s">
        <v>20</v>
      </c>
      <c r="G2412" t="s">
        <v>31</v>
      </c>
      <c r="H2412" t="s">
        <v>19</v>
      </c>
      <c r="I2412" t="s">
        <v>3</v>
      </c>
      <c r="J2412" t="s">
        <v>23</v>
      </c>
      <c r="K2412" t="s">
        <v>51</v>
      </c>
      <c r="L2412">
        <v>5</v>
      </c>
      <c r="M2412">
        <v>122.33</v>
      </c>
      <c r="N2412">
        <v>0.15</v>
      </c>
      <c r="O2412">
        <v>58.98</v>
      </c>
      <c r="P2412">
        <v>519.90249999999992</v>
      </c>
      <c r="Q2412">
        <v>294.89999999999998</v>
      </c>
      <c r="R2412">
        <v>225.00249999999994</v>
      </c>
      <c r="S2412">
        <v>0.43277826130861069</v>
      </c>
      <c r="T2412">
        <v>2026</v>
      </c>
      <c r="U2412" t="s">
        <v>92</v>
      </c>
      <c r="V2412">
        <v>11</v>
      </c>
      <c r="W2412" t="s">
        <v>86</v>
      </c>
    </row>
    <row r="2413" spans="1:23">
      <c r="A2413">
        <v>1603</v>
      </c>
      <c r="B2413" s="11">
        <v>46347</v>
      </c>
      <c r="C2413">
        <v>2026</v>
      </c>
      <c r="D2413" t="s">
        <v>92</v>
      </c>
      <c r="E2413" t="s">
        <v>86</v>
      </c>
      <c r="F2413" t="s">
        <v>20</v>
      </c>
      <c r="G2413" t="s">
        <v>33</v>
      </c>
      <c r="H2413" t="s">
        <v>2</v>
      </c>
      <c r="I2413" t="s">
        <v>3</v>
      </c>
      <c r="J2413" t="s">
        <v>23</v>
      </c>
      <c r="K2413" t="s">
        <v>40</v>
      </c>
      <c r="L2413">
        <v>1</v>
      </c>
      <c r="M2413">
        <v>83.49</v>
      </c>
      <c r="N2413">
        <v>0.05</v>
      </c>
      <c r="O2413">
        <v>39.659999999999997</v>
      </c>
      <c r="P2413">
        <v>79.315499999999986</v>
      </c>
      <c r="Q2413">
        <v>39.659999999999997</v>
      </c>
      <c r="R2413">
        <v>39.655499999999989</v>
      </c>
      <c r="S2413">
        <v>0.49997163227868446</v>
      </c>
      <c r="T2413">
        <v>2026</v>
      </c>
      <c r="U2413" t="s">
        <v>92</v>
      </c>
      <c r="V2413">
        <v>11</v>
      </c>
      <c r="W2413" t="s">
        <v>86</v>
      </c>
    </row>
    <row r="2414" spans="1:23">
      <c r="A2414">
        <v>2073</v>
      </c>
      <c r="B2414" s="11">
        <v>46347</v>
      </c>
      <c r="C2414">
        <v>2026</v>
      </c>
      <c r="D2414" t="s">
        <v>92</v>
      </c>
      <c r="E2414" t="s">
        <v>86</v>
      </c>
      <c r="F2414" t="s">
        <v>6</v>
      </c>
      <c r="G2414" t="s">
        <v>43</v>
      </c>
      <c r="H2414" t="s">
        <v>2</v>
      </c>
      <c r="I2414" t="s">
        <v>13</v>
      </c>
      <c r="J2414" t="s">
        <v>4</v>
      </c>
      <c r="K2414" t="s">
        <v>22</v>
      </c>
      <c r="L2414">
        <v>2</v>
      </c>
      <c r="M2414">
        <v>51.48</v>
      </c>
      <c r="N2414">
        <v>0.1</v>
      </c>
      <c r="O2414">
        <v>22.51</v>
      </c>
      <c r="P2414">
        <v>92.664000000000001</v>
      </c>
      <c r="Q2414">
        <v>45.02</v>
      </c>
      <c r="R2414">
        <v>47.643999999999998</v>
      </c>
      <c r="S2414">
        <v>0.51415868082534744</v>
      </c>
      <c r="T2414">
        <v>2026</v>
      </c>
      <c r="U2414" t="s">
        <v>92</v>
      </c>
      <c r="V2414">
        <v>11</v>
      </c>
      <c r="W2414" t="s">
        <v>86</v>
      </c>
    </row>
    <row r="2415" spans="1:23">
      <c r="A2415">
        <v>2487</v>
      </c>
      <c r="B2415" s="11">
        <v>46347</v>
      </c>
      <c r="C2415">
        <v>2026</v>
      </c>
      <c r="D2415" t="s">
        <v>92</v>
      </c>
      <c r="E2415" t="s">
        <v>86</v>
      </c>
      <c r="F2415" t="s">
        <v>11</v>
      </c>
      <c r="G2415" t="s">
        <v>12</v>
      </c>
      <c r="H2415" t="s">
        <v>28</v>
      </c>
      <c r="I2415" t="s">
        <v>13</v>
      </c>
      <c r="J2415" t="s">
        <v>23</v>
      </c>
      <c r="K2415" t="s">
        <v>51</v>
      </c>
      <c r="L2415">
        <v>1</v>
      </c>
      <c r="M2415">
        <v>123.43</v>
      </c>
      <c r="N2415">
        <v>0.15</v>
      </c>
      <c r="O2415">
        <v>60.8</v>
      </c>
      <c r="P2415">
        <v>104.91550000000001</v>
      </c>
      <c r="Q2415">
        <v>60.8</v>
      </c>
      <c r="R2415">
        <v>44.115500000000011</v>
      </c>
      <c r="S2415">
        <v>0.42048601017008935</v>
      </c>
      <c r="T2415">
        <v>2026</v>
      </c>
      <c r="U2415" t="s">
        <v>92</v>
      </c>
      <c r="V2415">
        <v>11</v>
      </c>
      <c r="W2415" t="s">
        <v>86</v>
      </c>
    </row>
    <row r="2416" spans="1:23">
      <c r="A2416">
        <v>3407</v>
      </c>
      <c r="B2416" s="11">
        <v>46347</v>
      </c>
      <c r="C2416">
        <v>2026</v>
      </c>
      <c r="D2416" t="s">
        <v>92</v>
      </c>
      <c r="E2416" t="s">
        <v>86</v>
      </c>
      <c r="F2416" t="s">
        <v>20</v>
      </c>
      <c r="G2416" t="s">
        <v>31</v>
      </c>
      <c r="H2416" t="s">
        <v>2</v>
      </c>
      <c r="I2416" t="s">
        <v>13</v>
      </c>
      <c r="J2416" t="s">
        <v>14</v>
      </c>
      <c r="K2416" t="s">
        <v>48</v>
      </c>
      <c r="L2416">
        <v>1</v>
      </c>
      <c r="M2416">
        <v>164.85</v>
      </c>
      <c r="N2416">
        <v>0.1</v>
      </c>
      <c r="O2416">
        <v>89.4</v>
      </c>
      <c r="P2416">
        <v>148.36500000000001</v>
      </c>
      <c r="Q2416">
        <v>89.4</v>
      </c>
      <c r="R2416">
        <v>58.965000000000003</v>
      </c>
      <c r="S2416">
        <v>0.39743200889697705</v>
      </c>
      <c r="T2416">
        <v>2026</v>
      </c>
      <c r="U2416" t="s">
        <v>92</v>
      </c>
      <c r="V2416">
        <v>11</v>
      </c>
      <c r="W2416" t="s">
        <v>86</v>
      </c>
    </row>
    <row r="2417" spans="1:23">
      <c r="A2417">
        <v>4052</v>
      </c>
      <c r="B2417" s="11">
        <v>46347</v>
      </c>
      <c r="C2417">
        <v>2026</v>
      </c>
      <c r="D2417" t="s">
        <v>92</v>
      </c>
      <c r="E2417" t="s">
        <v>86</v>
      </c>
      <c r="F2417" t="s">
        <v>0</v>
      </c>
      <c r="G2417" t="s">
        <v>1</v>
      </c>
      <c r="H2417" t="s">
        <v>2</v>
      </c>
      <c r="I2417" t="s">
        <v>13</v>
      </c>
      <c r="J2417" t="s">
        <v>14</v>
      </c>
      <c r="K2417" t="s">
        <v>32</v>
      </c>
      <c r="L2417">
        <v>1</v>
      </c>
      <c r="M2417">
        <v>46.82</v>
      </c>
      <c r="N2417">
        <v>0.2</v>
      </c>
      <c r="O2417">
        <v>18.27</v>
      </c>
      <c r="P2417">
        <v>37.456000000000003</v>
      </c>
      <c r="Q2417">
        <v>18.27</v>
      </c>
      <c r="R2417">
        <v>19.186000000000003</v>
      </c>
      <c r="S2417">
        <v>0.51222768047842804</v>
      </c>
      <c r="T2417">
        <v>2026</v>
      </c>
      <c r="U2417" t="s">
        <v>92</v>
      </c>
      <c r="V2417">
        <v>11</v>
      </c>
      <c r="W2417" t="s">
        <v>86</v>
      </c>
    </row>
    <row r="2418" spans="1:23">
      <c r="A2418">
        <v>119</v>
      </c>
      <c r="B2418" s="11">
        <v>46348</v>
      </c>
      <c r="C2418">
        <v>2026</v>
      </c>
      <c r="D2418" t="s">
        <v>92</v>
      </c>
      <c r="E2418" t="s">
        <v>86</v>
      </c>
      <c r="F2418" t="s">
        <v>0</v>
      </c>
      <c r="G2418" t="s">
        <v>36</v>
      </c>
      <c r="H2418" t="s">
        <v>2</v>
      </c>
      <c r="I2418" t="s">
        <v>13</v>
      </c>
      <c r="J2418" t="s">
        <v>34</v>
      </c>
      <c r="K2418" t="s">
        <v>35</v>
      </c>
      <c r="L2418">
        <v>1</v>
      </c>
      <c r="M2418">
        <v>41.16</v>
      </c>
      <c r="N2418">
        <v>0.1</v>
      </c>
      <c r="O2418">
        <v>14.82</v>
      </c>
      <c r="P2418">
        <v>37.043999999999997</v>
      </c>
      <c r="Q2418">
        <v>14.82</v>
      </c>
      <c r="R2418">
        <v>22.223999999999997</v>
      </c>
      <c r="S2418">
        <v>0.59993521218011014</v>
      </c>
      <c r="T2418">
        <v>2026</v>
      </c>
      <c r="U2418" t="s">
        <v>92</v>
      </c>
      <c r="V2418">
        <v>11</v>
      </c>
      <c r="W2418" t="s">
        <v>86</v>
      </c>
    </row>
    <row r="2419" spans="1:23">
      <c r="A2419">
        <v>298</v>
      </c>
      <c r="B2419" s="11">
        <v>46348</v>
      </c>
      <c r="C2419">
        <v>2026</v>
      </c>
      <c r="D2419" t="s">
        <v>92</v>
      </c>
      <c r="E2419" t="s">
        <v>86</v>
      </c>
      <c r="F2419" t="s">
        <v>6</v>
      </c>
      <c r="G2419" t="s">
        <v>43</v>
      </c>
      <c r="H2419" t="s">
        <v>28</v>
      </c>
      <c r="I2419" t="s">
        <v>13</v>
      </c>
      <c r="J2419" t="s">
        <v>23</v>
      </c>
      <c r="K2419" t="s">
        <v>29</v>
      </c>
      <c r="L2419">
        <v>1</v>
      </c>
      <c r="M2419">
        <v>196.08</v>
      </c>
      <c r="N2419">
        <v>0.1</v>
      </c>
      <c r="O2419">
        <v>104.19</v>
      </c>
      <c r="P2419">
        <v>176.47200000000001</v>
      </c>
      <c r="Q2419">
        <v>104.19</v>
      </c>
      <c r="R2419">
        <v>72.282000000000011</v>
      </c>
      <c r="S2419">
        <v>0.40959472324221408</v>
      </c>
      <c r="T2419">
        <v>2026</v>
      </c>
      <c r="U2419" t="s">
        <v>92</v>
      </c>
      <c r="V2419">
        <v>11</v>
      </c>
      <c r="W2419" t="s">
        <v>86</v>
      </c>
    </row>
    <row r="2420" spans="1:23">
      <c r="A2420">
        <v>419</v>
      </c>
      <c r="B2420" s="11">
        <v>46348</v>
      </c>
      <c r="C2420">
        <v>2026</v>
      </c>
      <c r="D2420" t="s">
        <v>92</v>
      </c>
      <c r="E2420" t="s">
        <v>86</v>
      </c>
      <c r="F2420" t="s">
        <v>20</v>
      </c>
      <c r="G2420" t="s">
        <v>33</v>
      </c>
      <c r="H2420" t="s">
        <v>19</v>
      </c>
      <c r="I2420" t="s">
        <v>13</v>
      </c>
      <c r="J2420" t="s">
        <v>23</v>
      </c>
      <c r="K2420" t="s">
        <v>29</v>
      </c>
      <c r="L2420">
        <v>1</v>
      </c>
      <c r="M2420">
        <v>192.62</v>
      </c>
      <c r="N2420">
        <v>0.1</v>
      </c>
      <c r="O2420">
        <v>105.97</v>
      </c>
      <c r="P2420">
        <v>173.358</v>
      </c>
      <c r="Q2420">
        <v>105.97</v>
      </c>
      <c r="R2420">
        <v>67.388000000000005</v>
      </c>
      <c r="S2420">
        <v>0.38872160500236508</v>
      </c>
      <c r="T2420">
        <v>2026</v>
      </c>
      <c r="U2420" t="s">
        <v>92</v>
      </c>
      <c r="V2420">
        <v>11</v>
      </c>
      <c r="W2420" t="s">
        <v>86</v>
      </c>
    </row>
    <row r="2421" spans="1:23">
      <c r="A2421">
        <v>1181</v>
      </c>
      <c r="B2421" s="11">
        <v>46348</v>
      </c>
      <c r="C2421">
        <v>2026</v>
      </c>
      <c r="D2421" t="s">
        <v>92</v>
      </c>
      <c r="E2421" t="s">
        <v>86</v>
      </c>
      <c r="F2421" t="s">
        <v>6</v>
      </c>
      <c r="G2421" t="s">
        <v>43</v>
      </c>
      <c r="H2421" t="s">
        <v>28</v>
      </c>
      <c r="I2421" t="s">
        <v>13</v>
      </c>
      <c r="J2421" t="s">
        <v>4</v>
      </c>
      <c r="K2421" t="s">
        <v>30</v>
      </c>
      <c r="L2421">
        <v>2</v>
      </c>
      <c r="M2421">
        <v>102.87</v>
      </c>
      <c r="N2421">
        <v>0.05</v>
      </c>
      <c r="O2421">
        <v>51.69</v>
      </c>
      <c r="P2421">
        <v>195.453</v>
      </c>
      <c r="Q2421">
        <v>103.38</v>
      </c>
      <c r="R2421">
        <v>92.073000000000008</v>
      </c>
      <c r="S2421">
        <v>0.4710748875688785</v>
      </c>
      <c r="T2421">
        <v>2026</v>
      </c>
      <c r="U2421" t="s">
        <v>92</v>
      </c>
      <c r="V2421">
        <v>11</v>
      </c>
      <c r="W2421" t="s">
        <v>86</v>
      </c>
    </row>
    <row r="2422" spans="1:23">
      <c r="A2422">
        <v>1924</v>
      </c>
      <c r="B2422" s="11">
        <v>46348</v>
      </c>
      <c r="C2422">
        <v>2026</v>
      </c>
      <c r="D2422" t="s">
        <v>92</v>
      </c>
      <c r="E2422" t="s">
        <v>86</v>
      </c>
      <c r="F2422" t="s">
        <v>0</v>
      </c>
      <c r="G2422" t="s">
        <v>50</v>
      </c>
      <c r="H2422" t="s">
        <v>2</v>
      </c>
      <c r="I2422" t="s">
        <v>13</v>
      </c>
      <c r="J2422" t="s">
        <v>4</v>
      </c>
      <c r="K2422" t="s">
        <v>22</v>
      </c>
      <c r="L2422">
        <v>3</v>
      </c>
      <c r="M2422">
        <v>50.99</v>
      </c>
      <c r="N2422">
        <v>0.2</v>
      </c>
      <c r="O2422">
        <v>22.53</v>
      </c>
      <c r="P2422">
        <v>122.376</v>
      </c>
      <c r="Q2422">
        <v>67.59</v>
      </c>
      <c r="R2422">
        <v>54.786000000000001</v>
      </c>
      <c r="S2422">
        <v>0.44768582074916652</v>
      </c>
      <c r="T2422">
        <v>2026</v>
      </c>
      <c r="U2422" t="s">
        <v>92</v>
      </c>
      <c r="V2422">
        <v>11</v>
      </c>
      <c r="W2422" t="s">
        <v>86</v>
      </c>
    </row>
    <row r="2423" spans="1:23">
      <c r="A2423">
        <v>3829</v>
      </c>
      <c r="B2423" s="11">
        <v>46348</v>
      </c>
      <c r="C2423">
        <v>2026</v>
      </c>
      <c r="D2423" t="s">
        <v>92</v>
      </c>
      <c r="E2423" t="s">
        <v>86</v>
      </c>
      <c r="F2423" t="s">
        <v>6</v>
      </c>
      <c r="G2423" t="s">
        <v>43</v>
      </c>
      <c r="H2423" t="s">
        <v>19</v>
      </c>
      <c r="I2423" t="s">
        <v>13</v>
      </c>
      <c r="J2423" t="s">
        <v>4</v>
      </c>
      <c r="K2423" t="s">
        <v>26</v>
      </c>
      <c r="L2423">
        <v>1</v>
      </c>
      <c r="M2423">
        <v>39.94</v>
      </c>
      <c r="N2423">
        <v>0.1</v>
      </c>
      <c r="O2423">
        <v>16.89</v>
      </c>
      <c r="P2423">
        <v>35.945999999999998</v>
      </c>
      <c r="Q2423">
        <v>16.89</v>
      </c>
      <c r="R2423">
        <v>19.055999999999997</v>
      </c>
      <c r="S2423">
        <v>0.53012852612251704</v>
      </c>
      <c r="T2423">
        <v>2026</v>
      </c>
      <c r="U2423" t="s">
        <v>92</v>
      </c>
      <c r="V2423">
        <v>11</v>
      </c>
      <c r="W2423" t="s">
        <v>86</v>
      </c>
    </row>
    <row r="2424" spans="1:23">
      <c r="A2424">
        <v>5065</v>
      </c>
      <c r="B2424" s="11">
        <v>46348</v>
      </c>
      <c r="C2424">
        <v>2026</v>
      </c>
      <c r="D2424" t="s">
        <v>92</v>
      </c>
      <c r="E2424" t="s">
        <v>86</v>
      </c>
      <c r="F2424" t="s">
        <v>20</v>
      </c>
      <c r="G2424" t="s">
        <v>33</v>
      </c>
      <c r="H2424" t="s">
        <v>2</v>
      </c>
      <c r="I2424" t="s">
        <v>13</v>
      </c>
      <c r="J2424" t="s">
        <v>14</v>
      </c>
      <c r="K2424" t="s">
        <v>48</v>
      </c>
      <c r="L2424">
        <v>2</v>
      </c>
      <c r="M2424">
        <v>166.15</v>
      </c>
      <c r="N2424">
        <v>0</v>
      </c>
      <c r="O2424">
        <v>86.42</v>
      </c>
      <c r="P2424">
        <v>332.3</v>
      </c>
      <c r="Q2424">
        <v>172.84</v>
      </c>
      <c r="R2424">
        <v>159.46</v>
      </c>
      <c r="S2424">
        <v>0.47986758952753539</v>
      </c>
      <c r="T2424">
        <v>2026</v>
      </c>
      <c r="U2424" t="s">
        <v>92</v>
      </c>
      <c r="V2424">
        <v>11</v>
      </c>
      <c r="W2424" t="s">
        <v>86</v>
      </c>
    </row>
    <row r="2425" spans="1:23">
      <c r="A2425">
        <v>5146</v>
      </c>
      <c r="B2425" s="11">
        <v>46348</v>
      </c>
      <c r="C2425">
        <v>2026</v>
      </c>
      <c r="D2425" t="s">
        <v>92</v>
      </c>
      <c r="E2425" t="s">
        <v>86</v>
      </c>
      <c r="F2425" t="s">
        <v>6</v>
      </c>
      <c r="G2425" t="s">
        <v>27</v>
      </c>
      <c r="H2425" t="s">
        <v>2</v>
      </c>
      <c r="I2425" t="s">
        <v>13</v>
      </c>
      <c r="J2425" t="s">
        <v>34</v>
      </c>
      <c r="K2425" t="s">
        <v>42</v>
      </c>
      <c r="L2425">
        <v>1</v>
      </c>
      <c r="M2425">
        <v>35.79</v>
      </c>
      <c r="N2425">
        <v>0.1</v>
      </c>
      <c r="O2425">
        <v>14.17</v>
      </c>
      <c r="P2425">
        <v>32.210999999999999</v>
      </c>
      <c r="Q2425">
        <v>14.17</v>
      </c>
      <c r="R2425">
        <v>18.040999999999997</v>
      </c>
      <c r="S2425">
        <v>0.56008816863804278</v>
      </c>
      <c r="T2425">
        <v>2026</v>
      </c>
      <c r="U2425" t="s">
        <v>92</v>
      </c>
      <c r="V2425">
        <v>11</v>
      </c>
      <c r="W2425" t="s">
        <v>86</v>
      </c>
    </row>
    <row r="2426" spans="1:23">
      <c r="A2426">
        <v>320</v>
      </c>
      <c r="B2426" s="11">
        <v>46349</v>
      </c>
      <c r="C2426">
        <v>2026</v>
      </c>
      <c r="D2426" t="s">
        <v>92</v>
      </c>
      <c r="E2426" t="s">
        <v>86</v>
      </c>
      <c r="F2426" t="s">
        <v>11</v>
      </c>
      <c r="G2426" t="s">
        <v>12</v>
      </c>
      <c r="H2426" t="s">
        <v>2</v>
      </c>
      <c r="I2426" t="s">
        <v>13</v>
      </c>
      <c r="J2426" t="s">
        <v>23</v>
      </c>
      <c r="K2426" t="s">
        <v>29</v>
      </c>
      <c r="L2426">
        <v>5</v>
      </c>
      <c r="M2426">
        <v>196.53</v>
      </c>
      <c r="N2426">
        <v>0.15</v>
      </c>
      <c r="O2426">
        <v>105.01</v>
      </c>
      <c r="P2426">
        <v>835.25249999999994</v>
      </c>
      <c r="Q2426">
        <v>525.05000000000007</v>
      </c>
      <c r="R2426">
        <v>310.20249999999987</v>
      </c>
      <c r="S2426">
        <v>0.37138769414039452</v>
      </c>
      <c r="T2426">
        <v>2026</v>
      </c>
      <c r="U2426" t="s">
        <v>92</v>
      </c>
      <c r="V2426">
        <v>11</v>
      </c>
      <c r="W2426" t="s">
        <v>86</v>
      </c>
    </row>
    <row r="2427" spans="1:23">
      <c r="A2427">
        <v>1250</v>
      </c>
      <c r="B2427" s="11">
        <v>46349</v>
      </c>
      <c r="C2427">
        <v>2026</v>
      </c>
      <c r="D2427" t="s">
        <v>92</v>
      </c>
      <c r="E2427" t="s">
        <v>86</v>
      </c>
      <c r="F2427" t="s">
        <v>6</v>
      </c>
      <c r="G2427" t="s">
        <v>43</v>
      </c>
      <c r="H2427" t="s">
        <v>2</v>
      </c>
      <c r="I2427" t="s">
        <v>13</v>
      </c>
      <c r="J2427" t="s">
        <v>14</v>
      </c>
      <c r="K2427" t="s">
        <v>15</v>
      </c>
      <c r="L2427">
        <v>6</v>
      </c>
      <c r="M2427">
        <v>36.35</v>
      </c>
      <c r="N2427">
        <v>0</v>
      </c>
      <c r="O2427">
        <v>13.24</v>
      </c>
      <c r="P2427">
        <v>218.10000000000002</v>
      </c>
      <c r="Q2427">
        <v>79.44</v>
      </c>
      <c r="R2427">
        <v>138.66000000000003</v>
      </c>
      <c r="S2427">
        <v>0.63576341127922975</v>
      </c>
      <c r="T2427">
        <v>2026</v>
      </c>
      <c r="U2427" t="s">
        <v>92</v>
      </c>
      <c r="V2427">
        <v>11</v>
      </c>
      <c r="W2427" t="s">
        <v>86</v>
      </c>
    </row>
    <row r="2428" spans="1:23">
      <c r="A2428">
        <v>2584</v>
      </c>
      <c r="B2428" s="11">
        <v>46349</v>
      </c>
      <c r="C2428">
        <v>2026</v>
      </c>
      <c r="D2428" t="s">
        <v>92</v>
      </c>
      <c r="E2428" t="s">
        <v>86</v>
      </c>
      <c r="F2428" t="s">
        <v>6</v>
      </c>
      <c r="G2428" t="s">
        <v>27</v>
      </c>
      <c r="H2428" t="s">
        <v>8</v>
      </c>
      <c r="I2428" t="s">
        <v>3</v>
      </c>
      <c r="J2428" t="s">
        <v>23</v>
      </c>
      <c r="K2428" t="s">
        <v>29</v>
      </c>
      <c r="L2428">
        <v>15</v>
      </c>
      <c r="M2428">
        <v>192.23</v>
      </c>
      <c r="N2428">
        <v>0.15</v>
      </c>
      <c r="O2428">
        <v>106.34</v>
      </c>
      <c r="P2428">
        <v>2450.9324999999999</v>
      </c>
      <c r="Q2428">
        <v>1595.1000000000001</v>
      </c>
      <c r="R2428">
        <v>855.83249999999975</v>
      </c>
      <c r="S2428">
        <v>0.34918648310387979</v>
      </c>
      <c r="T2428">
        <v>2026</v>
      </c>
      <c r="U2428" t="s">
        <v>92</v>
      </c>
      <c r="V2428">
        <v>11</v>
      </c>
      <c r="W2428" t="s">
        <v>86</v>
      </c>
    </row>
    <row r="2429" spans="1:23">
      <c r="A2429">
        <v>2717</v>
      </c>
      <c r="B2429" s="11">
        <v>46349</v>
      </c>
      <c r="C2429">
        <v>2026</v>
      </c>
      <c r="D2429" t="s">
        <v>92</v>
      </c>
      <c r="E2429" t="s">
        <v>86</v>
      </c>
      <c r="F2429" t="s">
        <v>6</v>
      </c>
      <c r="G2429" t="s">
        <v>43</v>
      </c>
      <c r="H2429" t="s">
        <v>2</v>
      </c>
      <c r="I2429" t="s">
        <v>13</v>
      </c>
      <c r="J2429" t="s">
        <v>14</v>
      </c>
      <c r="K2429" t="s">
        <v>48</v>
      </c>
      <c r="L2429">
        <v>2</v>
      </c>
      <c r="M2429">
        <v>167.9</v>
      </c>
      <c r="N2429">
        <v>0.15</v>
      </c>
      <c r="O2429">
        <v>89.55</v>
      </c>
      <c r="P2429">
        <v>285.43</v>
      </c>
      <c r="Q2429">
        <v>179.1</v>
      </c>
      <c r="R2429">
        <v>106.33000000000001</v>
      </c>
      <c r="S2429">
        <v>0.37252566303471957</v>
      </c>
      <c r="T2429">
        <v>2026</v>
      </c>
      <c r="U2429" t="s">
        <v>92</v>
      </c>
      <c r="V2429">
        <v>11</v>
      </c>
      <c r="W2429" t="s">
        <v>86</v>
      </c>
    </row>
    <row r="2430" spans="1:23">
      <c r="A2430">
        <v>2737</v>
      </c>
      <c r="B2430" s="11">
        <v>46349</v>
      </c>
      <c r="C2430">
        <v>2026</v>
      </c>
      <c r="D2430" t="s">
        <v>92</v>
      </c>
      <c r="E2430" t="s">
        <v>86</v>
      </c>
      <c r="F2430" t="s">
        <v>6</v>
      </c>
      <c r="G2430" t="s">
        <v>27</v>
      </c>
      <c r="H2430" t="s">
        <v>2</v>
      </c>
      <c r="I2430" t="s">
        <v>16</v>
      </c>
      <c r="J2430" t="s">
        <v>23</v>
      </c>
      <c r="K2430" t="s">
        <v>40</v>
      </c>
      <c r="L2430">
        <v>2</v>
      </c>
      <c r="M2430">
        <v>80.709999999999994</v>
      </c>
      <c r="N2430">
        <v>0.1</v>
      </c>
      <c r="O2430">
        <v>39.33</v>
      </c>
      <c r="P2430">
        <v>145.27799999999999</v>
      </c>
      <c r="Q2430">
        <v>78.66</v>
      </c>
      <c r="R2430">
        <v>66.617999999999995</v>
      </c>
      <c r="S2430">
        <v>0.45855532152149669</v>
      </c>
      <c r="T2430">
        <v>2026</v>
      </c>
      <c r="U2430" t="s">
        <v>92</v>
      </c>
      <c r="V2430">
        <v>11</v>
      </c>
      <c r="W2430" t="s">
        <v>86</v>
      </c>
    </row>
    <row r="2431" spans="1:23">
      <c r="A2431">
        <v>3021</v>
      </c>
      <c r="B2431" s="11">
        <v>46349</v>
      </c>
      <c r="C2431">
        <v>2026</v>
      </c>
      <c r="D2431" t="s">
        <v>92</v>
      </c>
      <c r="E2431" t="s">
        <v>86</v>
      </c>
      <c r="F2431" t="s">
        <v>0</v>
      </c>
      <c r="G2431" t="s">
        <v>50</v>
      </c>
      <c r="H2431" t="s">
        <v>2</v>
      </c>
      <c r="I2431" t="s">
        <v>16</v>
      </c>
      <c r="J2431" t="s">
        <v>9</v>
      </c>
      <c r="K2431" t="s">
        <v>46</v>
      </c>
      <c r="L2431">
        <v>1</v>
      </c>
      <c r="M2431">
        <v>71.66</v>
      </c>
      <c r="N2431">
        <v>0.2</v>
      </c>
      <c r="O2431">
        <v>31.83</v>
      </c>
      <c r="P2431">
        <v>57.328000000000003</v>
      </c>
      <c r="Q2431">
        <v>31.83</v>
      </c>
      <c r="R2431">
        <v>25.498000000000005</v>
      </c>
      <c r="S2431">
        <v>0.44477393245883345</v>
      </c>
      <c r="T2431">
        <v>2026</v>
      </c>
      <c r="U2431" t="s">
        <v>92</v>
      </c>
      <c r="V2431">
        <v>11</v>
      </c>
      <c r="W2431" t="s">
        <v>86</v>
      </c>
    </row>
    <row r="2432" spans="1:23">
      <c r="A2432">
        <v>5199</v>
      </c>
      <c r="B2432" s="11">
        <v>46349</v>
      </c>
      <c r="C2432">
        <v>2026</v>
      </c>
      <c r="D2432" t="s">
        <v>92</v>
      </c>
      <c r="E2432" t="s">
        <v>86</v>
      </c>
      <c r="F2432" t="s">
        <v>11</v>
      </c>
      <c r="G2432" t="s">
        <v>18</v>
      </c>
      <c r="H2432" t="s">
        <v>2</v>
      </c>
      <c r="I2432" t="s">
        <v>3</v>
      </c>
      <c r="J2432" t="s">
        <v>23</v>
      </c>
      <c r="K2432" t="s">
        <v>51</v>
      </c>
      <c r="L2432">
        <v>5</v>
      </c>
      <c r="M2432">
        <v>125.23</v>
      </c>
      <c r="N2432">
        <v>0.05</v>
      </c>
      <c r="O2432">
        <v>59.84</v>
      </c>
      <c r="P2432">
        <v>594.84249999999997</v>
      </c>
      <c r="Q2432">
        <v>299.20000000000005</v>
      </c>
      <c r="R2432">
        <v>295.64249999999993</v>
      </c>
      <c r="S2432">
        <v>0.49700971265503041</v>
      </c>
      <c r="T2432">
        <v>2026</v>
      </c>
      <c r="U2432" t="s">
        <v>92</v>
      </c>
      <c r="V2432">
        <v>11</v>
      </c>
      <c r="W2432" t="s">
        <v>86</v>
      </c>
    </row>
    <row r="2433" spans="1:23">
      <c r="A2433">
        <v>1202</v>
      </c>
      <c r="B2433" s="11">
        <v>46350</v>
      </c>
      <c r="C2433">
        <v>2026</v>
      </c>
      <c r="D2433" t="s">
        <v>92</v>
      </c>
      <c r="E2433" t="s">
        <v>86</v>
      </c>
      <c r="F2433" t="s">
        <v>0</v>
      </c>
      <c r="G2433" t="s">
        <v>50</v>
      </c>
      <c r="H2433" t="s">
        <v>28</v>
      </c>
      <c r="I2433" t="s">
        <v>3</v>
      </c>
      <c r="J2433" t="s">
        <v>9</v>
      </c>
      <c r="K2433" t="s">
        <v>10</v>
      </c>
      <c r="L2433">
        <v>2</v>
      </c>
      <c r="M2433">
        <v>91.33</v>
      </c>
      <c r="N2433">
        <v>0.15</v>
      </c>
      <c r="O2433">
        <v>45.45</v>
      </c>
      <c r="P2433">
        <v>155.261</v>
      </c>
      <c r="Q2433">
        <v>90.9</v>
      </c>
      <c r="R2433">
        <v>64.36099999999999</v>
      </c>
      <c r="S2433">
        <v>0.41453423589954974</v>
      </c>
      <c r="T2433">
        <v>2026</v>
      </c>
      <c r="U2433" t="s">
        <v>92</v>
      </c>
      <c r="V2433">
        <v>11</v>
      </c>
      <c r="W2433" t="s">
        <v>86</v>
      </c>
    </row>
    <row r="2434" spans="1:23">
      <c r="A2434">
        <v>1365</v>
      </c>
      <c r="B2434" s="11">
        <v>46350</v>
      </c>
      <c r="C2434">
        <v>2026</v>
      </c>
      <c r="D2434" t="s">
        <v>92</v>
      </c>
      <c r="E2434" t="s">
        <v>86</v>
      </c>
      <c r="F2434" t="s">
        <v>0</v>
      </c>
      <c r="G2434" t="s">
        <v>1</v>
      </c>
      <c r="H2434" t="s">
        <v>28</v>
      </c>
      <c r="I2434" t="s">
        <v>13</v>
      </c>
      <c r="J2434" t="s">
        <v>9</v>
      </c>
      <c r="K2434" t="s">
        <v>37</v>
      </c>
      <c r="L2434">
        <v>4</v>
      </c>
      <c r="M2434">
        <v>155.91</v>
      </c>
      <c r="N2434">
        <v>0</v>
      </c>
      <c r="O2434">
        <v>79.91</v>
      </c>
      <c r="P2434">
        <v>623.64</v>
      </c>
      <c r="Q2434">
        <v>319.64</v>
      </c>
      <c r="R2434">
        <v>304</v>
      </c>
      <c r="S2434">
        <v>0.48746071451478418</v>
      </c>
      <c r="T2434">
        <v>2026</v>
      </c>
      <c r="U2434" t="s">
        <v>92</v>
      </c>
      <c r="V2434">
        <v>11</v>
      </c>
      <c r="W2434" t="s">
        <v>86</v>
      </c>
    </row>
    <row r="2435" spans="1:23">
      <c r="A2435">
        <v>2575</v>
      </c>
      <c r="B2435" s="11">
        <v>46350</v>
      </c>
      <c r="C2435">
        <v>2026</v>
      </c>
      <c r="D2435" t="s">
        <v>92</v>
      </c>
      <c r="E2435" t="s">
        <v>86</v>
      </c>
      <c r="F2435" t="s">
        <v>11</v>
      </c>
      <c r="G2435" t="s">
        <v>39</v>
      </c>
      <c r="H2435" t="s">
        <v>19</v>
      </c>
      <c r="I2435" t="s">
        <v>3</v>
      </c>
      <c r="J2435" t="s">
        <v>34</v>
      </c>
      <c r="K2435" t="s">
        <v>35</v>
      </c>
      <c r="L2435">
        <v>1</v>
      </c>
      <c r="M2435">
        <v>39.42</v>
      </c>
      <c r="N2435">
        <v>0</v>
      </c>
      <c r="O2435">
        <v>14.63</v>
      </c>
      <c r="P2435">
        <v>39.42</v>
      </c>
      <c r="Q2435">
        <v>14.63</v>
      </c>
      <c r="R2435">
        <v>24.79</v>
      </c>
      <c r="S2435">
        <v>0.62886859462201927</v>
      </c>
      <c r="T2435">
        <v>2026</v>
      </c>
      <c r="U2435" t="s">
        <v>92</v>
      </c>
      <c r="V2435">
        <v>11</v>
      </c>
      <c r="W2435" t="s">
        <v>86</v>
      </c>
    </row>
    <row r="2436" spans="1:23">
      <c r="A2436">
        <v>2673</v>
      </c>
      <c r="B2436" s="11">
        <v>46350</v>
      </c>
      <c r="C2436">
        <v>2026</v>
      </c>
      <c r="D2436" t="s">
        <v>92</v>
      </c>
      <c r="E2436" t="s">
        <v>86</v>
      </c>
      <c r="F2436" t="s">
        <v>11</v>
      </c>
      <c r="G2436" t="s">
        <v>12</v>
      </c>
      <c r="H2436" t="s">
        <v>2</v>
      </c>
      <c r="I2436" t="s">
        <v>3</v>
      </c>
      <c r="J2436" t="s">
        <v>4</v>
      </c>
      <c r="K2436" t="s">
        <v>22</v>
      </c>
      <c r="L2436">
        <v>2</v>
      </c>
      <c r="M2436">
        <v>51.56</v>
      </c>
      <c r="N2436">
        <v>0.05</v>
      </c>
      <c r="O2436">
        <v>22.7</v>
      </c>
      <c r="P2436">
        <v>97.963999999999999</v>
      </c>
      <c r="Q2436">
        <v>45.4</v>
      </c>
      <c r="R2436">
        <v>52.564</v>
      </c>
      <c r="S2436">
        <v>0.5365644522477645</v>
      </c>
      <c r="T2436">
        <v>2026</v>
      </c>
      <c r="U2436" t="s">
        <v>92</v>
      </c>
      <c r="V2436">
        <v>11</v>
      </c>
      <c r="W2436" t="s">
        <v>86</v>
      </c>
    </row>
    <row r="2437" spans="1:23">
      <c r="A2437">
        <v>4145</v>
      </c>
      <c r="B2437" s="11">
        <v>46350</v>
      </c>
      <c r="C2437">
        <v>2026</v>
      </c>
      <c r="D2437" t="s">
        <v>92</v>
      </c>
      <c r="E2437" t="s">
        <v>86</v>
      </c>
      <c r="F2437" t="s">
        <v>0</v>
      </c>
      <c r="G2437" t="s">
        <v>1</v>
      </c>
      <c r="H2437" t="s">
        <v>2</v>
      </c>
      <c r="I2437" t="s">
        <v>3</v>
      </c>
      <c r="J2437" t="s">
        <v>23</v>
      </c>
      <c r="K2437" t="s">
        <v>51</v>
      </c>
      <c r="L2437">
        <v>1</v>
      </c>
      <c r="M2437">
        <v>120.49</v>
      </c>
      <c r="N2437">
        <v>0.15</v>
      </c>
      <c r="O2437">
        <v>61.22</v>
      </c>
      <c r="P2437">
        <v>102.4165</v>
      </c>
      <c r="Q2437">
        <v>61.22</v>
      </c>
      <c r="R2437">
        <v>41.1965</v>
      </c>
      <c r="S2437">
        <v>0.40224475548373556</v>
      </c>
      <c r="T2437">
        <v>2026</v>
      </c>
      <c r="U2437" t="s">
        <v>92</v>
      </c>
      <c r="V2437">
        <v>11</v>
      </c>
      <c r="W2437" t="s">
        <v>86</v>
      </c>
    </row>
    <row r="2438" spans="1:23">
      <c r="A2438">
        <v>4610</v>
      </c>
      <c r="B2438" s="11">
        <v>46350</v>
      </c>
      <c r="C2438">
        <v>2026</v>
      </c>
      <c r="D2438" t="s">
        <v>92</v>
      </c>
      <c r="E2438" t="s">
        <v>86</v>
      </c>
      <c r="F2438" t="s">
        <v>11</v>
      </c>
      <c r="G2438" t="s">
        <v>52</v>
      </c>
      <c r="H2438" t="s">
        <v>19</v>
      </c>
      <c r="I2438" t="s">
        <v>3</v>
      </c>
      <c r="J2438" t="s">
        <v>9</v>
      </c>
      <c r="K2438" t="s">
        <v>37</v>
      </c>
      <c r="L2438">
        <v>2</v>
      </c>
      <c r="M2438">
        <v>153.96</v>
      </c>
      <c r="N2438">
        <v>0</v>
      </c>
      <c r="O2438">
        <v>79.33</v>
      </c>
      <c r="P2438">
        <v>307.92</v>
      </c>
      <c r="Q2438">
        <v>158.66</v>
      </c>
      <c r="R2438">
        <v>149.26000000000002</v>
      </c>
      <c r="S2438">
        <v>0.48473629514159527</v>
      </c>
      <c r="T2438">
        <v>2026</v>
      </c>
      <c r="U2438" t="s">
        <v>92</v>
      </c>
      <c r="V2438">
        <v>11</v>
      </c>
      <c r="W2438" t="s">
        <v>86</v>
      </c>
    </row>
    <row r="2439" spans="1:23">
      <c r="A2439">
        <v>4721</v>
      </c>
      <c r="B2439" s="11">
        <v>46350</v>
      </c>
      <c r="C2439">
        <v>2026</v>
      </c>
      <c r="D2439" t="s">
        <v>92</v>
      </c>
      <c r="E2439" t="s">
        <v>86</v>
      </c>
      <c r="F2439" t="s">
        <v>11</v>
      </c>
      <c r="G2439" t="s">
        <v>52</v>
      </c>
      <c r="H2439" t="s">
        <v>19</v>
      </c>
      <c r="I2439" t="s">
        <v>13</v>
      </c>
      <c r="J2439" t="s">
        <v>4</v>
      </c>
      <c r="K2439" t="s">
        <v>26</v>
      </c>
      <c r="L2439">
        <v>1</v>
      </c>
      <c r="M2439">
        <v>39.85</v>
      </c>
      <c r="N2439">
        <v>0</v>
      </c>
      <c r="O2439">
        <v>16.3</v>
      </c>
      <c r="P2439">
        <v>39.85</v>
      </c>
      <c r="Q2439">
        <v>16.3</v>
      </c>
      <c r="R2439">
        <v>23.55</v>
      </c>
      <c r="S2439">
        <v>0.59096612296110418</v>
      </c>
      <c r="T2439">
        <v>2026</v>
      </c>
      <c r="U2439" t="s">
        <v>92</v>
      </c>
      <c r="V2439">
        <v>11</v>
      </c>
      <c r="W2439" t="s">
        <v>86</v>
      </c>
    </row>
    <row r="2440" spans="1:23">
      <c r="A2440">
        <v>324</v>
      </c>
      <c r="B2440" s="11">
        <v>46351</v>
      </c>
      <c r="C2440">
        <v>2026</v>
      </c>
      <c r="D2440" t="s">
        <v>92</v>
      </c>
      <c r="E2440" t="s">
        <v>86</v>
      </c>
      <c r="F2440" t="s">
        <v>20</v>
      </c>
      <c r="G2440" t="s">
        <v>47</v>
      </c>
      <c r="H2440" t="s">
        <v>28</v>
      </c>
      <c r="I2440" t="s">
        <v>3</v>
      </c>
      <c r="J2440" t="s">
        <v>4</v>
      </c>
      <c r="K2440" t="s">
        <v>30</v>
      </c>
      <c r="L2440">
        <v>2</v>
      </c>
      <c r="M2440">
        <v>103.88</v>
      </c>
      <c r="N2440">
        <v>0.15</v>
      </c>
      <c r="O2440">
        <v>49.26</v>
      </c>
      <c r="P2440">
        <v>176.59599999999998</v>
      </c>
      <c r="Q2440">
        <v>98.52</v>
      </c>
      <c r="R2440">
        <v>78.075999999999979</v>
      </c>
      <c r="S2440">
        <v>0.44211646922920106</v>
      </c>
      <c r="T2440">
        <v>2026</v>
      </c>
      <c r="U2440" t="s">
        <v>92</v>
      </c>
      <c r="V2440">
        <v>11</v>
      </c>
      <c r="W2440" t="s">
        <v>86</v>
      </c>
    </row>
    <row r="2441" spans="1:23">
      <c r="A2441">
        <v>559</v>
      </c>
      <c r="B2441" s="11">
        <v>46351</v>
      </c>
      <c r="C2441">
        <v>2026</v>
      </c>
      <c r="D2441" t="s">
        <v>92</v>
      </c>
      <c r="E2441" t="s">
        <v>86</v>
      </c>
      <c r="F2441" t="s">
        <v>20</v>
      </c>
      <c r="G2441" t="s">
        <v>31</v>
      </c>
      <c r="H2441" t="s">
        <v>2</v>
      </c>
      <c r="I2441" t="s">
        <v>3</v>
      </c>
      <c r="J2441" t="s">
        <v>14</v>
      </c>
      <c r="K2441" t="s">
        <v>44</v>
      </c>
      <c r="L2441">
        <v>2</v>
      </c>
      <c r="M2441">
        <v>134.19</v>
      </c>
      <c r="N2441">
        <v>0.1</v>
      </c>
      <c r="O2441">
        <v>65.39</v>
      </c>
      <c r="P2441">
        <v>241.542</v>
      </c>
      <c r="Q2441">
        <v>130.78</v>
      </c>
      <c r="R2441">
        <v>110.762</v>
      </c>
      <c r="S2441">
        <v>0.45856207202060095</v>
      </c>
      <c r="T2441">
        <v>2026</v>
      </c>
      <c r="U2441" t="s">
        <v>92</v>
      </c>
      <c r="V2441">
        <v>11</v>
      </c>
      <c r="W2441" t="s">
        <v>86</v>
      </c>
    </row>
    <row r="2442" spans="1:23">
      <c r="A2442">
        <v>1108</v>
      </c>
      <c r="B2442" s="11">
        <v>46351</v>
      </c>
      <c r="C2442">
        <v>2026</v>
      </c>
      <c r="D2442" t="s">
        <v>92</v>
      </c>
      <c r="E2442" t="s">
        <v>86</v>
      </c>
      <c r="F2442" t="s">
        <v>6</v>
      </c>
      <c r="G2442" t="s">
        <v>7</v>
      </c>
      <c r="H2442" t="s">
        <v>28</v>
      </c>
      <c r="I2442" t="s">
        <v>13</v>
      </c>
      <c r="J2442" t="s">
        <v>14</v>
      </c>
      <c r="K2442" t="s">
        <v>15</v>
      </c>
      <c r="L2442">
        <v>1</v>
      </c>
      <c r="M2442">
        <v>37.06</v>
      </c>
      <c r="N2442">
        <v>0.1</v>
      </c>
      <c r="O2442">
        <v>13.18</v>
      </c>
      <c r="P2442">
        <v>33.354000000000006</v>
      </c>
      <c r="Q2442">
        <v>13.18</v>
      </c>
      <c r="R2442">
        <v>20.174000000000007</v>
      </c>
      <c r="S2442">
        <v>0.6048449961024166</v>
      </c>
      <c r="T2442">
        <v>2026</v>
      </c>
      <c r="U2442" t="s">
        <v>92</v>
      </c>
      <c r="V2442">
        <v>11</v>
      </c>
      <c r="W2442" t="s">
        <v>86</v>
      </c>
    </row>
    <row r="2443" spans="1:23">
      <c r="A2443">
        <v>1344</v>
      </c>
      <c r="B2443" s="11">
        <v>46351</v>
      </c>
      <c r="C2443">
        <v>2026</v>
      </c>
      <c r="D2443" t="s">
        <v>92</v>
      </c>
      <c r="E2443" t="s">
        <v>86</v>
      </c>
      <c r="F2443" t="s">
        <v>11</v>
      </c>
      <c r="G2443" t="s">
        <v>39</v>
      </c>
      <c r="H2443" t="s">
        <v>2</v>
      </c>
      <c r="I2443" t="s">
        <v>13</v>
      </c>
      <c r="J2443" t="s">
        <v>14</v>
      </c>
      <c r="K2443" t="s">
        <v>44</v>
      </c>
      <c r="L2443">
        <v>4</v>
      </c>
      <c r="M2443">
        <v>135.21</v>
      </c>
      <c r="N2443">
        <v>0.05</v>
      </c>
      <c r="O2443">
        <v>68.64</v>
      </c>
      <c r="P2443">
        <v>513.798</v>
      </c>
      <c r="Q2443">
        <v>274.56</v>
      </c>
      <c r="R2443">
        <v>239.238</v>
      </c>
      <c r="S2443">
        <v>0.46562656919645462</v>
      </c>
      <c r="T2443">
        <v>2026</v>
      </c>
      <c r="U2443" t="s">
        <v>92</v>
      </c>
      <c r="V2443">
        <v>11</v>
      </c>
      <c r="W2443" t="s">
        <v>86</v>
      </c>
    </row>
    <row r="2444" spans="1:23">
      <c r="A2444">
        <v>1922</v>
      </c>
      <c r="B2444" s="11">
        <v>46351</v>
      </c>
      <c r="C2444">
        <v>2026</v>
      </c>
      <c r="D2444" t="s">
        <v>92</v>
      </c>
      <c r="E2444" t="s">
        <v>86</v>
      </c>
      <c r="F2444" t="s">
        <v>0</v>
      </c>
      <c r="G2444" t="s">
        <v>36</v>
      </c>
      <c r="H2444" t="s">
        <v>28</v>
      </c>
      <c r="I2444" t="s">
        <v>3</v>
      </c>
      <c r="J2444" t="s">
        <v>9</v>
      </c>
      <c r="K2444" t="s">
        <v>17</v>
      </c>
      <c r="L2444">
        <v>2</v>
      </c>
      <c r="M2444">
        <v>145.77000000000001</v>
      </c>
      <c r="N2444">
        <v>0.1</v>
      </c>
      <c r="O2444">
        <v>78.14</v>
      </c>
      <c r="P2444">
        <v>262.38600000000002</v>
      </c>
      <c r="Q2444">
        <v>156.28</v>
      </c>
      <c r="R2444">
        <v>106.10600000000002</v>
      </c>
      <c r="S2444">
        <v>0.40438895367893107</v>
      </c>
      <c r="T2444">
        <v>2026</v>
      </c>
      <c r="U2444" t="s">
        <v>92</v>
      </c>
      <c r="V2444">
        <v>11</v>
      </c>
      <c r="W2444" t="s">
        <v>86</v>
      </c>
    </row>
    <row r="2445" spans="1:23">
      <c r="A2445">
        <v>2343</v>
      </c>
      <c r="B2445" s="11">
        <v>46351</v>
      </c>
      <c r="C2445">
        <v>2026</v>
      </c>
      <c r="D2445" t="s">
        <v>92</v>
      </c>
      <c r="E2445" t="s">
        <v>86</v>
      </c>
      <c r="F2445" t="s">
        <v>0</v>
      </c>
      <c r="G2445" t="s">
        <v>50</v>
      </c>
      <c r="H2445" t="s">
        <v>19</v>
      </c>
      <c r="I2445" t="s">
        <v>13</v>
      </c>
      <c r="J2445" t="s">
        <v>23</v>
      </c>
      <c r="K2445" t="s">
        <v>51</v>
      </c>
      <c r="L2445">
        <v>1</v>
      </c>
      <c r="M2445">
        <v>121.53</v>
      </c>
      <c r="N2445">
        <v>0.15</v>
      </c>
      <c r="O2445">
        <v>62.14</v>
      </c>
      <c r="P2445">
        <v>103.3005</v>
      </c>
      <c r="Q2445">
        <v>62.14</v>
      </c>
      <c r="R2445">
        <v>41.160499999999999</v>
      </c>
      <c r="S2445">
        <v>0.39845402490791426</v>
      </c>
      <c r="T2445">
        <v>2026</v>
      </c>
      <c r="U2445" t="s">
        <v>92</v>
      </c>
      <c r="V2445">
        <v>11</v>
      </c>
      <c r="W2445" t="s">
        <v>86</v>
      </c>
    </row>
    <row r="2446" spans="1:23">
      <c r="A2446">
        <v>2466</v>
      </c>
      <c r="B2446" s="11">
        <v>46351</v>
      </c>
      <c r="C2446">
        <v>2026</v>
      </c>
      <c r="D2446" t="s">
        <v>92</v>
      </c>
      <c r="E2446" t="s">
        <v>86</v>
      </c>
      <c r="F2446" t="s">
        <v>11</v>
      </c>
      <c r="G2446" t="s">
        <v>12</v>
      </c>
      <c r="H2446" t="s">
        <v>2</v>
      </c>
      <c r="I2446" t="s">
        <v>16</v>
      </c>
      <c r="J2446" t="s">
        <v>4</v>
      </c>
      <c r="K2446" t="s">
        <v>26</v>
      </c>
      <c r="L2446">
        <v>2</v>
      </c>
      <c r="M2446">
        <v>40.51</v>
      </c>
      <c r="N2446">
        <v>0.05</v>
      </c>
      <c r="O2446">
        <v>16.45</v>
      </c>
      <c r="P2446">
        <v>76.968999999999994</v>
      </c>
      <c r="Q2446">
        <v>32.9</v>
      </c>
      <c r="R2446">
        <v>44.068999999999996</v>
      </c>
      <c r="S2446">
        <v>0.5725551845548208</v>
      </c>
      <c r="T2446">
        <v>2026</v>
      </c>
      <c r="U2446" t="s">
        <v>92</v>
      </c>
      <c r="V2446">
        <v>11</v>
      </c>
      <c r="W2446" t="s">
        <v>86</v>
      </c>
    </row>
    <row r="2447" spans="1:23">
      <c r="A2447">
        <v>2647</v>
      </c>
      <c r="B2447" s="11">
        <v>46351</v>
      </c>
      <c r="C2447">
        <v>2026</v>
      </c>
      <c r="D2447" t="s">
        <v>92</v>
      </c>
      <c r="E2447" t="s">
        <v>86</v>
      </c>
      <c r="F2447" t="s">
        <v>11</v>
      </c>
      <c r="G2447" t="s">
        <v>25</v>
      </c>
      <c r="H2447" t="s">
        <v>2</v>
      </c>
      <c r="I2447" t="s">
        <v>13</v>
      </c>
      <c r="J2447" t="s">
        <v>9</v>
      </c>
      <c r="K2447" t="s">
        <v>46</v>
      </c>
      <c r="L2447">
        <v>1</v>
      </c>
      <c r="M2447">
        <v>70.099999999999994</v>
      </c>
      <c r="N2447">
        <v>0.15</v>
      </c>
      <c r="O2447">
        <v>32.28</v>
      </c>
      <c r="P2447">
        <v>59.584999999999994</v>
      </c>
      <c r="Q2447">
        <v>32.28</v>
      </c>
      <c r="R2447">
        <v>27.304999999999993</v>
      </c>
      <c r="S2447">
        <v>0.45825291600234952</v>
      </c>
      <c r="T2447">
        <v>2026</v>
      </c>
      <c r="U2447" t="s">
        <v>92</v>
      </c>
      <c r="V2447">
        <v>11</v>
      </c>
      <c r="W2447" t="s">
        <v>86</v>
      </c>
    </row>
    <row r="2448" spans="1:23">
      <c r="A2448">
        <v>2958</v>
      </c>
      <c r="B2448" s="11">
        <v>46351</v>
      </c>
      <c r="C2448">
        <v>2026</v>
      </c>
      <c r="D2448" t="s">
        <v>92</v>
      </c>
      <c r="E2448" t="s">
        <v>86</v>
      </c>
      <c r="F2448" t="s">
        <v>6</v>
      </c>
      <c r="G2448" t="s">
        <v>43</v>
      </c>
      <c r="H2448" t="s">
        <v>28</v>
      </c>
      <c r="I2448" t="s">
        <v>13</v>
      </c>
      <c r="J2448" t="s">
        <v>9</v>
      </c>
      <c r="K2448" t="s">
        <v>17</v>
      </c>
      <c r="L2448">
        <v>1</v>
      </c>
      <c r="M2448">
        <v>144.25</v>
      </c>
      <c r="N2448">
        <v>0.1</v>
      </c>
      <c r="O2448">
        <v>79.55</v>
      </c>
      <c r="P2448">
        <v>129.82500000000002</v>
      </c>
      <c r="Q2448">
        <v>79.55</v>
      </c>
      <c r="R2448">
        <v>50.27500000000002</v>
      </c>
      <c r="S2448">
        <v>0.38725207009435791</v>
      </c>
      <c r="T2448">
        <v>2026</v>
      </c>
      <c r="U2448" t="s">
        <v>92</v>
      </c>
      <c r="V2448">
        <v>11</v>
      </c>
      <c r="W2448" t="s">
        <v>86</v>
      </c>
    </row>
    <row r="2449" spans="1:23">
      <c r="A2449">
        <v>3527</v>
      </c>
      <c r="B2449" s="11">
        <v>46351</v>
      </c>
      <c r="C2449">
        <v>2026</v>
      </c>
      <c r="D2449" t="s">
        <v>92</v>
      </c>
      <c r="E2449" t="s">
        <v>86</v>
      </c>
      <c r="F2449" t="s">
        <v>6</v>
      </c>
      <c r="G2449" t="s">
        <v>27</v>
      </c>
      <c r="H2449" t="s">
        <v>28</v>
      </c>
      <c r="I2449" t="s">
        <v>3</v>
      </c>
      <c r="J2449" t="s">
        <v>9</v>
      </c>
      <c r="K2449" t="s">
        <v>17</v>
      </c>
      <c r="L2449">
        <v>4</v>
      </c>
      <c r="M2449">
        <v>146.19</v>
      </c>
      <c r="N2449">
        <v>0.1</v>
      </c>
      <c r="O2449">
        <v>79.569999999999993</v>
      </c>
      <c r="P2449">
        <v>526.28399999999999</v>
      </c>
      <c r="Q2449">
        <v>318.27999999999997</v>
      </c>
      <c r="R2449">
        <v>208.00400000000002</v>
      </c>
      <c r="S2449">
        <v>0.39523147198090769</v>
      </c>
      <c r="T2449">
        <v>2026</v>
      </c>
      <c r="U2449" t="s">
        <v>92</v>
      </c>
      <c r="V2449">
        <v>11</v>
      </c>
      <c r="W2449" t="s">
        <v>86</v>
      </c>
    </row>
    <row r="2450" spans="1:23">
      <c r="A2450">
        <v>3729</v>
      </c>
      <c r="B2450" s="11">
        <v>46351</v>
      </c>
      <c r="C2450">
        <v>2026</v>
      </c>
      <c r="D2450" t="s">
        <v>92</v>
      </c>
      <c r="E2450" t="s">
        <v>86</v>
      </c>
      <c r="F2450" t="s">
        <v>0</v>
      </c>
      <c r="G2450" t="s">
        <v>36</v>
      </c>
      <c r="H2450" t="s">
        <v>2</v>
      </c>
      <c r="I2450" t="s">
        <v>13</v>
      </c>
      <c r="J2450" t="s">
        <v>23</v>
      </c>
      <c r="K2450" t="s">
        <v>40</v>
      </c>
      <c r="L2450">
        <v>1</v>
      </c>
      <c r="M2450">
        <v>81.89</v>
      </c>
      <c r="N2450">
        <v>0.05</v>
      </c>
      <c r="O2450">
        <v>38.33</v>
      </c>
      <c r="P2450">
        <v>77.79549999999999</v>
      </c>
      <c r="Q2450">
        <v>38.33</v>
      </c>
      <c r="R2450">
        <v>39.465499999999992</v>
      </c>
      <c r="S2450">
        <v>0.50729797996028048</v>
      </c>
      <c r="T2450">
        <v>2026</v>
      </c>
      <c r="U2450" t="s">
        <v>92</v>
      </c>
      <c r="V2450">
        <v>11</v>
      </c>
      <c r="W2450" t="s">
        <v>86</v>
      </c>
    </row>
    <row r="2451" spans="1:23">
      <c r="A2451">
        <v>4961</v>
      </c>
      <c r="B2451" s="11">
        <v>46351</v>
      </c>
      <c r="C2451">
        <v>2026</v>
      </c>
      <c r="D2451" t="s">
        <v>92</v>
      </c>
      <c r="E2451" t="s">
        <v>86</v>
      </c>
      <c r="F2451" t="s">
        <v>11</v>
      </c>
      <c r="G2451" t="s">
        <v>12</v>
      </c>
      <c r="H2451" t="s">
        <v>19</v>
      </c>
      <c r="I2451" t="s">
        <v>13</v>
      </c>
      <c r="J2451" t="s">
        <v>23</v>
      </c>
      <c r="K2451" t="s">
        <v>29</v>
      </c>
      <c r="L2451">
        <v>2</v>
      </c>
      <c r="M2451">
        <v>194.78</v>
      </c>
      <c r="N2451">
        <v>0.15</v>
      </c>
      <c r="O2451">
        <v>102.51</v>
      </c>
      <c r="P2451">
        <v>331.12599999999998</v>
      </c>
      <c r="Q2451">
        <v>205.02</v>
      </c>
      <c r="R2451">
        <v>126.10599999999997</v>
      </c>
      <c r="S2451">
        <v>0.38083992196324051</v>
      </c>
      <c r="T2451">
        <v>2026</v>
      </c>
      <c r="U2451" t="s">
        <v>92</v>
      </c>
      <c r="V2451">
        <v>11</v>
      </c>
      <c r="W2451" t="s">
        <v>86</v>
      </c>
    </row>
    <row r="2452" spans="1:23">
      <c r="A2452">
        <v>5034</v>
      </c>
      <c r="B2452" s="11">
        <v>46351</v>
      </c>
      <c r="C2452">
        <v>2026</v>
      </c>
      <c r="D2452" t="s">
        <v>92</v>
      </c>
      <c r="E2452" t="s">
        <v>86</v>
      </c>
      <c r="F2452" t="s">
        <v>6</v>
      </c>
      <c r="G2452" t="s">
        <v>49</v>
      </c>
      <c r="H2452" t="s">
        <v>2</v>
      </c>
      <c r="I2452" t="s">
        <v>3</v>
      </c>
      <c r="J2452" t="s">
        <v>9</v>
      </c>
      <c r="K2452" t="s">
        <v>17</v>
      </c>
      <c r="L2452">
        <v>1</v>
      </c>
      <c r="M2452">
        <v>141.63</v>
      </c>
      <c r="N2452">
        <v>0.05</v>
      </c>
      <c r="O2452">
        <v>77.17</v>
      </c>
      <c r="P2452">
        <v>134.54849999999999</v>
      </c>
      <c r="Q2452">
        <v>77.17</v>
      </c>
      <c r="R2452">
        <v>57.378499999999988</v>
      </c>
      <c r="S2452">
        <v>0.42645217152179321</v>
      </c>
      <c r="T2452">
        <v>2026</v>
      </c>
      <c r="U2452" t="s">
        <v>92</v>
      </c>
      <c r="V2452">
        <v>11</v>
      </c>
      <c r="W2452" t="s">
        <v>86</v>
      </c>
    </row>
    <row r="2453" spans="1:23">
      <c r="A2453">
        <v>343</v>
      </c>
      <c r="B2453" s="11">
        <v>46352</v>
      </c>
      <c r="C2453">
        <v>2026</v>
      </c>
      <c r="D2453" t="s">
        <v>92</v>
      </c>
      <c r="E2453" t="s">
        <v>86</v>
      </c>
      <c r="F2453" t="s">
        <v>11</v>
      </c>
      <c r="G2453" t="s">
        <v>52</v>
      </c>
      <c r="H2453" t="s">
        <v>2</v>
      </c>
      <c r="I2453" t="s">
        <v>3</v>
      </c>
      <c r="J2453" t="s">
        <v>4</v>
      </c>
      <c r="K2453" t="s">
        <v>26</v>
      </c>
      <c r="L2453">
        <v>1</v>
      </c>
      <c r="M2453">
        <v>40.86</v>
      </c>
      <c r="N2453">
        <v>0.05</v>
      </c>
      <c r="O2453">
        <v>17.14</v>
      </c>
      <c r="P2453">
        <v>38.817</v>
      </c>
      <c r="Q2453">
        <v>17.14</v>
      </c>
      <c r="R2453">
        <v>21.677</v>
      </c>
      <c r="S2453">
        <v>0.55844088930107938</v>
      </c>
      <c r="T2453">
        <v>2026</v>
      </c>
      <c r="U2453" t="s">
        <v>92</v>
      </c>
      <c r="V2453">
        <v>11</v>
      </c>
      <c r="W2453" t="s">
        <v>86</v>
      </c>
    </row>
    <row r="2454" spans="1:23">
      <c r="A2454">
        <v>405</v>
      </c>
      <c r="B2454" s="11">
        <v>46352</v>
      </c>
      <c r="C2454">
        <v>2026</v>
      </c>
      <c r="D2454" t="s">
        <v>92</v>
      </c>
      <c r="E2454" t="s">
        <v>86</v>
      </c>
      <c r="F2454" t="s">
        <v>20</v>
      </c>
      <c r="G2454" t="s">
        <v>33</v>
      </c>
      <c r="H2454" t="s">
        <v>2</v>
      </c>
      <c r="I2454" t="s">
        <v>13</v>
      </c>
      <c r="J2454" t="s">
        <v>9</v>
      </c>
      <c r="K2454" t="s">
        <v>17</v>
      </c>
      <c r="L2454">
        <v>1</v>
      </c>
      <c r="M2454">
        <v>141.61000000000001</v>
      </c>
      <c r="N2454">
        <v>0.05</v>
      </c>
      <c r="O2454">
        <v>77.7</v>
      </c>
      <c r="P2454">
        <v>134.52950000000001</v>
      </c>
      <c r="Q2454">
        <v>77.7</v>
      </c>
      <c r="R2454">
        <v>56.82950000000001</v>
      </c>
      <c r="S2454">
        <v>0.42243151130421214</v>
      </c>
      <c r="T2454">
        <v>2026</v>
      </c>
      <c r="U2454" t="s">
        <v>92</v>
      </c>
      <c r="V2454">
        <v>11</v>
      </c>
      <c r="W2454" t="s">
        <v>86</v>
      </c>
    </row>
    <row r="2455" spans="1:23">
      <c r="A2455">
        <v>485</v>
      </c>
      <c r="B2455" s="11">
        <v>46352</v>
      </c>
      <c r="C2455">
        <v>2026</v>
      </c>
      <c r="D2455" t="s">
        <v>92</v>
      </c>
      <c r="E2455" t="s">
        <v>86</v>
      </c>
      <c r="F2455" t="s">
        <v>20</v>
      </c>
      <c r="G2455" t="s">
        <v>31</v>
      </c>
      <c r="H2455" t="s">
        <v>2</v>
      </c>
      <c r="I2455" t="s">
        <v>13</v>
      </c>
      <c r="J2455" t="s">
        <v>23</v>
      </c>
      <c r="K2455" t="s">
        <v>51</v>
      </c>
      <c r="L2455">
        <v>2</v>
      </c>
      <c r="M2455">
        <v>122.15</v>
      </c>
      <c r="N2455">
        <v>0.1</v>
      </c>
      <c r="O2455">
        <v>61.15</v>
      </c>
      <c r="P2455">
        <v>219.87</v>
      </c>
      <c r="Q2455">
        <v>122.3</v>
      </c>
      <c r="R2455">
        <v>97.570000000000007</v>
      </c>
      <c r="S2455">
        <v>0.44376222313185065</v>
      </c>
      <c r="T2455">
        <v>2026</v>
      </c>
      <c r="U2455" t="s">
        <v>92</v>
      </c>
      <c r="V2455">
        <v>11</v>
      </c>
      <c r="W2455" t="s">
        <v>86</v>
      </c>
    </row>
    <row r="2456" spans="1:23">
      <c r="A2456">
        <v>807</v>
      </c>
      <c r="B2456" s="11">
        <v>46352</v>
      </c>
      <c r="C2456">
        <v>2026</v>
      </c>
      <c r="D2456" t="s">
        <v>92</v>
      </c>
      <c r="E2456" t="s">
        <v>86</v>
      </c>
      <c r="F2456" t="s">
        <v>11</v>
      </c>
      <c r="G2456" t="s">
        <v>25</v>
      </c>
      <c r="H2456" t="s">
        <v>19</v>
      </c>
      <c r="I2456" t="s">
        <v>3</v>
      </c>
      <c r="J2456" t="s">
        <v>14</v>
      </c>
      <c r="K2456" t="s">
        <v>44</v>
      </c>
      <c r="L2456">
        <v>5</v>
      </c>
      <c r="M2456">
        <v>130.24</v>
      </c>
      <c r="N2456">
        <v>0.1</v>
      </c>
      <c r="O2456">
        <v>66.75</v>
      </c>
      <c r="P2456">
        <v>586.08000000000004</v>
      </c>
      <c r="Q2456">
        <v>333.75</v>
      </c>
      <c r="R2456">
        <v>252.33000000000004</v>
      </c>
      <c r="S2456">
        <v>0.43053849303849306</v>
      </c>
      <c r="T2456">
        <v>2026</v>
      </c>
      <c r="U2456" t="s">
        <v>92</v>
      </c>
      <c r="V2456">
        <v>11</v>
      </c>
      <c r="W2456" t="s">
        <v>86</v>
      </c>
    </row>
    <row r="2457" spans="1:23">
      <c r="A2457">
        <v>1666</v>
      </c>
      <c r="B2457" s="11">
        <v>46352</v>
      </c>
      <c r="C2457">
        <v>2026</v>
      </c>
      <c r="D2457" t="s">
        <v>92</v>
      </c>
      <c r="E2457" t="s">
        <v>86</v>
      </c>
      <c r="F2457" t="s">
        <v>0</v>
      </c>
      <c r="G2457" t="s">
        <v>50</v>
      </c>
      <c r="H2457" t="s">
        <v>8</v>
      </c>
      <c r="I2457" t="s">
        <v>3</v>
      </c>
      <c r="J2457" t="s">
        <v>4</v>
      </c>
      <c r="K2457" t="s">
        <v>22</v>
      </c>
      <c r="L2457">
        <v>3</v>
      </c>
      <c r="M2457">
        <v>50.18</v>
      </c>
      <c r="N2457">
        <v>0.1</v>
      </c>
      <c r="O2457">
        <v>23.12</v>
      </c>
      <c r="P2457">
        <v>135.48599999999999</v>
      </c>
      <c r="Q2457">
        <v>69.36</v>
      </c>
      <c r="R2457">
        <v>66.125999999999991</v>
      </c>
      <c r="S2457">
        <v>0.4880651875470528</v>
      </c>
      <c r="T2457">
        <v>2026</v>
      </c>
      <c r="U2457" t="s">
        <v>92</v>
      </c>
      <c r="V2457">
        <v>11</v>
      </c>
      <c r="W2457" t="s">
        <v>86</v>
      </c>
    </row>
    <row r="2458" spans="1:23">
      <c r="A2458">
        <v>3442</v>
      </c>
      <c r="B2458" s="11">
        <v>46352</v>
      </c>
      <c r="C2458">
        <v>2026</v>
      </c>
      <c r="D2458" t="s">
        <v>92</v>
      </c>
      <c r="E2458" t="s">
        <v>86</v>
      </c>
      <c r="F2458" t="s">
        <v>0</v>
      </c>
      <c r="G2458" t="s">
        <v>36</v>
      </c>
      <c r="H2458" t="s">
        <v>19</v>
      </c>
      <c r="I2458" t="s">
        <v>13</v>
      </c>
      <c r="J2458" t="s">
        <v>34</v>
      </c>
      <c r="K2458" t="s">
        <v>45</v>
      </c>
      <c r="L2458">
        <v>2</v>
      </c>
      <c r="M2458">
        <v>50.93</v>
      </c>
      <c r="N2458">
        <v>0.15</v>
      </c>
      <c r="O2458">
        <v>22.35</v>
      </c>
      <c r="P2458">
        <v>86.581000000000003</v>
      </c>
      <c r="Q2458">
        <v>44.7</v>
      </c>
      <c r="R2458">
        <v>41.881</v>
      </c>
      <c r="S2458">
        <v>0.48372044674928677</v>
      </c>
      <c r="T2458">
        <v>2026</v>
      </c>
      <c r="U2458" t="s">
        <v>92</v>
      </c>
      <c r="V2458">
        <v>11</v>
      </c>
      <c r="W2458" t="s">
        <v>86</v>
      </c>
    </row>
    <row r="2459" spans="1:23">
      <c r="A2459">
        <v>4177</v>
      </c>
      <c r="B2459" s="11">
        <v>46352</v>
      </c>
      <c r="C2459">
        <v>2026</v>
      </c>
      <c r="D2459" t="s">
        <v>92</v>
      </c>
      <c r="E2459" t="s">
        <v>86</v>
      </c>
      <c r="F2459" t="s">
        <v>11</v>
      </c>
      <c r="G2459" t="s">
        <v>39</v>
      </c>
      <c r="H2459" t="s">
        <v>2</v>
      </c>
      <c r="I2459" t="s">
        <v>16</v>
      </c>
      <c r="J2459" t="s">
        <v>4</v>
      </c>
      <c r="K2459" t="s">
        <v>22</v>
      </c>
      <c r="L2459">
        <v>1</v>
      </c>
      <c r="M2459">
        <v>49.6</v>
      </c>
      <c r="N2459">
        <v>0</v>
      </c>
      <c r="O2459">
        <v>22.62</v>
      </c>
      <c r="P2459">
        <v>49.6</v>
      </c>
      <c r="Q2459">
        <v>22.62</v>
      </c>
      <c r="R2459">
        <v>26.98</v>
      </c>
      <c r="S2459">
        <v>0.5439516129032258</v>
      </c>
      <c r="T2459">
        <v>2026</v>
      </c>
      <c r="U2459" t="s">
        <v>92</v>
      </c>
      <c r="V2459">
        <v>11</v>
      </c>
      <c r="W2459" t="s">
        <v>86</v>
      </c>
    </row>
    <row r="2460" spans="1:23">
      <c r="A2460">
        <v>4659</v>
      </c>
      <c r="B2460" s="11">
        <v>46352</v>
      </c>
      <c r="C2460">
        <v>2026</v>
      </c>
      <c r="D2460" t="s">
        <v>92</v>
      </c>
      <c r="E2460" t="s">
        <v>86</v>
      </c>
      <c r="F2460" t="s">
        <v>6</v>
      </c>
      <c r="G2460" t="s">
        <v>41</v>
      </c>
      <c r="H2460" t="s">
        <v>8</v>
      </c>
      <c r="I2460" t="s">
        <v>16</v>
      </c>
      <c r="J2460" t="s">
        <v>23</v>
      </c>
      <c r="K2460" t="s">
        <v>40</v>
      </c>
      <c r="L2460">
        <v>3</v>
      </c>
      <c r="M2460">
        <v>83.3</v>
      </c>
      <c r="N2460">
        <v>0.15</v>
      </c>
      <c r="O2460">
        <v>38.74</v>
      </c>
      <c r="P2460">
        <v>212.41499999999996</v>
      </c>
      <c r="Q2460">
        <v>116.22</v>
      </c>
      <c r="R2460">
        <v>96.194999999999965</v>
      </c>
      <c r="S2460">
        <v>0.45286349834051259</v>
      </c>
      <c r="T2460">
        <v>2026</v>
      </c>
      <c r="U2460" t="s">
        <v>92</v>
      </c>
      <c r="V2460">
        <v>11</v>
      </c>
      <c r="W2460" t="s">
        <v>86</v>
      </c>
    </row>
    <row r="2461" spans="1:23">
      <c r="A2461">
        <v>4667</v>
      </c>
      <c r="B2461" s="11">
        <v>46352</v>
      </c>
      <c r="C2461">
        <v>2026</v>
      </c>
      <c r="D2461" t="s">
        <v>92</v>
      </c>
      <c r="E2461" t="s">
        <v>86</v>
      </c>
      <c r="F2461" t="s">
        <v>6</v>
      </c>
      <c r="G2461" t="s">
        <v>49</v>
      </c>
      <c r="H2461" t="s">
        <v>28</v>
      </c>
      <c r="I2461" t="s">
        <v>16</v>
      </c>
      <c r="J2461" t="s">
        <v>14</v>
      </c>
      <c r="K2461" t="s">
        <v>15</v>
      </c>
      <c r="L2461">
        <v>1</v>
      </c>
      <c r="M2461">
        <v>35.89</v>
      </c>
      <c r="N2461">
        <v>0.05</v>
      </c>
      <c r="O2461">
        <v>13.53</v>
      </c>
      <c r="P2461">
        <v>34.095500000000001</v>
      </c>
      <c r="Q2461">
        <v>13.53</v>
      </c>
      <c r="R2461">
        <v>20.5655</v>
      </c>
      <c r="S2461">
        <v>0.60317343931017287</v>
      </c>
      <c r="T2461">
        <v>2026</v>
      </c>
      <c r="U2461" t="s">
        <v>92</v>
      </c>
      <c r="V2461">
        <v>11</v>
      </c>
      <c r="W2461" t="s">
        <v>86</v>
      </c>
    </row>
    <row r="2462" spans="1:23">
      <c r="A2462">
        <v>197</v>
      </c>
      <c r="B2462" s="11">
        <v>46353</v>
      </c>
      <c r="C2462">
        <v>2026</v>
      </c>
      <c r="D2462" t="s">
        <v>92</v>
      </c>
      <c r="E2462" t="s">
        <v>86</v>
      </c>
      <c r="F2462" t="s">
        <v>20</v>
      </c>
      <c r="G2462" t="s">
        <v>21</v>
      </c>
      <c r="H2462" t="s">
        <v>19</v>
      </c>
      <c r="I2462" t="s">
        <v>13</v>
      </c>
      <c r="J2462" t="s">
        <v>23</v>
      </c>
      <c r="K2462" t="s">
        <v>29</v>
      </c>
      <c r="L2462">
        <v>1</v>
      </c>
      <c r="M2462">
        <v>195.32</v>
      </c>
      <c r="N2462">
        <v>0</v>
      </c>
      <c r="O2462">
        <v>103.21</v>
      </c>
      <c r="P2462">
        <v>195.32</v>
      </c>
      <c r="Q2462">
        <v>103.21</v>
      </c>
      <c r="R2462">
        <v>92.11</v>
      </c>
      <c r="S2462">
        <v>0.47158509113250052</v>
      </c>
      <c r="T2462">
        <v>2026</v>
      </c>
      <c r="U2462" t="s">
        <v>92</v>
      </c>
      <c r="V2462">
        <v>11</v>
      </c>
      <c r="W2462" t="s">
        <v>86</v>
      </c>
    </row>
    <row r="2463" spans="1:23">
      <c r="A2463">
        <v>361</v>
      </c>
      <c r="B2463" s="11">
        <v>46353</v>
      </c>
      <c r="C2463">
        <v>2026</v>
      </c>
      <c r="D2463" t="s">
        <v>92</v>
      </c>
      <c r="E2463" t="s">
        <v>86</v>
      </c>
      <c r="F2463" t="s">
        <v>6</v>
      </c>
      <c r="G2463" t="s">
        <v>27</v>
      </c>
      <c r="H2463" t="s">
        <v>2</v>
      </c>
      <c r="I2463" t="s">
        <v>3</v>
      </c>
      <c r="J2463" t="s">
        <v>14</v>
      </c>
      <c r="K2463" t="s">
        <v>15</v>
      </c>
      <c r="L2463">
        <v>1</v>
      </c>
      <c r="M2463">
        <v>36.36</v>
      </c>
      <c r="N2463">
        <v>0.05</v>
      </c>
      <c r="O2463">
        <v>13.33</v>
      </c>
      <c r="P2463">
        <v>34.541999999999994</v>
      </c>
      <c r="Q2463">
        <v>13.33</v>
      </c>
      <c r="R2463">
        <v>21.211999999999996</v>
      </c>
      <c r="S2463">
        <v>0.61409298824619307</v>
      </c>
      <c r="T2463">
        <v>2026</v>
      </c>
      <c r="U2463" t="s">
        <v>92</v>
      </c>
      <c r="V2463">
        <v>11</v>
      </c>
      <c r="W2463" t="s">
        <v>86</v>
      </c>
    </row>
    <row r="2464" spans="1:23">
      <c r="A2464">
        <v>841</v>
      </c>
      <c r="B2464" s="11">
        <v>46353</v>
      </c>
      <c r="C2464">
        <v>2026</v>
      </c>
      <c r="D2464" t="s">
        <v>92</v>
      </c>
      <c r="E2464" t="s">
        <v>86</v>
      </c>
      <c r="F2464" t="s">
        <v>6</v>
      </c>
      <c r="G2464" t="s">
        <v>43</v>
      </c>
      <c r="H2464" t="s">
        <v>2</v>
      </c>
      <c r="I2464" t="s">
        <v>3</v>
      </c>
      <c r="J2464" t="s">
        <v>14</v>
      </c>
      <c r="K2464" t="s">
        <v>15</v>
      </c>
      <c r="L2464">
        <v>2</v>
      </c>
      <c r="M2464">
        <v>35.85</v>
      </c>
      <c r="N2464">
        <v>0.05</v>
      </c>
      <c r="O2464">
        <v>13.69</v>
      </c>
      <c r="P2464">
        <v>68.114999999999995</v>
      </c>
      <c r="Q2464">
        <v>27.38</v>
      </c>
      <c r="R2464">
        <v>40.734999999999999</v>
      </c>
      <c r="S2464">
        <v>0.59803273875064233</v>
      </c>
      <c r="T2464">
        <v>2026</v>
      </c>
      <c r="U2464" t="s">
        <v>92</v>
      </c>
      <c r="V2464">
        <v>11</v>
      </c>
      <c r="W2464" t="s">
        <v>86</v>
      </c>
    </row>
    <row r="2465" spans="1:23">
      <c r="A2465">
        <v>903</v>
      </c>
      <c r="B2465" s="11">
        <v>46353</v>
      </c>
      <c r="C2465">
        <v>2026</v>
      </c>
      <c r="D2465" t="s">
        <v>92</v>
      </c>
      <c r="E2465" t="s">
        <v>86</v>
      </c>
      <c r="F2465" t="s">
        <v>20</v>
      </c>
      <c r="G2465" t="s">
        <v>33</v>
      </c>
      <c r="H2465" t="s">
        <v>2</v>
      </c>
      <c r="I2465" t="s">
        <v>13</v>
      </c>
      <c r="J2465" t="s">
        <v>14</v>
      </c>
      <c r="K2465" t="s">
        <v>32</v>
      </c>
      <c r="L2465">
        <v>4</v>
      </c>
      <c r="M2465">
        <v>46.73</v>
      </c>
      <c r="N2465">
        <v>0</v>
      </c>
      <c r="O2465">
        <v>17.989999999999998</v>
      </c>
      <c r="P2465">
        <v>186.92</v>
      </c>
      <c r="Q2465">
        <v>71.959999999999994</v>
      </c>
      <c r="R2465">
        <v>114.96</v>
      </c>
      <c r="S2465">
        <v>0.61502246950567085</v>
      </c>
      <c r="T2465">
        <v>2026</v>
      </c>
      <c r="U2465" t="s">
        <v>92</v>
      </c>
      <c r="V2465">
        <v>11</v>
      </c>
      <c r="W2465" t="s">
        <v>86</v>
      </c>
    </row>
    <row r="2466" spans="1:23">
      <c r="A2466">
        <v>1278</v>
      </c>
      <c r="B2466" s="11">
        <v>46353</v>
      </c>
      <c r="C2466">
        <v>2026</v>
      </c>
      <c r="D2466" t="s">
        <v>92</v>
      </c>
      <c r="E2466" t="s">
        <v>86</v>
      </c>
      <c r="F2466" t="s">
        <v>20</v>
      </c>
      <c r="G2466" t="s">
        <v>47</v>
      </c>
      <c r="H2466" t="s">
        <v>19</v>
      </c>
      <c r="I2466" t="s">
        <v>3</v>
      </c>
      <c r="J2466" t="s">
        <v>9</v>
      </c>
      <c r="K2466" t="s">
        <v>17</v>
      </c>
      <c r="L2466">
        <v>3</v>
      </c>
      <c r="M2466">
        <v>143.72</v>
      </c>
      <c r="N2466">
        <v>0.15</v>
      </c>
      <c r="O2466">
        <v>78.56</v>
      </c>
      <c r="P2466">
        <v>366.48599999999999</v>
      </c>
      <c r="Q2466">
        <v>235.68</v>
      </c>
      <c r="R2466">
        <v>130.80599999999998</v>
      </c>
      <c r="S2466">
        <v>0.35691950033561987</v>
      </c>
      <c r="T2466">
        <v>2026</v>
      </c>
      <c r="U2466" t="s">
        <v>92</v>
      </c>
      <c r="V2466">
        <v>11</v>
      </c>
      <c r="W2466" t="s">
        <v>86</v>
      </c>
    </row>
    <row r="2467" spans="1:23">
      <c r="A2467">
        <v>2091</v>
      </c>
      <c r="B2467" s="11">
        <v>46353</v>
      </c>
      <c r="C2467">
        <v>2026</v>
      </c>
      <c r="D2467" t="s">
        <v>92</v>
      </c>
      <c r="E2467" t="s">
        <v>86</v>
      </c>
      <c r="F2467" t="s">
        <v>6</v>
      </c>
      <c r="G2467" t="s">
        <v>43</v>
      </c>
      <c r="H2467" t="s">
        <v>28</v>
      </c>
      <c r="I2467" t="s">
        <v>13</v>
      </c>
      <c r="J2467" t="s">
        <v>34</v>
      </c>
      <c r="K2467" t="s">
        <v>42</v>
      </c>
      <c r="L2467">
        <v>1</v>
      </c>
      <c r="M2467">
        <v>35.590000000000003</v>
      </c>
      <c r="N2467">
        <v>0</v>
      </c>
      <c r="O2467">
        <v>13.57</v>
      </c>
      <c r="P2467">
        <v>35.590000000000003</v>
      </c>
      <c r="Q2467">
        <v>13.57</v>
      </c>
      <c r="R2467">
        <v>22.020000000000003</v>
      </c>
      <c r="S2467">
        <v>0.61871312166338865</v>
      </c>
      <c r="T2467">
        <v>2026</v>
      </c>
      <c r="U2467" t="s">
        <v>92</v>
      </c>
      <c r="V2467">
        <v>11</v>
      </c>
      <c r="W2467" t="s">
        <v>86</v>
      </c>
    </row>
    <row r="2468" spans="1:23">
      <c r="A2468">
        <v>3070</v>
      </c>
      <c r="B2468" s="11">
        <v>46353</v>
      </c>
      <c r="C2468">
        <v>2026</v>
      </c>
      <c r="D2468" t="s">
        <v>92</v>
      </c>
      <c r="E2468" t="s">
        <v>86</v>
      </c>
      <c r="F2468" t="s">
        <v>20</v>
      </c>
      <c r="G2468" t="s">
        <v>47</v>
      </c>
      <c r="H2468" t="s">
        <v>28</v>
      </c>
      <c r="I2468" t="s">
        <v>3</v>
      </c>
      <c r="J2468" t="s">
        <v>9</v>
      </c>
      <c r="K2468" t="s">
        <v>46</v>
      </c>
      <c r="L2468">
        <v>4</v>
      </c>
      <c r="M2468">
        <v>71.11</v>
      </c>
      <c r="N2468">
        <v>0.05</v>
      </c>
      <c r="O2468">
        <v>32.25</v>
      </c>
      <c r="P2468">
        <v>270.21799999999996</v>
      </c>
      <c r="Q2468">
        <v>129</v>
      </c>
      <c r="R2468">
        <v>141.21799999999996</v>
      </c>
      <c r="S2468">
        <v>0.52260767232382732</v>
      </c>
      <c r="T2468">
        <v>2026</v>
      </c>
      <c r="U2468" t="s">
        <v>92</v>
      </c>
      <c r="V2468">
        <v>11</v>
      </c>
      <c r="W2468" t="s">
        <v>86</v>
      </c>
    </row>
    <row r="2469" spans="1:23">
      <c r="A2469">
        <v>4007</v>
      </c>
      <c r="B2469" s="11">
        <v>46353</v>
      </c>
      <c r="C2469">
        <v>2026</v>
      </c>
      <c r="D2469" t="s">
        <v>92</v>
      </c>
      <c r="E2469" t="s">
        <v>86</v>
      </c>
      <c r="F2469" t="s">
        <v>0</v>
      </c>
      <c r="G2469" t="s">
        <v>36</v>
      </c>
      <c r="H2469" t="s">
        <v>28</v>
      </c>
      <c r="I2469" t="s">
        <v>16</v>
      </c>
      <c r="J2469" t="s">
        <v>4</v>
      </c>
      <c r="K2469" t="s">
        <v>22</v>
      </c>
      <c r="L2469">
        <v>5</v>
      </c>
      <c r="M2469">
        <v>51.04</v>
      </c>
      <c r="N2469">
        <v>0</v>
      </c>
      <c r="O2469">
        <v>22.69</v>
      </c>
      <c r="P2469">
        <v>255.2</v>
      </c>
      <c r="Q2469">
        <v>113.45</v>
      </c>
      <c r="R2469">
        <v>141.75</v>
      </c>
      <c r="S2469">
        <v>0.55544670846394983</v>
      </c>
      <c r="T2469">
        <v>2026</v>
      </c>
      <c r="U2469" t="s">
        <v>92</v>
      </c>
      <c r="V2469">
        <v>11</v>
      </c>
      <c r="W2469" t="s">
        <v>86</v>
      </c>
    </row>
    <row r="2470" spans="1:23">
      <c r="A2470">
        <v>4488</v>
      </c>
      <c r="B2470" s="11">
        <v>46353</v>
      </c>
      <c r="C2470">
        <v>2026</v>
      </c>
      <c r="D2470" t="s">
        <v>92</v>
      </c>
      <c r="E2470" t="s">
        <v>86</v>
      </c>
      <c r="F2470" t="s">
        <v>6</v>
      </c>
      <c r="G2470" t="s">
        <v>49</v>
      </c>
      <c r="H2470" t="s">
        <v>19</v>
      </c>
      <c r="I2470" t="s">
        <v>3</v>
      </c>
      <c r="J2470" t="s">
        <v>14</v>
      </c>
      <c r="K2470" t="s">
        <v>48</v>
      </c>
      <c r="L2470">
        <v>3</v>
      </c>
      <c r="M2470">
        <v>161.66</v>
      </c>
      <c r="N2470">
        <v>0.05</v>
      </c>
      <c r="O2470">
        <v>88.3</v>
      </c>
      <c r="P2470">
        <v>460.73099999999999</v>
      </c>
      <c r="Q2470">
        <v>264.89999999999998</v>
      </c>
      <c r="R2470">
        <v>195.83100000000002</v>
      </c>
      <c r="S2470">
        <v>0.42504411467863029</v>
      </c>
      <c r="T2470">
        <v>2026</v>
      </c>
      <c r="U2470" t="s">
        <v>92</v>
      </c>
      <c r="V2470">
        <v>11</v>
      </c>
      <c r="W2470" t="s">
        <v>86</v>
      </c>
    </row>
    <row r="2471" spans="1:23">
      <c r="A2471">
        <v>5159</v>
      </c>
      <c r="B2471" s="11">
        <v>46353</v>
      </c>
      <c r="C2471">
        <v>2026</v>
      </c>
      <c r="D2471" t="s">
        <v>92</v>
      </c>
      <c r="E2471" t="s">
        <v>86</v>
      </c>
      <c r="F2471" t="s">
        <v>20</v>
      </c>
      <c r="G2471" t="s">
        <v>47</v>
      </c>
      <c r="H2471" t="s">
        <v>2</v>
      </c>
      <c r="I2471" t="s">
        <v>16</v>
      </c>
      <c r="J2471" t="s">
        <v>23</v>
      </c>
      <c r="K2471" t="s">
        <v>40</v>
      </c>
      <c r="L2471">
        <v>2</v>
      </c>
      <c r="M2471">
        <v>80.400000000000006</v>
      </c>
      <c r="N2471">
        <v>0.15</v>
      </c>
      <c r="O2471">
        <v>38.869999999999997</v>
      </c>
      <c r="P2471">
        <v>136.68</v>
      </c>
      <c r="Q2471">
        <v>77.739999999999995</v>
      </c>
      <c r="R2471">
        <v>58.940000000000012</v>
      </c>
      <c r="S2471">
        <v>0.43122622183201648</v>
      </c>
      <c r="T2471">
        <v>2026</v>
      </c>
      <c r="U2471" t="s">
        <v>92</v>
      </c>
      <c r="V2471">
        <v>11</v>
      </c>
      <c r="W2471" t="s">
        <v>86</v>
      </c>
    </row>
    <row r="2472" spans="1:23">
      <c r="A2472">
        <v>669</v>
      </c>
      <c r="B2472" s="11">
        <v>46354</v>
      </c>
      <c r="C2472">
        <v>2026</v>
      </c>
      <c r="D2472" t="s">
        <v>92</v>
      </c>
      <c r="E2472" t="s">
        <v>86</v>
      </c>
      <c r="F2472" t="s">
        <v>11</v>
      </c>
      <c r="G2472" t="s">
        <v>18</v>
      </c>
      <c r="H2472" t="s">
        <v>2</v>
      </c>
      <c r="I2472" t="s">
        <v>3</v>
      </c>
      <c r="J2472" t="s">
        <v>34</v>
      </c>
      <c r="K2472" t="s">
        <v>42</v>
      </c>
      <c r="L2472">
        <v>3</v>
      </c>
      <c r="M2472">
        <v>36.81</v>
      </c>
      <c r="N2472">
        <v>0.05</v>
      </c>
      <c r="O2472">
        <v>13.82</v>
      </c>
      <c r="P2472">
        <v>104.9085</v>
      </c>
      <c r="Q2472">
        <v>41.46</v>
      </c>
      <c r="R2472">
        <v>63.448500000000003</v>
      </c>
      <c r="S2472">
        <v>0.60479846723573405</v>
      </c>
      <c r="T2472">
        <v>2026</v>
      </c>
      <c r="U2472" t="s">
        <v>92</v>
      </c>
      <c r="V2472">
        <v>11</v>
      </c>
      <c r="W2472" t="s">
        <v>86</v>
      </c>
    </row>
    <row r="2473" spans="1:23">
      <c r="A2473">
        <v>686</v>
      </c>
      <c r="B2473" s="11">
        <v>46354</v>
      </c>
      <c r="C2473">
        <v>2026</v>
      </c>
      <c r="D2473" t="s">
        <v>92</v>
      </c>
      <c r="E2473" t="s">
        <v>86</v>
      </c>
      <c r="F2473" t="s">
        <v>6</v>
      </c>
      <c r="G2473" t="s">
        <v>43</v>
      </c>
      <c r="H2473" t="s">
        <v>28</v>
      </c>
      <c r="I2473" t="s">
        <v>3</v>
      </c>
      <c r="J2473" t="s">
        <v>14</v>
      </c>
      <c r="K2473" t="s">
        <v>44</v>
      </c>
      <c r="L2473">
        <v>2</v>
      </c>
      <c r="M2473">
        <v>132.61000000000001</v>
      </c>
      <c r="N2473">
        <v>0.1</v>
      </c>
      <c r="O2473">
        <v>67.3</v>
      </c>
      <c r="P2473">
        <v>238.69800000000004</v>
      </c>
      <c r="Q2473">
        <v>134.6</v>
      </c>
      <c r="R2473">
        <v>104.09800000000004</v>
      </c>
      <c r="S2473">
        <v>0.43610755012610086</v>
      </c>
      <c r="T2473">
        <v>2026</v>
      </c>
      <c r="U2473" t="s">
        <v>92</v>
      </c>
      <c r="V2473">
        <v>11</v>
      </c>
      <c r="W2473" t="s">
        <v>86</v>
      </c>
    </row>
    <row r="2474" spans="1:23">
      <c r="A2474">
        <v>990</v>
      </c>
      <c r="B2474" s="11">
        <v>46354</v>
      </c>
      <c r="C2474">
        <v>2026</v>
      </c>
      <c r="D2474" t="s">
        <v>92</v>
      </c>
      <c r="E2474" t="s">
        <v>86</v>
      </c>
      <c r="F2474" t="s">
        <v>0</v>
      </c>
      <c r="G2474" t="s">
        <v>50</v>
      </c>
      <c r="H2474" t="s">
        <v>2</v>
      </c>
      <c r="I2474" t="s">
        <v>3</v>
      </c>
      <c r="J2474" t="s">
        <v>4</v>
      </c>
      <c r="K2474" t="s">
        <v>26</v>
      </c>
      <c r="L2474">
        <v>5</v>
      </c>
      <c r="M2474">
        <v>39.79</v>
      </c>
      <c r="N2474">
        <v>0.1</v>
      </c>
      <c r="O2474">
        <v>17.09</v>
      </c>
      <c r="P2474">
        <v>179.05500000000001</v>
      </c>
      <c r="Q2474">
        <v>85.45</v>
      </c>
      <c r="R2474">
        <v>93.605000000000004</v>
      </c>
      <c r="S2474">
        <v>0.52277233252352628</v>
      </c>
      <c r="T2474">
        <v>2026</v>
      </c>
      <c r="U2474" t="s">
        <v>92</v>
      </c>
      <c r="V2474">
        <v>11</v>
      </c>
      <c r="W2474" t="s">
        <v>86</v>
      </c>
    </row>
    <row r="2475" spans="1:23">
      <c r="A2475">
        <v>1134</v>
      </c>
      <c r="B2475" s="11">
        <v>46354</v>
      </c>
      <c r="C2475">
        <v>2026</v>
      </c>
      <c r="D2475" t="s">
        <v>92</v>
      </c>
      <c r="E2475" t="s">
        <v>86</v>
      </c>
      <c r="F2475" t="s">
        <v>20</v>
      </c>
      <c r="G2475" t="s">
        <v>21</v>
      </c>
      <c r="H2475" t="s">
        <v>2</v>
      </c>
      <c r="I2475" t="s">
        <v>3</v>
      </c>
      <c r="J2475" t="s">
        <v>14</v>
      </c>
      <c r="K2475" t="s">
        <v>15</v>
      </c>
      <c r="L2475">
        <v>2</v>
      </c>
      <c r="M2475">
        <v>36.119999999999997</v>
      </c>
      <c r="N2475">
        <v>0.1</v>
      </c>
      <c r="O2475">
        <v>13.61</v>
      </c>
      <c r="P2475">
        <v>65.015999999999991</v>
      </c>
      <c r="Q2475">
        <v>27.22</v>
      </c>
      <c r="R2475">
        <v>37.795999999999992</v>
      </c>
      <c r="S2475">
        <v>0.58133382551987201</v>
      </c>
      <c r="T2475">
        <v>2026</v>
      </c>
      <c r="U2475" t="s">
        <v>92</v>
      </c>
      <c r="V2475">
        <v>11</v>
      </c>
      <c r="W2475" t="s">
        <v>86</v>
      </c>
    </row>
    <row r="2476" spans="1:23">
      <c r="A2476">
        <v>1770</v>
      </c>
      <c r="B2476" s="11">
        <v>46354</v>
      </c>
      <c r="C2476">
        <v>2026</v>
      </c>
      <c r="D2476" t="s">
        <v>92</v>
      </c>
      <c r="E2476" t="s">
        <v>86</v>
      </c>
      <c r="F2476" t="s">
        <v>20</v>
      </c>
      <c r="G2476" t="s">
        <v>31</v>
      </c>
      <c r="H2476" t="s">
        <v>19</v>
      </c>
      <c r="I2476" t="s">
        <v>3</v>
      </c>
      <c r="J2476" t="s">
        <v>9</v>
      </c>
      <c r="K2476" t="s">
        <v>37</v>
      </c>
      <c r="L2476">
        <v>5</v>
      </c>
      <c r="M2476">
        <v>153.93</v>
      </c>
      <c r="N2476">
        <v>0.05</v>
      </c>
      <c r="O2476">
        <v>77.27</v>
      </c>
      <c r="P2476">
        <v>731.16750000000002</v>
      </c>
      <c r="Q2476">
        <v>386.34999999999997</v>
      </c>
      <c r="R2476">
        <v>344.81750000000005</v>
      </c>
      <c r="S2476">
        <v>0.4715985051304934</v>
      </c>
      <c r="T2476">
        <v>2026</v>
      </c>
      <c r="U2476" t="s">
        <v>92</v>
      </c>
      <c r="V2476">
        <v>11</v>
      </c>
      <c r="W2476" t="s">
        <v>86</v>
      </c>
    </row>
    <row r="2477" spans="1:23">
      <c r="A2477">
        <v>3396</v>
      </c>
      <c r="B2477" s="11">
        <v>46354</v>
      </c>
      <c r="C2477">
        <v>2026</v>
      </c>
      <c r="D2477" t="s">
        <v>92</v>
      </c>
      <c r="E2477" t="s">
        <v>86</v>
      </c>
      <c r="F2477" t="s">
        <v>11</v>
      </c>
      <c r="G2477" t="s">
        <v>18</v>
      </c>
      <c r="H2477" t="s">
        <v>19</v>
      </c>
      <c r="I2477" t="s">
        <v>13</v>
      </c>
      <c r="J2477" t="s">
        <v>34</v>
      </c>
      <c r="K2477" t="s">
        <v>45</v>
      </c>
      <c r="L2477">
        <v>3</v>
      </c>
      <c r="M2477">
        <v>50.67</v>
      </c>
      <c r="N2477">
        <v>0.05</v>
      </c>
      <c r="O2477">
        <v>22.25</v>
      </c>
      <c r="P2477">
        <v>144.40949999999998</v>
      </c>
      <c r="Q2477">
        <v>66.75</v>
      </c>
      <c r="R2477">
        <v>77.65949999999998</v>
      </c>
      <c r="S2477">
        <v>0.53777279195620775</v>
      </c>
      <c r="T2477">
        <v>2026</v>
      </c>
      <c r="U2477" t="s">
        <v>92</v>
      </c>
      <c r="V2477">
        <v>11</v>
      </c>
      <c r="W2477" t="s">
        <v>86</v>
      </c>
    </row>
    <row r="2478" spans="1:23">
      <c r="A2478">
        <v>4259</v>
      </c>
      <c r="B2478" s="11">
        <v>46354</v>
      </c>
      <c r="C2478">
        <v>2026</v>
      </c>
      <c r="D2478" t="s">
        <v>92</v>
      </c>
      <c r="E2478" t="s">
        <v>86</v>
      </c>
      <c r="F2478" t="s">
        <v>11</v>
      </c>
      <c r="G2478" t="s">
        <v>18</v>
      </c>
      <c r="H2478" t="s">
        <v>2</v>
      </c>
      <c r="I2478" t="s">
        <v>3</v>
      </c>
      <c r="J2478" t="s">
        <v>9</v>
      </c>
      <c r="K2478" t="s">
        <v>46</v>
      </c>
      <c r="L2478">
        <v>4</v>
      </c>
      <c r="M2478">
        <v>72.77</v>
      </c>
      <c r="N2478">
        <v>0</v>
      </c>
      <c r="O2478">
        <v>32.090000000000003</v>
      </c>
      <c r="P2478">
        <v>291.08</v>
      </c>
      <c r="Q2478">
        <v>128.36000000000001</v>
      </c>
      <c r="R2478">
        <v>162.71999999999997</v>
      </c>
      <c r="S2478">
        <v>0.55902157482479031</v>
      </c>
      <c r="T2478">
        <v>2026</v>
      </c>
      <c r="U2478" t="s">
        <v>92</v>
      </c>
      <c r="V2478">
        <v>11</v>
      </c>
      <c r="W2478" t="s">
        <v>86</v>
      </c>
    </row>
    <row r="2479" spans="1:23">
      <c r="A2479">
        <v>4440</v>
      </c>
      <c r="B2479" s="11">
        <v>46354</v>
      </c>
      <c r="C2479">
        <v>2026</v>
      </c>
      <c r="D2479" t="s">
        <v>92</v>
      </c>
      <c r="E2479" t="s">
        <v>86</v>
      </c>
      <c r="F2479" t="s">
        <v>11</v>
      </c>
      <c r="G2479" t="s">
        <v>39</v>
      </c>
      <c r="H2479" t="s">
        <v>28</v>
      </c>
      <c r="I2479" t="s">
        <v>13</v>
      </c>
      <c r="J2479" t="s">
        <v>14</v>
      </c>
      <c r="K2479" t="s">
        <v>32</v>
      </c>
      <c r="L2479">
        <v>1</v>
      </c>
      <c r="M2479">
        <v>46.45</v>
      </c>
      <c r="N2479">
        <v>0.1</v>
      </c>
      <c r="O2479">
        <v>17.96</v>
      </c>
      <c r="P2479">
        <v>41.805000000000007</v>
      </c>
      <c r="Q2479">
        <v>17.96</v>
      </c>
      <c r="R2479">
        <v>23.845000000000006</v>
      </c>
      <c r="S2479">
        <v>0.57038631742614521</v>
      </c>
      <c r="T2479">
        <v>2026</v>
      </c>
      <c r="U2479" t="s">
        <v>92</v>
      </c>
      <c r="V2479">
        <v>11</v>
      </c>
      <c r="W2479" t="s">
        <v>86</v>
      </c>
    </row>
    <row r="2480" spans="1:23">
      <c r="A2480">
        <v>5115</v>
      </c>
      <c r="B2480" s="11">
        <v>46354</v>
      </c>
      <c r="C2480">
        <v>2026</v>
      </c>
      <c r="D2480" t="s">
        <v>92</v>
      </c>
      <c r="E2480" t="s">
        <v>86</v>
      </c>
      <c r="F2480" t="s">
        <v>0</v>
      </c>
      <c r="G2480" t="s">
        <v>50</v>
      </c>
      <c r="H2480" t="s">
        <v>2</v>
      </c>
      <c r="I2480" t="s">
        <v>13</v>
      </c>
      <c r="J2480" t="s">
        <v>14</v>
      </c>
      <c r="K2480" t="s">
        <v>48</v>
      </c>
      <c r="L2480">
        <v>1</v>
      </c>
      <c r="M2480">
        <v>165.75</v>
      </c>
      <c r="N2480">
        <v>0.2</v>
      </c>
      <c r="O2480">
        <v>89.16</v>
      </c>
      <c r="P2480">
        <v>132.6</v>
      </c>
      <c r="Q2480">
        <v>89.16</v>
      </c>
      <c r="R2480">
        <v>43.44</v>
      </c>
      <c r="S2480">
        <v>0.32760180995475113</v>
      </c>
      <c r="T2480">
        <v>2026</v>
      </c>
      <c r="U2480" t="s">
        <v>92</v>
      </c>
      <c r="V2480">
        <v>11</v>
      </c>
      <c r="W2480" t="s">
        <v>86</v>
      </c>
    </row>
    <row r="2481" spans="1:23">
      <c r="A2481">
        <v>5136</v>
      </c>
      <c r="B2481" s="11">
        <v>46354</v>
      </c>
      <c r="C2481">
        <v>2026</v>
      </c>
      <c r="D2481" t="s">
        <v>92</v>
      </c>
      <c r="E2481" t="s">
        <v>86</v>
      </c>
      <c r="F2481" t="s">
        <v>11</v>
      </c>
      <c r="G2481" t="s">
        <v>12</v>
      </c>
      <c r="H2481" t="s">
        <v>28</v>
      </c>
      <c r="I2481" t="s">
        <v>13</v>
      </c>
      <c r="J2481" t="s">
        <v>23</v>
      </c>
      <c r="K2481" t="s">
        <v>29</v>
      </c>
      <c r="L2481">
        <v>4</v>
      </c>
      <c r="M2481">
        <v>198.02</v>
      </c>
      <c r="N2481">
        <v>0.05</v>
      </c>
      <c r="O2481">
        <v>103.82</v>
      </c>
      <c r="P2481">
        <v>752.476</v>
      </c>
      <c r="Q2481">
        <v>415.28</v>
      </c>
      <c r="R2481">
        <v>337.19600000000003</v>
      </c>
      <c r="S2481">
        <v>0.44811528872681655</v>
      </c>
      <c r="T2481">
        <v>2026</v>
      </c>
      <c r="U2481" t="s">
        <v>92</v>
      </c>
      <c r="V2481">
        <v>11</v>
      </c>
      <c r="W2481" t="s">
        <v>86</v>
      </c>
    </row>
    <row r="2482" spans="1:23">
      <c r="A2482">
        <v>562</v>
      </c>
      <c r="B2482" s="11">
        <v>46355</v>
      </c>
      <c r="C2482">
        <v>2026</v>
      </c>
      <c r="D2482" t="s">
        <v>92</v>
      </c>
      <c r="E2482" t="s">
        <v>86</v>
      </c>
      <c r="F2482" t="s">
        <v>6</v>
      </c>
      <c r="G2482" t="s">
        <v>43</v>
      </c>
      <c r="H2482" t="s">
        <v>2</v>
      </c>
      <c r="I2482" t="s">
        <v>13</v>
      </c>
      <c r="J2482" t="s">
        <v>14</v>
      </c>
      <c r="K2482" t="s">
        <v>32</v>
      </c>
      <c r="L2482">
        <v>1</v>
      </c>
      <c r="M2482">
        <v>46.3</v>
      </c>
      <c r="N2482">
        <v>0.2</v>
      </c>
      <c r="O2482">
        <v>18.78</v>
      </c>
      <c r="P2482">
        <v>37.04</v>
      </c>
      <c r="Q2482">
        <v>18.78</v>
      </c>
      <c r="R2482">
        <v>18.259999999999998</v>
      </c>
      <c r="S2482">
        <v>0.49298056155507552</v>
      </c>
      <c r="T2482">
        <v>2026</v>
      </c>
      <c r="U2482" t="s">
        <v>92</v>
      </c>
      <c r="V2482">
        <v>11</v>
      </c>
      <c r="W2482" t="s">
        <v>86</v>
      </c>
    </row>
    <row r="2483" spans="1:23">
      <c r="A2483">
        <v>806</v>
      </c>
      <c r="B2483" s="11">
        <v>46355</v>
      </c>
      <c r="C2483">
        <v>2026</v>
      </c>
      <c r="D2483" t="s">
        <v>92</v>
      </c>
      <c r="E2483" t="s">
        <v>86</v>
      </c>
      <c r="F2483" t="s">
        <v>0</v>
      </c>
      <c r="G2483" t="s">
        <v>50</v>
      </c>
      <c r="H2483" t="s">
        <v>28</v>
      </c>
      <c r="I2483" t="s">
        <v>3</v>
      </c>
      <c r="J2483" t="s">
        <v>34</v>
      </c>
      <c r="K2483" t="s">
        <v>35</v>
      </c>
      <c r="L2483">
        <v>1</v>
      </c>
      <c r="M2483">
        <v>39.659999999999997</v>
      </c>
      <c r="N2483">
        <v>0</v>
      </c>
      <c r="O2483">
        <v>14.76</v>
      </c>
      <c r="P2483">
        <v>39.659999999999997</v>
      </c>
      <c r="Q2483">
        <v>14.76</v>
      </c>
      <c r="R2483">
        <v>24.9</v>
      </c>
      <c r="S2483">
        <v>0.62783661119515888</v>
      </c>
      <c r="T2483">
        <v>2026</v>
      </c>
      <c r="U2483" t="s">
        <v>92</v>
      </c>
      <c r="V2483">
        <v>11</v>
      </c>
      <c r="W2483" t="s">
        <v>86</v>
      </c>
    </row>
    <row r="2484" spans="1:23">
      <c r="A2484">
        <v>3150</v>
      </c>
      <c r="B2484" s="11">
        <v>46355</v>
      </c>
      <c r="C2484">
        <v>2026</v>
      </c>
      <c r="D2484" t="s">
        <v>92</v>
      </c>
      <c r="E2484" t="s">
        <v>86</v>
      </c>
      <c r="F2484" t="s">
        <v>6</v>
      </c>
      <c r="G2484" t="s">
        <v>27</v>
      </c>
      <c r="H2484" t="s">
        <v>2</v>
      </c>
      <c r="I2484" t="s">
        <v>13</v>
      </c>
      <c r="J2484" t="s">
        <v>23</v>
      </c>
      <c r="K2484" t="s">
        <v>40</v>
      </c>
      <c r="L2484">
        <v>3</v>
      </c>
      <c r="M2484">
        <v>80.72</v>
      </c>
      <c r="N2484">
        <v>0.05</v>
      </c>
      <c r="O2484">
        <v>39.130000000000003</v>
      </c>
      <c r="P2484">
        <v>230.05199999999999</v>
      </c>
      <c r="Q2484">
        <v>117.39000000000001</v>
      </c>
      <c r="R2484">
        <v>112.66199999999998</v>
      </c>
      <c r="S2484">
        <v>0.48972406238589528</v>
      </c>
      <c r="T2484">
        <v>2026</v>
      </c>
      <c r="U2484" t="s">
        <v>92</v>
      </c>
      <c r="V2484">
        <v>11</v>
      </c>
      <c r="W2484" t="s">
        <v>86</v>
      </c>
    </row>
    <row r="2485" spans="1:23">
      <c r="A2485">
        <v>4847</v>
      </c>
      <c r="B2485" s="11">
        <v>46355</v>
      </c>
      <c r="C2485">
        <v>2026</v>
      </c>
      <c r="D2485" t="s">
        <v>92</v>
      </c>
      <c r="E2485" t="s">
        <v>86</v>
      </c>
      <c r="F2485" t="s">
        <v>6</v>
      </c>
      <c r="G2485" t="s">
        <v>49</v>
      </c>
      <c r="H2485" t="s">
        <v>28</v>
      </c>
      <c r="I2485" t="s">
        <v>13</v>
      </c>
      <c r="J2485" t="s">
        <v>14</v>
      </c>
      <c r="K2485" t="s">
        <v>15</v>
      </c>
      <c r="L2485">
        <v>2</v>
      </c>
      <c r="M2485">
        <v>35.51</v>
      </c>
      <c r="N2485">
        <v>0.05</v>
      </c>
      <c r="O2485">
        <v>13.24</v>
      </c>
      <c r="P2485">
        <v>67.468999999999994</v>
      </c>
      <c r="Q2485">
        <v>26.48</v>
      </c>
      <c r="R2485">
        <v>40.98899999999999</v>
      </c>
      <c r="S2485">
        <v>0.60752345521646967</v>
      </c>
      <c r="T2485">
        <v>2026</v>
      </c>
      <c r="U2485" t="s">
        <v>92</v>
      </c>
      <c r="V2485">
        <v>11</v>
      </c>
      <c r="W2485" t="s">
        <v>86</v>
      </c>
    </row>
    <row r="2486" spans="1:23">
      <c r="A2486">
        <v>221</v>
      </c>
      <c r="B2486" s="11">
        <v>46356</v>
      </c>
      <c r="C2486">
        <v>2026</v>
      </c>
      <c r="D2486" t="s">
        <v>92</v>
      </c>
      <c r="E2486" t="s">
        <v>86</v>
      </c>
      <c r="F2486" t="s">
        <v>20</v>
      </c>
      <c r="G2486" t="s">
        <v>33</v>
      </c>
      <c r="H2486" t="s">
        <v>19</v>
      </c>
      <c r="I2486" t="s">
        <v>16</v>
      </c>
      <c r="J2486" t="s">
        <v>14</v>
      </c>
      <c r="K2486" t="s">
        <v>44</v>
      </c>
      <c r="L2486">
        <v>1</v>
      </c>
      <c r="M2486">
        <v>132.06</v>
      </c>
      <c r="N2486">
        <v>0.15</v>
      </c>
      <c r="O2486">
        <v>67.53</v>
      </c>
      <c r="P2486">
        <v>112.251</v>
      </c>
      <c r="Q2486">
        <v>67.53</v>
      </c>
      <c r="R2486">
        <v>44.721000000000004</v>
      </c>
      <c r="S2486">
        <v>0.39840179597509157</v>
      </c>
      <c r="T2486">
        <v>2026</v>
      </c>
      <c r="U2486" t="s">
        <v>92</v>
      </c>
      <c r="V2486">
        <v>11</v>
      </c>
      <c r="W2486" t="s">
        <v>86</v>
      </c>
    </row>
    <row r="2487" spans="1:23">
      <c r="A2487">
        <v>630</v>
      </c>
      <c r="B2487" s="11">
        <v>46356</v>
      </c>
      <c r="C2487">
        <v>2026</v>
      </c>
      <c r="D2487" t="s">
        <v>92</v>
      </c>
      <c r="E2487" t="s">
        <v>86</v>
      </c>
      <c r="F2487" t="s">
        <v>20</v>
      </c>
      <c r="G2487" t="s">
        <v>33</v>
      </c>
      <c r="H2487" t="s">
        <v>2</v>
      </c>
      <c r="I2487" t="s">
        <v>16</v>
      </c>
      <c r="J2487" t="s">
        <v>4</v>
      </c>
      <c r="K2487" t="s">
        <v>26</v>
      </c>
      <c r="L2487">
        <v>3</v>
      </c>
      <c r="M2487">
        <v>41.07</v>
      </c>
      <c r="N2487">
        <v>0.1</v>
      </c>
      <c r="O2487">
        <v>16.86</v>
      </c>
      <c r="P2487">
        <v>110.88900000000001</v>
      </c>
      <c r="Q2487">
        <v>50.58</v>
      </c>
      <c r="R2487">
        <v>60.309000000000012</v>
      </c>
      <c r="S2487">
        <v>0.54386819251684126</v>
      </c>
      <c r="T2487">
        <v>2026</v>
      </c>
      <c r="U2487" t="s">
        <v>92</v>
      </c>
      <c r="V2487">
        <v>11</v>
      </c>
      <c r="W2487" t="s">
        <v>86</v>
      </c>
    </row>
    <row r="2488" spans="1:23">
      <c r="A2488">
        <v>1789</v>
      </c>
      <c r="B2488" s="11">
        <v>46356</v>
      </c>
      <c r="C2488">
        <v>2026</v>
      </c>
      <c r="D2488" t="s">
        <v>92</v>
      </c>
      <c r="E2488" t="s">
        <v>86</v>
      </c>
      <c r="F2488" t="s">
        <v>6</v>
      </c>
      <c r="G2488" t="s">
        <v>43</v>
      </c>
      <c r="H2488" t="s">
        <v>2</v>
      </c>
      <c r="I2488" t="s">
        <v>13</v>
      </c>
      <c r="J2488" t="s">
        <v>9</v>
      </c>
      <c r="K2488" t="s">
        <v>37</v>
      </c>
      <c r="L2488">
        <v>2</v>
      </c>
      <c r="M2488">
        <v>151.49</v>
      </c>
      <c r="N2488">
        <v>0.1</v>
      </c>
      <c r="O2488">
        <v>81.39</v>
      </c>
      <c r="P2488">
        <v>272.68200000000002</v>
      </c>
      <c r="Q2488">
        <v>162.78</v>
      </c>
      <c r="R2488">
        <v>109.90200000000002</v>
      </c>
      <c r="S2488">
        <v>0.40304090479019522</v>
      </c>
      <c r="T2488">
        <v>2026</v>
      </c>
      <c r="U2488" t="s">
        <v>92</v>
      </c>
      <c r="V2488">
        <v>11</v>
      </c>
      <c r="W2488" t="s">
        <v>86</v>
      </c>
    </row>
    <row r="2489" spans="1:23">
      <c r="A2489">
        <v>1947</v>
      </c>
      <c r="B2489" s="11">
        <v>46356</v>
      </c>
      <c r="C2489">
        <v>2026</v>
      </c>
      <c r="D2489" t="s">
        <v>92</v>
      </c>
      <c r="E2489" t="s">
        <v>86</v>
      </c>
      <c r="F2489" t="s">
        <v>0</v>
      </c>
      <c r="G2489" t="s">
        <v>1</v>
      </c>
      <c r="H2489" t="s">
        <v>19</v>
      </c>
      <c r="I2489" t="s">
        <v>16</v>
      </c>
      <c r="J2489" t="s">
        <v>34</v>
      </c>
      <c r="K2489" t="s">
        <v>42</v>
      </c>
      <c r="L2489">
        <v>1</v>
      </c>
      <c r="M2489">
        <v>35.729999999999997</v>
      </c>
      <c r="N2489">
        <v>0.2</v>
      </c>
      <c r="O2489">
        <v>14.33</v>
      </c>
      <c r="P2489">
        <v>28.584</v>
      </c>
      <c r="Q2489">
        <v>14.33</v>
      </c>
      <c r="R2489">
        <v>14.254</v>
      </c>
      <c r="S2489">
        <v>0.49867058494262523</v>
      </c>
      <c r="T2489">
        <v>2026</v>
      </c>
      <c r="U2489" t="s">
        <v>92</v>
      </c>
      <c r="V2489">
        <v>11</v>
      </c>
      <c r="W2489" t="s">
        <v>86</v>
      </c>
    </row>
    <row r="2490" spans="1:23">
      <c r="A2490">
        <v>2279</v>
      </c>
      <c r="B2490" s="11">
        <v>46356</v>
      </c>
      <c r="C2490">
        <v>2026</v>
      </c>
      <c r="D2490" t="s">
        <v>92</v>
      </c>
      <c r="E2490" t="s">
        <v>86</v>
      </c>
      <c r="F2490" t="s">
        <v>0</v>
      </c>
      <c r="G2490" t="s">
        <v>1</v>
      </c>
      <c r="H2490" t="s">
        <v>19</v>
      </c>
      <c r="I2490" t="s">
        <v>3</v>
      </c>
      <c r="J2490" t="s">
        <v>4</v>
      </c>
      <c r="K2490" t="s">
        <v>22</v>
      </c>
      <c r="L2490">
        <v>2</v>
      </c>
      <c r="M2490">
        <v>50.38</v>
      </c>
      <c r="N2490">
        <v>0.1</v>
      </c>
      <c r="O2490">
        <v>22.41</v>
      </c>
      <c r="P2490">
        <v>90.684000000000012</v>
      </c>
      <c r="Q2490">
        <v>44.82</v>
      </c>
      <c r="R2490">
        <v>45.864000000000011</v>
      </c>
      <c r="S2490">
        <v>0.50575625248114342</v>
      </c>
      <c r="T2490">
        <v>2026</v>
      </c>
      <c r="U2490" t="s">
        <v>92</v>
      </c>
      <c r="V2490">
        <v>11</v>
      </c>
      <c r="W2490" t="s">
        <v>86</v>
      </c>
    </row>
    <row r="2491" spans="1:23">
      <c r="A2491">
        <v>2439</v>
      </c>
      <c r="B2491" s="11">
        <v>46356</v>
      </c>
      <c r="C2491">
        <v>2026</v>
      </c>
      <c r="D2491" t="s">
        <v>92</v>
      </c>
      <c r="E2491" t="s">
        <v>86</v>
      </c>
      <c r="F2491" t="s">
        <v>0</v>
      </c>
      <c r="G2491" t="s">
        <v>36</v>
      </c>
      <c r="H2491" t="s">
        <v>2</v>
      </c>
      <c r="I2491" t="s">
        <v>16</v>
      </c>
      <c r="J2491" t="s">
        <v>34</v>
      </c>
      <c r="K2491" t="s">
        <v>42</v>
      </c>
      <c r="L2491">
        <v>1</v>
      </c>
      <c r="M2491">
        <v>35.67</v>
      </c>
      <c r="N2491">
        <v>0.1</v>
      </c>
      <c r="O2491">
        <v>13.81</v>
      </c>
      <c r="P2491">
        <v>32.103000000000002</v>
      </c>
      <c r="Q2491">
        <v>13.81</v>
      </c>
      <c r="R2491">
        <v>18.292999999999999</v>
      </c>
      <c r="S2491">
        <v>0.5698221350029592</v>
      </c>
      <c r="T2491">
        <v>2026</v>
      </c>
      <c r="U2491" t="s">
        <v>92</v>
      </c>
      <c r="V2491">
        <v>11</v>
      </c>
      <c r="W2491" t="s">
        <v>86</v>
      </c>
    </row>
    <row r="2492" spans="1:23">
      <c r="A2492">
        <v>2540</v>
      </c>
      <c r="B2492" s="11">
        <v>46356</v>
      </c>
      <c r="C2492">
        <v>2026</v>
      </c>
      <c r="D2492" t="s">
        <v>92</v>
      </c>
      <c r="E2492" t="s">
        <v>86</v>
      </c>
      <c r="F2492" t="s">
        <v>6</v>
      </c>
      <c r="G2492" t="s">
        <v>49</v>
      </c>
      <c r="H2492" t="s">
        <v>8</v>
      </c>
      <c r="I2492" t="s">
        <v>16</v>
      </c>
      <c r="J2492" t="s">
        <v>23</v>
      </c>
      <c r="K2492" t="s">
        <v>40</v>
      </c>
      <c r="L2492">
        <v>12</v>
      </c>
      <c r="M2492">
        <v>81.150000000000006</v>
      </c>
      <c r="N2492">
        <v>0.15</v>
      </c>
      <c r="O2492">
        <v>39.590000000000003</v>
      </c>
      <c r="P2492">
        <v>827.73</v>
      </c>
      <c r="Q2492">
        <v>475.08000000000004</v>
      </c>
      <c r="R2492">
        <v>352.65</v>
      </c>
      <c r="S2492">
        <v>0.42604472472907828</v>
      </c>
      <c r="T2492">
        <v>2026</v>
      </c>
      <c r="U2492" t="s">
        <v>92</v>
      </c>
      <c r="V2492">
        <v>11</v>
      </c>
      <c r="W2492" t="s">
        <v>86</v>
      </c>
    </row>
    <row r="2493" spans="1:23">
      <c r="A2493">
        <v>2747</v>
      </c>
      <c r="B2493" s="11">
        <v>46356</v>
      </c>
      <c r="C2493">
        <v>2026</v>
      </c>
      <c r="D2493" t="s">
        <v>92</v>
      </c>
      <c r="E2493" t="s">
        <v>86</v>
      </c>
      <c r="F2493" t="s">
        <v>0</v>
      </c>
      <c r="G2493" t="s">
        <v>50</v>
      </c>
      <c r="H2493" t="s">
        <v>19</v>
      </c>
      <c r="I2493" t="s">
        <v>3</v>
      </c>
      <c r="J2493" t="s">
        <v>23</v>
      </c>
      <c r="K2493" t="s">
        <v>29</v>
      </c>
      <c r="L2493">
        <v>1</v>
      </c>
      <c r="M2493">
        <v>194.73</v>
      </c>
      <c r="N2493">
        <v>0</v>
      </c>
      <c r="O2493">
        <v>104.48</v>
      </c>
      <c r="P2493">
        <v>194.73</v>
      </c>
      <c r="Q2493">
        <v>104.48</v>
      </c>
      <c r="R2493">
        <v>90.249999999999986</v>
      </c>
      <c r="S2493">
        <v>0.46346222975401835</v>
      </c>
      <c r="T2493">
        <v>2026</v>
      </c>
      <c r="U2493" t="s">
        <v>92</v>
      </c>
      <c r="V2493">
        <v>11</v>
      </c>
      <c r="W2493" t="s">
        <v>86</v>
      </c>
    </row>
    <row r="2494" spans="1:23">
      <c r="A2494">
        <v>3094</v>
      </c>
      <c r="B2494" s="11">
        <v>46356</v>
      </c>
      <c r="C2494">
        <v>2026</v>
      </c>
      <c r="D2494" t="s">
        <v>92</v>
      </c>
      <c r="E2494" t="s">
        <v>86</v>
      </c>
      <c r="F2494" t="s">
        <v>6</v>
      </c>
      <c r="G2494" t="s">
        <v>7</v>
      </c>
      <c r="H2494" t="s">
        <v>28</v>
      </c>
      <c r="I2494" t="s">
        <v>16</v>
      </c>
      <c r="J2494" t="s">
        <v>23</v>
      </c>
      <c r="K2494" t="s">
        <v>51</v>
      </c>
      <c r="L2494">
        <v>2</v>
      </c>
      <c r="M2494">
        <v>122.18</v>
      </c>
      <c r="N2494">
        <v>0.15</v>
      </c>
      <c r="O2494">
        <v>61.3</v>
      </c>
      <c r="P2494">
        <v>207.70600000000002</v>
      </c>
      <c r="Q2494">
        <v>122.6</v>
      </c>
      <c r="R2494">
        <v>85.106000000000023</v>
      </c>
      <c r="S2494">
        <v>0.40974261696821479</v>
      </c>
      <c r="T2494">
        <v>2026</v>
      </c>
      <c r="U2494" t="s">
        <v>92</v>
      </c>
      <c r="V2494">
        <v>11</v>
      </c>
      <c r="W2494" t="s">
        <v>86</v>
      </c>
    </row>
    <row r="2495" spans="1:23">
      <c r="A2495">
        <v>3359</v>
      </c>
      <c r="B2495" s="11">
        <v>46356</v>
      </c>
      <c r="C2495">
        <v>2026</v>
      </c>
      <c r="D2495" t="s">
        <v>92</v>
      </c>
      <c r="E2495" t="s">
        <v>86</v>
      </c>
      <c r="F2495" t="s">
        <v>20</v>
      </c>
      <c r="G2495" t="s">
        <v>47</v>
      </c>
      <c r="H2495" t="s">
        <v>2</v>
      </c>
      <c r="I2495" t="s">
        <v>3</v>
      </c>
      <c r="J2495" t="s">
        <v>23</v>
      </c>
      <c r="K2495" t="s">
        <v>40</v>
      </c>
      <c r="L2495">
        <v>1</v>
      </c>
      <c r="M2495">
        <v>83.14</v>
      </c>
      <c r="N2495">
        <v>0</v>
      </c>
      <c r="O2495">
        <v>39.369999999999997</v>
      </c>
      <c r="P2495">
        <v>83.14</v>
      </c>
      <c r="Q2495">
        <v>39.369999999999997</v>
      </c>
      <c r="R2495">
        <v>43.77</v>
      </c>
      <c r="S2495">
        <v>0.52646139042578788</v>
      </c>
      <c r="T2495">
        <v>2026</v>
      </c>
      <c r="U2495" t="s">
        <v>92</v>
      </c>
      <c r="V2495">
        <v>11</v>
      </c>
      <c r="W2495" t="s">
        <v>86</v>
      </c>
    </row>
    <row r="2496" spans="1:23">
      <c r="A2496">
        <v>3473</v>
      </c>
      <c r="B2496" s="11">
        <v>46356</v>
      </c>
      <c r="C2496">
        <v>2026</v>
      </c>
      <c r="D2496" t="s">
        <v>92</v>
      </c>
      <c r="E2496" t="s">
        <v>86</v>
      </c>
      <c r="F2496" t="s">
        <v>11</v>
      </c>
      <c r="G2496" t="s">
        <v>25</v>
      </c>
      <c r="H2496" t="s">
        <v>2</v>
      </c>
      <c r="I2496" t="s">
        <v>3</v>
      </c>
      <c r="J2496" t="s">
        <v>4</v>
      </c>
      <c r="K2496" t="s">
        <v>5</v>
      </c>
      <c r="L2496">
        <v>1</v>
      </c>
      <c r="M2496">
        <v>80.97</v>
      </c>
      <c r="N2496">
        <v>0</v>
      </c>
      <c r="O2496">
        <v>43.64</v>
      </c>
      <c r="P2496">
        <v>80.97</v>
      </c>
      <c r="Q2496">
        <v>43.64</v>
      </c>
      <c r="R2496">
        <v>37.33</v>
      </c>
      <c r="S2496">
        <v>0.4610349512164999</v>
      </c>
      <c r="T2496">
        <v>2026</v>
      </c>
      <c r="U2496" t="s">
        <v>92</v>
      </c>
      <c r="V2496">
        <v>11</v>
      </c>
      <c r="W2496" t="s">
        <v>86</v>
      </c>
    </row>
    <row r="2497" spans="1:23">
      <c r="A2497">
        <v>3589</v>
      </c>
      <c r="B2497" s="11">
        <v>46356</v>
      </c>
      <c r="C2497">
        <v>2026</v>
      </c>
      <c r="D2497" t="s">
        <v>92</v>
      </c>
      <c r="E2497" t="s">
        <v>86</v>
      </c>
      <c r="F2497" t="s">
        <v>0</v>
      </c>
      <c r="G2497" t="s">
        <v>36</v>
      </c>
      <c r="H2497" t="s">
        <v>2</v>
      </c>
      <c r="I2497" t="s">
        <v>13</v>
      </c>
      <c r="J2497" t="s">
        <v>9</v>
      </c>
      <c r="K2497" t="s">
        <v>46</v>
      </c>
      <c r="L2497">
        <v>1</v>
      </c>
      <c r="M2497">
        <v>73.03</v>
      </c>
      <c r="N2497">
        <v>0</v>
      </c>
      <c r="O2497">
        <v>32.71</v>
      </c>
      <c r="P2497">
        <v>73.03</v>
      </c>
      <c r="Q2497">
        <v>32.71</v>
      </c>
      <c r="R2497">
        <v>40.32</v>
      </c>
      <c r="S2497">
        <v>0.55210187594139393</v>
      </c>
      <c r="T2497">
        <v>2026</v>
      </c>
      <c r="U2497" t="s">
        <v>92</v>
      </c>
      <c r="V2497">
        <v>11</v>
      </c>
      <c r="W2497" t="s">
        <v>86</v>
      </c>
    </row>
    <row r="2498" spans="1:23">
      <c r="A2498">
        <v>4689</v>
      </c>
      <c r="B2498" s="11">
        <v>46356</v>
      </c>
      <c r="C2498">
        <v>2026</v>
      </c>
      <c r="D2498" t="s">
        <v>92</v>
      </c>
      <c r="E2498" t="s">
        <v>86</v>
      </c>
      <c r="F2498" t="s">
        <v>11</v>
      </c>
      <c r="G2498" t="s">
        <v>18</v>
      </c>
      <c r="H2498" t="s">
        <v>2</v>
      </c>
      <c r="I2498" t="s">
        <v>3</v>
      </c>
      <c r="J2498" t="s">
        <v>14</v>
      </c>
      <c r="K2498" t="s">
        <v>32</v>
      </c>
      <c r="L2498">
        <v>1</v>
      </c>
      <c r="M2498">
        <v>46.81</v>
      </c>
      <c r="N2498">
        <v>0.05</v>
      </c>
      <c r="O2498">
        <v>17.87</v>
      </c>
      <c r="P2498">
        <v>44.469500000000004</v>
      </c>
      <c r="Q2498">
        <v>17.87</v>
      </c>
      <c r="R2498">
        <v>26.599500000000003</v>
      </c>
      <c r="S2498">
        <v>0.59815154206815913</v>
      </c>
      <c r="T2498">
        <v>2026</v>
      </c>
      <c r="U2498" t="s">
        <v>92</v>
      </c>
      <c r="V2498">
        <v>11</v>
      </c>
      <c r="W2498" t="s">
        <v>86</v>
      </c>
    </row>
    <row r="2499" spans="1:23">
      <c r="A2499">
        <v>4819</v>
      </c>
      <c r="B2499" s="11">
        <v>46356</v>
      </c>
      <c r="C2499">
        <v>2026</v>
      </c>
      <c r="D2499" t="s">
        <v>92</v>
      </c>
      <c r="E2499" t="s">
        <v>86</v>
      </c>
      <c r="F2499" t="s">
        <v>20</v>
      </c>
      <c r="G2499" t="s">
        <v>31</v>
      </c>
      <c r="H2499" t="s">
        <v>28</v>
      </c>
      <c r="I2499" t="s">
        <v>13</v>
      </c>
      <c r="J2499" t="s">
        <v>9</v>
      </c>
      <c r="K2499" t="s">
        <v>37</v>
      </c>
      <c r="L2499">
        <v>2</v>
      </c>
      <c r="M2499">
        <v>153.51</v>
      </c>
      <c r="N2499">
        <v>0.15</v>
      </c>
      <c r="O2499">
        <v>81.290000000000006</v>
      </c>
      <c r="P2499">
        <v>260.96699999999998</v>
      </c>
      <c r="Q2499">
        <v>162.58000000000001</v>
      </c>
      <c r="R2499">
        <v>98.386999999999972</v>
      </c>
      <c r="S2499">
        <v>0.3770093536730697</v>
      </c>
      <c r="T2499">
        <v>2026</v>
      </c>
      <c r="U2499" t="s">
        <v>92</v>
      </c>
      <c r="V2499">
        <v>11</v>
      </c>
      <c r="W2499" t="s">
        <v>86</v>
      </c>
    </row>
    <row r="2500" spans="1:23">
      <c r="A2500">
        <v>5167</v>
      </c>
      <c r="B2500" s="11">
        <v>46356</v>
      </c>
      <c r="C2500">
        <v>2026</v>
      </c>
      <c r="D2500" t="s">
        <v>92</v>
      </c>
      <c r="E2500" t="s">
        <v>86</v>
      </c>
      <c r="F2500" t="s">
        <v>11</v>
      </c>
      <c r="G2500" t="s">
        <v>25</v>
      </c>
      <c r="H2500" t="s">
        <v>28</v>
      </c>
      <c r="I2500" t="s">
        <v>13</v>
      </c>
      <c r="J2500" t="s">
        <v>23</v>
      </c>
      <c r="K2500" t="s">
        <v>29</v>
      </c>
      <c r="L2500">
        <v>2</v>
      </c>
      <c r="M2500">
        <v>197.5</v>
      </c>
      <c r="N2500">
        <v>0</v>
      </c>
      <c r="O2500">
        <v>104.47</v>
      </c>
      <c r="P2500">
        <v>395</v>
      </c>
      <c r="Q2500">
        <v>208.94</v>
      </c>
      <c r="R2500">
        <v>186.06</v>
      </c>
      <c r="S2500">
        <v>0.4710379746835443</v>
      </c>
      <c r="T2500">
        <v>2026</v>
      </c>
      <c r="U2500" t="s">
        <v>92</v>
      </c>
      <c r="V2500">
        <v>11</v>
      </c>
      <c r="W2500" t="s">
        <v>86</v>
      </c>
    </row>
    <row r="2501" spans="1:23">
      <c r="A2501">
        <v>38</v>
      </c>
      <c r="B2501" s="11">
        <v>46357</v>
      </c>
      <c r="C2501">
        <v>2026</v>
      </c>
      <c r="D2501" t="s">
        <v>92</v>
      </c>
      <c r="E2501" t="s">
        <v>87</v>
      </c>
      <c r="F2501" t="s">
        <v>20</v>
      </c>
      <c r="G2501" t="s">
        <v>33</v>
      </c>
      <c r="H2501" t="s">
        <v>8</v>
      </c>
      <c r="I2501" t="s">
        <v>16</v>
      </c>
      <c r="J2501" t="s">
        <v>9</v>
      </c>
      <c r="K2501" t="s">
        <v>17</v>
      </c>
      <c r="L2501">
        <v>8</v>
      </c>
      <c r="M2501">
        <v>146.55000000000001</v>
      </c>
      <c r="N2501">
        <v>0.1</v>
      </c>
      <c r="O2501">
        <v>78.03</v>
      </c>
      <c r="P2501">
        <v>1055.1600000000001</v>
      </c>
      <c r="Q2501">
        <v>624.24</v>
      </c>
      <c r="R2501">
        <v>430.92000000000007</v>
      </c>
      <c r="S2501">
        <v>0.40839303991811671</v>
      </c>
      <c r="T2501">
        <v>2026</v>
      </c>
      <c r="U2501" t="s">
        <v>92</v>
      </c>
      <c r="V2501">
        <v>12</v>
      </c>
      <c r="W2501" t="s">
        <v>87</v>
      </c>
    </row>
    <row r="2502" spans="1:23">
      <c r="A2502">
        <v>364</v>
      </c>
      <c r="B2502" s="11">
        <v>46357</v>
      </c>
      <c r="C2502">
        <v>2026</v>
      </c>
      <c r="D2502" t="s">
        <v>92</v>
      </c>
      <c r="E2502" t="s">
        <v>87</v>
      </c>
      <c r="F2502" t="s">
        <v>20</v>
      </c>
      <c r="G2502" t="s">
        <v>47</v>
      </c>
      <c r="H2502" t="s">
        <v>2</v>
      </c>
      <c r="I2502" t="s">
        <v>16</v>
      </c>
      <c r="J2502" t="s">
        <v>4</v>
      </c>
      <c r="K2502" t="s">
        <v>22</v>
      </c>
      <c r="L2502">
        <v>2</v>
      </c>
      <c r="M2502">
        <v>51.83</v>
      </c>
      <c r="N2502">
        <v>0.15</v>
      </c>
      <c r="O2502">
        <v>22.02</v>
      </c>
      <c r="P2502">
        <v>88.11099999999999</v>
      </c>
      <c r="Q2502">
        <v>44.04</v>
      </c>
      <c r="R2502">
        <v>44.070999999999991</v>
      </c>
      <c r="S2502">
        <v>0.50017591447151888</v>
      </c>
      <c r="T2502">
        <v>2026</v>
      </c>
      <c r="U2502" t="s">
        <v>92</v>
      </c>
      <c r="V2502">
        <v>12</v>
      </c>
      <c r="W2502" t="s">
        <v>87</v>
      </c>
    </row>
    <row r="2503" spans="1:23">
      <c r="A2503">
        <v>2040</v>
      </c>
      <c r="B2503" s="11">
        <v>46357</v>
      </c>
      <c r="C2503">
        <v>2026</v>
      </c>
      <c r="D2503" t="s">
        <v>92</v>
      </c>
      <c r="E2503" t="s">
        <v>87</v>
      </c>
      <c r="F2503" t="s">
        <v>6</v>
      </c>
      <c r="G2503" t="s">
        <v>43</v>
      </c>
      <c r="H2503" t="s">
        <v>2</v>
      </c>
      <c r="I2503" t="s">
        <v>13</v>
      </c>
      <c r="J2503" t="s">
        <v>9</v>
      </c>
      <c r="K2503" t="s">
        <v>17</v>
      </c>
      <c r="L2503">
        <v>1</v>
      </c>
      <c r="M2503">
        <v>140.34</v>
      </c>
      <c r="N2503">
        <v>0.15</v>
      </c>
      <c r="O2503">
        <v>79.92</v>
      </c>
      <c r="P2503">
        <v>119.289</v>
      </c>
      <c r="Q2503">
        <v>79.92</v>
      </c>
      <c r="R2503">
        <v>39.369</v>
      </c>
      <c r="S2503">
        <v>0.33003043029952467</v>
      </c>
      <c r="T2503">
        <v>2026</v>
      </c>
      <c r="U2503" t="s">
        <v>92</v>
      </c>
      <c r="V2503">
        <v>12</v>
      </c>
      <c r="W2503" t="s">
        <v>87</v>
      </c>
    </row>
    <row r="2504" spans="1:23">
      <c r="A2504">
        <v>2899</v>
      </c>
      <c r="B2504" s="11">
        <v>46357</v>
      </c>
      <c r="C2504">
        <v>2026</v>
      </c>
      <c r="D2504" t="s">
        <v>92</v>
      </c>
      <c r="E2504" t="s">
        <v>87</v>
      </c>
      <c r="F2504" t="s">
        <v>0</v>
      </c>
      <c r="G2504" t="s">
        <v>1</v>
      </c>
      <c r="H2504" t="s">
        <v>2</v>
      </c>
      <c r="I2504" t="s">
        <v>13</v>
      </c>
      <c r="J2504" t="s">
        <v>9</v>
      </c>
      <c r="K2504" t="s">
        <v>37</v>
      </c>
      <c r="L2504">
        <v>1</v>
      </c>
      <c r="M2504">
        <v>156.44999999999999</v>
      </c>
      <c r="N2504">
        <v>0</v>
      </c>
      <c r="O2504">
        <v>80.56</v>
      </c>
      <c r="P2504">
        <v>156.44999999999999</v>
      </c>
      <c r="Q2504">
        <v>80.56</v>
      </c>
      <c r="R2504">
        <v>75.889999999999986</v>
      </c>
      <c r="S2504">
        <v>0.48507510386705011</v>
      </c>
      <c r="T2504">
        <v>2026</v>
      </c>
      <c r="U2504" t="s">
        <v>92</v>
      </c>
      <c r="V2504">
        <v>12</v>
      </c>
      <c r="W2504" t="s">
        <v>87</v>
      </c>
    </row>
    <row r="2505" spans="1:23">
      <c r="A2505">
        <v>3199</v>
      </c>
      <c r="B2505" s="11">
        <v>46357</v>
      </c>
      <c r="C2505">
        <v>2026</v>
      </c>
      <c r="D2505" t="s">
        <v>92</v>
      </c>
      <c r="E2505" t="s">
        <v>87</v>
      </c>
      <c r="F2505" t="s">
        <v>11</v>
      </c>
      <c r="G2505" t="s">
        <v>52</v>
      </c>
      <c r="H2505" t="s">
        <v>28</v>
      </c>
      <c r="I2505" t="s">
        <v>3</v>
      </c>
      <c r="J2505" t="s">
        <v>34</v>
      </c>
      <c r="K2505" t="s">
        <v>35</v>
      </c>
      <c r="L2505">
        <v>1</v>
      </c>
      <c r="M2505">
        <v>41.33</v>
      </c>
      <c r="N2505">
        <v>0</v>
      </c>
      <c r="O2505">
        <v>15.03</v>
      </c>
      <c r="P2505">
        <v>41.33</v>
      </c>
      <c r="Q2505">
        <v>15.03</v>
      </c>
      <c r="R2505">
        <v>26.299999999999997</v>
      </c>
      <c r="S2505">
        <v>0.6363416404548754</v>
      </c>
      <c r="T2505">
        <v>2026</v>
      </c>
      <c r="U2505" t="s">
        <v>92</v>
      </c>
      <c r="V2505">
        <v>12</v>
      </c>
      <c r="W2505" t="s">
        <v>87</v>
      </c>
    </row>
    <row r="2506" spans="1:23">
      <c r="A2506">
        <v>4722</v>
      </c>
      <c r="B2506" s="11">
        <v>46357</v>
      </c>
      <c r="C2506">
        <v>2026</v>
      </c>
      <c r="D2506" t="s">
        <v>92</v>
      </c>
      <c r="E2506" t="s">
        <v>87</v>
      </c>
      <c r="F2506" t="s">
        <v>6</v>
      </c>
      <c r="G2506" t="s">
        <v>41</v>
      </c>
      <c r="H2506" t="s">
        <v>19</v>
      </c>
      <c r="I2506" t="s">
        <v>13</v>
      </c>
      <c r="J2506" t="s">
        <v>4</v>
      </c>
      <c r="K2506" t="s">
        <v>26</v>
      </c>
      <c r="L2506">
        <v>1</v>
      </c>
      <c r="M2506">
        <v>39.479999999999997</v>
      </c>
      <c r="N2506">
        <v>0.05</v>
      </c>
      <c r="O2506">
        <v>16.78</v>
      </c>
      <c r="P2506">
        <v>37.505999999999993</v>
      </c>
      <c r="Q2506">
        <v>16.78</v>
      </c>
      <c r="R2506">
        <v>20.725999999999992</v>
      </c>
      <c r="S2506">
        <v>0.55260491654668575</v>
      </c>
      <c r="T2506">
        <v>2026</v>
      </c>
      <c r="U2506" t="s">
        <v>92</v>
      </c>
      <c r="V2506">
        <v>12</v>
      </c>
      <c r="W2506" t="s">
        <v>87</v>
      </c>
    </row>
    <row r="2507" spans="1:23">
      <c r="A2507">
        <v>1423</v>
      </c>
      <c r="B2507" s="11">
        <v>46358</v>
      </c>
      <c r="C2507">
        <v>2026</v>
      </c>
      <c r="D2507" t="s">
        <v>92</v>
      </c>
      <c r="E2507" t="s">
        <v>87</v>
      </c>
      <c r="F2507" t="s">
        <v>11</v>
      </c>
      <c r="G2507" t="s">
        <v>18</v>
      </c>
      <c r="H2507" t="s">
        <v>2</v>
      </c>
      <c r="I2507" t="s">
        <v>16</v>
      </c>
      <c r="J2507" t="s">
        <v>9</v>
      </c>
      <c r="K2507" t="s">
        <v>46</v>
      </c>
      <c r="L2507">
        <v>1</v>
      </c>
      <c r="M2507">
        <v>73.010000000000005</v>
      </c>
      <c r="N2507">
        <v>0.1</v>
      </c>
      <c r="O2507">
        <v>31.51</v>
      </c>
      <c r="P2507">
        <v>65.709000000000003</v>
      </c>
      <c r="Q2507">
        <v>31.51</v>
      </c>
      <c r="R2507">
        <v>34.198999999999998</v>
      </c>
      <c r="S2507">
        <v>0.52046142841924237</v>
      </c>
      <c r="T2507">
        <v>2026</v>
      </c>
      <c r="U2507" t="s">
        <v>92</v>
      </c>
      <c r="V2507">
        <v>12</v>
      </c>
      <c r="W2507" t="s">
        <v>87</v>
      </c>
    </row>
    <row r="2508" spans="1:23">
      <c r="A2508">
        <v>1505</v>
      </c>
      <c r="B2508" s="11">
        <v>46358</v>
      </c>
      <c r="C2508">
        <v>2026</v>
      </c>
      <c r="D2508" t="s">
        <v>92</v>
      </c>
      <c r="E2508" t="s">
        <v>87</v>
      </c>
      <c r="F2508" t="s">
        <v>0</v>
      </c>
      <c r="G2508" t="s">
        <v>50</v>
      </c>
      <c r="H2508" t="s">
        <v>2</v>
      </c>
      <c r="I2508" t="s">
        <v>16</v>
      </c>
      <c r="J2508" t="s">
        <v>34</v>
      </c>
      <c r="K2508" t="s">
        <v>35</v>
      </c>
      <c r="L2508">
        <v>2</v>
      </c>
      <c r="M2508">
        <v>40.86</v>
      </c>
      <c r="N2508">
        <v>0.05</v>
      </c>
      <c r="O2508">
        <v>15.06</v>
      </c>
      <c r="P2508">
        <v>77.634</v>
      </c>
      <c r="Q2508">
        <v>30.12</v>
      </c>
      <c r="R2508">
        <v>47.513999999999996</v>
      </c>
      <c r="S2508">
        <v>0.6120256588608084</v>
      </c>
      <c r="T2508">
        <v>2026</v>
      </c>
      <c r="U2508" t="s">
        <v>92</v>
      </c>
      <c r="V2508">
        <v>12</v>
      </c>
      <c r="W2508" t="s">
        <v>87</v>
      </c>
    </row>
    <row r="2509" spans="1:23">
      <c r="A2509">
        <v>1664</v>
      </c>
      <c r="B2509" s="11">
        <v>46358</v>
      </c>
      <c r="C2509">
        <v>2026</v>
      </c>
      <c r="D2509" t="s">
        <v>92</v>
      </c>
      <c r="E2509" t="s">
        <v>87</v>
      </c>
      <c r="F2509" t="s">
        <v>11</v>
      </c>
      <c r="G2509" t="s">
        <v>25</v>
      </c>
      <c r="H2509" t="s">
        <v>28</v>
      </c>
      <c r="I2509" t="s">
        <v>3</v>
      </c>
      <c r="J2509" t="s">
        <v>23</v>
      </c>
      <c r="K2509" t="s">
        <v>29</v>
      </c>
      <c r="L2509">
        <v>6</v>
      </c>
      <c r="M2509">
        <v>194.79</v>
      </c>
      <c r="N2509">
        <v>0</v>
      </c>
      <c r="O2509">
        <v>105.73</v>
      </c>
      <c r="P2509">
        <v>1168.74</v>
      </c>
      <c r="Q2509">
        <v>634.38</v>
      </c>
      <c r="R2509">
        <v>534.36</v>
      </c>
      <c r="S2509">
        <v>0.45721032907233433</v>
      </c>
      <c r="T2509">
        <v>2026</v>
      </c>
      <c r="U2509" t="s">
        <v>92</v>
      </c>
      <c r="V2509">
        <v>12</v>
      </c>
      <c r="W2509" t="s">
        <v>87</v>
      </c>
    </row>
    <row r="2510" spans="1:23">
      <c r="A2510">
        <v>2035</v>
      </c>
      <c r="B2510" s="11">
        <v>46358</v>
      </c>
      <c r="C2510">
        <v>2026</v>
      </c>
      <c r="D2510" t="s">
        <v>92</v>
      </c>
      <c r="E2510" t="s">
        <v>87</v>
      </c>
      <c r="F2510" t="s">
        <v>20</v>
      </c>
      <c r="G2510" t="s">
        <v>47</v>
      </c>
      <c r="H2510" t="s">
        <v>2</v>
      </c>
      <c r="I2510" t="s">
        <v>13</v>
      </c>
      <c r="J2510" t="s">
        <v>23</v>
      </c>
      <c r="K2510" t="s">
        <v>40</v>
      </c>
      <c r="L2510">
        <v>4</v>
      </c>
      <c r="M2510">
        <v>80.98</v>
      </c>
      <c r="N2510">
        <v>0.2</v>
      </c>
      <c r="O2510">
        <v>38.6</v>
      </c>
      <c r="P2510">
        <v>259.13600000000002</v>
      </c>
      <c r="Q2510">
        <v>154.4</v>
      </c>
      <c r="R2510">
        <v>104.73600000000002</v>
      </c>
      <c r="S2510">
        <v>0.40417387009138062</v>
      </c>
      <c r="T2510">
        <v>2026</v>
      </c>
      <c r="U2510" t="s">
        <v>92</v>
      </c>
      <c r="V2510">
        <v>12</v>
      </c>
      <c r="W2510" t="s">
        <v>87</v>
      </c>
    </row>
    <row r="2511" spans="1:23">
      <c r="A2511">
        <v>2094</v>
      </c>
      <c r="B2511" s="11">
        <v>46358</v>
      </c>
      <c r="C2511">
        <v>2026</v>
      </c>
      <c r="D2511" t="s">
        <v>92</v>
      </c>
      <c r="E2511" t="s">
        <v>87</v>
      </c>
      <c r="F2511" t="s">
        <v>0</v>
      </c>
      <c r="G2511" t="s">
        <v>50</v>
      </c>
      <c r="H2511" t="s">
        <v>2</v>
      </c>
      <c r="I2511" t="s">
        <v>13</v>
      </c>
      <c r="J2511" t="s">
        <v>23</v>
      </c>
      <c r="K2511" t="s">
        <v>29</v>
      </c>
      <c r="L2511">
        <v>3</v>
      </c>
      <c r="M2511">
        <v>196.48</v>
      </c>
      <c r="N2511">
        <v>0.05</v>
      </c>
      <c r="O2511">
        <v>107.2</v>
      </c>
      <c r="P2511">
        <v>559.96799999999996</v>
      </c>
      <c r="Q2511">
        <v>321.60000000000002</v>
      </c>
      <c r="R2511">
        <v>238.36799999999994</v>
      </c>
      <c r="S2511">
        <v>0.42568146751242919</v>
      </c>
      <c r="T2511">
        <v>2026</v>
      </c>
      <c r="U2511" t="s">
        <v>92</v>
      </c>
      <c r="V2511">
        <v>12</v>
      </c>
      <c r="W2511" t="s">
        <v>87</v>
      </c>
    </row>
    <row r="2512" spans="1:23">
      <c r="A2512">
        <v>2204</v>
      </c>
      <c r="B2512" s="11">
        <v>46358</v>
      </c>
      <c r="C2512">
        <v>2026</v>
      </c>
      <c r="D2512" t="s">
        <v>92</v>
      </c>
      <c r="E2512" t="s">
        <v>87</v>
      </c>
      <c r="F2512" t="s">
        <v>0</v>
      </c>
      <c r="G2512" t="s">
        <v>36</v>
      </c>
      <c r="H2512" t="s">
        <v>19</v>
      </c>
      <c r="I2512" t="s">
        <v>13</v>
      </c>
      <c r="J2512" t="s">
        <v>14</v>
      </c>
      <c r="K2512" t="s">
        <v>32</v>
      </c>
      <c r="L2512">
        <v>2</v>
      </c>
      <c r="M2512">
        <v>46.63</v>
      </c>
      <c r="N2512">
        <v>0</v>
      </c>
      <c r="O2512">
        <v>18.68</v>
      </c>
      <c r="P2512">
        <v>93.26</v>
      </c>
      <c r="Q2512">
        <v>37.36</v>
      </c>
      <c r="R2512">
        <v>55.900000000000006</v>
      </c>
      <c r="S2512">
        <v>0.59939952820072917</v>
      </c>
      <c r="T2512">
        <v>2026</v>
      </c>
      <c r="U2512" t="s">
        <v>92</v>
      </c>
      <c r="V2512">
        <v>12</v>
      </c>
      <c r="W2512" t="s">
        <v>87</v>
      </c>
    </row>
    <row r="2513" spans="1:23">
      <c r="A2513">
        <v>3921</v>
      </c>
      <c r="B2513" s="11">
        <v>46358</v>
      </c>
      <c r="C2513">
        <v>2026</v>
      </c>
      <c r="D2513" t="s">
        <v>92</v>
      </c>
      <c r="E2513" t="s">
        <v>87</v>
      </c>
      <c r="F2513" t="s">
        <v>11</v>
      </c>
      <c r="G2513" t="s">
        <v>25</v>
      </c>
      <c r="H2513" t="s">
        <v>8</v>
      </c>
      <c r="I2513" t="s">
        <v>16</v>
      </c>
      <c r="J2513" t="s">
        <v>9</v>
      </c>
      <c r="K2513" t="s">
        <v>17</v>
      </c>
      <c r="L2513">
        <v>12</v>
      </c>
      <c r="M2513">
        <v>142.93</v>
      </c>
      <c r="N2513">
        <v>0.1</v>
      </c>
      <c r="O2513">
        <v>79.81</v>
      </c>
      <c r="P2513">
        <v>1543.644</v>
      </c>
      <c r="Q2513">
        <v>957.72</v>
      </c>
      <c r="R2513">
        <v>585.92399999999998</v>
      </c>
      <c r="S2513">
        <v>0.37957197384889263</v>
      </c>
      <c r="T2513">
        <v>2026</v>
      </c>
      <c r="U2513" t="s">
        <v>92</v>
      </c>
      <c r="V2513">
        <v>12</v>
      </c>
      <c r="W2513" t="s">
        <v>87</v>
      </c>
    </row>
    <row r="2514" spans="1:23">
      <c r="A2514">
        <v>3999</v>
      </c>
      <c r="B2514" s="11">
        <v>46358</v>
      </c>
      <c r="C2514">
        <v>2026</v>
      </c>
      <c r="D2514" t="s">
        <v>92</v>
      </c>
      <c r="E2514" t="s">
        <v>87</v>
      </c>
      <c r="F2514" t="s">
        <v>6</v>
      </c>
      <c r="G2514" t="s">
        <v>43</v>
      </c>
      <c r="H2514" t="s">
        <v>19</v>
      </c>
      <c r="I2514" t="s">
        <v>3</v>
      </c>
      <c r="J2514" t="s">
        <v>9</v>
      </c>
      <c r="K2514" t="s">
        <v>37</v>
      </c>
      <c r="L2514">
        <v>2</v>
      </c>
      <c r="M2514">
        <v>153.97</v>
      </c>
      <c r="N2514">
        <v>0</v>
      </c>
      <c r="O2514">
        <v>79.45</v>
      </c>
      <c r="P2514">
        <v>307.94</v>
      </c>
      <c r="Q2514">
        <v>158.9</v>
      </c>
      <c r="R2514">
        <v>149.04</v>
      </c>
      <c r="S2514">
        <v>0.48399038773787101</v>
      </c>
      <c r="T2514">
        <v>2026</v>
      </c>
      <c r="U2514" t="s">
        <v>92</v>
      </c>
      <c r="V2514">
        <v>12</v>
      </c>
      <c r="W2514" t="s">
        <v>87</v>
      </c>
    </row>
    <row r="2515" spans="1:23">
      <c r="A2515">
        <v>4546</v>
      </c>
      <c r="B2515" s="11">
        <v>46358</v>
      </c>
      <c r="C2515">
        <v>2026</v>
      </c>
      <c r="D2515" t="s">
        <v>92</v>
      </c>
      <c r="E2515" t="s">
        <v>87</v>
      </c>
      <c r="F2515" t="s">
        <v>20</v>
      </c>
      <c r="G2515" t="s">
        <v>47</v>
      </c>
      <c r="H2515" t="s">
        <v>2</v>
      </c>
      <c r="I2515" t="s">
        <v>3</v>
      </c>
      <c r="J2515" t="s">
        <v>23</v>
      </c>
      <c r="K2515" t="s">
        <v>24</v>
      </c>
      <c r="L2515">
        <v>1</v>
      </c>
      <c r="M2515">
        <v>344.63</v>
      </c>
      <c r="N2515">
        <v>0.05</v>
      </c>
      <c r="O2515">
        <v>189.22</v>
      </c>
      <c r="P2515">
        <v>327.39849999999996</v>
      </c>
      <c r="Q2515">
        <v>189.22</v>
      </c>
      <c r="R2515">
        <v>138.17849999999996</v>
      </c>
      <c r="S2515">
        <v>0.42204988721695419</v>
      </c>
      <c r="T2515">
        <v>2026</v>
      </c>
      <c r="U2515" t="s">
        <v>92</v>
      </c>
      <c r="V2515">
        <v>12</v>
      </c>
      <c r="W2515" t="s">
        <v>87</v>
      </c>
    </row>
    <row r="2516" spans="1:23">
      <c r="A2516">
        <v>158</v>
      </c>
      <c r="B2516" s="11">
        <v>46359</v>
      </c>
      <c r="C2516">
        <v>2026</v>
      </c>
      <c r="D2516" t="s">
        <v>92</v>
      </c>
      <c r="E2516" t="s">
        <v>87</v>
      </c>
      <c r="F2516" t="s">
        <v>20</v>
      </c>
      <c r="G2516" t="s">
        <v>47</v>
      </c>
      <c r="H2516" t="s">
        <v>2</v>
      </c>
      <c r="I2516" t="s">
        <v>13</v>
      </c>
      <c r="J2516" t="s">
        <v>14</v>
      </c>
      <c r="K2516" t="s">
        <v>32</v>
      </c>
      <c r="L2516">
        <v>2</v>
      </c>
      <c r="M2516">
        <v>46.51</v>
      </c>
      <c r="N2516">
        <v>0.05</v>
      </c>
      <c r="O2516">
        <v>18.73</v>
      </c>
      <c r="P2516">
        <v>88.368999999999986</v>
      </c>
      <c r="Q2516">
        <v>37.46</v>
      </c>
      <c r="R2516">
        <v>50.908999999999985</v>
      </c>
      <c r="S2516">
        <v>0.57609568966492763</v>
      </c>
      <c r="T2516">
        <v>2026</v>
      </c>
      <c r="U2516" t="s">
        <v>92</v>
      </c>
      <c r="V2516">
        <v>12</v>
      </c>
      <c r="W2516" t="s">
        <v>87</v>
      </c>
    </row>
    <row r="2517" spans="1:23">
      <c r="A2517">
        <v>1972</v>
      </c>
      <c r="B2517" s="11">
        <v>46359</v>
      </c>
      <c r="C2517">
        <v>2026</v>
      </c>
      <c r="D2517" t="s">
        <v>92</v>
      </c>
      <c r="E2517" t="s">
        <v>87</v>
      </c>
      <c r="F2517" t="s">
        <v>0</v>
      </c>
      <c r="G2517" t="s">
        <v>36</v>
      </c>
      <c r="H2517" t="s">
        <v>8</v>
      </c>
      <c r="I2517" t="s">
        <v>16</v>
      </c>
      <c r="J2517" t="s">
        <v>4</v>
      </c>
      <c r="K2517" t="s">
        <v>5</v>
      </c>
      <c r="L2517">
        <v>6</v>
      </c>
      <c r="M2517">
        <v>80.17</v>
      </c>
      <c r="N2517">
        <v>0.1</v>
      </c>
      <c r="O2517">
        <v>42.67</v>
      </c>
      <c r="P2517">
        <v>432.91800000000001</v>
      </c>
      <c r="Q2517">
        <v>256.02</v>
      </c>
      <c r="R2517">
        <v>176.89800000000002</v>
      </c>
      <c r="S2517">
        <v>0.40861779828974543</v>
      </c>
      <c r="T2517">
        <v>2026</v>
      </c>
      <c r="U2517" t="s">
        <v>92</v>
      </c>
      <c r="V2517">
        <v>12</v>
      </c>
      <c r="W2517" t="s">
        <v>87</v>
      </c>
    </row>
    <row r="2518" spans="1:23">
      <c r="A2518">
        <v>3196</v>
      </c>
      <c r="B2518" s="11">
        <v>46359</v>
      </c>
      <c r="C2518">
        <v>2026</v>
      </c>
      <c r="D2518" t="s">
        <v>92</v>
      </c>
      <c r="E2518" t="s">
        <v>87</v>
      </c>
      <c r="F2518" t="s">
        <v>20</v>
      </c>
      <c r="G2518" t="s">
        <v>47</v>
      </c>
      <c r="H2518" t="s">
        <v>2</v>
      </c>
      <c r="I2518" t="s">
        <v>13</v>
      </c>
      <c r="J2518" t="s">
        <v>23</v>
      </c>
      <c r="K2518" t="s">
        <v>51</v>
      </c>
      <c r="L2518">
        <v>2</v>
      </c>
      <c r="M2518">
        <v>124.62</v>
      </c>
      <c r="N2518">
        <v>0.1</v>
      </c>
      <c r="O2518">
        <v>58.91</v>
      </c>
      <c r="P2518">
        <v>224.316</v>
      </c>
      <c r="Q2518">
        <v>117.82</v>
      </c>
      <c r="R2518">
        <v>106.49600000000001</v>
      </c>
      <c r="S2518">
        <v>0.47475882237557737</v>
      </c>
      <c r="T2518">
        <v>2026</v>
      </c>
      <c r="U2518" t="s">
        <v>92</v>
      </c>
      <c r="V2518">
        <v>12</v>
      </c>
      <c r="W2518" t="s">
        <v>87</v>
      </c>
    </row>
    <row r="2519" spans="1:23">
      <c r="A2519">
        <v>3722</v>
      </c>
      <c r="B2519" s="11">
        <v>46359</v>
      </c>
      <c r="C2519">
        <v>2026</v>
      </c>
      <c r="D2519" t="s">
        <v>92</v>
      </c>
      <c r="E2519" t="s">
        <v>87</v>
      </c>
      <c r="F2519" t="s">
        <v>11</v>
      </c>
      <c r="G2519" t="s">
        <v>18</v>
      </c>
      <c r="H2519" t="s">
        <v>2</v>
      </c>
      <c r="I2519" t="s">
        <v>3</v>
      </c>
      <c r="J2519" t="s">
        <v>9</v>
      </c>
      <c r="K2519" t="s">
        <v>17</v>
      </c>
      <c r="L2519">
        <v>1</v>
      </c>
      <c r="M2519">
        <v>144.78</v>
      </c>
      <c r="N2519">
        <v>0.15</v>
      </c>
      <c r="O2519">
        <v>81.53</v>
      </c>
      <c r="P2519">
        <v>123.063</v>
      </c>
      <c r="Q2519">
        <v>81.53</v>
      </c>
      <c r="R2519">
        <v>41.533000000000001</v>
      </c>
      <c r="S2519">
        <v>0.33749380398657597</v>
      </c>
      <c r="T2519">
        <v>2026</v>
      </c>
      <c r="U2519" t="s">
        <v>92</v>
      </c>
      <c r="V2519">
        <v>12</v>
      </c>
      <c r="W2519" t="s">
        <v>87</v>
      </c>
    </row>
    <row r="2520" spans="1:23">
      <c r="A2520">
        <v>4201</v>
      </c>
      <c r="B2520" s="11">
        <v>46359</v>
      </c>
      <c r="C2520">
        <v>2026</v>
      </c>
      <c r="D2520" t="s">
        <v>92</v>
      </c>
      <c r="E2520" t="s">
        <v>87</v>
      </c>
      <c r="F2520" t="s">
        <v>20</v>
      </c>
      <c r="G2520" t="s">
        <v>31</v>
      </c>
      <c r="H2520" t="s">
        <v>2</v>
      </c>
      <c r="I2520" t="s">
        <v>16</v>
      </c>
      <c r="J2520" t="s">
        <v>14</v>
      </c>
      <c r="K2520" t="s">
        <v>44</v>
      </c>
      <c r="L2520">
        <v>1</v>
      </c>
      <c r="M2520">
        <v>133.80000000000001</v>
      </c>
      <c r="N2520">
        <v>0</v>
      </c>
      <c r="O2520">
        <v>66.349999999999994</v>
      </c>
      <c r="P2520">
        <v>133.80000000000001</v>
      </c>
      <c r="Q2520">
        <v>66.349999999999994</v>
      </c>
      <c r="R2520">
        <v>67.450000000000017</v>
      </c>
      <c r="S2520">
        <v>0.50411061285500758</v>
      </c>
      <c r="T2520">
        <v>2026</v>
      </c>
      <c r="U2520" t="s">
        <v>92</v>
      </c>
      <c r="V2520">
        <v>12</v>
      </c>
      <c r="W2520" t="s">
        <v>87</v>
      </c>
    </row>
    <row r="2521" spans="1:23">
      <c r="A2521">
        <v>4498</v>
      </c>
      <c r="B2521" s="11">
        <v>46359</v>
      </c>
      <c r="C2521">
        <v>2026</v>
      </c>
      <c r="D2521" t="s">
        <v>92</v>
      </c>
      <c r="E2521" t="s">
        <v>87</v>
      </c>
      <c r="F2521" t="s">
        <v>20</v>
      </c>
      <c r="G2521" t="s">
        <v>31</v>
      </c>
      <c r="H2521" t="s">
        <v>19</v>
      </c>
      <c r="I2521" t="s">
        <v>13</v>
      </c>
      <c r="J2521" t="s">
        <v>23</v>
      </c>
      <c r="K2521" t="s">
        <v>51</v>
      </c>
      <c r="L2521">
        <v>1</v>
      </c>
      <c r="M2521">
        <v>124.93</v>
      </c>
      <c r="N2521">
        <v>0</v>
      </c>
      <c r="O2521">
        <v>59.41</v>
      </c>
      <c r="P2521">
        <v>124.93</v>
      </c>
      <c r="Q2521">
        <v>59.41</v>
      </c>
      <c r="R2521">
        <v>65.52000000000001</v>
      </c>
      <c r="S2521">
        <v>0.52445369406867848</v>
      </c>
      <c r="T2521">
        <v>2026</v>
      </c>
      <c r="U2521" t="s">
        <v>92</v>
      </c>
      <c r="V2521">
        <v>12</v>
      </c>
      <c r="W2521" t="s">
        <v>87</v>
      </c>
    </row>
    <row r="2522" spans="1:23">
      <c r="A2522">
        <v>4791</v>
      </c>
      <c r="B2522" s="11">
        <v>46359</v>
      </c>
      <c r="C2522">
        <v>2026</v>
      </c>
      <c r="D2522" t="s">
        <v>92</v>
      </c>
      <c r="E2522" t="s">
        <v>87</v>
      </c>
      <c r="F2522" t="s">
        <v>6</v>
      </c>
      <c r="G2522" t="s">
        <v>43</v>
      </c>
      <c r="H2522" t="s">
        <v>2</v>
      </c>
      <c r="I2522" t="s">
        <v>13</v>
      </c>
      <c r="J2522" t="s">
        <v>9</v>
      </c>
      <c r="K2522" t="s">
        <v>46</v>
      </c>
      <c r="L2522">
        <v>2</v>
      </c>
      <c r="M2522">
        <v>70.59</v>
      </c>
      <c r="N2522">
        <v>0.1</v>
      </c>
      <c r="O2522">
        <v>32.68</v>
      </c>
      <c r="P2522">
        <v>127.06200000000001</v>
      </c>
      <c r="Q2522">
        <v>65.36</v>
      </c>
      <c r="R2522">
        <v>61.702000000000012</v>
      </c>
      <c r="S2522">
        <v>0.48560545245628123</v>
      </c>
      <c r="T2522">
        <v>2026</v>
      </c>
      <c r="U2522" t="s">
        <v>92</v>
      </c>
      <c r="V2522">
        <v>12</v>
      </c>
      <c r="W2522" t="s">
        <v>87</v>
      </c>
    </row>
    <row r="2523" spans="1:23">
      <c r="A2523">
        <v>614</v>
      </c>
      <c r="B2523" s="11">
        <v>46360</v>
      </c>
      <c r="C2523">
        <v>2026</v>
      </c>
      <c r="D2523" t="s">
        <v>92</v>
      </c>
      <c r="E2523" t="s">
        <v>87</v>
      </c>
      <c r="F2523" t="s">
        <v>20</v>
      </c>
      <c r="G2523" t="s">
        <v>31</v>
      </c>
      <c r="H2523" t="s">
        <v>2</v>
      </c>
      <c r="I2523" t="s">
        <v>3</v>
      </c>
      <c r="J2523" t="s">
        <v>9</v>
      </c>
      <c r="K2523" t="s">
        <v>37</v>
      </c>
      <c r="L2523">
        <v>2</v>
      </c>
      <c r="M2523">
        <v>151.05000000000001</v>
      </c>
      <c r="N2523">
        <v>0.15</v>
      </c>
      <c r="O2523">
        <v>80.36</v>
      </c>
      <c r="P2523">
        <v>256.78500000000003</v>
      </c>
      <c r="Q2523">
        <v>160.72</v>
      </c>
      <c r="R2523">
        <v>96.065000000000026</v>
      </c>
      <c r="S2523">
        <v>0.37410674299511271</v>
      </c>
      <c r="T2523">
        <v>2026</v>
      </c>
      <c r="U2523" t="s">
        <v>92</v>
      </c>
      <c r="V2523">
        <v>12</v>
      </c>
      <c r="W2523" t="s">
        <v>87</v>
      </c>
    </row>
    <row r="2524" spans="1:23">
      <c r="A2524">
        <v>2301</v>
      </c>
      <c r="B2524" s="11">
        <v>46360</v>
      </c>
      <c r="C2524">
        <v>2026</v>
      </c>
      <c r="D2524" t="s">
        <v>92</v>
      </c>
      <c r="E2524" t="s">
        <v>87</v>
      </c>
      <c r="F2524" t="s">
        <v>20</v>
      </c>
      <c r="G2524" t="s">
        <v>31</v>
      </c>
      <c r="H2524" t="s">
        <v>2</v>
      </c>
      <c r="I2524" t="s">
        <v>3</v>
      </c>
      <c r="J2524" t="s">
        <v>23</v>
      </c>
      <c r="K2524" t="s">
        <v>51</v>
      </c>
      <c r="L2524">
        <v>2</v>
      </c>
      <c r="M2524">
        <v>120.37</v>
      </c>
      <c r="N2524">
        <v>0.2</v>
      </c>
      <c r="O2524">
        <v>59.39</v>
      </c>
      <c r="P2524">
        <v>192.59200000000001</v>
      </c>
      <c r="Q2524">
        <v>118.78</v>
      </c>
      <c r="R2524">
        <v>73.812000000000012</v>
      </c>
      <c r="S2524">
        <v>0.3832557946332143</v>
      </c>
      <c r="T2524">
        <v>2026</v>
      </c>
      <c r="U2524" t="s">
        <v>92</v>
      </c>
      <c r="V2524">
        <v>12</v>
      </c>
      <c r="W2524" t="s">
        <v>87</v>
      </c>
    </row>
    <row r="2525" spans="1:23">
      <c r="A2525">
        <v>4430</v>
      </c>
      <c r="B2525" s="11">
        <v>46360</v>
      </c>
      <c r="C2525">
        <v>2026</v>
      </c>
      <c r="D2525" t="s">
        <v>92</v>
      </c>
      <c r="E2525" t="s">
        <v>87</v>
      </c>
      <c r="F2525" t="s">
        <v>6</v>
      </c>
      <c r="G2525" t="s">
        <v>7</v>
      </c>
      <c r="H2525" t="s">
        <v>2</v>
      </c>
      <c r="I2525" t="s">
        <v>3</v>
      </c>
      <c r="J2525" t="s">
        <v>23</v>
      </c>
      <c r="K2525" t="s">
        <v>29</v>
      </c>
      <c r="L2525">
        <v>3</v>
      </c>
      <c r="M2525">
        <v>193.8</v>
      </c>
      <c r="N2525">
        <v>0</v>
      </c>
      <c r="O2525">
        <v>104.55</v>
      </c>
      <c r="P2525">
        <v>581.40000000000009</v>
      </c>
      <c r="Q2525">
        <v>313.64999999999998</v>
      </c>
      <c r="R2525">
        <v>267.75000000000011</v>
      </c>
      <c r="S2525">
        <v>0.46052631578947378</v>
      </c>
      <c r="T2525">
        <v>2026</v>
      </c>
      <c r="U2525" t="s">
        <v>92</v>
      </c>
      <c r="V2525">
        <v>12</v>
      </c>
      <c r="W2525" t="s">
        <v>87</v>
      </c>
    </row>
    <row r="2526" spans="1:23">
      <c r="A2526">
        <v>318</v>
      </c>
      <c r="B2526" s="11">
        <v>46361</v>
      </c>
      <c r="C2526">
        <v>2026</v>
      </c>
      <c r="D2526" t="s">
        <v>92</v>
      </c>
      <c r="E2526" t="s">
        <v>87</v>
      </c>
      <c r="F2526" t="s">
        <v>20</v>
      </c>
      <c r="G2526" t="s">
        <v>47</v>
      </c>
      <c r="H2526" t="s">
        <v>2</v>
      </c>
      <c r="I2526" t="s">
        <v>16</v>
      </c>
      <c r="J2526" t="s">
        <v>9</v>
      </c>
      <c r="K2526" t="s">
        <v>17</v>
      </c>
      <c r="L2526">
        <v>1</v>
      </c>
      <c r="M2526">
        <v>146.08000000000001</v>
      </c>
      <c r="N2526">
        <v>0.1</v>
      </c>
      <c r="O2526">
        <v>81.540000000000006</v>
      </c>
      <c r="P2526">
        <v>131.47200000000001</v>
      </c>
      <c r="Q2526">
        <v>81.540000000000006</v>
      </c>
      <c r="R2526">
        <v>49.932000000000002</v>
      </c>
      <c r="S2526">
        <v>0.37979189485213583</v>
      </c>
      <c r="T2526">
        <v>2026</v>
      </c>
      <c r="U2526" t="s">
        <v>92</v>
      </c>
      <c r="V2526">
        <v>12</v>
      </c>
      <c r="W2526" t="s">
        <v>87</v>
      </c>
    </row>
    <row r="2527" spans="1:23">
      <c r="A2527">
        <v>782</v>
      </c>
      <c r="B2527" s="11">
        <v>46361</v>
      </c>
      <c r="C2527">
        <v>2026</v>
      </c>
      <c r="D2527" t="s">
        <v>92</v>
      </c>
      <c r="E2527" t="s">
        <v>87</v>
      </c>
      <c r="F2527" t="s">
        <v>20</v>
      </c>
      <c r="G2527" t="s">
        <v>31</v>
      </c>
      <c r="H2527" t="s">
        <v>8</v>
      </c>
      <c r="I2527" t="s">
        <v>16</v>
      </c>
      <c r="J2527" t="s">
        <v>4</v>
      </c>
      <c r="K2527" t="s">
        <v>30</v>
      </c>
      <c r="L2527">
        <v>4</v>
      </c>
      <c r="M2527">
        <v>101.17</v>
      </c>
      <c r="N2527">
        <v>0.15</v>
      </c>
      <c r="O2527">
        <v>50.48</v>
      </c>
      <c r="P2527">
        <v>343.97800000000001</v>
      </c>
      <c r="Q2527">
        <v>201.92</v>
      </c>
      <c r="R2527">
        <v>142.05800000000002</v>
      </c>
      <c r="S2527">
        <v>0.41298571420265257</v>
      </c>
      <c r="T2527">
        <v>2026</v>
      </c>
      <c r="U2527" t="s">
        <v>92</v>
      </c>
      <c r="V2527">
        <v>12</v>
      </c>
      <c r="W2527" t="s">
        <v>87</v>
      </c>
    </row>
    <row r="2528" spans="1:23">
      <c r="A2528">
        <v>1402</v>
      </c>
      <c r="B2528" s="11">
        <v>46361</v>
      </c>
      <c r="C2528">
        <v>2026</v>
      </c>
      <c r="D2528" t="s">
        <v>92</v>
      </c>
      <c r="E2528" t="s">
        <v>87</v>
      </c>
      <c r="F2528" t="s">
        <v>6</v>
      </c>
      <c r="G2528" t="s">
        <v>27</v>
      </c>
      <c r="H2528" t="s">
        <v>19</v>
      </c>
      <c r="I2528" t="s">
        <v>13</v>
      </c>
      <c r="J2528" t="s">
        <v>23</v>
      </c>
      <c r="K2528" t="s">
        <v>51</v>
      </c>
      <c r="L2528">
        <v>2</v>
      </c>
      <c r="M2528">
        <v>121.64</v>
      </c>
      <c r="N2528">
        <v>0</v>
      </c>
      <c r="O2528">
        <v>61.94</v>
      </c>
      <c r="P2528">
        <v>243.28</v>
      </c>
      <c r="Q2528">
        <v>123.88</v>
      </c>
      <c r="R2528">
        <v>119.4</v>
      </c>
      <c r="S2528">
        <v>0.49079250246629402</v>
      </c>
      <c r="T2528">
        <v>2026</v>
      </c>
      <c r="U2528" t="s">
        <v>92</v>
      </c>
      <c r="V2528">
        <v>12</v>
      </c>
      <c r="W2528" t="s">
        <v>87</v>
      </c>
    </row>
    <row r="2529" spans="1:23">
      <c r="A2529">
        <v>1824</v>
      </c>
      <c r="B2529" s="11">
        <v>46361</v>
      </c>
      <c r="C2529">
        <v>2026</v>
      </c>
      <c r="D2529" t="s">
        <v>92</v>
      </c>
      <c r="E2529" t="s">
        <v>87</v>
      </c>
      <c r="F2529" t="s">
        <v>6</v>
      </c>
      <c r="G2529" t="s">
        <v>7</v>
      </c>
      <c r="H2529" t="s">
        <v>2</v>
      </c>
      <c r="I2529" t="s">
        <v>3</v>
      </c>
      <c r="J2529" t="s">
        <v>14</v>
      </c>
      <c r="K2529" t="s">
        <v>48</v>
      </c>
      <c r="L2529">
        <v>1</v>
      </c>
      <c r="M2529">
        <v>165.1</v>
      </c>
      <c r="N2529">
        <v>0.05</v>
      </c>
      <c r="O2529">
        <v>85.23</v>
      </c>
      <c r="P2529">
        <v>156.845</v>
      </c>
      <c r="Q2529">
        <v>85.23</v>
      </c>
      <c r="R2529">
        <v>71.614999999999995</v>
      </c>
      <c r="S2529">
        <v>0.45659727756702473</v>
      </c>
      <c r="T2529">
        <v>2026</v>
      </c>
      <c r="U2529" t="s">
        <v>92</v>
      </c>
      <c r="V2529">
        <v>12</v>
      </c>
      <c r="W2529" t="s">
        <v>87</v>
      </c>
    </row>
    <row r="2530" spans="1:23">
      <c r="A2530">
        <v>2141</v>
      </c>
      <c r="B2530" s="11">
        <v>46361</v>
      </c>
      <c r="C2530">
        <v>2026</v>
      </c>
      <c r="D2530" t="s">
        <v>92</v>
      </c>
      <c r="E2530" t="s">
        <v>87</v>
      </c>
      <c r="F2530" t="s">
        <v>20</v>
      </c>
      <c r="G2530" t="s">
        <v>47</v>
      </c>
      <c r="H2530" t="s">
        <v>2</v>
      </c>
      <c r="I2530" t="s">
        <v>13</v>
      </c>
      <c r="J2530" t="s">
        <v>23</v>
      </c>
      <c r="K2530" t="s">
        <v>29</v>
      </c>
      <c r="L2530">
        <v>3</v>
      </c>
      <c r="M2530">
        <v>194.07</v>
      </c>
      <c r="N2530">
        <v>0.1</v>
      </c>
      <c r="O2530">
        <v>102.37</v>
      </c>
      <c r="P2530">
        <v>523.98900000000003</v>
      </c>
      <c r="Q2530">
        <v>307.11</v>
      </c>
      <c r="R2530">
        <v>216.87900000000002</v>
      </c>
      <c r="S2530">
        <v>0.4138999101126169</v>
      </c>
      <c r="T2530">
        <v>2026</v>
      </c>
      <c r="U2530" t="s">
        <v>92</v>
      </c>
      <c r="V2530">
        <v>12</v>
      </c>
      <c r="W2530" t="s">
        <v>87</v>
      </c>
    </row>
    <row r="2531" spans="1:23">
      <c r="A2531">
        <v>3517</v>
      </c>
      <c r="B2531" s="11">
        <v>46361</v>
      </c>
      <c r="C2531">
        <v>2026</v>
      </c>
      <c r="D2531" t="s">
        <v>92</v>
      </c>
      <c r="E2531" t="s">
        <v>87</v>
      </c>
      <c r="F2531" t="s">
        <v>20</v>
      </c>
      <c r="G2531" t="s">
        <v>47</v>
      </c>
      <c r="H2531" t="s">
        <v>28</v>
      </c>
      <c r="I2531" t="s">
        <v>13</v>
      </c>
      <c r="J2531" t="s">
        <v>9</v>
      </c>
      <c r="K2531" t="s">
        <v>37</v>
      </c>
      <c r="L2531">
        <v>1</v>
      </c>
      <c r="M2531">
        <v>152.44</v>
      </c>
      <c r="N2531">
        <v>0.1</v>
      </c>
      <c r="O2531">
        <v>76.91</v>
      </c>
      <c r="P2531">
        <v>137.196</v>
      </c>
      <c r="Q2531">
        <v>76.91</v>
      </c>
      <c r="R2531">
        <v>60.286000000000001</v>
      </c>
      <c r="S2531">
        <v>0.43941514329863846</v>
      </c>
      <c r="T2531">
        <v>2026</v>
      </c>
      <c r="U2531" t="s">
        <v>92</v>
      </c>
      <c r="V2531">
        <v>12</v>
      </c>
      <c r="W2531" t="s">
        <v>87</v>
      </c>
    </row>
    <row r="2532" spans="1:23">
      <c r="A2532">
        <v>4055</v>
      </c>
      <c r="B2532" s="11">
        <v>46361</v>
      </c>
      <c r="C2532">
        <v>2026</v>
      </c>
      <c r="D2532" t="s">
        <v>92</v>
      </c>
      <c r="E2532" t="s">
        <v>87</v>
      </c>
      <c r="F2532" t="s">
        <v>6</v>
      </c>
      <c r="G2532" t="s">
        <v>43</v>
      </c>
      <c r="H2532" t="s">
        <v>2</v>
      </c>
      <c r="I2532" t="s">
        <v>3</v>
      </c>
      <c r="J2532" t="s">
        <v>23</v>
      </c>
      <c r="K2532" t="s">
        <v>51</v>
      </c>
      <c r="L2532">
        <v>1</v>
      </c>
      <c r="M2532">
        <v>123.82</v>
      </c>
      <c r="N2532">
        <v>0.05</v>
      </c>
      <c r="O2532">
        <v>59.19</v>
      </c>
      <c r="P2532">
        <v>117.62899999999999</v>
      </c>
      <c r="Q2532">
        <v>59.19</v>
      </c>
      <c r="R2532">
        <v>58.438999999999993</v>
      </c>
      <c r="S2532">
        <v>0.49680775999115862</v>
      </c>
      <c r="T2532">
        <v>2026</v>
      </c>
      <c r="U2532" t="s">
        <v>92</v>
      </c>
      <c r="V2532">
        <v>12</v>
      </c>
      <c r="W2532" t="s">
        <v>87</v>
      </c>
    </row>
    <row r="2533" spans="1:23">
      <c r="A2533">
        <v>4168</v>
      </c>
      <c r="B2533" s="11">
        <v>46361</v>
      </c>
      <c r="C2533">
        <v>2026</v>
      </c>
      <c r="D2533" t="s">
        <v>92</v>
      </c>
      <c r="E2533" t="s">
        <v>87</v>
      </c>
      <c r="F2533" t="s">
        <v>0</v>
      </c>
      <c r="G2533" t="s">
        <v>1</v>
      </c>
      <c r="H2533" t="s">
        <v>2</v>
      </c>
      <c r="I2533" t="s">
        <v>13</v>
      </c>
      <c r="J2533" t="s">
        <v>9</v>
      </c>
      <c r="K2533" t="s">
        <v>46</v>
      </c>
      <c r="L2533">
        <v>4</v>
      </c>
      <c r="M2533">
        <v>71.12</v>
      </c>
      <c r="N2533">
        <v>0.05</v>
      </c>
      <c r="O2533">
        <v>31.93</v>
      </c>
      <c r="P2533">
        <v>270.25600000000003</v>
      </c>
      <c r="Q2533">
        <v>127.72</v>
      </c>
      <c r="R2533">
        <v>142.53600000000003</v>
      </c>
      <c r="S2533">
        <v>0.52741104730329769</v>
      </c>
      <c r="T2533">
        <v>2026</v>
      </c>
      <c r="U2533" t="s">
        <v>92</v>
      </c>
      <c r="V2533">
        <v>12</v>
      </c>
      <c r="W2533" t="s">
        <v>87</v>
      </c>
    </row>
    <row r="2534" spans="1:23">
      <c r="A2534">
        <v>4317</v>
      </c>
      <c r="B2534" s="11">
        <v>46361</v>
      </c>
      <c r="C2534">
        <v>2026</v>
      </c>
      <c r="D2534" t="s">
        <v>92</v>
      </c>
      <c r="E2534" t="s">
        <v>87</v>
      </c>
      <c r="F2534" t="s">
        <v>11</v>
      </c>
      <c r="G2534" t="s">
        <v>52</v>
      </c>
      <c r="H2534" t="s">
        <v>28</v>
      </c>
      <c r="I2534" t="s">
        <v>3</v>
      </c>
      <c r="J2534" t="s">
        <v>9</v>
      </c>
      <c r="K2534" t="s">
        <v>46</v>
      </c>
      <c r="L2534">
        <v>1</v>
      </c>
      <c r="M2534">
        <v>71.55</v>
      </c>
      <c r="N2534">
        <v>0.1</v>
      </c>
      <c r="O2534">
        <v>32.07</v>
      </c>
      <c r="P2534">
        <v>64.394999999999996</v>
      </c>
      <c r="Q2534">
        <v>32.07</v>
      </c>
      <c r="R2534">
        <v>32.324999999999996</v>
      </c>
      <c r="S2534">
        <v>0.50197996738877237</v>
      </c>
      <c r="T2534">
        <v>2026</v>
      </c>
      <c r="U2534" t="s">
        <v>92</v>
      </c>
      <c r="V2534">
        <v>12</v>
      </c>
      <c r="W2534" t="s">
        <v>87</v>
      </c>
    </row>
    <row r="2535" spans="1:23">
      <c r="A2535">
        <v>4879</v>
      </c>
      <c r="B2535" s="11">
        <v>46361</v>
      </c>
      <c r="C2535">
        <v>2026</v>
      </c>
      <c r="D2535" t="s">
        <v>92</v>
      </c>
      <c r="E2535" t="s">
        <v>87</v>
      </c>
      <c r="F2535" t="s">
        <v>11</v>
      </c>
      <c r="G2535" t="s">
        <v>12</v>
      </c>
      <c r="H2535" t="s">
        <v>28</v>
      </c>
      <c r="I2535" t="s">
        <v>3</v>
      </c>
      <c r="J2535" t="s">
        <v>9</v>
      </c>
      <c r="K2535" t="s">
        <v>46</v>
      </c>
      <c r="L2535">
        <v>2</v>
      </c>
      <c r="M2535">
        <v>70.239999999999995</v>
      </c>
      <c r="N2535">
        <v>0.1</v>
      </c>
      <c r="O2535">
        <v>33.29</v>
      </c>
      <c r="P2535">
        <v>126.43199999999999</v>
      </c>
      <c r="Q2535">
        <v>66.58</v>
      </c>
      <c r="R2535">
        <v>59.85199999999999</v>
      </c>
      <c r="S2535">
        <v>0.47339281194634264</v>
      </c>
      <c r="T2535">
        <v>2026</v>
      </c>
      <c r="U2535" t="s">
        <v>92</v>
      </c>
      <c r="V2535">
        <v>12</v>
      </c>
      <c r="W2535" t="s">
        <v>87</v>
      </c>
    </row>
    <row r="2536" spans="1:23">
      <c r="A2536">
        <v>467</v>
      </c>
      <c r="B2536" s="11">
        <v>46362</v>
      </c>
      <c r="C2536">
        <v>2026</v>
      </c>
      <c r="D2536" t="s">
        <v>92</v>
      </c>
      <c r="E2536" t="s">
        <v>87</v>
      </c>
      <c r="F2536" t="s">
        <v>0</v>
      </c>
      <c r="G2536" t="s">
        <v>1</v>
      </c>
      <c r="H2536" t="s">
        <v>28</v>
      </c>
      <c r="I2536" t="s">
        <v>3</v>
      </c>
      <c r="J2536" t="s">
        <v>4</v>
      </c>
      <c r="K2536" t="s">
        <v>22</v>
      </c>
      <c r="L2536">
        <v>2</v>
      </c>
      <c r="M2536">
        <v>50.68</v>
      </c>
      <c r="N2536">
        <v>0.15</v>
      </c>
      <c r="O2536">
        <v>22.41</v>
      </c>
      <c r="P2536">
        <v>86.155999999999992</v>
      </c>
      <c r="Q2536">
        <v>44.82</v>
      </c>
      <c r="R2536">
        <v>41.335999999999991</v>
      </c>
      <c r="S2536">
        <v>0.47978086262129155</v>
      </c>
      <c r="T2536">
        <v>2026</v>
      </c>
      <c r="U2536" t="s">
        <v>92</v>
      </c>
      <c r="V2536">
        <v>12</v>
      </c>
      <c r="W2536" t="s">
        <v>87</v>
      </c>
    </row>
    <row r="2537" spans="1:23">
      <c r="A2537">
        <v>825</v>
      </c>
      <c r="B2537" s="11">
        <v>46362</v>
      </c>
      <c r="C2537">
        <v>2026</v>
      </c>
      <c r="D2537" t="s">
        <v>92</v>
      </c>
      <c r="E2537" t="s">
        <v>87</v>
      </c>
      <c r="F2537" t="s">
        <v>20</v>
      </c>
      <c r="G2537" t="s">
        <v>31</v>
      </c>
      <c r="H2537" t="s">
        <v>2</v>
      </c>
      <c r="I2537" t="s">
        <v>13</v>
      </c>
      <c r="J2537" t="s">
        <v>4</v>
      </c>
      <c r="K2537" t="s">
        <v>30</v>
      </c>
      <c r="L2537">
        <v>1</v>
      </c>
      <c r="M2537">
        <v>101.26</v>
      </c>
      <c r="N2537">
        <v>0</v>
      </c>
      <c r="O2537">
        <v>51.7</v>
      </c>
      <c r="P2537">
        <v>101.26</v>
      </c>
      <c r="Q2537">
        <v>51.7</v>
      </c>
      <c r="R2537">
        <v>49.56</v>
      </c>
      <c r="S2537">
        <v>0.4894331424056883</v>
      </c>
      <c r="T2537">
        <v>2026</v>
      </c>
      <c r="U2537" t="s">
        <v>92</v>
      </c>
      <c r="V2537">
        <v>12</v>
      </c>
      <c r="W2537" t="s">
        <v>87</v>
      </c>
    </row>
    <row r="2538" spans="1:23">
      <c r="A2538">
        <v>2346</v>
      </c>
      <c r="B2538" s="11">
        <v>46362</v>
      </c>
      <c r="C2538">
        <v>2026</v>
      </c>
      <c r="D2538" t="s">
        <v>92</v>
      </c>
      <c r="E2538" t="s">
        <v>87</v>
      </c>
      <c r="F2538" t="s">
        <v>0</v>
      </c>
      <c r="G2538" t="s">
        <v>1</v>
      </c>
      <c r="H2538" t="s">
        <v>28</v>
      </c>
      <c r="I2538" t="s">
        <v>16</v>
      </c>
      <c r="J2538" t="s">
        <v>14</v>
      </c>
      <c r="K2538" t="s">
        <v>32</v>
      </c>
      <c r="L2538">
        <v>2</v>
      </c>
      <c r="M2538">
        <v>46.01</v>
      </c>
      <c r="N2538">
        <v>0.05</v>
      </c>
      <c r="O2538">
        <v>18.399999999999999</v>
      </c>
      <c r="P2538">
        <v>87.418999999999997</v>
      </c>
      <c r="Q2538">
        <v>36.799999999999997</v>
      </c>
      <c r="R2538">
        <v>50.619</v>
      </c>
      <c r="S2538">
        <v>0.57903888170763795</v>
      </c>
      <c r="T2538">
        <v>2026</v>
      </c>
      <c r="U2538" t="s">
        <v>92</v>
      </c>
      <c r="V2538">
        <v>12</v>
      </c>
      <c r="W2538" t="s">
        <v>87</v>
      </c>
    </row>
    <row r="2539" spans="1:23">
      <c r="A2539">
        <v>3095</v>
      </c>
      <c r="B2539" s="11">
        <v>46362</v>
      </c>
      <c r="C2539">
        <v>2026</v>
      </c>
      <c r="D2539" t="s">
        <v>92</v>
      </c>
      <c r="E2539" t="s">
        <v>87</v>
      </c>
      <c r="F2539" t="s">
        <v>6</v>
      </c>
      <c r="G2539" t="s">
        <v>43</v>
      </c>
      <c r="H2539" t="s">
        <v>2</v>
      </c>
      <c r="I2539" t="s">
        <v>13</v>
      </c>
      <c r="J2539" t="s">
        <v>14</v>
      </c>
      <c r="K2539" t="s">
        <v>44</v>
      </c>
      <c r="L2539">
        <v>2</v>
      </c>
      <c r="M2539">
        <v>131.97999999999999</v>
      </c>
      <c r="N2539">
        <v>0.1</v>
      </c>
      <c r="O2539">
        <v>68.02</v>
      </c>
      <c r="P2539">
        <v>237.56399999999999</v>
      </c>
      <c r="Q2539">
        <v>136.04</v>
      </c>
      <c r="R2539">
        <v>101.524</v>
      </c>
      <c r="S2539">
        <v>0.42735431294303855</v>
      </c>
      <c r="T2539">
        <v>2026</v>
      </c>
      <c r="U2539" t="s">
        <v>92</v>
      </c>
      <c r="V2539">
        <v>12</v>
      </c>
      <c r="W2539" t="s">
        <v>87</v>
      </c>
    </row>
    <row r="2540" spans="1:23">
      <c r="A2540">
        <v>3580</v>
      </c>
      <c r="B2540" s="11">
        <v>46362</v>
      </c>
      <c r="C2540">
        <v>2026</v>
      </c>
      <c r="D2540" t="s">
        <v>92</v>
      </c>
      <c r="E2540" t="s">
        <v>87</v>
      </c>
      <c r="F2540" t="s">
        <v>20</v>
      </c>
      <c r="G2540" t="s">
        <v>31</v>
      </c>
      <c r="H2540" t="s">
        <v>19</v>
      </c>
      <c r="I2540" t="s">
        <v>13</v>
      </c>
      <c r="J2540" t="s">
        <v>9</v>
      </c>
      <c r="K2540" t="s">
        <v>46</v>
      </c>
      <c r="L2540">
        <v>2</v>
      </c>
      <c r="M2540">
        <v>73.16</v>
      </c>
      <c r="N2540">
        <v>0.15</v>
      </c>
      <c r="O2540">
        <v>32.64</v>
      </c>
      <c r="P2540">
        <v>124.37199999999999</v>
      </c>
      <c r="Q2540">
        <v>65.28</v>
      </c>
      <c r="R2540">
        <v>59.091999999999985</v>
      </c>
      <c r="S2540">
        <v>0.47512301804264617</v>
      </c>
      <c r="T2540">
        <v>2026</v>
      </c>
      <c r="U2540" t="s">
        <v>92</v>
      </c>
      <c r="V2540">
        <v>12</v>
      </c>
      <c r="W2540" t="s">
        <v>87</v>
      </c>
    </row>
    <row r="2541" spans="1:23">
      <c r="A2541">
        <v>4672</v>
      </c>
      <c r="B2541" s="11">
        <v>46362</v>
      </c>
      <c r="C2541">
        <v>2026</v>
      </c>
      <c r="D2541" t="s">
        <v>92</v>
      </c>
      <c r="E2541" t="s">
        <v>87</v>
      </c>
      <c r="F2541" t="s">
        <v>6</v>
      </c>
      <c r="G2541" t="s">
        <v>27</v>
      </c>
      <c r="H2541" t="s">
        <v>2</v>
      </c>
      <c r="I2541" t="s">
        <v>16</v>
      </c>
      <c r="J2541" t="s">
        <v>14</v>
      </c>
      <c r="K2541" t="s">
        <v>32</v>
      </c>
      <c r="L2541">
        <v>2</v>
      </c>
      <c r="M2541">
        <v>47.43</v>
      </c>
      <c r="N2541">
        <v>0.05</v>
      </c>
      <c r="O2541">
        <v>18.63</v>
      </c>
      <c r="P2541">
        <v>90.11699999999999</v>
      </c>
      <c r="Q2541">
        <v>37.26</v>
      </c>
      <c r="R2541">
        <v>52.856999999999992</v>
      </c>
      <c r="S2541">
        <v>0.58653750124837711</v>
      </c>
      <c r="T2541">
        <v>2026</v>
      </c>
      <c r="U2541" t="s">
        <v>92</v>
      </c>
      <c r="V2541">
        <v>12</v>
      </c>
      <c r="W2541" t="s">
        <v>87</v>
      </c>
    </row>
    <row r="2542" spans="1:23">
      <c r="A2542">
        <v>533</v>
      </c>
      <c r="B2542" s="11">
        <v>46363</v>
      </c>
      <c r="C2542">
        <v>2026</v>
      </c>
      <c r="D2542" t="s">
        <v>92</v>
      </c>
      <c r="E2542" t="s">
        <v>87</v>
      </c>
      <c r="F2542" t="s">
        <v>0</v>
      </c>
      <c r="G2542" t="s">
        <v>36</v>
      </c>
      <c r="H2542" t="s">
        <v>2</v>
      </c>
      <c r="I2542" t="s">
        <v>13</v>
      </c>
      <c r="J2542" t="s">
        <v>14</v>
      </c>
      <c r="K2542" t="s">
        <v>15</v>
      </c>
      <c r="L2542">
        <v>1</v>
      </c>
      <c r="M2542">
        <v>35.93</v>
      </c>
      <c r="N2542">
        <v>0.05</v>
      </c>
      <c r="O2542">
        <v>13.23</v>
      </c>
      <c r="P2542">
        <v>34.133499999999998</v>
      </c>
      <c r="Q2542">
        <v>13.23</v>
      </c>
      <c r="R2542">
        <v>20.903499999999998</v>
      </c>
      <c r="S2542">
        <v>0.6124042363074399</v>
      </c>
      <c r="T2542">
        <v>2026</v>
      </c>
      <c r="U2542" t="s">
        <v>92</v>
      </c>
      <c r="V2542">
        <v>12</v>
      </c>
      <c r="W2542" t="s">
        <v>87</v>
      </c>
    </row>
    <row r="2543" spans="1:23">
      <c r="A2543">
        <v>2160</v>
      </c>
      <c r="B2543" s="11">
        <v>46363</v>
      </c>
      <c r="C2543">
        <v>2026</v>
      </c>
      <c r="D2543" t="s">
        <v>92</v>
      </c>
      <c r="E2543" t="s">
        <v>87</v>
      </c>
      <c r="F2543" t="s">
        <v>0</v>
      </c>
      <c r="G2543" t="s">
        <v>50</v>
      </c>
      <c r="H2543" t="s">
        <v>28</v>
      </c>
      <c r="I2543" t="s">
        <v>3</v>
      </c>
      <c r="J2543" t="s">
        <v>14</v>
      </c>
      <c r="K2543" t="s">
        <v>15</v>
      </c>
      <c r="L2543">
        <v>1</v>
      </c>
      <c r="M2543">
        <v>35.53</v>
      </c>
      <c r="N2543">
        <v>0.05</v>
      </c>
      <c r="O2543">
        <v>13.28</v>
      </c>
      <c r="P2543">
        <v>33.753500000000003</v>
      </c>
      <c r="Q2543">
        <v>13.28</v>
      </c>
      <c r="R2543">
        <v>20.473500000000001</v>
      </c>
      <c r="S2543">
        <v>0.6065593197742456</v>
      </c>
      <c r="T2543">
        <v>2026</v>
      </c>
      <c r="U2543" t="s">
        <v>92</v>
      </c>
      <c r="V2543">
        <v>12</v>
      </c>
      <c r="W2543" t="s">
        <v>87</v>
      </c>
    </row>
    <row r="2544" spans="1:23">
      <c r="A2544">
        <v>2841</v>
      </c>
      <c r="B2544" s="11">
        <v>46363</v>
      </c>
      <c r="C2544">
        <v>2026</v>
      </c>
      <c r="D2544" t="s">
        <v>92</v>
      </c>
      <c r="E2544" t="s">
        <v>87</v>
      </c>
      <c r="F2544" t="s">
        <v>6</v>
      </c>
      <c r="G2544" t="s">
        <v>49</v>
      </c>
      <c r="H2544" t="s">
        <v>2</v>
      </c>
      <c r="I2544" t="s">
        <v>13</v>
      </c>
      <c r="J2544" t="s">
        <v>23</v>
      </c>
      <c r="K2544" t="s">
        <v>29</v>
      </c>
      <c r="L2544">
        <v>3</v>
      </c>
      <c r="M2544">
        <v>196.97</v>
      </c>
      <c r="N2544">
        <v>0.15</v>
      </c>
      <c r="O2544">
        <v>101.88</v>
      </c>
      <c r="P2544">
        <v>502.27349999999996</v>
      </c>
      <c r="Q2544">
        <v>305.64</v>
      </c>
      <c r="R2544">
        <v>196.63349999999997</v>
      </c>
      <c r="S2544">
        <v>0.39148690902466482</v>
      </c>
      <c r="T2544">
        <v>2026</v>
      </c>
      <c r="U2544" t="s">
        <v>92</v>
      </c>
      <c r="V2544">
        <v>12</v>
      </c>
      <c r="W2544" t="s">
        <v>87</v>
      </c>
    </row>
    <row r="2545" spans="1:23">
      <c r="A2545">
        <v>3433</v>
      </c>
      <c r="B2545" s="11">
        <v>46363</v>
      </c>
      <c r="C2545">
        <v>2026</v>
      </c>
      <c r="D2545" t="s">
        <v>92</v>
      </c>
      <c r="E2545" t="s">
        <v>87</v>
      </c>
      <c r="F2545" t="s">
        <v>0</v>
      </c>
      <c r="G2545" t="s">
        <v>1</v>
      </c>
      <c r="H2545" t="s">
        <v>2</v>
      </c>
      <c r="I2545" t="s">
        <v>13</v>
      </c>
      <c r="J2545" t="s">
        <v>14</v>
      </c>
      <c r="K2545" t="s">
        <v>15</v>
      </c>
      <c r="L2545">
        <v>2</v>
      </c>
      <c r="M2545">
        <v>37.020000000000003</v>
      </c>
      <c r="N2545">
        <v>0.2</v>
      </c>
      <c r="O2545">
        <v>13.39</v>
      </c>
      <c r="P2545">
        <v>59.232000000000006</v>
      </c>
      <c r="Q2545">
        <v>26.78</v>
      </c>
      <c r="R2545">
        <v>32.452000000000005</v>
      </c>
      <c r="S2545">
        <v>0.5478795245813074</v>
      </c>
      <c r="T2545">
        <v>2026</v>
      </c>
      <c r="U2545" t="s">
        <v>92</v>
      </c>
      <c r="V2545">
        <v>12</v>
      </c>
      <c r="W2545" t="s">
        <v>87</v>
      </c>
    </row>
    <row r="2546" spans="1:23">
      <c r="A2546">
        <v>3763</v>
      </c>
      <c r="B2546" s="11">
        <v>46363</v>
      </c>
      <c r="C2546">
        <v>2026</v>
      </c>
      <c r="D2546" t="s">
        <v>92</v>
      </c>
      <c r="E2546" t="s">
        <v>87</v>
      </c>
      <c r="F2546" t="s">
        <v>6</v>
      </c>
      <c r="G2546" t="s">
        <v>49</v>
      </c>
      <c r="H2546" t="s">
        <v>2</v>
      </c>
      <c r="I2546" t="s">
        <v>13</v>
      </c>
      <c r="J2546" t="s">
        <v>14</v>
      </c>
      <c r="K2546" t="s">
        <v>32</v>
      </c>
      <c r="L2546">
        <v>4</v>
      </c>
      <c r="M2546">
        <v>47.22</v>
      </c>
      <c r="N2546">
        <v>0</v>
      </c>
      <c r="O2546">
        <v>18.420000000000002</v>
      </c>
      <c r="P2546">
        <v>188.88</v>
      </c>
      <c r="Q2546">
        <v>73.680000000000007</v>
      </c>
      <c r="R2546">
        <v>115.19999999999999</v>
      </c>
      <c r="S2546">
        <v>0.60991105463786521</v>
      </c>
      <c r="T2546">
        <v>2026</v>
      </c>
      <c r="U2546" t="s">
        <v>92</v>
      </c>
      <c r="V2546">
        <v>12</v>
      </c>
      <c r="W2546" t="s">
        <v>87</v>
      </c>
    </row>
    <row r="2547" spans="1:23">
      <c r="A2547">
        <v>706</v>
      </c>
      <c r="B2547" s="11">
        <v>46364</v>
      </c>
      <c r="C2547">
        <v>2026</v>
      </c>
      <c r="D2547" t="s">
        <v>92</v>
      </c>
      <c r="E2547" t="s">
        <v>87</v>
      </c>
      <c r="F2547" t="s">
        <v>6</v>
      </c>
      <c r="G2547" t="s">
        <v>43</v>
      </c>
      <c r="H2547" t="s">
        <v>19</v>
      </c>
      <c r="I2547" t="s">
        <v>3</v>
      </c>
      <c r="J2547" t="s">
        <v>14</v>
      </c>
      <c r="K2547" t="s">
        <v>32</v>
      </c>
      <c r="L2547">
        <v>4</v>
      </c>
      <c r="M2547">
        <v>46.48</v>
      </c>
      <c r="N2547">
        <v>0.1</v>
      </c>
      <c r="O2547">
        <v>18.66</v>
      </c>
      <c r="P2547">
        <v>167.328</v>
      </c>
      <c r="Q2547">
        <v>74.64</v>
      </c>
      <c r="R2547">
        <v>92.688000000000002</v>
      </c>
      <c r="S2547">
        <v>0.55393000573723461</v>
      </c>
      <c r="T2547">
        <v>2026</v>
      </c>
      <c r="U2547" t="s">
        <v>92</v>
      </c>
      <c r="V2547">
        <v>12</v>
      </c>
      <c r="W2547" t="s">
        <v>87</v>
      </c>
    </row>
    <row r="2548" spans="1:23">
      <c r="A2548">
        <v>1086</v>
      </c>
      <c r="B2548" s="11">
        <v>46364</v>
      </c>
      <c r="C2548">
        <v>2026</v>
      </c>
      <c r="D2548" t="s">
        <v>92</v>
      </c>
      <c r="E2548" t="s">
        <v>87</v>
      </c>
      <c r="F2548" t="s">
        <v>20</v>
      </c>
      <c r="G2548" t="s">
        <v>47</v>
      </c>
      <c r="H2548" t="s">
        <v>8</v>
      </c>
      <c r="I2548" t="s">
        <v>16</v>
      </c>
      <c r="J2548" t="s">
        <v>9</v>
      </c>
      <c r="K2548" t="s">
        <v>17</v>
      </c>
      <c r="L2548">
        <v>12</v>
      </c>
      <c r="M2548">
        <v>146.99</v>
      </c>
      <c r="N2548">
        <v>0.15</v>
      </c>
      <c r="O2548">
        <v>79.239999999999995</v>
      </c>
      <c r="P2548">
        <v>1499.298</v>
      </c>
      <c r="Q2548">
        <v>950.87999999999988</v>
      </c>
      <c r="R2548">
        <v>548.41800000000012</v>
      </c>
      <c r="S2548">
        <v>0.36578318653129671</v>
      </c>
      <c r="T2548">
        <v>2026</v>
      </c>
      <c r="U2548" t="s">
        <v>92</v>
      </c>
      <c r="V2548">
        <v>12</v>
      </c>
      <c r="W2548" t="s">
        <v>87</v>
      </c>
    </row>
    <row r="2549" spans="1:23">
      <c r="A2549">
        <v>1204</v>
      </c>
      <c r="B2549" s="11">
        <v>46364</v>
      </c>
      <c r="C2549">
        <v>2026</v>
      </c>
      <c r="D2549" t="s">
        <v>92</v>
      </c>
      <c r="E2549" t="s">
        <v>87</v>
      </c>
      <c r="F2549" t="s">
        <v>11</v>
      </c>
      <c r="G2549" t="s">
        <v>39</v>
      </c>
      <c r="H2549" t="s">
        <v>2</v>
      </c>
      <c r="I2549" t="s">
        <v>13</v>
      </c>
      <c r="J2549" t="s">
        <v>34</v>
      </c>
      <c r="K2549" t="s">
        <v>35</v>
      </c>
      <c r="L2549">
        <v>1</v>
      </c>
      <c r="M2549">
        <v>40.29</v>
      </c>
      <c r="N2549">
        <v>0</v>
      </c>
      <c r="O2549">
        <v>15.07</v>
      </c>
      <c r="P2549">
        <v>40.29</v>
      </c>
      <c r="Q2549">
        <v>15.07</v>
      </c>
      <c r="R2549">
        <v>25.22</v>
      </c>
      <c r="S2549">
        <v>0.62596177711590961</v>
      </c>
      <c r="T2549">
        <v>2026</v>
      </c>
      <c r="U2549" t="s">
        <v>92</v>
      </c>
      <c r="V2549">
        <v>12</v>
      </c>
      <c r="W2549" t="s">
        <v>87</v>
      </c>
    </row>
    <row r="2550" spans="1:23">
      <c r="A2550">
        <v>1451</v>
      </c>
      <c r="B2550" s="11">
        <v>46364</v>
      </c>
      <c r="C2550">
        <v>2026</v>
      </c>
      <c r="D2550" t="s">
        <v>92</v>
      </c>
      <c r="E2550" t="s">
        <v>87</v>
      </c>
      <c r="F2550" t="s">
        <v>0</v>
      </c>
      <c r="G2550" t="s">
        <v>1</v>
      </c>
      <c r="H2550" t="s">
        <v>8</v>
      </c>
      <c r="I2550" t="s">
        <v>16</v>
      </c>
      <c r="J2550" t="s">
        <v>23</v>
      </c>
      <c r="K2550" t="s">
        <v>51</v>
      </c>
      <c r="L2550">
        <v>4</v>
      </c>
      <c r="M2550">
        <v>125.82</v>
      </c>
      <c r="N2550">
        <v>0.15</v>
      </c>
      <c r="O2550">
        <v>61.39</v>
      </c>
      <c r="P2550">
        <v>427.78799999999995</v>
      </c>
      <c r="Q2550">
        <v>245.56</v>
      </c>
      <c r="R2550">
        <v>182.22799999999995</v>
      </c>
      <c r="S2550">
        <v>0.42597735326844133</v>
      </c>
      <c r="T2550">
        <v>2026</v>
      </c>
      <c r="U2550" t="s">
        <v>92</v>
      </c>
      <c r="V2550">
        <v>12</v>
      </c>
      <c r="W2550" t="s">
        <v>87</v>
      </c>
    </row>
    <row r="2551" spans="1:23">
      <c r="A2551">
        <v>1650</v>
      </c>
      <c r="B2551" s="11">
        <v>46364</v>
      </c>
      <c r="C2551">
        <v>2026</v>
      </c>
      <c r="D2551" t="s">
        <v>92</v>
      </c>
      <c r="E2551" t="s">
        <v>87</v>
      </c>
      <c r="F2551" t="s">
        <v>6</v>
      </c>
      <c r="G2551" t="s">
        <v>7</v>
      </c>
      <c r="H2551" t="s">
        <v>2</v>
      </c>
      <c r="I2551" t="s">
        <v>13</v>
      </c>
      <c r="J2551" t="s">
        <v>14</v>
      </c>
      <c r="K2551" t="s">
        <v>15</v>
      </c>
      <c r="L2551">
        <v>3</v>
      </c>
      <c r="M2551">
        <v>36.25</v>
      </c>
      <c r="N2551">
        <v>0</v>
      </c>
      <c r="O2551">
        <v>13.67</v>
      </c>
      <c r="P2551">
        <v>108.75</v>
      </c>
      <c r="Q2551">
        <v>41.01</v>
      </c>
      <c r="R2551">
        <v>67.740000000000009</v>
      </c>
      <c r="S2551">
        <v>0.62289655172413805</v>
      </c>
      <c r="T2551">
        <v>2026</v>
      </c>
      <c r="U2551" t="s">
        <v>92</v>
      </c>
      <c r="V2551">
        <v>12</v>
      </c>
      <c r="W2551" t="s">
        <v>87</v>
      </c>
    </row>
    <row r="2552" spans="1:23">
      <c r="A2552">
        <v>1740</v>
      </c>
      <c r="B2552" s="11">
        <v>46364</v>
      </c>
      <c r="C2552">
        <v>2026</v>
      </c>
      <c r="D2552" t="s">
        <v>92</v>
      </c>
      <c r="E2552" t="s">
        <v>87</v>
      </c>
      <c r="F2552" t="s">
        <v>11</v>
      </c>
      <c r="G2552" t="s">
        <v>39</v>
      </c>
      <c r="H2552" t="s">
        <v>28</v>
      </c>
      <c r="I2552" t="s">
        <v>3</v>
      </c>
      <c r="J2552" t="s">
        <v>14</v>
      </c>
      <c r="K2552" t="s">
        <v>48</v>
      </c>
      <c r="L2552">
        <v>1</v>
      </c>
      <c r="M2552">
        <v>165.29</v>
      </c>
      <c r="N2552">
        <v>0.05</v>
      </c>
      <c r="O2552">
        <v>89.92</v>
      </c>
      <c r="P2552">
        <v>157.02549999999999</v>
      </c>
      <c r="Q2552">
        <v>89.92</v>
      </c>
      <c r="R2552">
        <v>67.105499999999992</v>
      </c>
      <c r="S2552">
        <v>0.42735415585366704</v>
      </c>
      <c r="T2552">
        <v>2026</v>
      </c>
      <c r="U2552" t="s">
        <v>92</v>
      </c>
      <c r="V2552">
        <v>12</v>
      </c>
      <c r="W2552" t="s">
        <v>87</v>
      </c>
    </row>
    <row r="2553" spans="1:23">
      <c r="A2553">
        <v>3191</v>
      </c>
      <c r="B2553" s="11">
        <v>46364</v>
      </c>
      <c r="C2553">
        <v>2026</v>
      </c>
      <c r="D2553" t="s">
        <v>92</v>
      </c>
      <c r="E2553" t="s">
        <v>87</v>
      </c>
      <c r="F2553" t="s">
        <v>20</v>
      </c>
      <c r="G2553" t="s">
        <v>33</v>
      </c>
      <c r="H2553" t="s">
        <v>2</v>
      </c>
      <c r="I2553" t="s">
        <v>13</v>
      </c>
      <c r="J2553" t="s">
        <v>23</v>
      </c>
      <c r="K2553" t="s">
        <v>40</v>
      </c>
      <c r="L2553">
        <v>1</v>
      </c>
      <c r="M2553">
        <v>82.89</v>
      </c>
      <c r="N2553">
        <v>0.15</v>
      </c>
      <c r="O2553">
        <v>38.51</v>
      </c>
      <c r="P2553">
        <v>70.456500000000005</v>
      </c>
      <c r="Q2553">
        <v>38.51</v>
      </c>
      <c r="R2553">
        <v>31.946500000000007</v>
      </c>
      <c r="S2553">
        <v>0.45342161475520365</v>
      </c>
      <c r="T2553">
        <v>2026</v>
      </c>
      <c r="U2553" t="s">
        <v>92</v>
      </c>
      <c r="V2553">
        <v>12</v>
      </c>
      <c r="W2553" t="s">
        <v>87</v>
      </c>
    </row>
    <row r="2554" spans="1:23">
      <c r="A2554">
        <v>3662</v>
      </c>
      <c r="B2554" s="11">
        <v>46364</v>
      </c>
      <c r="C2554">
        <v>2026</v>
      </c>
      <c r="D2554" t="s">
        <v>92</v>
      </c>
      <c r="E2554" t="s">
        <v>87</v>
      </c>
      <c r="F2554" t="s">
        <v>6</v>
      </c>
      <c r="G2554" t="s">
        <v>27</v>
      </c>
      <c r="H2554" t="s">
        <v>2</v>
      </c>
      <c r="I2554" t="s">
        <v>16</v>
      </c>
      <c r="J2554" t="s">
        <v>23</v>
      </c>
      <c r="K2554" t="s">
        <v>29</v>
      </c>
      <c r="L2554">
        <v>1</v>
      </c>
      <c r="M2554">
        <v>199.66</v>
      </c>
      <c r="N2554">
        <v>0</v>
      </c>
      <c r="O2554">
        <v>103.15</v>
      </c>
      <c r="P2554">
        <v>199.66</v>
      </c>
      <c r="Q2554">
        <v>103.15</v>
      </c>
      <c r="R2554">
        <v>96.509999999999991</v>
      </c>
      <c r="S2554">
        <v>0.48337173194430527</v>
      </c>
      <c r="T2554">
        <v>2026</v>
      </c>
      <c r="U2554" t="s">
        <v>92</v>
      </c>
      <c r="V2554">
        <v>12</v>
      </c>
      <c r="W2554" t="s">
        <v>87</v>
      </c>
    </row>
    <row r="2555" spans="1:23">
      <c r="A2555">
        <v>3922</v>
      </c>
      <c r="B2555" s="11">
        <v>46364</v>
      </c>
      <c r="C2555">
        <v>2026</v>
      </c>
      <c r="D2555" t="s">
        <v>92</v>
      </c>
      <c r="E2555" t="s">
        <v>87</v>
      </c>
      <c r="F2555" t="s">
        <v>20</v>
      </c>
      <c r="G2555" t="s">
        <v>33</v>
      </c>
      <c r="H2555" t="s">
        <v>19</v>
      </c>
      <c r="I2555" t="s">
        <v>13</v>
      </c>
      <c r="J2555" t="s">
        <v>9</v>
      </c>
      <c r="K2555" t="s">
        <v>17</v>
      </c>
      <c r="L2555">
        <v>2</v>
      </c>
      <c r="M2555">
        <v>146.25</v>
      </c>
      <c r="N2555">
        <v>0.05</v>
      </c>
      <c r="O2555">
        <v>77.3</v>
      </c>
      <c r="P2555">
        <v>277.875</v>
      </c>
      <c r="Q2555">
        <v>154.6</v>
      </c>
      <c r="R2555">
        <v>123.27500000000001</v>
      </c>
      <c r="S2555">
        <v>0.44363472784525421</v>
      </c>
      <c r="T2555">
        <v>2026</v>
      </c>
      <c r="U2555" t="s">
        <v>92</v>
      </c>
      <c r="V2555">
        <v>12</v>
      </c>
      <c r="W2555" t="s">
        <v>87</v>
      </c>
    </row>
    <row r="2556" spans="1:23">
      <c r="A2556">
        <v>4022</v>
      </c>
      <c r="B2556" s="11">
        <v>46364</v>
      </c>
      <c r="C2556">
        <v>2026</v>
      </c>
      <c r="D2556" t="s">
        <v>92</v>
      </c>
      <c r="E2556" t="s">
        <v>87</v>
      </c>
      <c r="F2556" t="s">
        <v>0</v>
      </c>
      <c r="G2556" t="s">
        <v>36</v>
      </c>
      <c r="H2556" t="s">
        <v>28</v>
      </c>
      <c r="I2556" t="s">
        <v>3</v>
      </c>
      <c r="J2556" t="s">
        <v>23</v>
      </c>
      <c r="K2556" t="s">
        <v>24</v>
      </c>
      <c r="L2556">
        <v>1</v>
      </c>
      <c r="M2556">
        <v>333.51</v>
      </c>
      <c r="N2556">
        <v>0.2</v>
      </c>
      <c r="O2556">
        <v>199.91</v>
      </c>
      <c r="P2556">
        <v>266.80799999999999</v>
      </c>
      <c r="Q2556">
        <v>199.91</v>
      </c>
      <c r="R2556">
        <v>66.897999999999996</v>
      </c>
      <c r="S2556">
        <v>0.25073461065635211</v>
      </c>
      <c r="T2556">
        <v>2026</v>
      </c>
      <c r="U2556" t="s">
        <v>92</v>
      </c>
      <c r="V2556">
        <v>12</v>
      </c>
      <c r="W2556" t="s">
        <v>87</v>
      </c>
    </row>
    <row r="2557" spans="1:23">
      <c r="A2557">
        <v>4366</v>
      </c>
      <c r="B2557" s="11">
        <v>46364</v>
      </c>
      <c r="C2557">
        <v>2026</v>
      </c>
      <c r="D2557" t="s">
        <v>92</v>
      </c>
      <c r="E2557" t="s">
        <v>87</v>
      </c>
      <c r="F2557" t="s">
        <v>6</v>
      </c>
      <c r="G2557" t="s">
        <v>43</v>
      </c>
      <c r="H2557" t="s">
        <v>19</v>
      </c>
      <c r="I2557" t="s">
        <v>13</v>
      </c>
      <c r="J2557" t="s">
        <v>9</v>
      </c>
      <c r="K2557" t="s">
        <v>37</v>
      </c>
      <c r="L2557">
        <v>1</v>
      </c>
      <c r="M2557">
        <v>151.97</v>
      </c>
      <c r="N2557">
        <v>0.05</v>
      </c>
      <c r="O2557">
        <v>80.239999999999995</v>
      </c>
      <c r="P2557">
        <v>144.3715</v>
      </c>
      <c r="Q2557">
        <v>80.239999999999995</v>
      </c>
      <c r="R2557">
        <v>64.131500000000003</v>
      </c>
      <c r="S2557">
        <v>0.44421163456776441</v>
      </c>
      <c r="T2557">
        <v>2026</v>
      </c>
      <c r="U2557" t="s">
        <v>92</v>
      </c>
      <c r="V2557">
        <v>12</v>
      </c>
      <c r="W2557" t="s">
        <v>87</v>
      </c>
    </row>
    <row r="2558" spans="1:23">
      <c r="A2558">
        <v>4880</v>
      </c>
      <c r="B2558" s="11">
        <v>46364</v>
      </c>
      <c r="C2558">
        <v>2026</v>
      </c>
      <c r="D2558" t="s">
        <v>92</v>
      </c>
      <c r="E2558" t="s">
        <v>87</v>
      </c>
      <c r="F2558" t="s">
        <v>20</v>
      </c>
      <c r="G2558" t="s">
        <v>47</v>
      </c>
      <c r="H2558" t="s">
        <v>19</v>
      </c>
      <c r="I2558" t="s">
        <v>13</v>
      </c>
      <c r="J2558" t="s">
        <v>4</v>
      </c>
      <c r="K2558" t="s">
        <v>26</v>
      </c>
      <c r="L2558">
        <v>1</v>
      </c>
      <c r="M2558">
        <v>41.07</v>
      </c>
      <c r="N2558">
        <v>0</v>
      </c>
      <c r="O2558">
        <v>16.600000000000001</v>
      </c>
      <c r="P2558">
        <v>41.07</v>
      </c>
      <c r="Q2558">
        <v>16.600000000000001</v>
      </c>
      <c r="R2558">
        <v>24.47</v>
      </c>
      <c r="S2558">
        <v>0.59581202824446067</v>
      </c>
      <c r="T2558">
        <v>2026</v>
      </c>
      <c r="U2558" t="s">
        <v>92</v>
      </c>
      <c r="V2558">
        <v>12</v>
      </c>
      <c r="W2558" t="s">
        <v>87</v>
      </c>
    </row>
    <row r="2559" spans="1:23">
      <c r="A2559">
        <v>5127</v>
      </c>
      <c r="B2559" s="11">
        <v>46364</v>
      </c>
      <c r="C2559">
        <v>2026</v>
      </c>
      <c r="D2559" t="s">
        <v>92</v>
      </c>
      <c r="E2559" t="s">
        <v>87</v>
      </c>
      <c r="F2559" t="s">
        <v>6</v>
      </c>
      <c r="G2559" t="s">
        <v>41</v>
      </c>
      <c r="H2559" t="s">
        <v>28</v>
      </c>
      <c r="I2559" t="s">
        <v>3</v>
      </c>
      <c r="J2559" t="s">
        <v>23</v>
      </c>
      <c r="K2559" t="s">
        <v>51</v>
      </c>
      <c r="L2559">
        <v>1</v>
      </c>
      <c r="M2559">
        <v>122.65</v>
      </c>
      <c r="N2559">
        <v>0</v>
      </c>
      <c r="O2559">
        <v>58.9</v>
      </c>
      <c r="P2559">
        <v>122.65</v>
      </c>
      <c r="Q2559">
        <v>58.9</v>
      </c>
      <c r="R2559">
        <v>63.750000000000007</v>
      </c>
      <c r="S2559">
        <v>0.51977170811251527</v>
      </c>
      <c r="T2559">
        <v>2026</v>
      </c>
      <c r="U2559" t="s">
        <v>92</v>
      </c>
      <c r="V2559">
        <v>12</v>
      </c>
      <c r="W2559" t="s">
        <v>87</v>
      </c>
    </row>
    <row r="2560" spans="1:23">
      <c r="A2560">
        <v>13</v>
      </c>
      <c r="B2560" s="11">
        <v>46365</v>
      </c>
      <c r="C2560">
        <v>2026</v>
      </c>
      <c r="D2560" t="s">
        <v>92</v>
      </c>
      <c r="E2560" t="s">
        <v>87</v>
      </c>
      <c r="F2560" t="s">
        <v>6</v>
      </c>
      <c r="G2560" t="s">
        <v>27</v>
      </c>
      <c r="H2560" t="s">
        <v>2</v>
      </c>
      <c r="I2560" t="s">
        <v>3</v>
      </c>
      <c r="J2560" t="s">
        <v>9</v>
      </c>
      <c r="K2560" t="s">
        <v>17</v>
      </c>
      <c r="L2560">
        <v>6</v>
      </c>
      <c r="M2560">
        <v>143.16</v>
      </c>
      <c r="N2560">
        <v>0.15</v>
      </c>
      <c r="O2560">
        <v>80.349999999999994</v>
      </c>
      <c r="P2560">
        <v>730.11599999999999</v>
      </c>
      <c r="Q2560">
        <v>482.09999999999997</v>
      </c>
      <c r="R2560">
        <v>248.01600000000002</v>
      </c>
      <c r="S2560">
        <v>0.33969396643820987</v>
      </c>
      <c r="T2560">
        <v>2026</v>
      </c>
      <c r="U2560" t="s">
        <v>92</v>
      </c>
      <c r="V2560">
        <v>12</v>
      </c>
      <c r="W2560" t="s">
        <v>87</v>
      </c>
    </row>
    <row r="2561" spans="1:23">
      <c r="A2561">
        <v>102</v>
      </c>
      <c r="B2561" s="11">
        <v>46365</v>
      </c>
      <c r="C2561">
        <v>2026</v>
      </c>
      <c r="D2561" t="s">
        <v>92</v>
      </c>
      <c r="E2561" t="s">
        <v>87</v>
      </c>
      <c r="F2561" t="s">
        <v>11</v>
      </c>
      <c r="G2561" t="s">
        <v>25</v>
      </c>
      <c r="H2561" t="s">
        <v>19</v>
      </c>
      <c r="I2561" t="s">
        <v>13</v>
      </c>
      <c r="J2561" t="s">
        <v>9</v>
      </c>
      <c r="K2561" t="s">
        <v>17</v>
      </c>
      <c r="L2561">
        <v>3</v>
      </c>
      <c r="M2561">
        <v>142.75</v>
      </c>
      <c r="N2561">
        <v>0.1</v>
      </c>
      <c r="O2561">
        <v>81.739999999999995</v>
      </c>
      <c r="P2561">
        <v>385.42500000000001</v>
      </c>
      <c r="Q2561">
        <v>245.21999999999997</v>
      </c>
      <c r="R2561">
        <v>140.20500000000004</v>
      </c>
      <c r="S2561">
        <v>0.3637672698968672</v>
      </c>
      <c r="T2561">
        <v>2026</v>
      </c>
      <c r="U2561" t="s">
        <v>92</v>
      </c>
      <c r="V2561">
        <v>12</v>
      </c>
      <c r="W2561" t="s">
        <v>87</v>
      </c>
    </row>
    <row r="2562" spans="1:23">
      <c r="A2562">
        <v>519</v>
      </c>
      <c r="B2562" s="11">
        <v>46365</v>
      </c>
      <c r="C2562">
        <v>2026</v>
      </c>
      <c r="D2562" t="s">
        <v>92</v>
      </c>
      <c r="E2562" t="s">
        <v>87</v>
      </c>
      <c r="F2562" t="s">
        <v>6</v>
      </c>
      <c r="G2562" t="s">
        <v>43</v>
      </c>
      <c r="H2562" t="s">
        <v>19</v>
      </c>
      <c r="I2562" t="s">
        <v>3</v>
      </c>
      <c r="J2562" t="s">
        <v>34</v>
      </c>
      <c r="K2562" t="s">
        <v>42</v>
      </c>
      <c r="L2562">
        <v>2</v>
      </c>
      <c r="M2562">
        <v>36.03</v>
      </c>
      <c r="N2562">
        <v>0.1</v>
      </c>
      <c r="O2562">
        <v>13.54</v>
      </c>
      <c r="P2562">
        <v>64.853999999999999</v>
      </c>
      <c r="Q2562">
        <v>27.08</v>
      </c>
      <c r="R2562">
        <v>37.774000000000001</v>
      </c>
      <c r="S2562">
        <v>0.58244672649335427</v>
      </c>
      <c r="T2562">
        <v>2026</v>
      </c>
      <c r="U2562" t="s">
        <v>92</v>
      </c>
      <c r="V2562">
        <v>12</v>
      </c>
      <c r="W2562" t="s">
        <v>87</v>
      </c>
    </row>
    <row r="2563" spans="1:23">
      <c r="A2563">
        <v>522</v>
      </c>
      <c r="B2563" s="11">
        <v>46365</v>
      </c>
      <c r="C2563">
        <v>2026</v>
      </c>
      <c r="D2563" t="s">
        <v>92</v>
      </c>
      <c r="E2563" t="s">
        <v>87</v>
      </c>
      <c r="F2563" t="s">
        <v>0</v>
      </c>
      <c r="G2563" t="s">
        <v>50</v>
      </c>
      <c r="H2563" t="s">
        <v>19</v>
      </c>
      <c r="I2563" t="s">
        <v>3</v>
      </c>
      <c r="J2563" t="s">
        <v>14</v>
      </c>
      <c r="K2563" t="s">
        <v>44</v>
      </c>
      <c r="L2563">
        <v>2</v>
      </c>
      <c r="M2563">
        <v>133.4</v>
      </c>
      <c r="N2563">
        <v>0</v>
      </c>
      <c r="O2563">
        <v>67.69</v>
      </c>
      <c r="P2563">
        <v>266.8</v>
      </c>
      <c r="Q2563">
        <v>135.38</v>
      </c>
      <c r="R2563">
        <v>131.42000000000002</v>
      </c>
      <c r="S2563">
        <v>0.49257871064467768</v>
      </c>
      <c r="T2563">
        <v>2026</v>
      </c>
      <c r="U2563" t="s">
        <v>92</v>
      </c>
      <c r="V2563">
        <v>12</v>
      </c>
      <c r="W2563" t="s">
        <v>87</v>
      </c>
    </row>
    <row r="2564" spans="1:23">
      <c r="A2564">
        <v>798</v>
      </c>
      <c r="B2564" s="11">
        <v>46365</v>
      </c>
      <c r="C2564">
        <v>2026</v>
      </c>
      <c r="D2564" t="s">
        <v>92</v>
      </c>
      <c r="E2564" t="s">
        <v>87</v>
      </c>
      <c r="F2564" t="s">
        <v>11</v>
      </c>
      <c r="G2564" t="s">
        <v>12</v>
      </c>
      <c r="H2564" t="s">
        <v>19</v>
      </c>
      <c r="I2564" t="s">
        <v>3</v>
      </c>
      <c r="J2564" t="s">
        <v>23</v>
      </c>
      <c r="K2564" t="s">
        <v>29</v>
      </c>
      <c r="L2564">
        <v>3</v>
      </c>
      <c r="M2564">
        <v>199.31</v>
      </c>
      <c r="N2564">
        <v>0.05</v>
      </c>
      <c r="O2564">
        <v>101.19</v>
      </c>
      <c r="P2564">
        <v>568.0335</v>
      </c>
      <c r="Q2564">
        <v>303.57</v>
      </c>
      <c r="R2564">
        <v>264.46350000000001</v>
      </c>
      <c r="S2564">
        <v>0.46557729429690325</v>
      </c>
      <c r="T2564">
        <v>2026</v>
      </c>
      <c r="U2564" t="s">
        <v>92</v>
      </c>
      <c r="V2564">
        <v>12</v>
      </c>
      <c r="W2564" t="s">
        <v>87</v>
      </c>
    </row>
    <row r="2565" spans="1:23">
      <c r="A2565">
        <v>1746</v>
      </c>
      <c r="B2565" s="11">
        <v>46365</v>
      </c>
      <c r="C2565">
        <v>2026</v>
      </c>
      <c r="D2565" t="s">
        <v>92</v>
      </c>
      <c r="E2565" t="s">
        <v>87</v>
      </c>
      <c r="F2565" t="s">
        <v>6</v>
      </c>
      <c r="G2565" t="s">
        <v>41</v>
      </c>
      <c r="H2565" t="s">
        <v>2</v>
      </c>
      <c r="I2565" t="s">
        <v>16</v>
      </c>
      <c r="J2565" t="s">
        <v>14</v>
      </c>
      <c r="K2565" t="s">
        <v>32</v>
      </c>
      <c r="L2565">
        <v>1</v>
      </c>
      <c r="M2565">
        <v>47.44</v>
      </c>
      <c r="N2565">
        <v>0.15</v>
      </c>
      <c r="O2565">
        <v>17.899999999999999</v>
      </c>
      <c r="P2565">
        <v>40.323999999999998</v>
      </c>
      <c r="Q2565">
        <v>17.899999999999999</v>
      </c>
      <c r="R2565">
        <v>22.423999999999999</v>
      </c>
      <c r="S2565">
        <v>0.55609562543398472</v>
      </c>
      <c r="T2565">
        <v>2026</v>
      </c>
      <c r="U2565" t="s">
        <v>92</v>
      </c>
      <c r="V2565">
        <v>12</v>
      </c>
      <c r="W2565" t="s">
        <v>87</v>
      </c>
    </row>
    <row r="2566" spans="1:23">
      <c r="A2566">
        <v>3412</v>
      </c>
      <c r="B2566" s="11">
        <v>46365</v>
      </c>
      <c r="C2566">
        <v>2026</v>
      </c>
      <c r="D2566" t="s">
        <v>92</v>
      </c>
      <c r="E2566" t="s">
        <v>87</v>
      </c>
      <c r="F2566" t="s">
        <v>0</v>
      </c>
      <c r="G2566" t="s">
        <v>1</v>
      </c>
      <c r="H2566" t="s">
        <v>8</v>
      </c>
      <c r="I2566" t="s">
        <v>16</v>
      </c>
      <c r="J2566" t="s">
        <v>9</v>
      </c>
      <c r="K2566" t="s">
        <v>17</v>
      </c>
      <c r="L2566">
        <v>10</v>
      </c>
      <c r="M2566">
        <v>145.30000000000001</v>
      </c>
      <c r="N2566">
        <v>0.1</v>
      </c>
      <c r="O2566">
        <v>79.7</v>
      </c>
      <c r="P2566">
        <v>1307.7</v>
      </c>
      <c r="Q2566">
        <v>797</v>
      </c>
      <c r="R2566">
        <v>510.70000000000005</v>
      </c>
      <c r="S2566">
        <v>0.39053299686472437</v>
      </c>
      <c r="T2566">
        <v>2026</v>
      </c>
      <c r="U2566" t="s">
        <v>92</v>
      </c>
      <c r="V2566">
        <v>12</v>
      </c>
      <c r="W2566" t="s">
        <v>87</v>
      </c>
    </row>
    <row r="2567" spans="1:23">
      <c r="A2567">
        <v>175</v>
      </c>
      <c r="B2567" s="11">
        <v>46366</v>
      </c>
      <c r="C2567">
        <v>2026</v>
      </c>
      <c r="D2567" t="s">
        <v>92</v>
      </c>
      <c r="E2567" t="s">
        <v>87</v>
      </c>
      <c r="F2567" t="s">
        <v>0</v>
      </c>
      <c r="G2567" t="s">
        <v>1</v>
      </c>
      <c r="H2567" t="s">
        <v>28</v>
      </c>
      <c r="I2567" t="s">
        <v>13</v>
      </c>
      <c r="J2567" t="s">
        <v>4</v>
      </c>
      <c r="K2567" t="s">
        <v>5</v>
      </c>
      <c r="L2567">
        <v>1</v>
      </c>
      <c r="M2567">
        <v>81.010000000000005</v>
      </c>
      <c r="N2567">
        <v>0.2</v>
      </c>
      <c r="O2567">
        <v>41.51</v>
      </c>
      <c r="P2567">
        <v>64.808000000000007</v>
      </c>
      <c r="Q2567">
        <v>41.51</v>
      </c>
      <c r="R2567">
        <v>23.298000000000009</v>
      </c>
      <c r="S2567">
        <v>0.35949265522774976</v>
      </c>
      <c r="T2567">
        <v>2026</v>
      </c>
      <c r="U2567" t="s">
        <v>92</v>
      </c>
      <c r="V2567">
        <v>12</v>
      </c>
      <c r="W2567" t="s">
        <v>87</v>
      </c>
    </row>
    <row r="2568" spans="1:23">
      <c r="A2568">
        <v>1014</v>
      </c>
      <c r="B2568" s="11">
        <v>46366</v>
      </c>
      <c r="C2568">
        <v>2026</v>
      </c>
      <c r="D2568" t="s">
        <v>92</v>
      </c>
      <c r="E2568" t="s">
        <v>87</v>
      </c>
      <c r="F2568" t="s">
        <v>20</v>
      </c>
      <c r="G2568" t="s">
        <v>31</v>
      </c>
      <c r="H2568" t="s">
        <v>28</v>
      </c>
      <c r="I2568" t="s">
        <v>13</v>
      </c>
      <c r="J2568" t="s">
        <v>14</v>
      </c>
      <c r="K2568" t="s">
        <v>15</v>
      </c>
      <c r="L2568">
        <v>2</v>
      </c>
      <c r="M2568">
        <v>35.619999999999997</v>
      </c>
      <c r="N2568">
        <v>0</v>
      </c>
      <c r="O2568">
        <v>13.62</v>
      </c>
      <c r="P2568">
        <v>71.239999999999995</v>
      </c>
      <c r="Q2568">
        <v>27.24</v>
      </c>
      <c r="R2568">
        <v>44</v>
      </c>
      <c r="S2568">
        <v>0.61763054463784395</v>
      </c>
      <c r="T2568">
        <v>2026</v>
      </c>
      <c r="U2568" t="s">
        <v>92</v>
      </c>
      <c r="V2568">
        <v>12</v>
      </c>
      <c r="W2568" t="s">
        <v>87</v>
      </c>
    </row>
    <row r="2569" spans="1:23">
      <c r="A2569">
        <v>1763</v>
      </c>
      <c r="B2569" s="11">
        <v>46366</v>
      </c>
      <c r="C2569">
        <v>2026</v>
      </c>
      <c r="D2569" t="s">
        <v>92</v>
      </c>
      <c r="E2569" t="s">
        <v>87</v>
      </c>
      <c r="F2569" t="s">
        <v>0</v>
      </c>
      <c r="G2569" t="s">
        <v>1</v>
      </c>
      <c r="H2569" t="s">
        <v>2</v>
      </c>
      <c r="I2569" t="s">
        <v>13</v>
      </c>
      <c r="J2569" t="s">
        <v>4</v>
      </c>
      <c r="K2569" t="s">
        <v>22</v>
      </c>
      <c r="L2569">
        <v>2</v>
      </c>
      <c r="M2569">
        <v>49.88</v>
      </c>
      <c r="N2569">
        <v>0.05</v>
      </c>
      <c r="O2569">
        <v>22.31</v>
      </c>
      <c r="P2569">
        <v>94.772000000000006</v>
      </c>
      <c r="Q2569">
        <v>44.62</v>
      </c>
      <c r="R2569">
        <v>50.152000000000008</v>
      </c>
      <c r="S2569">
        <v>0.52918583547883347</v>
      </c>
      <c r="T2569">
        <v>2026</v>
      </c>
      <c r="U2569" t="s">
        <v>92</v>
      </c>
      <c r="V2569">
        <v>12</v>
      </c>
      <c r="W2569" t="s">
        <v>87</v>
      </c>
    </row>
    <row r="2570" spans="1:23">
      <c r="A2570">
        <v>1863</v>
      </c>
      <c r="B2570" s="11">
        <v>46366</v>
      </c>
      <c r="C2570">
        <v>2026</v>
      </c>
      <c r="D2570" t="s">
        <v>92</v>
      </c>
      <c r="E2570" t="s">
        <v>87</v>
      </c>
      <c r="F2570" t="s">
        <v>20</v>
      </c>
      <c r="G2570" t="s">
        <v>31</v>
      </c>
      <c r="H2570" t="s">
        <v>28</v>
      </c>
      <c r="I2570" t="s">
        <v>3</v>
      </c>
      <c r="J2570" t="s">
        <v>4</v>
      </c>
      <c r="K2570" t="s">
        <v>30</v>
      </c>
      <c r="L2570">
        <v>1</v>
      </c>
      <c r="M2570">
        <v>101.18</v>
      </c>
      <c r="N2570">
        <v>0.05</v>
      </c>
      <c r="O2570">
        <v>49.12</v>
      </c>
      <c r="P2570">
        <v>96.120999999999995</v>
      </c>
      <c r="Q2570">
        <v>49.12</v>
      </c>
      <c r="R2570">
        <v>47.000999999999998</v>
      </c>
      <c r="S2570">
        <v>0.48897743469169069</v>
      </c>
      <c r="T2570">
        <v>2026</v>
      </c>
      <c r="U2570" t="s">
        <v>92</v>
      </c>
      <c r="V2570">
        <v>12</v>
      </c>
      <c r="W2570" t="s">
        <v>87</v>
      </c>
    </row>
    <row r="2571" spans="1:23">
      <c r="A2571">
        <v>3466</v>
      </c>
      <c r="B2571" s="11">
        <v>46366</v>
      </c>
      <c r="C2571">
        <v>2026</v>
      </c>
      <c r="D2571" t="s">
        <v>92</v>
      </c>
      <c r="E2571" t="s">
        <v>87</v>
      </c>
      <c r="F2571" t="s">
        <v>6</v>
      </c>
      <c r="G2571" t="s">
        <v>43</v>
      </c>
      <c r="H2571" t="s">
        <v>19</v>
      </c>
      <c r="I2571" t="s">
        <v>16</v>
      </c>
      <c r="J2571" t="s">
        <v>34</v>
      </c>
      <c r="K2571" t="s">
        <v>42</v>
      </c>
      <c r="L2571">
        <v>2</v>
      </c>
      <c r="M2571">
        <v>36.64</v>
      </c>
      <c r="N2571">
        <v>0</v>
      </c>
      <c r="O2571">
        <v>13.7</v>
      </c>
      <c r="P2571">
        <v>73.28</v>
      </c>
      <c r="Q2571">
        <v>27.4</v>
      </c>
      <c r="R2571">
        <v>45.88</v>
      </c>
      <c r="S2571">
        <v>0.62609170305676853</v>
      </c>
      <c r="T2571">
        <v>2026</v>
      </c>
      <c r="U2571" t="s">
        <v>92</v>
      </c>
      <c r="V2571">
        <v>12</v>
      </c>
      <c r="W2571" t="s">
        <v>87</v>
      </c>
    </row>
    <row r="2572" spans="1:23">
      <c r="A2572">
        <v>3630</v>
      </c>
      <c r="B2572" s="11">
        <v>46366</v>
      </c>
      <c r="C2572">
        <v>2026</v>
      </c>
      <c r="D2572" t="s">
        <v>92</v>
      </c>
      <c r="E2572" t="s">
        <v>87</v>
      </c>
      <c r="F2572" t="s">
        <v>6</v>
      </c>
      <c r="G2572" t="s">
        <v>43</v>
      </c>
      <c r="H2572" t="s">
        <v>19</v>
      </c>
      <c r="I2572" t="s">
        <v>3</v>
      </c>
      <c r="J2572" t="s">
        <v>4</v>
      </c>
      <c r="K2572" t="s">
        <v>26</v>
      </c>
      <c r="L2572">
        <v>3</v>
      </c>
      <c r="M2572">
        <v>39.979999999999997</v>
      </c>
      <c r="N2572">
        <v>0.1</v>
      </c>
      <c r="O2572">
        <v>16.989999999999998</v>
      </c>
      <c r="P2572">
        <v>107.946</v>
      </c>
      <c r="Q2572">
        <v>50.97</v>
      </c>
      <c r="R2572">
        <v>56.975999999999999</v>
      </c>
      <c r="S2572">
        <v>0.52781946528819967</v>
      </c>
      <c r="T2572">
        <v>2026</v>
      </c>
      <c r="U2572" t="s">
        <v>92</v>
      </c>
      <c r="V2572">
        <v>12</v>
      </c>
      <c r="W2572" t="s">
        <v>87</v>
      </c>
    </row>
    <row r="2573" spans="1:23">
      <c r="A2573">
        <v>3633</v>
      </c>
      <c r="B2573" s="11">
        <v>46366</v>
      </c>
      <c r="C2573">
        <v>2026</v>
      </c>
      <c r="D2573" t="s">
        <v>92</v>
      </c>
      <c r="E2573" t="s">
        <v>87</v>
      </c>
      <c r="F2573" t="s">
        <v>20</v>
      </c>
      <c r="G2573" t="s">
        <v>21</v>
      </c>
      <c r="H2573" t="s">
        <v>28</v>
      </c>
      <c r="I2573" t="s">
        <v>16</v>
      </c>
      <c r="J2573" t="s">
        <v>9</v>
      </c>
      <c r="K2573" t="s">
        <v>17</v>
      </c>
      <c r="L2573">
        <v>3</v>
      </c>
      <c r="M2573">
        <v>144.16</v>
      </c>
      <c r="N2573">
        <v>0</v>
      </c>
      <c r="O2573">
        <v>77.36</v>
      </c>
      <c r="P2573">
        <v>432.48</v>
      </c>
      <c r="Q2573">
        <v>232.07999999999998</v>
      </c>
      <c r="R2573">
        <v>200.40000000000003</v>
      </c>
      <c r="S2573">
        <v>0.46337402885682583</v>
      </c>
      <c r="T2573">
        <v>2026</v>
      </c>
      <c r="U2573" t="s">
        <v>92</v>
      </c>
      <c r="V2573">
        <v>12</v>
      </c>
      <c r="W2573" t="s">
        <v>87</v>
      </c>
    </row>
    <row r="2574" spans="1:23">
      <c r="A2574">
        <v>4</v>
      </c>
      <c r="B2574" s="11">
        <v>46367</v>
      </c>
      <c r="C2574">
        <v>2026</v>
      </c>
      <c r="D2574" t="s">
        <v>92</v>
      </c>
      <c r="E2574" t="s">
        <v>87</v>
      </c>
      <c r="F2574" t="s">
        <v>20</v>
      </c>
      <c r="G2574" t="s">
        <v>21</v>
      </c>
      <c r="H2574" t="s">
        <v>2</v>
      </c>
      <c r="I2574" t="s">
        <v>13</v>
      </c>
      <c r="J2574" t="s">
        <v>4</v>
      </c>
      <c r="K2574" t="s">
        <v>30</v>
      </c>
      <c r="L2574">
        <v>1</v>
      </c>
      <c r="M2574">
        <v>102.98</v>
      </c>
      <c r="N2574">
        <v>0.1</v>
      </c>
      <c r="O2574">
        <v>51.45</v>
      </c>
      <c r="P2574">
        <v>92.682000000000002</v>
      </c>
      <c r="Q2574">
        <v>51.45</v>
      </c>
      <c r="R2574">
        <v>41.231999999999999</v>
      </c>
      <c r="S2574">
        <v>0.4448760277076455</v>
      </c>
      <c r="T2574">
        <v>2026</v>
      </c>
      <c r="U2574" t="s">
        <v>92</v>
      </c>
      <c r="V2574">
        <v>12</v>
      </c>
      <c r="W2574" t="s">
        <v>87</v>
      </c>
    </row>
    <row r="2575" spans="1:23">
      <c r="A2575">
        <v>70</v>
      </c>
      <c r="B2575" s="11">
        <v>46367</v>
      </c>
      <c r="C2575">
        <v>2026</v>
      </c>
      <c r="D2575" t="s">
        <v>92</v>
      </c>
      <c r="E2575" t="s">
        <v>87</v>
      </c>
      <c r="F2575" t="s">
        <v>20</v>
      </c>
      <c r="G2575" t="s">
        <v>47</v>
      </c>
      <c r="H2575" t="s">
        <v>2</v>
      </c>
      <c r="I2575" t="s">
        <v>13</v>
      </c>
      <c r="J2575" t="s">
        <v>34</v>
      </c>
      <c r="K2575" t="s">
        <v>38</v>
      </c>
      <c r="L2575">
        <v>2</v>
      </c>
      <c r="M2575">
        <v>122.49</v>
      </c>
      <c r="N2575">
        <v>0.15</v>
      </c>
      <c r="O2575">
        <v>70.930000000000007</v>
      </c>
      <c r="P2575">
        <v>208.23299999999998</v>
      </c>
      <c r="Q2575">
        <v>141.86000000000001</v>
      </c>
      <c r="R2575">
        <v>66.372999999999962</v>
      </c>
      <c r="S2575">
        <v>0.31874390706564265</v>
      </c>
      <c r="T2575">
        <v>2026</v>
      </c>
      <c r="U2575" t="s">
        <v>92</v>
      </c>
      <c r="V2575">
        <v>12</v>
      </c>
      <c r="W2575" t="s">
        <v>87</v>
      </c>
    </row>
    <row r="2576" spans="1:23">
      <c r="A2576">
        <v>948</v>
      </c>
      <c r="B2576" s="11">
        <v>46367</v>
      </c>
      <c r="C2576">
        <v>2026</v>
      </c>
      <c r="D2576" t="s">
        <v>92</v>
      </c>
      <c r="E2576" t="s">
        <v>87</v>
      </c>
      <c r="F2576" t="s">
        <v>6</v>
      </c>
      <c r="G2576" t="s">
        <v>41</v>
      </c>
      <c r="H2576" t="s">
        <v>28</v>
      </c>
      <c r="I2576" t="s">
        <v>13</v>
      </c>
      <c r="J2576" t="s">
        <v>9</v>
      </c>
      <c r="K2576" t="s">
        <v>17</v>
      </c>
      <c r="L2576">
        <v>1</v>
      </c>
      <c r="M2576">
        <v>141.74</v>
      </c>
      <c r="N2576">
        <v>0.15</v>
      </c>
      <c r="O2576">
        <v>78.97</v>
      </c>
      <c r="P2576">
        <v>120.479</v>
      </c>
      <c r="Q2576">
        <v>78.97</v>
      </c>
      <c r="R2576">
        <v>41.509</v>
      </c>
      <c r="S2576">
        <v>0.34453307215365336</v>
      </c>
      <c r="T2576">
        <v>2026</v>
      </c>
      <c r="U2576" t="s">
        <v>92</v>
      </c>
      <c r="V2576">
        <v>12</v>
      </c>
      <c r="W2576" t="s">
        <v>87</v>
      </c>
    </row>
    <row r="2577" spans="1:23">
      <c r="A2577">
        <v>1957</v>
      </c>
      <c r="B2577" s="11">
        <v>46367</v>
      </c>
      <c r="C2577">
        <v>2026</v>
      </c>
      <c r="D2577" t="s">
        <v>92</v>
      </c>
      <c r="E2577" t="s">
        <v>87</v>
      </c>
      <c r="F2577" t="s">
        <v>20</v>
      </c>
      <c r="G2577" t="s">
        <v>31</v>
      </c>
      <c r="H2577" t="s">
        <v>2</v>
      </c>
      <c r="I2577" t="s">
        <v>3</v>
      </c>
      <c r="J2577" t="s">
        <v>4</v>
      </c>
      <c r="K2577" t="s">
        <v>26</v>
      </c>
      <c r="L2577">
        <v>6</v>
      </c>
      <c r="M2577">
        <v>39.44</v>
      </c>
      <c r="N2577">
        <v>0.1</v>
      </c>
      <c r="O2577">
        <v>16.89</v>
      </c>
      <c r="P2577">
        <v>212.976</v>
      </c>
      <c r="Q2577">
        <v>101.34</v>
      </c>
      <c r="R2577">
        <v>111.636</v>
      </c>
      <c r="S2577">
        <v>0.52417173766058145</v>
      </c>
      <c r="T2577">
        <v>2026</v>
      </c>
      <c r="U2577" t="s">
        <v>92</v>
      </c>
      <c r="V2577">
        <v>12</v>
      </c>
      <c r="W2577" t="s">
        <v>87</v>
      </c>
    </row>
    <row r="2578" spans="1:23">
      <c r="A2578">
        <v>3097</v>
      </c>
      <c r="B2578" s="11">
        <v>46367</v>
      </c>
      <c r="C2578">
        <v>2026</v>
      </c>
      <c r="D2578" t="s">
        <v>92</v>
      </c>
      <c r="E2578" t="s">
        <v>87</v>
      </c>
      <c r="F2578" t="s">
        <v>11</v>
      </c>
      <c r="G2578" t="s">
        <v>18</v>
      </c>
      <c r="H2578" t="s">
        <v>19</v>
      </c>
      <c r="I2578" t="s">
        <v>3</v>
      </c>
      <c r="J2578" t="s">
        <v>4</v>
      </c>
      <c r="K2578" t="s">
        <v>22</v>
      </c>
      <c r="L2578">
        <v>1</v>
      </c>
      <c r="M2578">
        <v>49.64</v>
      </c>
      <c r="N2578">
        <v>0.1</v>
      </c>
      <c r="O2578">
        <v>22</v>
      </c>
      <c r="P2578">
        <v>44.676000000000002</v>
      </c>
      <c r="Q2578">
        <v>22</v>
      </c>
      <c r="R2578">
        <v>22.676000000000002</v>
      </c>
      <c r="S2578">
        <v>0.50756558331094992</v>
      </c>
      <c r="T2578">
        <v>2026</v>
      </c>
      <c r="U2578" t="s">
        <v>92</v>
      </c>
      <c r="V2578">
        <v>12</v>
      </c>
      <c r="W2578" t="s">
        <v>87</v>
      </c>
    </row>
    <row r="2579" spans="1:23">
      <c r="A2579">
        <v>3649</v>
      </c>
      <c r="B2579" s="11">
        <v>46367</v>
      </c>
      <c r="C2579">
        <v>2026</v>
      </c>
      <c r="D2579" t="s">
        <v>92</v>
      </c>
      <c r="E2579" t="s">
        <v>87</v>
      </c>
      <c r="F2579" t="s">
        <v>11</v>
      </c>
      <c r="G2579" t="s">
        <v>12</v>
      </c>
      <c r="H2579" t="s">
        <v>2</v>
      </c>
      <c r="I2579" t="s">
        <v>13</v>
      </c>
      <c r="J2579" t="s">
        <v>14</v>
      </c>
      <c r="K2579" t="s">
        <v>48</v>
      </c>
      <c r="L2579">
        <v>1</v>
      </c>
      <c r="M2579">
        <v>164.29</v>
      </c>
      <c r="N2579">
        <v>0.05</v>
      </c>
      <c r="O2579">
        <v>88.66</v>
      </c>
      <c r="P2579">
        <v>156.07549999999998</v>
      </c>
      <c r="Q2579">
        <v>88.66</v>
      </c>
      <c r="R2579">
        <v>67.41549999999998</v>
      </c>
      <c r="S2579">
        <v>0.43194159237035917</v>
      </c>
      <c r="T2579">
        <v>2026</v>
      </c>
      <c r="U2579" t="s">
        <v>92</v>
      </c>
      <c r="V2579">
        <v>12</v>
      </c>
      <c r="W2579" t="s">
        <v>87</v>
      </c>
    </row>
    <row r="2580" spans="1:23">
      <c r="A2580">
        <v>3963</v>
      </c>
      <c r="B2580" s="11">
        <v>46367</v>
      </c>
      <c r="C2580">
        <v>2026</v>
      </c>
      <c r="D2580" t="s">
        <v>92</v>
      </c>
      <c r="E2580" t="s">
        <v>87</v>
      </c>
      <c r="F2580" t="s">
        <v>20</v>
      </c>
      <c r="G2580" t="s">
        <v>33</v>
      </c>
      <c r="H2580" t="s">
        <v>2</v>
      </c>
      <c r="I2580" t="s">
        <v>3</v>
      </c>
      <c r="J2580" t="s">
        <v>14</v>
      </c>
      <c r="K2580" t="s">
        <v>15</v>
      </c>
      <c r="L2580">
        <v>1</v>
      </c>
      <c r="M2580">
        <v>35.81</v>
      </c>
      <c r="N2580">
        <v>0</v>
      </c>
      <c r="O2580">
        <v>13.28</v>
      </c>
      <c r="P2580">
        <v>35.81</v>
      </c>
      <c r="Q2580">
        <v>13.28</v>
      </c>
      <c r="R2580">
        <v>22.53</v>
      </c>
      <c r="S2580">
        <v>0.62915386763473891</v>
      </c>
      <c r="T2580">
        <v>2026</v>
      </c>
      <c r="U2580" t="s">
        <v>92</v>
      </c>
      <c r="V2580">
        <v>12</v>
      </c>
      <c r="W2580" t="s">
        <v>87</v>
      </c>
    </row>
    <row r="2581" spans="1:23">
      <c r="A2581">
        <v>4305</v>
      </c>
      <c r="B2581" s="11">
        <v>46367</v>
      </c>
      <c r="C2581">
        <v>2026</v>
      </c>
      <c r="D2581" t="s">
        <v>92</v>
      </c>
      <c r="E2581" t="s">
        <v>87</v>
      </c>
      <c r="F2581" t="s">
        <v>0</v>
      </c>
      <c r="G2581" t="s">
        <v>36</v>
      </c>
      <c r="H2581" t="s">
        <v>19</v>
      </c>
      <c r="I2581" t="s">
        <v>13</v>
      </c>
      <c r="J2581" t="s">
        <v>34</v>
      </c>
      <c r="K2581" t="s">
        <v>35</v>
      </c>
      <c r="L2581">
        <v>1</v>
      </c>
      <c r="M2581">
        <v>41.31</v>
      </c>
      <c r="N2581">
        <v>0.05</v>
      </c>
      <c r="O2581">
        <v>14.56</v>
      </c>
      <c r="P2581">
        <v>39.244500000000002</v>
      </c>
      <c r="Q2581">
        <v>14.56</v>
      </c>
      <c r="R2581">
        <v>24.6845</v>
      </c>
      <c r="S2581">
        <v>0.62899259768884808</v>
      </c>
      <c r="T2581">
        <v>2026</v>
      </c>
      <c r="U2581" t="s">
        <v>92</v>
      </c>
      <c r="V2581">
        <v>12</v>
      </c>
      <c r="W2581" t="s">
        <v>87</v>
      </c>
    </row>
    <row r="2582" spans="1:23">
      <c r="A2582">
        <v>4942</v>
      </c>
      <c r="B2582" s="11">
        <v>46367</v>
      </c>
      <c r="C2582">
        <v>2026</v>
      </c>
      <c r="D2582" t="s">
        <v>92</v>
      </c>
      <c r="E2582" t="s">
        <v>87</v>
      </c>
      <c r="F2582" t="s">
        <v>20</v>
      </c>
      <c r="G2582" t="s">
        <v>47</v>
      </c>
      <c r="H2582" t="s">
        <v>28</v>
      </c>
      <c r="I2582" t="s">
        <v>13</v>
      </c>
      <c r="J2582" t="s">
        <v>14</v>
      </c>
      <c r="K2582" t="s">
        <v>15</v>
      </c>
      <c r="L2582">
        <v>3</v>
      </c>
      <c r="M2582">
        <v>36.6</v>
      </c>
      <c r="N2582">
        <v>0.15</v>
      </c>
      <c r="O2582">
        <v>13.95</v>
      </c>
      <c r="P2582">
        <v>93.330000000000013</v>
      </c>
      <c r="Q2582">
        <v>41.849999999999994</v>
      </c>
      <c r="R2582">
        <v>51.480000000000018</v>
      </c>
      <c r="S2582">
        <v>0.55159112825458068</v>
      </c>
      <c r="T2582">
        <v>2026</v>
      </c>
      <c r="U2582" t="s">
        <v>92</v>
      </c>
      <c r="V2582">
        <v>12</v>
      </c>
      <c r="W2582" t="s">
        <v>87</v>
      </c>
    </row>
    <row r="2583" spans="1:23">
      <c r="A2583">
        <v>19</v>
      </c>
      <c r="B2583" s="11">
        <v>46368</v>
      </c>
      <c r="C2583">
        <v>2026</v>
      </c>
      <c r="D2583" t="s">
        <v>92</v>
      </c>
      <c r="E2583" t="s">
        <v>87</v>
      </c>
      <c r="F2583" t="s">
        <v>6</v>
      </c>
      <c r="G2583" t="s">
        <v>7</v>
      </c>
      <c r="H2583" t="s">
        <v>2</v>
      </c>
      <c r="I2583" t="s">
        <v>13</v>
      </c>
      <c r="J2583" t="s">
        <v>4</v>
      </c>
      <c r="K2583" t="s">
        <v>22</v>
      </c>
      <c r="L2583">
        <v>5</v>
      </c>
      <c r="M2583">
        <v>49.59</v>
      </c>
      <c r="N2583">
        <v>0</v>
      </c>
      <c r="O2583">
        <v>22.63</v>
      </c>
      <c r="P2583">
        <v>247.95000000000002</v>
      </c>
      <c r="Q2583">
        <v>113.14999999999999</v>
      </c>
      <c r="R2583">
        <v>134.80000000000001</v>
      </c>
      <c r="S2583">
        <v>0.54365799556362171</v>
      </c>
      <c r="T2583">
        <v>2026</v>
      </c>
      <c r="U2583" t="s">
        <v>92</v>
      </c>
      <c r="V2583">
        <v>12</v>
      </c>
      <c r="W2583" t="s">
        <v>87</v>
      </c>
    </row>
    <row r="2584" spans="1:23">
      <c r="A2584">
        <v>4963</v>
      </c>
      <c r="B2584" s="11">
        <v>46368</v>
      </c>
      <c r="C2584">
        <v>2026</v>
      </c>
      <c r="D2584" t="s">
        <v>92</v>
      </c>
      <c r="E2584" t="s">
        <v>87</v>
      </c>
      <c r="F2584" t="s">
        <v>0</v>
      </c>
      <c r="G2584" t="s">
        <v>1</v>
      </c>
      <c r="H2584" t="s">
        <v>2</v>
      </c>
      <c r="I2584" t="s">
        <v>13</v>
      </c>
      <c r="J2584" t="s">
        <v>9</v>
      </c>
      <c r="K2584" t="s">
        <v>46</v>
      </c>
      <c r="L2584">
        <v>5</v>
      </c>
      <c r="M2584">
        <v>72.3</v>
      </c>
      <c r="N2584">
        <v>0.05</v>
      </c>
      <c r="O2584">
        <v>31.73</v>
      </c>
      <c r="P2584">
        <v>343.42500000000001</v>
      </c>
      <c r="Q2584">
        <v>158.65</v>
      </c>
      <c r="R2584">
        <v>184.77500000000001</v>
      </c>
      <c r="S2584">
        <v>0.53803596127247577</v>
      </c>
      <c r="T2584">
        <v>2026</v>
      </c>
      <c r="U2584" t="s">
        <v>92</v>
      </c>
      <c r="V2584">
        <v>12</v>
      </c>
      <c r="W2584" t="s">
        <v>87</v>
      </c>
    </row>
    <row r="2585" spans="1:23">
      <c r="A2585">
        <v>5110</v>
      </c>
      <c r="B2585" s="11">
        <v>46368</v>
      </c>
      <c r="C2585">
        <v>2026</v>
      </c>
      <c r="D2585" t="s">
        <v>92</v>
      </c>
      <c r="E2585" t="s">
        <v>87</v>
      </c>
      <c r="F2585" t="s">
        <v>20</v>
      </c>
      <c r="G2585" t="s">
        <v>21</v>
      </c>
      <c r="H2585" t="s">
        <v>2</v>
      </c>
      <c r="I2585" t="s">
        <v>13</v>
      </c>
      <c r="J2585" t="s">
        <v>4</v>
      </c>
      <c r="K2585" t="s">
        <v>22</v>
      </c>
      <c r="L2585">
        <v>1</v>
      </c>
      <c r="M2585">
        <v>51.57</v>
      </c>
      <c r="N2585">
        <v>0.1</v>
      </c>
      <c r="O2585">
        <v>23.11</v>
      </c>
      <c r="P2585">
        <v>46.413000000000004</v>
      </c>
      <c r="Q2585">
        <v>23.11</v>
      </c>
      <c r="R2585">
        <v>23.303000000000004</v>
      </c>
      <c r="S2585">
        <v>0.5020791588563549</v>
      </c>
      <c r="T2585">
        <v>2026</v>
      </c>
      <c r="U2585" t="s">
        <v>92</v>
      </c>
      <c r="V2585">
        <v>12</v>
      </c>
      <c r="W2585" t="s">
        <v>87</v>
      </c>
    </row>
    <row r="2586" spans="1:23">
      <c r="A2586">
        <v>10</v>
      </c>
      <c r="B2586" s="11">
        <v>46369</v>
      </c>
      <c r="C2586">
        <v>2026</v>
      </c>
      <c r="D2586" t="s">
        <v>92</v>
      </c>
      <c r="E2586" t="s">
        <v>87</v>
      </c>
      <c r="F2586" t="s">
        <v>0</v>
      </c>
      <c r="G2586" t="s">
        <v>1</v>
      </c>
      <c r="H2586" t="s">
        <v>2</v>
      </c>
      <c r="I2586" t="s">
        <v>3</v>
      </c>
      <c r="J2586" t="s">
        <v>14</v>
      </c>
      <c r="K2586" t="s">
        <v>15</v>
      </c>
      <c r="L2586">
        <v>3</v>
      </c>
      <c r="M2586">
        <v>35.380000000000003</v>
      </c>
      <c r="N2586">
        <v>0</v>
      </c>
      <c r="O2586">
        <v>13.51</v>
      </c>
      <c r="P2586">
        <v>106.14000000000001</v>
      </c>
      <c r="Q2586">
        <v>40.53</v>
      </c>
      <c r="R2586">
        <v>65.610000000000014</v>
      </c>
      <c r="S2586">
        <v>0.61814584511023185</v>
      </c>
      <c r="T2586">
        <v>2026</v>
      </c>
      <c r="U2586" t="s">
        <v>92</v>
      </c>
      <c r="V2586">
        <v>12</v>
      </c>
      <c r="W2586" t="s">
        <v>87</v>
      </c>
    </row>
    <row r="2587" spans="1:23">
      <c r="A2587">
        <v>216</v>
      </c>
      <c r="B2587" s="11">
        <v>46369</v>
      </c>
      <c r="C2587">
        <v>2026</v>
      </c>
      <c r="D2587" t="s">
        <v>92</v>
      </c>
      <c r="E2587" t="s">
        <v>87</v>
      </c>
      <c r="F2587" t="s">
        <v>11</v>
      </c>
      <c r="G2587" t="s">
        <v>12</v>
      </c>
      <c r="H2587" t="s">
        <v>2</v>
      </c>
      <c r="I2587" t="s">
        <v>16</v>
      </c>
      <c r="J2587" t="s">
        <v>4</v>
      </c>
      <c r="K2587" t="s">
        <v>5</v>
      </c>
      <c r="L2587">
        <v>1</v>
      </c>
      <c r="M2587">
        <v>83.08</v>
      </c>
      <c r="N2587">
        <v>0.15</v>
      </c>
      <c r="O2587">
        <v>42.91</v>
      </c>
      <c r="P2587">
        <v>70.617999999999995</v>
      </c>
      <c r="Q2587">
        <v>42.91</v>
      </c>
      <c r="R2587">
        <v>27.707999999999998</v>
      </c>
      <c r="S2587">
        <v>0.39236455294684075</v>
      </c>
      <c r="T2587">
        <v>2026</v>
      </c>
      <c r="U2587" t="s">
        <v>92</v>
      </c>
      <c r="V2587">
        <v>12</v>
      </c>
      <c r="W2587" t="s">
        <v>87</v>
      </c>
    </row>
    <row r="2588" spans="1:23">
      <c r="A2588">
        <v>1937</v>
      </c>
      <c r="B2588" s="11">
        <v>46369</v>
      </c>
      <c r="C2588">
        <v>2026</v>
      </c>
      <c r="D2588" t="s">
        <v>92</v>
      </c>
      <c r="E2588" t="s">
        <v>87</v>
      </c>
      <c r="F2588" t="s">
        <v>6</v>
      </c>
      <c r="G2588" t="s">
        <v>43</v>
      </c>
      <c r="H2588" t="s">
        <v>8</v>
      </c>
      <c r="I2588" t="s">
        <v>16</v>
      </c>
      <c r="J2588" t="s">
        <v>23</v>
      </c>
      <c r="K2588" t="s">
        <v>51</v>
      </c>
      <c r="L2588">
        <v>3</v>
      </c>
      <c r="M2588">
        <v>120.5</v>
      </c>
      <c r="N2588">
        <v>0.15</v>
      </c>
      <c r="O2588">
        <v>61.44</v>
      </c>
      <c r="P2588">
        <v>307.27499999999998</v>
      </c>
      <c r="Q2588">
        <v>184.32</v>
      </c>
      <c r="R2588">
        <v>122.95499999999998</v>
      </c>
      <c r="S2588">
        <v>0.40014644862094212</v>
      </c>
      <c r="T2588">
        <v>2026</v>
      </c>
      <c r="U2588" t="s">
        <v>92</v>
      </c>
      <c r="V2588">
        <v>12</v>
      </c>
      <c r="W2588" t="s">
        <v>87</v>
      </c>
    </row>
    <row r="2589" spans="1:23">
      <c r="A2589">
        <v>4720</v>
      </c>
      <c r="B2589" s="11">
        <v>46369</v>
      </c>
      <c r="C2589">
        <v>2026</v>
      </c>
      <c r="D2589" t="s">
        <v>92</v>
      </c>
      <c r="E2589" t="s">
        <v>87</v>
      </c>
      <c r="F2589" t="s">
        <v>0</v>
      </c>
      <c r="G2589" t="s">
        <v>1</v>
      </c>
      <c r="H2589" t="s">
        <v>2</v>
      </c>
      <c r="I2589" t="s">
        <v>13</v>
      </c>
      <c r="J2589" t="s">
        <v>9</v>
      </c>
      <c r="K2589" t="s">
        <v>46</v>
      </c>
      <c r="L2589">
        <v>3</v>
      </c>
      <c r="M2589">
        <v>73.040000000000006</v>
      </c>
      <c r="N2589">
        <v>0.1</v>
      </c>
      <c r="O2589">
        <v>31.78</v>
      </c>
      <c r="P2589">
        <v>197.208</v>
      </c>
      <c r="Q2589">
        <v>95.34</v>
      </c>
      <c r="R2589">
        <v>101.86799999999999</v>
      </c>
      <c r="S2589">
        <v>0.51655105269563095</v>
      </c>
      <c r="T2589">
        <v>2026</v>
      </c>
      <c r="U2589" t="s">
        <v>92</v>
      </c>
      <c r="V2589">
        <v>12</v>
      </c>
      <c r="W2589" t="s">
        <v>87</v>
      </c>
    </row>
    <row r="2590" spans="1:23">
      <c r="A2590">
        <v>91</v>
      </c>
      <c r="B2590" s="11">
        <v>46370</v>
      </c>
      <c r="C2590">
        <v>2026</v>
      </c>
      <c r="D2590" t="s">
        <v>92</v>
      </c>
      <c r="E2590" t="s">
        <v>87</v>
      </c>
      <c r="F2590" t="s">
        <v>6</v>
      </c>
      <c r="G2590" t="s">
        <v>7</v>
      </c>
      <c r="H2590" t="s">
        <v>2</v>
      </c>
      <c r="I2590" t="s">
        <v>3</v>
      </c>
      <c r="J2590" t="s">
        <v>23</v>
      </c>
      <c r="K2590" t="s">
        <v>24</v>
      </c>
      <c r="L2590">
        <v>2</v>
      </c>
      <c r="M2590">
        <v>339.95</v>
      </c>
      <c r="N2590">
        <v>0</v>
      </c>
      <c r="O2590">
        <v>195.78</v>
      </c>
      <c r="P2590">
        <v>679.9</v>
      </c>
      <c r="Q2590">
        <v>391.56</v>
      </c>
      <c r="R2590">
        <v>288.33999999999997</v>
      </c>
      <c r="S2590">
        <v>0.42409177820267685</v>
      </c>
      <c r="T2590">
        <v>2026</v>
      </c>
      <c r="U2590" t="s">
        <v>92</v>
      </c>
      <c r="V2590">
        <v>12</v>
      </c>
      <c r="W2590" t="s">
        <v>87</v>
      </c>
    </row>
    <row r="2591" spans="1:23">
      <c r="A2591">
        <v>505</v>
      </c>
      <c r="B2591" s="11">
        <v>46370</v>
      </c>
      <c r="C2591">
        <v>2026</v>
      </c>
      <c r="D2591" t="s">
        <v>92</v>
      </c>
      <c r="E2591" t="s">
        <v>87</v>
      </c>
      <c r="F2591" t="s">
        <v>0</v>
      </c>
      <c r="G2591" t="s">
        <v>50</v>
      </c>
      <c r="H2591" t="s">
        <v>28</v>
      </c>
      <c r="I2591" t="s">
        <v>3</v>
      </c>
      <c r="J2591" t="s">
        <v>23</v>
      </c>
      <c r="K2591" t="s">
        <v>29</v>
      </c>
      <c r="L2591">
        <v>2</v>
      </c>
      <c r="M2591">
        <v>199.43</v>
      </c>
      <c r="N2591">
        <v>0.05</v>
      </c>
      <c r="O2591">
        <v>106.58</v>
      </c>
      <c r="P2591">
        <v>378.91699999999997</v>
      </c>
      <c r="Q2591">
        <v>213.16</v>
      </c>
      <c r="R2591">
        <v>165.75699999999998</v>
      </c>
      <c r="S2591">
        <v>0.4374493622613923</v>
      </c>
      <c r="T2591">
        <v>2026</v>
      </c>
      <c r="U2591" t="s">
        <v>92</v>
      </c>
      <c r="V2591">
        <v>12</v>
      </c>
      <c r="W2591" t="s">
        <v>87</v>
      </c>
    </row>
    <row r="2592" spans="1:23">
      <c r="A2592">
        <v>640</v>
      </c>
      <c r="B2592" s="11">
        <v>46370</v>
      </c>
      <c r="C2592">
        <v>2026</v>
      </c>
      <c r="D2592" t="s">
        <v>92</v>
      </c>
      <c r="E2592" t="s">
        <v>87</v>
      </c>
      <c r="F2592" t="s">
        <v>0</v>
      </c>
      <c r="G2592" t="s">
        <v>50</v>
      </c>
      <c r="H2592" t="s">
        <v>2</v>
      </c>
      <c r="I2592" t="s">
        <v>3</v>
      </c>
      <c r="J2592" t="s">
        <v>34</v>
      </c>
      <c r="K2592" t="s">
        <v>45</v>
      </c>
      <c r="L2592">
        <v>2</v>
      </c>
      <c r="M2592">
        <v>51.77</v>
      </c>
      <c r="N2592">
        <v>0.05</v>
      </c>
      <c r="O2592">
        <v>21.76</v>
      </c>
      <c r="P2592">
        <v>98.363</v>
      </c>
      <c r="Q2592">
        <v>43.52</v>
      </c>
      <c r="R2592">
        <v>54.842999999999996</v>
      </c>
      <c r="S2592">
        <v>0.55755721155312465</v>
      </c>
      <c r="T2592">
        <v>2026</v>
      </c>
      <c r="U2592" t="s">
        <v>92</v>
      </c>
      <c r="V2592">
        <v>12</v>
      </c>
      <c r="W2592" t="s">
        <v>87</v>
      </c>
    </row>
    <row r="2593" spans="1:23">
      <c r="A2593">
        <v>1408</v>
      </c>
      <c r="B2593" s="11">
        <v>46370</v>
      </c>
      <c r="C2593">
        <v>2026</v>
      </c>
      <c r="D2593" t="s">
        <v>92</v>
      </c>
      <c r="E2593" t="s">
        <v>87</v>
      </c>
      <c r="F2593" t="s">
        <v>6</v>
      </c>
      <c r="G2593" t="s">
        <v>7</v>
      </c>
      <c r="H2593" t="s">
        <v>2</v>
      </c>
      <c r="I2593" t="s">
        <v>13</v>
      </c>
      <c r="J2593" t="s">
        <v>14</v>
      </c>
      <c r="K2593" t="s">
        <v>48</v>
      </c>
      <c r="L2593">
        <v>1</v>
      </c>
      <c r="M2593">
        <v>161.53</v>
      </c>
      <c r="N2593">
        <v>0</v>
      </c>
      <c r="O2593">
        <v>87.43</v>
      </c>
      <c r="P2593">
        <v>161.53</v>
      </c>
      <c r="Q2593">
        <v>87.43</v>
      </c>
      <c r="R2593">
        <v>74.099999999999994</v>
      </c>
      <c r="S2593">
        <v>0.45873831486411187</v>
      </c>
      <c r="T2593">
        <v>2026</v>
      </c>
      <c r="U2593" t="s">
        <v>92</v>
      </c>
      <c r="V2593">
        <v>12</v>
      </c>
      <c r="W2593" t="s">
        <v>87</v>
      </c>
    </row>
    <row r="2594" spans="1:23">
      <c r="A2594">
        <v>2074</v>
      </c>
      <c r="B2594" s="11">
        <v>46370</v>
      </c>
      <c r="C2594">
        <v>2026</v>
      </c>
      <c r="D2594" t="s">
        <v>92</v>
      </c>
      <c r="E2594" t="s">
        <v>87</v>
      </c>
      <c r="F2594" t="s">
        <v>6</v>
      </c>
      <c r="G2594" t="s">
        <v>43</v>
      </c>
      <c r="H2594" t="s">
        <v>8</v>
      </c>
      <c r="I2594" t="s">
        <v>16</v>
      </c>
      <c r="J2594" t="s">
        <v>9</v>
      </c>
      <c r="K2594" t="s">
        <v>17</v>
      </c>
      <c r="L2594">
        <v>4</v>
      </c>
      <c r="M2594">
        <v>145.85</v>
      </c>
      <c r="N2594">
        <v>0.1</v>
      </c>
      <c r="O2594">
        <v>79.47</v>
      </c>
      <c r="P2594">
        <v>525.05999999999995</v>
      </c>
      <c r="Q2594">
        <v>317.88</v>
      </c>
      <c r="R2594">
        <v>207.17999999999995</v>
      </c>
      <c r="S2594">
        <v>0.39458347617415146</v>
      </c>
      <c r="T2594">
        <v>2026</v>
      </c>
      <c r="U2594" t="s">
        <v>92</v>
      </c>
      <c r="V2594">
        <v>12</v>
      </c>
      <c r="W2594" t="s">
        <v>87</v>
      </c>
    </row>
    <row r="2595" spans="1:23">
      <c r="A2595">
        <v>2639</v>
      </c>
      <c r="B2595" s="11">
        <v>46370</v>
      </c>
      <c r="C2595">
        <v>2026</v>
      </c>
      <c r="D2595" t="s">
        <v>92</v>
      </c>
      <c r="E2595" t="s">
        <v>87</v>
      </c>
      <c r="F2595" t="s">
        <v>20</v>
      </c>
      <c r="G2595" t="s">
        <v>47</v>
      </c>
      <c r="H2595" t="s">
        <v>2</v>
      </c>
      <c r="I2595" t="s">
        <v>3</v>
      </c>
      <c r="J2595" t="s">
        <v>23</v>
      </c>
      <c r="K2595" t="s">
        <v>29</v>
      </c>
      <c r="L2595">
        <v>1</v>
      </c>
      <c r="M2595">
        <v>197.18</v>
      </c>
      <c r="N2595">
        <v>0</v>
      </c>
      <c r="O2595">
        <v>105.28</v>
      </c>
      <c r="P2595">
        <v>197.18</v>
      </c>
      <c r="Q2595">
        <v>105.28</v>
      </c>
      <c r="R2595">
        <v>91.9</v>
      </c>
      <c r="S2595">
        <v>0.46607160969672384</v>
      </c>
      <c r="T2595">
        <v>2026</v>
      </c>
      <c r="U2595" t="s">
        <v>92</v>
      </c>
      <c r="V2595">
        <v>12</v>
      </c>
      <c r="W2595" t="s">
        <v>87</v>
      </c>
    </row>
    <row r="2596" spans="1:23">
      <c r="A2596">
        <v>2694</v>
      </c>
      <c r="B2596" s="11">
        <v>46370</v>
      </c>
      <c r="C2596">
        <v>2026</v>
      </c>
      <c r="D2596" t="s">
        <v>92</v>
      </c>
      <c r="E2596" t="s">
        <v>87</v>
      </c>
      <c r="F2596" t="s">
        <v>20</v>
      </c>
      <c r="G2596" t="s">
        <v>31</v>
      </c>
      <c r="H2596" t="s">
        <v>2</v>
      </c>
      <c r="I2596" t="s">
        <v>13</v>
      </c>
      <c r="J2596" t="s">
        <v>23</v>
      </c>
      <c r="K2596" t="s">
        <v>51</v>
      </c>
      <c r="L2596">
        <v>1</v>
      </c>
      <c r="M2596">
        <v>124.9</v>
      </c>
      <c r="N2596">
        <v>0</v>
      </c>
      <c r="O2596">
        <v>62.16</v>
      </c>
      <c r="P2596">
        <v>124.9</v>
      </c>
      <c r="Q2596">
        <v>62.16</v>
      </c>
      <c r="R2596">
        <v>62.740000000000009</v>
      </c>
      <c r="S2596">
        <v>0.50232185748598879</v>
      </c>
      <c r="T2596">
        <v>2026</v>
      </c>
      <c r="U2596" t="s">
        <v>92</v>
      </c>
      <c r="V2596">
        <v>12</v>
      </c>
      <c r="W2596" t="s">
        <v>87</v>
      </c>
    </row>
    <row r="2597" spans="1:23">
      <c r="A2597">
        <v>2797</v>
      </c>
      <c r="B2597" s="11">
        <v>46370</v>
      </c>
      <c r="C2597">
        <v>2026</v>
      </c>
      <c r="D2597" t="s">
        <v>92</v>
      </c>
      <c r="E2597" t="s">
        <v>87</v>
      </c>
      <c r="F2597" t="s">
        <v>11</v>
      </c>
      <c r="G2597" t="s">
        <v>52</v>
      </c>
      <c r="H2597" t="s">
        <v>19</v>
      </c>
      <c r="I2597" t="s">
        <v>13</v>
      </c>
      <c r="J2597" t="s">
        <v>9</v>
      </c>
      <c r="K2597" t="s">
        <v>46</v>
      </c>
      <c r="L2597">
        <v>2</v>
      </c>
      <c r="M2597">
        <v>70.239999999999995</v>
      </c>
      <c r="N2597">
        <v>0.1</v>
      </c>
      <c r="O2597">
        <v>32.130000000000003</v>
      </c>
      <c r="P2597">
        <v>126.43199999999999</v>
      </c>
      <c r="Q2597">
        <v>64.260000000000005</v>
      </c>
      <c r="R2597">
        <v>62.171999999999983</v>
      </c>
      <c r="S2597">
        <v>0.49174259681093385</v>
      </c>
      <c r="T2597">
        <v>2026</v>
      </c>
      <c r="U2597" t="s">
        <v>92</v>
      </c>
      <c r="V2597">
        <v>12</v>
      </c>
      <c r="W2597" t="s">
        <v>87</v>
      </c>
    </row>
    <row r="2598" spans="1:23">
      <c r="A2598">
        <v>2811</v>
      </c>
      <c r="B2598" s="11">
        <v>46370</v>
      </c>
      <c r="C2598">
        <v>2026</v>
      </c>
      <c r="D2598" t="s">
        <v>92</v>
      </c>
      <c r="E2598" t="s">
        <v>87</v>
      </c>
      <c r="F2598" t="s">
        <v>6</v>
      </c>
      <c r="G2598" t="s">
        <v>41</v>
      </c>
      <c r="H2598" t="s">
        <v>19</v>
      </c>
      <c r="I2598" t="s">
        <v>16</v>
      </c>
      <c r="J2598" t="s">
        <v>9</v>
      </c>
      <c r="K2598" t="s">
        <v>17</v>
      </c>
      <c r="L2598">
        <v>5</v>
      </c>
      <c r="M2598">
        <v>145.6</v>
      </c>
      <c r="N2598">
        <v>0.15</v>
      </c>
      <c r="O2598">
        <v>81.180000000000007</v>
      </c>
      <c r="P2598">
        <v>618.79999999999995</v>
      </c>
      <c r="Q2598">
        <v>405.90000000000003</v>
      </c>
      <c r="R2598">
        <v>212.89999999999992</v>
      </c>
      <c r="S2598">
        <v>0.34405300581771159</v>
      </c>
      <c r="T2598">
        <v>2026</v>
      </c>
      <c r="U2598" t="s">
        <v>92</v>
      </c>
      <c r="V2598">
        <v>12</v>
      </c>
      <c r="W2598" t="s">
        <v>87</v>
      </c>
    </row>
    <row r="2599" spans="1:23">
      <c r="A2599">
        <v>4037</v>
      </c>
      <c r="B2599" s="11">
        <v>46370</v>
      </c>
      <c r="C2599">
        <v>2026</v>
      </c>
      <c r="D2599" t="s">
        <v>92</v>
      </c>
      <c r="E2599" t="s">
        <v>87</v>
      </c>
      <c r="F2599" t="s">
        <v>20</v>
      </c>
      <c r="G2599" t="s">
        <v>33</v>
      </c>
      <c r="H2599" t="s">
        <v>19</v>
      </c>
      <c r="I2599" t="s">
        <v>3</v>
      </c>
      <c r="J2599" t="s">
        <v>9</v>
      </c>
      <c r="K2599" t="s">
        <v>37</v>
      </c>
      <c r="L2599">
        <v>1</v>
      </c>
      <c r="M2599">
        <v>152.4</v>
      </c>
      <c r="N2599">
        <v>0.05</v>
      </c>
      <c r="O2599">
        <v>77.98</v>
      </c>
      <c r="P2599">
        <v>144.78</v>
      </c>
      <c r="Q2599">
        <v>77.98</v>
      </c>
      <c r="R2599">
        <v>66.8</v>
      </c>
      <c r="S2599">
        <v>0.46138969470921398</v>
      </c>
      <c r="T2599">
        <v>2026</v>
      </c>
      <c r="U2599" t="s">
        <v>92</v>
      </c>
      <c r="V2599">
        <v>12</v>
      </c>
      <c r="W2599" t="s">
        <v>87</v>
      </c>
    </row>
    <row r="2600" spans="1:23">
      <c r="A2600">
        <v>4629</v>
      </c>
      <c r="B2600" s="11">
        <v>46370</v>
      </c>
      <c r="C2600">
        <v>2026</v>
      </c>
      <c r="D2600" t="s">
        <v>92</v>
      </c>
      <c r="E2600" t="s">
        <v>87</v>
      </c>
      <c r="F2600" t="s">
        <v>11</v>
      </c>
      <c r="G2600" t="s">
        <v>12</v>
      </c>
      <c r="H2600" t="s">
        <v>2</v>
      </c>
      <c r="I2600" t="s">
        <v>13</v>
      </c>
      <c r="J2600" t="s">
        <v>14</v>
      </c>
      <c r="K2600" t="s">
        <v>15</v>
      </c>
      <c r="L2600">
        <v>1</v>
      </c>
      <c r="M2600">
        <v>36.17</v>
      </c>
      <c r="N2600">
        <v>0.05</v>
      </c>
      <c r="O2600">
        <v>13.87</v>
      </c>
      <c r="P2600">
        <v>34.361499999999999</v>
      </c>
      <c r="Q2600">
        <v>13.87</v>
      </c>
      <c r="R2600">
        <v>20.491500000000002</v>
      </c>
      <c r="S2600">
        <v>0.59635056676803988</v>
      </c>
      <c r="T2600">
        <v>2026</v>
      </c>
      <c r="U2600" t="s">
        <v>92</v>
      </c>
      <c r="V2600">
        <v>12</v>
      </c>
      <c r="W2600" t="s">
        <v>87</v>
      </c>
    </row>
    <row r="2601" spans="1:23">
      <c r="A2601">
        <v>2455</v>
      </c>
      <c r="B2601" s="11">
        <v>46371</v>
      </c>
      <c r="C2601">
        <v>2026</v>
      </c>
      <c r="D2601" t="s">
        <v>92</v>
      </c>
      <c r="E2601" t="s">
        <v>87</v>
      </c>
      <c r="F2601" t="s">
        <v>6</v>
      </c>
      <c r="G2601" t="s">
        <v>43</v>
      </c>
      <c r="H2601" t="s">
        <v>2</v>
      </c>
      <c r="I2601" t="s">
        <v>3</v>
      </c>
      <c r="J2601" t="s">
        <v>23</v>
      </c>
      <c r="K2601" t="s">
        <v>51</v>
      </c>
      <c r="L2601">
        <v>3</v>
      </c>
      <c r="M2601">
        <v>126.21</v>
      </c>
      <c r="N2601">
        <v>0.1</v>
      </c>
      <c r="O2601">
        <v>60.65</v>
      </c>
      <c r="P2601">
        <v>340.767</v>
      </c>
      <c r="Q2601">
        <v>181.95</v>
      </c>
      <c r="R2601">
        <v>158.81700000000001</v>
      </c>
      <c r="S2601">
        <v>0.46605745274630467</v>
      </c>
      <c r="T2601">
        <v>2026</v>
      </c>
      <c r="U2601" t="s">
        <v>92</v>
      </c>
      <c r="V2601">
        <v>12</v>
      </c>
      <c r="W2601" t="s">
        <v>87</v>
      </c>
    </row>
    <row r="2602" spans="1:23">
      <c r="A2602">
        <v>3184</v>
      </c>
      <c r="B2602" s="11">
        <v>46371</v>
      </c>
      <c r="C2602">
        <v>2026</v>
      </c>
      <c r="D2602" t="s">
        <v>92</v>
      </c>
      <c r="E2602" t="s">
        <v>87</v>
      </c>
      <c r="F2602" t="s">
        <v>20</v>
      </c>
      <c r="G2602" t="s">
        <v>47</v>
      </c>
      <c r="H2602" t="s">
        <v>8</v>
      </c>
      <c r="I2602" t="s">
        <v>3</v>
      </c>
      <c r="J2602" t="s">
        <v>9</v>
      </c>
      <c r="K2602" t="s">
        <v>17</v>
      </c>
      <c r="L2602">
        <v>6</v>
      </c>
      <c r="M2602">
        <v>143.72999999999999</v>
      </c>
      <c r="N2602">
        <v>0.15</v>
      </c>
      <c r="O2602">
        <v>77.27</v>
      </c>
      <c r="P2602">
        <v>733.02299999999991</v>
      </c>
      <c r="Q2602">
        <v>463.62</v>
      </c>
      <c r="R2602">
        <v>269.40299999999991</v>
      </c>
      <c r="S2602">
        <v>0.36752325643260847</v>
      </c>
      <c r="T2602">
        <v>2026</v>
      </c>
      <c r="U2602" t="s">
        <v>92</v>
      </c>
      <c r="V2602">
        <v>12</v>
      </c>
      <c r="W2602" t="s">
        <v>87</v>
      </c>
    </row>
    <row r="2603" spans="1:23">
      <c r="A2603">
        <v>3363</v>
      </c>
      <c r="B2603" s="11">
        <v>46371</v>
      </c>
      <c r="C2603">
        <v>2026</v>
      </c>
      <c r="D2603" t="s">
        <v>92</v>
      </c>
      <c r="E2603" t="s">
        <v>87</v>
      </c>
      <c r="F2603" t="s">
        <v>6</v>
      </c>
      <c r="G2603" t="s">
        <v>43</v>
      </c>
      <c r="H2603" t="s">
        <v>28</v>
      </c>
      <c r="I2603" t="s">
        <v>13</v>
      </c>
      <c r="J2603" t="s">
        <v>9</v>
      </c>
      <c r="K2603" t="s">
        <v>17</v>
      </c>
      <c r="L2603">
        <v>4</v>
      </c>
      <c r="M2603">
        <v>146.38999999999999</v>
      </c>
      <c r="N2603">
        <v>0</v>
      </c>
      <c r="O2603">
        <v>78.95</v>
      </c>
      <c r="P2603">
        <v>585.55999999999995</v>
      </c>
      <c r="Q2603">
        <v>315.8</v>
      </c>
      <c r="R2603">
        <v>269.75999999999993</v>
      </c>
      <c r="S2603">
        <v>0.46068720541020552</v>
      </c>
      <c r="T2603">
        <v>2026</v>
      </c>
      <c r="U2603" t="s">
        <v>92</v>
      </c>
      <c r="V2603">
        <v>12</v>
      </c>
      <c r="W2603" t="s">
        <v>87</v>
      </c>
    </row>
    <row r="2604" spans="1:23">
      <c r="A2604">
        <v>3373</v>
      </c>
      <c r="B2604" s="11">
        <v>46371</v>
      </c>
      <c r="C2604">
        <v>2026</v>
      </c>
      <c r="D2604" t="s">
        <v>92</v>
      </c>
      <c r="E2604" t="s">
        <v>87</v>
      </c>
      <c r="F2604" t="s">
        <v>6</v>
      </c>
      <c r="G2604" t="s">
        <v>43</v>
      </c>
      <c r="H2604" t="s">
        <v>28</v>
      </c>
      <c r="I2604" t="s">
        <v>3</v>
      </c>
      <c r="J2604" t="s">
        <v>9</v>
      </c>
      <c r="K2604" t="s">
        <v>10</v>
      </c>
      <c r="L2604">
        <v>2</v>
      </c>
      <c r="M2604">
        <v>89.84</v>
      </c>
      <c r="N2604">
        <v>0.05</v>
      </c>
      <c r="O2604">
        <v>45.17</v>
      </c>
      <c r="P2604">
        <v>170.696</v>
      </c>
      <c r="Q2604">
        <v>90.34</v>
      </c>
      <c r="R2604">
        <v>80.355999999999995</v>
      </c>
      <c r="S2604">
        <v>0.47075502647982376</v>
      </c>
      <c r="T2604">
        <v>2026</v>
      </c>
      <c r="U2604" t="s">
        <v>92</v>
      </c>
      <c r="V2604">
        <v>12</v>
      </c>
      <c r="W2604" t="s">
        <v>87</v>
      </c>
    </row>
    <row r="2605" spans="1:23">
      <c r="A2605">
        <v>3799</v>
      </c>
      <c r="B2605" s="11">
        <v>46371</v>
      </c>
      <c r="C2605">
        <v>2026</v>
      </c>
      <c r="D2605" t="s">
        <v>92</v>
      </c>
      <c r="E2605" t="s">
        <v>87</v>
      </c>
      <c r="F2605" t="s">
        <v>11</v>
      </c>
      <c r="G2605" t="s">
        <v>39</v>
      </c>
      <c r="H2605" t="s">
        <v>19</v>
      </c>
      <c r="I2605" t="s">
        <v>13</v>
      </c>
      <c r="J2605" t="s">
        <v>34</v>
      </c>
      <c r="K2605" t="s">
        <v>45</v>
      </c>
      <c r="L2605">
        <v>3</v>
      </c>
      <c r="M2605">
        <v>49.67</v>
      </c>
      <c r="N2605">
        <v>0.05</v>
      </c>
      <c r="O2605">
        <v>21.5</v>
      </c>
      <c r="P2605">
        <v>141.55949999999999</v>
      </c>
      <c r="Q2605">
        <v>64.5</v>
      </c>
      <c r="R2605">
        <v>77.059499999999986</v>
      </c>
      <c r="S2605">
        <v>0.54436120500566898</v>
      </c>
      <c r="T2605">
        <v>2026</v>
      </c>
      <c r="U2605" t="s">
        <v>92</v>
      </c>
      <c r="V2605">
        <v>12</v>
      </c>
      <c r="W2605" t="s">
        <v>87</v>
      </c>
    </row>
    <row r="2606" spans="1:23">
      <c r="A2606">
        <v>5002</v>
      </c>
      <c r="B2606" s="11">
        <v>46371</v>
      </c>
      <c r="C2606">
        <v>2026</v>
      </c>
      <c r="D2606" t="s">
        <v>92</v>
      </c>
      <c r="E2606" t="s">
        <v>87</v>
      </c>
      <c r="F2606" t="s">
        <v>6</v>
      </c>
      <c r="G2606" t="s">
        <v>49</v>
      </c>
      <c r="H2606" t="s">
        <v>8</v>
      </c>
      <c r="I2606" t="s">
        <v>16</v>
      </c>
      <c r="J2606" t="s">
        <v>9</v>
      </c>
      <c r="K2606" t="s">
        <v>10</v>
      </c>
      <c r="L2606">
        <v>4</v>
      </c>
      <c r="M2606">
        <v>94.3</v>
      </c>
      <c r="N2606">
        <v>0.1</v>
      </c>
      <c r="O2606">
        <v>44.36</v>
      </c>
      <c r="P2606">
        <v>339.48</v>
      </c>
      <c r="Q2606">
        <v>177.44</v>
      </c>
      <c r="R2606">
        <v>162.04000000000002</v>
      </c>
      <c r="S2606">
        <v>0.47731825144338402</v>
      </c>
      <c r="T2606">
        <v>2026</v>
      </c>
      <c r="U2606" t="s">
        <v>92</v>
      </c>
      <c r="V2606">
        <v>12</v>
      </c>
      <c r="W2606" t="s">
        <v>87</v>
      </c>
    </row>
    <row r="2607" spans="1:23">
      <c r="A2607">
        <v>2896</v>
      </c>
      <c r="B2607" s="11">
        <v>46372</v>
      </c>
      <c r="C2607">
        <v>2026</v>
      </c>
      <c r="D2607" t="s">
        <v>92</v>
      </c>
      <c r="E2607" t="s">
        <v>87</v>
      </c>
      <c r="F2607" t="s">
        <v>6</v>
      </c>
      <c r="G2607" t="s">
        <v>43</v>
      </c>
      <c r="H2607" t="s">
        <v>19</v>
      </c>
      <c r="I2607" t="s">
        <v>16</v>
      </c>
      <c r="J2607" t="s">
        <v>34</v>
      </c>
      <c r="K2607" t="s">
        <v>42</v>
      </c>
      <c r="L2607">
        <v>2</v>
      </c>
      <c r="M2607">
        <v>36.020000000000003</v>
      </c>
      <c r="N2607">
        <v>0.1</v>
      </c>
      <c r="O2607">
        <v>13.59</v>
      </c>
      <c r="P2607">
        <v>64.836000000000013</v>
      </c>
      <c r="Q2607">
        <v>27.18</v>
      </c>
      <c r="R2607">
        <v>37.656000000000013</v>
      </c>
      <c r="S2607">
        <v>0.58078845086063302</v>
      </c>
      <c r="T2607">
        <v>2026</v>
      </c>
      <c r="U2607" t="s">
        <v>92</v>
      </c>
      <c r="V2607">
        <v>12</v>
      </c>
      <c r="W2607" t="s">
        <v>87</v>
      </c>
    </row>
    <row r="2608" spans="1:23">
      <c r="A2608">
        <v>3334</v>
      </c>
      <c r="B2608" s="11">
        <v>46372</v>
      </c>
      <c r="C2608">
        <v>2026</v>
      </c>
      <c r="D2608" t="s">
        <v>92</v>
      </c>
      <c r="E2608" t="s">
        <v>87</v>
      </c>
      <c r="F2608" t="s">
        <v>6</v>
      </c>
      <c r="G2608" t="s">
        <v>49</v>
      </c>
      <c r="H2608" t="s">
        <v>2</v>
      </c>
      <c r="I2608" t="s">
        <v>3</v>
      </c>
      <c r="J2608" t="s">
        <v>9</v>
      </c>
      <c r="K2608" t="s">
        <v>37</v>
      </c>
      <c r="L2608">
        <v>1</v>
      </c>
      <c r="M2608">
        <v>154.12</v>
      </c>
      <c r="N2608">
        <v>0</v>
      </c>
      <c r="O2608">
        <v>77.45</v>
      </c>
      <c r="P2608">
        <v>154.12</v>
      </c>
      <c r="Q2608">
        <v>77.45</v>
      </c>
      <c r="R2608">
        <v>76.67</v>
      </c>
      <c r="S2608">
        <v>0.49746950428237735</v>
      </c>
      <c r="T2608">
        <v>2026</v>
      </c>
      <c r="U2608" t="s">
        <v>92</v>
      </c>
      <c r="V2608">
        <v>12</v>
      </c>
      <c r="W2608" t="s">
        <v>87</v>
      </c>
    </row>
    <row r="2609" spans="1:23">
      <c r="A2609">
        <v>3469</v>
      </c>
      <c r="B2609" s="11">
        <v>46372</v>
      </c>
      <c r="C2609">
        <v>2026</v>
      </c>
      <c r="D2609" t="s">
        <v>92</v>
      </c>
      <c r="E2609" t="s">
        <v>87</v>
      </c>
      <c r="F2609" t="s">
        <v>0</v>
      </c>
      <c r="G2609" t="s">
        <v>36</v>
      </c>
      <c r="H2609" t="s">
        <v>2</v>
      </c>
      <c r="I2609" t="s">
        <v>3</v>
      </c>
      <c r="J2609" t="s">
        <v>9</v>
      </c>
      <c r="K2609" t="s">
        <v>37</v>
      </c>
      <c r="L2609">
        <v>1</v>
      </c>
      <c r="M2609">
        <v>150.88</v>
      </c>
      <c r="N2609">
        <v>0.05</v>
      </c>
      <c r="O2609">
        <v>81.02</v>
      </c>
      <c r="P2609">
        <v>143.33599999999998</v>
      </c>
      <c r="Q2609">
        <v>81.02</v>
      </c>
      <c r="R2609">
        <v>62.315999999999988</v>
      </c>
      <c r="S2609">
        <v>0.43475470223809787</v>
      </c>
      <c r="T2609">
        <v>2026</v>
      </c>
      <c r="U2609" t="s">
        <v>92</v>
      </c>
      <c r="V2609">
        <v>12</v>
      </c>
      <c r="W2609" t="s">
        <v>87</v>
      </c>
    </row>
    <row r="2610" spans="1:23">
      <c r="A2610">
        <v>569</v>
      </c>
      <c r="B2610" s="11">
        <v>46373</v>
      </c>
      <c r="C2610">
        <v>2026</v>
      </c>
      <c r="D2610" t="s">
        <v>92</v>
      </c>
      <c r="E2610" t="s">
        <v>87</v>
      </c>
      <c r="F2610" t="s">
        <v>11</v>
      </c>
      <c r="G2610" t="s">
        <v>12</v>
      </c>
      <c r="H2610" t="s">
        <v>28</v>
      </c>
      <c r="I2610" t="s">
        <v>13</v>
      </c>
      <c r="J2610" t="s">
        <v>4</v>
      </c>
      <c r="K2610" t="s">
        <v>26</v>
      </c>
      <c r="L2610">
        <v>2</v>
      </c>
      <c r="M2610">
        <v>40.479999999999997</v>
      </c>
      <c r="N2610">
        <v>0</v>
      </c>
      <c r="O2610">
        <v>16.23</v>
      </c>
      <c r="P2610">
        <v>80.959999999999994</v>
      </c>
      <c r="Q2610">
        <v>32.46</v>
      </c>
      <c r="R2610">
        <v>48.499999999999993</v>
      </c>
      <c r="S2610">
        <v>0.5990612648221344</v>
      </c>
      <c r="T2610">
        <v>2026</v>
      </c>
      <c r="U2610" t="s">
        <v>92</v>
      </c>
      <c r="V2610">
        <v>12</v>
      </c>
      <c r="W2610" t="s">
        <v>87</v>
      </c>
    </row>
    <row r="2611" spans="1:23">
      <c r="A2611">
        <v>2404</v>
      </c>
      <c r="B2611" s="11">
        <v>46373</v>
      </c>
      <c r="C2611">
        <v>2026</v>
      </c>
      <c r="D2611" t="s">
        <v>92</v>
      </c>
      <c r="E2611" t="s">
        <v>87</v>
      </c>
      <c r="F2611" t="s">
        <v>11</v>
      </c>
      <c r="G2611" t="s">
        <v>39</v>
      </c>
      <c r="H2611" t="s">
        <v>28</v>
      </c>
      <c r="I2611" t="s">
        <v>16</v>
      </c>
      <c r="J2611" t="s">
        <v>14</v>
      </c>
      <c r="K2611" t="s">
        <v>48</v>
      </c>
      <c r="L2611">
        <v>3</v>
      </c>
      <c r="M2611">
        <v>163.34</v>
      </c>
      <c r="N2611">
        <v>0.1</v>
      </c>
      <c r="O2611">
        <v>88.53</v>
      </c>
      <c r="P2611">
        <v>441.01799999999997</v>
      </c>
      <c r="Q2611">
        <v>265.59000000000003</v>
      </c>
      <c r="R2611">
        <v>175.42799999999994</v>
      </c>
      <c r="S2611">
        <v>0.39777968246194023</v>
      </c>
      <c r="T2611">
        <v>2026</v>
      </c>
      <c r="U2611" t="s">
        <v>92</v>
      </c>
      <c r="V2611">
        <v>12</v>
      </c>
      <c r="W2611" t="s">
        <v>87</v>
      </c>
    </row>
    <row r="2612" spans="1:23">
      <c r="A2612">
        <v>4682</v>
      </c>
      <c r="B2612" s="11">
        <v>46373</v>
      </c>
      <c r="C2612">
        <v>2026</v>
      </c>
      <c r="D2612" t="s">
        <v>92</v>
      </c>
      <c r="E2612" t="s">
        <v>87</v>
      </c>
      <c r="F2612" t="s">
        <v>20</v>
      </c>
      <c r="G2612" t="s">
        <v>21</v>
      </c>
      <c r="H2612" t="s">
        <v>19</v>
      </c>
      <c r="I2612" t="s">
        <v>13</v>
      </c>
      <c r="J2612" t="s">
        <v>34</v>
      </c>
      <c r="K2612" t="s">
        <v>35</v>
      </c>
      <c r="L2612">
        <v>2</v>
      </c>
      <c r="M2612">
        <v>40.89</v>
      </c>
      <c r="N2612">
        <v>0</v>
      </c>
      <c r="O2612">
        <v>14.95</v>
      </c>
      <c r="P2612">
        <v>81.78</v>
      </c>
      <c r="Q2612">
        <v>29.9</v>
      </c>
      <c r="R2612">
        <v>51.88</v>
      </c>
      <c r="S2612">
        <v>0.63438493519197847</v>
      </c>
      <c r="T2612">
        <v>2026</v>
      </c>
      <c r="U2612" t="s">
        <v>92</v>
      </c>
      <c r="V2612">
        <v>12</v>
      </c>
      <c r="W2612" t="s">
        <v>87</v>
      </c>
    </row>
    <row r="2613" spans="1:23">
      <c r="A2613">
        <v>4888</v>
      </c>
      <c r="B2613" s="11">
        <v>46373</v>
      </c>
      <c r="C2613">
        <v>2026</v>
      </c>
      <c r="D2613" t="s">
        <v>92</v>
      </c>
      <c r="E2613" t="s">
        <v>87</v>
      </c>
      <c r="F2613" t="s">
        <v>11</v>
      </c>
      <c r="G2613" t="s">
        <v>12</v>
      </c>
      <c r="H2613" t="s">
        <v>28</v>
      </c>
      <c r="I2613" t="s">
        <v>13</v>
      </c>
      <c r="J2613" t="s">
        <v>34</v>
      </c>
      <c r="K2613" t="s">
        <v>35</v>
      </c>
      <c r="L2613">
        <v>1</v>
      </c>
      <c r="M2613">
        <v>40.159999999999997</v>
      </c>
      <c r="N2613">
        <v>0.15</v>
      </c>
      <c r="O2613">
        <v>14.46</v>
      </c>
      <c r="P2613">
        <v>34.135999999999996</v>
      </c>
      <c r="Q2613">
        <v>14.46</v>
      </c>
      <c r="R2613">
        <v>19.675999999999995</v>
      </c>
      <c r="S2613">
        <v>0.576400281228029</v>
      </c>
      <c r="T2613">
        <v>2026</v>
      </c>
      <c r="U2613" t="s">
        <v>92</v>
      </c>
      <c r="V2613">
        <v>12</v>
      </c>
      <c r="W2613" t="s">
        <v>87</v>
      </c>
    </row>
    <row r="2614" spans="1:23">
      <c r="A2614">
        <v>4923</v>
      </c>
      <c r="B2614" s="11">
        <v>46373</v>
      </c>
      <c r="C2614">
        <v>2026</v>
      </c>
      <c r="D2614" t="s">
        <v>92</v>
      </c>
      <c r="E2614" t="s">
        <v>87</v>
      </c>
      <c r="F2614" t="s">
        <v>20</v>
      </c>
      <c r="G2614" t="s">
        <v>47</v>
      </c>
      <c r="H2614" t="s">
        <v>2</v>
      </c>
      <c r="I2614" t="s">
        <v>13</v>
      </c>
      <c r="J2614" t="s">
        <v>23</v>
      </c>
      <c r="K2614" t="s">
        <v>40</v>
      </c>
      <c r="L2614">
        <v>2</v>
      </c>
      <c r="M2614">
        <v>79.86</v>
      </c>
      <c r="N2614">
        <v>0</v>
      </c>
      <c r="O2614">
        <v>39.049999999999997</v>
      </c>
      <c r="P2614">
        <v>159.72</v>
      </c>
      <c r="Q2614">
        <v>78.099999999999994</v>
      </c>
      <c r="R2614">
        <v>81.62</v>
      </c>
      <c r="S2614">
        <v>0.51101928374655647</v>
      </c>
      <c r="T2614">
        <v>2026</v>
      </c>
      <c r="U2614" t="s">
        <v>92</v>
      </c>
      <c r="V2614">
        <v>12</v>
      </c>
      <c r="W2614" t="s">
        <v>87</v>
      </c>
    </row>
    <row r="2615" spans="1:23">
      <c r="A2615">
        <v>131</v>
      </c>
      <c r="B2615" s="11">
        <v>46374</v>
      </c>
      <c r="C2615">
        <v>2026</v>
      </c>
      <c r="D2615" t="s">
        <v>92</v>
      </c>
      <c r="E2615" t="s">
        <v>87</v>
      </c>
      <c r="F2615" t="s">
        <v>6</v>
      </c>
      <c r="G2615" t="s">
        <v>41</v>
      </c>
      <c r="H2615" t="s">
        <v>28</v>
      </c>
      <c r="I2615" t="s">
        <v>3</v>
      </c>
      <c r="J2615" t="s">
        <v>23</v>
      </c>
      <c r="K2615" t="s">
        <v>51</v>
      </c>
      <c r="L2615">
        <v>2</v>
      </c>
      <c r="M2615">
        <v>123.42</v>
      </c>
      <c r="N2615">
        <v>0.1</v>
      </c>
      <c r="O2615">
        <v>60.03</v>
      </c>
      <c r="P2615">
        <v>222.15600000000001</v>
      </c>
      <c r="Q2615">
        <v>120.06</v>
      </c>
      <c r="R2615">
        <v>102.096</v>
      </c>
      <c r="S2615">
        <v>0.45956895154756117</v>
      </c>
      <c r="T2615">
        <v>2026</v>
      </c>
      <c r="U2615" t="s">
        <v>92</v>
      </c>
      <c r="V2615">
        <v>12</v>
      </c>
      <c r="W2615" t="s">
        <v>87</v>
      </c>
    </row>
    <row r="2616" spans="1:23">
      <c r="A2616">
        <v>349</v>
      </c>
      <c r="B2616" s="11">
        <v>46374</v>
      </c>
      <c r="C2616">
        <v>2026</v>
      </c>
      <c r="D2616" t="s">
        <v>92</v>
      </c>
      <c r="E2616" t="s">
        <v>87</v>
      </c>
      <c r="F2616" t="s">
        <v>11</v>
      </c>
      <c r="G2616" t="s">
        <v>12</v>
      </c>
      <c r="H2616" t="s">
        <v>2</v>
      </c>
      <c r="I2616" t="s">
        <v>3</v>
      </c>
      <c r="J2616" t="s">
        <v>14</v>
      </c>
      <c r="K2616" t="s">
        <v>32</v>
      </c>
      <c r="L2616">
        <v>1</v>
      </c>
      <c r="M2616">
        <v>47.61</v>
      </c>
      <c r="N2616">
        <v>0.05</v>
      </c>
      <c r="O2616">
        <v>18.18</v>
      </c>
      <c r="P2616">
        <v>45.229499999999994</v>
      </c>
      <c r="Q2616">
        <v>18.18</v>
      </c>
      <c r="R2616">
        <v>27.049499999999995</v>
      </c>
      <c r="S2616">
        <v>0.59804994527907662</v>
      </c>
      <c r="T2616">
        <v>2026</v>
      </c>
      <c r="U2616" t="s">
        <v>92</v>
      </c>
      <c r="V2616">
        <v>12</v>
      </c>
      <c r="W2616" t="s">
        <v>87</v>
      </c>
    </row>
    <row r="2617" spans="1:23">
      <c r="A2617">
        <v>1131</v>
      </c>
      <c r="B2617" s="11">
        <v>46374</v>
      </c>
      <c r="C2617">
        <v>2026</v>
      </c>
      <c r="D2617" t="s">
        <v>92</v>
      </c>
      <c r="E2617" t="s">
        <v>87</v>
      </c>
      <c r="F2617" t="s">
        <v>20</v>
      </c>
      <c r="G2617" t="s">
        <v>33</v>
      </c>
      <c r="H2617" t="s">
        <v>2</v>
      </c>
      <c r="I2617" t="s">
        <v>3</v>
      </c>
      <c r="J2617" t="s">
        <v>9</v>
      </c>
      <c r="K2617" t="s">
        <v>10</v>
      </c>
      <c r="L2617">
        <v>2</v>
      </c>
      <c r="M2617">
        <v>93.88</v>
      </c>
      <c r="N2617">
        <v>0.1</v>
      </c>
      <c r="O2617">
        <v>45.89</v>
      </c>
      <c r="P2617">
        <v>168.98400000000001</v>
      </c>
      <c r="Q2617">
        <v>91.78</v>
      </c>
      <c r="R2617">
        <v>77.204000000000008</v>
      </c>
      <c r="S2617">
        <v>0.45687165648818823</v>
      </c>
      <c r="T2617">
        <v>2026</v>
      </c>
      <c r="U2617" t="s">
        <v>92</v>
      </c>
      <c r="V2617">
        <v>12</v>
      </c>
      <c r="W2617" t="s">
        <v>87</v>
      </c>
    </row>
    <row r="2618" spans="1:23">
      <c r="A2618">
        <v>2738</v>
      </c>
      <c r="B2618" s="11">
        <v>46374</v>
      </c>
      <c r="C2618">
        <v>2026</v>
      </c>
      <c r="D2618" t="s">
        <v>92</v>
      </c>
      <c r="E2618" t="s">
        <v>87</v>
      </c>
      <c r="F2618" t="s">
        <v>6</v>
      </c>
      <c r="G2618" t="s">
        <v>41</v>
      </c>
      <c r="H2618" t="s">
        <v>2</v>
      </c>
      <c r="I2618" t="s">
        <v>13</v>
      </c>
      <c r="J2618" t="s">
        <v>9</v>
      </c>
      <c r="K2618" t="s">
        <v>17</v>
      </c>
      <c r="L2618">
        <v>3</v>
      </c>
      <c r="M2618">
        <v>145.43</v>
      </c>
      <c r="N2618">
        <v>0.05</v>
      </c>
      <c r="O2618">
        <v>81.72</v>
      </c>
      <c r="P2618">
        <v>414.47550000000001</v>
      </c>
      <c r="Q2618">
        <v>245.16</v>
      </c>
      <c r="R2618">
        <v>169.31550000000001</v>
      </c>
      <c r="S2618">
        <v>0.40850544845232106</v>
      </c>
      <c r="T2618">
        <v>2026</v>
      </c>
      <c r="U2618" t="s">
        <v>92</v>
      </c>
      <c r="V2618">
        <v>12</v>
      </c>
      <c r="W2618" t="s">
        <v>87</v>
      </c>
    </row>
    <row r="2619" spans="1:23">
      <c r="A2619">
        <v>4400</v>
      </c>
      <c r="B2619" s="11">
        <v>46374</v>
      </c>
      <c r="C2619">
        <v>2026</v>
      </c>
      <c r="D2619" t="s">
        <v>92</v>
      </c>
      <c r="E2619" t="s">
        <v>87</v>
      </c>
      <c r="F2619" t="s">
        <v>20</v>
      </c>
      <c r="G2619" t="s">
        <v>21</v>
      </c>
      <c r="H2619" t="s">
        <v>2</v>
      </c>
      <c r="I2619" t="s">
        <v>3</v>
      </c>
      <c r="J2619" t="s">
        <v>14</v>
      </c>
      <c r="K2619" t="s">
        <v>15</v>
      </c>
      <c r="L2619">
        <v>2</v>
      </c>
      <c r="M2619">
        <v>36.89</v>
      </c>
      <c r="N2619">
        <v>0.1</v>
      </c>
      <c r="O2619">
        <v>13.74</v>
      </c>
      <c r="P2619">
        <v>66.402000000000001</v>
      </c>
      <c r="Q2619">
        <v>27.48</v>
      </c>
      <c r="R2619">
        <v>38.921999999999997</v>
      </c>
      <c r="S2619">
        <v>0.58615704346254627</v>
      </c>
      <c r="T2619">
        <v>2026</v>
      </c>
      <c r="U2619" t="s">
        <v>92</v>
      </c>
      <c r="V2619">
        <v>12</v>
      </c>
      <c r="W2619" t="s">
        <v>87</v>
      </c>
    </row>
    <row r="2620" spans="1:23">
      <c r="A2620">
        <v>3122</v>
      </c>
      <c r="B2620" s="11">
        <v>46375</v>
      </c>
      <c r="C2620">
        <v>2026</v>
      </c>
      <c r="D2620" t="s">
        <v>92</v>
      </c>
      <c r="E2620" t="s">
        <v>87</v>
      </c>
      <c r="F2620" t="s">
        <v>0</v>
      </c>
      <c r="G2620" t="s">
        <v>1</v>
      </c>
      <c r="H2620" t="s">
        <v>28</v>
      </c>
      <c r="I2620" t="s">
        <v>3</v>
      </c>
      <c r="J2620" t="s">
        <v>9</v>
      </c>
      <c r="K2620" t="s">
        <v>17</v>
      </c>
      <c r="L2620">
        <v>1</v>
      </c>
      <c r="M2620">
        <v>145.44</v>
      </c>
      <c r="N2620">
        <v>0.1</v>
      </c>
      <c r="O2620">
        <v>80.42</v>
      </c>
      <c r="P2620">
        <v>130.89600000000002</v>
      </c>
      <c r="Q2620">
        <v>80.42</v>
      </c>
      <c r="R2620">
        <v>50.476000000000013</v>
      </c>
      <c r="S2620">
        <v>0.38561911746730232</v>
      </c>
      <c r="T2620">
        <v>2026</v>
      </c>
      <c r="U2620" t="s">
        <v>92</v>
      </c>
      <c r="V2620">
        <v>12</v>
      </c>
      <c r="W2620" t="s">
        <v>87</v>
      </c>
    </row>
    <row r="2621" spans="1:23">
      <c r="A2621">
        <v>4572</v>
      </c>
      <c r="B2621" s="11">
        <v>46375</v>
      </c>
      <c r="C2621">
        <v>2026</v>
      </c>
      <c r="D2621" t="s">
        <v>92</v>
      </c>
      <c r="E2621" t="s">
        <v>87</v>
      </c>
      <c r="F2621" t="s">
        <v>0</v>
      </c>
      <c r="G2621" t="s">
        <v>50</v>
      </c>
      <c r="H2621" t="s">
        <v>2</v>
      </c>
      <c r="I2621" t="s">
        <v>13</v>
      </c>
      <c r="J2621" t="s">
        <v>34</v>
      </c>
      <c r="K2621" t="s">
        <v>45</v>
      </c>
      <c r="L2621">
        <v>2</v>
      </c>
      <c r="M2621">
        <v>51.56</v>
      </c>
      <c r="N2621">
        <v>0</v>
      </c>
      <c r="O2621">
        <v>21.9</v>
      </c>
      <c r="P2621">
        <v>103.12</v>
      </c>
      <c r="Q2621">
        <v>43.8</v>
      </c>
      <c r="R2621">
        <v>59.320000000000007</v>
      </c>
      <c r="S2621">
        <v>0.57525213343677273</v>
      </c>
      <c r="T2621">
        <v>2026</v>
      </c>
      <c r="U2621" t="s">
        <v>92</v>
      </c>
      <c r="V2621">
        <v>12</v>
      </c>
      <c r="W2621" t="s">
        <v>87</v>
      </c>
    </row>
    <row r="2622" spans="1:23">
      <c r="A2622">
        <v>4783</v>
      </c>
      <c r="B2622" s="11">
        <v>46375</v>
      </c>
      <c r="C2622">
        <v>2026</v>
      </c>
      <c r="D2622" t="s">
        <v>92</v>
      </c>
      <c r="E2622" t="s">
        <v>87</v>
      </c>
      <c r="F2622" t="s">
        <v>20</v>
      </c>
      <c r="G2622" t="s">
        <v>31</v>
      </c>
      <c r="H2622" t="s">
        <v>2</v>
      </c>
      <c r="I2622" t="s">
        <v>13</v>
      </c>
      <c r="J2622" t="s">
        <v>23</v>
      </c>
      <c r="K2622" t="s">
        <v>51</v>
      </c>
      <c r="L2622">
        <v>2</v>
      </c>
      <c r="M2622">
        <v>122</v>
      </c>
      <c r="N2622">
        <v>0.15</v>
      </c>
      <c r="O2622">
        <v>60.01</v>
      </c>
      <c r="P2622">
        <v>207.4</v>
      </c>
      <c r="Q2622">
        <v>120.02</v>
      </c>
      <c r="R2622">
        <v>87.38000000000001</v>
      </c>
      <c r="S2622">
        <v>0.4213114754098361</v>
      </c>
      <c r="T2622">
        <v>2026</v>
      </c>
      <c r="U2622" t="s">
        <v>92</v>
      </c>
      <c r="V2622">
        <v>12</v>
      </c>
      <c r="W2622" t="s">
        <v>87</v>
      </c>
    </row>
    <row r="2623" spans="1:23">
      <c r="A2623">
        <v>5055</v>
      </c>
      <c r="B2623" s="11">
        <v>46375</v>
      </c>
      <c r="C2623">
        <v>2026</v>
      </c>
      <c r="D2623" t="s">
        <v>92</v>
      </c>
      <c r="E2623" t="s">
        <v>87</v>
      </c>
      <c r="F2623" t="s">
        <v>11</v>
      </c>
      <c r="G2623" t="s">
        <v>18</v>
      </c>
      <c r="H2623" t="s">
        <v>28</v>
      </c>
      <c r="I2623" t="s">
        <v>13</v>
      </c>
      <c r="J2623" t="s">
        <v>9</v>
      </c>
      <c r="K2623" t="s">
        <v>46</v>
      </c>
      <c r="L2623">
        <v>1</v>
      </c>
      <c r="M2623">
        <v>71.89</v>
      </c>
      <c r="N2623">
        <v>0.15</v>
      </c>
      <c r="O2623">
        <v>32.409999999999997</v>
      </c>
      <c r="P2623">
        <v>61.106499999999997</v>
      </c>
      <c r="Q2623">
        <v>32.409999999999997</v>
      </c>
      <c r="R2623">
        <v>28.6965</v>
      </c>
      <c r="S2623">
        <v>0.46961452545964832</v>
      </c>
      <c r="T2623">
        <v>2026</v>
      </c>
      <c r="U2623" t="s">
        <v>92</v>
      </c>
      <c r="V2623">
        <v>12</v>
      </c>
      <c r="W2623" t="s">
        <v>87</v>
      </c>
    </row>
    <row r="2624" spans="1:23">
      <c r="A2624">
        <v>5100</v>
      </c>
      <c r="B2624" s="11">
        <v>46375</v>
      </c>
      <c r="C2624">
        <v>2026</v>
      </c>
      <c r="D2624" t="s">
        <v>92</v>
      </c>
      <c r="E2624" t="s">
        <v>87</v>
      </c>
      <c r="F2624" t="s">
        <v>11</v>
      </c>
      <c r="G2624" t="s">
        <v>25</v>
      </c>
      <c r="H2624" t="s">
        <v>2</v>
      </c>
      <c r="I2624" t="s">
        <v>3</v>
      </c>
      <c r="J2624" t="s">
        <v>9</v>
      </c>
      <c r="K2624" t="s">
        <v>46</v>
      </c>
      <c r="L2624">
        <v>2</v>
      </c>
      <c r="M2624">
        <v>70.59</v>
      </c>
      <c r="N2624">
        <v>0.15</v>
      </c>
      <c r="O2624">
        <v>31.56</v>
      </c>
      <c r="P2624">
        <v>120.003</v>
      </c>
      <c r="Q2624">
        <v>63.12</v>
      </c>
      <c r="R2624">
        <v>56.883000000000003</v>
      </c>
      <c r="S2624">
        <v>0.47401314967125824</v>
      </c>
      <c r="T2624">
        <v>2026</v>
      </c>
      <c r="U2624" t="s">
        <v>92</v>
      </c>
      <c r="V2624">
        <v>12</v>
      </c>
      <c r="W2624" t="s">
        <v>87</v>
      </c>
    </row>
    <row r="2625" spans="1:23">
      <c r="A2625">
        <v>488</v>
      </c>
      <c r="B2625" s="11">
        <v>46376</v>
      </c>
      <c r="C2625">
        <v>2026</v>
      </c>
      <c r="D2625" t="s">
        <v>92</v>
      </c>
      <c r="E2625" t="s">
        <v>87</v>
      </c>
      <c r="F2625" t="s">
        <v>20</v>
      </c>
      <c r="G2625" t="s">
        <v>31</v>
      </c>
      <c r="H2625" t="s">
        <v>2</v>
      </c>
      <c r="I2625" t="s">
        <v>3</v>
      </c>
      <c r="J2625" t="s">
        <v>9</v>
      </c>
      <c r="K2625" t="s">
        <v>17</v>
      </c>
      <c r="L2625">
        <v>4</v>
      </c>
      <c r="M2625">
        <v>141.91</v>
      </c>
      <c r="N2625">
        <v>0.05</v>
      </c>
      <c r="O2625">
        <v>80.260000000000005</v>
      </c>
      <c r="P2625">
        <v>539.25799999999992</v>
      </c>
      <c r="Q2625">
        <v>321.04000000000002</v>
      </c>
      <c r="R2625">
        <v>218.2179999999999</v>
      </c>
      <c r="S2625">
        <v>0.40466344495584661</v>
      </c>
      <c r="T2625">
        <v>2026</v>
      </c>
      <c r="U2625" t="s">
        <v>92</v>
      </c>
      <c r="V2625">
        <v>12</v>
      </c>
      <c r="W2625" t="s">
        <v>87</v>
      </c>
    </row>
    <row r="2626" spans="1:23">
      <c r="A2626">
        <v>710</v>
      </c>
      <c r="B2626" s="11">
        <v>46376</v>
      </c>
      <c r="C2626">
        <v>2026</v>
      </c>
      <c r="D2626" t="s">
        <v>92</v>
      </c>
      <c r="E2626" t="s">
        <v>87</v>
      </c>
      <c r="F2626" t="s">
        <v>6</v>
      </c>
      <c r="G2626" t="s">
        <v>27</v>
      </c>
      <c r="H2626" t="s">
        <v>8</v>
      </c>
      <c r="I2626" t="s">
        <v>16</v>
      </c>
      <c r="J2626" t="s">
        <v>9</v>
      </c>
      <c r="K2626" t="s">
        <v>17</v>
      </c>
      <c r="L2626">
        <v>3</v>
      </c>
      <c r="M2626">
        <v>140.4</v>
      </c>
      <c r="N2626">
        <v>0.2</v>
      </c>
      <c r="O2626">
        <v>81.760000000000005</v>
      </c>
      <c r="P2626">
        <v>336.96000000000004</v>
      </c>
      <c r="Q2626">
        <v>245.28000000000003</v>
      </c>
      <c r="R2626">
        <v>91.68</v>
      </c>
      <c r="S2626">
        <v>0.27207977207977208</v>
      </c>
      <c r="T2626">
        <v>2026</v>
      </c>
      <c r="U2626" t="s">
        <v>92</v>
      </c>
      <c r="V2626">
        <v>12</v>
      </c>
      <c r="W2626" t="s">
        <v>87</v>
      </c>
    </row>
    <row r="2627" spans="1:23">
      <c r="A2627">
        <v>1009</v>
      </c>
      <c r="B2627" s="11">
        <v>46376</v>
      </c>
      <c r="C2627">
        <v>2026</v>
      </c>
      <c r="D2627" t="s">
        <v>92</v>
      </c>
      <c r="E2627" t="s">
        <v>87</v>
      </c>
      <c r="F2627" t="s">
        <v>20</v>
      </c>
      <c r="G2627" t="s">
        <v>47</v>
      </c>
      <c r="H2627" t="s">
        <v>28</v>
      </c>
      <c r="I2627" t="s">
        <v>3</v>
      </c>
      <c r="J2627" t="s">
        <v>9</v>
      </c>
      <c r="K2627" t="s">
        <v>46</v>
      </c>
      <c r="L2627">
        <v>2</v>
      </c>
      <c r="M2627">
        <v>72.349999999999994</v>
      </c>
      <c r="N2627">
        <v>0.15</v>
      </c>
      <c r="O2627">
        <v>32.44</v>
      </c>
      <c r="P2627">
        <v>122.99499999999999</v>
      </c>
      <c r="Q2627">
        <v>64.88</v>
      </c>
      <c r="R2627">
        <v>58.114999999999995</v>
      </c>
      <c r="S2627">
        <v>0.47249888206837676</v>
      </c>
      <c r="T2627">
        <v>2026</v>
      </c>
      <c r="U2627" t="s">
        <v>92</v>
      </c>
      <c r="V2627">
        <v>12</v>
      </c>
      <c r="W2627" t="s">
        <v>87</v>
      </c>
    </row>
    <row r="2628" spans="1:23">
      <c r="A2628">
        <v>1231</v>
      </c>
      <c r="B2628" s="11">
        <v>46376</v>
      </c>
      <c r="C2628">
        <v>2026</v>
      </c>
      <c r="D2628" t="s">
        <v>92</v>
      </c>
      <c r="E2628" t="s">
        <v>87</v>
      </c>
      <c r="F2628" t="s">
        <v>20</v>
      </c>
      <c r="G2628" t="s">
        <v>33</v>
      </c>
      <c r="H2628" t="s">
        <v>2</v>
      </c>
      <c r="I2628" t="s">
        <v>13</v>
      </c>
      <c r="J2628" t="s">
        <v>23</v>
      </c>
      <c r="K2628" t="s">
        <v>51</v>
      </c>
      <c r="L2628">
        <v>4</v>
      </c>
      <c r="M2628">
        <v>120.8</v>
      </c>
      <c r="N2628">
        <v>0.1</v>
      </c>
      <c r="O2628">
        <v>59.93</v>
      </c>
      <c r="P2628">
        <v>434.88</v>
      </c>
      <c r="Q2628">
        <v>239.72</v>
      </c>
      <c r="R2628">
        <v>195.16</v>
      </c>
      <c r="S2628">
        <v>0.44876747608535689</v>
      </c>
      <c r="T2628">
        <v>2026</v>
      </c>
      <c r="U2628" t="s">
        <v>92</v>
      </c>
      <c r="V2628">
        <v>12</v>
      </c>
      <c r="W2628" t="s">
        <v>87</v>
      </c>
    </row>
    <row r="2629" spans="1:23">
      <c r="A2629">
        <v>1445</v>
      </c>
      <c r="B2629" s="11">
        <v>46376</v>
      </c>
      <c r="C2629">
        <v>2026</v>
      </c>
      <c r="D2629" t="s">
        <v>92</v>
      </c>
      <c r="E2629" t="s">
        <v>87</v>
      </c>
      <c r="F2629" t="s">
        <v>20</v>
      </c>
      <c r="G2629" t="s">
        <v>31</v>
      </c>
      <c r="H2629" t="s">
        <v>2</v>
      </c>
      <c r="I2629" t="s">
        <v>13</v>
      </c>
      <c r="J2629" t="s">
        <v>9</v>
      </c>
      <c r="K2629" t="s">
        <v>46</v>
      </c>
      <c r="L2629">
        <v>1</v>
      </c>
      <c r="M2629">
        <v>71.23</v>
      </c>
      <c r="N2629">
        <v>0</v>
      </c>
      <c r="O2629">
        <v>31.63</v>
      </c>
      <c r="P2629">
        <v>71.23</v>
      </c>
      <c r="Q2629">
        <v>31.63</v>
      </c>
      <c r="R2629">
        <v>39.600000000000009</v>
      </c>
      <c r="S2629">
        <v>0.55594552856942303</v>
      </c>
      <c r="T2629">
        <v>2026</v>
      </c>
      <c r="U2629" t="s">
        <v>92</v>
      </c>
      <c r="V2629">
        <v>12</v>
      </c>
      <c r="W2629" t="s">
        <v>87</v>
      </c>
    </row>
    <row r="2630" spans="1:23">
      <c r="A2630">
        <v>2842</v>
      </c>
      <c r="B2630" s="11">
        <v>46376</v>
      </c>
      <c r="C2630">
        <v>2026</v>
      </c>
      <c r="D2630" t="s">
        <v>92</v>
      </c>
      <c r="E2630" t="s">
        <v>87</v>
      </c>
      <c r="F2630" t="s">
        <v>11</v>
      </c>
      <c r="G2630" t="s">
        <v>39</v>
      </c>
      <c r="H2630" t="s">
        <v>8</v>
      </c>
      <c r="I2630" t="s">
        <v>16</v>
      </c>
      <c r="J2630" t="s">
        <v>4</v>
      </c>
      <c r="K2630" t="s">
        <v>22</v>
      </c>
      <c r="L2630">
        <v>5</v>
      </c>
      <c r="M2630">
        <v>51.02</v>
      </c>
      <c r="N2630">
        <v>0.05</v>
      </c>
      <c r="O2630">
        <v>22.56</v>
      </c>
      <c r="P2630">
        <v>242.345</v>
      </c>
      <c r="Q2630">
        <v>112.8</v>
      </c>
      <c r="R2630">
        <v>129.54500000000002</v>
      </c>
      <c r="S2630">
        <v>0.5345478553302111</v>
      </c>
      <c r="T2630">
        <v>2026</v>
      </c>
      <c r="U2630" t="s">
        <v>92</v>
      </c>
      <c r="V2630">
        <v>12</v>
      </c>
      <c r="W2630" t="s">
        <v>87</v>
      </c>
    </row>
    <row r="2631" spans="1:23">
      <c r="A2631">
        <v>3783</v>
      </c>
      <c r="B2631" s="11">
        <v>46376</v>
      </c>
      <c r="C2631">
        <v>2026</v>
      </c>
      <c r="D2631" t="s">
        <v>92</v>
      </c>
      <c r="E2631" t="s">
        <v>87</v>
      </c>
      <c r="F2631" t="s">
        <v>11</v>
      </c>
      <c r="G2631" t="s">
        <v>12</v>
      </c>
      <c r="H2631" t="s">
        <v>28</v>
      </c>
      <c r="I2631" t="s">
        <v>13</v>
      </c>
      <c r="J2631" t="s">
        <v>14</v>
      </c>
      <c r="K2631" t="s">
        <v>44</v>
      </c>
      <c r="L2631">
        <v>1</v>
      </c>
      <c r="M2631">
        <v>130.52000000000001</v>
      </c>
      <c r="N2631">
        <v>0.1</v>
      </c>
      <c r="O2631">
        <v>66.09</v>
      </c>
      <c r="P2631">
        <v>117.46800000000002</v>
      </c>
      <c r="Q2631">
        <v>66.09</v>
      </c>
      <c r="R2631">
        <v>51.378000000000014</v>
      </c>
      <c r="S2631">
        <v>0.43737869036673821</v>
      </c>
      <c r="T2631">
        <v>2026</v>
      </c>
      <c r="U2631" t="s">
        <v>92</v>
      </c>
      <c r="V2631">
        <v>12</v>
      </c>
      <c r="W2631" t="s">
        <v>87</v>
      </c>
    </row>
    <row r="2632" spans="1:23">
      <c r="A2632">
        <v>4484</v>
      </c>
      <c r="B2632" s="11">
        <v>46376</v>
      </c>
      <c r="C2632">
        <v>2026</v>
      </c>
      <c r="D2632" t="s">
        <v>92</v>
      </c>
      <c r="E2632" t="s">
        <v>87</v>
      </c>
      <c r="F2632" t="s">
        <v>6</v>
      </c>
      <c r="G2632" t="s">
        <v>49</v>
      </c>
      <c r="H2632" t="s">
        <v>2</v>
      </c>
      <c r="I2632" t="s">
        <v>3</v>
      </c>
      <c r="J2632" t="s">
        <v>4</v>
      </c>
      <c r="K2632" t="s">
        <v>5</v>
      </c>
      <c r="L2632">
        <v>2</v>
      </c>
      <c r="M2632">
        <v>79.87</v>
      </c>
      <c r="N2632">
        <v>0.15</v>
      </c>
      <c r="O2632">
        <v>41.9</v>
      </c>
      <c r="P2632">
        <v>135.779</v>
      </c>
      <c r="Q2632">
        <v>83.8</v>
      </c>
      <c r="R2632">
        <v>51.978999999999999</v>
      </c>
      <c r="S2632">
        <v>0.38282061290773978</v>
      </c>
      <c r="T2632">
        <v>2026</v>
      </c>
      <c r="U2632" t="s">
        <v>92</v>
      </c>
      <c r="V2632">
        <v>12</v>
      </c>
      <c r="W2632" t="s">
        <v>87</v>
      </c>
    </row>
    <row r="2633" spans="1:23">
      <c r="A2633">
        <v>4597</v>
      </c>
      <c r="B2633" s="11">
        <v>46376</v>
      </c>
      <c r="C2633">
        <v>2026</v>
      </c>
      <c r="D2633" t="s">
        <v>92</v>
      </c>
      <c r="E2633" t="s">
        <v>87</v>
      </c>
      <c r="F2633" t="s">
        <v>20</v>
      </c>
      <c r="G2633" t="s">
        <v>47</v>
      </c>
      <c r="H2633" t="s">
        <v>2</v>
      </c>
      <c r="I2633" t="s">
        <v>3</v>
      </c>
      <c r="J2633" t="s">
        <v>9</v>
      </c>
      <c r="K2633" t="s">
        <v>46</v>
      </c>
      <c r="L2633">
        <v>3</v>
      </c>
      <c r="M2633">
        <v>71.3</v>
      </c>
      <c r="N2633">
        <v>0.1</v>
      </c>
      <c r="O2633">
        <v>32.93</v>
      </c>
      <c r="P2633">
        <v>192.51</v>
      </c>
      <c r="Q2633">
        <v>98.789999999999992</v>
      </c>
      <c r="R2633">
        <v>93.72</v>
      </c>
      <c r="S2633">
        <v>0.48683185289075892</v>
      </c>
      <c r="T2633">
        <v>2026</v>
      </c>
      <c r="U2633" t="s">
        <v>92</v>
      </c>
      <c r="V2633">
        <v>12</v>
      </c>
      <c r="W2633" t="s">
        <v>87</v>
      </c>
    </row>
    <row r="2634" spans="1:23">
      <c r="A2634">
        <v>4917</v>
      </c>
      <c r="B2634" s="11">
        <v>46376</v>
      </c>
      <c r="C2634">
        <v>2026</v>
      </c>
      <c r="D2634" t="s">
        <v>92</v>
      </c>
      <c r="E2634" t="s">
        <v>87</v>
      </c>
      <c r="F2634" t="s">
        <v>0</v>
      </c>
      <c r="G2634" t="s">
        <v>36</v>
      </c>
      <c r="H2634" t="s">
        <v>2</v>
      </c>
      <c r="I2634" t="s">
        <v>3</v>
      </c>
      <c r="J2634" t="s">
        <v>23</v>
      </c>
      <c r="K2634" t="s">
        <v>51</v>
      </c>
      <c r="L2634">
        <v>2</v>
      </c>
      <c r="M2634">
        <v>122.95</v>
      </c>
      <c r="N2634">
        <v>0.1</v>
      </c>
      <c r="O2634">
        <v>59.79</v>
      </c>
      <c r="P2634">
        <v>221.31</v>
      </c>
      <c r="Q2634">
        <v>119.58</v>
      </c>
      <c r="R2634">
        <v>101.73</v>
      </c>
      <c r="S2634">
        <v>0.45967195336857802</v>
      </c>
      <c r="T2634">
        <v>2026</v>
      </c>
      <c r="U2634" t="s">
        <v>92</v>
      </c>
      <c r="V2634">
        <v>12</v>
      </c>
      <c r="W2634" t="s">
        <v>87</v>
      </c>
    </row>
    <row r="2635" spans="1:23">
      <c r="A2635">
        <v>629</v>
      </c>
      <c r="B2635" s="11">
        <v>46377</v>
      </c>
      <c r="C2635">
        <v>2026</v>
      </c>
      <c r="D2635" t="s">
        <v>92</v>
      </c>
      <c r="E2635" t="s">
        <v>87</v>
      </c>
      <c r="F2635" t="s">
        <v>20</v>
      </c>
      <c r="G2635" t="s">
        <v>47</v>
      </c>
      <c r="H2635" t="s">
        <v>2</v>
      </c>
      <c r="I2635" t="s">
        <v>16</v>
      </c>
      <c r="J2635" t="s">
        <v>34</v>
      </c>
      <c r="K2635" t="s">
        <v>45</v>
      </c>
      <c r="L2635">
        <v>2</v>
      </c>
      <c r="M2635">
        <v>50.04</v>
      </c>
      <c r="N2635">
        <v>0.05</v>
      </c>
      <c r="O2635">
        <v>22.43</v>
      </c>
      <c r="P2635">
        <v>95.075999999999993</v>
      </c>
      <c r="Q2635">
        <v>44.86</v>
      </c>
      <c r="R2635">
        <v>50.215999999999994</v>
      </c>
      <c r="S2635">
        <v>0.52816694013210486</v>
      </c>
      <c r="T2635">
        <v>2026</v>
      </c>
      <c r="U2635" t="s">
        <v>92</v>
      </c>
      <c r="V2635">
        <v>12</v>
      </c>
      <c r="W2635" t="s">
        <v>87</v>
      </c>
    </row>
    <row r="2636" spans="1:23">
      <c r="A2636">
        <v>1373</v>
      </c>
      <c r="B2636" s="11">
        <v>46377</v>
      </c>
      <c r="C2636">
        <v>2026</v>
      </c>
      <c r="D2636" t="s">
        <v>92</v>
      </c>
      <c r="E2636" t="s">
        <v>87</v>
      </c>
      <c r="F2636" t="s">
        <v>6</v>
      </c>
      <c r="G2636" t="s">
        <v>7</v>
      </c>
      <c r="H2636" t="s">
        <v>28</v>
      </c>
      <c r="I2636" t="s">
        <v>3</v>
      </c>
      <c r="J2636" t="s">
        <v>23</v>
      </c>
      <c r="K2636" t="s">
        <v>40</v>
      </c>
      <c r="L2636">
        <v>1</v>
      </c>
      <c r="M2636">
        <v>80.92</v>
      </c>
      <c r="N2636">
        <v>0.05</v>
      </c>
      <c r="O2636">
        <v>40.14</v>
      </c>
      <c r="P2636">
        <v>76.873999999999995</v>
      </c>
      <c r="Q2636">
        <v>40.14</v>
      </c>
      <c r="R2636">
        <v>36.733999999999995</v>
      </c>
      <c r="S2636">
        <v>0.47784686630069978</v>
      </c>
      <c r="T2636">
        <v>2026</v>
      </c>
      <c r="U2636" t="s">
        <v>92</v>
      </c>
      <c r="V2636">
        <v>12</v>
      </c>
      <c r="W2636" t="s">
        <v>87</v>
      </c>
    </row>
    <row r="2637" spans="1:23">
      <c r="A2637">
        <v>1668</v>
      </c>
      <c r="B2637" s="11">
        <v>46377</v>
      </c>
      <c r="C2637">
        <v>2026</v>
      </c>
      <c r="D2637" t="s">
        <v>92</v>
      </c>
      <c r="E2637" t="s">
        <v>87</v>
      </c>
      <c r="F2637" t="s">
        <v>11</v>
      </c>
      <c r="G2637" t="s">
        <v>25</v>
      </c>
      <c r="H2637" t="s">
        <v>2</v>
      </c>
      <c r="I2637" t="s">
        <v>16</v>
      </c>
      <c r="J2637" t="s">
        <v>4</v>
      </c>
      <c r="K2637" t="s">
        <v>22</v>
      </c>
      <c r="L2637">
        <v>6</v>
      </c>
      <c r="M2637">
        <v>50.35</v>
      </c>
      <c r="N2637">
        <v>0.15</v>
      </c>
      <c r="O2637">
        <v>22.91</v>
      </c>
      <c r="P2637">
        <v>256.78500000000003</v>
      </c>
      <c r="Q2637">
        <v>137.46</v>
      </c>
      <c r="R2637">
        <v>119.32500000000002</v>
      </c>
      <c r="S2637">
        <v>0.46468835796483443</v>
      </c>
      <c r="T2637">
        <v>2026</v>
      </c>
      <c r="U2637" t="s">
        <v>92</v>
      </c>
      <c r="V2637">
        <v>12</v>
      </c>
      <c r="W2637" t="s">
        <v>87</v>
      </c>
    </row>
    <row r="2638" spans="1:23">
      <c r="A2638">
        <v>2646</v>
      </c>
      <c r="B2638" s="11">
        <v>46377</v>
      </c>
      <c r="C2638">
        <v>2026</v>
      </c>
      <c r="D2638" t="s">
        <v>92</v>
      </c>
      <c r="E2638" t="s">
        <v>87</v>
      </c>
      <c r="F2638" t="s">
        <v>6</v>
      </c>
      <c r="G2638" t="s">
        <v>7</v>
      </c>
      <c r="H2638" t="s">
        <v>2</v>
      </c>
      <c r="I2638" t="s">
        <v>3</v>
      </c>
      <c r="J2638" t="s">
        <v>34</v>
      </c>
      <c r="K2638" t="s">
        <v>42</v>
      </c>
      <c r="L2638">
        <v>1</v>
      </c>
      <c r="M2638">
        <v>35.799999999999997</v>
      </c>
      <c r="N2638">
        <v>0.05</v>
      </c>
      <c r="O2638">
        <v>14.12</v>
      </c>
      <c r="P2638">
        <v>34.01</v>
      </c>
      <c r="Q2638">
        <v>14.12</v>
      </c>
      <c r="R2638">
        <v>19.89</v>
      </c>
      <c r="S2638">
        <v>0.58482799176712741</v>
      </c>
      <c r="T2638">
        <v>2026</v>
      </c>
      <c r="U2638" t="s">
        <v>92</v>
      </c>
      <c r="V2638">
        <v>12</v>
      </c>
      <c r="W2638" t="s">
        <v>87</v>
      </c>
    </row>
    <row r="2639" spans="1:23">
      <c r="A2639">
        <v>3044</v>
      </c>
      <c r="B2639" s="11">
        <v>46377</v>
      </c>
      <c r="C2639">
        <v>2026</v>
      </c>
      <c r="D2639" t="s">
        <v>92</v>
      </c>
      <c r="E2639" t="s">
        <v>87</v>
      </c>
      <c r="F2639" t="s">
        <v>6</v>
      </c>
      <c r="G2639" t="s">
        <v>27</v>
      </c>
      <c r="H2639" t="s">
        <v>8</v>
      </c>
      <c r="I2639" t="s">
        <v>16</v>
      </c>
      <c r="J2639" t="s">
        <v>4</v>
      </c>
      <c r="K2639" t="s">
        <v>26</v>
      </c>
      <c r="L2639">
        <v>4</v>
      </c>
      <c r="M2639">
        <v>40.64</v>
      </c>
      <c r="N2639">
        <v>0.1</v>
      </c>
      <c r="O2639">
        <v>16.260000000000002</v>
      </c>
      <c r="P2639">
        <v>146.304</v>
      </c>
      <c r="Q2639">
        <v>65.040000000000006</v>
      </c>
      <c r="R2639">
        <v>81.263999999999996</v>
      </c>
      <c r="S2639">
        <v>0.55544619422572172</v>
      </c>
      <c r="T2639">
        <v>2026</v>
      </c>
      <c r="U2639" t="s">
        <v>92</v>
      </c>
      <c r="V2639">
        <v>12</v>
      </c>
      <c r="W2639" t="s">
        <v>87</v>
      </c>
    </row>
    <row r="2640" spans="1:23">
      <c r="A2640">
        <v>3065</v>
      </c>
      <c r="B2640" s="11">
        <v>46377</v>
      </c>
      <c r="C2640">
        <v>2026</v>
      </c>
      <c r="D2640" t="s">
        <v>92</v>
      </c>
      <c r="E2640" t="s">
        <v>87</v>
      </c>
      <c r="F2640" t="s">
        <v>11</v>
      </c>
      <c r="G2640" t="s">
        <v>39</v>
      </c>
      <c r="H2640" t="s">
        <v>2</v>
      </c>
      <c r="I2640" t="s">
        <v>13</v>
      </c>
      <c r="J2640" t="s">
        <v>23</v>
      </c>
      <c r="K2640" t="s">
        <v>40</v>
      </c>
      <c r="L2640">
        <v>3</v>
      </c>
      <c r="M2640">
        <v>81.510000000000005</v>
      </c>
      <c r="N2640">
        <v>0.05</v>
      </c>
      <c r="O2640">
        <v>39.9</v>
      </c>
      <c r="P2640">
        <v>232.30350000000001</v>
      </c>
      <c r="Q2640">
        <v>119.69999999999999</v>
      </c>
      <c r="R2640">
        <v>112.60350000000003</v>
      </c>
      <c r="S2640">
        <v>0.48472580051527425</v>
      </c>
      <c r="T2640">
        <v>2026</v>
      </c>
      <c r="U2640" t="s">
        <v>92</v>
      </c>
      <c r="V2640">
        <v>12</v>
      </c>
      <c r="W2640" t="s">
        <v>87</v>
      </c>
    </row>
    <row r="2641" spans="1:23">
      <c r="A2641">
        <v>3365</v>
      </c>
      <c r="B2641" s="11">
        <v>46377</v>
      </c>
      <c r="C2641">
        <v>2026</v>
      </c>
      <c r="D2641" t="s">
        <v>92</v>
      </c>
      <c r="E2641" t="s">
        <v>87</v>
      </c>
      <c r="F2641" t="s">
        <v>20</v>
      </c>
      <c r="G2641" t="s">
        <v>31</v>
      </c>
      <c r="H2641" t="s">
        <v>19</v>
      </c>
      <c r="I2641" t="s">
        <v>13</v>
      </c>
      <c r="J2641" t="s">
        <v>34</v>
      </c>
      <c r="K2641" t="s">
        <v>38</v>
      </c>
      <c r="L2641">
        <v>2</v>
      </c>
      <c r="M2641">
        <v>122.4</v>
      </c>
      <c r="N2641">
        <v>0.1</v>
      </c>
      <c r="O2641">
        <v>71.09</v>
      </c>
      <c r="P2641">
        <v>220.32000000000002</v>
      </c>
      <c r="Q2641">
        <v>142.18</v>
      </c>
      <c r="R2641">
        <v>78.140000000000015</v>
      </c>
      <c r="S2641">
        <v>0.35466594045025424</v>
      </c>
      <c r="T2641">
        <v>2026</v>
      </c>
      <c r="U2641" t="s">
        <v>92</v>
      </c>
      <c r="V2641">
        <v>12</v>
      </c>
      <c r="W2641" t="s">
        <v>87</v>
      </c>
    </row>
    <row r="2642" spans="1:23">
      <c r="A2642">
        <v>4042</v>
      </c>
      <c r="B2642" s="11">
        <v>46377</v>
      </c>
      <c r="C2642">
        <v>2026</v>
      </c>
      <c r="D2642" t="s">
        <v>92</v>
      </c>
      <c r="E2642" t="s">
        <v>87</v>
      </c>
      <c r="F2642" t="s">
        <v>0</v>
      </c>
      <c r="G2642" t="s">
        <v>36</v>
      </c>
      <c r="H2642" t="s">
        <v>28</v>
      </c>
      <c r="I2642" t="s">
        <v>3</v>
      </c>
      <c r="J2642" t="s">
        <v>14</v>
      </c>
      <c r="K2642" t="s">
        <v>32</v>
      </c>
      <c r="L2642">
        <v>1</v>
      </c>
      <c r="M2642">
        <v>45.94</v>
      </c>
      <c r="N2642">
        <v>0.05</v>
      </c>
      <c r="O2642">
        <v>18.100000000000001</v>
      </c>
      <c r="P2642">
        <v>43.642999999999994</v>
      </c>
      <c r="Q2642">
        <v>18.100000000000001</v>
      </c>
      <c r="R2642">
        <v>25.542999999999992</v>
      </c>
      <c r="S2642">
        <v>0.58527140664024002</v>
      </c>
      <c r="T2642">
        <v>2026</v>
      </c>
      <c r="U2642" t="s">
        <v>92</v>
      </c>
      <c r="V2642">
        <v>12</v>
      </c>
      <c r="W2642" t="s">
        <v>87</v>
      </c>
    </row>
    <row r="2643" spans="1:23">
      <c r="A2643">
        <v>4635</v>
      </c>
      <c r="B2643" s="11">
        <v>46377</v>
      </c>
      <c r="C2643">
        <v>2026</v>
      </c>
      <c r="D2643" t="s">
        <v>92</v>
      </c>
      <c r="E2643" t="s">
        <v>87</v>
      </c>
      <c r="F2643" t="s">
        <v>20</v>
      </c>
      <c r="G2643" t="s">
        <v>47</v>
      </c>
      <c r="H2643" t="s">
        <v>8</v>
      </c>
      <c r="I2643" t="s">
        <v>3</v>
      </c>
      <c r="J2643" t="s">
        <v>23</v>
      </c>
      <c r="K2643" t="s">
        <v>29</v>
      </c>
      <c r="L2643">
        <v>15</v>
      </c>
      <c r="M2643">
        <v>196.89</v>
      </c>
      <c r="N2643">
        <v>0.15</v>
      </c>
      <c r="O2643">
        <v>105.09</v>
      </c>
      <c r="P2643">
        <v>2510.3474999999999</v>
      </c>
      <c r="Q2643">
        <v>1576.3500000000001</v>
      </c>
      <c r="R2643">
        <v>933.99749999999972</v>
      </c>
      <c r="S2643">
        <v>0.37205904760197533</v>
      </c>
      <c r="T2643">
        <v>2026</v>
      </c>
      <c r="U2643" t="s">
        <v>92</v>
      </c>
      <c r="V2643">
        <v>12</v>
      </c>
      <c r="W2643" t="s">
        <v>87</v>
      </c>
    </row>
    <row r="2644" spans="1:23">
      <c r="A2644">
        <v>4748</v>
      </c>
      <c r="B2644" s="11">
        <v>46377</v>
      </c>
      <c r="C2644">
        <v>2026</v>
      </c>
      <c r="D2644" t="s">
        <v>92</v>
      </c>
      <c r="E2644" t="s">
        <v>87</v>
      </c>
      <c r="F2644" t="s">
        <v>20</v>
      </c>
      <c r="G2644" t="s">
        <v>47</v>
      </c>
      <c r="H2644" t="s">
        <v>19</v>
      </c>
      <c r="I2644" t="s">
        <v>16</v>
      </c>
      <c r="J2644" t="s">
        <v>4</v>
      </c>
      <c r="K2644" t="s">
        <v>22</v>
      </c>
      <c r="L2644">
        <v>1</v>
      </c>
      <c r="M2644">
        <v>51.18</v>
      </c>
      <c r="N2644">
        <v>0.05</v>
      </c>
      <c r="O2644">
        <v>22.98</v>
      </c>
      <c r="P2644">
        <v>48.620999999999995</v>
      </c>
      <c r="Q2644">
        <v>22.98</v>
      </c>
      <c r="R2644">
        <v>25.640999999999995</v>
      </c>
      <c r="S2644">
        <v>0.52736471894860237</v>
      </c>
      <c r="T2644">
        <v>2026</v>
      </c>
      <c r="U2644" t="s">
        <v>92</v>
      </c>
      <c r="V2644">
        <v>12</v>
      </c>
      <c r="W2644" t="s">
        <v>87</v>
      </c>
    </row>
    <row r="2645" spans="1:23">
      <c r="A2645">
        <v>342</v>
      </c>
      <c r="B2645" s="11">
        <v>46378</v>
      </c>
      <c r="C2645">
        <v>2026</v>
      </c>
      <c r="D2645" t="s">
        <v>92</v>
      </c>
      <c r="E2645" t="s">
        <v>87</v>
      </c>
      <c r="F2645" t="s">
        <v>6</v>
      </c>
      <c r="G2645" t="s">
        <v>27</v>
      </c>
      <c r="H2645" t="s">
        <v>19</v>
      </c>
      <c r="I2645" t="s">
        <v>13</v>
      </c>
      <c r="J2645" t="s">
        <v>4</v>
      </c>
      <c r="K2645" t="s">
        <v>26</v>
      </c>
      <c r="L2645">
        <v>3</v>
      </c>
      <c r="M2645">
        <v>40.78</v>
      </c>
      <c r="N2645">
        <v>0.15</v>
      </c>
      <c r="O2645">
        <v>16.73</v>
      </c>
      <c r="P2645">
        <v>103.989</v>
      </c>
      <c r="Q2645">
        <v>50.19</v>
      </c>
      <c r="R2645">
        <v>53.799000000000007</v>
      </c>
      <c r="S2645">
        <v>0.51735279693044456</v>
      </c>
      <c r="T2645">
        <v>2026</v>
      </c>
      <c r="U2645" t="s">
        <v>92</v>
      </c>
      <c r="V2645">
        <v>12</v>
      </c>
      <c r="W2645" t="s">
        <v>87</v>
      </c>
    </row>
    <row r="2646" spans="1:23">
      <c r="A2646">
        <v>676</v>
      </c>
      <c r="B2646" s="11">
        <v>46378</v>
      </c>
      <c r="C2646">
        <v>2026</v>
      </c>
      <c r="D2646" t="s">
        <v>92</v>
      </c>
      <c r="E2646" t="s">
        <v>87</v>
      </c>
      <c r="F2646" t="s">
        <v>11</v>
      </c>
      <c r="G2646" t="s">
        <v>18</v>
      </c>
      <c r="H2646" t="s">
        <v>28</v>
      </c>
      <c r="I2646" t="s">
        <v>3</v>
      </c>
      <c r="J2646" t="s">
        <v>23</v>
      </c>
      <c r="K2646" t="s">
        <v>29</v>
      </c>
      <c r="L2646">
        <v>1</v>
      </c>
      <c r="M2646">
        <v>195.63</v>
      </c>
      <c r="N2646">
        <v>0.05</v>
      </c>
      <c r="O2646">
        <v>102.13</v>
      </c>
      <c r="P2646">
        <v>185.84849999999997</v>
      </c>
      <c r="Q2646">
        <v>102.13</v>
      </c>
      <c r="R2646">
        <v>83.718499999999977</v>
      </c>
      <c r="S2646">
        <v>0.45046637449320276</v>
      </c>
      <c r="T2646">
        <v>2026</v>
      </c>
      <c r="U2646" t="s">
        <v>92</v>
      </c>
      <c r="V2646">
        <v>12</v>
      </c>
      <c r="W2646" t="s">
        <v>87</v>
      </c>
    </row>
    <row r="2647" spans="1:23">
      <c r="A2647">
        <v>1912</v>
      </c>
      <c r="B2647" s="11">
        <v>46378</v>
      </c>
      <c r="C2647">
        <v>2026</v>
      </c>
      <c r="D2647" t="s">
        <v>92</v>
      </c>
      <c r="E2647" t="s">
        <v>87</v>
      </c>
      <c r="F2647" t="s">
        <v>11</v>
      </c>
      <c r="G2647" t="s">
        <v>25</v>
      </c>
      <c r="H2647" t="s">
        <v>8</v>
      </c>
      <c r="I2647" t="s">
        <v>3</v>
      </c>
      <c r="J2647" t="s">
        <v>14</v>
      </c>
      <c r="K2647" t="s">
        <v>44</v>
      </c>
      <c r="L2647">
        <v>10</v>
      </c>
      <c r="M2647">
        <v>134.86000000000001</v>
      </c>
      <c r="N2647">
        <v>0.1</v>
      </c>
      <c r="O2647">
        <v>65.3</v>
      </c>
      <c r="P2647">
        <v>1213.7400000000002</v>
      </c>
      <c r="Q2647">
        <v>653</v>
      </c>
      <c r="R2647">
        <v>560.74000000000024</v>
      </c>
      <c r="S2647">
        <v>0.46199350767050612</v>
      </c>
      <c r="T2647">
        <v>2026</v>
      </c>
      <c r="U2647" t="s">
        <v>92</v>
      </c>
      <c r="V2647">
        <v>12</v>
      </c>
      <c r="W2647" t="s">
        <v>87</v>
      </c>
    </row>
    <row r="2648" spans="1:23">
      <c r="A2648">
        <v>2065</v>
      </c>
      <c r="B2648" s="11">
        <v>46378</v>
      </c>
      <c r="C2648">
        <v>2026</v>
      </c>
      <c r="D2648" t="s">
        <v>92</v>
      </c>
      <c r="E2648" t="s">
        <v>87</v>
      </c>
      <c r="F2648" t="s">
        <v>20</v>
      </c>
      <c r="G2648" t="s">
        <v>21</v>
      </c>
      <c r="H2648" t="s">
        <v>2</v>
      </c>
      <c r="I2648" t="s">
        <v>13</v>
      </c>
      <c r="J2648" t="s">
        <v>4</v>
      </c>
      <c r="K2648" t="s">
        <v>5</v>
      </c>
      <c r="L2648">
        <v>1</v>
      </c>
      <c r="M2648">
        <v>83.15</v>
      </c>
      <c r="N2648">
        <v>0</v>
      </c>
      <c r="O2648">
        <v>42.3</v>
      </c>
      <c r="P2648">
        <v>83.15</v>
      </c>
      <c r="Q2648">
        <v>42.3</v>
      </c>
      <c r="R2648">
        <v>40.850000000000009</v>
      </c>
      <c r="S2648">
        <v>0.49128081779915822</v>
      </c>
      <c r="T2648">
        <v>2026</v>
      </c>
      <c r="U2648" t="s">
        <v>92</v>
      </c>
      <c r="V2648">
        <v>12</v>
      </c>
      <c r="W2648" t="s">
        <v>87</v>
      </c>
    </row>
    <row r="2649" spans="1:23">
      <c r="A2649">
        <v>3136</v>
      </c>
      <c r="B2649" s="11">
        <v>46378</v>
      </c>
      <c r="C2649">
        <v>2026</v>
      </c>
      <c r="D2649" t="s">
        <v>92</v>
      </c>
      <c r="E2649" t="s">
        <v>87</v>
      </c>
      <c r="F2649" t="s">
        <v>6</v>
      </c>
      <c r="G2649" t="s">
        <v>27</v>
      </c>
      <c r="H2649" t="s">
        <v>28</v>
      </c>
      <c r="I2649" t="s">
        <v>16</v>
      </c>
      <c r="J2649" t="s">
        <v>4</v>
      </c>
      <c r="K2649" t="s">
        <v>5</v>
      </c>
      <c r="L2649">
        <v>1</v>
      </c>
      <c r="M2649">
        <v>81.599999999999994</v>
      </c>
      <c r="N2649">
        <v>0.15</v>
      </c>
      <c r="O2649">
        <v>42</v>
      </c>
      <c r="P2649">
        <v>69.36</v>
      </c>
      <c r="Q2649">
        <v>42</v>
      </c>
      <c r="R2649">
        <v>27.36</v>
      </c>
      <c r="S2649">
        <v>0.3944636678200692</v>
      </c>
      <c r="T2649">
        <v>2026</v>
      </c>
      <c r="U2649" t="s">
        <v>92</v>
      </c>
      <c r="V2649">
        <v>12</v>
      </c>
      <c r="W2649" t="s">
        <v>87</v>
      </c>
    </row>
    <row r="2650" spans="1:23">
      <c r="A2650">
        <v>3423</v>
      </c>
      <c r="B2650" s="11">
        <v>46378</v>
      </c>
      <c r="C2650">
        <v>2026</v>
      </c>
      <c r="D2650" t="s">
        <v>92</v>
      </c>
      <c r="E2650" t="s">
        <v>87</v>
      </c>
      <c r="F2650" t="s">
        <v>20</v>
      </c>
      <c r="G2650" t="s">
        <v>31</v>
      </c>
      <c r="H2650" t="s">
        <v>19</v>
      </c>
      <c r="I2650" t="s">
        <v>16</v>
      </c>
      <c r="J2650" t="s">
        <v>14</v>
      </c>
      <c r="K2650" t="s">
        <v>32</v>
      </c>
      <c r="L2650">
        <v>5</v>
      </c>
      <c r="M2650">
        <v>47.67</v>
      </c>
      <c r="N2650">
        <v>0.1</v>
      </c>
      <c r="O2650">
        <v>17.84</v>
      </c>
      <c r="P2650">
        <v>214.51500000000001</v>
      </c>
      <c r="Q2650">
        <v>89.2</v>
      </c>
      <c r="R2650">
        <v>125.31500000000001</v>
      </c>
      <c r="S2650">
        <v>0.5841782625923595</v>
      </c>
      <c r="T2650">
        <v>2026</v>
      </c>
      <c r="U2650" t="s">
        <v>92</v>
      </c>
      <c r="V2650">
        <v>12</v>
      </c>
      <c r="W2650" t="s">
        <v>87</v>
      </c>
    </row>
    <row r="2651" spans="1:23">
      <c r="A2651">
        <v>3746</v>
      </c>
      <c r="B2651" s="11">
        <v>46378</v>
      </c>
      <c r="C2651">
        <v>2026</v>
      </c>
      <c r="D2651" t="s">
        <v>92</v>
      </c>
      <c r="E2651" t="s">
        <v>87</v>
      </c>
      <c r="F2651" t="s">
        <v>20</v>
      </c>
      <c r="G2651" t="s">
        <v>31</v>
      </c>
      <c r="H2651" t="s">
        <v>19</v>
      </c>
      <c r="I2651" t="s">
        <v>16</v>
      </c>
      <c r="J2651" t="s">
        <v>4</v>
      </c>
      <c r="K2651" t="s">
        <v>22</v>
      </c>
      <c r="L2651">
        <v>2</v>
      </c>
      <c r="M2651">
        <v>50.96</v>
      </c>
      <c r="N2651">
        <v>0.15</v>
      </c>
      <c r="O2651">
        <v>22.59</v>
      </c>
      <c r="P2651">
        <v>86.632000000000005</v>
      </c>
      <c r="Q2651">
        <v>45.18</v>
      </c>
      <c r="R2651">
        <v>41.452000000000005</v>
      </c>
      <c r="S2651">
        <v>0.47848370117277683</v>
      </c>
      <c r="T2651">
        <v>2026</v>
      </c>
      <c r="U2651" t="s">
        <v>92</v>
      </c>
      <c r="V2651">
        <v>12</v>
      </c>
      <c r="W2651" t="s">
        <v>87</v>
      </c>
    </row>
    <row r="2652" spans="1:23">
      <c r="A2652">
        <v>1198</v>
      </c>
      <c r="B2652" s="11">
        <v>46379</v>
      </c>
      <c r="C2652">
        <v>2026</v>
      </c>
      <c r="D2652" t="s">
        <v>92</v>
      </c>
      <c r="E2652" t="s">
        <v>87</v>
      </c>
      <c r="F2652" t="s">
        <v>20</v>
      </c>
      <c r="G2652" t="s">
        <v>31</v>
      </c>
      <c r="H2652" t="s">
        <v>19</v>
      </c>
      <c r="I2652" t="s">
        <v>13</v>
      </c>
      <c r="J2652" t="s">
        <v>14</v>
      </c>
      <c r="K2652" t="s">
        <v>32</v>
      </c>
      <c r="L2652">
        <v>5</v>
      </c>
      <c r="M2652">
        <v>47.69</v>
      </c>
      <c r="N2652">
        <v>0.05</v>
      </c>
      <c r="O2652">
        <v>18.23</v>
      </c>
      <c r="P2652">
        <v>226.52749999999997</v>
      </c>
      <c r="Q2652">
        <v>91.15</v>
      </c>
      <c r="R2652">
        <v>135.37749999999997</v>
      </c>
      <c r="S2652">
        <v>0.59762059794064726</v>
      </c>
      <c r="T2652">
        <v>2026</v>
      </c>
      <c r="U2652" t="s">
        <v>92</v>
      </c>
      <c r="V2652">
        <v>12</v>
      </c>
      <c r="W2652" t="s">
        <v>87</v>
      </c>
    </row>
    <row r="2653" spans="1:23">
      <c r="A2653">
        <v>2123</v>
      </c>
      <c r="B2653" s="11">
        <v>46379</v>
      </c>
      <c r="C2653">
        <v>2026</v>
      </c>
      <c r="D2653" t="s">
        <v>92</v>
      </c>
      <c r="E2653" t="s">
        <v>87</v>
      </c>
      <c r="F2653" t="s">
        <v>20</v>
      </c>
      <c r="G2653" t="s">
        <v>33</v>
      </c>
      <c r="H2653" t="s">
        <v>2</v>
      </c>
      <c r="I2653" t="s">
        <v>3</v>
      </c>
      <c r="J2653" t="s">
        <v>9</v>
      </c>
      <c r="K2653" t="s">
        <v>10</v>
      </c>
      <c r="L2653">
        <v>1</v>
      </c>
      <c r="M2653">
        <v>91.08</v>
      </c>
      <c r="N2653">
        <v>0.2</v>
      </c>
      <c r="O2653">
        <v>46.14</v>
      </c>
      <c r="P2653">
        <v>72.864000000000004</v>
      </c>
      <c r="Q2653">
        <v>46.14</v>
      </c>
      <c r="R2653">
        <v>26.724000000000004</v>
      </c>
      <c r="S2653">
        <v>0.36676548089591571</v>
      </c>
      <c r="T2653">
        <v>2026</v>
      </c>
      <c r="U2653" t="s">
        <v>92</v>
      </c>
      <c r="V2653">
        <v>12</v>
      </c>
      <c r="W2653" t="s">
        <v>87</v>
      </c>
    </row>
    <row r="2654" spans="1:23">
      <c r="A2654">
        <v>2586</v>
      </c>
      <c r="B2654" s="11">
        <v>46379</v>
      </c>
      <c r="C2654">
        <v>2026</v>
      </c>
      <c r="D2654" t="s">
        <v>92</v>
      </c>
      <c r="E2654" t="s">
        <v>87</v>
      </c>
      <c r="F2654" t="s">
        <v>6</v>
      </c>
      <c r="G2654" t="s">
        <v>49</v>
      </c>
      <c r="H2654" t="s">
        <v>19</v>
      </c>
      <c r="I2654" t="s">
        <v>13</v>
      </c>
      <c r="J2654" t="s">
        <v>9</v>
      </c>
      <c r="K2654" t="s">
        <v>17</v>
      </c>
      <c r="L2654">
        <v>1</v>
      </c>
      <c r="M2654">
        <v>143.84</v>
      </c>
      <c r="N2654">
        <v>0.15</v>
      </c>
      <c r="O2654">
        <v>78.17</v>
      </c>
      <c r="P2654">
        <v>122.264</v>
      </c>
      <c r="Q2654">
        <v>78.17</v>
      </c>
      <c r="R2654">
        <v>44.093999999999994</v>
      </c>
      <c r="S2654">
        <v>0.360645815612118</v>
      </c>
      <c r="T2654">
        <v>2026</v>
      </c>
      <c r="U2654" t="s">
        <v>92</v>
      </c>
      <c r="V2654">
        <v>12</v>
      </c>
      <c r="W2654" t="s">
        <v>87</v>
      </c>
    </row>
    <row r="2655" spans="1:23">
      <c r="A2655">
        <v>3048</v>
      </c>
      <c r="B2655" s="11">
        <v>46379</v>
      </c>
      <c r="C2655">
        <v>2026</v>
      </c>
      <c r="D2655" t="s">
        <v>92</v>
      </c>
      <c r="E2655" t="s">
        <v>87</v>
      </c>
      <c r="F2655" t="s">
        <v>6</v>
      </c>
      <c r="G2655" t="s">
        <v>27</v>
      </c>
      <c r="H2655" t="s">
        <v>2</v>
      </c>
      <c r="I2655" t="s">
        <v>13</v>
      </c>
      <c r="J2655" t="s">
        <v>4</v>
      </c>
      <c r="K2655" t="s">
        <v>30</v>
      </c>
      <c r="L2655">
        <v>1</v>
      </c>
      <c r="M2655">
        <v>102.66</v>
      </c>
      <c r="N2655">
        <v>0.05</v>
      </c>
      <c r="O2655">
        <v>49.2</v>
      </c>
      <c r="P2655">
        <v>97.526999999999987</v>
      </c>
      <c r="Q2655">
        <v>49.2</v>
      </c>
      <c r="R2655">
        <v>48.326999999999984</v>
      </c>
      <c r="S2655">
        <v>0.4955243163431664</v>
      </c>
      <c r="T2655">
        <v>2026</v>
      </c>
      <c r="U2655" t="s">
        <v>92</v>
      </c>
      <c r="V2655">
        <v>12</v>
      </c>
      <c r="W2655" t="s">
        <v>87</v>
      </c>
    </row>
    <row r="2656" spans="1:23">
      <c r="A2656">
        <v>3838</v>
      </c>
      <c r="B2656" s="11">
        <v>46379</v>
      </c>
      <c r="C2656">
        <v>2026</v>
      </c>
      <c r="D2656" t="s">
        <v>92</v>
      </c>
      <c r="E2656" t="s">
        <v>87</v>
      </c>
      <c r="F2656" t="s">
        <v>6</v>
      </c>
      <c r="G2656" t="s">
        <v>41</v>
      </c>
      <c r="H2656" t="s">
        <v>19</v>
      </c>
      <c r="I2656" t="s">
        <v>13</v>
      </c>
      <c r="J2656" t="s">
        <v>34</v>
      </c>
      <c r="K2656" t="s">
        <v>35</v>
      </c>
      <c r="L2656">
        <v>2</v>
      </c>
      <c r="M2656">
        <v>40.32</v>
      </c>
      <c r="N2656">
        <v>0</v>
      </c>
      <c r="O2656">
        <v>14.39</v>
      </c>
      <c r="P2656">
        <v>80.64</v>
      </c>
      <c r="Q2656">
        <v>28.78</v>
      </c>
      <c r="R2656">
        <v>51.86</v>
      </c>
      <c r="S2656">
        <v>0.64310515873015872</v>
      </c>
      <c r="T2656">
        <v>2026</v>
      </c>
      <c r="U2656" t="s">
        <v>92</v>
      </c>
      <c r="V2656">
        <v>12</v>
      </c>
      <c r="W2656" t="s">
        <v>87</v>
      </c>
    </row>
    <row r="2657" spans="1:23">
      <c r="A2657">
        <v>4718</v>
      </c>
      <c r="B2657" s="11">
        <v>46379</v>
      </c>
      <c r="C2657">
        <v>2026</v>
      </c>
      <c r="D2657" t="s">
        <v>92</v>
      </c>
      <c r="E2657" t="s">
        <v>87</v>
      </c>
      <c r="F2657" t="s">
        <v>0</v>
      </c>
      <c r="G2657" t="s">
        <v>1</v>
      </c>
      <c r="H2657" t="s">
        <v>19</v>
      </c>
      <c r="I2657" t="s">
        <v>3</v>
      </c>
      <c r="J2657" t="s">
        <v>9</v>
      </c>
      <c r="K2657" t="s">
        <v>37</v>
      </c>
      <c r="L2657">
        <v>1</v>
      </c>
      <c r="M2657">
        <v>157.58000000000001</v>
      </c>
      <c r="N2657">
        <v>0.1</v>
      </c>
      <c r="O2657">
        <v>80.37</v>
      </c>
      <c r="P2657">
        <v>141.822</v>
      </c>
      <c r="Q2657">
        <v>80.37</v>
      </c>
      <c r="R2657">
        <v>61.451999999999998</v>
      </c>
      <c r="S2657">
        <v>0.43330371874603374</v>
      </c>
      <c r="T2657">
        <v>2026</v>
      </c>
      <c r="U2657" t="s">
        <v>92</v>
      </c>
      <c r="V2657">
        <v>12</v>
      </c>
      <c r="W2657" t="s">
        <v>87</v>
      </c>
    </row>
    <row r="2658" spans="1:23">
      <c r="A2658">
        <v>4844</v>
      </c>
      <c r="B2658" s="11">
        <v>46379</v>
      </c>
      <c r="C2658">
        <v>2026</v>
      </c>
      <c r="D2658" t="s">
        <v>92</v>
      </c>
      <c r="E2658" t="s">
        <v>87</v>
      </c>
      <c r="F2658" t="s">
        <v>6</v>
      </c>
      <c r="G2658" t="s">
        <v>49</v>
      </c>
      <c r="H2658" t="s">
        <v>2</v>
      </c>
      <c r="I2658" t="s">
        <v>13</v>
      </c>
      <c r="J2658" t="s">
        <v>34</v>
      </c>
      <c r="K2658" t="s">
        <v>42</v>
      </c>
      <c r="L2658">
        <v>1</v>
      </c>
      <c r="M2658">
        <v>36.4</v>
      </c>
      <c r="N2658">
        <v>0</v>
      </c>
      <c r="O2658">
        <v>14.22</v>
      </c>
      <c r="P2658">
        <v>36.4</v>
      </c>
      <c r="Q2658">
        <v>14.22</v>
      </c>
      <c r="R2658">
        <v>22.18</v>
      </c>
      <c r="S2658">
        <v>0.6093406593406594</v>
      </c>
      <c r="T2658">
        <v>2026</v>
      </c>
      <c r="U2658" t="s">
        <v>92</v>
      </c>
      <c r="V2658">
        <v>12</v>
      </c>
      <c r="W2658" t="s">
        <v>87</v>
      </c>
    </row>
    <row r="2659" spans="1:23">
      <c r="A2659">
        <v>678</v>
      </c>
      <c r="B2659" s="11">
        <v>46380</v>
      </c>
      <c r="C2659">
        <v>2026</v>
      </c>
      <c r="D2659" t="s">
        <v>92</v>
      </c>
      <c r="E2659" t="s">
        <v>87</v>
      </c>
      <c r="F2659" t="s">
        <v>6</v>
      </c>
      <c r="G2659" t="s">
        <v>41</v>
      </c>
      <c r="H2659" t="s">
        <v>2</v>
      </c>
      <c r="I2659" t="s">
        <v>16</v>
      </c>
      <c r="J2659" t="s">
        <v>9</v>
      </c>
      <c r="K2659" t="s">
        <v>17</v>
      </c>
      <c r="L2659">
        <v>1</v>
      </c>
      <c r="M2659">
        <v>142.15</v>
      </c>
      <c r="N2659">
        <v>0.05</v>
      </c>
      <c r="O2659">
        <v>80.5</v>
      </c>
      <c r="P2659">
        <v>135.04249999999999</v>
      </c>
      <c r="Q2659">
        <v>80.5</v>
      </c>
      <c r="R2659">
        <v>54.54249999999999</v>
      </c>
      <c r="S2659">
        <v>0.40389136753244342</v>
      </c>
      <c r="T2659">
        <v>2026</v>
      </c>
      <c r="U2659" t="s">
        <v>92</v>
      </c>
      <c r="V2659">
        <v>12</v>
      </c>
      <c r="W2659" t="s">
        <v>87</v>
      </c>
    </row>
    <row r="2660" spans="1:23">
      <c r="A2660">
        <v>1706</v>
      </c>
      <c r="B2660" s="11">
        <v>46380</v>
      </c>
      <c r="C2660">
        <v>2026</v>
      </c>
      <c r="D2660" t="s">
        <v>92</v>
      </c>
      <c r="E2660" t="s">
        <v>87</v>
      </c>
      <c r="F2660" t="s">
        <v>0</v>
      </c>
      <c r="G2660" t="s">
        <v>1</v>
      </c>
      <c r="H2660" t="s">
        <v>2</v>
      </c>
      <c r="I2660" t="s">
        <v>3</v>
      </c>
      <c r="J2660" t="s">
        <v>23</v>
      </c>
      <c r="K2660" t="s">
        <v>24</v>
      </c>
      <c r="L2660">
        <v>2</v>
      </c>
      <c r="M2660">
        <v>332.38</v>
      </c>
      <c r="N2660">
        <v>0.05</v>
      </c>
      <c r="O2660">
        <v>192.16</v>
      </c>
      <c r="P2660">
        <v>631.52199999999993</v>
      </c>
      <c r="Q2660">
        <v>384.32</v>
      </c>
      <c r="R2660">
        <v>247.20199999999994</v>
      </c>
      <c r="S2660">
        <v>0.39143846136793331</v>
      </c>
      <c r="T2660">
        <v>2026</v>
      </c>
      <c r="U2660" t="s">
        <v>92</v>
      </c>
      <c r="V2660">
        <v>12</v>
      </c>
      <c r="W2660" t="s">
        <v>87</v>
      </c>
    </row>
    <row r="2661" spans="1:23">
      <c r="A2661">
        <v>3034</v>
      </c>
      <c r="B2661" s="11">
        <v>46380</v>
      </c>
      <c r="C2661">
        <v>2026</v>
      </c>
      <c r="D2661" t="s">
        <v>92</v>
      </c>
      <c r="E2661" t="s">
        <v>87</v>
      </c>
      <c r="F2661" t="s">
        <v>6</v>
      </c>
      <c r="G2661" t="s">
        <v>7</v>
      </c>
      <c r="H2661" t="s">
        <v>19</v>
      </c>
      <c r="I2661" t="s">
        <v>13</v>
      </c>
      <c r="J2661" t="s">
        <v>23</v>
      </c>
      <c r="K2661" t="s">
        <v>51</v>
      </c>
      <c r="L2661">
        <v>1</v>
      </c>
      <c r="M2661">
        <v>122.18</v>
      </c>
      <c r="N2661">
        <v>0.15</v>
      </c>
      <c r="O2661">
        <v>61.28</v>
      </c>
      <c r="P2661">
        <v>103.85300000000001</v>
      </c>
      <c r="Q2661">
        <v>61.28</v>
      </c>
      <c r="R2661">
        <v>42.573000000000008</v>
      </c>
      <c r="S2661">
        <v>0.40993519686479934</v>
      </c>
      <c r="T2661">
        <v>2026</v>
      </c>
      <c r="U2661" t="s">
        <v>92</v>
      </c>
      <c r="V2661">
        <v>12</v>
      </c>
      <c r="W2661" t="s">
        <v>87</v>
      </c>
    </row>
    <row r="2662" spans="1:23">
      <c r="A2662">
        <v>3883</v>
      </c>
      <c r="B2662" s="11">
        <v>46380</v>
      </c>
      <c r="C2662">
        <v>2026</v>
      </c>
      <c r="D2662" t="s">
        <v>92</v>
      </c>
      <c r="E2662" t="s">
        <v>87</v>
      </c>
      <c r="F2662" t="s">
        <v>0</v>
      </c>
      <c r="G2662" t="s">
        <v>1</v>
      </c>
      <c r="H2662" t="s">
        <v>2</v>
      </c>
      <c r="I2662" t="s">
        <v>13</v>
      </c>
      <c r="J2662" t="s">
        <v>23</v>
      </c>
      <c r="K2662" t="s">
        <v>51</v>
      </c>
      <c r="L2662">
        <v>1</v>
      </c>
      <c r="M2662">
        <v>125.66</v>
      </c>
      <c r="N2662">
        <v>0.15</v>
      </c>
      <c r="O2662">
        <v>60.6</v>
      </c>
      <c r="P2662">
        <v>106.81099999999999</v>
      </c>
      <c r="Q2662">
        <v>60.6</v>
      </c>
      <c r="R2662">
        <v>46.210999999999991</v>
      </c>
      <c r="S2662">
        <v>0.43264270533933763</v>
      </c>
      <c r="T2662">
        <v>2026</v>
      </c>
      <c r="U2662" t="s">
        <v>92</v>
      </c>
      <c r="V2662">
        <v>12</v>
      </c>
      <c r="W2662" t="s">
        <v>87</v>
      </c>
    </row>
    <row r="2663" spans="1:23">
      <c r="A2663">
        <v>4342</v>
      </c>
      <c r="B2663" s="11">
        <v>46380</v>
      </c>
      <c r="C2663">
        <v>2026</v>
      </c>
      <c r="D2663" t="s">
        <v>92</v>
      </c>
      <c r="E2663" t="s">
        <v>87</v>
      </c>
      <c r="F2663" t="s">
        <v>20</v>
      </c>
      <c r="G2663" t="s">
        <v>21</v>
      </c>
      <c r="H2663" t="s">
        <v>2</v>
      </c>
      <c r="I2663" t="s">
        <v>3</v>
      </c>
      <c r="J2663" t="s">
        <v>14</v>
      </c>
      <c r="K2663" t="s">
        <v>32</v>
      </c>
      <c r="L2663">
        <v>2</v>
      </c>
      <c r="M2663">
        <v>47.38</v>
      </c>
      <c r="N2663">
        <v>0.05</v>
      </c>
      <c r="O2663">
        <v>18.850000000000001</v>
      </c>
      <c r="P2663">
        <v>90.022000000000006</v>
      </c>
      <c r="Q2663">
        <v>37.700000000000003</v>
      </c>
      <c r="R2663">
        <v>52.322000000000003</v>
      </c>
      <c r="S2663">
        <v>0.58121348114905247</v>
      </c>
      <c r="T2663">
        <v>2026</v>
      </c>
      <c r="U2663" t="s">
        <v>92</v>
      </c>
      <c r="V2663">
        <v>12</v>
      </c>
      <c r="W2663" t="s">
        <v>87</v>
      </c>
    </row>
    <row r="2664" spans="1:23">
      <c r="A2664">
        <v>4468</v>
      </c>
      <c r="B2664" s="11">
        <v>46380</v>
      </c>
      <c r="C2664">
        <v>2026</v>
      </c>
      <c r="D2664" t="s">
        <v>92</v>
      </c>
      <c r="E2664" t="s">
        <v>87</v>
      </c>
      <c r="F2664" t="s">
        <v>0</v>
      </c>
      <c r="G2664" t="s">
        <v>1</v>
      </c>
      <c r="H2664" t="s">
        <v>2</v>
      </c>
      <c r="I2664" t="s">
        <v>16</v>
      </c>
      <c r="J2664" t="s">
        <v>23</v>
      </c>
      <c r="K2664" t="s">
        <v>40</v>
      </c>
      <c r="L2664">
        <v>1</v>
      </c>
      <c r="M2664">
        <v>80.8</v>
      </c>
      <c r="N2664">
        <v>0.05</v>
      </c>
      <c r="O2664">
        <v>38.33</v>
      </c>
      <c r="P2664">
        <v>76.759999999999991</v>
      </c>
      <c r="Q2664">
        <v>38.33</v>
      </c>
      <c r="R2664">
        <v>38.429999999999993</v>
      </c>
      <c r="S2664">
        <v>0.50065138092756645</v>
      </c>
      <c r="T2664">
        <v>2026</v>
      </c>
      <c r="U2664" t="s">
        <v>92</v>
      </c>
      <c r="V2664">
        <v>12</v>
      </c>
      <c r="W2664" t="s">
        <v>87</v>
      </c>
    </row>
    <row r="2665" spans="1:23">
      <c r="A2665">
        <v>7</v>
      </c>
      <c r="B2665" s="11">
        <v>46381</v>
      </c>
      <c r="C2665">
        <v>2026</v>
      </c>
      <c r="D2665" t="s">
        <v>92</v>
      </c>
      <c r="E2665" t="s">
        <v>87</v>
      </c>
      <c r="F2665" t="s">
        <v>20</v>
      </c>
      <c r="G2665" t="s">
        <v>33</v>
      </c>
      <c r="H2665" t="s">
        <v>2</v>
      </c>
      <c r="I2665" t="s">
        <v>3</v>
      </c>
      <c r="J2665" t="s">
        <v>4</v>
      </c>
      <c r="K2665" t="s">
        <v>30</v>
      </c>
      <c r="L2665">
        <v>5</v>
      </c>
      <c r="M2665">
        <v>103.52</v>
      </c>
      <c r="N2665">
        <v>0.1</v>
      </c>
      <c r="O2665">
        <v>49.1</v>
      </c>
      <c r="P2665">
        <v>465.84000000000003</v>
      </c>
      <c r="Q2665">
        <v>245.5</v>
      </c>
      <c r="R2665">
        <v>220.34000000000003</v>
      </c>
      <c r="S2665">
        <v>0.47299501974927016</v>
      </c>
      <c r="T2665">
        <v>2026</v>
      </c>
      <c r="U2665" t="s">
        <v>92</v>
      </c>
      <c r="V2665">
        <v>12</v>
      </c>
      <c r="W2665" t="s">
        <v>87</v>
      </c>
    </row>
    <row r="2666" spans="1:23">
      <c r="A2666">
        <v>658</v>
      </c>
      <c r="B2666" s="11">
        <v>46381</v>
      </c>
      <c r="C2666">
        <v>2026</v>
      </c>
      <c r="D2666" t="s">
        <v>92</v>
      </c>
      <c r="E2666" t="s">
        <v>87</v>
      </c>
      <c r="F2666" t="s">
        <v>6</v>
      </c>
      <c r="G2666" t="s">
        <v>27</v>
      </c>
      <c r="H2666" t="s">
        <v>19</v>
      </c>
      <c r="I2666" t="s">
        <v>16</v>
      </c>
      <c r="J2666" t="s">
        <v>9</v>
      </c>
      <c r="K2666" t="s">
        <v>37</v>
      </c>
      <c r="L2666">
        <v>2</v>
      </c>
      <c r="M2666">
        <v>153.38999999999999</v>
      </c>
      <c r="N2666">
        <v>0.05</v>
      </c>
      <c r="O2666">
        <v>78.06</v>
      </c>
      <c r="P2666">
        <v>291.44099999999997</v>
      </c>
      <c r="Q2666">
        <v>156.12</v>
      </c>
      <c r="R2666">
        <v>135.32099999999997</v>
      </c>
      <c r="S2666">
        <v>0.46431696295305047</v>
      </c>
      <c r="T2666">
        <v>2026</v>
      </c>
      <c r="U2666" t="s">
        <v>92</v>
      </c>
      <c r="V2666">
        <v>12</v>
      </c>
      <c r="W2666" t="s">
        <v>87</v>
      </c>
    </row>
    <row r="2667" spans="1:23">
      <c r="A2667">
        <v>1192</v>
      </c>
      <c r="B2667" s="11">
        <v>46381</v>
      </c>
      <c r="C2667">
        <v>2026</v>
      </c>
      <c r="D2667" t="s">
        <v>92</v>
      </c>
      <c r="E2667" t="s">
        <v>87</v>
      </c>
      <c r="F2667" t="s">
        <v>20</v>
      </c>
      <c r="G2667" t="s">
        <v>47</v>
      </c>
      <c r="H2667" t="s">
        <v>8</v>
      </c>
      <c r="I2667" t="s">
        <v>16</v>
      </c>
      <c r="J2667" t="s">
        <v>34</v>
      </c>
      <c r="K2667" t="s">
        <v>35</v>
      </c>
      <c r="L2667">
        <v>6</v>
      </c>
      <c r="M2667">
        <v>39.49</v>
      </c>
      <c r="N2667">
        <v>0.05</v>
      </c>
      <c r="O2667">
        <v>14.49</v>
      </c>
      <c r="P2667">
        <v>225.09299999999999</v>
      </c>
      <c r="Q2667">
        <v>86.94</v>
      </c>
      <c r="R2667">
        <v>138.15299999999999</v>
      </c>
      <c r="S2667">
        <v>0.61375964601298127</v>
      </c>
      <c r="T2667">
        <v>2026</v>
      </c>
      <c r="U2667" t="s">
        <v>92</v>
      </c>
      <c r="V2667">
        <v>12</v>
      </c>
      <c r="W2667" t="s">
        <v>87</v>
      </c>
    </row>
    <row r="2668" spans="1:23">
      <c r="A2668">
        <v>3852</v>
      </c>
      <c r="B2668" s="11">
        <v>46381</v>
      </c>
      <c r="C2668">
        <v>2026</v>
      </c>
      <c r="D2668" t="s">
        <v>92</v>
      </c>
      <c r="E2668" t="s">
        <v>87</v>
      </c>
      <c r="F2668" t="s">
        <v>11</v>
      </c>
      <c r="G2668" t="s">
        <v>12</v>
      </c>
      <c r="H2668" t="s">
        <v>19</v>
      </c>
      <c r="I2668" t="s">
        <v>16</v>
      </c>
      <c r="J2668" t="s">
        <v>34</v>
      </c>
      <c r="K2668" t="s">
        <v>42</v>
      </c>
      <c r="L2668">
        <v>1</v>
      </c>
      <c r="M2668">
        <v>35.54</v>
      </c>
      <c r="N2668">
        <v>0.1</v>
      </c>
      <c r="O2668">
        <v>13.63</v>
      </c>
      <c r="P2668">
        <v>31.986000000000001</v>
      </c>
      <c r="Q2668">
        <v>13.63</v>
      </c>
      <c r="R2668">
        <v>18.356000000000002</v>
      </c>
      <c r="S2668">
        <v>0.5738760707809667</v>
      </c>
      <c r="T2668">
        <v>2026</v>
      </c>
      <c r="U2668" t="s">
        <v>92</v>
      </c>
      <c r="V2668">
        <v>12</v>
      </c>
      <c r="W2668" t="s">
        <v>87</v>
      </c>
    </row>
    <row r="2669" spans="1:23">
      <c r="A2669">
        <v>4507</v>
      </c>
      <c r="B2669" s="11">
        <v>46381</v>
      </c>
      <c r="C2669">
        <v>2026</v>
      </c>
      <c r="D2669" t="s">
        <v>92</v>
      </c>
      <c r="E2669" t="s">
        <v>87</v>
      </c>
      <c r="F2669" t="s">
        <v>6</v>
      </c>
      <c r="G2669" t="s">
        <v>43</v>
      </c>
      <c r="H2669" t="s">
        <v>28</v>
      </c>
      <c r="I2669" t="s">
        <v>3</v>
      </c>
      <c r="J2669" t="s">
        <v>14</v>
      </c>
      <c r="K2669" t="s">
        <v>48</v>
      </c>
      <c r="L2669">
        <v>2</v>
      </c>
      <c r="M2669">
        <v>167.21</v>
      </c>
      <c r="N2669">
        <v>0.05</v>
      </c>
      <c r="O2669">
        <v>88.23</v>
      </c>
      <c r="P2669">
        <v>317.69900000000001</v>
      </c>
      <c r="Q2669">
        <v>176.46</v>
      </c>
      <c r="R2669">
        <v>141.239</v>
      </c>
      <c r="S2669">
        <v>0.44456860109726504</v>
      </c>
      <c r="T2669">
        <v>2026</v>
      </c>
      <c r="U2669" t="s">
        <v>92</v>
      </c>
      <c r="V2669">
        <v>12</v>
      </c>
      <c r="W2669" t="s">
        <v>87</v>
      </c>
    </row>
    <row r="2670" spans="1:23">
      <c r="A2670">
        <v>260</v>
      </c>
      <c r="B2670" s="11">
        <v>46382</v>
      </c>
      <c r="C2670">
        <v>2026</v>
      </c>
      <c r="D2670" t="s">
        <v>92</v>
      </c>
      <c r="E2670" t="s">
        <v>87</v>
      </c>
      <c r="F2670" t="s">
        <v>11</v>
      </c>
      <c r="G2670" t="s">
        <v>12</v>
      </c>
      <c r="H2670" t="s">
        <v>2</v>
      </c>
      <c r="I2670" t="s">
        <v>16</v>
      </c>
      <c r="J2670" t="s">
        <v>9</v>
      </c>
      <c r="K2670" t="s">
        <v>46</v>
      </c>
      <c r="L2670">
        <v>1</v>
      </c>
      <c r="M2670">
        <v>71.89</v>
      </c>
      <c r="N2670">
        <v>0.1</v>
      </c>
      <c r="O2670">
        <v>31.88</v>
      </c>
      <c r="P2670">
        <v>64.701000000000008</v>
      </c>
      <c r="Q2670">
        <v>31.88</v>
      </c>
      <c r="R2670">
        <v>32.821000000000012</v>
      </c>
      <c r="S2670">
        <v>0.50727191233520363</v>
      </c>
      <c r="T2670">
        <v>2026</v>
      </c>
      <c r="U2670" t="s">
        <v>92</v>
      </c>
      <c r="V2670">
        <v>12</v>
      </c>
      <c r="W2670" t="s">
        <v>87</v>
      </c>
    </row>
    <row r="2671" spans="1:23">
      <c r="A2671">
        <v>1659</v>
      </c>
      <c r="B2671" s="11">
        <v>46382</v>
      </c>
      <c r="C2671">
        <v>2026</v>
      </c>
      <c r="D2671" t="s">
        <v>92</v>
      </c>
      <c r="E2671" t="s">
        <v>87</v>
      </c>
      <c r="F2671" t="s">
        <v>0</v>
      </c>
      <c r="G2671" t="s">
        <v>50</v>
      </c>
      <c r="H2671" t="s">
        <v>19</v>
      </c>
      <c r="I2671" t="s">
        <v>13</v>
      </c>
      <c r="J2671" t="s">
        <v>14</v>
      </c>
      <c r="K2671" t="s">
        <v>44</v>
      </c>
      <c r="L2671">
        <v>1</v>
      </c>
      <c r="M2671">
        <v>133.56</v>
      </c>
      <c r="N2671">
        <v>0.05</v>
      </c>
      <c r="O2671">
        <v>68.739999999999995</v>
      </c>
      <c r="P2671">
        <v>126.88199999999999</v>
      </c>
      <c r="Q2671">
        <v>68.739999999999995</v>
      </c>
      <c r="R2671">
        <v>58.141999999999996</v>
      </c>
      <c r="S2671">
        <v>0.4582367869358932</v>
      </c>
      <c r="T2671">
        <v>2026</v>
      </c>
      <c r="U2671" t="s">
        <v>92</v>
      </c>
      <c r="V2671">
        <v>12</v>
      </c>
      <c r="W2671" t="s">
        <v>87</v>
      </c>
    </row>
    <row r="2672" spans="1:23">
      <c r="A2672">
        <v>3188</v>
      </c>
      <c r="B2672" s="11">
        <v>46382</v>
      </c>
      <c r="C2672">
        <v>2026</v>
      </c>
      <c r="D2672" t="s">
        <v>92</v>
      </c>
      <c r="E2672" t="s">
        <v>87</v>
      </c>
      <c r="F2672" t="s">
        <v>20</v>
      </c>
      <c r="G2672" t="s">
        <v>31</v>
      </c>
      <c r="H2672" t="s">
        <v>28</v>
      </c>
      <c r="I2672" t="s">
        <v>13</v>
      </c>
      <c r="J2672" t="s">
        <v>23</v>
      </c>
      <c r="K2672" t="s">
        <v>51</v>
      </c>
      <c r="L2672">
        <v>2</v>
      </c>
      <c r="M2672">
        <v>122.28</v>
      </c>
      <c r="N2672">
        <v>0.1</v>
      </c>
      <c r="O2672">
        <v>61.64</v>
      </c>
      <c r="P2672">
        <v>220.10400000000001</v>
      </c>
      <c r="Q2672">
        <v>123.28</v>
      </c>
      <c r="R2672">
        <v>96.824000000000012</v>
      </c>
      <c r="S2672">
        <v>0.43990113764402283</v>
      </c>
      <c r="T2672">
        <v>2026</v>
      </c>
      <c r="U2672" t="s">
        <v>92</v>
      </c>
      <c r="V2672">
        <v>12</v>
      </c>
      <c r="W2672" t="s">
        <v>87</v>
      </c>
    </row>
    <row r="2673" spans="1:23">
      <c r="A2673">
        <v>3673</v>
      </c>
      <c r="B2673" s="11">
        <v>46382</v>
      </c>
      <c r="C2673">
        <v>2026</v>
      </c>
      <c r="D2673" t="s">
        <v>92</v>
      </c>
      <c r="E2673" t="s">
        <v>87</v>
      </c>
      <c r="F2673" t="s">
        <v>0</v>
      </c>
      <c r="G2673" t="s">
        <v>50</v>
      </c>
      <c r="H2673" t="s">
        <v>2</v>
      </c>
      <c r="I2673" t="s">
        <v>16</v>
      </c>
      <c r="J2673" t="s">
        <v>34</v>
      </c>
      <c r="K2673" t="s">
        <v>35</v>
      </c>
      <c r="L2673">
        <v>1</v>
      </c>
      <c r="M2673">
        <v>40.619999999999997</v>
      </c>
      <c r="N2673">
        <v>0</v>
      </c>
      <c r="O2673">
        <v>14.62</v>
      </c>
      <c r="P2673">
        <v>40.619999999999997</v>
      </c>
      <c r="Q2673">
        <v>14.62</v>
      </c>
      <c r="R2673">
        <v>26</v>
      </c>
      <c r="S2673">
        <v>0.64007877892663712</v>
      </c>
      <c r="T2673">
        <v>2026</v>
      </c>
      <c r="U2673" t="s">
        <v>92</v>
      </c>
      <c r="V2673">
        <v>12</v>
      </c>
      <c r="W2673" t="s">
        <v>87</v>
      </c>
    </row>
    <row r="2674" spans="1:23">
      <c r="A2674">
        <v>3805</v>
      </c>
      <c r="B2674" s="11">
        <v>46382</v>
      </c>
      <c r="C2674">
        <v>2026</v>
      </c>
      <c r="D2674" t="s">
        <v>92</v>
      </c>
      <c r="E2674" t="s">
        <v>87</v>
      </c>
      <c r="F2674" t="s">
        <v>20</v>
      </c>
      <c r="G2674" t="s">
        <v>21</v>
      </c>
      <c r="H2674" t="s">
        <v>8</v>
      </c>
      <c r="I2674" t="s">
        <v>16</v>
      </c>
      <c r="J2674" t="s">
        <v>14</v>
      </c>
      <c r="K2674" t="s">
        <v>32</v>
      </c>
      <c r="L2674">
        <v>8</v>
      </c>
      <c r="M2674">
        <v>45.54</v>
      </c>
      <c r="N2674">
        <v>0.15</v>
      </c>
      <c r="O2674">
        <v>18.54</v>
      </c>
      <c r="P2674">
        <v>309.67199999999997</v>
      </c>
      <c r="Q2674">
        <v>148.32</v>
      </c>
      <c r="R2674">
        <v>161.35199999999998</v>
      </c>
      <c r="S2674">
        <v>0.52104161822831896</v>
      </c>
      <c r="T2674">
        <v>2026</v>
      </c>
      <c r="U2674" t="s">
        <v>92</v>
      </c>
      <c r="V2674">
        <v>12</v>
      </c>
      <c r="W2674" t="s">
        <v>87</v>
      </c>
    </row>
    <row r="2675" spans="1:23">
      <c r="A2675">
        <v>3945</v>
      </c>
      <c r="B2675" s="11">
        <v>46382</v>
      </c>
      <c r="C2675">
        <v>2026</v>
      </c>
      <c r="D2675" t="s">
        <v>92</v>
      </c>
      <c r="E2675" t="s">
        <v>87</v>
      </c>
      <c r="F2675" t="s">
        <v>20</v>
      </c>
      <c r="G2675" t="s">
        <v>47</v>
      </c>
      <c r="H2675" t="s">
        <v>8</v>
      </c>
      <c r="I2675" t="s">
        <v>16</v>
      </c>
      <c r="J2675" t="s">
        <v>4</v>
      </c>
      <c r="K2675" t="s">
        <v>22</v>
      </c>
      <c r="L2675">
        <v>4</v>
      </c>
      <c r="M2675">
        <v>50.96</v>
      </c>
      <c r="N2675">
        <v>0.1</v>
      </c>
      <c r="O2675">
        <v>22.14</v>
      </c>
      <c r="P2675">
        <v>183.45600000000002</v>
      </c>
      <c r="Q2675">
        <v>88.56</v>
      </c>
      <c r="R2675">
        <v>94.896000000000015</v>
      </c>
      <c r="S2675">
        <v>0.51726844583987441</v>
      </c>
      <c r="T2675">
        <v>2026</v>
      </c>
      <c r="U2675" t="s">
        <v>92</v>
      </c>
      <c r="V2675">
        <v>12</v>
      </c>
      <c r="W2675" t="s">
        <v>87</v>
      </c>
    </row>
    <row r="2676" spans="1:23">
      <c r="A2676">
        <v>4266</v>
      </c>
      <c r="B2676" s="11">
        <v>46382</v>
      </c>
      <c r="C2676">
        <v>2026</v>
      </c>
      <c r="D2676" t="s">
        <v>92</v>
      </c>
      <c r="E2676" t="s">
        <v>87</v>
      </c>
      <c r="F2676" t="s">
        <v>6</v>
      </c>
      <c r="G2676" t="s">
        <v>7</v>
      </c>
      <c r="H2676" t="s">
        <v>2</v>
      </c>
      <c r="I2676" t="s">
        <v>13</v>
      </c>
      <c r="J2676" t="s">
        <v>4</v>
      </c>
      <c r="K2676" t="s">
        <v>26</v>
      </c>
      <c r="L2676">
        <v>4</v>
      </c>
      <c r="M2676">
        <v>40.19</v>
      </c>
      <c r="N2676">
        <v>0.15</v>
      </c>
      <c r="O2676">
        <v>16.55</v>
      </c>
      <c r="P2676">
        <v>136.64599999999999</v>
      </c>
      <c r="Q2676">
        <v>66.2</v>
      </c>
      <c r="R2676">
        <v>70.445999999999984</v>
      </c>
      <c r="S2676">
        <v>0.51553649576277383</v>
      </c>
      <c r="T2676">
        <v>2026</v>
      </c>
      <c r="U2676" t="s">
        <v>92</v>
      </c>
      <c r="V2676">
        <v>12</v>
      </c>
      <c r="W2676" t="s">
        <v>87</v>
      </c>
    </row>
    <row r="2677" spans="1:23">
      <c r="A2677">
        <v>606</v>
      </c>
      <c r="B2677" s="11">
        <v>46383</v>
      </c>
      <c r="C2677">
        <v>2026</v>
      </c>
      <c r="D2677" t="s">
        <v>92</v>
      </c>
      <c r="E2677" t="s">
        <v>87</v>
      </c>
      <c r="F2677" t="s">
        <v>6</v>
      </c>
      <c r="G2677" t="s">
        <v>43</v>
      </c>
      <c r="H2677" t="s">
        <v>2</v>
      </c>
      <c r="I2677" t="s">
        <v>13</v>
      </c>
      <c r="J2677" t="s">
        <v>23</v>
      </c>
      <c r="K2677" t="s">
        <v>24</v>
      </c>
      <c r="L2677">
        <v>3</v>
      </c>
      <c r="M2677">
        <v>333.84</v>
      </c>
      <c r="N2677">
        <v>0</v>
      </c>
      <c r="O2677">
        <v>193.05</v>
      </c>
      <c r="P2677">
        <v>1001.52</v>
      </c>
      <c r="Q2677">
        <v>579.15000000000009</v>
      </c>
      <c r="R2677">
        <v>422.36999999999989</v>
      </c>
      <c r="S2677">
        <v>0.42172897196261672</v>
      </c>
      <c r="T2677">
        <v>2026</v>
      </c>
      <c r="U2677" t="s">
        <v>92</v>
      </c>
      <c r="V2677">
        <v>12</v>
      </c>
      <c r="W2677" t="s">
        <v>87</v>
      </c>
    </row>
    <row r="2678" spans="1:23">
      <c r="A2678">
        <v>1166</v>
      </c>
      <c r="B2678" s="11">
        <v>46383</v>
      </c>
      <c r="C2678">
        <v>2026</v>
      </c>
      <c r="D2678" t="s">
        <v>92</v>
      </c>
      <c r="E2678" t="s">
        <v>87</v>
      </c>
      <c r="F2678" t="s">
        <v>11</v>
      </c>
      <c r="G2678" t="s">
        <v>52</v>
      </c>
      <c r="H2678" t="s">
        <v>28</v>
      </c>
      <c r="I2678" t="s">
        <v>3</v>
      </c>
      <c r="J2678" t="s">
        <v>23</v>
      </c>
      <c r="K2678" t="s">
        <v>29</v>
      </c>
      <c r="L2678">
        <v>2</v>
      </c>
      <c r="M2678">
        <v>198.94</v>
      </c>
      <c r="N2678">
        <v>0.15</v>
      </c>
      <c r="O2678">
        <v>102.32</v>
      </c>
      <c r="P2678">
        <v>338.19799999999998</v>
      </c>
      <c r="Q2678">
        <v>204.64</v>
      </c>
      <c r="R2678">
        <v>133.55799999999999</v>
      </c>
      <c r="S2678">
        <v>0.39491067362905752</v>
      </c>
      <c r="T2678">
        <v>2026</v>
      </c>
      <c r="U2678" t="s">
        <v>92</v>
      </c>
      <c r="V2678">
        <v>12</v>
      </c>
      <c r="W2678" t="s">
        <v>87</v>
      </c>
    </row>
    <row r="2679" spans="1:23">
      <c r="A2679">
        <v>1913</v>
      </c>
      <c r="B2679" s="11">
        <v>46383</v>
      </c>
      <c r="C2679">
        <v>2026</v>
      </c>
      <c r="D2679" t="s">
        <v>92</v>
      </c>
      <c r="E2679" t="s">
        <v>87</v>
      </c>
      <c r="F2679" t="s">
        <v>11</v>
      </c>
      <c r="G2679" t="s">
        <v>25</v>
      </c>
      <c r="H2679" t="s">
        <v>28</v>
      </c>
      <c r="I2679" t="s">
        <v>13</v>
      </c>
      <c r="J2679" t="s">
        <v>34</v>
      </c>
      <c r="K2679" t="s">
        <v>42</v>
      </c>
      <c r="L2679">
        <v>3</v>
      </c>
      <c r="M2679">
        <v>35.979999999999997</v>
      </c>
      <c r="N2679">
        <v>0</v>
      </c>
      <c r="O2679">
        <v>13.6</v>
      </c>
      <c r="P2679">
        <v>107.94</v>
      </c>
      <c r="Q2679">
        <v>40.799999999999997</v>
      </c>
      <c r="R2679">
        <v>67.14</v>
      </c>
      <c r="S2679">
        <v>0.62201222901612008</v>
      </c>
      <c r="T2679">
        <v>2026</v>
      </c>
      <c r="U2679" t="s">
        <v>92</v>
      </c>
      <c r="V2679">
        <v>12</v>
      </c>
      <c r="W2679" t="s">
        <v>87</v>
      </c>
    </row>
    <row r="2680" spans="1:23">
      <c r="A2680">
        <v>2402</v>
      </c>
      <c r="B2680" s="11">
        <v>46383</v>
      </c>
      <c r="C2680">
        <v>2026</v>
      </c>
      <c r="D2680" t="s">
        <v>92</v>
      </c>
      <c r="E2680" t="s">
        <v>87</v>
      </c>
      <c r="F2680" t="s">
        <v>6</v>
      </c>
      <c r="G2680" t="s">
        <v>49</v>
      </c>
      <c r="H2680" t="s">
        <v>28</v>
      </c>
      <c r="I2680" t="s">
        <v>13</v>
      </c>
      <c r="J2680" t="s">
        <v>14</v>
      </c>
      <c r="K2680" t="s">
        <v>44</v>
      </c>
      <c r="L2680">
        <v>6</v>
      </c>
      <c r="M2680">
        <v>133.4</v>
      </c>
      <c r="N2680">
        <v>0.1</v>
      </c>
      <c r="O2680">
        <v>66.3</v>
      </c>
      <c r="P2680">
        <v>720.36000000000013</v>
      </c>
      <c r="Q2680">
        <v>397.79999999999995</v>
      </c>
      <c r="R2680">
        <v>322.56000000000017</v>
      </c>
      <c r="S2680">
        <v>0.44777611194402817</v>
      </c>
      <c r="T2680">
        <v>2026</v>
      </c>
      <c r="U2680" t="s">
        <v>92</v>
      </c>
      <c r="V2680">
        <v>12</v>
      </c>
      <c r="W2680" t="s">
        <v>87</v>
      </c>
    </row>
    <row r="2681" spans="1:23">
      <c r="A2681">
        <v>3192</v>
      </c>
      <c r="B2681" s="11">
        <v>46383</v>
      </c>
      <c r="C2681">
        <v>2026</v>
      </c>
      <c r="D2681" t="s">
        <v>92</v>
      </c>
      <c r="E2681" t="s">
        <v>87</v>
      </c>
      <c r="F2681" t="s">
        <v>20</v>
      </c>
      <c r="G2681" t="s">
        <v>31</v>
      </c>
      <c r="H2681" t="s">
        <v>2</v>
      </c>
      <c r="I2681" t="s">
        <v>3</v>
      </c>
      <c r="J2681" t="s">
        <v>9</v>
      </c>
      <c r="K2681" t="s">
        <v>10</v>
      </c>
      <c r="L2681">
        <v>2</v>
      </c>
      <c r="M2681">
        <v>93.45</v>
      </c>
      <c r="N2681">
        <v>0</v>
      </c>
      <c r="O2681">
        <v>45.75</v>
      </c>
      <c r="P2681">
        <v>186.9</v>
      </c>
      <c r="Q2681">
        <v>91.5</v>
      </c>
      <c r="R2681">
        <v>95.4</v>
      </c>
      <c r="S2681">
        <v>0.5104333868378812</v>
      </c>
      <c r="T2681">
        <v>2026</v>
      </c>
      <c r="U2681" t="s">
        <v>92</v>
      </c>
      <c r="V2681">
        <v>12</v>
      </c>
      <c r="W2681" t="s">
        <v>87</v>
      </c>
    </row>
    <row r="2682" spans="1:23">
      <c r="A2682">
        <v>3721</v>
      </c>
      <c r="B2682" s="11">
        <v>46383</v>
      </c>
      <c r="C2682">
        <v>2026</v>
      </c>
      <c r="D2682" t="s">
        <v>92</v>
      </c>
      <c r="E2682" t="s">
        <v>87</v>
      </c>
      <c r="F2682" t="s">
        <v>11</v>
      </c>
      <c r="G2682" t="s">
        <v>25</v>
      </c>
      <c r="H2682" t="s">
        <v>28</v>
      </c>
      <c r="I2682" t="s">
        <v>13</v>
      </c>
      <c r="J2682" t="s">
        <v>34</v>
      </c>
      <c r="K2682" t="s">
        <v>45</v>
      </c>
      <c r="L2682">
        <v>1</v>
      </c>
      <c r="M2682">
        <v>49.79</v>
      </c>
      <c r="N2682">
        <v>0.2</v>
      </c>
      <c r="O2682">
        <v>21.87</v>
      </c>
      <c r="P2682">
        <v>39.832000000000001</v>
      </c>
      <c r="Q2682">
        <v>21.87</v>
      </c>
      <c r="R2682">
        <v>17.962</v>
      </c>
      <c r="S2682">
        <v>0.45094396465153641</v>
      </c>
      <c r="T2682">
        <v>2026</v>
      </c>
      <c r="U2682" t="s">
        <v>92</v>
      </c>
      <c r="V2682">
        <v>12</v>
      </c>
      <c r="W2682" t="s">
        <v>87</v>
      </c>
    </row>
    <row r="2683" spans="1:23">
      <c r="A2683">
        <v>3882</v>
      </c>
      <c r="B2683" s="11">
        <v>46383</v>
      </c>
      <c r="C2683">
        <v>2026</v>
      </c>
      <c r="D2683" t="s">
        <v>92</v>
      </c>
      <c r="E2683" t="s">
        <v>87</v>
      </c>
      <c r="F2683" t="s">
        <v>20</v>
      </c>
      <c r="G2683" t="s">
        <v>33</v>
      </c>
      <c r="H2683" t="s">
        <v>28</v>
      </c>
      <c r="I2683" t="s">
        <v>3</v>
      </c>
      <c r="J2683" t="s">
        <v>9</v>
      </c>
      <c r="K2683" t="s">
        <v>46</v>
      </c>
      <c r="L2683">
        <v>3</v>
      </c>
      <c r="M2683">
        <v>70.430000000000007</v>
      </c>
      <c r="N2683">
        <v>0.1</v>
      </c>
      <c r="O2683">
        <v>32.869999999999997</v>
      </c>
      <c r="P2683">
        <v>190.16100000000003</v>
      </c>
      <c r="Q2683">
        <v>98.609999999999985</v>
      </c>
      <c r="R2683">
        <v>91.551000000000045</v>
      </c>
      <c r="S2683">
        <v>0.48143941186678674</v>
      </c>
      <c r="T2683">
        <v>2026</v>
      </c>
      <c r="U2683" t="s">
        <v>92</v>
      </c>
      <c r="V2683">
        <v>12</v>
      </c>
      <c r="W2683" t="s">
        <v>87</v>
      </c>
    </row>
    <row r="2684" spans="1:23">
      <c r="A2684">
        <v>4945</v>
      </c>
      <c r="B2684" s="11">
        <v>46383</v>
      </c>
      <c r="C2684">
        <v>2026</v>
      </c>
      <c r="D2684" t="s">
        <v>92</v>
      </c>
      <c r="E2684" t="s">
        <v>87</v>
      </c>
      <c r="F2684" t="s">
        <v>11</v>
      </c>
      <c r="G2684" t="s">
        <v>12</v>
      </c>
      <c r="H2684" t="s">
        <v>2</v>
      </c>
      <c r="I2684" t="s">
        <v>16</v>
      </c>
      <c r="J2684" t="s">
        <v>23</v>
      </c>
      <c r="K2684" t="s">
        <v>40</v>
      </c>
      <c r="L2684">
        <v>2</v>
      </c>
      <c r="M2684">
        <v>82.04</v>
      </c>
      <c r="N2684">
        <v>0.1</v>
      </c>
      <c r="O2684">
        <v>38.880000000000003</v>
      </c>
      <c r="P2684">
        <v>147.67200000000003</v>
      </c>
      <c r="Q2684">
        <v>77.760000000000005</v>
      </c>
      <c r="R2684">
        <v>69.91200000000002</v>
      </c>
      <c r="S2684">
        <v>0.47342759629449055</v>
      </c>
      <c r="T2684">
        <v>2026</v>
      </c>
      <c r="U2684" t="s">
        <v>92</v>
      </c>
      <c r="V2684">
        <v>12</v>
      </c>
      <c r="W2684" t="s">
        <v>87</v>
      </c>
    </row>
    <row r="2685" spans="1:23">
      <c r="A2685">
        <v>5084</v>
      </c>
      <c r="B2685" s="11">
        <v>46383</v>
      </c>
      <c r="C2685">
        <v>2026</v>
      </c>
      <c r="D2685" t="s">
        <v>92</v>
      </c>
      <c r="E2685" t="s">
        <v>87</v>
      </c>
      <c r="F2685" t="s">
        <v>6</v>
      </c>
      <c r="G2685" t="s">
        <v>41</v>
      </c>
      <c r="H2685" t="s">
        <v>28</v>
      </c>
      <c r="I2685" t="s">
        <v>3</v>
      </c>
      <c r="J2685" t="s">
        <v>14</v>
      </c>
      <c r="K2685" t="s">
        <v>15</v>
      </c>
      <c r="L2685">
        <v>1</v>
      </c>
      <c r="M2685">
        <v>35.409999999999997</v>
      </c>
      <c r="N2685">
        <v>0.2</v>
      </c>
      <c r="O2685">
        <v>13.54</v>
      </c>
      <c r="P2685">
        <v>28.327999999999999</v>
      </c>
      <c r="Q2685">
        <v>13.54</v>
      </c>
      <c r="R2685">
        <v>14.788</v>
      </c>
      <c r="S2685">
        <v>0.5220276757977973</v>
      </c>
      <c r="T2685">
        <v>2026</v>
      </c>
      <c r="U2685" t="s">
        <v>92</v>
      </c>
      <c r="V2685">
        <v>12</v>
      </c>
      <c r="W2685" t="s">
        <v>87</v>
      </c>
    </row>
    <row r="2686" spans="1:23">
      <c r="A2686">
        <v>246</v>
      </c>
      <c r="B2686" s="11">
        <v>46384</v>
      </c>
      <c r="C2686">
        <v>2026</v>
      </c>
      <c r="D2686" t="s">
        <v>92</v>
      </c>
      <c r="E2686" t="s">
        <v>87</v>
      </c>
      <c r="F2686" t="s">
        <v>20</v>
      </c>
      <c r="G2686" t="s">
        <v>31</v>
      </c>
      <c r="H2686" t="s">
        <v>28</v>
      </c>
      <c r="I2686" t="s">
        <v>16</v>
      </c>
      <c r="J2686" t="s">
        <v>4</v>
      </c>
      <c r="K2686" t="s">
        <v>26</v>
      </c>
      <c r="L2686">
        <v>1</v>
      </c>
      <c r="M2686">
        <v>41.06</v>
      </c>
      <c r="N2686">
        <v>0.1</v>
      </c>
      <c r="O2686">
        <v>16.23</v>
      </c>
      <c r="P2686">
        <v>36.954000000000001</v>
      </c>
      <c r="Q2686">
        <v>16.23</v>
      </c>
      <c r="R2686">
        <v>20.724</v>
      </c>
      <c r="S2686">
        <v>0.5608053255398604</v>
      </c>
      <c r="T2686">
        <v>2026</v>
      </c>
      <c r="U2686" t="s">
        <v>92</v>
      </c>
      <c r="V2686">
        <v>12</v>
      </c>
      <c r="W2686" t="s">
        <v>87</v>
      </c>
    </row>
    <row r="2687" spans="1:23">
      <c r="A2687">
        <v>537</v>
      </c>
      <c r="B2687" s="11">
        <v>46384</v>
      </c>
      <c r="C2687">
        <v>2026</v>
      </c>
      <c r="D2687" t="s">
        <v>92</v>
      </c>
      <c r="E2687" t="s">
        <v>87</v>
      </c>
      <c r="F2687" t="s">
        <v>20</v>
      </c>
      <c r="G2687" t="s">
        <v>33</v>
      </c>
      <c r="H2687" t="s">
        <v>8</v>
      </c>
      <c r="I2687" t="s">
        <v>16</v>
      </c>
      <c r="J2687" t="s">
        <v>9</v>
      </c>
      <c r="K2687" t="s">
        <v>10</v>
      </c>
      <c r="L2687">
        <v>12</v>
      </c>
      <c r="M2687">
        <v>90.29</v>
      </c>
      <c r="N2687">
        <v>0.1</v>
      </c>
      <c r="O2687">
        <v>45.76</v>
      </c>
      <c r="P2687">
        <v>975.13200000000006</v>
      </c>
      <c r="Q2687">
        <v>549.12</v>
      </c>
      <c r="R2687">
        <v>426.01200000000006</v>
      </c>
      <c r="S2687">
        <v>0.43687623829389255</v>
      </c>
      <c r="T2687">
        <v>2026</v>
      </c>
      <c r="U2687" t="s">
        <v>92</v>
      </c>
      <c r="V2687">
        <v>12</v>
      </c>
      <c r="W2687" t="s">
        <v>87</v>
      </c>
    </row>
    <row r="2688" spans="1:23">
      <c r="A2688">
        <v>968</v>
      </c>
      <c r="B2688" s="11">
        <v>46384</v>
      </c>
      <c r="C2688">
        <v>2026</v>
      </c>
      <c r="D2688" t="s">
        <v>92</v>
      </c>
      <c r="E2688" t="s">
        <v>87</v>
      </c>
      <c r="F2688" t="s">
        <v>6</v>
      </c>
      <c r="G2688" t="s">
        <v>43</v>
      </c>
      <c r="H2688" t="s">
        <v>19</v>
      </c>
      <c r="I2688" t="s">
        <v>13</v>
      </c>
      <c r="J2688" t="s">
        <v>4</v>
      </c>
      <c r="K2688" t="s">
        <v>30</v>
      </c>
      <c r="L2688">
        <v>1</v>
      </c>
      <c r="M2688">
        <v>103.13</v>
      </c>
      <c r="N2688">
        <v>0.15</v>
      </c>
      <c r="O2688">
        <v>50.06</v>
      </c>
      <c r="P2688">
        <v>87.660499999999999</v>
      </c>
      <c r="Q2688">
        <v>50.06</v>
      </c>
      <c r="R2688">
        <v>37.600499999999997</v>
      </c>
      <c r="S2688">
        <v>0.42893321393329947</v>
      </c>
      <c r="T2688">
        <v>2026</v>
      </c>
      <c r="U2688" t="s">
        <v>92</v>
      </c>
      <c r="V2688">
        <v>12</v>
      </c>
      <c r="W2688" t="s">
        <v>87</v>
      </c>
    </row>
    <row r="2689" spans="1:23">
      <c r="A2689">
        <v>1234</v>
      </c>
      <c r="B2689" s="11">
        <v>46384</v>
      </c>
      <c r="C2689">
        <v>2026</v>
      </c>
      <c r="D2689" t="s">
        <v>92</v>
      </c>
      <c r="E2689" t="s">
        <v>87</v>
      </c>
      <c r="F2689" t="s">
        <v>20</v>
      </c>
      <c r="G2689" t="s">
        <v>47</v>
      </c>
      <c r="H2689" t="s">
        <v>2</v>
      </c>
      <c r="I2689" t="s">
        <v>3</v>
      </c>
      <c r="J2689" t="s">
        <v>4</v>
      </c>
      <c r="K2689" t="s">
        <v>5</v>
      </c>
      <c r="L2689">
        <v>1</v>
      </c>
      <c r="M2689">
        <v>81.39</v>
      </c>
      <c r="N2689">
        <v>0.05</v>
      </c>
      <c r="O2689">
        <v>43.54</v>
      </c>
      <c r="P2689">
        <v>77.320499999999996</v>
      </c>
      <c r="Q2689">
        <v>43.54</v>
      </c>
      <c r="R2689">
        <v>33.780499999999996</v>
      </c>
      <c r="S2689">
        <v>0.43688931137279247</v>
      </c>
      <c r="T2689">
        <v>2026</v>
      </c>
      <c r="U2689" t="s">
        <v>92</v>
      </c>
      <c r="V2689">
        <v>12</v>
      </c>
      <c r="W2689" t="s">
        <v>87</v>
      </c>
    </row>
    <row r="2690" spans="1:23">
      <c r="A2690">
        <v>2061</v>
      </c>
      <c r="B2690" s="11">
        <v>46384</v>
      </c>
      <c r="C2690">
        <v>2026</v>
      </c>
      <c r="D2690" t="s">
        <v>92</v>
      </c>
      <c r="E2690" t="s">
        <v>87</v>
      </c>
      <c r="F2690" t="s">
        <v>0</v>
      </c>
      <c r="G2690" t="s">
        <v>50</v>
      </c>
      <c r="H2690" t="s">
        <v>28</v>
      </c>
      <c r="I2690" t="s">
        <v>3</v>
      </c>
      <c r="J2690" t="s">
        <v>23</v>
      </c>
      <c r="K2690" t="s">
        <v>24</v>
      </c>
      <c r="L2690">
        <v>2</v>
      </c>
      <c r="M2690">
        <v>342.78</v>
      </c>
      <c r="N2690">
        <v>0</v>
      </c>
      <c r="O2690">
        <v>197.89</v>
      </c>
      <c r="P2690">
        <v>685.56</v>
      </c>
      <c r="Q2690">
        <v>395.78</v>
      </c>
      <c r="R2690">
        <v>289.77999999999997</v>
      </c>
      <c r="S2690">
        <v>0.4226909387945621</v>
      </c>
      <c r="T2690">
        <v>2026</v>
      </c>
      <c r="U2690" t="s">
        <v>92</v>
      </c>
      <c r="V2690">
        <v>12</v>
      </c>
      <c r="W2690" t="s">
        <v>87</v>
      </c>
    </row>
    <row r="2691" spans="1:23">
      <c r="A2691">
        <v>2219</v>
      </c>
      <c r="B2691" s="11">
        <v>46384</v>
      </c>
      <c r="C2691">
        <v>2026</v>
      </c>
      <c r="D2691" t="s">
        <v>92</v>
      </c>
      <c r="E2691" t="s">
        <v>87</v>
      </c>
      <c r="F2691" t="s">
        <v>6</v>
      </c>
      <c r="G2691" t="s">
        <v>49</v>
      </c>
      <c r="H2691" t="s">
        <v>2</v>
      </c>
      <c r="I2691" t="s">
        <v>3</v>
      </c>
      <c r="J2691" t="s">
        <v>9</v>
      </c>
      <c r="K2691" t="s">
        <v>17</v>
      </c>
      <c r="L2691">
        <v>1</v>
      </c>
      <c r="M2691">
        <v>147</v>
      </c>
      <c r="N2691">
        <v>0.15</v>
      </c>
      <c r="O2691">
        <v>79.58</v>
      </c>
      <c r="P2691">
        <v>124.95</v>
      </c>
      <c r="Q2691">
        <v>79.58</v>
      </c>
      <c r="R2691">
        <v>45.370000000000005</v>
      </c>
      <c r="S2691">
        <v>0.36310524209683875</v>
      </c>
      <c r="T2691">
        <v>2026</v>
      </c>
      <c r="U2691" t="s">
        <v>92</v>
      </c>
      <c r="V2691">
        <v>12</v>
      </c>
      <c r="W2691" t="s">
        <v>87</v>
      </c>
    </row>
    <row r="2692" spans="1:23">
      <c r="A2692">
        <v>2651</v>
      </c>
      <c r="B2692" s="11">
        <v>46384</v>
      </c>
      <c r="C2692">
        <v>2026</v>
      </c>
      <c r="D2692" t="s">
        <v>92</v>
      </c>
      <c r="E2692" t="s">
        <v>87</v>
      </c>
      <c r="F2692" t="s">
        <v>0</v>
      </c>
      <c r="G2692" t="s">
        <v>50</v>
      </c>
      <c r="H2692" t="s">
        <v>2</v>
      </c>
      <c r="I2692" t="s">
        <v>13</v>
      </c>
      <c r="J2692" t="s">
        <v>14</v>
      </c>
      <c r="K2692" t="s">
        <v>32</v>
      </c>
      <c r="L2692">
        <v>1</v>
      </c>
      <c r="M2692">
        <v>45.69</v>
      </c>
      <c r="N2692">
        <v>0.2</v>
      </c>
      <c r="O2692">
        <v>18.829999999999998</v>
      </c>
      <c r="P2692">
        <v>36.552</v>
      </c>
      <c r="Q2692">
        <v>18.829999999999998</v>
      </c>
      <c r="R2692">
        <v>17.722000000000001</v>
      </c>
      <c r="S2692">
        <v>0.48484351061501429</v>
      </c>
      <c r="T2692">
        <v>2026</v>
      </c>
      <c r="U2692" t="s">
        <v>92</v>
      </c>
      <c r="V2692">
        <v>12</v>
      </c>
      <c r="W2692" t="s">
        <v>87</v>
      </c>
    </row>
    <row r="2693" spans="1:23">
      <c r="A2693">
        <v>3173</v>
      </c>
      <c r="B2693" s="11">
        <v>46384</v>
      </c>
      <c r="C2693">
        <v>2026</v>
      </c>
      <c r="D2693" t="s">
        <v>92</v>
      </c>
      <c r="E2693" t="s">
        <v>87</v>
      </c>
      <c r="F2693" t="s">
        <v>6</v>
      </c>
      <c r="G2693" t="s">
        <v>43</v>
      </c>
      <c r="H2693" t="s">
        <v>28</v>
      </c>
      <c r="I2693" t="s">
        <v>3</v>
      </c>
      <c r="J2693" t="s">
        <v>4</v>
      </c>
      <c r="K2693" t="s">
        <v>26</v>
      </c>
      <c r="L2693">
        <v>1</v>
      </c>
      <c r="M2693">
        <v>39.69</v>
      </c>
      <c r="N2693">
        <v>0</v>
      </c>
      <c r="O2693">
        <v>17.09</v>
      </c>
      <c r="P2693">
        <v>39.69</v>
      </c>
      <c r="Q2693">
        <v>17.09</v>
      </c>
      <c r="R2693">
        <v>22.599999999999998</v>
      </c>
      <c r="S2693">
        <v>0.56941295036533135</v>
      </c>
      <c r="T2693">
        <v>2026</v>
      </c>
      <c r="U2693" t="s">
        <v>92</v>
      </c>
      <c r="V2693">
        <v>12</v>
      </c>
      <c r="W2693" t="s">
        <v>87</v>
      </c>
    </row>
    <row r="2694" spans="1:23">
      <c r="A2694">
        <v>3409</v>
      </c>
      <c r="B2694" s="11">
        <v>46384</v>
      </c>
      <c r="C2694">
        <v>2026</v>
      </c>
      <c r="D2694" t="s">
        <v>92</v>
      </c>
      <c r="E2694" t="s">
        <v>87</v>
      </c>
      <c r="F2694" t="s">
        <v>20</v>
      </c>
      <c r="G2694" t="s">
        <v>21</v>
      </c>
      <c r="H2694" t="s">
        <v>2</v>
      </c>
      <c r="I2694" t="s">
        <v>13</v>
      </c>
      <c r="J2694" t="s">
        <v>23</v>
      </c>
      <c r="K2694" t="s">
        <v>51</v>
      </c>
      <c r="L2694">
        <v>5</v>
      </c>
      <c r="M2694">
        <v>122.42</v>
      </c>
      <c r="N2694">
        <v>0</v>
      </c>
      <c r="O2694">
        <v>60.8</v>
      </c>
      <c r="P2694">
        <v>612.1</v>
      </c>
      <c r="Q2694">
        <v>304</v>
      </c>
      <c r="R2694">
        <v>308.10000000000002</v>
      </c>
      <c r="S2694">
        <v>0.50334912595981052</v>
      </c>
      <c r="T2694">
        <v>2026</v>
      </c>
      <c r="U2694" t="s">
        <v>92</v>
      </c>
      <c r="V2694">
        <v>12</v>
      </c>
      <c r="W2694" t="s">
        <v>87</v>
      </c>
    </row>
    <row r="2695" spans="1:23">
      <c r="A2695">
        <v>3535</v>
      </c>
      <c r="B2695" s="11">
        <v>46384</v>
      </c>
      <c r="C2695">
        <v>2026</v>
      </c>
      <c r="D2695" t="s">
        <v>92</v>
      </c>
      <c r="E2695" t="s">
        <v>87</v>
      </c>
      <c r="F2695" t="s">
        <v>6</v>
      </c>
      <c r="G2695" t="s">
        <v>27</v>
      </c>
      <c r="H2695" t="s">
        <v>19</v>
      </c>
      <c r="I2695" t="s">
        <v>13</v>
      </c>
      <c r="J2695" t="s">
        <v>14</v>
      </c>
      <c r="K2695" t="s">
        <v>15</v>
      </c>
      <c r="L2695">
        <v>1</v>
      </c>
      <c r="M2695">
        <v>37.03</v>
      </c>
      <c r="N2695">
        <v>0.15</v>
      </c>
      <c r="O2695">
        <v>13.53</v>
      </c>
      <c r="P2695">
        <v>31.4755</v>
      </c>
      <c r="Q2695">
        <v>13.53</v>
      </c>
      <c r="R2695">
        <v>17.945500000000003</v>
      </c>
      <c r="S2695">
        <v>0.57014185636447401</v>
      </c>
      <c r="T2695">
        <v>2026</v>
      </c>
      <c r="U2695" t="s">
        <v>92</v>
      </c>
      <c r="V2695">
        <v>12</v>
      </c>
      <c r="W2695" t="s">
        <v>87</v>
      </c>
    </row>
    <row r="2696" spans="1:23">
      <c r="A2696">
        <v>5134</v>
      </c>
      <c r="B2696" s="11">
        <v>46384</v>
      </c>
      <c r="C2696">
        <v>2026</v>
      </c>
      <c r="D2696" t="s">
        <v>92</v>
      </c>
      <c r="E2696" t="s">
        <v>87</v>
      </c>
      <c r="F2696" t="s">
        <v>6</v>
      </c>
      <c r="G2696" t="s">
        <v>49</v>
      </c>
      <c r="H2696" t="s">
        <v>19</v>
      </c>
      <c r="I2696" t="s">
        <v>3</v>
      </c>
      <c r="J2696" t="s">
        <v>9</v>
      </c>
      <c r="K2696" t="s">
        <v>10</v>
      </c>
      <c r="L2696">
        <v>1</v>
      </c>
      <c r="M2696">
        <v>90.99</v>
      </c>
      <c r="N2696">
        <v>0.05</v>
      </c>
      <c r="O2696">
        <v>44.78</v>
      </c>
      <c r="P2696">
        <v>86.440499999999986</v>
      </c>
      <c r="Q2696">
        <v>44.78</v>
      </c>
      <c r="R2696">
        <v>41.660499999999985</v>
      </c>
      <c r="S2696">
        <v>0.48195579618350187</v>
      </c>
      <c r="T2696">
        <v>2026</v>
      </c>
      <c r="U2696" t="s">
        <v>92</v>
      </c>
      <c r="V2696">
        <v>12</v>
      </c>
      <c r="W2696" t="s">
        <v>87</v>
      </c>
    </row>
    <row r="2697" spans="1:23">
      <c r="A2697">
        <v>2011</v>
      </c>
      <c r="B2697" s="11">
        <v>46385</v>
      </c>
      <c r="C2697">
        <v>2026</v>
      </c>
      <c r="D2697" t="s">
        <v>92</v>
      </c>
      <c r="E2697" t="s">
        <v>87</v>
      </c>
      <c r="F2697" t="s">
        <v>6</v>
      </c>
      <c r="G2697" t="s">
        <v>41</v>
      </c>
      <c r="H2697" t="s">
        <v>2</v>
      </c>
      <c r="I2697" t="s">
        <v>3</v>
      </c>
      <c r="J2697" t="s">
        <v>9</v>
      </c>
      <c r="K2697" t="s">
        <v>10</v>
      </c>
      <c r="L2697">
        <v>1</v>
      </c>
      <c r="M2697">
        <v>90.81</v>
      </c>
      <c r="N2697">
        <v>0.1</v>
      </c>
      <c r="O2697">
        <v>46.53</v>
      </c>
      <c r="P2697">
        <v>81.728999999999999</v>
      </c>
      <c r="Q2697">
        <v>46.53</v>
      </c>
      <c r="R2697">
        <v>35.198999999999998</v>
      </c>
      <c r="S2697">
        <v>0.43067944059024332</v>
      </c>
      <c r="T2697">
        <v>2026</v>
      </c>
      <c r="U2697" t="s">
        <v>92</v>
      </c>
      <c r="V2697">
        <v>12</v>
      </c>
      <c r="W2697" t="s">
        <v>87</v>
      </c>
    </row>
    <row r="2698" spans="1:23">
      <c r="A2698">
        <v>2477</v>
      </c>
      <c r="B2698" s="11">
        <v>46385</v>
      </c>
      <c r="C2698">
        <v>2026</v>
      </c>
      <c r="D2698" t="s">
        <v>92</v>
      </c>
      <c r="E2698" t="s">
        <v>87</v>
      </c>
      <c r="F2698" t="s">
        <v>0</v>
      </c>
      <c r="G2698" t="s">
        <v>50</v>
      </c>
      <c r="H2698" t="s">
        <v>19</v>
      </c>
      <c r="I2698" t="s">
        <v>13</v>
      </c>
      <c r="J2698" t="s">
        <v>4</v>
      </c>
      <c r="K2698" t="s">
        <v>26</v>
      </c>
      <c r="L2698">
        <v>1</v>
      </c>
      <c r="M2698">
        <v>41.28</v>
      </c>
      <c r="N2698">
        <v>0.15</v>
      </c>
      <c r="O2698">
        <v>16.41</v>
      </c>
      <c r="P2698">
        <v>35.088000000000001</v>
      </c>
      <c r="Q2698">
        <v>16.41</v>
      </c>
      <c r="R2698">
        <v>18.678000000000001</v>
      </c>
      <c r="S2698">
        <v>0.53231874145006841</v>
      </c>
      <c r="T2698">
        <v>2026</v>
      </c>
      <c r="U2698" t="s">
        <v>92</v>
      </c>
      <c r="V2698">
        <v>12</v>
      </c>
      <c r="W2698" t="s">
        <v>87</v>
      </c>
    </row>
    <row r="2699" spans="1:23">
      <c r="A2699">
        <v>2745</v>
      </c>
      <c r="B2699" s="11">
        <v>46385</v>
      </c>
      <c r="C2699">
        <v>2026</v>
      </c>
      <c r="D2699" t="s">
        <v>92</v>
      </c>
      <c r="E2699" t="s">
        <v>87</v>
      </c>
      <c r="F2699" t="s">
        <v>20</v>
      </c>
      <c r="G2699" t="s">
        <v>47</v>
      </c>
      <c r="H2699" t="s">
        <v>28</v>
      </c>
      <c r="I2699" t="s">
        <v>16</v>
      </c>
      <c r="J2699" t="s">
        <v>14</v>
      </c>
      <c r="K2699" t="s">
        <v>32</v>
      </c>
      <c r="L2699">
        <v>1</v>
      </c>
      <c r="M2699">
        <v>46.07</v>
      </c>
      <c r="N2699">
        <v>0</v>
      </c>
      <c r="O2699">
        <v>18.420000000000002</v>
      </c>
      <c r="P2699">
        <v>46.07</v>
      </c>
      <c r="Q2699">
        <v>18.420000000000002</v>
      </c>
      <c r="R2699">
        <v>27.65</v>
      </c>
      <c r="S2699">
        <v>0.60017364879531143</v>
      </c>
      <c r="T2699">
        <v>2026</v>
      </c>
      <c r="U2699" t="s">
        <v>92</v>
      </c>
      <c r="V2699">
        <v>12</v>
      </c>
      <c r="W2699" t="s">
        <v>87</v>
      </c>
    </row>
    <row r="2700" spans="1:23">
      <c r="A2700">
        <v>4427</v>
      </c>
      <c r="B2700" s="11">
        <v>46385</v>
      </c>
      <c r="C2700">
        <v>2026</v>
      </c>
      <c r="D2700" t="s">
        <v>92</v>
      </c>
      <c r="E2700" t="s">
        <v>87</v>
      </c>
      <c r="F2700" t="s">
        <v>6</v>
      </c>
      <c r="G2700" t="s">
        <v>43</v>
      </c>
      <c r="H2700" t="s">
        <v>19</v>
      </c>
      <c r="I2700" t="s">
        <v>16</v>
      </c>
      <c r="J2700" t="s">
        <v>9</v>
      </c>
      <c r="K2700" t="s">
        <v>17</v>
      </c>
      <c r="L2700">
        <v>1</v>
      </c>
      <c r="M2700">
        <v>147.29</v>
      </c>
      <c r="N2700">
        <v>0.1</v>
      </c>
      <c r="O2700">
        <v>78.2</v>
      </c>
      <c r="P2700">
        <v>132.56100000000001</v>
      </c>
      <c r="Q2700">
        <v>78.2</v>
      </c>
      <c r="R2700">
        <v>54.361000000000004</v>
      </c>
      <c r="S2700">
        <v>0.4100829052285363</v>
      </c>
      <c r="T2700">
        <v>2026</v>
      </c>
      <c r="U2700" t="s">
        <v>92</v>
      </c>
      <c r="V2700">
        <v>12</v>
      </c>
      <c r="W2700" t="s">
        <v>87</v>
      </c>
    </row>
    <row r="2701" spans="1:23">
      <c r="A2701">
        <v>377</v>
      </c>
      <c r="B2701" s="11">
        <v>46386</v>
      </c>
      <c r="C2701">
        <v>2026</v>
      </c>
      <c r="D2701" t="s">
        <v>92</v>
      </c>
      <c r="E2701" t="s">
        <v>87</v>
      </c>
      <c r="F2701" t="s">
        <v>20</v>
      </c>
      <c r="G2701" t="s">
        <v>47</v>
      </c>
      <c r="H2701" t="s">
        <v>2</v>
      </c>
      <c r="I2701" t="s">
        <v>13</v>
      </c>
      <c r="J2701" t="s">
        <v>4</v>
      </c>
      <c r="K2701" t="s">
        <v>26</v>
      </c>
      <c r="L2701">
        <v>1</v>
      </c>
      <c r="M2701">
        <v>40.82</v>
      </c>
      <c r="N2701">
        <v>0.1</v>
      </c>
      <c r="O2701">
        <v>17.2</v>
      </c>
      <c r="P2701">
        <v>36.738</v>
      </c>
      <c r="Q2701">
        <v>17.2</v>
      </c>
      <c r="R2701">
        <v>19.538</v>
      </c>
      <c r="S2701">
        <v>0.53181991398551909</v>
      </c>
      <c r="T2701">
        <v>2026</v>
      </c>
      <c r="U2701" t="s">
        <v>92</v>
      </c>
      <c r="V2701">
        <v>12</v>
      </c>
      <c r="W2701" t="s">
        <v>87</v>
      </c>
    </row>
    <row r="2702" spans="1:23">
      <c r="A2702">
        <v>1530</v>
      </c>
      <c r="B2702" s="11">
        <v>46386</v>
      </c>
      <c r="C2702">
        <v>2026</v>
      </c>
      <c r="D2702" t="s">
        <v>92</v>
      </c>
      <c r="E2702" t="s">
        <v>87</v>
      </c>
      <c r="F2702" t="s">
        <v>20</v>
      </c>
      <c r="G2702" t="s">
        <v>31</v>
      </c>
      <c r="H2702" t="s">
        <v>2</v>
      </c>
      <c r="I2702" t="s">
        <v>13</v>
      </c>
      <c r="J2702" t="s">
        <v>34</v>
      </c>
      <c r="K2702" t="s">
        <v>45</v>
      </c>
      <c r="L2702">
        <v>3</v>
      </c>
      <c r="M2702">
        <v>50.72</v>
      </c>
      <c r="N2702">
        <v>0</v>
      </c>
      <c r="O2702">
        <v>22.3</v>
      </c>
      <c r="P2702">
        <v>152.16</v>
      </c>
      <c r="Q2702">
        <v>66.900000000000006</v>
      </c>
      <c r="R2702">
        <v>85.259999999999991</v>
      </c>
      <c r="S2702">
        <v>0.56033123028391163</v>
      </c>
      <c r="T2702">
        <v>2026</v>
      </c>
      <c r="U2702" t="s">
        <v>92</v>
      </c>
      <c r="V2702">
        <v>12</v>
      </c>
      <c r="W2702" t="s">
        <v>87</v>
      </c>
    </row>
    <row r="2703" spans="1:23">
      <c r="A2703">
        <v>2135</v>
      </c>
      <c r="B2703" s="11">
        <v>46386</v>
      </c>
      <c r="C2703">
        <v>2026</v>
      </c>
      <c r="D2703" t="s">
        <v>92</v>
      </c>
      <c r="E2703" t="s">
        <v>87</v>
      </c>
      <c r="F2703" t="s">
        <v>6</v>
      </c>
      <c r="G2703" t="s">
        <v>43</v>
      </c>
      <c r="H2703" t="s">
        <v>28</v>
      </c>
      <c r="I2703" t="s">
        <v>16</v>
      </c>
      <c r="J2703" t="s">
        <v>23</v>
      </c>
      <c r="K2703" t="s">
        <v>29</v>
      </c>
      <c r="L2703">
        <v>3</v>
      </c>
      <c r="M2703">
        <v>194.7</v>
      </c>
      <c r="N2703">
        <v>0.1</v>
      </c>
      <c r="O2703">
        <v>102.62</v>
      </c>
      <c r="P2703">
        <v>525.68999999999994</v>
      </c>
      <c r="Q2703">
        <v>307.86</v>
      </c>
      <c r="R2703">
        <v>217.82999999999993</v>
      </c>
      <c r="S2703">
        <v>0.41436968555612613</v>
      </c>
      <c r="T2703">
        <v>2026</v>
      </c>
      <c r="U2703" t="s">
        <v>92</v>
      </c>
      <c r="V2703">
        <v>12</v>
      </c>
      <c r="W2703" t="s">
        <v>87</v>
      </c>
    </row>
    <row r="2704" spans="1:23">
      <c r="A2704">
        <v>2916</v>
      </c>
      <c r="B2704" s="11">
        <v>46386</v>
      </c>
      <c r="C2704">
        <v>2026</v>
      </c>
      <c r="D2704" t="s">
        <v>92</v>
      </c>
      <c r="E2704" t="s">
        <v>87</v>
      </c>
      <c r="F2704" t="s">
        <v>6</v>
      </c>
      <c r="G2704" t="s">
        <v>27</v>
      </c>
      <c r="H2704" t="s">
        <v>19</v>
      </c>
      <c r="I2704" t="s">
        <v>13</v>
      </c>
      <c r="J2704" t="s">
        <v>14</v>
      </c>
      <c r="K2704" t="s">
        <v>15</v>
      </c>
      <c r="L2704">
        <v>1</v>
      </c>
      <c r="M2704">
        <v>36.64</v>
      </c>
      <c r="N2704">
        <v>0.05</v>
      </c>
      <c r="O2704">
        <v>13.59</v>
      </c>
      <c r="P2704">
        <v>34.808</v>
      </c>
      <c r="Q2704">
        <v>13.59</v>
      </c>
      <c r="R2704">
        <v>21.218</v>
      </c>
      <c r="S2704">
        <v>0.60957251206619167</v>
      </c>
      <c r="T2704">
        <v>2026</v>
      </c>
      <c r="U2704" t="s">
        <v>92</v>
      </c>
      <c r="V2704">
        <v>12</v>
      </c>
      <c r="W2704" t="s">
        <v>87</v>
      </c>
    </row>
    <row r="2705" spans="1:23">
      <c r="A2705">
        <v>3449</v>
      </c>
      <c r="B2705" s="11">
        <v>46386</v>
      </c>
      <c r="C2705">
        <v>2026</v>
      </c>
      <c r="D2705" t="s">
        <v>92</v>
      </c>
      <c r="E2705" t="s">
        <v>87</v>
      </c>
      <c r="F2705" t="s">
        <v>11</v>
      </c>
      <c r="G2705" t="s">
        <v>39</v>
      </c>
      <c r="H2705" t="s">
        <v>28</v>
      </c>
      <c r="I2705" t="s">
        <v>3</v>
      </c>
      <c r="J2705" t="s">
        <v>23</v>
      </c>
      <c r="K2705" t="s">
        <v>29</v>
      </c>
      <c r="L2705">
        <v>6</v>
      </c>
      <c r="M2705">
        <v>192.9</v>
      </c>
      <c r="N2705">
        <v>0.2</v>
      </c>
      <c r="O2705">
        <v>106.89</v>
      </c>
      <c r="P2705">
        <v>925.92000000000007</v>
      </c>
      <c r="Q2705">
        <v>641.34</v>
      </c>
      <c r="R2705">
        <v>284.58000000000004</v>
      </c>
      <c r="S2705">
        <v>0.30734836702954899</v>
      </c>
      <c r="T2705">
        <v>2026</v>
      </c>
      <c r="U2705" t="s">
        <v>92</v>
      </c>
      <c r="V2705">
        <v>12</v>
      </c>
      <c r="W2705" t="s">
        <v>87</v>
      </c>
    </row>
    <row r="2706" spans="1:23">
      <c r="A2706">
        <v>3498</v>
      </c>
      <c r="B2706" s="11">
        <v>46386</v>
      </c>
      <c r="C2706">
        <v>2026</v>
      </c>
      <c r="D2706" t="s">
        <v>92</v>
      </c>
      <c r="E2706" t="s">
        <v>87</v>
      </c>
      <c r="F2706" t="s">
        <v>20</v>
      </c>
      <c r="G2706" t="s">
        <v>31</v>
      </c>
      <c r="H2706" t="s">
        <v>28</v>
      </c>
      <c r="I2706" t="s">
        <v>3</v>
      </c>
      <c r="J2706" t="s">
        <v>9</v>
      </c>
      <c r="K2706" t="s">
        <v>46</v>
      </c>
      <c r="L2706">
        <v>2</v>
      </c>
      <c r="M2706">
        <v>71.56</v>
      </c>
      <c r="N2706">
        <v>0.1</v>
      </c>
      <c r="O2706">
        <v>32.99</v>
      </c>
      <c r="P2706">
        <v>128.80800000000002</v>
      </c>
      <c r="Q2706">
        <v>65.98</v>
      </c>
      <c r="R2706">
        <v>62.828000000000017</v>
      </c>
      <c r="S2706">
        <v>0.4877647351096206</v>
      </c>
      <c r="T2706">
        <v>2026</v>
      </c>
      <c r="U2706" t="s">
        <v>92</v>
      </c>
      <c r="V2706">
        <v>12</v>
      </c>
      <c r="W2706" t="s">
        <v>87</v>
      </c>
    </row>
    <row r="2707" spans="1:23">
      <c r="A2707">
        <v>4851</v>
      </c>
      <c r="B2707" s="11">
        <v>46386</v>
      </c>
      <c r="C2707">
        <v>2026</v>
      </c>
      <c r="D2707" t="s">
        <v>92</v>
      </c>
      <c r="E2707" t="s">
        <v>87</v>
      </c>
      <c r="F2707" t="s">
        <v>20</v>
      </c>
      <c r="G2707" t="s">
        <v>47</v>
      </c>
      <c r="H2707" t="s">
        <v>28</v>
      </c>
      <c r="I2707" t="s">
        <v>13</v>
      </c>
      <c r="J2707" t="s">
        <v>4</v>
      </c>
      <c r="K2707" t="s">
        <v>26</v>
      </c>
      <c r="L2707">
        <v>1</v>
      </c>
      <c r="M2707">
        <v>40.270000000000003</v>
      </c>
      <c r="N2707">
        <v>0.1</v>
      </c>
      <c r="O2707">
        <v>16.63</v>
      </c>
      <c r="P2707">
        <v>36.243000000000002</v>
      </c>
      <c r="Q2707">
        <v>16.63</v>
      </c>
      <c r="R2707">
        <v>19.613000000000003</v>
      </c>
      <c r="S2707">
        <v>0.54115277432883602</v>
      </c>
      <c r="T2707">
        <v>2026</v>
      </c>
      <c r="U2707" t="s">
        <v>92</v>
      </c>
      <c r="V2707">
        <v>12</v>
      </c>
      <c r="W2707" t="s">
        <v>87</v>
      </c>
    </row>
    <row r="2708" spans="1:23">
      <c r="A2708">
        <v>4926</v>
      </c>
      <c r="B2708" s="11">
        <v>46386</v>
      </c>
      <c r="C2708">
        <v>2026</v>
      </c>
      <c r="D2708" t="s">
        <v>92</v>
      </c>
      <c r="E2708" t="s">
        <v>87</v>
      </c>
      <c r="F2708" t="s">
        <v>20</v>
      </c>
      <c r="G2708" t="s">
        <v>31</v>
      </c>
      <c r="H2708" t="s">
        <v>19</v>
      </c>
      <c r="I2708" t="s">
        <v>16</v>
      </c>
      <c r="J2708" t="s">
        <v>4</v>
      </c>
      <c r="K2708" t="s">
        <v>5</v>
      </c>
      <c r="L2708">
        <v>6</v>
      </c>
      <c r="M2708">
        <v>81.180000000000007</v>
      </c>
      <c r="N2708">
        <v>0.05</v>
      </c>
      <c r="O2708">
        <v>43.3</v>
      </c>
      <c r="P2708">
        <v>462.726</v>
      </c>
      <c r="Q2708">
        <v>259.79999999999995</v>
      </c>
      <c r="R2708">
        <v>202.92600000000004</v>
      </c>
      <c r="S2708">
        <v>0.43854462468069666</v>
      </c>
      <c r="T2708">
        <v>2026</v>
      </c>
      <c r="U2708" t="s">
        <v>92</v>
      </c>
      <c r="V2708">
        <v>12</v>
      </c>
      <c r="W2708" t="s">
        <v>87</v>
      </c>
    </row>
    <row r="2709" spans="1:23">
      <c r="A2709">
        <v>5035</v>
      </c>
      <c r="B2709" s="11">
        <v>46386</v>
      </c>
      <c r="C2709">
        <v>2026</v>
      </c>
      <c r="D2709" t="s">
        <v>92</v>
      </c>
      <c r="E2709" t="s">
        <v>87</v>
      </c>
      <c r="F2709" t="s">
        <v>6</v>
      </c>
      <c r="G2709" t="s">
        <v>43</v>
      </c>
      <c r="H2709" t="s">
        <v>2</v>
      </c>
      <c r="I2709" t="s">
        <v>13</v>
      </c>
      <c r="J2709" t="s">
        <v>4</v>
      </c>
      <c r="K2709" t="s">
        <v>30</v>
      </c>
      <c r="L2709">
        <v>2</v>
      </c>
      <c r="M2709">
        <v>101.73</v>
      </c>
      <c r="N2709">
        <v>0.1</v>
      </c>
      <c r="O2709">
        <v>49.3</v>
      </c>
      <c r="P2709">
        <v>183.114</v>
      </c>
      <c r="Q2709">
        <v>98.6</v>
      </c>
      <c r="R2709">
        <v>84.51400000000001</v>
      </c>
      <c r="S2709">
        <v>0.46153762137247839</v>
      </c>
      <c r="T2709">
        <v>2026</v>
      </c>
      <c r="U2709" t="s">
        <v>92</v>
      </c>
      <c r="V2709">
        <v>12</v>
      </c>
      <c r="W2709" t="s">
        <v>87</v>
      </c>
    </row>
    <row r="2710" spans="1:23">
      <c r="A2710">
        <v>5135</v>
      </c>
      <c r="B2710" s="11">
        <v>46386</v>
      </c>
      <c r="C2710">
        <v>2026</v>
      </c>
      <c r="D2710" t="s">
        <v>92</v>
      </c>
      <c r="E2710" t="s">
        <v>87</v>
      </c>
      <c r="F2710" t="s">
        <v>11</v>
      </c>
      <c r="G2710" t="s">
        <v>39</v>
      </c>
      <c r="H2710" t="s">
        <v>2</v>
      </c>
      <c r="I2710" t="s">
        <v>13</v>
      </c>
      <c r="J2710" t="s">
        <v>4</v>
      </c>
      <c r="K2710" t="s">
        <v>22</v>
      </c>
      <c r="L2710">
        <v>5</v>
      </c>
      <c r="M2710">
        <v>51.78</v>
      </c>
      <c r="N2710">
        <v>0.15</v>
      </c>
      <c r="O2710">
        <v>22.37</v>
      </c>
      <c r="P2710">
        <v>220.06499999999997</v>
      </c>
      <c r="Q2710">
        <v>111.85000000000001</v>
      </c>
      <c r="R2710">
        <v>108.21499999999996</v>
      </c>
      <c r="S2710">
        <v>0.49174107650012483</v>
      </c>
      <c r="T2710">
        <v>2026</v>
      </c>
      <c r="U2710" t="s">
        <v>92</v>
      </c>
      <c r="V2710">
        <v>12</v>
      </c>
      <c r="W2710" t="s">
        <v>87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09D57-B128-4724-A839-D38CEEC16B2D}">
  <dimension ref="A3:S25"/>
  <sheetViews>
    <sheetView zoomScale="85" zoomScaleNormal="85" workbookViewId="0"/>
  </sheetViews>
  <sheetFormatPr defaultRowHeight="14.4"/>
  <cols>
    <col min="1" max="1" width="15.77734375" bestFit="1" customWidth="1"/>
    <col min="2" max="3" width="17.33203125" bestFit="1" customWidth="1"/>
    <col min="4" max="4" width="9.109375" bestFit="1" customWidth="1"/>
    <col min="5" max="5" width="16.88671875" bestFit="1" customWidth="1"/>
    <col min="6" max="6" width="16.88671875" customWidth="1"/>
    <col min="7" max="7" width="16.109375" bestFit="1" customWidth="1"/>
    <col min="8" max="8" width="3.21875" hidden="1" customWidth="1"/>
    <col min="9" max="9" width="14.33203125" bestFit="1" customWidth="1"/>
    <col min="10" max="10" width="13.21875" bestFit="1" customWidth="1"/>
    <col min="11" max="11" width="9.109375" bestFit="1" customWidth="1"/>
    <col min="12" max="12" width="12.5546875" bestFit="1" customWidth="1"/>
    <col min="13" max="13" width="13.21875" bestFit="1" customWidth="1"/>
    <col min="14" max="14" width="9.109375" bestFit="1" customWidth="1"/>
    <col min="15" max="15" width="14.33203125" bestFit="1" customWidth="1"/>
    <col min="16" max="16" width="13.21875" bestFit="1" customWidth="1"/>
    <col min="17" max="17" width="10.5546875" bestFit="1" customWidth="1"/>
    <col min="18" max="18" width="10.5546875" customWidth="1"/>
    <col min="19" max="19" width="11.109375" bestFit="1" customWidth="1"/>
    <col min="20" max="20" width="9.109375" bestFit="1" customWidth="1"/>
    <col min="21" max="21" width="11.109375" bestFit="1" customWidth="1"/>
    <col min="22" max="22" width="9.109375" bestFit="1" customWidth="1"/>
    <col min="23" max="23" width="11.109375" bestFit="1" customWidth="1"/>
    <col min="24" max="24" width="9.109375" bestFit="1" customWidth="1"/>
    <col min="25" max="25" width="11.109375" bestFit="1" customWidth="1"/>
    <col min="26" max="26" width="9.109375" bestFit="1" customWidth="1"/>
    <col min="27" max="27" width="11.109375" bestFit="1" customWidth="1"/>
    <col min="28" max="28" width="9.109375" bestFit="1" customWidth="1"/>
    <col min="29" max="29" width="15.77734375" bestFit="1" customWidth="1"/>
    <col min="30" max="30" width="13.88671875" bestFit="1" customWidth="1"/>
    <col min="31" max="31" width="15.77734375" bestFit="1" customWidth="1"/>
    <col min="32" max="32" width="13.88671875" bestFit="1" customWidth="1"/>
  </cols>
  <sheetData>
    <row r="3" spans="1:19">
      <c r="A3" t="s">
        <v>95</v>
      </c>
      <c r="C3" t="s">
        <v>88</v>
      </c>
      <c r="E3" t="s">
        <v>94</v>
      </c>
      <c r="G3" t="s">
        <v>96</v>
      </c>
      <c r="J3" t="s">
        <v>98</v>
      </c>
      <c r="L3" t="s">
        <v>97</v>
      </c>
    </row>
    <row r="4" spans="1:19">
      <c r="A4" s="15">
        <v>645223.1794999995</v>
      </c>
      <c r="C4" s="15">
        <v>296384.2495000005</v>
      </c>
      <c r="E4" s="20">
        <f>C4/A4</f>
        <v>0.45935152194884954</v>
      </c>
      <c r="F4" s="17"/>
      <c r="G4" s="18">
        <v>6698</v>
      </c>
      <c r="J4" s="22">
        <v>2707</v>
      </c>
      <c r="L4" s="15">
        <v>348838.93000000058</v>
      </c>
    </row>
    <row r="7" spans="1:19">
      <c r="A7" s="21" t="s">
        <v>99</v>
      </c>
      <c r="B7" t="s">
        <v>101</v>
      </c>
      <c r="C7" t="s">
        <v>102</v>
      </c>
      <c r="E7" s="21" t="s">
        <v>99</v>
      </c>
      <c r="F7" t="s">
        <v>101</v>
      </c>
      <c r="I7" s="21" t="s">
        <v>99</v>
      </c>
      <c r="J7" t="s">
        <v>101</v>
      </c>
      <c r="L7" s="21" t="s">
        <v>99</v>
      </c>
      <c r="M7" t="s">
        <v>101</v>
      </c>
      <c r="O7" s="21" t="s">
        <v>99</v>
      </c>
      <c r="P7" t="s">
        <v>101</v>
      </c>
      <c r="R7" t="str">
        <f>O7</f>
        <v>Row Labels</v>
      </c>
      <c r="S7" t="str">
        <f>P7</f>
        <v xml:space="preserve">Total Revenue </v>
      </c>
    </row>
    <row r="8" spans="1:19">
      <c r="A8" s="14" t="s">
        <v>76</v>
      </c>
      <c r="B8" s="23">
        <v>39091.819499999998</v>
      </c>
      <c r="C8" s="24">
        <v>17596.939500000004</v>
      </c>
      <c r="E8" s="14" t="s">
        <v>47</v>
      </c>
      <c r="F8" s="23">
        <v>55102.048500000012</v>
      </c>
      <c r="I8" s="14" t="s">
        <v>8</v>
      </c>
      <c r="J8" s="23">
        <v>179633.50449999995</v>
      </c>
      <c r="L8" s="14" t="s">
        <v>6</v>
      </c>
      <c r="M8" s="23">
        <v>191158.65549999985</v>
      </c>
      <c r="O8" s="14" t="s">
        <v>27</v>
      </c>
      <c r="P8" s="23">
        <v>32754.26549999999</v>
      </c>
      <c r="R8" t="str">
        <f t="shared" ref="R8:R24" si="0">O8</f>
        <v>Austria</v>
      </c>
      <c r="S8">
        <f t="shared" ref="S8:S24" si="1">P8</f>
        <v>32754.26549999999</v>
      </c>
    </row>
    <row r="9" spans="1:19">
      <c r="A9" s="14" t="s">
        <v>77</v>
      </c>
      <c r="B9" s="23">
        <v>35647.71699999999</v>
      </c>
      <c r="C9" s="24">
        <v>16561.507000000001</v>
      </c>
      <c r="E9" s="14" t="s">
        <v>43</v>
      </c>
      <c r="F9" s="23">
        <v>70034.105500000005</v>
      </c>
      <c r="I9" s="14" t="s">
        <v>28</v>
      </c>
      <c r="J9" s="23">
        <v>92836.006999999969</v>
      </c>
      <c r="L9" s="14" t="s">
        <v>11</v>
      </c>
      <c r="M9" s="23">
        <v>131488.62350000007</v>
      </c>
      <c r="O9" s="14" t="s">
        <v>21</v>
      </c>
      <c r="P9" s="23">
        <v>26318.221999999987</v>
      </c>
      <c r="R9" t="str">
        <f t="shared" si="0"/>
        <v>Belgium</v>
      </c>
      <c r="S9">
        <f t="shared" si="1"/>
        <v>26318.221999999987</v>
      </c>
    </row>
    <row r="10" spans="1:19">
      <c r="A10" s="14" t="s">
        <v>78</v>
      </c>
      <c r="B10" s="23">
        <v>44696.898499999996</v>
      </c>
      <c r="C10" s="24">
        <v>21465.038499999991</v>
      </c>
      <c r="E10" s="14" t="s">
        <v>50</v>
      </c>
      <c r="F10" s="23">
        <v>50319.473499999986</v>
      </c>
      <c r="I10" s="14" t="s">
        <v>2</v>
      </c>
      <c r="J10" s="23">
        <v>260307.05699999991</v>
      </c>
      <c r="L10" s="14" t="s">
        <v>0</v>
      </c>
      <c r="M10" s="23">
        <v>124535.48550000002</v>
      </c>
      <c r="O10" s="14" t="s">
        <v>7</v>
      </c>
      <c r="P10" s="23">
        <v>23348.653999999995</v>
      </c>
      <c r="R10" t="str">
        <f t="shared" si="0"/>
        <v>Czechia</v>
      </c>
      <c r="S10">
        <f t="shared" si="1"/>
        <v>23348.653999999995</v>
      </c>
    </row>
    <row r="11" spans="1:19">
      <c r="A11" s="14" t="s">
        <v>79</v>
      </c>
      <c r="B11" s="23">
        <v>54688.639000000017</v>
      </c>
      <c r="C11" s="24">
        <v>25283.649000000012</v>
      </c>
      <c r="E11" s="14" t="s">
        <v>1</v>
      </c>
      <c r="F11" s="23">
        <v>46624.590999999986</v>
      </c>
      <c r="I11" s="14" t="s">
        <v>19</v>
      </c>
      <c r="J11" s="23">
        <v>112446.61100000008</v>
      </c>
      <c r="L11" s="14" t="s">
        <v>20</v>
      </c>
      <c r="M11" s="23">
        <v>198040.41499999989</v>
      </c>
      <c r="O11" s="14" t="s">
        <v>25</v>
      </c>
      <c r="P11" s="23">
        <v>28462.138000000006</v>
      </c>
      <c r="R11" t="str">
        <f t="shared" si="0"/>
        <v>Denmark</v>
      </c>
      <c r="S11">
        <f t="shared" si="1"/>
        <v>28462.138000000006</v>
      </c>
    </row>
    <row r="12" spans="1:19">
      <c r="A12" s="14" t="s">
        <v>80</v>
      </c>
      <c r="B12" s="23">
        <v>58235.185000000005</v>
      </c>
      <c r="C12" s="24">
        <v>27301.534999999993</v>
      </c>
      <c r="E12" s="14" t="s">
        <v>33</v>
      </c>
      <c r="F12" s="23">
        <v>74427.368000000002</v>
      </c>
      <c r="I12" s="14" t="s">
        <v>100</v>
      </c>
      <c r="J12" s="23">
        <v>645223.17949999985</v>
      </c>
      <c r="L12" s="14" t="s">
        <v>100</v>
      </c>
      <c r="M12" s="23">
        <v>645223.17949999985</v>
      </c>
      <c r="O12" s="14" t="s">
        <v>39</v>
      </c>
      <c r="P12" s="23">
        <v>24075.482</v>
      </c>
      <c r="R12" t="str">
        <f t="shared" si="0"/>
        <v>Finland</v>
      </c>
      <c r="S12">
        <f t="shared" si="1"/>
        <v>24075.482</v>
      </c>
    </row>
    <row r="13" spans="1:19">
      <c r="A13" s="14" t="s">
        <v>81</v>
      </c>
      <c r="B13" s="23">
        <v>69504.337000000014</v>
      </c>
      <c r="C13" s="24">
        <v>31109.926999999985</v>
      </c>
      <c r="E13" s="14" t="s">
        <v>100</v>
      </c>
      <c r="F13" s="23">
        <v>296507.58649999998</v>
      </c>
      <c r="O13" s="14" t="s">
        <v>47</v>
      </c>
      <c r="P13" s="23">
        <v>55102.048500000012</v>
      </c>
      <c r="R13" t="str">
        <f t="shared" si="0"/>
        <v>France</v>
      </c>
      <c r="S13">
        <f t="shared" si="1"/>
        <v>55102.048500000012</v>
      </c>
    </row>
    <row r="14" spans="1:19">
      <c r="A14" s="14" t="s">
        <v>82</v>
      </c>
      <c r="B14" s="23">
        <v>66442.23599999999</v>
      </c>
      <c r="C14" s="24">
        <v>31035.085999999967</v>
      </c>
      <c r="O14" s="14" t="s">
        <v>43</v>
      </c>
      <c r="P14" s="23">
        <v>70034.105500000005</v>
      </c>
      <c r="R14" t="str">
        <f t="shared" si="0"/>
        <v>Germany</v>
      </c>
      <c r="S14">
        <f t="shared" si="1"/>
        <v>70034.105500000005</v>
      </c>
    </row>
    <row r="15" spans="1:19">
      <c r="A15" s="14" t="s">
        <v>83</v>
      </c>
      <c r="B15" s="23">
        <v>57609.044499999975</v>
      </c>
      <c r="C15" s="24">
        <v>27126.764499999972</v>
      </c>
      <c r="O15" s="14" t="s">
        <v>18</v>
      </c>
      <c r="P15" s="23">
        <v>16596.517499999994</v>
      </c>
      <c r="R15" t="str">
        <f t="shared" si="0"/>
        <v>Ireland</v>
      </c>
      <c r="S15">
        <f t="shared" si="1"/>
        <v>16596.517499999994</v>
      </c>
    </row>
    <row r="16" spans="1:19">
      <c r="A16" s="14" t="s">
        <v>84</v>
      </c>
      <c r="B16" s="23">
        <v>53609.278500000037</v>
      </c>
      <c r="C16" s="24">
        <v>25001.058499999999</v>
      </c>
      <c r="O16" s="14" t="s">
        <v>50</v>
      </c>
      <c r="P16" s="23">
        <v>50319.473499999986</v>
      </c>
      <c r="R16" t="str">
        <f t="shared" si="0"/>
        <v>Italy</v>
      </c>
      <c r="S16">
        <f t="shared" si="1"/>
        <v>50319.473499999986</v>
      </c>
    </row>
    <row r="17" spans="1:19">
      <c r="A17" s="14" t="s">
        <v>85</v>
      </c>
      <c r="B17" s="23">
        <v>49147.535000000003</v>
      </c>
      <c r="C17" s="24">
        <v>22793.035</v>
      </c>
      <c r="O17" s="14" t="s">
        <v>31</v>
      </c>
      <c r="P17" s="23">
        <v>42192.776500000007</v>
      </c>
      <c r="R17" t="str">
        <f t="shared" si="0"/>
        <v>Netherlands</v>
      </c>
      <c r="S17">
        <f t="shared" si="1"/>
        <v>42192.776500000007</v>
      </c>
    </row>
    <row r="18" spans="1:19">
      <c r="A18" s="14" t="s">
        <v>86</v>
      </c>
      <c r="B18" s="23">
        <v>65523.639499999968</v>
      </c>
      <c r="C18" s="24">
        <v>28666.869500000012</v>
      </c>
      <c r="O18" s="14" t="s">
        <v>52</v>
      </c>
      <c r="P18" s="23">
        <v>26376.673999999999</v>
      </c>
      <c r="R18" t="str">
        <f t="shared" si="0"/>
        <v>Norway</v>
      </c>
      <c r="S18">
        <f t="shared" si="1"/>
        <v>26376.673999999999</v>
      </c>
    </row>
    <row r="19" spans="1:19">
      <c r="A19" s="14" t="s">
        <v>87</v>
      </c>
      <c r="B19" s="23">
        <v>51026.850000000006</v>
      </c>
      <c r="C19" s="24">
        <v>22442.840000000007</v>
      </c>
      <c r="O19" s="14" t="s">
        <v>49</v>
      </c>
      <c r="P19" s="23">
        <v>40290.002</v>
      </c>
      <c r="R19" t="str">
        <f t="shared" si="0"/>
        <v>Poland</v>
      </c>
      <c r="S19">
        <f t="shared" si="1"/>
        <v>40290.002</v>
      </c>
    </row>
    <row r="20" spans="1:19">
      <c r="A20" s="14" t="s">
        <v>100</v>
      </c>
      <c r="B20" s="15">
        <v>645223.17949999985</v>
      </c>
      <c r="C20" s="15">
        <v>296384.24949999998</v>
      </c>
      <c r="O20" s="14" t="s">
        <v>36</v>
      </c>
      <c r="P20" s="23">
        <v>27591.421000000006</v>
      </c>
      <c r="R20" t="str">
        <f t="shared" si="0"/>
        <v>Portugal</v>
      </c>
      <c r="S20">
        <f t="shared" si="1"/>
        <v>27591.421000000006</v>
      </c>
    </row>
    <row r="21" spans="1:19">
      <c r="O21" s="14" t="s">
        <v>1</v>
      </c>
      <c r="P21" s="23">
        <v>46624.590999999986</v>
      </c>
      <c r="R21" t="str">
        <f t="shared" si="0"/>
        <v>Spain</v>
      </c>
      <c r="S21">
        <f t="shared" si="1"/>
        <v>46624.590999999986</v>
      </c>
    </row>
    <row r="22" spans="1:19">
      <c r="O22" s="14" t="s">
        <v>12</v>
      </c>
      <c r="P22" s="23">
        <v>35977.811999999991</v>
      </c>
      <c r="R22" t="str">
        <f t="shared" si="0"/>
        <v>Sweden</v>
      </c>
      <c r="S22">
        <f t="shared" si="1"/>
        <v>35977.811999999991</v>
      </c>
    </row>
    <row r="23" spans="1:19">
      <c r="O23" s="14" t="s">
        <v>41</v>
      </c>
      <c r="P23" s="23">
        <v>24731.628500000003</v>
      </c>
      <c r="R23" t="str">
        <f t="shared" si="0"/>
        <v>Switzerland</v>
      </c>
      <c r="S23">
        <f t="shared" si="1"/>
        <v>24731.628500000003</v>
      </c>
    </row>
    <row r="24" spans="1:19">
      <c r="O24" s="14" t="s">
        <v>33</v>
      </c>
      <c r="P24" s="23">
        <v>74427.368000000002</v>
      </c>
      <c r="R24" t="str">
        <f t="shared" si="0"/>
        <v>United Kingdom</v>
      </c>
      <c r="S24">
        <f t="shared" si="1"/>
        <v>74427.368000000002</v>
      </c>
    </row>
    <row r="25" spans="1:19">
      <c r="O25" s="14" t="s">
        <v>100</v>
      </c>
      <c r="P25" s="23">
        <v>645223.17949999997</v>
      </c>
    </row>
  </sheetData>
  <pageMargins left="0.7" right="0.7" top="0.75" bottom="0.75" header="0.3" footer="0.3"/>
  <pageSetup orientation="portrait"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T2708"/>
  <sheetViews>
    <sheetView workbookViewId="0">
      <selection activeCell="C25" sqref="C25"/>
    </sheetView>
  </sheetViews>
  <sheetFormatPr defaultColWidth="9.77734375" defaultRowHeight="14.4"/>
  <cols>
    <col min="1" max="1" width="5.44140625" bestFit="1" customWidth="1"/>
    <col min="2" max="2" width="12.6640625" bestFit="1" customWidth="1"/>
    <col min="3" max="3" width="7.44140625" style="14" bestFit="1" customWidth="1"/>
    <col min="4" max="4" width="12.5546875" bestFit="1" customWidth="1"/>
    <col min="5" max="5" width="13.21875" customWidth="1"/>
    <col min="6" max="6" width="15.77734375" bestFit="1" customWidth="1"/>
    <col min="7" max="7" width="15" bestFit="1" customWidth="1"/>
    <col min="8" max="8" width="18.88671875" bestFit="1" customWidth="1"/>
    <col min="9" max="9" width="16.6640625" customWidth="1"/>
    <col min="10" max="10" width="18.44140625" customWidth="1"/>
    <col min="11" max="11" width="21.44140625" bestFit="1" customWidth="1"/>
    <col min="12" max="12" width="10.44140625" style="10" customWidth="1"/>
    <col min="13" max="13" width="13.33203125" customWidth="1"/>
    <col min="14" max="14" width="12.109375" customWidth="1"/>
    <col min="15" max="15" width="11.6640625" customWidth="1"/>
    <col min="16" max="16" width="15.44140625" customWidth="1"/>
    <col min="17" max="17" width="10.44140625" customWidth="1"/>
    <col min="18" max="18" width="14.44140625" customWidth="1"/>
    <col min="19" max="19" width="16.6640625" customWidth="1"/>
    <col min="20" max="20" width="7.109375" customWidth="1"/>
  </cols>
  <sheetData>
    <row r="1" spans="1:20" ht="21.6" customHeight="1">
      <c r="A1" s="1" t="s">
        <v>53</v>
      </c>
      <c r="B1" s="1" t="s">
        <v>54</v>
      </c>
      <c r="C1" s="12" t="s">
        <v>69</v>
      </c>
      <c r="D1" s="1" t="s">
        <v>70</v>
      </c>
      <c r="E1" s="1" t="s">
        <v>72</v>
      </c>
      <c r="F1" s="1" t="s">
        <v>55</v>
      </c>
      <c r="G1" s="1" t="s">
        <v>56</v>
      </c>
      <c r="H1" s="1" t="s">
        <v>57</v>
      </c>
      <c r="I1" s="1" t="s">
        <v>58</v>
      </c>
      <c r="J1" s="1" t="s">
        <v>59</v>
      </c>
      <c r="K1" s="1" t="s">
        <v>60</v>
      </c>
      <c r="L1" s="1" t="s">
        <v>61</v>
      </c>
      <c r="M1" s="1" t="s">
        <v>62</v>
      </c>
      <c r="N1" s="1" t="s">
        <v>63</v>
      </c>
      <c r="O1" s="1" t="s">
        <v>64</v>
      </c>
      <c r="P1" s="1" t="s">
        <v>65</v>
      </c>
      <c r="Q1" s="1" t="s">
        <v>66</v>
      </c>
      <c r="R1" s="1" t="s">
        <v>67</v>
      </c>
      <c r="S1" s="1" t="s">
        <v>68</v>
      </c>
      <c r="T1" s="1" t="s">
        <v>73</v>
      </c>
    </row>
    <row r="2" spans="1:20" ht="15.6">
      <c r="A2" s="2">
        <v>3392</v>
      </c>
      <c r="B2" s="3">
        <v>46023</v>
      </c>
      <c r="C2" s="13">
        <f>YEAR(SalesDataTable[[#This Row],[Order Date]])</f>
        <v>2026</v>
      </c>
      <c r="D2" s="4" t="str">
        <f>"Q"&amp;ROUNDUP(MONTH(SalesDataTable[[#This Row],[Order Date]])/3,0)</f>
        <v>Q1</v>
      </c>
      <c r="E2" s="4" t="str">
        <f>TEXT(SalesDataTable[[#This Row],[Order Date]],"MMM")</f>
        <v>Jan</v>
      </c>
      <c r="F2" s="4" t="s">
        <v>0</v>
      </c>
      <c r="G2" s="4" t="s">
        <v>1</v>
      </c>
      <c r="H2" s="4" t="s">
        <v>2</v>
      </c>
      <c r="I2" s="4" t="s">
        <v>3</v>
      </c>
      <c r="J2" s="4" t="s">
        <v>4</v>
      </c>
      <c r="K2" s="4" t="s">
        <v>5</v>
      </c>
      <c r="L2" s="9">
        <v>2</v>
      </c>
      <c r="M2" s="6">
        <v>82.06</v>
      </c>
      <c r="N2" s="7">
        <v>0</v>
      </c>
      <c r="O2" s="6">
        <v>42.94</v>
      </c>
      <c r="P2" s="6">
        <f t="shared" ref="P2:P65" si="0">L2*M2*(1-N2)</f>
        <v>164.12</v>
      </c>
      <c r="Q2" s="6">
        <f t="shared" ref="Q2:Q65" si="1">L2*O2</f>
        <v>85.88</v>
      </c>
      <c r="R2" s="6">
        <f t="shared" ref="R2:R65" si="2">P2-Q2</f>
        <v>78.240000000000009</v>
      </c>
      <c r="S2" s="8">
        <f t="shared" ref="S2:S65" si="3">IFERROR(R2/P2,0)</f>
        <v>0.476724348038021</v>
      </c>
      <c r="T2" s="5">
        <f>YEAR(SalesDataTable[[#This Row],[Order Date]])</f>
        <v>2026</v>
      </c>
    </row>
    <row r="3" spans="1:20" ht="15.6">
      <c r="A3" s="2">
        <v>4836</v>
      </c>
      <c r="B3" s="3">
        <v>46024</v>
      </c>
      <c r="C3" s="13">
        <f>YEAR(SalesDataTable[[#This Row],[Order Date]])</f>
        <v>2026</v>
      </c>
      <c r="D3" s="4" t="str">
        <f>"Q"&amp;ROUNDUP(MONTH(SalesDataTable[[#This Row],[Order Date]])/3,0)</f>
        <v>Q1</v>
      </c>
      <c r="E3" s="4" t="str">
        <f>TEXT(SalesDataTable[[#This Row],[Order Date]],"MMM")</f>
        <v>Jan</v>
      </c>
      <c r="F3" s="4" t="s">
        <v>6</v>
      </c>
      <c r="G3" s="4" t="s">
        <v>7</v>
      </c>
      <c r="H3" s="4" t="s">
        <v>8</v>
      </c>
      <c r="I3" s="4" t="s">
        <v>3</v>
      </c>
      <c r="J3" s="4" t="s">
        <v>9</v>
      </c>
      <c r="K3" s="4" t="s">
        <v>10</v>
      </c>
      <c r="L3" s="9">
        <v>4</v>
      </c>
      <c r="M3" s="6">
        <v>94.18</v>
      </c>
      <c r="N3" s="7">
        <v>0.15</v>
      </c>
      <c r="O3" s="6">
        <v>45.03</v>
      </c>
      <c r="P3" s="6">
        <f t="shared" si="0"/>
        <v>320.21199999999999</v>
      </c>
      <c r="Q3" s="6">
        <f t="shared" si="1"/>
        <v>180.12</v>
      </c>
      <c r="R3" s="6">
        <f t="shared" si="2"/>
        <v>140.09199999999998</v>
      </c>
      <c r="S3" s="8">
        <f t="shared" si="3"/>
        <v>0.43749765780170635</v>
      </c>
      <c r="T3" s="5">
        <f>YEAR(SalesDataTable[[#This Row],[Order Date]])</f>
        <v>2026</v>
      </c>
    </row>
    <row r="4" spans="1:20" ht="15.6">
      <c r="A4" s="2">
        <v>163</v>
      </c>
      <c r="B4" s="3">
        <v>46025</v>
      </c>
      <c r="C4" s="13">
        <f>YEAR(SalesDataTable[[#This Row],[Order Date]])</f>
        <v>2026</v>
      </c>
      <c r="D4" s="4" t="str">
        <f>"Q"&amp;ROUNDUP(MONTH(SalesDataTable[[#This Row],[Order Date]])/3,0)</f>
        <v>Q1</v>
      </c>
      <c r="E4" s="4" t="str">
        <f>TEXT(SalesDataTable[[#This Row],[Order Date]],"MMM")</f>
        <v>Jan</v>
      </c>
      <c r="F4" s="4" t="s">
        <v>11</v>
      </c>
      <c r="G4" s="4" t="s">
        <v>12</v>
      </c>
      <c r="H4" s="4" t="s">
        <v>2</v>
      </c>
      <c r="I4" s="4" t="s">
        <v>13</v>
      </c>
      <c r="J4" s="4" t="s">
        <v>14</v>
      </c>
      <c r="K4" s="4" t="s">
        <v>15</v>
      </c>
      <c r="L4" s="9">
        <v>2</v>
      </c>
      <c r="M4" s="6">
        <v>36.72</v>
      </c>
      <c r="N4" s="7">
        <v>0.05</v>
      </c>
      <c r="O4" s="6">
        <v>13.76</v>
      </c>
      <c r="P4" s="6">
        <f t="shared" si="0"/>
        <v>69.768000000000001</v>
      </c>
      <c r="Q4" s="6">
        <f t="shared" si="1"/>
        <v>27.52</v>
      </c>
      <c r="R4" s="6">
        <f t="shared" si="2"/>
        <v>42.248000000000005</v>
      </c>
      <c r="S4" s="8">
        <f t="shared" si="3"/>
        <v>0.60554982226808862</v>
      </c>
      <c r="T4" s="5">
        <f>YEAR(SalesDataTable[[#This Row],[Order Date]])</f>
        <v>2026</v>
      </c>
    </row>
    <row r="5" spans="1:20" ht="15.6">
      <c r="A5" s="2">
        <v>542</v>
      </c>
      <c r="B5" s="3">
        <v>46025</v>
      </c>
      <c r="C5" s="13">
        <f>YEAR(SalesDataTable[[#This Row],[Order Date]])</f>
        <v>2026</v>
      </c>
      <c r="D5" s="4" t="str">
        <f>"Q"&amp;ROUNDUP(MONTH(SalesDataTable[[#This Row],[Order Date]])/3,0)</f>
        <v>Q1</v>
      </c>
      <c r="E5" s="4" t="str">
        <f>TEXT(SalesDataTable[[#This Row],[Order Date]],"MMM")</f>
        <v>Jan</v>
      </c>
      <c r="F5" s="4" t="s">
        <v>0</v>
      </c>
      <c r="G5" s="4" t="s">
        <v>1</v>
      </c>
      <c r="H5" s="4" t="s">
        <v>8</v>
      </c>
      <c r="I5" s="4" t="s">
        <v>16</v>
      </c>
      <c r="J5" s="4" t="s">
        <v>9</v>
      </c>
      <c r="K5" s="4" t="s">
        <v>17</v>
      </c>
      <c r="L5" s="9">
        <v>4</v>
      </c>
      <c r="M5" s="6">
        <v>143.66999999999999</v>
      </c>
      <c r="N5" s="7">
        <v>0.1</v>
      </c>
      <c r="O5" s="6">
        <v>81.22</v>
      </c>
      <c r="P5" s="6">
        <f t="shared" si="0"/>
        <v>517.21199999999999</v>
      </c>
      <c r="Q5" s="6">
        <f t="shared" si="1"/>
        <v>324.88</v>
      </c>
      <c r="R5" s="6">
        <f t="shared" si="2"/>
        <v>192.33199999999999</v>
      </c>
      <c r="S5" s="8">
        <f t="shared" si="3"/>
        <v>0.37186298848441257</v>
      </c>
      <c r="T5" s="5">
        <f>YEAR(SalesDataTable[[#This Row],[Order Date]])</f>
        <v>2026</v>
      </c>
    </row>
    <row r="6" spans="1:20" ht="15.6">
      <c r="A6" s="2">
        <v>2002</v>
      </c>
      <c r="B6" s="3">
        <v>46025</v>
      </c>
      <c r="C6" s="13">
        <f>YEAR(SalesDataTable[[#This Row],[Order Date]])</f>
        <v>2026</v>
      </c>
      <c r="D6" s="4" t="str">
        <f>"Q"&amp;ROUNDUP(MONTH(SalesDataTable[[#This Row],[Order Date]])/3,0)</f>
        <v>Q1</v>
      </c>
      <c r="E6" s="4" t="str">
        <f>TEXT(SalesDataTable[[#This Row],[Order Date]],"MMM")</f>
        <v>Jan</v>
      </c>
      <c r="F6" s="4" t="s">
        <v>0</v>
      </c>
      <c r="G6" s="4" t="s">
        <v>1</v>
      </c>
      <c r="H6" s="4" t="s">
        <v>8</v>
      </c>
      <c r="I6" s="4" t="s">
        <v>16</v>
      </c>
      <c r="J6" s="4" t="s">
        <v>14</v>
      </c>
      <c r="K6" s="4" t="s">
        <v>15</v>
      </c>
      <c r="L6" s="9">
        <v>3</v>
      </c>
      <c r="M6" s="6">
        <v>36.53</v>
      </c>
      <c r="N6" s="7">
        <v>0.15</v>
      </c>
      <c r="O6" s="6">
        <v>13.67</v>
      </c>
      <c r="P6" s="6">
        <f t="shared" si="0"/>
        <v>93.151499999999999</v>
      </c>
      <c r="Q6" s="6">
        <f t="shared" si="1"/>
        <v>41.01</v>
      </c>
      <c r="R6" s="6">
        <f t="shared" si="2"/>
        <v>52.141500000000001</v>
      </c>
      <c r="S6" s="8">
        <f t="shared" si="3"/>
        <v>0.55974944042769037</v>
      </c>
      <c r="T6" s="5">
        <f>YEAR(SalesDataTable[[#This Row],[Order Date]])</f>
        <v>2026</v>
      </c>
    </row>
    <row r="7" spans="1:20" ht="15.6">
      <c r="A7" s="2">
        <v>2005</v>
      </c>
      <c r="B7" s="3">
        <v>46025</v>
      </c>
      <c r="C7" s="13">
        <f>YEAR(SalesDataTable[[#This Row],[Order Date]])</f>
        <v>2026</v>
      </c>
      <c r="D7" s="4" t="str">
        <f>"Q"&amp;ROUNDUP(MONTH(SalesDataTable[[#This Row],[Order Date]])/3,0)</f>
        <v>Q1</v>
      </c>
      <c r="E7" s="4" t="str">
        <f>TEXT(SalesDataTable[[#This Row],[Order Date]],"MMM")</f>
        <v>Jan</v>
      </c>
      <c r="F7" s="4" t="s">
        <v>11</v>
      </c>
      <c r="G7" s="4" t="s">
        <v>18</v>
      </c>
      <c r="H7" s="4" t="s">
        <v>19</v>
      </c>
      <c r="I7" s="4" t="s">
        <v>13</v>
      </c>
      <c r="J7" s="4" t="s">
        <v>14</v>
      </c>
      <c r="K7" s="4" t="s">
        <v>15</v>
      </c>
      <c r="L7" s="9">
        <v>1</v>
      </c>
      <c r="M7" s="6">
        <v>35.340000000000003</v>
      </c>
      <c r="N7" s="7">
        <v>0</v>
      </c>
      <c r="O7" s="6">
        <v>13.37</v>
      </c>
      <c r="P7" s="6">
        <f t="shared" si="0"/>
        <v>35.340000000000003</v>
      </c>
      <c r="Q7" s="6">
        <f t="shared" si="1"/>
        <v>13.37</v>
      </c>
      <c r="R7" s="6">
        <f t="shared" si="2"/>
        <v>21.970000000000006</v>
      </c>
      <c r="S7" s="8">
        <f t="shared" si="3"/>
        <v>0.62167515563101317</v>
      </c>
      <c r="T7" s="5">
        <f>YEAR(SalesDataTable[[#This Row],[Order Date]])</f>
        <v>2026</v>
      </c>
    </row>
    <row r="8" spans="1:20" ht="15.6">
      <c r="A8" s="2">
        <v>2937</v>
      </c>
      <c r="B8" s="3">
        <v>46025</v>
      </c>
      <c r="C8" s="13">
        <f>YEAR(SalesDataTable[[#This Row],[Order Date]])</f>
        <v>2026</v>
      </c>
      <c r="D8" s="4" t="str">
        <f>"Q"&amp;ROUNDUP(MONTH(SalesDataTable[[#This Row],[Order Date]])/3,0)</f>
        <v>Q1</v>
      </c>
      <c r="E8" s="4" t="str">
        <f>TEXT(SalesDataTable[[#This Row],[Order Date]],"MMM")</f>
        <v>Jan</v>
      </c>
      <c r="F8" s="4" t="s">
        <v>20</v>
      </c>
      <c r="G8" s="4" t="s">
        <v>21</v>
      </c>
      <c r="H8" s="4" t="s">
        <v>8</v>
      </c>
      <c r="I8" s="4" t="s">
        <v>3</v>
      </c>
      <c r="J8" s="4" t="s">
        <v>4</v>
      </c>
      <c r="K8" s="4" t="s">
        <v>22</v>
      </c>
      <c r="L8" s="9">
        <v>8</v>
      </c>
      <c r="M8" s="6">
        <v>49.6</v>
      </c>
      <c r="N8" s="7">
        <v>0.1</v>
      </c>
      <c r="O8" s="6">
        <v>23.05</v>
      </c>
      <c r="P8" s="6">
        <f t="shared" si="0"/>
        <v>357.12</v>
      </c>
      <c r="Q8" s="6">
        <f t="shared" si="1"/>
        <v>184.4</v>
      </c>
      <c r="R8" s="6">
        <f t="shared" si="2"/>
        <v>172.72</v>
      </c>
      <c r="S8" s="8">
        <f t="shared" si="3"/>
        <v>0.4836469534050179</v>
      </c>
      <c r="T8" s="5">
        <f>YEAR(SalesDataTable[[#This Row],[Order Date]])</f>
        <v>2026</v>
      </c>
    </row>
    <row r="9" spans="1:20" ht="15.6">
      <c r="A9" s="2">
        <v>3326</v>
      </c>
      <c r="B9" s="3">
        <v>46025</v>
      </c>
      <c r="C9" s="13">
        <f>YEAR(SalesDataTable[[#This Row],[Order Date]])</f>
        <v>2026</v>
      </c>
      <c r="D9" s="4" t="str">
        <f>"Q"&amp;ROUNDUP(MONTH(SalesDataTable[[#This Row],[Order Date]])/3,0)</f>
        <v>Q1</v>
      </c>
      <c r="E9" s="4" t="str">
        <f>TEXT(SalesDataTable[[#This Row],[Order Date]],"MMM")</f>
        <v>Jan</v>
      </c>
      <c r="F9" s="4" t="s">
        <v>0</v>
      </c>
      <c r="G9" s="4" t="s">
        <v>1</v>
      </c>
      <c r="H9" s="4" t="s">
        <v>19</v>
      </c>
      <c r="I9" s="4" t="s">
        <v>13</v>
      </c>
      <c r="J9" s="4" t="s">
        <v>23</v>
      </c>
      <c r="K9" s="4" t="s">
        <v>24</v>
      </c>
      <c r="L9" s="9">
        <v>2</v>
      </c>
      <c r="M9" s="6">
        <v>347.51</v>
      </c>
      <c r="N9" s="7">
        <v>0</v>
      </c>
      <c r="O9" s="6">
        <v>190.16</v>
      </c>
      <c r="P9" s="6">
        <f t="shared" si="0"/>
        <v>695.02</v>
      </c>
      <c r="Q9" s="6">
        <f t="shared" si="1"/>
        <v>380.32</v>
      </c>
      <c r="R9" s="6">
        <f t="shared" si="2"/>
        <v>314.7</v>
      </c>
      <c r="S9" s="8">
        <f t="shared" si="3"/>
        <v>0.4527927253891974</v>
      </c>
      <c r="T9" s="5">
        <f>YEAR(SalesDataTable[[#This Row],[Order Date]])</f>
        <v>2026</v>
      </c>
    </row>
    <row r="10" spans="1:20" ht="15.6">
      <c r="A10" s="2">
        <v>3863</v>
      </c>
      <c r="B10" s="3">
        <v>46025</v>
      </c>
      <c r="C10" s="13">
        <f>YEAR(SalesDataTable[[#This Row],[Order Date]])</f>
        <v>2026</v>
      </c>
      <c r="D10" s="4" t="str">
        <f>"Q"&amp;ROUNDUP(MONTH(SalesDataTable[[#This Row],[Order Date]])/3,0)</f>
        <v>Q1</v>
      </c>
      <c r="E10" s="4" t="str">
        <f>TEXT(SalesDataTable[[#This Row],[Order Date]],"MMM")</f>
        <v>Jan</v>
      </c>
      <c r="F10" s="4" t="s">
        <v>11</v>
      </c>
      <c r="G10" s="4" t="s">
        <v>25</v>
      </c>
      <c r="H10" s="4" t="s">
        <v>8</v>
      </c>
      <c r="I10" s="4" t="s">
        <v>3</v>
      </c>
      <c r="J10" s="4" t="s">
        <v>4</v>
      </c>
      <c r="K10" s="4" t="s">
        <v>26</v>
      </c>
      <c r="L10" s="9">
        <v>12</v>
      </c>
      <c r="M10" s="6">
        <v>41.22</v>
      </c>
      <c r="N10" s="7">
        <v>0.1</v>
      </c>
      <c r="O10" s="6">
        <v>16.64</v>
      </c>
      <c r="P10" s="6">
        <f t="shared" si="0"/>
        <v>445.17599999999999</v>
      </c>
      <c r="Q10" s="6">
        <f t="shared" si="1"/>
        <v>199.68</v>
      </c>
      <c r="R10" s="6">
        <f t="shared" si="2"/>
        <v>245.49599999999998</v>
      </c>
      <c r="S10" s="8">
        <f t="shared" si="3"/>
        <v>0.55145829963879456</v>
      </c>
      <c r="T10" s="5">
        <f>YEAR(SalesDataTable[[#This Row],[Order Date]])</f>
        <v>2026</v>
      </c>
    </row>
    <row r="11" spans="1:20" ht="15.6">
      <c r="A11" s="2">
        <v>4910</v>
      </c>
      <c r="B11" s="3">
        <v>46025</v>
      </c>
      <c r="C11" s="13">
        <f>YEAR(SalesDataTable[[#This Row],[Order Date]])</f>
        <v>2026</v>
      </c>
      <c r="D11" s="4" t="str">
        <f>"Q"&amp;ROUNDUP(MONTH(SalesDataTable[[#This Row],[Order Date]])/3,0)</f>
        <v>Q1</v>
      </c>
      <c r="E11" s="4" t="str">
        <f>TEXT(SalesDataTable[[#This Row],[Order Date]],"MMM")</f>
        <v>Jan</v>
      </c>
      <c r="F11" s="4" t="s">
        <v>11</v>
      </c>
      <c r="G11" s="4" t="s">
        <v>18</v>
      </c>
      <c r="H11" s="4" t="s">
        <v>19</v>
      </c>
      <c r="I11" s="4" t="s">
        <v>16</v>
      </c>
      <c r="J11" s="4" t="s">
        <v>23</v>
      </c>
      <c r="K11" s="4" t="s">
        <v>24</v>
      </c>
      <c r="L11" s="9">
        <v>1</v>
      </c>
      <c r="M11" s="6">
        <v>332.18</v>
      </c>
      <c r="N11" s="7">
        <v>0</v>
      </c>
      <c r="O11" s="6">
        <v>195.33</v>
      </c>
      <c r="P11" s="6">
        <f t="shared" si="0"/>
        <v>332.18</v>
      </c>
      <c r="Q11" s="6">
        <f t="shared" si="1"/>
        <v>195.33</v>
      </c>
      <c r="R11" s="6">
        <f t="shared" si="2"/>
        <v>136.85</v>
      </c>
      <c r="S11" s="8">
        <f t="shared" si="3"/>
        <v>0.41197543500511768</v>
      </c>
      <c r="T11" s="5">
        <f>YEAR(SalesDataTable[[#This Row],[Order Date]])</f>
        <v>2026</v>
      </c>
    </row>
    <row r="12" spans="1:20" ht="15.6">
      <c r="A12" s="2">
        <v>5188</v>
      </c>
      <c r="B12" s="3">
        <v>46025</v>
      </c>
      <c r="C12" s="13">
        <f>YEAR(SalesDataTable[[#This Row],[Order Date]])</f>
        <v>2026</v>
      </c>
      <c r="D12" s="4" t="str">
        <f>"Q"&amp;ROUNDUP(MONTH(SalesDataTable[[#This Row],[Order Date]])/3,0)</f>
        <v>Q1</v>
      </c>
      <c r="E12" s="4" t="str">
        <f>TEXT(SalesDataTable[[#This Row],[Order Date]],"MMM")</f>
        <v>Jan</v>
      </c>
      <c r="F12" s="4" t="s">
        <v>6</v>
      </c>
      <c r="G12" s="4" t="s">
        <v>27</v>
      </c>
      <c r="H12" s="4" t="s">
        <v>28</v>
      </c>
      <c r="I12" s="4" t="s">
        <v>3</v>
      </c>
      <c r="J12" s="4" t="s">
        <v>4</v>
      </c>
      <c r="K12" s="4" t="s">
        <v>22</v>
      </c>
      <c r="L12" s="9">
        <v>1</v>
      </c>
      <c r="M12" s="6">
        <v>49.71</v>
      </c>
      <c r="N12" s="7">
        <v>0</v>
      </c>
      <c r="O12" s="6">
        <v>23.15</v>
      </c>
      <c r="P12" s="6">
        <f t="shared" si="0"/>
        <v>49.71</v>
      </c>
      <c r="Q12" s="6">
        <f t="shared" si="1"/>
        <v>23.15</v>
      </c>
      <c r="R12" s="6">
        <f t="shared" si="2"/>
        <v>26.560000000000002</v>
      </c>
      <c r="S12" s="8">
        <f t="shared" si="3"/>
        <v>0.53429893381613358</v>
      </c>
      <c r="T12" s="5">
        <f>YEAR(SalesDataTable[[#This Row],[Order Date]])</f>
        <v>2026</v>
      </c>
    </row>
    <row r="13" spans="1:20" ht="15.6">
      <c r="A13" s="2">
        <v>845</v>
      </c>
      <c r="B13" s="3">
        <v>46026</v>
      </c>
      <c r="C13" s="13">
        <f>YEAR(SalesDataTable[[#This Row],[Order Date]])</f>
        <v>2026</v>
      </c>
      <c r="D13" s="4" t="str">
        <f>"Q"&amp;ROUNDUP(MONTH(SalesDataTable[[#This Row],[Order Date]])/3,0)</f>
        <v>Q1</v>
      </c>
      <c r="E13" s="4" t="str">
        <f>TEXT(SalesDataTable[[#This Row],[Order Date]],"MMM")</f>
        <v>Jan</v>
      </c>
      <c r="F13" s="4" t="s">
        <v>11</v>
      </c>
      <c r="G13" s="4" t="s">
        <v>18</v>
      </c>
      <c r="H13" s="4" t="s">
        <v>2</v>
      </c>
      <c r="I13" s="4" t="s">
        <v>13</v>
      </c>
      <c r="J13" s="4" t="s">
        <v>23</v>
      </c>
      <c r="K13" s="4" t="s">
        <v>29</v>
      </c>
      <c r="L13" s="9">
        <v>2</v>
      </c>
      <c r="M13" s="6">
        <v>194.35</v>
      </c>
      <c r="N13" s="7">
        <v>0</v>
      </c>
      <c r="O13" s="6">
        <v>104.22</v>
      </c>
      <c r="P13" s="6">
        <f t="shared" si="0"/>
        <v>388.7</v>
      </c>
      <c r="Q13" s="6">
        <f t="shared" si="1"/>
        <v>208.44</v>
      </c>
      <c r="R13" s="6">
        <f t="shared" si="2"/>
        <v>180.26</v>
      </c>
      <c r="S13" s="8">
        <f t="shared" si="3"/>
        <v>0.46375096475430921</v>
      </c>
      <c r="T13" s="5">
        <f>YEAR(SalesDataTable[[#This Row],[Order Date]])</f>
        <v>2026</v>
      </c>
    </row>
    <row r="14" spans="1:20" ht="15.6">
      <c r="A14" s="2">
        <v>1077</v>
      </c>
      <c r="B14" s="3">
        <v>46026</v>
      </c>
      <c r="C14" s="13">
        <f>YEAR(SalesDataTable[[#This Row],[Order Date]])</f>
        <v>2026</v>
      </c>
      <c r="D14" s="4" t="str">
        <f>"Q"&amp;ROUNDUP(MONTH(SalesDataTable[[#This Row],[Order Date]])/3,0)</f>
        <v>Q1</v>
      </c>
      <c r="E14" s="4" t="str">
        <f>TEXT(SalesDataTable[[#This Row],[Order Date]],"MMM")</f>
        <v>Jan</v>
      </c>
      <c r="F14" s="4" t="s">
        <v>6</v>
      </c>
      <c r="G14" s="4" t="s">
        <v>27</v>
      </c>
      <c r="H14" s="4" t="s">
        <v>2</v>
      </c>
      <c r="I14" s="4" t="s">
        <v>13</v>
      </c>
      <c r="J14" s="4" t="s">
        <v>4</v>
      </c>
      <c r="K14" s="4" t="s">
        <v>30</v>
      </c>
      <c r="L14" s="9">
        <v>3</v>
      </c>
      <c r="M14" s="6">
        <v>102.12</v>
      </c>
      <c r="N14" s="7">
        <v>0.1</v>
      </c>
      <c r="O14" s="6">
        <v>51.28</v>
      </c>
      <c r="P14" s="6">
        <f t="shared" si="0"/>
        <v>275.72400000000005</v>
      </c>
      <c r="Q14" s="6">
        <f t="shared" si="1"/>
        <v>153.84</v>
      </c>
      <c r="R14" s="6">
        <f t="shared" si="2"/>
        <v>121.88400000000004</v>
      </c>
      <c r="S14" s="8">
        <f t="shared" si="3"/>
        <v>0.44205074639857256</v>
      </c>
      <c r="T14" s="5">
        <f>YEAR(SalesDataTable[[#This Row],[Order Date]])</f>
        <v>2026</v>
      </c>
    </row>
    <row r="15" spans="1:20" ht="15.6">
      <c r="A15" s="2">
        <v>1237</v>
      </c>
      <c r="B15" s="3">
        <v>46026</v>
      </c>
      <c r="C15" s="13">
        <f>YEAR(SalesDataTable[[#This Row],[Order Date]])</f>
        <v>2026</v>
      </c>
      <c r="D15" s="4" t="str">
        <f>"Q"&amp;ROUNDUP(MONTH(SalesDataTable[[#This Row],[Order Date]])/3,0)</f>
        <v>Q1</v>
      </c>
      <c r="E15" s="4" t="str">
        <f>TEXT(SalesDataTable[[#This Row],[Order Date]],"MMM")</f>
        <v>Jan</v>
      </c>
      <c r="F15" s="4" t="s">
        <v>20</v>
      </c>
      <c r="G15" s="4" t="s">
        <v>31</v>
      </c>
      <c r="H15" s="4" t="s">
        <v>19</v>
      </c>
      <c r="I15" s="4" t="s">
        <v>16</v>
      </c>
      <c r="J15" s="4" t="s">
        <v>14</v>
      </c>
      <c r="K15" s="4" t="s">
        <v>32</v>
      </c>
      <c r="L15" s="9">
        <v>1</v>
      </c>
      <c r="M15" s="6">
        <v>46.99</v>
      </c>
      <c r="N15" s="7">
        <v>0.05</v>
      </c>
      <c r="O15" s="6">
        <v>18.11</v>
      </c>
      <c r="P15" s="6">
        <f t="shared" si="0"/>
        <v>44.640500000000003</v>
      </c>
      <c r="Q15" s="6">
        <f t="shared" si="1"/>
        <v>18.11</v>
      </c>
      <c r="R15" s="6">
        <f t="shared" si="2"/>
        <v>26.530500000000004</v>
      </c>
      <c r="S15" s="8">
        <f t="shared" si="3"/>
        <v>0.59431457980981395</v>
      </c>
      <c r="T15" s="5">
        <f>YEAR(SalesDataTable[[#This Row],[Order Date]])</f>
        <v>2026</v>
      </c>
    </row>
    <row r="16" spans="1:20" ht="15.6">
      <c r="A16" s="2">
        <v>1908</v>
      </c>
      <c r="B16" s="3">
        <v>46026</v>
      </c>
      <c r="C16" s="13">
        <f>YEAR(SalesDataTable[[#This Row],[Order Date]])</f>
        <v>2026</v>
      </c>
      <c r="D16" s="4" t="str">
        <f>"Q"&amp;ROUNDUP(MONTH(SalesDataTable[[#This Row],[Order Date]])/3,0)</f>
        <v>Q1</v>
      </c>
      <c r="E16" s="4" t="str">
        <f>TEXT(SalesDataTable[[#This Row],[Order Date]],"MMM")</f>
        <v>Jan</v>
      </c>
      <c r="F16" s="4" t="s">
        <v>20</v>
      </c>
      <c r="G16" s="4" t="s">
        <v>33</v>
      </c>
      <c r="H16" s="4" t="s">
        <v>2</v>
      </c>
      <c r="I16" s="4" t="s">
        <v>13</v>
      </c>
      <c r="J16" s="4" t="s">
        <v>34</v>
      </c>
      <c r="K16" s="4" t="s">
        <v>35</v>
      </c>
      <c r="L16" s="9">
        <v>1</v>
      </c>
      <c r="M16" s="6">
        <v>40</v>
      </c>
      <c r="N16" s="7">
        <v>0</v>
      </c>
      <c r="O16" s="6">
        <v>15.04</v>
      </c>
      <c r="P16" s="6">
        <f t="shared" si="0"/>
        <v>40</v>
      </c>
      <c r="Q16" s="6">
        <f t="shared" si="1"/>
        <v>15.04</v>
      </c>
      <c r="R16" s="6">
        <f t="shared" si="2"/>
        <v>24.96</v>
      </c>
      <c r="S16" s="8">
        <f t="shared" si="3"/>
        <v>0.624</v>
      </c>
      <c r="T16" s="5">
        <f>YEAR(SalesDataTable[[#This Row],[Order Date]])</f>
        <v>2026</v>
      </c>
    </row>
    <row r="17" spans="1:20" ht="15.6">
      <c r="A17" s="2">
        <v>2245</v>
      </c>
      <c r="B17" s="3">
        <v>46026</v>
      </c>
      <c r="C17" s="13">
        <f>YEAR(SalesDataTable[[#This Row],[Order Date]])</f>
        <v>2026</v>
      </c>
      <c r="D17" s="4" t="str">
        <f>"Q"&amp;ROUNDUP(MONTH(SalesDataTable[[#This Row],[Order Date]])/3,0)</f>
        <v>Q1</v>
      </c>
      <c r="E17" s="4" t="str">
        <f>TEXT(SalesDataTable[[#This Row],[Order Date]],"MMM")</f>
        <v>Jan</v>
      </c>
      <c r="F17" s="4" t="s">
        <v>0</v>
      </c>
      <c r="G17" s="4" t="s">
        <v>36</v>
      </c>
      <c r="H17" s="4" t="s">
        <v>2</v>
      </c>
      <c r="I17" s="4" t="s">
        <v>13</v>
      </c>
      <c r="J17" s="4" t="s">
        <v>9</v>
      </c>
      <c r="K17" s="4" t="s">
        <v>37</v>
      </c>
      <c r="L17" s="9">
        <v>1</v>
      </c>
      <c r="M17" s="6">
        <v>153.38999999999999</v>
      </c>
      <c r="N17" s="7">
        <v>0</v>
      </c>
      <c r="O17" s="6">
        <v>78.59</v>
      </c>
      <c r="P17" s="6">
        <f t="shared" si="0"/>
        <v>153.38999999999999</v>
      </c>
      <c r="Q17" s="6">
        <f t="shared" si="1"/>
        <v>78.59</v>
      </c>
      <c r="R17" s="6">
        <f t="shared" si="2"/>
        <v>74.799999999999983</v>
      </c>
      <c r="S17" s="8">
        <f t="shared" si="3"/>
        <v>0.48764587000456344</v>
      </c>
      <c r="T17" s="5">
        <f>YEAR(SalesDataTable[[#This Row],[Order Date]])</f>
        <v>2026</v>
      </c>
    </row>
    <row r="18" spans="1:20" ht="15.6">
      <c r="A18" s="2">
        <v>2928</v>
      </c>
      <c r="B18" s="3">
        <v>46026</v>
      </c>
      <c r="C18" s="13">
        <f>YEAR(SalesDataTable[[#This Row],[Order Date]])</f>
        <v>2026</v>
      </c>
      <c r="D18" s="4" t="str">
        <f>"Q"&amp;ROUNDUP(MONTH(SalesDataTable[[#This Row],[Order Date]])/3,0)</f>
        <v>Q1</v>
      </c>
      <c r="E18" s="4" t="str">
        <f>TEXT(SalesDataTable[[#This Row],[Order Date]],"MMM")</f>
        <v>Jan</v>
      </c>
      <c r="F18" s="4" t="s">
        <v>6</v>
      </c>
      <c r="G18" s="4" t="s">
        <v>27</v>
      </c>
      <c r="H18" s="4" t="s">
        <v>2</v>
      </c>
      <c r="I18" s="4" t="s">
        <v>3</v>
      </c>
      <c r="J18" s="4" t="s">
        <v>34</v>
      </c>
      <c r="K18" s="4" t="s">
        <v>38</v>
      </c>
      <c r="L18" s="9">
        <v>2</v>
      </c>
      <c r="M18" s="6">
        <v>124.97</v>
      </c>
      <c r="N18" s="7">
        <v>0.1</v>
      </c>
      <c r="O18" s="6">
        <v>67.36</v>
      </c>
      <c r="P18" s="6">
        <f t="shared" si="0"/>
        <v>224.946</v>
      </c>
      <c r="Q18" s="6">
        <f t="shared" si="1"/>
        <v>134.72</v>
      </c>
      <c r="R18" s="6">
        <f t="shared" si="2"/>
        <v>90.225999999999999</v>
      </c>
      <c r="S18" s="8">
        <f t="shared" si="3"/>
        <v>0.40110070861451191</v>
      </c>
      <c r="T18" s="5">
        <f>YEAR(SalesDataTable[[#This Row],[Order Date]])</f>
        <v>2026</v>
      </c>
    </row>
    <row r="19" spans="1:20" ht="15.6">
      <c r="A19" s="2">
        <v>4249</v>
      </c>
      <c r="B19" s="3">
        <v>46026</v>
      </c>
      <c r="C19" s="13">
        <f>YEAR(SalesDataTable[[#This Row],[Order Date]])</f>
        <v>2026</v>
      </c>
      <c r="D19" s="4" t="str">
        <f>"Q"&amp;ROUNDUP(MONTH(SalesDataTable[[#This Row],[Order Date]])/3,0)</f>
        <v>Q1</v>
      </c>
      <c r="E19" s="4" t="str">
        <f>TEXT(SalesDataTable[[#This Row],[Order Date]],"MMM")</f>
        <v>Jan</v>
      </c>
      <c r="F19" s="4" t="s">
        <v>20</v>
      </c>
      <c r="G19" s="4" t="s">
        <v>21</v>
      </c>
      <c r="H19" s="4" t="s">
        <v>28</v>
      </c>
      <c r="I19" s="4" t="s">
        <v>13</v>
      </c>
      <c r="J19" s="4" t="s">
        <v>4</v>
      </c>
      <c r="K19" s="4" t="s">
        <v>30</v>
      </c>
      <c r="L19" s="9">
        <v>2</v>
      </c>
      <c r="M19" s="6">
        <v>100.12</v>
      </c>
      <c r="N19" s="7">
        <v>0.1</v>
      </c>
      <c r="O19" s="6">
        <v>49.67</v>
      </c>
      <c r="P19" s="6">
        <f t="shared" si="0"/>
        <v>180.21600000000001</v>
      </c>
      <c r="Q19" s="6">
        <f t="shared" si="1"/>
        <v>99.34</v>
      </c>
      <c r="R19" s="6">
        <f t="shared" si="2"/>
        <v>80.876000000000005</v>
      </c>
      <c r="S19" s="8">
        <f t="shared" si="3"/>
        <v>0.44877258401029874</v>
      </c>
      <c r="T19" s="5">
        <f>YEAR(SalesDataTable[[#This Row],[Order Date]])</f>
        <v>2026</v>
      </c>
    </row>
    <row r="20" spans="1:20" ht="15.6">
      <c r="A20" s="2">
        <v>1734</v>
      </c>
      <c r="B20" s="3">
        <v>46027</v>
      </c>
      <c r="C20" s="13">
        <f>YEAR(SalesDataTable[[#This Row],[Order Date]])</f>
        <v>2026</v>
      </c>
      <c r="D20" s="4" t="str">
        <f>"Q"&amp;ROUNDUP(MONTH(SalesDataTable[[#This Row],[Order Date]])/3,0)</f>
        <v>Q1</v>
      </c>
      <c r="E20" s="4" t="str">
        <f>TEXT(SalesDataTable[[#This Row],[Order Date]],"MMM")</f>
        <v>Jan</v>
      </c>
      <c r="F20" s="4" t="s">
        <v>20</v>
      </c>
      <c r="G20" s="4" t="s">
        <v>33</v>
      </c>
      <c r="H20" s="4" t="s">
        <v>28</v>
      </c>
      <c r="I20" s="4" t="s">
        <v>3</v>
      </c>
      <c r="J20" s="4" t="s">
        <v>34</v>
      </c>
      <c r="K20" s="4" t="s">
        <v>35</v>
      </c>
      <c r="L20" s="9">
        <v>1</v>
      </c>
      <c r="M20" s="6">
        <v>40.6</v>
      </c>
      <c r="N20" s="7">
        <v>0.15</v>
      </c>
      <c r="O20" s="6">
        <v>14.61</v>
      </c>
      <c r="P20" s="6">
        <f t="shared" si="0"/>
        <v>34.51</v>
      </c>
      <c r="Q20" s="6">
        <f t="shared" si="1"/>
        <v>14.61</v>
      </c>
      <c r="R20" s="6">
        <f t="shared" si="2"/>
        <v>19.899999999999999</v>
      </c>
      <c r="S20" s="8">
        <f t="shared" si="3"/>
        <v>0.57664445088380178</v>
      </c>
      <c r="T20" s="5">
        <f>YEAR(SalesDataTable[[#This Row],[Order Date]])</f>
        <v>2026</v>
      </c>
    </row>
    <row r="21" spans="1:20" ht="15.6">
      <c r="A21" s="2">
        <v>2331</v>
      </c>
      <c r="B21" s="3">
        <v>46027</v>
      </c>
      <c r="C21" s="13">
        <f>YEAR(SalesDataTable[[#This Row],[Order Date]])</f>
        <v>2026</v>
      </c>
      <c r="D21" s="4" t="str">
        <f>"Q"&amp;ROUNDUP(MONTH(SalesDataTable[[#This Row],[Order Date]])/3,0)</f>
        <v>Q1</v>
      </c>
      <c r="E21" s="4" t="str">
        <f>TEXT(SalesDataTable[[#This Row],[Order Date]],"MMM")</f>
        <v>Jan</v>
      </c>
      <c r="F21" s="4" t="s">
        <v>20</v>
      </c>
      <c r="G21" s="4" t="s">
        <v>33</v>
      </c>
      <c r="H21" s="4" t="s">
        <v>2</v>
      </c>
      <c r="I21" s="4" t="s">
        <v>13</v>
      </c>
      <c r="J21" s="4" t="s">
        <v>4</v>
      </c>
      <c r="K21" s="4" t="s">
        <v>30</v>
      </c>
      <c r="L21" s="9">
        <v>1</v>
      </c>
      <c r="M21" s="6">
        <v>104.23</v>
      </c>
      <c r="N21" s="7">
        <v>0.1</v>
      </c>
      <c r="O21" s="6">
        <v>51.6</v>
      </c>
      <c r="P21" s="6">
        <f t="shared" si="0"/>
        <v>93.807000000000002</v>
      </c>
      <c r="Q21" s="6">
        <f t="shared" si="1"/>
        <v>51.6</v>
      </c>
      <c r="R21" s="6">
        <f t="shared" si="2"/>
        <v>42.207000000000001</v>
      </c>
      <c r="S21" s="8">
        <f t="shared" si="3"/>
        <v>0.44993443986056475</v>
      </c>
      <c r="T21" s="5">
        <f>YEAR(SalesDataTable[[#This Row],[Order Date]])</f>
        <v>2026</v>
      </c>
    </row>
    <row r="22" spans="1:20" ht="15.6">
      <c r="A22" s="2">
        <v>2475</v>
      </c>
      <c r="B22" s="3">
        <v>46027</v>
      </c>
      <c r="C22" s="13">
        <f>YEAR(SalesDataTable[[#This Row],[Order Date]])</f>
        <v>2026</v>
      </c>
      <c r="D22" s="4" t="str">
        <f>"Q"&amp;ROUNDUP(MONTH(SalesDataTable[[#This Row],[Order Date]])/3,0)</f>
        <v>Q1</v>
      </c>
      <c r="E22" s="4" t="str">
        <f>TEXT(SalesDataTable[[#This Row],[Order Date]],"MMM")</f>
        <v>Jan</v>
      </c>
      <c r="F22" s="4" t="s">
        <v>6</v>
      </c>
      <c r="G22" s="4" t="s">
        <v>7</v>
      </c>
      <c r="H22" s="4" t="s">
        <v>19</v>
      </c>
      <c r="I22" s="4" t="s">
        <v>3</v>
      </c>
      <c r="J22" s="4" t="s">
        <v>34</v>
      </c>
      <c r="K22" s="4" t="s">
        <v>38</v>
      </c>
      <c r="L22" s="9">
        <v>5</v>
      </c>
      <c r="M22" s="6">
        <v>122.87</v>
      </c>
      <c r="N22" s="7">
        <v>0.05</v>
      </c>
      <c r="O22" s="6">
        <v>69.67</v>
      </c>
      <c r="P22" s="6">
        <f t="shared" si="0"/>
        <v>583.63250000000005</v>
      </c>
      <c r="Q22" s="6">
        <f t="shared" si="1"/>
        <v>348.35</v>
      </c>
      <c r="R22" s="6">
        <f t="shared" si="2"/>
        <v>235.28250000000003</v>
      </c>
      <c r="S22" s="8">
        <f t="shared" si="3"/>
        <v>0.40313467807224584</v>
      </c>
      <c r="T22" s="5">
        <f>YEAR(SalesDataTable[[#This Row],[Order Date]])</f>
        <v>2026</v>
      </c>
    </row>
    <row r="23" spans="1:20" ht="15.6">
      <c r="A23" s="2">
        <v>1433</v>
      </c>
      <c r="B23" s="3">
        <v>46028</v>
      </c>
      <c r="C23" s="13">
        <f>YEAR(SalesDataTable[[#This Row],[Order Date]])</f>
        <v>2026</v>
      </c>
      <c r="D23" s="4" t="str">
        <f>"Q"&amp;ROUNDUP(MONTH(SalesDataTable[[#This Row],[Order Date]])/3,0)</f>
        <v>Q1</v>
      </c>
      <c r="E23" s="4" t="str">
        <f>TEXT(SalesDataTable[[#This Row],[Order Date]],"MMM")</f>
        <v>Jan</v>
      </c>
      <c r="F23" s="4" t="s">
        <v>11</v>
      </c>
      <c r="G23" s="4" t="s">
        <v>39</v>
      </c>
      <c r="H23" s="4" t="s">
        <v>2</v>
      </c>
      <c r="I23" s="4" t="s">
        <v>13</v>
      </c>
      <c r="J23" s="4" t="s">
        <v>14</v>
      </c>
      <c r="K23" s="4" t="s">
        <v>15</v>
      </c>
      <c r="L23" s="9">
        <v>2</v>
      </c>
      <c r="M23" s="6">
        <v>36.619999999999997</v>
      </c>
      <c r="N23" s="7">
        <v>0.05</v>
      </c>
      <c r="O23" s="6">
        <v>13.87</v>
      </c>
      <c r="P23" s="6">
        <f t="shared" si="0"/>
        <v>69.577999999999989</v>
      </c>
      <c r="Q23" s="6">
        <f t="shared" si="1"/>
        <v>27.74</v>
      </c>
      <c r="R23" s="6">
        <f t="shared" si="2"/>
        <v>41.837999999999994</v>
      </c>
      <c r="S23" s="8">
        <f t="shared" si="3"/>
        <v>0.60131075914800658</v>
      </c>
      <c r="T23" s="5">
        <f>YEAR(SalesDataTable[[#This Row],[Order Date]])</f>
        <v>2026</v>
      </c>
    </row>
    <row r="24" spans="1:20" ht="15.6">
      <c r="A24" s="2">
        <v>3624</v>
      </c>
      <c r="B24" s="3">
        <v>46028</v>
      </c>
      <c r="C24" s="13">
        <f>YEAR(SalesDataTable[[#This Row],[Order Date]])</f>
        <v>2026</v>
      </c>
      <c r="D24" s="4" t="str">
        <f>"Q"&amp;ROUNDUP(MONTH(SalesDataTable[[#This Row],[Order Date]])/3,0)</f>
        <v>Q1</v>
      </c>
      <c r="E24" s="4" t="str">
        <f>TEXT(SalesDataTable[[#This Row],[Order Date]],"MMM")</f>
        <v>Jan</v>
      </c>
      <c r="F24" s="4" t="s">
        <v>20</v>
      </c>
      <c r="G24" s="4" t="s">
        <v>31</v>
      </c>
      <c r="H24" s="4" t="s">
        <v>2</v>
      </c>
      <c r="I24" s="4" t="s">
        <v>13</v>
      </c>
      <c r="J24" s="4" t="s">
        <v>9</v>
      </c>
      <c r="K24" s="4" t="s">
        <v>10</v>
      </c>
      <c r="L24" s="9">
        <v>1</v>
      </c>
      <c r="M24" s="6">
        <v>93.4</v>
      </c>
      <c r="N24" s="7">
        <v>0</v>
      </c>
      <c r="O24" s="6">
        <v>46.11</v>
      </c>
      <c r="P24" s="6">
        <f t="shared" si="0"/>
        <v>93.4</v>
      </c>
      <c r="Q24" s="6">
        <f t="shared" si="1"/>
        <v>46.11</v>
      </c>
      <c r="R24" s="6">
        <f t="shared" si="2"/>
        <v>47.290000000000006</v>
      </c>
      <c r="S24" s="8">
        <f t="shared" si="3"/>
        <v>0.50631691648822275</v>
      </c>
      <c r="T24" s="5">
        <f>YEAR(SalesDataTable[[#This Row],[Order Date]])</f>
        <v>2026</v>
      </c>
    </row>
    <row r="25" spans="1:20" ht="15.6">
      <c r="A25" s="2">
        <v>4680</v>
      </c>
      <c r="B25" s="3">
        <v>46028</v>
      </c>
      <c r="C25" s="13">
        <f>YEAR(SalesDataTable[[#This Row],[Order Date]])</f>
        <v>2026</v>
      </c>
      <c r="D25" s="4" t="str">
        <f>"Q"&amp;ROUNDUP(MONTH(SalesDataTable[[#This Row],[Order Date]])/3,0)</f>
        <v>Q1</v>
      </c>
      <c r="E25" s="4" t="str">
        <f>TEXT(SalesDataTable[[#This Row],[Order Date]],"MMM")</f>
        <v>Jan</v>
      </c>
      <c r="F25" s="4" t="s">
        <v>6</v>
      </c>
      <c r="G25" s="4" t="s">
        <v>7</v>
      </c>
      <c r="H25" s="4" t="s">
        <v>28</v>
      </c>
      <c r="I25" s="4" t="s">
        <v>13</v>
      </c>
      <c r="J25" s="4" t="s">
        <v>23</v>
      </c>
      <c r="K25" s="4" t="s">
        <v>40</v>
      </c>
      <c r="L25" s="9">
        <v>2</v>
      </c>
      <c r="M25" s="6">
        <v>81.260000000000005</v>
      </c>
      <c r="N25" s="7">
        <v>0</v>
      </c>
      <c r="O25" s="6">
        <v>39.119999999999997</v>
      </c>
      <c r="P25" s="6">
        <f t="shared" si="0"/>
        <v>162.52000000000001</v>
      </c>
      <c r="Q25" s="6">
        <f t="shared" si="1"/>
        <v>78.239999999999995</v>
      </c>
      <c r="R25" s="6">
        <f t="shared" si="2"/>
        <v>84.280000000000015</v>
      </c>
      <c r="S25" s="8">
        <f t="shared" si="3"/>
        <v>0.51858232832882112</v>
      </c>
      <c r="T25" s="5">
        <f>YEAR(SalesDataTable[[#This Row],[Order Date]])</f>
        <v>2026</v>
      </c>
    </row>
    <row r="26" spans="1:20" ht="15.6">
      <c r="A26" s="2">
        <v>4803</v>
      </c>
      <c r="B26" s="3">
        <v>46028</v>
      </c>
      <c r="C26" s="13">
        <f>YEAR(SalesDataTable[[#This Row],[Order Date]])</f>
        <v>2026</v>
      </c>
      <c r="D26" s="4" t="str">
        <f>"Q"&amp;ROUNDUP(MONTH(SalesDataTable[[#This Row],[Order Date]])/3,0)</f>
        <v>Q1</v>
      </c>
      <c r="E26" s="4" t="str">
        <f>TEXT(SalesDataTable[[#This Row],[Order Date]],"MMM")</f>
        <v>Jan</v>
      </c>
      <c r="F26" s="4" t="s">
        <v>6</v>
      </c>
      <c r="G26" s="4" t="s">
        <v>41</v>
      </c>
      <c r="H26" s="4" t="s">
        <v>28</v>
      </c>
      <c r="I26" s="4" t="s">
        <v>13</v>
      </c>
      <c r="J26" s="4" t="s">
        <v>34</v>
      </c>
      <c r="K26" s="4" t="s">
        <v>42</v>
      </c>
      <c r="L26" s="9">
        <v>2</v>
      </c>
      <c r="M26" s="6">
        <v>35.78</v>
      </c>
      <c r="N26" s="7">
        <v>0</v>
      </c>
      <c r="O26" s="6">
        <v>13.84</v>
      </c>
      <c r="P26" s="6">
        <f t="shared" si="0"/>
        <v>71.56</v>
      </c>
      <c r="Q26" s="6">
        <f t="shared" si="1"/>
        <v>27.68</v>
      </c>
      <c r="R26" s="6">
        <f t="shared" si="2"/>
        <v>43.88</v>
      </c>
      <c r="S26" s="8">
        <f t="shared" si="3"/>
        <v>0.61319172722191173</v>
      </c>
      <c r="T26" s="5">
        <f>YEAR(SalesDataTable[[#This Row],[Order Date]])</f>
        <v>2026</v>
      </c>
    </row>
    <row r="27" spans="1:20" ht="15.6">
      <c r="A27" s="2">
        <v>248</v>
      </c>
      <c r="B27" s="3">
        <v>46029</v>
      </c>
      <c r="C27" s="13">
        <f>YEAR(SalesDataTable[[#This Row],[Order Date]])</f>
        <v>2026</v>
      </c>
      <c r="D27" s="4" t="str">
        <f>"Q"&amp;ROUNDUP(MONTH(SalesDataTable[[#This Row],[Order Date]])/3,0)</f>
        <v>Q1</v>
      </c>
      <c r="E27" s="4" t="str">
        <f>TEXT(SalesDataTable[[#This Row],[Order Date]],"MMM")</f>
        <v>Jan</v>
      </c>
      <c r="F27" s="4" t="s">
        <v>6</v>
      </c>
      <c r="G27" s="4" t="s">
        <v>43</v>
      </c>
      <c r="H27" s="4" t="s">
        <v>28</v>
      </c>
      <c r="I27" s="4" t="s">
        <v>13</v>
      </c>
      <c r="J27" s="4" t="s">
        <v>4</v>
      </c>
      <c r="K27" s="4" t="s">
        <v>5</v>
      </c>
      <c r="L27" s="9">
        <v>3</v>
      </c>
      <c r="M27" s="6">
        <v>81.64</v>
      </c>
      <c r="N27" s="7">
        <v>0</v>
      </c>
      <c r="O27" s="6">
        <v>43.84</v>
      </c>
      <c r="P27" s="6">
        <f t="shared" si="0"/>
        <v>244.92000000000002</v>
      </c>
      <c r="Q27" s="6">
        <f t="shared" si="1"/>
        <v>131.52000000000001</v>
      </c>
      <c r="R27" s="6">
        <f t="shared" si="2"/>
        <v>113.4</v>
      </c>
      <c r="S27" s="8">
        <f t="shared" si="3"/>
        <v>0.46300832925036745</v>
      </c>
      <c r="T27" s="5">
        <f>YEAR(SalesDataTable[[#This Row],[Order Date]])</f>
        <v>2026</v>
      </c>
    </row>
    <row r="28" spans="1:20" ht="15.6">
      <c r="A28" s="2">
        <v>1118</v>
      </c>
      <c r="B28" s="3">
        <v>46029</v>
      </c>
      <c r="C28" s="13">
        <f>YEAR(SalesDataTable[[#This Row],[Order Date]])</f>
        <v>2026</v>
      </c>
      <c r="D28" s="4" t="str">
        <f>"Q"&amp;ROUNDUP(MONTH(SalesDataTable[[#This Row],[Order Date]])/3,0)</f>
        <v>Q1</v>
      </c>
      <c r="E28" s="4" t="str">
        <f>TEXT(SalesDataTable[[#This Row],[Order Date]],"MMM")</f>
        <v>Jan</v>
      </c>
      <c r="F28" s="4" t="s">
        <v>6</v>
      </c>
      <c r="G28" s="4" t="s">
        <v>43</v>
      </c>
      <c r="H28" s="4" t="s">
        <v>2</v>
      </c>
      <c r="I28" s="4" t="s">
        <v>3</v>
      </c>
      <c r="J28" s="4" t="s">
        <v>14</v>
      </c>
      <c r="K28" s="4" t="s">
        <v>44</v>
      </c>
      <c r="L28" s="9">
        <v>2</v>
      </c>
      <c r="M28" s="6">
        <v>131.63999999999999</v>
      </c>
      <c r="N28" s="7">
        <v>0.05</v>
      </c>
      <c r="O28" s="6">
        <v>69.02</v>
      </c>
      <c r="P28" s="6">
        <f t="shared" si="0"/>
        <v>250.11599999999996</v>
      </c>
      <c r="Q28" s="6">
        <f t="shared" si="1"/>
        <v>138.04</v>
      </c>
      <c r="R28" s="6">
        <f t="shared" si="2"/>
        <v>112.07599999999996</v>
      </c>
      <c r="S28" s="8">
        <f t="shared" si="3"/>
        <v>0.44809608341729429</v>
      </c>
      <c r="T28" s="5">
        <f>YEAR(SalesDataTable[[#This Row],[Order Date]])</f>
        <v>2026</v>
      </c>
    </row>
    <row r="29" spans="1:20" ht="15.6">
      <c r="A29" s="2">
        <v>3023</v>
      </c>
      <c r="B29" s="3">
        <v>46029</v>
      </c>
      <c r="C29" s="13">
        <f>YEAR(SalesDataTable[[#This Row],[Order Date]])</f>
        <v>2026</v>
      </c>
      <c r="D29" s="4" t="str">
        <f>"Q"&amp;ROUNDUP(MONTH(SalesDataTable[[#This Row],[Order Date]])/3,0)</f>
        <v>Q1</v>
      </c>
      <c r="E29" s="4" t="str">
        <f>TEXT(SalesDataTable[[#This Row],[Order Date]],"MMM")</f>
        <v>Jan</v>
      </c>
      <c r="F29" s="4" t="s">
        <v>11</v>
      </c>
      <c r="G29" s="4" t="s">
        <v>18</v>
      </c>
      <c r="H29" s="4" t="s">
        <v>28</v>
      </c>
      <c r="I29" s="4" t="s">
        <v>13</v>
      </c>
      <c r="J29" s="4" t="s">
        <v>9</v>
      </c>
      <c r="K29" s="4" t="s">
        <v>37</v>
      </c>
      <c r="L29" s="9">
        <v>2</v>
      </c>
      <c r="M29" s="6">
        <v>155.35</v>
      </c>
      <c r="N29" s="7">
        <v>0</v>
      </c>
      <c r="O29" s="6">
        <v>80.790000000000006</v>
      </c>
      <c r="P29" s="6">
        <f t="shared" si="0"/>
        <v>310.7</v>
      </c>
      <c r="Q29" s="6">
        <f t="shared" si="1"/>
        <v>161.58000000000001</v>
      </c>
      <c r="R29" s="6">
        <f t="shared" si="2"/>
        <v>149.11999999999998</v>
      </c>
      <c r="S29" s="8">
        <f t="shared" si="3"/>
        <v>0.47994850337946565</v>
      </c>
      <c r="T29" s="5">
        <f>YEAR(SalesDataTable[[#This Row],[Order Date]])</f>
        <v>2026</v>
      </c>
    </row>
    <row r="30" spans="1:20" ht="15.6">
      <c r="A30" s="2">
        <v>3903</v>
      </c>
      <c r="B30" s="3">
        <v>46029</v>
      </c>
      <c r="C30" s="13">
        <f>YEAR(SalesDataTable[[#This Row],[Order Date]])</f>
        <v>2026</v>
      </c>
      <c r="D30" s="4" t="str">
        <f>"Q"&amp;ROUNDUP(MONTH(SalesDataTable[[#This Row],[Order Date]])/3,0)</f>
        <v>Q1</v>
      </c>
      <c r="E30" s="4" t="str">
        <f>TEXT(SalesDataTable[[#This Row],[Order Date]],"MMM")</f>
        <v>Jan</v>
      </c>
      <c r="F30" s="4" t="s">
        <v>20</v>
      </c>
      <c r="G30" s="4" t="s">
        <v>33</v>
      </c>
      <c r="H30" s="4" t="s">
        <v>2</v>
      </c>
      <c r="I30" s="4" t="s">
        <v>3</v>
      </c>
      <c r="J30" s="4" t="s">
        <v>34</v>
      </c>
      <c r="K30" s="4" t="s">
        <v>45</v>
      </c>
      <c r="L30" s="9">
        <v>2</v>
      </c>
      <c r="M30" s="6">
        <v>51.56</v>
      </c>
      <c r="N30" s="7">
        <v>0.05</v>
      </c>
      <c r="O30" s="6">
        <v>22.26</v>
      </c>
      <c r="P30" s="6">
        <f t="shared" si="0"/>
        <v>97.963999999999999</v>
      </c>
      <c r="Q30" s="6">
        <f t="shared" si="1"/>
        <v>44.52</v>
      </c>
      <c r="R30" s="6">
        <f t="shared" si="2"/>
        <v>53.443999999999996</v>
      </c>
      <c r="S30" s="8">
        <f t="shared" si="3"/>
        <v>0.54554734392225712</v>
      </c>
      <c r="T30" s="5">
        <f>YEAR(SalesDataTable[[#This Row],[Order Date]])</f>
        <v>2026</v>
      </c>
    </row>
    <row r="31" spans="1:20" ht="15.6">
      <c r="A31" s="2">
        <v>62</v>
      </c>
      <c r="B31" s="3">
        <v>46030</v>
      </c>
      <c r="C31" s="13">
        <f>YEAR(SalesDataTable[[#This Row],[Order Date]])</f>
        <v>2026</v>
      </c>
      <c r="D31" s="4" t="str">
        <f>"Q"&amp;ROUNDUP(MONTH(SalesDataTable[[#This Row],[Order Date]])/3,0)</f>
        <v>Q1</v>
      </c>
      <c r="E31" s="4" t="str">
        <f>TEXT(SalesDataTable[[#This Row],[Order Date]],"MMM")</f>
        <v>Jan</v>
      </c>
      <c r="F31" s="4" t="s">
        <v>6</v>
      </c>
      <c r="G31" s="4" t="s">
        <v>43</v>
      </c>
      <c r="H31" s="4" t="s">
        <v>2</v>
      </c>
      <c r="I31" s="4" t="s">
        <v>13</v>
      </c>
      <c r="J31" s="4" t="s">
        <v>4</v>
      </c>
      <c r="K31" s="4" t="s">
        <v>22</v>
      </c>
      <c r="L31" s="9">
        <v>2</v>
      </c>
      <c r="M31" s="6">
        <v>51.63</v>
      </c>
      <c r="N31" s="7">
        <v>0</v>
      </c>
      <c r="O31" s="6">
        <v>22.54</v>
      </c>
      <c r="P31" s="6">
        <f t="shared" si="0"/>
        <v>103.26</v>
      </c>
      <c r="Q31" s="6">
        <f t="shared" si="1"/>
        <v>45.08</v>
      </c>
      <c r="R31" s="6">
        <f t="shared" si="2"/>
        <v>58.180000000000007</v>
      </c>
      <c r="S31" s="8">
        <f t="shared" si="3"/>
        <v>0.5634321131125315</v>
      </c>
      <c r="T31" s="5">
        <f>YEAR(SalesDataTable[[#This Row],[Order Date]])</f>
        <v>2026</v>
      </c>
    </row>
    <row r="32" spans="1:20" ht="15.6">
      <c r="A32" s="2">
        <v>142</v>
      </c>
      <c r="B32" s="3">
        <v>46030</v>
      </c>
      <c r="C32" s="13">
        <f>YEAR(SalesDataTable[[#This Row],[Order Date]])</f>
        <v>2026</v>
      </c>
      <c r="D32" s="4" t="str">
        <f>"Q"&amp;ROUNDUP(MONTH(SalesDataTable[[#This Row],[Order Date]])/3,0)</f>
        <v>Q1</v>
      </c>
      <c r="E32" s="4" t="str">
        <f>TEXT(SalesDataTable[[#This Row],[Order Date]],"MMM")</f>
        <v>Jan</v>
      </c>
      <c r="F32" s="4" t="s">
        <v>0</v>
      </c>
      <c r="G32" s="4" t="s">
        <v>36</v>
      </c>
      <c r="H32" s="4" t="s">
        <v>8</v>
      </c>
      <c r="I32" s="4" t="s">
        <v>16</v>
      </c>
      <c r="J32" s="4" t="s">
        <v>23</v>
      </c>
      <c r="K32" s="4" t="s">
        <v>24</v>
      </c>
      <c r="L32" s="9">
        <v>5</v>
      </c>
      <c r="M32" s="6">
        <v>344.88</v>
      </c>
      <c r="N32" s="7">
        <v>0.15</v>
      </c>
      <c r="O32" s="6">
        <v>190.66</v>
      </c>
      <c r="P32" s="6">
        <f t="shared" si="0"/>
        <v>1465.74</v>
      </c>
      <c r="Q32" s="6">
        <f t="shared" si="1"/>
        <v>953.3</v>
      </c>
      <c r="R32" s="6">
        <f t="shared" si="2"/>
        <v>512.44000000000005</v>
      </c>
      <c r="S32" s="8">
        <f t="shared" si="3"/>
        <v>0.34961180018284282</v>
      </c>
      <c r="T32" s="5">
        <f>YEAR(SalesDataTable[[#This Row],[Order Date]])</f>
        <v>2026</v>
      </c>
    </row>
    <row r="33" spans="1:20" ht="15.6">
      <c r="A33" s="2">
        <v>450</v>
      </c>
      <c r="B33" s="3">
        <v>46030</v>
      </c>
      <c r="C33" s="13">
        <f>YEAR(SalesDataTable[[#This Row],[Order Date]])</f>
        <v>2026</v>
      </c>
      <c r="D33" s="4" t="str">
        <f>"Q"&amp;ROUNDUP(MONTH(SalesDataTable[[#This Row],[Order Date]])/3,0)</f>
        <v>Q1</v>
      </c>
      <c r="E33" s="4" t="str">
        <f>TEXT(SalesDataTable[[#This Row],[Order Date]],"MMM")</f>
        <v>Jan</v>
      </c>
      <c r="F33" s="4" t="s">
        <v>11</v>
      </c>
      <c r="G33" s="4" t="s">
        <v>18</v>
      </c>
      <c r="H33" s="4" t="s">
        <v>19</v>
      </c>
      <c r="I33" s="4" t="s">
        <v>13</v>
      </c>
      <c r="J33" s="4" t="s">
        <v>9</v>
      </c>
      <c r="K33" s="4" t="s">
        <v>10</v>
      </c>
      <c r="L33" s="9">
        <v>2</v>
      </c>
      <c r="M33" s="6">
        <v>94.06</v>
      </c>
      <c r="N33" s="7">
        <v>0.15</v>
      </c>
      <c r="O33" s="6">
        <v>46.33</v>
      </c>
      <c r="P33" s="6">
        <f t="shared" si="0"/>
        <v>159.90199999999999</v>
      </c>
      <c r="Q33" s="6">
        <f t="shared" si="1"/>
        <v>92.66</v>
      </c>
      <c r="R33" s="6">
        <f t="shared" si="2"/>
        <v>67.24199999999999</v>
      </c>
      <c r="S33" s="8">
        <f t="shared" si="3"/>
        <v>0.42052006854198193</v>
      </c>
      <c r="T33" s="5">
        <f>YEAR(SalesDataTable[[#This Row],[Order Date]])</f>
        <v>2026</v>
      </c>
    </row>
    <row r="34" spans="1:20" ht="15.6">
      <c r="A34" s="2">
        <v>4397</v>
      </c>
      <c r="B34" s="3">
        <v>46030</v>
      </c>
      <c r="C34" s="13">
        <f>YEAR(SalesDataTable[[#This Row],[Order Date]])</f>
        <v>2026</v>
      </c>
      <c r="D34" s="4" t="str">
        <f>"Q"&amp;ROUNDUP(MONTH(SalesDataTable[[#This Row],[Order Date]])/3,0)</f>
        <v>Q1</v>
      </c>
      <c r="E34" s="4" t="str">
        <f>TEXT(SalesDataTable[[#This Row],[Order Date]],"MMM")</f>
        <v>Jan</v>
      </c>
      <c r="F34" s="4" t="s">
        <v>0</v>
      </c>
      <c r="G34" s="4" t="s">
        <v>1</v>
      </c>
      <c r="H34" s="4" t="s">
        <v>2</v>
      </c>
      <c r="I34" s="4" t="s">
        <v>16</v>
      </c>
      <c r="J34" s="4" t="s">
        <v>9</v>
      </c>
      <c r="K34" s="4" t="s">
        <v>46</v>
      </c>
      <c r="L34" s="9">
        <v>1</v>
      </c>
      <c r="M34" s="6">
        <v>72.38</v>
      </c>
      <c r="N34" s="7">
        <v>0</v>
      </c>
      <c r="O34" s="6">
        <v>31.65</v>
      </c>
      <c r="P34" s="6">
        <f t="shared" si="0"/>
        <v>72.38</v>
      </c>
      <c r="Q34" s="6">
        <f t="shared" si="1"/>
        <v>31.65</v>
      </c>
      <c r="R34" s="6">
        <f t="shared" si="2"/>
        <v>40.729999999999997</v>
      </c>
      <c r="S34" s="8">
        <f t="shared" si="3"/>
        <v>0.56272450953302011</v>
      </c>
      <c r="T34" s="5">
        <f>YEAR(SalesDataTable[[#This Row],[Order Date]])</f>
        <v>2026</v>
      </c>
    </row>
    <row r="35" spans="1:20" ht="15.6">
      <c r="A35" s="2">
        <v>4798</v>
      </c>
      <c r="B35" s="3">
        <v>46030</v>
      </c>
      <c r="C35" s="13">
        <f>YEAR(SalesDataTable[[#This Row],[Order Date]])</f>
        <v>2026</v>
      </c>
      <c r="D35" s="4" t="str">
        <f>"Q"&amp;ROUNDUP(MONTH(SalesDataTable[[#This Row],[Order Date]])/3,0)</f>
        <v>Q1</v>
      </c>
      <c r="E35" s="4" t="str">
        <f>TEXT(SalesDataTable[[#This Row],[Order Date]],"MMM")</f>
        <v>Jan</v>
      </c>
      <c r="F35" s="4" t="s">
        <v>6</v>
      </c>
      <c r="G35" s="4" t="s">
        <v>27</v>
      </c>
      <c r="H35" s="4" t="s">
        <v>2</v>
      </c>
      <c r="I35" s="4" t="s">
        <v>13</v>
      </c>
      <c r="J35" s="4" t="s">
        <v>9</v>
      </c>
      <c r="K35" s="4" t="s">
        <v>37</v>
      </c>
      <c r="L35" s="9">
        <v>1</v>
      </c>
      <c r="M35" s="6">
        <v>153.69</v>
      </c>
      <c r="N35" s="7">
        <v>0</v>
      </c>
      <c r="O35" s="6">
        <v>77.47</v>
      </c>
      <c r="P35" s="6">
        <f t="shared" si="0"/>
        <v>153.69</v>
      </c>
      <c r="Q35" s="6">
        <f t="shared" si="1"/>
        <v>77.47</v>
      </c>
      <c r="R35" s="6">
        <f t="shared" si="2"/>
        <v>76.22</v>
      </c>
      <c r="S35" s="8">
        <f t="shared" si="3"/>
        <v>0.49593337237295854</v>
      </c>
      <c r="T35" s="5">
        <f>YEAR(SalesDataTable[[#This Row],[Order Date]])</f>
        <v>2026</v>
      </c>
    </row>
    <row r="36" spans="1:20" ht="15.6">
      <c r="A36" s="2">
        <v>136</v>
      </c>
      <c r="B36" s="3">
        <v>46031</v>
      </c>
      <c r="C36" s="13">
        <f>YEAR(SalesDataTable[[#This Row],[Order Date]])</f>
        <v>2026</v>
      </c>
      <c r="D36" s="4" t="str">
        <f>"Q"&amp;ROUNDUP(MONTH(SalesDataTable[[#This Row],[Order Date]])/3,0)</f>
        <v>Q1</v>
      </c>
      <c r="E36" s="4" t="str">
        <f>TEXT(SalesDataTable[[#This Row],[Order Date]],"MMM")</f>
        <v>Jan</v>
      </c>
      <c r="F36" s="4" t="s">
        <v>20</v>
      </c>
      <c r="G36" s="4" t="s">
        <v>47</v>
      </c>
      <c r="H36" s="4" t="s">
        <v>8</v>
      </c>
      <c r="I36" s="4" t="s">
        <v>16</v>
      </c>
      <c r="J36" s="4" t="s">
        <v>14</v>
      </c>
      <c r="K36" s="4" t="s">
        <v>48</v>
      </c>
      <c r="L36" s="9">
        <v>15</v>
      </c>
      <c r="M36" s="6">
        <v>168.62</v>
      </c>
      <c r="N36" s="7">
        <v>0.05</v>
      </c>
      <c r="O36" s="6">
        <v>86.09</v>
      </c>
      <c r="P36" s="6">
        <f t="shared" si="0"/>
        <v>2402.835</v>
      </c>
      <c r="Q36" s="6">
        <f t="shared" si="1"/>
        <v>1291.3500000000001</v>
      </c>
      <c r="R36" s="6">
        <f t="shared" si="2"/>
        <v>1111.4849999999999</v>
      </c>
      <c r="S36" s="8">
        <f t="shared" si="3"/>
        <v>0.46257233642759488</v>
      </c>
      <c r="T36" s="5">
        <f>YEAR(SalesDataTable[[#This Row],[Order Date]])</f>
        <v>2026</v>
      </c>
    </row>
    <row r="37" spans="1:20" ht="15.6">
      <c r="A37" s="2">
        <v>2782</v>
      </c>
      <c r="B37" s="3">
        <v>46031</v>
      </c>
      <c r="C37" s="13">
        <f>YEAR(SalesDataTable[[#This Row],[Order Date]])</f>
        <v>2026</v>
      </c>
      <c r="D37" s="4" t="str">
        <f>"Q"&amp;ROUNDUP(MONTH(SalesDataTable[[#This Row],[Order Date]])/3,0)</f>
        <v>Q1</v>
      </c>
      <c r="E37" s="4" t="str">
        <f>TEXT(SalesDataTable[[#This Row],[Order Date]],"MMM")</f>
        <v>Jan</v>
      </c>
      <c r="F37" s="4" t="s">
        <v>20</v>
      </c>
      <c r="G37" s="4" t="s">
        <v>21</v>
      </c>
      <c r="H37" s="4" t="s">
        <v>2</v>
      </c>
      <c r="I37" s="4" t="s">
        <v>13</v>
      </c>
      <c r="J37" s="4" t="s">
        <v>9</v>
      </c>
      <c r="K37" s="4" t="s">
        <v>37</v>
      </c>
      <c r="L37" s="9">
        <v>1</v>
      </c>
      <c r="M37" s="6">
        <v>152.75</v>
      </c>
      <c r="N37" s="7">
        <v>0.05</v>
      </c>
      <c r="O37" s="6">
        <v>79.88</v>
      </c>
      <c r="P37" s="6">
        <f t="shared" si="0"/>
        <v>145.11249999999998</v>
      </c>
      <c r="Q37" s="6">
        <f t="shared" si="1"/>
        <v>79.88</v>
      </c>
      <c r="R37" s="6">
        <f t="shared" si="2"/>
        <v>65.232499999999987</v>
      </c>
      <c r="S37" s="8">
        <f t="shared" si="3"/>
        <v>0.44953053665259707</v>
      </c>
      <c r="T37" s="5">
        <f>YEAR(SalesDataTable[[#This Row],[Order Date]])</f>
        <v>2026</v>
      </c>
    </row>
    <row r="38" spans="1:20" ht="15.6">
      <c r="A38" s="2">
        <v>4704</v>
      </c>
      <c r="B38" s="3">
        <v>46031</v>
      </c>
      <c r="C38" s="13">
        <f>YEAR(SalesDataTable[[#This Row],[Order Date]])</f>
        <v>2026</v>
      </c>
      <c r="D38" s="4" t="str">
        <f>"Q"&amp;ROUNDUP(MONTH(SalesDataTable[[#This Row],[Order Date]])/3,0)</f>
        <v>Q1</v>
      </c>
      <c r="E38" s="4" t="str">
        <f>TEXT(SalesDataTable[[#This Row],[Order Date]],"MMM")</f>
        <v>Jan</v>
      </c>
      <c r="F38" s="4" t="s">
        <v>6</v>
      </c>
      <c r="G38" s="4" t="s">
        <v>49</v>
      </c>
      <c r="H38" s="4" t="s">
        <v>28</v>
      </c>
      <c r="I38" s="4" t="s">
        <v>13</v>
      </c>
      <c r="J38" s="4" t="s">
        <v>34</v>
      </c>
      <c r="K38" s="4" t="s">
        <v>42</v>
      </c>
      <c r="L38" s="9">
        <v>2</v>
      </c>
      <c r="M38" s="6">
        <v>36.72</v>
      </c>
      <c r="N38" s="7">
        <v>0.05</v>
      </c>
      <c r="O38" s="6">
        <v>14.15</v>
      </c>
      <c r="P38" s="6">
        <f t="shared" si="0"/>
        <v>69.768000000000001</v>
      </c>
      <c r="Q38" s="6">
        <f t="shared" si="1"/>
        <v>28.3</v>
      </c>
      <c r="R38" s="6">
        <f t="shared" si="2"/>
        <v>41.468000000000004</v>
      </c>
      <c r="S38" s="8">
        <f t="shared" si="3"/>
        <v>0.59436991170737308</v>
      </c>
      <c r="T38" s="5">
        <f>YEAR(SalesDataTable[[#This Row],[Order Date]])</f>
        <v>2026</v>
      </c>
    </row>
    <row r="39" spans="1:20" ht="15.6">
      <c r="A39" s="2">
        <v>69</v>
      </c>
      <c r="B39" s="3">
        <v>46032</v>
      </c>
      <c r="C39" s="13">
        <f>YEAR(SalesDataTable[[#This Row],[Order Date]])</f>
        <v>2026</v>
      </c>
      <c r="D39" s="4" t="str">
        <f>"Q"&amp;ROUNDUP(MONTH(SalesDataTable[[#This Row],[Order Date]])/3,0)</f>
        <v>Q1</v>
      </c>
      <c r="E39" s="4" t="str">
        <f>TEXT(SalesDataTable[[#This Row],[Order Date]],"MMM")</f>
        <v>Jan</v>
      </c>
      <c r="F39" s="4" t="s">
        <v>0</v>
      </c>
      <c r="G39" s="4" t="s">
        <v>50</v>
      </c>
      <c r="H39" s="4" t="s">
        <v>2</v>
      </c>
      <c r="I39" s="4" t="s">
        <v>3</v>
      </c>
      <c r="J39" s="4" t="s">
        <v>9</v>
      </c>
      <c r="K39" s="4" t="s">
        <v>17</v>
      </c>
      <c r="L39" s="9">
        <v>6</v>
      </c>
      <c r="M39" s="6">
        <v>141.31</v>
      </c>
      <c r="N39" s="7">
        <v>0.05</v>
      </c>
      <c r="O39" s="6">
        <v>79.349999999999994</v>
      </c>
      <c r="P39" s="6">
        <f t="shared" si="0"/>
        <v>805.46699999999998</v>
      </c>
      <c r="Q39" s="6">
        <f t="shared" si="1"/>
        <v>476.09999999999997</v>
      </c>
      <c r="R39" s="6">
        <f t="shared" si="2"/>
        <v>329.36700000000002</v>
      </c>
      <c r="S39" s="8">
        <f t="shared" si="3"/>
        <v>0.4089143316858419</v>
      </c>
      <c r="T39" s="5">
        <f>YEAR(SalesDataTable[[#This Row],[Order Date]])</f>
        <v>2026</v>
      </c>
    </row>
    <row r="40" spans="1:20" ht="15.6">
      <c r="A40" s="2">
        <v>490</v>
      </c>
      <c r="B40" s="3">
        <v>46032</v>
      </c>
      <c r="C40" s="13">
        <f>YEAR(SalesDataTable[[#This Row],[Order Date]])</f>
        <v>2026</v>
      </c>
      <c r="D40" s="4" t="str">
        <f>"Q"&amp;ROUNDUP(MONTH(SalesDataTable[[#This Row],[Order Date]])/3,0)</f>
        <v>Q1</v>
      </c>
      <c r="E40" s="4" t="str">
        <f>TEXT(SalesDataTable[[#This Row],[Order Date]],"MMM")</f>
        <v>Jan</v>
      </c>
      <c r="F40" s="4" t="s">
        <v>11</v>
      </c>
      <c r="G40" s="4" t="s">
        <v>39</v>
      </c>
      <c r="H40" s="4" t="s">
        <v>2</v>
      </c>
      <c r="I40" s="4" t="s">
        <v>16</v>
      </c>
      <c r="J40" s="4" t="s">
        <v>23</v>
      </c>
      <c r="K40" s="4" t="s">
        <v>51</v>
      </c>
      <c r="L40" s="9">
        <v>2</v>
      </c>
      <c r="M40" s="6">
        <v>121.23</v>
      </c>
      <c r="N40" s="7">
        <v>0</v>
      </c>
      <c r="O40" s="6">
        <v>59.66</v>
      </c>
      <c r="P40" s="6">
        <f t="shared" si="0"/>
        <v>242.46</v>
      </c>
      <c r="Q40" s="6">
        <f t="shared" si="1"/>
        <v>119.32</v>
      </c>
      <c r="R40" s="6">
        <f t="shared" si="2"/>
        <v>123.14000000000001</v>
      </c>
      <c r="S40" s="8">
        <f t="shared" si="3"/>
        <v>0.50787758805576178</v>
      </c>
      <c r="T40" s="5">
        <f>YEAR(SalesDataTable[[#This Row],[Order Date]])</f>
        <v>2026</v>
      </c>
    </row>
    <row r="41" spans="1:20" ht="15.6">
      <c r="A41" s="2">
        <v>3685</v>
      </c>
      <c r="B41" s="3">
        <v>46032</v>
      </c>
      <c r="C41" s="13">
        <f>YEAR(SalesDataTable[[#This Row],[Order Date]])</f>
        <v>2026</v>
      </c>
      <c r="D41" s="4" t="str">
        <f>"Q"&amp;ROUNDUP(MONTH(SalesDataTable[[#This Row],[Order Date]])/3,0)</f>
        <v>Q1</v>
      </c>
      <c r="E41" s="4" t="str">
        <f>TEXT(SalesDataTable[[#This Row],[Order Date]],"MMM")</f>
        <v>Jan</v>
      </c>
      <c r="F41" s="4" t="s">
        <v>20</v>
      </c>
      <c r="G41" s="4" t="s">
        <v>33</v>
      </c>
      <c r="H41" s="4" t="s">
        <v>2</v>
      </c>
      <c r="I41" s="4" t="s">
        <v>13</v>
      </c>
      <c r="J41" s="4" t="s">
        <v>14</v>
      </c>
      <c r="K41" s="4" t="s">
        <v>48</v>
      </c>
      <c r="L41" s="9">
        <v>3</v>
      </c>
      <c r="M41" s="6">
        <v>161.58000000000001</v>
      </c>
      <c r="N41" s="7">
        <v>0</v>
      </c>
      <c r="O41" s="6">
        <v>85.58</v>
      </c>
      <c r="P41" s="6">
        <f t="shared" si="0"/>
        <v>484.74</v>
      </c>
      <c r="Q41" s="6">
        <f t="shared" si="1"/>
        <v>256.74</v>
      </c>
      <c r="R41" s="6">
        <f t="shared" si="2"/>
        <v>228</v>
      </c>
      <c r="S41" s="8">
        <f t="shared" si="3"/>
        <v>0.47035524198539425</v>
      </c>
      <c r="T41" s="5">
        <f>YEAR(SalesDataTable[[#This Row],[Order Date]])</f>
        <v>2026</v>
      </c>
    </row>
    <row r="42" spans="1:20" ht="15.6">
      <c r="A42" s="2">
        <v>3796</v>
      </c>
      <c r="B42" s="3">
        <v>46032</v>
      </c>
      <c r="C42" s="13">
        <f>YEAR(SalesDataTable[[#This Row],[Order Date]])</f>
        <v>2026</v>
      </c>
      <c r="D42" s="4" t="str">
        <f>"Q"&amp;ROUNDUP(MONTH(SalesDataTable[[#This Row],[Order Date]])/3,0)</f>
        <v>Q1</v>
      </c>
      <c r="E42" s="4" t="str">
        <f>TEXT(SalesDataTable[[#This Row],[Order Date]],"MMM")</f>
        <v>Jan</v>
      </c>
      <c r="F42" s="4" t="s">
        <v>20</v>
      </c>
      <c r="G42" s="4" t="s">
        <v>33</v>
      </c>
      <c r="H42" s="4" t="s">
        <v>19</v>
      </c>
      <c r="I42" s="4" t="s">
        <v>3</v>
      </c>
      <c r="J42" s="4" t="s">
        <v>14</v>
      </c>
      <c r="K42" s="4" t="s">
        <v>48</v>
      </c>
      <c r="L42" s="9">
        <v>2</v>
      </c>
      <c r="M42" s="6">
        <v>166.84</v>
      </c>
      <c r="N42" s="7">
        <v>0</v>
      </c>
      <c r="O42" s="6">
        <v>88.67</v>
      </c>
      <c r="P42" s="6">
        <f t="shared" si="0"/>
        <v>333.68</v>
      </c>
      <c r="Q42" s="6">
        <f t="shared" si="1"/>
        <v>177.34</v>
      </c>
      <c r="R42" s="6">
        <f t="shared" si="2"/>
        <v>156.34</v>
      </c>
      <c r="S42" s="8">
        <f t="shared" si="3"/>
        <v>0.4685327259649964</v>
      </c>
      <c r="T42" s="5">
        <f>YEAR(SalesDataTable[[#This Row],[Order Date]])</f>
        <v>2026</v>
      </c>
    </row>
    <row r="43" spans="1:20" ht="15.6">
      <c r="A43" s="2">
        <v>387</v>
      </c>
      <c r="B43" s="3">
        <v>46033</v>
      </c>
      <c r="C43" s="13">
        <f>YEAR(SalesDataTable[[#This Row],[Order Date]])</f>
        <v>2026</v>
      </c>
      <c r="D43" s="4" t="str">
        <f>"Q"&amp;ROUNDUP(MONTH(SalesDataTable[[#This Row],[Order Date]])/3,0)</f>
        <v>Q1</v>
      </c>
      <c r="E43" s="4" t="str">
        <f>TEXT(SalesDataTable[[#This Row],[Order Date]],"MMM")</f>
        <v>Jan</v>
      </c>
      <c r="F43" s="4" t="s">
        <v>11</v>
      </c>
      <c r="G43" s="4" t="s">
        <v>25</v>
      </c>
      <c r="H43" s="4" t="s">
        <v>2</v>
      </c>
      <c r="I43" s="4" t="s">
        <v>3</v>
      </c>
      <c r="J43" s="4" t="s">
        <v>9</v>
      </c>
      <c r="K43" s="4" t="s">
        <v>37</v>
      </c>
      <c r="L43" s="9">
        <v>1</v>
      </c>
      <c r="M43" s="6">
        <v>150.96</v>
      </c>
      <c r="N43" s="7">
        <v>0</v>
      </c>
      <c r="O43" s="6">
        <v>77.5</v>
      </c>
      <c r="P43" s="6">
        <f t="shared" si="0"/>
        <v>150.96</v>
      </c>
      <c r="Q43" s="6">
        <f t="shared" si="1"/>
        <v>77.5</v>
      </c>
      <c r="R43" s="6">
        <f t="shared" si="2"/>
        <v>73.460000000000008</v>
      </c>
      <c r="S43" s="8">
        <f t="shared" si="3"/>
        <v>0.48661897191308956</v>
      </c>
      <c r="T43" s="5">
        <f>YEAR(SalesDataTable[[#This Row],[Order Date]])</f>
        <v>2026</v>
      </c>
    </row>
    <row r="44" spans="1:20" ht="15.6">
      <c r="A44" s="2">
        <v>2796</v>
      </c>
      <c r="B44" s="3">
        <v>46033</v>
      </c>
      <c r="C44" s="13">
        <f>YEAR(SalesDataTable[[#This Row],[Order Date]])</f>
        <v>2026</v>
      </c>
      <c r="D44" s="4" t="str">
        <f>"Q"&amp;ROUNDUP(MONTH(SalesDataTable[[#This Row],[Order Date]])/3,0)</f>
        <v>Q1</v>
      </c>
      <c r="E44" s="4" t="str">
        <f>TEXT(SalesDataTable[[#This Row],[Order Date]],"MMM")</f>
        <v>Jan</v>
      </c>
      <c r="F44" s="4" t="s">
        <v>20</v>
      </c>
      <c r="G44" s="4" t="s">
        <v>31</v>
      </c>
      <c r="H44" s="4" t="s">
        <v>19</v>
      </c>
      <c r="I44" s="4" t="s">
        <v>3</v>
      </c>
      <c r="J44" s="4" t="s">
        <v>14</v>
      </c>
      <c r="K44" s="4" t="s">
        <v>15</v>
      </c>
      <c r="L44" s="9">
        <v>3</v>
      </c>
      <c r="M44" s="6">
        <v>36.33</v>
      </c>
      <c r="N44" s="7">
        <v>0.05</v>
      </c>
      <c r="O44" s="6">
        <v>13.27</v>
      </c>
      <c r="P44" s="6">
        <f t="shared" si="0"/>
        <v>103.54049999999999</v>
      </c>
      <c r="Q44" s="6">
        <f t="shared" si="1"/>
        <v>39.81</v>
      </c>
      <c r="R44" s="6">
        <f t="shared" si="2"/>
        <v>63.730499999999992</v>
      </c>
      <c r="S44" s="8">
        <f t="shared" si="3"/>
        <v>0.61551277036521934</v>
      </c>
      <c r="T44" s="5">
        <f>YEAR(SalesDataTable[[#This Row],[Order Date]])</f>
        <v>2026</v>
      </c>
    </row>
    <row r="45" spans="1:20" ht="15.6">
      <c r="A45" s="2">
        <v>3703</v>
      </c>
      <c r="B45" s="3">
        <v>46033</v>
      </c>
      <c r="C45" s="13">
        <f>YEAR(SalesDataTable[[#This Row],[Order Date]])</f>
        <v>2026</v>
      </c>
      <c r="D45" s="4" t="str">
        <f>"Q"&amp;ROUNDUP(MONTH(SalesDataTable[[#This Row],[Order Date]])/3,0)</f>
        <v>Q1</v>
      </c>
      <c r="E45" s="4" t="str">
        <f>TEXT(SalesDataTable[[#This Row],[Order Date]],"MMM")</f>
        <v>Jan</v>
      </c>
      <c r="F45" s="4" t="s">
        <v>20</v>
      </c>
      <c r="G45" s="4" t="s">
        <v>33</v>
      </c>
      <c r="H45" s="4" t="s">
        <v>2</v>
      </c>
      <c r="I45" s="4" t="s">
        <v>3</v>
      </c>
      <c r="J45" s="4" t="s">
        <v>14</v>
      </c>
      <c r="K45" s="4" t="s">
        <v>15</v>
      </c>
      <c r="L45" s="9">
        <v>1</v>
      </c>
      <c r="M45" s="6">
        <v>35.340000000000003</v>
      </c>
      <c r="N45" s="7">
        <v>0.1</v>
      </c>
      <c r="O45" s="6">
        <v>13.36</v>
      </c>
      <c r="P45" s="6">
        <f t="shared" si="0"/>
        <v>31.806000000000004</v>
      </c>
      <c r="Q45" s="6">
        <f t="shared" si="1"/>
        <v>13.36</v>
      </c>
      <c r="R45" s="6">
        <f t="shared" si="2"/>
        <v>18.446000000000005</v>
      </c>
      <c r="S45" s="8">
        <f t="shared" si="3"/>
        <v>0.5799534678991386</v>
      </c>
      <c r="T45" s="5">
        <f>YEAR(SalesDataTable[[#This Row],[Order Date]])</f>
        <v>2026</v>
      </c>
    </row>
    <row r="46" spans="1:20" ht="15.6">
      <c r="A46" s="2">
        <v>4674</v>
      </c>
      <c r="B46" s="3">
        <v>46033</v>
      </c>
      <c r="C46" s="13">
        <f>YEAR(SalesDataTable[[#This Row],[Order Date]])</f>
        <v>2026</v>
      </c>
      <c r="D46" s="4" t="str">
        <f>"Q"&amp;ROUNDUP(MONTH(SalesDataTable[[#This Row],[Order Date]])/3,0)</f>
        <v>Q1</v>
      </c>
      <c r="E46" s="4" t="str">
        <f>TEXT(SalesDataTable[[#This Row],[Order Date]],"MMM")</f>
        <v>Jan</v>
      </c>
      <c r="F46" s="4" t="s">
        <v>20</v>
      </c>
      <c r="G46" s="4" t="s">
        <v>33</v>
      </c>
      <c r="H46" s="4" t="s">
        <v>2</v>
      </c>
      <c r="I46" s="4" t="s">
        <v>3</v>
      </c>
      <c r="J46" s="4" t="s">
        <v>14</v>
      </c>
      <c r="K46" s="4" t="s">
        <v>32</v>
      </c>
      <c r="L46" s="9">
        <v>2</v>
      </c>
      <c r="M46" s="6">
        <v>46.27</v>
      </c>
      <c r="N46" s="7">
        <v>0</v>
      </c>
      <c r="O46" s="6">
        <v>18.23</v>
      </c>
      <c r="P46" s="6">
        <f t="shared" si="0"/>
        <v>92.54</v>
      </c>
      <c r="Q46" s="6">
        <f t="shared" si="1"/>
        <v>36.46</v>
      </c>
      <c r="R46" s="6">
        <f t="shared" si="2"/>
        <v>56.080000000000005</v>
      </c>
      <c r="S46" s="8">
        <f t="shared" si="3"/>
        <v>0.60600821266479366</v>
      </c>
      <c r="T46" s="5">
        <f>YEAR(SalesDataTable[[#This Row],[Order Date]])</f>
        <v>2026</v>
      </c>
    </row>
    <row r="47" spans="1:20" ht="15.6">
      <c r="A47" s="2">
        <v>4789</v>
      </c>
      <c r="B47" s="3">
        <v>46033</v>
      </c>
      <c r="C47" s="13">
        <f>YEAR(SalesDataTable[[#This Row],[Order Date]])</f>
        <v>2026</v>
      </c>
      <c r="D47" s="4" t="str">
        <f>"Q"&amp;ROUNDUP(MONTH(SalesDataTable[[#This Row],[Order Date]])/3,0)</f>
        <v>Q1</v>
      </c>
      <c r="E47" s="4" t="str">
        <f>TEXT(SalesDataTable[[#This Row],[Order Date]],"MMM")</f>
        <v>Jan</v>
      </c>
      <c r="F47" s="4" t="s">
        <v>20</v>
      </c>
      <c r="G47" s="4" t="s">
        <v>31</v>
      </c>
      <c r="H47" s="4" t="s">
        <v>2</v>
      </c>
      <c r="I47" s="4" t="s">
        <v>3</v>
      </c>
      <c r="J47" s="4" t="s">
        <v>4</v>
      </c>
      <c r="K47" s="4" t="s">
        <v>5</v>
      </c>
      <c r="L47" s="9">
        <v>1</v>
      </c>
      <c r="M47" s="6">
        <v>79.930000000000007</v>
      </c>
      <c r="N47" s="7">
        <v>0.05</v>
      </c>
      <c r="O47" s="6">
        <v>43.73</v>
      </c>
      <c r="P47" s="6">
        <f t="shared" si="0"/>
        <v>75.933500000000009</v>
      </c>
      <c r="Q47" s="6">
        <f t="shared" si="1"/>
        <v>43.73</v>
      </c>
      <c r="R47" s="6">
        <f t="shared" si="2"/>
        <v>32.203500000000012</v>
      </c>
      <c r="S47" s="8">
        <f t="shared" si="3"/>
        <v>0.42410135184075554</v>
      </c>
      <c r="T47" s="5">
        <f>YEAR(SalesDataTable[[#This Row],[Order Date]])</f>
        <v>2026</v>
      </c>
    </row>
    <row r="48" spans="1:20" ht="15.6">
      <c r="A48" s="2">
        <v>804</v>
      </c>
      <c r="B48" s="3">
        <v>46034</v>
      </c>
      <c r="C48" s="13">
        <f>YEAR(SalesDataTable[[#This Row],[Order Date]])</f>
        <v>2026</v>
      </c>
      <c r="D48" s="4" t="str">
        <f>"Q"&amp;ROUNDUP(MONTH(SalesDataTable[[#This Row],[Order Date]])/3,0)</f>
        <v>Q1</v>
      </c>
      <c r="E48" s="4" t="str">
        <f>TEXT(SalesDataTable[[#This Row],[Order Date]],"MMM")</f>
        <v>Jan</v>
      </c>
      <c r="F48" s="4" t="s">
        <v>6</v>
      </c>
      <c r="G48" s="4" t="s">
        <v>43</v>
      </c>
      <c r="H48" s="4" t="s">
        <v>19</v>
      </c>
      <c r="I48" s="4" t="s">
        <v>13</v>
      </c>
      <c r="J48" s="4" t="s">
        <v>9</v>
      </c>
      <c r="K48" s="4" t="s">
        <v>17</v>
      </c>
      <c r="L48" s="9">
        <v>1</v>
      </c>
      <c r="M48" s="6">
        <v>141.25</v>
      </c>
      <c r="N48" s="7">
        <v>0</v>
      </c>
      <c r="O48" s="6">
        <v>78.72</v>
      </c>
      <c r="P48" s="6">
        <f t="shared" si="0"/>
        <v>141.25</v>
      </c>
      <c r="Q48" s="6">
        <f t="shared" si="1"/>
        <v>78.72</v>
      </c>
      <c r="R48" s="6">
        <f t="shared" si="2"/>
        <v>62.53</v>
      </c>
      <c r="S48" s="8">
        <f t="shared" si="3"/>
        <v>0.44269026548672569</v>
      </c>
      <c r="T48" s="5">
        <f>YEAR(SalesDataTable[[#This Row],[Order Date]])</f>
        <v>2026</v>
      </c>
    </row>
    <row r="49" spans="1:20" ht="15.6">
      <c r="A49" s="2">
        <v>1780</v>
      </c>
      <c r="B49" s="3">
        <v>46034</v>
      </c>
      <c r="C49" s="13">
        <f>YEAR(SalesDataTable[[#This Row],[Order Date]])</f>
        <v>2026</v>
      </c>
      <c r="D49" s="4" t="str">
        <f>"Q"&amp;ROUNDUP(MONTH(SalesDataTable[[#This Row],[Order Date]])/3,0)</f>
        <v>Q1</v>
      </c>
      <c r="E49" s="4" t="str">
        <f>TEXT(SalesDataTable[[#This Row],[Order Date]],"MMM")</f>
        <v>Jan</v>
      </c>
      <c r="F49" s="4" t="s">
        <v>20</v>
      </c>
      <c r="G49" s="4" t="s">
        <v>33</v>
      </c>
      <c r="H49" s="4" t="s">
        <v>2</v>
      </c>
      <c r="I49" s="4" t="s">
        <v>3</v>
      </c>
      <c r="J49" s="4" t="s">
        <v>4</v>
      </c>
      <c r="K49" s="4" t="s">
        <v>30</v>
      </c>
      <c r="L49" s="9">
        <v>2</v>
      </c>
      <c r="M49" s="6">
        <v>103.64</v>
      </c>
      <c r="N49" s="7">
        <v>0.1</v>
      </c>
      <c r="O49" s="6">
        <v>50.96</v>
      </c>
      <c r="P49" s="6">
        <f t="shared" si="0"/>
        <v>186.55199999999999</v>
      </c>
      <c r="Q49" s="6">
        <f t="shared" si="1"/>
        <v>101.92</v>
      </c>
      <c r="R49" s="6">
        <f t="shared" si="2"/>
        <v>84.631999999999991</v>
      </c>
      <c r="S49" s="8">
        <f t="shared" si="3"/>
        <v>0.45366439384193147</v>
      </c>
      <c r="T49" s="5">
        <f>YEAR(SalesDataTable[[#This Row],[Order Date]])</f>
        <v>2026</v>
      </c>
    </row>
    <row r="50" spans="1:20" ht="15.6">
      <c r="A50" s="2">
        <v>2844</v>
      </c>
      <c r="B50" s="3">
        <v>46034</v>
      </c>
      <c r="C50" s="13">
        <f>YEAR(SalesDataTable[[#This Row],[Order Date]])</f>
        <v>2026</v>
      </c>
      <c r="D50" s="4" t="str">
        <f>"Q"&amp;ROUNDUP(MONTH(SalesDataTable[[#This Row],[Order Date]])/3,0)</f>
        <v>Q1</v>
      </c>
      <c r="E50" s="4" t="str">
        <f>TEXT(SalesDataTable[[#This Row],[Order Date]],"MMM")</f>
        <v>Jan</v>
      </c>
      <c r="F50" s="4" t="s">
        <v>0</v>
      </c>
      <c r="G50" s="4" t="s">
        <v>1</v>
      </c>
      <c r="H50" s="4" t="s">
        <v>2</v>
      </c>
      <c r="I50" s="4" t="s">
        <v>13</v>
      </c>
      <c r="J50" s="4" t="s">
        <v>14</v>
      </c>
      <c r="K50" s="4" t="s">
        <v>44</v>
      </c>
      <c r="L50" s="9">
        <v>1</v>
      </c>
      <c r="M50" s="6">
        <v>136.18</v>
      </c>
      <c r="N50" s="7">
        <v>0</v>
      </c>
      <c r="O50" s="6">
        <v>68.34</v>
      </c>
      <c r="P50" s="6">
        <f t="shared" si="0"/>
        <v>136.18</v>
      </c>
      <c r="Q50" s="6">
        <f t="shared" si="1"/>
        <v>68.34</v>
      </c>
      <c r="R50" s="6">
        <f t="shared" si="2"/>
        <v>67.84</v>
      </c>
      <c r="S50" s="8">
        <f t="shared" si="3"/>
        <v>0.498164194448524</v>
      </c>
      <c r="T50" s="5">
        <f>YEAR(SalesDataTable[[#This Row],[Order Date]])</f>
        <v>2026</v>
      </c>
    </row>
    <row r="51" spans="1:20" ht="15.6">
      <c r="A51" s="2">
        <v>3068</v>
      </c>
      <c r="B51" s="3">
        <v>46034</v>
      </c>
      <c r="C51" s="13">
        <f>YEAR(SalesDataTable[[#This Row],[Order Date]])</f>
        <v>2026</v>
      </c>
      <c r="D51" s="4" t="str">
        <f>"Q"&amp;ROUNDUP(MONTH(SalesDataTable[[#This Row],[Order Date]])/3,0)</f>
        <v>Q1</v>
      </c>
      <c r="E51" s="4" t="str">
        <f>TEXT(SalesDataTable[[#This Row],[Order Date]],"MMM")</f>
        <v>Jan</v>
      </c>
      <c r="F51" s="4" t="s">
        <v>11</v>
      </c>
      <c r="G51" s="4" t="s">
        <v>12</v>
      </c>
      <c r="H51" s="4" t="s">
        <v>28</v>
      </c>
      <c r="I51" s="4" t="s">
        <v>13</v>
      </c>
      <c r="J51" s="4" t="s">
        <v>34</v>
      </c>
      <c r="K51" s="4" t="s">
        <v>42</v>
      </c>
      <c r="L51" s="9">
        <v>1</v>
      </c>
      <c r="M51" s="6">
        <v>36.43</v>
      </c>
      <c r="N51" s="7">
        <v>0</v>
      </c>
      <c r="O51" s="6">
        <v>14.33</v>
      </c>
      <c r="P51" s="6">
        <f t="shared" si="0"/>
        <v>36.43</v>
      </c>
      <c r="Q51" s="6">
        <f t="shared" si="1"/>
        <v>14.33</v>
      </c>
      <c r="R51" s="6">
        <f t="shared" si="2"/>
        <v>22.1</v>
      </c>
      <c r="S51" s="8">
        <f t="shared" si="3"/>
        <v>0.60664287674993145</v>
      </c>
      <c r="T51" s="5">
        <f>YEAR(SalesDataTable[[#This Row],[Order Date]])</f>
        <v>2026</v>
      </c>
    </row>
    <row r="52" spans="1:20" ht="15.6">
      <c r="A52" s="2">
        <v>3096</v>
      </c>
      <c r="B52" s="3">
        <v>46034</v>
      </c>
      <c r="C52" s="13">
        <f>YEAR(SalesDataTable[[#This Row],[Order Date]])</f>
        <v>2026</v>
      </c>
      <c r="D52" s="4" t="str">
        <f>"Q"&amp;ROUNDUP(MONTH(SalesDataTable[[#This Row],[Order Date]])/3,0)</f>
        <v>Q1</v>
      </c>
      <c r="E52" s="4" t="str">
        <f>TEXT(SalesDataTable[[#This Row],[Order Date]],"MMM")</f>
        <v>Jan</v>
      </c>
      <c r="F52" s="4" t="s">
        <v>20</v>
      </c>
      <c r="G52" s="4" t="s">
        <v>31</v>
      </c>
      <c r="H52" s="4" t="s">
        <v>2</v>
      </c>
      <c r="I52" s="4" t="s">
        <v>13</v>
      </c>
      <c r="J52" s="4" t="s">
        <v>34</v>
      </c>
      <c r="K52" s="4" t="s">
        <v>45</v>
      </c>
      <c r="L52" s="9">
        <v>2</v>
      </c>
      <c r="M52" s="6">
        <v>50.51</v>
      </c>
      <c r="N52" s="7">
        <v>0.1</v>
      </c>
      <c r="O52" s="6">
        <v>21.84</v>
      </c>
      <c r="P52" s="6">
        <f t="shared" si="0"/>
        <v>90.917999999999992</v>
      </c>
      <c r="Q52" s="6">
        <f t="shared" si="1"/>
        <v>43.68</v>
      </c>
      <c r="R52" s="6">
        <f t="shared" si="2"/>
        <v>47.237999999999992</v>
      </c>
      <c r="S52" s="8">
        <f t="shared" si="3"/>
        <v>0.5195670824259222</v>
      </c>
      <c r="T52" s="5">
        <f>YEAR(SalesDataTable[[#This Row],[Order Date]])</f>
        <v>2026</v>
      </c>
    </row>
    <row r="53" spans="1:20" ht="15.6">
      <c r="A53" s="2">
        <v>3129</v>
      </c>
      <c r="B53" s="3">
        <v>46034</v>
      </c>
      <c r="C53" s="13">
        <f>YEAR(SalesDataTable[[#This Row],[Order Date]])</f>
        <v>2026</v>
      </c>
      <c r="D53" s="4" t="str">
        <f>"Q"&amp;ROUNDUP(MONTH(SalesDataTable[[#This Row],[Order Date]])/3,0)</f>
        <v>Q1</v>
      </c>
      <c r="E53" s="4" t="str">
        <f>TEXT(SalesDataTable[[#This Row],[Order Date]],"MMM")</f>
        <v>Jan</v>
      </c>
      <c r="F53" s="4" t="s">
        <v>20</v>
      </c>
      <c r="G53" s="4" t="s">
        <v>47</v>
      </c>
      <c r="H53" s="4" t="s">
        <v>19</v>
      </c>
      <c r="I53" s="4" t="s">
        <v>3</v>
      </c>
      <c r="J53" s="4" t="s">
        <v>34</v>
      </c>
      <c r="K53" s="4" t="s">
        <v>38</v>
      </c>
      <c r="L53" s="9">
        <v>1</v>
      </c>
      <c r="M53" s="6">
        <v>123</v>
      </c>
      <c r="N53" s="7">
        <v>0</v>
      </c>
      <c r="O53" s="6">
        <v>67.3</v>
      </c>
      <c r="P53" s="6">
        <f t="shared" si="0"/>
        <v>123</v>
      </c>
      <c r="Q53" s="6">
        <f t="shared" si="1"/>
        <v>67.3</v>
      </c>
      <c r="R53" s="6">
        <f t="shared" si="2"/>
        <v>55.7</v>
      </c>
      <c r="S53" s="8">
        <f t="shared" si="3"/>
        <v>0.45284552845528458</v>
      </c>
      <c r="T53" s="5">
        <f>YEAR(SalesDataTable[[#This Row],[Order Date]])</f>
        <v>2026</v>
      </c>
    </row>
    <row r="54" spans="1:20" ht="15.6">
      <c r="A54" s="2">
        <v>3948</v>
      </c>
      <c r="B54" s="3">
        <v>46034</v>
      </c>
      <c r="C54" s="13">
        <f>YEAR(SalesDataTable[[#This Row],[Order Date]])</f>
        <v>2026</v>
      </c>
      <c r="D54" s="4" t="str">
        <f>"Q"&amp;ROUNDUP(MONTH(SalesDataTable[[#This Row],[Order Date]])/3,0)</f>
        <v>Q1</v>
      </c>
      <c r="E54" s="4" t="str">
        <f>TEXT(SalesDataTable[[#This Row],[Order Date]],"MMM")</f>
        <v>Jan</v>
      </c>
      <c r="F54" s="4" t="s">
        <v>6</v>
      </c>
      <c r="G54" s="4" t="s">
        <v>49</v>
      </c>
      <c r="H54" s="4" t="s">
        <v>2</v>
      </c>
      <c r="I54" s="4" t="s">
        <v>13</v>
      </c>
      <c r="J54" s="4" t="s">
        <v>9</v>
      </c>
      <c r="K54" s="4" t="s">
        <v>46</v>
      </c>
      <c r="L54" s="9">
        <v>2</v>
      </c>
      <c r="M54" s="6">
        <v>72.239999999999995</v>
      </c>
      <c r="N54" s="7">
        <v>0</v>
      </c>
      <c r="O54" s="6">
        <v>32.94</v>
      </c>
      <c r="P54" s="6">
        <f t="shared" si="0"/>
        <v>144.47999999999999</v>
      </c>
      <c r="Q54" s="6">
        <f t="shared" si="1"/>
        <v>65.88</v>
      </c>
      <c r="R54" s="6">
        <f t="shared" si="2"/>
        <v>78.599999999999994</v>
      </c>
      <c r="S54" s="8">
        <f t="shared" si="3"/>
        <v>0.54401993355481726</v>
      </c>
      <c r="T54" s="5">
        <f>YEAR(SalesDataTable[[#This Row],[Order Date]])</f>
        <v>2026</v>
      </c>
    </row>
    <row r="55" spans="1:20" ht="15.6">
      <c r="A55" s="2">
        <v>5036</v>
      </c>
      <c r="B55" s="3">
        <v>46034</v>
      </c>
      <c r="C55" s="13">
        <f>YEAR(SalesDataTable[[#This Row],[Order Date]])</f>
        <v>2026</v>
      </c>
      <c r="D55" s="4" t="str">
        <f>"Q"&amp;ROUNDUP(MONTH(SalesDataTable[[#This Row],[Order Date]])/3,0)</f>
        <v>Q1</v>
      </c>
      <c r="E55" s="4" t="str">
        <f>TEXT(SalesDataTable[[#This Row],[Order Date]],"MMM")</f>
        <v>Jan</v>
      </c>
      <c r="F55" s="4" t="s">
        <v>11</v>
      </c>
      <c r="G55" s="4" t="s">
        <v>18</v>
      </c>
      <c r="H55" s="4" t="s">
        <v>19</v>
      </c>
      <c r="I55" s="4" t="s">
        <v>3</v>
      </c>
      <c r="J55" s="4" t="s">
        <v>9</v>
      </c>
      <c r="K55" s="4" t="s">
        <v>37</v>
      </c>
      <c r="L55" s="9">
        <v>1</v>
      </c>
      <c r="M55" s="6">
        <v>151.11000000000001</v>
      </c>
      <c r="N55" s="7">
        <v>0.15</v>
      </c>
      <c r="O55" s="6">
        <v>79.650000000000006</v>
      </c>
      <c r="P55" s="6">
        <f t="shared" si="0"/>
        <v>128.4435</v>
      </c>
      <c r="Q55" s="6">
        <f t="shared" si="1"/>
        <v>79.650000000000006</v>
      </c>
      <c r="R55" s="6">
        <f t="shared" si="2"/>
        <v>48.793499999999995</v>
      </c>
      <c r="S55" s="8">
        <f t="shared" si="3"/>
        <v>0.37988298356865075</v>
      </c>
      <c r="T55" s="5">
        <f>YEAR(SalesDataTable[[#This Row],[Order Date]])</f>
        <v>2026</v>
      </c>
    </row>
    <row r="56" spans="1:20" ht="15.6">
      <c r="A56" s="2">
        <v>2681</v>
      </c>
      <c r="B56" s="3">
        <v>46035</v>
      </c>
      <c r="C56" s="13">
        <f>YEAR(SalesDataTable[[#This Row],[Order Date]])</f>
        <v>2026</v>
      </c>
      <c r="D56" s="4" t="str">
        <f>"Q"&amp;ROUNDUP(MONTH(SalesDataTable[[#This Row],[Order Date]])/3,0)</f>
        <v>Q1</v>
      </c>
      <c r="E56" s="4" t="str">
        <f>TEXT(SalesDataTable[[#This Row],[Order Date]],"MMM")</f>
        <v>Jan</v>
      </c>
      <c r="F56" s="4" t="s">
        <v>20</v>
      </c>
      <c r="G56" s="4" t="s">
        <v>21</v>
      </c>
      <c r="H56" s="4" t="s">
        <v>2</v>
      </c>
      <c r="I56" s="4" t="s">
        <v>13</v>
      </c>
      <c r="J56" s="4" t="s">
        <v>9</v>
      </c>
      <c r="K56" s="4" t="s">
        <v>10</v>
      </c>
      <c r="L56" s="9">
        <v>1</v>
      </c>
      <c r="M56" s="6">
        <v>94.32</v>
      </c>
      <c r="N56" s="7">
        <v>0</v>
      </c>
      <c r="O56" s="6">
        <v>45.93</v>
      </c>
      <c r="P56" s="6">
        <f t="shared" si="0"/>
        <v>94.32</v>
      </c>
      <c r="Q56" s="6">
        <f t="shared" si="1"/>
        <v>45.93</v>
      </c>
      <c r="R56" s="6">
        <f t="shared" si="2"/>
        <v>48.389999999999993</v>
      </c>
      <c r="S56" s="8">
        <f t="shared" si="3"/>
        <v>0.51304071246819338</v>
      </c>
      <c r="T56" s="5">
        <f>YEAR(SalesDataTable[[#This Row],[Order Date]])</f>
        <v>2026</v>
      </c>
    </row>
    <row r="57" spans="1:20" ht="15.6">
      <c r="A57" s="2">
        <v>5101</v>
      </c>
      <c r="B57" s="3">
        <v>46035</v>
      </c>
      <c r="C57" s="13">
        <f>YEAR(SalesDataTable[[#This Row],[Order Date]])</f>
        <v>2026</v>
      </c>
      <c r="D57" s="4" t="str">
        <f>"Q"&amp;ROUNDUP(MONTH(SalesDataTable[[#This Row],[Order Date]])/3,0)</f>
        <v>Q1</v>
      </c>
      <c r="E57" s="4" t="str">
        <f>TEXT(SalesDataTable[[#This Row],[Order Date]],"MMM")</f>
        <v>Jan</v>
      </c>
      <c r="F57" s="4" t="s">
        <v>6</v>
      </c>
      <c r="G57" s="4" t="s">
        <v>43</v>
      </c>
      <c r="H57" s="4" t="s">
        <v>2</v>
      </c>
      <c r="I57" s="4" t="s">
        <v>3</v>
      </c>
      <c r="J57" s="4" t="s">
        <v>4</v>
      </c>
      <c r="K57" s="4" t="s">
        <v>22</v>
      </c>
      <c r="L57" s="9">
        <v>3</v>
      </c>
      <c r="M57" s="6">
        <v>51.52</v>
      </c>
      <c r="N57" s="7">
        <v>0</v>
      </c>
      <c r="O57" s="6">
        <v>21.92</v>
      </c>
      <c r="P57" s="6">
        <f t="shared" si="0"/>
        <v>154.56</v>
      </c>
      <c r="Q57" s="6">
        <f t="shared" si="1"/>
        <v>65.760000000000005</v>
      </c>
      <c r="R57" s="6">
        <f t="shared" si="2"/>
        <v>88.8</v>
      </c>
      <c r="S57" s="8">
        <f t="shared" si="3"/>
        <v>0.57453416149068315</v>
      </c>
      <c r="T57" s="5">
        <f>YEAR(SalesDataTable[[#This Row],[Order Date]])</f>
        <v>2026</v>
      </c>
    </row>
    <row r="58" spans="1:20" ht="15.6">
      <c r="A58" s="2">
        <v>3871</v>
      </c>
      <c r="B58" s="3">
        <v>46036</v>
      </c>
      <c r="C58" s="13">
        <f>YEAR(SalesDataTable[[#This Row],[Order Date]])</f>
        <v>2026</v>
      </c>
      <c r="D58" s="4" t="str">
        <f>"Q"&amp;ROUNDUP(MONTH(SalesDataTable[[#This Row],[Order Date]])/3,0)</f>
        <v>Q1</v>
      </c>
      <c r="E58" s="4" t="str">
        <f>TEXT(SalesDataTable[[#This Row],[Order Date]],"MMM")</f>
        <v>Jan</v>
      </c>
      <c r="F58" s="4" t="s">
        <v>0</v>
      </c>
      <c r="G58" s="4" t="s">
        <v>50</v>
      </c>
      <c r="H58" s="4" t="s">
        <v>2</v>
      </c>
      <c r="I58" s="4" t="s">
        <v>13</v>
      </c>
      <c r="J58" s="4" t="s">
        <v>9</v>
      </c>
      <c r="K58" s="4" t="s">
        <v>17</v>
      </c>
      <c r="L58" s="9">
        <v>2</v>
      </c>
      <c r="M58" s="6">
        <v>146.4</v>
      </c>
      <c r="N58" s="7">
        <v>0.05</v>
      </c>
      <c r="O58" s="6">
        <v>81.72</v>
      </c>
      <c r="P58" s="6">
        <f t="shared" si="0"/>
        <v>278.16000000000003</v>
      </c>
      <c r="Q58" s="6">
        <f t="shared" si="1"/>
        <v>163.44</v>
      </c>
      <c r="R58" s="6">
        <f t="shared" si="2"/>
        <v>114.72000000000003</v>
      </c>
      <c r="S58" s="8">
        <f t="shared" si="3"/>
        <v>0.4124245038826575</v>
      </c>
      <c r="T58" s="5">
        <f>YEAR(SalesDataTable[[#This Row],[Order Date]])</f>
        <v>2026</v>
      </c>
    </row>
    <row r="59" spans="1:20" ht="15.6">
      <c r="A59" s="2">
        <v>4643</v>
      </c>
      <c r="B59" s="3">
        <v>46036</v>
      </c>
      <c r="C59" s="13">
        <f>YEAR(SalesDataTable[[#This Row],[Order Date]])</f>
        <v>2026</v>
      </c>
      <c r="D59" s="4" t="str">
        <f>"Q"&amp;ROUNDUP(MONTH(SalesDataTable[[#This Row],[Order Date]])/3,0)</f>
        <v>Q1</v>
      </c>
      <c r="E59" s="4" t="str">
        <f>TEXT(SalesDataTable[[#This Row],[Order Date]],"MMM")</f>
        <v>Jan</v>
      </c>
      <c r="F59" s="4" t="s">
        <v>0</v>
      </c>
      <c r="G59" s="4" t="s">
        <v>1</v>
      </c>
      <c r="H59" s="4" t="s">
        <v>8</v>
      </c>
      <c r="I59" s="4" t="s">
        <v>16</v>
      </c>
      <c r="J59" s="4" t="s">
        <v>14</v>
      </c>
      <c r="K59" s="4" t="s">
        <v>32</v>
      </c>
      <c r="L59" s="9">
        <v>3</v>
      </c>
      <c r="M59" s="6">
        <v>47.32</v>
      </c>
      <c r="N59" s="7">
        <v>0.1</v>
      </c>
      <c r="O59" s="6">
        <v>18.420000000000002</v>
      </c>
      <c r="P59" s="6">
        <f t="shared" si="0"/>
        <v>127.76400000000001</v>
      </c>
      <c r="Q59" s="6">
        <f t="shared" si="1"/>
        <v>55.260000000000005</v>
      </c>
      <c r="R59" s="6">
        <f t="shared" si="2"/>
        <v>72.504000000000005</v>
      </c>
      <c r="S59" s="8">
        <f t="shared" si="3"/>
        <v>0.56748379825302897</v>
      </c>
      <c r="T59" s="5">
        <f>YEAR(SalesDataTable[[#This Row],[Order Date]])</f>
        <v>2026</v>
      </c>
    </row>
    <row r="60" spans="1:20" ht="15.6">
      <c r="A60" s="2">
        <v>4703</v>
      </c>
      <c r="B60" s="3">
        <v>46036</v>
      </c>
      <c r="C60" s="13">
        <f>YEAR(SalesDataTable[[#This Row],[Order Date]])</f>
        <v>2026</v>
      </c>
      <c r="D60" s="4" t="str">
        <f>"Q"&amp;ROUNDUP(MONTH(SalesDataTable[[#This Row],[Order Date]])/3,0)</f>
        <v>Q1</v>
      </c>
      <c r="E60" s="4" t="str">
        <f>TEXT(SalesDataTable[[#This Row],[Order Date]],"MMM")</f>
        <v>Jan</v>
      </c>
      <c r="F60" s="4" t="s">
        <v>20</v>
      </c>
      <c r="G60" s="4" t="s">
        <v>47</v>
      </c>
      <c r="H60" s="4" t="s">
        <v>19</v>
      </c>
      <c r="I60" s="4" t="s">
        <v>16</v>
      </c>
      <c r="J60" s="4" t="s">
        <v>34</v>
      </c>
      <c r="K60" s="4" t="s">
        <v>35</v>
      </c>
      <c r="L60" s="9">
        <v>2</v>
      </c>
      <c r="M60" s="6">
        <v>40.450000000000003</v>
      </c>
      <c r="N60" s="7">
        <v>0.05</v>
      </c>
      <c r="O60" s="6">
        <v>15.14</v>
      </c>
      <c r="P60" s="6">
        <f t="shared" si="0"/>
        <v>76.855000000000004</v>
      </c>
      <c r="Q60" s="6">
        <f t="shared" si="1"/>
        <v>30.28</v>
      </c>
      <c r="R60" s="6">
        <f t="shared" si="2"/>
        <v>46.575000000000003</v>
      </c>
      <c r="S60" s="8">
        <f t="shared" si="3"/>
        <v>0.60601132001821612</v>
      </c>
      <c r="T60" s="5">
        <f>YEAR(SalesDataTable[[#This Row],[Order Date]])</f>
        <v>2026</v>
      </c>
    </row>
    <row r="61" spans="1:20" ht="15.6">
      <c r="A61" s="2">
        <v>5068</v>
      </c>
      <c r="B61" s="3">
        <v>46036</v>
      </c>
      <c r="C61" s="13">
        <f>YEAR(SalesDataTable[[#This Row],[Order Date]])</f>
        <v>2026</v>
      </c>
      <c r="D61" s="4" t="str">
        <f>"Q"&amp;ROUNDUP(MONTH(SalesDataTable[[#This Row],[Order Date]])/3,0)</f>
        <v>Q1</v>
      </c>
      <c r="E61" s="4" t="str">
        <f>TEXT(SalesDataTable[[#This Row],[Order Date]],"MMM")</f>
        <v>Jan</v>
      </c>
      <c r="F61" s="4" t="s">
        <v>0</v>
      </c>
      <c r="G61" s="4" t="s">
        <v>1</v>
      </c>
      <c r="H61" s="4" t="s">
        <v>2</v>
      </c>
      <c r="I61" s="4" t="s">
        <v>3</v>
      </c>
      <c r="J61" s="4" t="s">
        <v>14</v>
      </c>
      <c r="K61" s="4" t="s">
        <v>32</v>
      </c>
      <c r="L61" s="9">
        <v>2</v>
      </c>
      <c r="M61" s="6">
        <v>47.05</v>
      </c>
      <c r="N61" s="7">
        <v>0.1</v>
      </c>
      <c r="O61" s="6">
        <v>18.8</v>
      </c>
      <c r="P61" s="6">
        <f t="shared" si="0"/>
        <v>84.69</v>
      </c>
      <c r="Q61" s="6">
        <f t="shared" si="1"/>
        <v>37.6</v>
      </c>
      <c r="R61" s="6">
        <f t="shared" si="2"/>
        <v>47.089999999999996</v>
      </c>
      <c r="S61" s="8">
        <f t="shared" si="3"/>
        <v>0.55602786633604906</v>
      </c>
      <c r="T61" s="5">
        <f>YEAR(SalesDataTable[[#This Row],[Order Date]])</f>
        <v>2026</v>
      </c>
    </row>
    <row r="62" spans="1:20" ht="15.6">
      <c r="A62" s="2">
        <v>1539</v>
      </c>
      <c r="B62" s="3">
        <v>46037</v>
      </c>
      <c r="C62" s="13">
        <f>YEAR(SalesDataTable[[#This Row],[Order Date]])</f>
        <v>2026</v>
      </c>
      <c r="D62" s="4" t="str">
        <f>"Q"&amp;ROUNDUP(MONTH(SalesDataTable[[#This Row],[Order Date]])/3,0)</f>
        <v>Q1</v>
      </c>
      <c r="E62" s="4" t="str">
        <f>TEXT(SalesDataTable[[#This Row],[Order Date]],"MMM")</f>
        <v>Jan</v>
      </c>
      <c r="F62" s="4" t="s">
        <v>20</v>
      </c>
      <c r="G62" s="4" t="s">
        <v>33</v>
      </c>
      <c r="H62" s="4" t="s">
        <v>19</v>
      </c>
      <c r="I62" s="4" t="s">
        <v>16</v>
      </c>
      <c r="J62" s="4" t="s">
        <v>34</v>
      </c>
      <c r="K62" s="4" t="s">
        <v>38</v>
      </c>
      <c r="L62" s="9">
        <v>3</v>
      </c>
      <c r="M62" s="6">
        <v>123.14</v>
      </c>
      <c r="N62" s="7">
        <v>0.05</v>
      </c>
      <c r="O62" s="6">
        <v>70.67</v>
      </c>
      <c r="P62" s="6">
        <f t="shared" si="0"/>
        <v>350.94900000000001</v>
      </c>
      <c r="Q62" s="6">
        <f t="shared" si="1"/>
        <v>212.01</v>
      </c>
      <c r="R62" s="6">
        <f t="shared" si="2"/>
        <v>138.93900000000002</v>
      </c>
      <c r="S62" s="8">
        <f t="shared" si="3"/>
        <v>0.39589513006163296</v>
      </c>
      <c r="T62" s="5">
        <f>YEAR(SalesDataTable[[#This Row],[Order Date]])</f>
        <v>2026</v>
      </c>
    </row>
    <row r="63" spans="1:20" ht="15.6">
      <c r="A63" s="2">
        <v>1709</v>
      </c>
      <c r="B63" s="3">
        <v>46037</v>
      </c>
      <c r="C63" s="13">
        <f>YEAR(SalesDataTable[[#This Row],[Order Date]])</f>
        <v>2026</v>
      </c>
      <c r="D63" s="4" t="str">
        <f>"Q"&amp;ROUNDUP(MONTH(SalesDataTable[[#This Row],[Order Date]])/3,0)</f>
        <v>Q1</v>
      </c>
      <c r="E63" s="4" t="str">
        <f>TEXT(SalesDataTable[[#This Row],[Order Date]],"MMM")</f>
        <v>Jan</v>
      </c>
      <c r="F63" s="4" t="s">
        <v>20</v>
      </c>
      <c r="G63" s="4" t="s">
        <v>47</v>
      </c>
      <c r="H63" s="4" t="s">
        <v>2</v>
      </c>
      <c r="I63" s="4" t="s">
        <v>3</v>
      </c>
      <c r="J63" s="4" t="s">
        <v>9</v>
      </c>
      <c r="K63" s="4" t="s">
        <v>37</v>
      </c>
      <c r="L63" s="9">
        <v>2</v>
      </c>
      <c r="M63" s="6">
        <v>151.33000000000001</v>
      </c>
      <c r="N63" s="7">
        <v>0.1</v>
      </c>
      <c r="O63" s="6">
        <v>78.44</v>
      </c>
      <c r="P63" s="6">
        <f t="shared" si="0"/>
        <v>272.39400000000001</v>
      </c>
      <c r="Q63" s="6">
        <f t="shared" si="1"/>
        <v>156.88</v>
      </c>
      <c r="R63" s="6">
        <f t="shared" si="2"/>
        <v>115.51400000000001</v>
      </c>
      <c r="S63" s="8">
        <f t="shared" si="3"/>
        <v>0.42406954631893512</v>
      </c>
      <c r="T63" s="5">
        <f>YEAR(SalesDataTable[[#This Row],[Order Date]])</f>
        <v>2026</v>
      </c>
    </row>
    <row r="64" spans="1:20" ht="15.6">
      <c r="A64" s="2">
        <v>2702</v>
      </c>
      <c r="B64" s="3">
        <v>46037</v>
      </c>
      <c r="C64" s="13">
        <f>YEAR(SalesDataTable[[#This Row],[Order Date]])</f>
        <v>2026</v>
      </c>
      <c r="D64" s="4" t="str">
        <f>"Q"&amp;ROUNDUP(MONTH(SalesDataTable[[#This Row],[Order Date]])/3,0)</f>
        <v>Q1</v>
      </c>
      <c r="E64" s="4" t="str">
        <f>TEXT(SalesDataTable[[#This Row],[Order Date]],"MMM")</f>
        <v>Jan</v>
      </c>
      <c r="F64" s="4" t="s">
        <v>6</v>
      </c>
      <c r="G64" s="4" t="s">
        <v>49</v>
      </c>
      <c r="H64" s="4" t="s">
        <v>2</v>
      </c>
      <c r="I64" s="4" t="s">
        <v>3</v>
      </c>
      <c r="J64" s="4" t="s">
        <v>9</v>
      </c>
      <c r="K64" s="4" t="s">
        <v>17</v>
      </c>
      <c r="L64" s="9">
        <v>5</v>
      </c>
      <c r="M64" s="6">
        <v>144.01</v>
      </c>
      <c r="N64" s="7">
        <v>0.05</v>
      </c>
      <c r="O64" s="6">
        <v>79.64</v>
      </c>
      <c r="P64" s="6">
        <f t="shared" si="0"/>
        <v>684.0474999999999</v>
      </c>
      <c r="Q64" s="6">
        <f t="shared" si="1"/>
        <v>398.2</v>
      </c>
      <c r="R64" s="6">
        <f t="shared" si="2"/>
        <v>285.84749999999991</v>
      </c>
      <c r="S64" s="8">
        <f t="shared" si="3"/>
        <v>0.41787668254032062</v>
      </c>
      <c r="T64" s="5">
        <f>YEAR(SalesDataTable[[#This Row],[Order Date]])</f>
        <v>2026</v>
      </c>
    </row>
    <row r="65" spans="1:20" ht="15.6">
      <c r="A65" s="2">
        <v>3176</v>
      </c>
      <c r="B65" s="3">
        <v>46037</v>
      </c>
      <c r="C65" s="13">
        <f>YEAR(SalesDataTable[[#This Row],[Order Date]])</f>
        <v>2026</v>
      </c>
      <c r="D65" s="4" t="str">
        <f>"Q"&amp;ROUNDUP(MONTH(SalesDataTable[[#This Row],[Order Date]])/3,0)</f>
        <v>Q1</v>
      </c>
      <c r="E65" s="4" t="str">
        <f>TEXT(SalesDataTable[[#This Row],[Order Date]],"MMM")</f>
        <v>Jan</v>
      </c>
      <c r="F65" s="4" t="s">
        <v>20</v>
      </c>
      <c r="G65" s="4" t="s">
        <v>33</v>
      </c>
      <c r="H65" s="4" t="s">
        <v>2</v>
      </c>
      <c r="I65" s="4" t="s">
        <v>3</v>
      </c>
      <c r="J65" s="4" t="s">
        <v>9</v>
      </c>
      <c r="K65" s="4" t="s">
        <v>10</v>
      </c>
      <c r="L65" s="9">
        <v>3</v>
      </c>
      <c r="M65" s="6">
        <v>91.19</v>
      </c>
      <c r="N65" s="7">
        <v>0</v>
      </c>
      <c r="O65" s="6">
        <v>44.47</v>
      </c>
      <c r="P65" s="6">
        <f t="shared" si="0"/>
        <v>273.57</v>
      </c>
      <c r="Q65" s="6">
        <f t="shared" si="1"/>
        <v>133.41</v>
      </c>
      <c r="R65" s="6">
        <f t="shared" si="2"/>
        <v>140.16</v>
      </c>
      <c r="S65" s="8">
        <f t="shared" si="3"/>
        <v>0.5123368790437548</v>
      </c>
      <c r="T65" s="5">
        <f>YEAR(SalesDataTable[[#This Row],[Order Date]])</f>
        <v>2026</v>
      </c>
    </row>
    <row r="66" spans="1:20" ht="15.6">
      <c r="A66" s="2">
        <v>3705</v>
      </c>
      <c r="B66" s="3">
        <v>46037</v>
      </c>
      <c r="C66" s="13">
        <f>YEAR(SalesDataTable[[#This Row],[Order Date]])</f>
        <v>2026</v>
      </c>
      <c r="D66" s="4" t="str">
        <f>"Q"&amp;ROUNDUP(MONTH(SalesDataTable[[#This Row],[Order Date]])/3,0)</f>
        <v>Q1</v>
      </c>
      <c r="E66" s="4" t="str">
        <f>TEXT(SalesDataTable[[#This Row],[Order Date]],"MMM")</f>
        <v>Jan</v>
      </c>
      <c r="F66" s="4" t="s">
        <v>20</v>
      </c>
      <c r="G66" s="4" t="s">
        <v>31</v>
      </c>
      <c r="H66" s="4" t="s">
        <v>19</v>
      </c>
      <c r="I66" s="4" t="s">
        <v>13</v>
      </c>
      <c r="J66" s="4" t="s">
        <v>14</v>
      </c>
      <c r="K66" s="4" t="s">
        <v>32</v>
      </c>
      <c r="L66" s="9">
        <v>2</v>
      </c>
      <c r="M66" s="6">
        <v>45.45</v>
      </c>
      <c r="N66" s="7">
        <v>0</v>
      </c>
      <c r="O66" s="6">
        <v>18.190000000000001</v>
      </c>
      <c r="P66" s="6">
        <f t="shared" ref="P66:P129" si="4">L66*M66*(1-N66)</f>
        <v>90.9</v>
      </c>
      <c r="Q66" s="6">
        <f t="shared" ref="Q66:Q129" si="5">L66*O66</f>
        <v>36.380000000000003</v>
      </c>
      <c r="R66" s="6">
        <f t="shared" ref="R66:R129" si="6">P66-Q66</f>
        <v>54.52</v>
      </c>
      <c r="S66" s="8">
        <f t="shared" ref="S66:S129" si="7">IFERROR(R66/P66,0)</f>
        <v>0.59977997799779981</v>
      </c>
      <c r="T66" s="5">
        <f>YEAR(SalesDataTable[[#This Row],[Order Date]])</f>
        <v>2026</v>
      </c>
    </row>
    <row r="67" spans="1:20" ht="15.6">
      <c r="A67" s="2">
        <v>3736</v>
      </c>
      <c r="B67" s="3">
        <v>46037</v>
      </c>
      <c r="C67" s="13">
        <f>YEAR(SalesDataTable[[#This Row],[Order Date]])</f>
        <v>2026</v>
      </c>
      <c r="D67" s="4" t="str">
        <f>"Q"&amp;ROUNDUP(MONTH(SalesDataTable[[#This Row],[Order Date]])/3,0)</f>
        <v>Q1</v>
      </c>
      <c r="E67" s="4" t="str">
        <f>TEXT(SalesDataTable[[#This Row],[Order Date]],"MMM")</f>
        <v>Jan</v>
      </c>
      <c r="F67" s="4" t="s">
        <v>6</v>
      </c>
      <c r="G67" s="4" t="s">
        <v>7</v>
      </c>
      <c r="H67" s="4" t="s">
        <v>28</v>
      </c>
      <c r="I67" s="4" t="s">
        <v>13</v>
      </c>
      <c r="J67" s="4" t="s">
        <v>34</v>
      </c>
      <c r="K67" s="4" t="s">
        <v>35</v>
      </c>
      <c r="L67" s="9">
        <v>1</v>
      </c>
      <c r="M67" s="6">
        <v>40.72</v>
      </c>
      <c r="N67" s="7">
        <v>0</v>
      </c>
      <c r="O67" s="6">
        <v>14.94</v>
      </c>
      <c r="P67" s="6">
        <f t="shared" si="4"/>
        <v>40.72</v>
      </c>
      <c r="Q67" s="6">
        <f t="shared" si="5"/>
        <v>14.94</v>
      </c>
      <c r="R67" s="6">
        <f t="shared" si="6"/>
        <v>25.78</v>
      </c>
      <c r="S67" s="8">
        <f t="shared" si="7"/>
        <v>0.6331041257367388</v>
      </c>
      <c r="T67" s="5">
        <f>YEAR(SalesDataTable[[#This Row],[Order Date]])</f>
        <v>2026</v>
      </c>
    </row>
    <row r="68" spans="1:20" ht="15.6">
      <c r="A68" s="2">
        <v>3967</v>
      </c>
      <c r="B68" s="3">
        <v>46037</v>
      </c>
      <c r="C68" s="13">
        <f>YEAR(SalesDataTable[[#This Row],[Order Date]])</f>
        <v>2026</v>
      </c>
      <c r="D68" s="4" t="str">
        <f>"Q"&amp;ROUNDUP(MONTH(SalesDataTable[[#This Row],[Order Date]])/3,0)</f>
        <v>Q1</v>
      </c>
      <c r="E68" s="4" t="str">
        <f>TEXT(SalesDataTable[[#This Row],[Order Date]],"MMM")</f>
        <v>Jan</v>
      </c>
      <c r="F68" s="4" t="s">
        <v>6</v>
      </c>
      <c r="G68" s="4" t="s">
        <v>43</v>
      </c>
      <c r="H68" s="4" t="s">
        <v>2</v>
      </c>
      <c r="I68" s="4" t="s">
        <v>16</v>
      </c>
      <c r="J68" s="4" t="s">
        <v>14</v>
      </c>
      <c r="K68" s="4" t="s">
        <v>15</v>
      </c>
      <c r="L68" s="9">
        <v>2</v>
      </c>
      <c r="M68" s="6">
        <v>37.090000000000003</v>
      </c>
      <c r="N68" s="7">
        <v>0</v>
      </c>
      <c r="O68" s="6">
        <v>13.29</v>
      </c>
      <c r="P68" s="6">
        <f t="shared" si="4"/>
        <v>74.180000000000007</v>
      </c>
      <c r="Q68" s="6">
        <f t="shared" si="5"/>
        <v>26.58</v>
      </c>
      <c r="R68" s="6">
        <f t="shared" si="6"/>
        <v>47.600000000000009</v>
      </c>
      <c r="S68" s="8">
        <f t="shared" si="7"/>
        <v>0.64168239417632789</v>
      </c>
      <c r="T68" s="5">
        <f>YEAR(SalesDataTable[[#This Row],[Order Date]])</f>
        <v>2026</v>
      </c>
    </row>
    <row r="69" spans="1:20" ht="15.6">
      <c r="A69" s="2">
        <v>170</v>
      </c>
      <c r="B69" s="3">
        <v>46038</v>
      </c>
      <c r="C69" s="13">
        <f>YEAR(SalesDataTable[[#This Row],[Order Date]])</f>
        <v>2026</v>
      </c>
      <c r="D69" s="4" t="str">
        <f>"Q"&amp;ROUNDUP(MONTH(SalesDataTable[[#This Row],[Order Date]])/3,0)</f>
        <v>Q1</v>
      </c>
      <c r="E69" s="4" t="str">
        <f>TEXT(SalesDataTable[[#This Row],[Order Date]],"MMM")</f>
        <v>Jan</v>
      </c>
      <c r="F69" s="4" t="s">
        <v>11</v>
      </c>
      <c r="G69" s="4" t="s">
        <v>39</v>
      </c>
      <c r="H69" s="4" t="s">
        <v>2</v>
      </c>
      <c r="I69" s="4" t="s">
        <v>13</v>
      </c>
      <c r="J69" s="4" t="s">
        <v>23</v>
      </c>
      <c r="K69" s="4" t="s">
        <v>51</v>
      </c>
      <c r="L69" s="9">
        <v>1</v>
      </c>
      <c r="M69" s="6">
        <v>124.45</v>
      </c>
      <c r="N69" s="7">
        <v>0.15</v>
      </c>
      <c r="O69" s="6">
        <v>59.77</v>
      </c>
      <c r="P69" s="6">
        <f t="shared" si="4"/>
        <v>105.7825</v>
      </c>
      <c r="Q69" s="6">
        <f t="shared" si="5"/>
        <v>59.77</v>
      </c>
      <c r="R69" s="6">
        <f t="shared" si="6"/>
        <v>46.012499999999996</v>
      </c>
      <c r="S69" s="8">
        <f t="shared" si="7"/>
        <v>0.43497270342447941</v>
      </c>
      <c r="T69" s="5">
        <f>YEAR(SalesDataTable[[#This Row],[Order Date]])</f>
        <v>2026</v>
      </c>
    </row>
    <row r="70" spans="1:20" ht="15.6">
      <c r="A70" s="2">
        <v>1040</v>
      </c>
      <c r="B70" s="3">
        <v>46038</v>
      </c>
      <c r="C70" s="13">
        <f>YEAR(SalesDataTable[[#This Row],[Order Date]])</f>
        <v>2026</v>
      </c>
      <c r="D70" s="4" t="str">
        <f>"Q"&amp;ROUNDUP(MONTH(SalesDataTable[[#This Row],[Order Date]])/3,0)</f>
        <v>Q1</v>
      </c>
      <c r="E70" s="4" t="str">
        <f>TEXT(SalesDataTable[[#This Row],[Order Date]],"MMM")</f>
        <v>Jan</v>
      </c>
      <c r="F70" s="4" t="s">
        <v>0</v>
      </c>
      <c r="G70" s="4" t="s">
        <v>1</v>
      </c>
      <c r="H70" s="4" t="s">
        <v>19</v>
      </c>
      <c r="I70" s="4" t="s">
        <v>13</v>
      </c>
      <c r="J70" s="4" t="s">
        <v>14</v>
      </c>
      <c r="K70" s="4" t="s">
        <v>15</v>
      </c>
      <c r="L70" s="9">
        <v>1</v>
      </c>
      <c r="M70" s="6">
        <v>35.93</v>
      </c>
      <c r="N70" s="7">
        <v>0.05</v>
      </c>
      <c r="O70" s="6">
        <v>13.33</v>
      </c>
      <c r="P70" s="6">
        <f t="shared" si="4"/>
        <v>34.133499999999998</v>
      </c>
      <c r="Q70" s="6">
        <f t="shared" si="5"/>
        <v>13.33</v>
      </c>
      <c r="R70" s="6">
        <f t="shared" si="6"/>
        <v>20.8035</v>
      </c>
      <c r="S70" s="8">
        <f t="shared" si="7"/>
        <v>0.60947456311248482</v>
      </c>
      <c r="T70" s="5">
        <f>YEAR(SalesDataTable[[#This Row],[Order Date]])</f>
        <v>2026</v>
      </c>
    </row>
    <row r="71" spans="1:20" ht="15.6">
      <c r="A71" s="2">
        <v>2380</v>
      </c>
      <c r="B71" s="3">
        <v>46038</v>
      </c>
      <c r="C71" s="13">
        <f>YEAR(SalesDataTable[[#This Row],[Order Date]])</f>
        <v>2026</v>
      </c>
      <c r="D71" s="4" t="str">
        <f>"Q"&amp;ROUNDUP(MONTH(SalesDataTable[[#This Row],[Order Date]])/3,0)</f>
        <v>Q1</v>
      </c>
      <c r="E71" s="4" t="str">
        <f>TEXT(SalesDataTable[[#This Row],[Order Date]],"MMM")</f>
        <v>Jan</v>
      </c>
      <c r="F71" s="4" t="s">
        <v>20</v>
      </c>
      <c r="G71" s="4" t="s">
        <v>47</v>
      </c>
      <c r="H71" s="4" t="s">
        <v>2</v>
      </c>
      <c r="I71" s="4" t="s">
        <v>3</v>
      </c>
      <c r="J71" s="4" t="s">
        <v>23</v>
      </c>
      <c r="K71" s="4" t="s">
        <v>51</v>
      </c>
      <c r="L71" s="9">
        <v>4</v>
      </c>
      <c r="M71" s="6">
        <v>121.8</v>
      </c>
      <c r="N71" s="7">
        <v>0.05</v>
      </c>
      <c r="O71" s="6">
        <v>59.57</v>
      </c>
      <c r="P71" s="6">
        <f t="shared" si="4"/>
        <v>462.84</v>
      </c>
      <c r="Q71" s="6">
        <f t="shared" si="5"/>
        <v>238.28</v>
      </c>
      <c r="R71" s="6">
        <f t="shared" si="6"/>
        <v>224.55999999999997</v>
      </c>
      <c r="S71" s="8">
        <f t="shared" si="7"/>
        <v>0.48517846339987897</v>
      </c>
      <c r="T71" s="5">
        <f>YEAR(SalesDataTable[[#This Row],[Order Date]])</f>
        <v>2026</v>
      </c>
    </row>
    <row r="72" spans="1:20" ht="15.6">
      <c r="A72" s="2">
        <v>3219</v>
      </c>
      <c r="B72" s="3">
        <v>46038</v>
      </c>
      <c r="C72" s="13">
        <f>YEAR(SalesDataTable[[#This Row],[Order Date]])</f>
        <v>2026</v>
      </c>
      <c r="D72" s="4" t="str">
        <f>"Q"&amp;ROUNDUP(MONTH(SalesDataTable[[#This Row],[Order Date]])/3,0)</f>
        <v>Q1</v>
      </c>
      <c r="E72" s="4" t="str">
        <f>TEXT(SalesDataTable[[#This Row],[Order Date]],"MMM")</f>
        <v>Jan</v>
      </c>
      <c r="F72" s="4" t="s">
        <v>6</v>
      </c>
      <c r="G72" s="4" t="s">
        <v>41</v>
      </c>
      <c r="H72" s="4" t="s">
        <v>19</v>
      </c>
      <c r="I72" s="4" t="s">
        <v>3</v>
      </c>
      <c r="J72" s="4" t="s">
        <v>9</v>
      </c>
      <c r="K72" s="4" t="s">
        <v>10</v>
      </c>
      <c r="L72" s="9">
        <v>1</v>
      </c>
      <c r="M72" s="6">
        <v>92.6</v>
      </c>
      <c r="N72" s="7">
        <v>0.05</v>
      </c>
      <c r="O72" s="6">
        <v>44.15</v>
      </c>
      <c r="P72" s="6">
        <f t="shared" si="4"/>
        <v>87.969999999999985</v>
      </c>
      <c r="Q72" s="6">
        <f t="shared" si="5"/>
        <v>44.15</v>
      </c>
      <c r="R72" s="6">
        <f t="shared" si="6"/>
        <v>43.819999999999986</v>
      </c>
      <c r="S72" s="8">
        <f t="shared" si="7"/>
        <v>0.4981243605774695</v>
      </c>
      <c r="T72" s="5">
        <f>YEAR(SalesDataTable[[#This Row],[Order Date]])</f>
        <v>2026</v>
      </c>
    </row>
    <row r="73" spans="1:20" ht="15.6">
      <c r="A73" s="2">
        <v>4425</v>
      </c>
      <c r="B73" s="3">
        <v>46038</v>
      </c>
      <c r="C73" s="13">
        <f>YEAR(SalesDataTable[[#This Row],[Order Date]])</f>
        <v>2026</v>
      </c>
      <c r="D73" s="4" t="str">
        <f>"Q"&amp;ROUNDUP(MONTH(SalesDataTable[[#This Row],[Order Date]])/3,0)</f>
        <v>Q1</v>
      </c>
      <c r="E73" s="4" t="str">
        <f>TEXT(SalesDataTable[[#This Row],[Order Date]],"MMM")</f>
        <v>Jan</v>
      </c>
      <c r="F73" s="4" t="s">
        <v>6</v>
      </c>
      <c r="G73" s="4" t="s">
        <v>43</v>
      </c>
      <c r="H73" s="4" t="s">
        <v>8</v>
      </c>
      <c r="I73" s="4" t="s">
        <v>16</v>
      </c>
      <c r="J73" s="4" t="s">
        <v>4</v>
      </c>
      <c r="K73" s="4" t="s">
        <v>30</v>
      </c>
      <c r="L73" s="9">
        <v>10</v>
      </c>
      <c r="M73" s="6">
        <v>102.68</v>
      </c>
      <c r="N73" s="7">
        <v>0.15</v>
      </c>
      <c r="O73" s="6">
        <v>51.07</v>
      </c>
      <c r="P73" s="6">
        <f t="shared" si="4"/>
        <v>872.78000000000009</v>
      </c>
      <c r="Q73" s="6">
        <f t="shared" si="5"/>
        <v>510.7</v>
      </c>
      <c r="R73" s="6">
        <f t="shared" si="6"/>
        <v>362.0800000000001</v>
      </c>
      <c r="S73" s="8">
        <f t="shared" si="7"/>
        <v>0.41485826897958256</v>
      </c>
      <c r="T73" s="5">
        <f>YEAR(SalesDataTable[[#This Row],[Order Date]])</f>
        <v>2026</v>
      </c>
    </row>
    <row r="74" spans="1:20" ht="15.6">
      <c r="A74" s="2">
        <v>4508</v>
      </c>
      <c r="B74" s="3">
        <v>46038</v>
      </c>
      <c r="C74" s="13">
        <f>YEAR(SalesDataTable[[#This Row],[Order Date]])</f>
        <v>2026</v>
      </c>
      <c r="D74" s="4" t="str">
        <f>"Q"&amp;ROUNDUP(MONTH(SalesDataTable[[#This Row],[Order Date]])/3,0)</f>
        <v>Q1</v>
      </c>
      <c r="E74" s="4" t="str">
        <f>TEXT(SalesDataTable[[#This Row],[Order Date]],"MMM")</f>
        <v>Jan</v>
      </c>
      <c r="F74" s="4" t="s">
        <v>20</v>
      </c>
      <c r="G74" s="4" t="s">
        <v>47</v>
      </c>
      <c r="H74" s="4" t="s">
        <v>28</v>
      </c>
      <c r="I74" s="4" t="s">
        <v>13</v>
      </c>
      <c r="J74" s="4" t="s">
        <v>4</v>
      </c>
      <c r="K74" s="4" t="s">
        <v>26</v>
      </c>
      <c r="L74" s="9">
        <v>3</v>
      </c>
      <c r="M74" s="6">
        <v>40.92</v>
      </c>
      <c r="N74" s="7">
        <v>0.15</v>
      </c>
      <c r="O74" s="6">
        <v>16.71</v>
      </c>
      <c r="P74" s="6">
        <f t="shared" si="4"/>
        <v>104.346</v>
      </c>
      <c r="Q74" s="6">
        <f t="shared" si="5"/>
        <v>50.13</v>
      </c>
      <c r="R74" s="6">
        <f t="shared" si="6"/>
        <v>54.216000000000001</v>
      </c>
      <c r="S74" s="8">
        <f t="shared" si="7"/>
        <v>0.51957909263412105</v>
      </c>
      <c r="T74" s="5">
        <f>YEAR(SalesDataTable[[#This Row],[Order Date]])</f>
        <v>2026</v>
      </c>
    </row>
    <row r="75" spans="1:20" ht="15.6">
      <c r="A75" s="2">
        <v>4806</v>
      </c>
      <c r="B75" s="3">
        <v>46038</v>
      </c>
      <c r="C75" s="13">
        <f>YEAR(SalesDataTable[[#This Row],[Order Date]])</f>
        <v>2026</v>
      </c>
      <c r="D75" s="4" t="str">
        <f>"Q"&amp;ROUNDUP(MONTH(SalesDataTable[[#This Row],[Order Date]])/3,0)</f>
        <v>Q1</v>
      </c>
      <c r="E75" s="4" t="str">
        <f>TEXT(SalesDataTable[[#This Row],[Order Date]],"MMM")</f>
        <v>Jan</v>
      </c>
      <c r="F75" s="4" t="s">
        <v>11</v>
      </c>
      <c r="G75" s="4" t="s">
        <v>52</v>
      </c>
      <c r="H75" s="4" t="s">
        <v>19</v>
      </c>
      <c r="I75" s="4" t="s">
        <v>13</v>
      </c>
      <c r="J75" s="4" t="s">
        <v>4</v>
      </c>
      <c r="K75" s="4" t="s">
        <v>30</v>
      </c>
      <c r="L75" s="9">
        <v>4</v>
      </c>
      <c r="M75" s="6">
        <v>102.68</v>
      </c>
      <c r="N75" s="7">
        <v>0</v>
      </c>
      <c r="O75" s="6">
        <v>50.83</v>
      </c>
      <c r="P75" s="6">
        <f t="shared" si="4"/>
        <v>410.72</v>
      </c>
      <c r="Q75" s="6">
        <f t="shared" si="5"/>
        <v>203.32</v>
      </c>
      <c r="R75" s="6">
        <f t="shared" si="6"/>
        <v>207.40000000000003</v>
      </c>
      <c r="S75" s="8">
        <f t="shared" si="7"/>
        <v>0.50496688741721862</v>
      </c>
      <c r="T75" s="5">
        <f>YEAR(SalesDataTable[[#This Row],[Order Date]])</f>
        <v>2026</v>
      </c>
    </row>
    <row r="76" spans="1:20" ht="15.6">
      <c r="A76" s="2">
        <v>755</v>
      </c>
      <c r="B76" s="3">
        <v>46039</v>
      </c>
      <c r="C76" s="13">
        <f>YEAR(SalesDataTable[[#This Row],[Order Date]])</f>
        <v>2026</v>
      </c>
      <c r="D76" s="4" t="str">
        <f>"Q"&amp;ROUNDUP(MONTH(SalesDataTable[[#This Row],[Order Date]])/3,0)</f>
        <v>Q1</v>
      </c>
      <c r="E76" s="4" t="str">
        <f>TEXT(SalesDataTable[[#This Row],[Order Date]],"MMM")</f>
        <v>Jan</v>
      </c>
      <c r="F76" s="4" t="s">
        <v>0</v>
      </c>
      <c r="G76" s="4" t="s">
        <v>36</v>
      </c>
      <c r="H76" s="4" t="s">
        <v>28</v>
      </c>
      <c r="I76" s="4" t="s">
        <v>13</v>
      </c>
      <c r="J76" s="4" t="s">
        <v>14</v>
      </c>
      <c r="K76" s="4" t="s">
        <v>48</v>
      </c>
      <c r="L76" s="9">
        <v>2</v>
      </c>
      <c r="M76" s="6">
        <v>164.38</v>
      </c>
      <c r="N76" s="7">
        <v>0.05</v>
      </c>
      <c r="O76" s="6">
        <v>85.93</v>
      </c>
      <c r="P76" s="6">
        <f t="shared" si="4"/>
        <v>312.322</v>
      </c>
      <c r="Q76" s="6">
        <f t="shared" si="5"/>
        <v>171.86</v>
      </c>
      <c r="R76" s="6">
        <f t="shared" si="6"/>
        <v>140.46199999999999</v>
      </c>
      <c r="S76" s="8">
        <f t="shared" si="7"/>
        <v>0.44973456881039436</v>
      </c>
      <c r="T76" s="5">
        <f>YEAR(SalesDataTable[[#This Row],[Order Date]])</f>
        <v>2026</v>
      </c>
    </row>
    <row r="77" spans="1:20" ht="15.6">
      <c r="A77" s="2">
        <v>3171</v>
      </c>
      <c r="B77" s="3">
        <v>46039</v>
      </c>
      <c r="C77" s="13">
        <f>YEAR(SalesDataTable[[#This Row],[Order Date]])</f>
        <v>2026</v>
      </c>
      <c r="D77" s="4" t="str">
        <f>"Q"&amp;ROUNDUP(MONTH(SalesDataTable[[#This Row],[Order Date]])/3,0)</f>
        <v>Q1</v>
      </c>
      <c r="E77" s="4" t="str">
        <f>TEXT(SalesDataTable[[#This Row],[Order Date]],"MMM")</f>
        <v>Jan</v>
      </c>
      <c r="F77" s="4" t="s">
        <v>0</v>
      </c>
      <c r="G77" s="4" t="s">
        <v>50</v>
      </c>
      <c r="H77" s="4" t="s">
        <v>19</v>
      </c>
      <c r="I77" s="4" t="s">
        <v>3</v>
      </c>
      <c r="J77" s="4" t="s">
        <v>4</v>
      </c>
      <c r="K77" s="4" t="s">
        <v>22</v>
      </c>
      <c r="L77" s="9">
        <v>1</v>
      </c>
      <c r="M77" s="6">
        <v>51.78</v>
      </c>
      <c r="N77" s="7">
        <v>0</v>
      </c>
      <c r="O77" s="6">
        <v>22.64</v>
      </c>
      <c r="P77" s="6">
        <f t="shared" si="4"/>
        <v>51.78</v>
      </c>
      <c r="Q77" s="6">
        <f t="shared" si="5"/>
        <v>22.64</v>
      </c>
      <c r="R77" s="6">
        <f t="shared" si="6"/>
        <v>29.14</v>
      </c>
      <c r="S77" s="8">
        <f t="shared" si="7"/>
        <v>0.56276554654306687</v>
      </c>
      <c r="T77" s="5">
        <f>YEAR(SalesDataTable[[#This Row],[Order Date]])</f>
        <v>2026</v>
      </c>
    </row>
    <row r="78" spans="1:20" ht="15.6">
      <c r="A78" s="2">
        <v>4277</v>
      </c>
      <c r="B78" s="3">
        <v>46039</v>
      </c>
      <c r="C78" s="13">
        <f>YEAR(SalesDataTable[[#This Row],[Order Date]])</f>
        <v>2026</v>
      </c>
      <c r="D78" s="4" t="str">
        <f>"Q"&amp;ROUNDUP(MONTH(SalesDataTable[[#This Row],[Order Date]])/3,0)</f>
        <v>Q1</v>
      </c>
      <c r="E78" s="4" t="str">
        <f>TEXT(SalesDataTable[[#This Row],[Order Date]],"MMM")</f>
        <v>Jan</v>
      </c>
      <c r="F78" s="4" t="s">
        <v>6</v>
      </c>
      <c r="G78" s="4" t="s">
        <v>41</v>
      </c>
      <c r="H78" s="4" t="s">
        <v>19</v>
      </c>
      <c r="I78" s="4" t="s">
        <v>3</v>
      </c>
      <c r="J78" s="4" t="s">
        <v>34</v>
      </c>
      <c r="K78" s="4" t="s">
        <v>45</v>
      </c>
      <c r="L78" s="9">
        <v>1</v>
      </c>
      <c r="M78" s="6">
        <v>50.52</v>
      </c>
      <c r="N78" s="7">
        <v>0.05</v>
      </c>
      <c r="O78" s="6">
        <v>22.37</v>
      </c>
      <c r="P78" s="6">
        <f t="shared" si="4"/>
        <v>47.994</v>
      </c>
      <c r="Q78" s="6">
        <f t="shared" si="5"/>
        <v>22.37</v>
      </c>
      <c r="R78" s="6">
        <f t="shared" si="6"/>
        <v>25.623999999999999</v>
      </c>
      <c r="S78" s="8">
        <f t="shared" si="7"/>
        <v>0.5339000708421886</v>
      </c>
      <c r="T78" s="5">
        <f>YEAR(SalesDataTable[[#This Row],[Order Date]])</f>
        <v>2026</v>
      </c>
    </row>
    <row r="79" spans="1:20" ht="15.6">
      <c r="A79" s="2">
        <v>4648</v>
      </c>
      <c r="B79" s="3">
        <v>46039</v>
      </c>
      <c r="C79" s="13">
        <f>YEAR(SalesDataTable[[#This Row],[Order Date]])</f>
        <v>2026</v>
      </c>
      <c r="D79" s="4" t="str">
        <f>"Q"&amp;ROUNDUP(MONTH(SalesDataTable[[#This Row],[Order Date]])/3,0)</f>
        <v>Q1</v>
      </c>
      <c r="E79" s="4" t="str">
        <f>TEXT(SalesDataTable[[#This Row],[Order Date]],"MMM")</f>
        <v>Jan</v>
      </c>
      <c r="F79" s="4" t="s">
        <v>6</v>
      </c>
      <c r="G79" s="4" t="s">
        <v>49</v>
      </c>
      <c r="H79" s="4" t="s">
        <v>28</v>
      </c>
      <c r="I79" s="4" t="s">
        <v>13</v>
      </c>
      <c r="J79" s="4" t="s">
        <v>23</v>
      </c>
      <c r="K79" s="4" t="s">
        <v>29</v>
      </c>
      <c r="L79" s="9">
        <v>1</v>
      </c>
      <c r="M79" s="6">
        <v>199.02</v>
      </c>
      <c r="N79" s="7">
        <v>0</v>
      </c>
      <c r="O79" s="6">
        <v>106.49</v>
      </c>
      <c r="P79" s="6">
        <f t="shared" si="4"/>
        <v>199.02</v>
      </c>
      <c r="Q79" s="6">
        <f t="shared" si="5"/>
        <v>106.49</v>
      </c>
      <c r="R79" s="6">
        <f t="shared" si="6"/>
        <v>92.530000000000015</v>
      </c>
      <c r="S79" s="8">
        <f t="shared" si="7"/>
        <v>0.46492814792483173</v>
      </c>
      <c r="T79" s="5">
        <f>YEAR(SalesDataTable[[#This Row],[Order Date]])</f>
        <v>2026</v>
      </c>
    </row>
    <row r="80" spans="1:20" ht="15.6">
      <c r="A80" s="2">
        <v>157</v>
      </c>
      <c r="B80" s="3">
        <v>46040</v>
      </c>
      <c r="C80" s="13">
        <f>YEAR(SalesDataTable[[#This Row],[Order Date]])</f>
        <v>2026</v>
      </c>
      <c r="D80" s="4" t="str">
        <f>"Q"&amp;ROUNDUP(MONTH(SalesDataTable[[#This Row],[Order Date]])/3,0)</f>
        <v>Q1</v>
      </c>
      <c r="E80" s="4" t="str">
        <f>TEXT(SalesDataTable[[#This Row],[Order Date]],"MMM")</f>
        <v>Jan</v>
      </c>
      <c r="F80" s="4" t="s">
        <v>20</v>
      </c>
      <c r="G80" s="4" t="s">
        <v>33</v>
      </c>
      <c r="H80" s="4" t="s">
        <v>19</v>
      </c>
      <c r="I80" s="4" t="s">
        <v>3</v>
      </c>
      <c r="J80" s="4" t="s">
        <v>23</v>
      </c>
      <c r="K80" s="4" t="s">
        <v>40</v>
      </c>
      <c r="L80" s="9">
        <v>3</v>
      </c>
      <c r="M80" s="6">
        <v>80.27</v>
      </c>
      <c r="N80" s="7">
        <v>0.1</v>
      </c>
      <c r="O80" s="6">
        <v>39.26</v>
      </c>
      <c r="P80" s="6">
        <f t="shared" si="4"/>
        <v>216.72900000000001</v>
      </c>
      <c r="Q80" s="6">
        <f t="shared" si="5"/>
        <v>117.78</v>
      </c>
      <c r="R80" s="6">
        <f t="shared" si="6"/>
        <v>98.949000000000012</v>
      </c>
      <c r="S80" s="8">
        <f t="shared" si="7"/>
        <v>0.45655634455933447</v>
      </c>
      <c r="T80" s="5">
        <f>YEAR(SalesDataTable[[#This Row],[Order Date]])</f>
        <v>2026</v>
      </c>
    </row>
    <row r="81" spans="1:20" ht="15.6">
      <c r="A81" s="2">
        <v>2271</v>
      </c>
      <c r="B81" s="3">
        <v>46040</v>
      </c>
      <c r="C81" s="13">
        <f>YEAR(SalesDataTable[[#This Row],[Order Date]])</f>
        <v>2026</v>
      </c>
      <c r="D81" s="4" t="str">
        <f>"Q"&amp;ROUNDUP(MONTH(SalesDataTable[[#This Row],[Order Date]])/3,0)</f>
        <v>Q1</v>
      </c>
      <c r="E81" s="4" t="str">
        <f>TEXT(SalesDataTable[[#This Row],[Order Date]],"MMM")</f>
        <v>Jan</v>
      </c>
      <c r="F81" s="4" t="s">
        <v>6</v>
      </c>
      <c r="G81" s="4" t="s">
        <v>7</v>
      </c>
      <c r="H81" s="4" t="s">
        <v>19</v>
      </c>
      <c r="I81" s="4" t="s">
        <v>13</v>
      </c>
      <c r="J81" s="4" t="s">
        <v>23</v>
      </c>
      <c r="K81" s="4" t="s">
        <v>24</v>
      </c>
      <c r="L81" s="9">
        <v>4</v>
      </c>
      <c r="M81" s="6">
        <v>333.28</v>
      </c>
      <c r="N81" s="7">
        <v>0</v>
      </c>
      <c r="O81" s="6">
        <v>195.76</v>
      </c>
      <c r="P81" s="6">
        <f t="shared" si="4"/>
        <v>1333.12</v>
      </c>
      <c r="Q81" s="6">
        <f t="shared" si="5"/>
        <v>783.04</v>
      </c>
      <c r="R81" s="6">
        <f t="shared" si="6"/>
        <v>550.07999999999993</v>
      </c>
      <c r="S81" s="8">
        <f t="shared" si="7"/>
        <v>0.41262602016322608</v>
      </c>
      <c r="T81" s="5">
        <f>YEAR(SalesDataTable[[#This Row],[Order Date]])</f>
        <v>2026</v>
      </c>
    </row>
    <row r="82" spans="1:20" ht="15.6">
      <c r="A82" s="2">
        <v>3330</v>
      </c>
      <c r="B82" s="3">
        <v>46040</v>
      </c>
      <c r="C82" s="13">
        <f>YEAR(SalesDataTable[[#This Row],[Order Date]])</f>
        <v>2026</v>
      </c>
      <c r="D82" s="4" t="str">
        <f>"Q"&amp;ROUNDUP(MONTH(SalesDataTable[[#This Row],[Order Date]])/3,0)</f>
        <v>Q1</v>
      </c>
      <c r="E82" s="4" t="str">
        <f>TEXT(SalesDataTable[[#This Row],[Order Date]],"MMM")</f>
        <v>Jan</v>
      </c>
      <c r="F82" s="4" t="s">
        <v>20</v>
      </c>
      <c r="G82" s="4" t="s">
        <v>47</v>
      </c>
      <c r="H82" s="4" t="s">
        <v>28</v>
      </c>
      <c r="I82" s="4" t="s">
        <v>13</v>
      </c>
      <c r="J82" s="4" t="s">
        <v>4</v>
      </c>
      <c r="K82" s="4" t="s">
        <v>30</v>
      </c>
      <c r="L82" s="9">
        <v>1</v>
      </c>
      <c r="M82" s="6">
        <v>104.36</v>
      </c>
      <c r="N82" s="7">
        <v>0</v>
      </c>
      <c r="O82" s="6">
        <v>51.63</v>
      </c>
      <c r="P82" s="6">
        <f t="shared" si="4"/>
        <v>104.36</v>
      </c>
      <c r="Q82" s="6">
        <f t="shared" si="5"/>
        <v>51.63</v>
      </c>
      <c r="R82" s="6">
        <f t="shared" si="6"/>
        <v>52.73</v>
      </c>
      <c r="S82" s="8">
        <f t="shared" si="7"/>
        <v>0.50527021847451126</v>
      </c>
      <c r="T82" s="5">
        <f>YEAR(SalesDataTable[[#This Row],[Order Date]])</f>
        <v>2026</v>
      </c>
    </row>
    <row r="83" spans="1:20" ht="15.6">
      <c r="A83" s="2">
        <v>4547</v>
      </c>
      <c r="B83" s="3">
        <v>46040</v>
      </c>
      <c r="C83" s="13">
        <f>YEAR(SalesDataTable[[#This Row],[Order Date]])</f>
        <v>2026</v>
      </c>
      <c r="D83" s="4" t="str">
        <f>"Q"&amp;ROUNDUP(MONTH(SalesDataTable[[#This Row],[Order Date]])/3,0)</f>
        <v>Q1</v>
      </c>
      <c r="E83" s="4" t="str">
        <f>TEXT(SalesDataTable[[#This Row],[Order Date]],"MMM")</f>
        <v>Jan</v>
      </c>
      <c r="F83" s="4" t="s">
        <v>11</v>
      </c>
      <c r="G83" s="4" t="s">
        <v>25</v>
      </c>
      <c r="H83" s="4" t="s">
        <v>28</v>
      </c>
      <c r="I83" s="4" t="s">
        <v>13</v>
      </c>
      <c r="J83" s="4" t="s">
        <v>4</v>
      </c>
      <c r="K83" s="4" t="s">
        <v>5</v>
      </c>
      <c r="L83" s="9">
        <v>1</v>
      </c>
      <c r="M83" s="6">
        <v>83.52</v>
      </c>
      <c r="N83" s="7">
        <v>0.05</v>
      </c>
      <c r="O83" s="6">
        <v>42.97</v>
      </c>
      <c r="P83" s="6">
        <f t="shared" si="4"/>
        <v>79.343999999999994</v>
      </c>
      <c r="Q83" s="6">
        <f t="shared" si="5"/>
        <v>42.97</v>
      </c>
      <c r="R83" s="6">
        <f t="shared" si="6"/>
        <v>36.373999999999995</v>
      </c>
      <c r="S83" s="8">
        <f t="shared" si="7"/>
        <v>0.45843416011292598</v>
      </c>
      <c r="T83" s="5">
        <f>YEAR(SalesDataTable[[#This Row],[Order Date]])</f>
        <v>2026</v>
      </c>
    </row>
    <row r="84" spans="1:20" ht="15.6">
      <c r="A84" s="2">
        <v>1840</v>
      </c>
      <c r="B84" s="3">
        <v>46041</v>
      </c>
      <c r="C84" s="13">
        <f>YEAR(SalesDataTable[[#This Row],[Order Date]])</f>
        <v>2026</v>
      </c>
      <c r="D84" s="4" t="str">
        <f>"Q"&amp;ROUNDUP(MONTH(SalesDataTable[[#This Row],[Order Date]])/3,0)</f>
        <v>Q1</v>
      </c>
      <c r="E84" s="4" t="str">
        <f>TEXT(SalesDataTable[[#This Row],[Order Date]],"MMM")</f>
        <v>Jan</v>
      </c>
      <c r="F84" s="4" t="s">
        <v>11</v>
      </c>
      <c r="G84" s="4" t="s">
        <v>39</v>
      </c>
      <c r="H84" s="4" t="s">
        <v>2</v>
      </c>
      <c r="I84" s="4" t="s">
        <v>13</v>
      </c>
      <c r="J84" s="4" t="s">
        <v>34</v>
      </c>
      <c r="K84" s="4" t="s">
        <v>38</v>
      </c>
      <c r="L84" s="9">
        <v>2</v>
      </c>
      <c r="M84" s="6">
        <v>125.93</v>
      </c>
      <c r="N84" s="7">
        <v>0</v>
      </c>
      <c r="O84" s="6">
        <v>69.150000000000006</v>
      </c>
      <c r="P84" s="6">
        <f t="shared" si="4"/>
        <v>251.86</v>
      </c>
      <c r="Q84" s="6">
        <f t="shared" si="5"/>
        <v>138.30000000000001</v>
      </c>
      <c r="R84" s="6">
        <f t="shared" si="6"/>
        <v>113.56</v>
      </c>
      <c r="S84" s="8">
        <f t="shared" si="7"/>
        <v>0.45088541253077102</v>
      </c>
      <c r="T84" s="5">
        <f>YEAR(SalesDataTable[[#This Row],[Order Date]])</f>
        <v>2026</v>
      </c>
    </row>
    <row r="85" spans="1:20" ht="15.6">
      <c r="A85" s="2">
        <v>1850</v>
      </c>
      <c r="B85" s="3">
        <v>46041</v>
      </c>
      <c r="C85" s="13">
        <f>YEAR(SalesDataTable[[#This Row],[Order Date]])</f>
        <v>2026</v>
      </c>
      <c r="D85" s="4" t="str">
        <f>"Q"&amp;ROUNDUP(MONTH(SalesDataTable[[#This Row],[Order Date]])/3,0)</f>
        <v>Q1</v>
      </c>
      <c r="E85" s="4" t="str">
        <f>TEXT(SalesDataTable[[#This Row],[Order Date]],"MMM")</f>
        <v>Jan</v>
      </c>
      <c r="F85" s="4" t="s">
        <v>6</v>
      </c>
      <c r="G85" s="4" t="s">
        <v>27</v>
      </c>
      <c r="H85" s="4" t="s">
        <v>2</v>
      </c>
      <c r="I85" s="4" t="s">
        <v>16</v>
      </c>
      <c r="J85" s="4" t="s">
        <v>4</v>
      </c>
      <c r="K85" s="4" t="s">
        <v>22</v>
      </c>
      <c r="L85" s="9">
        <v>1</v>
      </c>
      <c r="M85" s="6">
        <v>49.85</v>
      </c>
      <c r="N85" s="7">
        <v>0</v>
      </c>
      <c r="O85" s="6">
        <v>23.07</v>
      </c>
      <c r="P85" s="6">
        <f t="shared" si="4"/>
        <v>49.85</v>
      </c>
      <c r="Q85" s="6">
        <f t="shared" si="5"/>
        <v>23.07</v>
      </c>
      <c r="R85" s="6">
        <f t="shared" si="6"/>
        <v>26.78</v>
      </c>
      <c r="S85" s="8">
        <f t="shared" si="7"/>
        <v>0.53721163490471413</v>
      </c>
      <c r="T85" s="5">
        <f>YEAR(SalesDataTable[[#This Row],[Order Date]])</f>
        <v>2026</v>
      </c>
    </row>
    <row r="86" spans="1:20" ht="15.6">
      <c r="A86" s="2">
        <v>1858</v>
      </c>
      <c r="B86" s="3">
        <v>46041</v>
      </c>
      <c r="C86" s="13">
        <f>YEAR(SalesDataTable[[#This Row],[Order Date]])</f>
        <v>2026</v>
      </c>
      <c r="D86" s="4" t="str">
        <f>"Q"&amp;ROUNDUP(MONTH(SalesDataTable[[#This Row],[Order Date]])/3,0)</f>
        <v>Q1</v>
      </c>
      <c r="E86" s="4" t="str">
        <f>TEXT(SalesDataTable[[#This Row],[Order Date]],"MMM")</f>
        <v>Jan</v>
      </c>
      <c r="F86" s="4" t="s">
        <v>6</v>
      </c>
      <c r="G86" s="4" t="s">
        <v>7</v>
      </c>
      <c r="H86" s="4" t="s">
        <v>2</v>
      </c>
      <c r="I86" s="4" t="s">
        <v>3</v>
      </c>
      <c r="J86" s="4" t="s">
        <v>14</v>
      </c>
      <c r="K86" s="4" t="s">
        <v>15</v>
      </c>
      <c r="L86" s="9">
        <v>1</v>
      </c>
      <c r="M86" s="6">
        <v>36.130000000000003</v>
      </c>
      <c r="N86" s="7">
        <v>0</v>
      </c>
      <c r="O86" s="6">
        <v>13.39</v>
      </c>
      <c r="P86" s="6">
        <f t="shared" si="4"/>
        <v>36.130000000000003</v>
      </c>
      <c r="Q86" s="6">
        <f t="shared" si="5"/>
        <v>13.39</v>
      </c>
      <c r="R86" s="6">
        <f t="shared" si="6"/>
        <v>22.740000000000002</v>
      </c>
      <c r="S86" s="8">
        <f t="shared" si="7"/>
        <v>0.62939385552172711</v>
      </c>
      <c r="T86" s="5">
        <f>YEAR(SalesDataTable[[#This Row],[Order Date]])</f>
        <v>2026</v>
      </c>
    </row>
    <row r="87" spans="1:20" ht="15.6">
      <c r="A87" s="2">
        <v>2910</v>
      </c>
      <c r="B87" s="3">
        <v>46041</v>
      </c>
      <c r="C87" s="13">
        <f>YEAR(SalesDataTable[[#This Row],[Order Date]])</f>
        <v>2026</v>
      </c>
      <c r="D87" s="4" t="str">
        <f>"Q"&amp;ROUNDUP(MONTH(SalesDataTable[[#This Row],[Order Date]])/3,0)</f>
        <v>Q1</v>
      </c>
      <c r="E87" s="4" t="str">
        <f>TEXT(SalesDataTable[[#This Row],[Order Date]],"MMM")</f>
        <v>Jan</v>
      </c>
      <c r="F87" s="4" t="s">
        <v>20</v>
      </c>
      <c r="G87" s="4" t="s">
        <v>47</v>
      </c>
      <c r="H87" s="4" t="s">
        <v>19</v>
      </c>
      <c r="I87" s="4" t="s">
        <v>3</v>
      </c>
      <c r="J87" s="4" t="s">
        <v>4</v>
      </c>
      <c r="K87" s="4" t="s">
        <v>30</v>
      </c>
      <c r="L87" s="9">
        <v>1</v>
      </c>
      <c r="M87" s="6">
        <v>104.83</v>
      </c>
      <c r="N87" s="7">
        <v>0.05</v>
      </c>
      <c r="O87" s="6">
        <v>51.06</v>
      </c>
      <c r="P87" s="6">
        <f t="shared" si="4"/>
        <v>99.588499999999996</v>
      </c>
      <c r="Q87" s="6">
        <f t="shared" si="5"/>
        <v>51.06</v>
      </c>
      <c r="R87" s="6">
        <f t="shared" si="6"/>
        <v>48.528499999999994</v>
      </c>
      <c r="S87" s="8">
        <f t="shared" si="7"/>
        <v>0.48729019916958277</v>
      </c>
      <c r="T87" s="5">
        <f>YEAR(SalesDataTable[[#This Row],[Order Date]])</f>
        <v>2026</v>
      </c>
    </row>
    <row r="88" spans="1:20" ht="15.6">
      <c r="A88" s="2">
        <v>3694</v>
      </c>
      <c r="B88" s="3">
        <v>46041</v>
      </c>
      <c r="C88" s="13">
        <f>YEAR(SalesDataTable[[#This Row],[Order Date]])</f>
        <v>2026</v>
      </c>
      <c r="D88" s="4" t="str">
        <f>"Q"&amp;ROUNDUP(MONTH(SalesDataTable[[#This Row],[Order Date]])/3,0)</f>
        <v>Q1</v>
      </c>
      <c r="E88" s="4" t="str">
        <f>TEXT(SalesDataTable[[#This Row],[Order Date]],"MMM")</f>
        <v>Jan</v>
      </c>
      <c r="F88" s="4" t="s">
        <v>0</v>
      </c>
      <c r="G88" s="4" t="s">
        <v>1</v>
      </c>
      <c r="H88" s="4" t="s">
        <v>19</v>
      </c>
      <c r="I88" s="4" t="s">
        <v>3</v>
      </c>
      <c r="J88" s="4" t="s">
        <v>14</v>
      </c>
      <c r="K88" s="4" t="s">
        <v>15</v>
      </c>
      <c r="L88" s="9">
        <v>1</v>
      </c>
      <c r="M88" s="6">
        <v>35.46</v>
      </c>
      <c r="N88" s="7">
        <v>0.05</v>
      </c>
      <c r="O88" s="6">
        <v>13.81</v>
      </c>
      <c r="P88" s="6">
        <f t="shared" si="4"/>
        <v>33.686999999999998</v>
      </c>
      <c r="Q88" s="6">
        <f t="shared" si="5"/>
        <v>13.81</v>
      </c>
      <c r="R88" s="6">
        <f t="shared" si="6"/>
        <v>19.876999999999995</v>
      </c>
      <c r="S88" s="8">
        <f t="shared" si="7"/>
        <v>0.59004957401965141</v>
      </c>
      <c r="T88" s="5">
        <f>YEAR(SalesDataTable[[#This Row],[Order Date]])</f>
        <v>2026</v>
      </c>
    </row>
    <row r="89" spans="1:20" ht="15.6">
      <c r="A89" s="2">
        <v>631</v>
      </c>
      <c r="B89" s="3">
        <v>46042</v>
      </c>
      <c r="C89" s="13">
        <f>YEAR(SalesDataTable[[#This Row],[Order Date]])</f>
        <v>2026</v>
      </c>
      <c r="D89" s="4" t="str">
        <f>"Q"&amp;ROUNDUP(MONTH(SalesDataTable[[#This Row],[Order Date]])/3,0)</f>
        <v>Q1</v>
      </c>
      <c r="E89" s="4" t="str">
        <f>TEXT(SalesDataTable[[#This Row],[Order Date]],"MMM")</f>
        <v>Jan</v>
      </c>
      <c r="F89" s="4" t="s">
        <v>20</v>
      </c>
      <c r="G89" s="4" t="s">
        <v>33</v>
      </c>
      <c r="H89" s="4" t="s">
        <v>28</v>
      </c>
      <c r="I89" s="4" t="s">
        <v>3</v>
      </c>
      <c r="J89" s="4" t="s">
        <v>14</v>
      </c>
      <c r="K89" s="4" t="s">
        <v>48</v>
      </c>
      <c r="L89" s="9">
        <v>1</v>
      </c>
      <c r="M89" s="6">
        <v>165.42</v>
      </c>
      <c r="N89" s="7">
        <v>0</v>
      </c>
      <c r="O89" s="6">
        <v>85.69</v>
      </c>
      <c r="P89" s="6">
        <f t="shared" si="4"/>
        <v>165.42</v>
      </c>
      <c r="Q89" s="6">
        <f t="shared" si="5"/>
        <v>85.69</v>
      </c>
      <c r="R89" s="6">
        <f t="shared" si="6"/>
        <v>79.72999999999999</v>
      </c>
      <c r="S89" s="8">
        <f t="shared" si="7"/>
        <v>0.48198524966751299</v>
      </c>
      <c r="T89" s="5">
        <f>YEAR(SalesDataTable[[#This Row],[Order Date]])</f>
        <v>2026</v>
      </c>
    </row>
    <row r="90" spans="1:20" ht="15.6">
      <c r="A90" s="2">
        <v>1113</v>
      </c>
      <c r="B90" s="3">
        <v>46042</v>
      </c>
      <c r="C90" s="13">
        <f>YEAR(SalesDataTable[[#This Row],[Order Date]])</f>
        <v>2026</v>
      </c>
      <c r="D90" s="4" t="str">
        <f>"Q"&amp;ROUNDUP(MONTH(SalesDataTable[[#This Row],[Order Date]])/3,0)</f>
        <v>Q1</v>
      </c>
      <c r="E90" s="4" t="str">
        <f>TEXT(SalesDataTable[[#This Row],[Order Date]],"MMM")</f>
        <v>Jan</v>
      </c>
      <c r="F90" s="4" t="s">
        <v>11</v>
      </c>
      <c r="G90" s="4" t="s">
        <v>25</v>
      </c>
      <c r="H90" s="4" t="s">
        <v>2</v>
      </c>
      <c r="I90" s="4" t="s">
        <v>3</v>
      </c>
      <c r="J90" s="4" t="s">
        <v>23</v>
      </c>
      <c r="K90" s="4" t="s">
        <v>51</v>
      </c>
      <c r="L90" s="9">
        <v>1</v>
      </c>
      <c r="M90" s="6">
        <v>122.86</v>
      </c>
      <c r="N90" s="7">
        <v>0.05</v>
      </c>
      <c r="O90" s="6">
        <v>60.36</v>
      </c>
      <c r="P90" s="6">
        <f t="shared" si="4"/>
        <v>116.717</v>
      </c>
      <c r="Q90" s="6">
        <f t="shared" si="5"/>
        <v>60.36</v>
      </c>
      <c r="R90" s="6">
        <f t="shared" si="6"/>
        <v>56.356999999999999</v>
      </c>
      <c r="S90" s="8">
        <f t="shared" si="7"/>
        <v>0.48285168398776529</v>
      </c>
      <c r="T90" s="5">
        <f>YEAR(SalesDataTable[[#This Row],[Order Date]])</f>
        <v>2026</v>
      </c>
    </row>
    <row r="91" spans="1:20" ht="15.6">
      <c r="A91" s="2">
        <v>1525</v>
      </c>
      <c r="B91" s="3">
        <v>46042</v>
      </c>
      <c r="C91" s="13">
        <f>YEAR(SalesDataTable[[#This Row],[Order Date]])</f>
        <v>2026</v>
      </c>
      <c r="D91" s="4" t="str">
        <f>"Q"&amp;ROUNDUP(MONTH(SalesDataTable[[#This Row],[Order Date]])/3,0)</f>
        <v>Q1</v>
      </c>
      <c r="E91" s="4" t="str">
        <f>TEXT(SalesDataTable[[#This Row],[Order Date]],"MMM")</f>
        <v>Jan</v>
      </c>
      <c r="F91" s="4" t="s">
        <v>0</v>
      </c>
      <c r="G91" s="4" t="s">
        <v>1</v>
      </c>
      <c r="H91" s="4" t="s">
        <v>19</v>
      </c>
      <c r="I91" s="4" t="s">
        <v>3</v>
      </c>
      <c r="J91" s="4" t="s">
        <v>34</v>
      </c>
      <c r="K91" s="4" t="s">
        <v>42</v>
      </c>
      <c r="L91" s="9">
        <v>2</v>
      </c>
      <c r="M91" s="6">
        <v>35.82</v>
      </c>
      <c r="N91" s="7">
        <v>0</v>
      </c>
      <c r="O91" s="6">
        <v>14.09</v>
      </c>
      <c r="P91" s="6">
        <f t="shared" si="4"/>
        <v>71.64</v>
      </c>
      <c r="Q91" s="6">
        <f t="shared" si="5"/>
        <v>28.18</v>
      </c>
      <c r="R91" s="6">
        <f t="shared" si="6"/>
        <v>43.46</v>
      </c>
      <c r="S91" s="8">
        <f t="shared" si="7"/>
        <v>0.60664433277498608</v>
      </c>
      <c r="T91" s="5">
        <f>YEAR(SalesDataTable[[#This Row],[Order Date]])</f>
        <v>2026</v>
      </c>
    </row>
    <row r="92" spans="1:20" ht="15.6">
      <c r="A92" s="2">
        <v>3233</v>
      </c>
      <c r="B92" s="3">
        <v>46042</v>
      </c>
      <c r="C92" s="13">
        <f>YEAR(SalesDataTable[[#This Row],[Order Date]])</f>
        <v>2026</v>
      </c>
      <c r="D92" s="4" t="str">
        <f>"Q"&amp;ROUNDUP(MONTH(SalesDataTable[[#This Row],[Order Date]])/3,0)</f>
        <v>Q1</v>
      </c>
      <c r="E92" s="4" t="str">
        <f>TEXT(SalesDataTable[[#This Row],[Order Date]],"MMM")</f>
        <v>Jan</v>
      </c>
      <c r="F92" s="4" t="s">
        <v>0</v>
      </c>
      <c r="G92" s="4" t="s">
        <v>1</v>
      </c>
      <c r="H92" s="4" t="s">
        <v>2</v>
      </c>
      <c r="I92" s="4" t="s">
        <v>13</v>
      </c>
      <c r="J92" s="4" t="s">
        <v>23</v>
      </c>
      <c r="K92" s="4" t="s">
        <v>51</v>
      </c>
      <c r="L92" s="9">
        <v>3</v>
      </c>
      <c r="M92" s="6">
        <v>120.29</v>
      </c>
      <c r="N92" s="7">
        <v>0.1</v>
      </c>
      <c r="O92" s="6">
        <v>62.41</v>
      </c>
      <c r="P92" s="6">
        <f t="shared" si="4"/>
        <v>324.78300000000002</v>
      </c>
      <c r="Q92" s="6">
        <f t="shared" si="5"/>
        <v>187.23</v>
      </c>
      <c r="R92" s="6">
        <f t="shared" si="6"/>
        <v>137.55300000000003</v>
      </c>
      <c r="S92" s="8">
        <f t="shared" si="7"/>
        <v>0.42352278290427769</v>
      </c>
      <c r="T92" s="5">
        <f>YEAR(SalesDataTable[[#This Row],[Order Date]])</f>
        <v>2026</v>
      </c>
    </row>
    <row r="93" spans="1:20" ht="15.6">
      <c r="A93" s="2">
        <v>4455</v>
      </c>
      <c r="B93" s="3">
        <v>46042</v>
      </c>
      <c r="C93" s="13">
        <f>YEAR(SalesDataTable[[#This Row],[Order Date]])</f>
        <v>2026</v>
      </c>
      <c r="D93" s="4" t="str">
        <f>"Q"&amp;ROUNDUP(MONTH(SalesDataTable[[#This Row],[Order Date]])/3,0)</f>
        <v>Q1</v>
      </c>
      <c r="E93" s="4" t="str">
        <f>TEXT(SalesDataTable[[#This Row],[Order Date]],"MMM")</f>
        <v>Jan</v>
      </c>
      <c r="F93" s="4" t="s">
        <v>6</v>
      </c>
      <c r="G93" s="4" t="s">
        <v>41</v>
      </c>
      <c r="H93" s="4" t="s">
        <v>28</v>
      </c>
      <c r="I93" s="4" t="s">
        <v>3</v>
      </c>
      <c r="J93" s="4" t="s">
        <v>23</v>
      </c>
      <c r="K93" s="4" t="s">
        <v>40</v>
      </c>
      <c r="L93" s="9">
        <v>1</v>
      </c>
      <c r="M93" s="6">
        <v>80.239999999999995</v>
      </c>
      <c r="N93" s="7">
        <v>0.1</v>
      </c>
      <c r="O93" s="6">
        <v>39.950000000000003</v>
      </c>
      <c r="P93" s="6">
        <f t="shared" si="4"/>
        <v>72.215999999999994</v>
      </c>
      <c r="Q93" s="6">
        <f t="shared" si="5"/>
        <v>39.950000000000003</v>
      </c>
      <c r="R93" s="6">
        <f t="shared" si="6"/>
        <v>32.265999999999991</v>
      </c>
      <c r="S93" s="8">
        <f t="shared" si="7"/>
        <v>0.44679849340866279</v>
      </c>
      <c r="T93" s="5">
        <f>YEAR(SalesDataTable[[#This Row],[Order Date]])</f>
        <v>2026</v>
      </c>
    </row>
    <row r="94" spans="1:20" ht="15.6">
      <c r="A94" s="2">
        <v>1769</v>
      </c>
      <c r="B94" s="3">
        <v>46043</v>
      </c>
      <c r="C94" s="13">
        <f>YEAR(SalesDataTable[[#This Row],[Order Date]])</f>
        <v>2026</v>
      </c>
      <c r="D94" s="4" t="str">
        <f>"Q"&amp;ROUNDUP(MONTH(SalesDataTable[[#This Row],[Order Date]])/3,0)</f>
        <v>Q1</v>
      </c>
      <c r="E94" s="4" t="str">
        <f>TEXT(SalesDataTable[[#This Row],[Order Date]],"MMM")</f>
        <v>Jan</v>
      </c>
      <c r="F94" s="4" t="s">
        <v>0</v>
      </c>
      <c r="G94" s="4" t="s">
        <v>50</v>
      </c>
      <c r="H94" s="4" t="s">
        <v>19</v>
      </c>
      <c r="I94" s="4" t="s">
        <v>13</v>
      </c>
      <c r="J94" s="4" t="s">
        <v>34</v>
      </c>
      <c r="K94" s="4" t="s">
        <v>42</v>
      </c>
      <c r="L94" s="9">
        <v>2</v>
      </c>
      <c r="M94" s="6">
        <v>35.97</v>
      </c>
      <c r="N94" s="7">
        <v>0</v>
      </c>
      <c r="O94" s="6">
        <v>13.55</v>
      </c>
      <c r="P94" s="6">
        <f t="shared" si="4"/>
        <v>71.94</v>
      </c>
      <c r="Q94" s="6">
        <f t="shared" si="5"/>
        <v>27.1</v>
      </c>
      <c r="R94" s="6">
        <f t="shared" si="6"/>
        <v>44.839999999999996</v>
      </c>
      <c r="S94" s="8">
        <f t="shared" si="7"/>
        <v>0.62329719210453149</v>
      </c>
      <c r="T94" s="5">
        <f>YEAR(SalesDataTable[[#This Row],[Order Date]])</f>
        <v>2026</v>
      </c>
    </row>
    <row r="95" spans="1:20" ht="15.6">
      <c r="A95" s="2">
        <v>3467</v>
      </c>
      <c r="B95" s="3">
        <v>46043</v>
      </c>
      <c r="C95" s="13">
        <f>YEAR(SalesDataTable[[#This Row],[Order Date]])</f>
        <v>2026</v>
      </c>
      <c r="D95" s="4" t="str">
        <f>"Q"&amp;ROUNDUP(MONTH(SalesDataTable[[#This Row],[Order Date]])/3,0)</f>
        <v>Q1</v>
      </c>
      <c r="E95" s="4" t="str">
        <f>TEXT(SalesDataTable[[#This Row],[Order Date]],"MMM")</f>
        <v>Jan</v>
      </c>
      <c r="F95" s="4" t="s">
        <v>6</v>
      </c>
      <c r="G95" s="4" t="s">
        <v>41</v>
      </c>
      <c r="H95" s="4" t="s">
        <v>2</v>
      </c>
      <c r="I95" s="4" t="s">
        <v>13</v>
      </c>
      <c r="J95" s="4" t="s">
        <v>9</v>
      </c>
      <c r="K95" s="4" t="s">
        <v>46</v>
      </c>
      <c r="L95" s="9">
        <v>1</v>
      </c>
      <c r="M95" s="6">
        <v>72.239999999999995</v>
      </c>
      <c r="N95" s="7">
        <v>0</v>
      </c>
      <c r="O95" s="6">
        <v>33.26</v>
      </c>
      <c r="P95" s="6">
        <f t="shared" si="4"/>
        <v>72.239999999999995</v>
      </c>
      <c r="Q95" s="6">
        <f t="shared" si="5"/>
        <v>33.26</v>
      </c>
      <c r="R95" s="6">
        <f t="shared" si="6"/>
        <v>38.979999999999997</v>
      </c>
      <c r="S95" s="8">
        <f t="shared" si="7"/>
        <v>0.53959025470653377</v>
      </c>
      <c r="T95" s="5">
        <f>YEAR(SalesDataTable[[#This Row],[Order Date]])</f>
        <v>2026</v>
      </c>
    </row>
    <row r="96" spans="1:20" ht="15.6">
      <c r="A96" s="2">
        <v>3911</v>
      </c>
      <c r="B96" s="3">
        <v>46043</v>
      </c>
      <c r="C96" s="13">
        <f>YEAR(SalesDataTable[[#This Row],[Order Date]])</f>
        <v>2026</v>
      </c>
      <c r="D96" s="4" t="str">
        <f>"Q"&amp;ROUNDUP(MONTH(SalesDataTable[[#This Row],[Order Date]])/3,0)</f>
        <v>Q1</v>
      </c>
      <c r="E96" s="4" t="str">
        <f>TEXT(SalesDataTable[[#This Row],[Order Date]],"MMM")</f>
        <v>Jan</v>
      </c>
      <c r="F96" s="4" t="s">
        <v>0</v>
      </c>
      <c r="G96" s="4" t="s">
        <v>50</v>
      </c>
      <c r="H96" s="4" t="s">
        <v>2</v>
      </c>
      <c r="I96" s="4" t="s">
        <v>3</v>
      </c>
      <c r="J96" s="4" t="s">
        <v>9</v>
      </c>
      <c r="K96" s="4" t="s">
        <v>37</v>
      </c>
      <c r="L96" s="9">
        <v>5</v>
      </c>
      <c r="M96" s="6">
        <v>152.81</v>
      </c>
      <c r="N96" s="7">
        <v>0</v>
      </c>
      <c r="O96" s="6">
        <v>78.989999999999995</v>
      </c>
      <c r="P96" s="6">
        <f t="shared" si="4"/>
        <v>764.05</v>
      </c>
      <c r="Q96" s="6">
        <f t="shared" si="5"/>
        <v>394.95</v>
      </c>
      <c r="R96" s="6">
        <f t="shared" si="6"/>
        <v>369.09999999999997</v>
      </c>
      <c r="S96" s="8">
        <f t="shared" si="7"/>
        <v>0.48308356782933054</v>
      </c>
      <c r="T96" s="5">
        <f>YEAR(SalesDataTable[[#This Row],[Order Date]])</f>
        <v>2026</v>
      </c>
    </row>
    <row r="97" spans="1:20" ht="15.6">
      <c r="A97" s="2">
        <v>4401</v>
      </c>
      <c r="B97" s="3">
        <v>46043</v>
      </c>
      <c r="C97" s="13">
        <f>YEAR(SalesDataTable[[#This Row],[Order Date]])</f>
        <v>2026</v>
      </c>
      <c r="D97" s="4" t="str">
        <f>"Q"&amp;ROUNDUP(MONTH(SalesDataTable[[#This Row],[Order Date]])/3,0)</f>
        <v>Q1</v>
      </c>
      <c r="E97" s="4" t="str">
        <f>TEXT(SalesDataTable[[#This Row],[Order Date]],"MMM")</f>
        <v>Jan</v>
      </c>
      <c r="F97" s="4" t="s">
        <v>0</v>
      </c>
      <c r="G97" s="4" t="s">
        <v>50</v>
      </c>
      <c r="H97" s="4" t="s">
        <v>2</v>
      </c>
      <c r="I97" s="4" t="s">
        <v>13</v>
      </c>
      <c r="J97" s="4" t="s">
        <v>4</v>
      </c>
      <c r="K97" s="4" t="s">
        <v>5</v>
      </c>
      <c r="L97" s="9">
        <v>3</v>
      </c>
      <c r="M97" s="6">
        <v>83.34</v>
      </c>
      <c r="N97" s="7">
        <v>0</v>
      </c>
      <c r="O97" s="6">
        <v>41.44</v>
      </c>
      <c r="P97" s="6">
        <f t="shared" si="4"/>
        <v>250.02</v>
      </c>
      <c r="Q97" s="6">
        <f t="shared" si="5"/>
        <v>124.32</v>
      </c>
      <c r="R97" s="6">
        <f t="shared" si="6"/>
        <v>125.70000000000002</v>
      </c>
      <c r="S97" s="8">
        <f t="shared" si="7"/>
        <v>0.50275977921766268</v>
      </c>
      <c r="T97" s="5">
        <f>YEAR(SalesDataTable[[#This Row],[Order Date]])</f>
        <v>2026</v>
      </c>
    </row>
    <row r="98" spans="1:20" ht="15.6">
      <c r="A98" s="2">
        <v>4864</v>
      </c>
      <c r="B98" s="3">
        <v>46043</v>
      </c>
      <c r="C98" s="13">
        <f>YEAR(SalesDataTable[[#This Row],[Order Date]])</f>
        <v>2026</v>
      </c>
      <c r="D98" s="4" t="str">
        <f>"Q"&amp;ROUNDUP(MONTH(SalesDataTable[[#This Row],[Order Date]])/3,0)</f>
        <v>Q1</v>
      </c>
      <c r="E98" s="4" t="str">
        <f>TEXT(SalesDataTable[[#This Row],[Order Date]],"MMM")</f>
        <v>Jan</v>
      </c>
      <c r="F98" s="4" t="s">
        <v>20</v>
      </c>
      <c r="G98" s="4" t="s">
        <v>47</v>
      </c>
      <c r="H98" s="4" t="s">
        <v>2</v>
      </c>
      <c r="I98" s="4" t="s">
        <v>3</v>
      </c>
      <c r="J98" s="4" t="s">
        <v>34</v>
      </c>
      <c r="K98" s="4" t="s">
        <v>42</v>
      </c>
      <c r="L98" s="9">
        <v>1</v>
      </c>
      <c r="M98" s="6">
        <v>35.869999999999997</v>
      </c>
      <c r="N98" s="7">
        <v>0</v>
      </c>
      <c r="O98" s="6">
        <v>13.64</v>
      </c>
      <c r="P98" s="6">
        <f t="shared" si="4"/>
        <v>35.869999999999997</v>
      </c>
      <c r="Q98" s="6">
        <f t="shared" si="5"/>
        <v>13.64</v>
      </c>
      <c r="R98" s="6">
        <f t="shared" si="6"/>
        <v>22.229999999999997</v>
      </c>
      <c r="S98" s="8">
        <f t="shared" si="7"/>
        <v>0.61973794257039305</v>
      </c>
      <c r="T98" s="5">
        <f>YEAR(SalesDataTable[[#This Row],[Order Date]])</f>
        <v>2026</v>
      </c>
    </row>
    <row r="99" spans="1:20" ht="15.6">
      <c r="A99" s="2">
        <v>347</v>
      </c>
      <c r="B99" s="3">
        <v>46044</v>
      </c>
      <c r="C99" s="13">
        <f>YEAR(SalesDataTable[[#This Row],[Order Date]])</f>
        <v>2026</v>
      </c>
      <c r="D99" s="4" t="str">
        <f>"Q"&amp;ROUNDUP(MONTH(SalesDataTable[[#This Row],[Order Date]])/3,0)</f>
        <v>Q1</v>
      </c>
      <c r="E99" s="4" t="str">
        <f>TEXT(SalesDataTable[[#This Row],[Order Date]],"MMM")</f>
        <v>Jan</v>
      </c>
      <c r="F99" s="4" t="s">
        <v>20</v>
      </c>
      <c r="G99" s="4" t="s">
        <v>21</v>
      </c>
      <c r="H99" s="4" t="s">
        <v>28</v>
      </c>
      <c r="I99" s="4" t="s">
        <v>13</v>
      </c>
      <c r="J99" s="4" t="s">
        <v>23</v>
      </c>
      <c r="K99" s="4" t="s">
        <v>29</v>
      </c>
      <c r="L99" s="9">
        <v>1</v>
      </c>
      <c r="M99" s="6">
        <v>199.42</v>
      </c>
      <c r="N99" s="7">
        <v>0.05</v>
      </c>
      <c r="O99" s="6">
        <v>101.82</v>
      </c>
      <c r="P99" s="6">
        <f t="shared" si="4"/>
        <v>189.44899999999998</v>
      </c>
      <c r="Q99" s="6">
        <f t="shared" si="5"/>
        <v>101.82</v>
      </c>
      <c r="R99" s="6">
        <f t="shared" si="6"/>
        <v>87.628999999999991</v>
      </c>
      <c r="S99" s="8">
        <f t="shared" si="7"/>
        <v>0.46254664843836601</v>
      </c>
      <c r="T99" s="5">
        <f>YEAR(SalesDataTable[[#This Row],[Order Date]])</f>
        <v>2026</v>
      </c>
    </row>
    <row r="100" spans="1:20" ht="15.6">
      <c r="A100" s="2">
        <v>2051</v>
      </c>
      <c r="B100" s="3">
        <v>46044</v>
      </c>
      <c r="C100" s="13">
        <f>YEAR(SalesDataTable[[#This Row],[Order Date]])</f>
        <v>2026</v>
      </c>
      <c r="D100" s="4" t="str">
        <f>"Q"&amp;ROUNDUP(MONTH(SalesDataTable[[#This Row],[Order Date]])/3,0)</f>
        <v>Q1</v>
      </c>
      <c r="E100" s="4" t="str">
        <f>TEXT(SalesDataTable[[#This Row],[Order Date]],"MMM")</f>
        <v>Jan</v>
      </c>
      <c r="F100" s="4" t="s">
        <v>11</v>
      </c>
      <c r="G100" s="4" t="s">
        <v>25</v>
      </c>
      <c r="H100" s="4" t="s">
        <v>2</v>
      </c>
      <c r="I100" s="4" t="s">
        <v>13</v>
      </c>
      <c r="J100" s="4" t="s">
        <v>23</v>
      </c>
      <c r="K100" s="4" t="s">
        <v>24</v>
      </c>
      <c r="L100" s="9">
        <v>3</v>
      </c>
      <c r="M100" s="6">
        <v>347.41</v>
      </c>
      <c r="N100" s="7">
        <v>0.1</v>
      </c>
      <c r="O100" s="6">
        <v>192.13</v>
      </c>
      <c r="P100" s="6">
        <f t="shared" si="4"/>
        <v>938.00700000000006</v>
      </c>
      <c r="Q100" s="6">
        <f t="shared" si="5"/>
        <v>576.39</v>
      </c>
      <c r="R100" s="6">
        <f t="shared" si="6"/>
        <v>361.61700000000008</v>
      </c>
      <c r="S100" s="8">
        <f t="shared" si="7"/>
        <v>0.38551631277804971</v>
      </c>
      <c r="T100" s="5">
        <f>YEAR(SalesDataTable[[#This Row],[Order Date]])</f>
        <v>2026</v>
      </c>
    </row>
    <row r="101" spans="1:20" ht="15.6">
      <c r="A101" s="2">
        <v>2314</v>
      </c>
      <c r="B101" s="3">
        <v>46044</v>
      </c>
      <c r="C101" s="13">
        <f>YEAR(SalesDataTable[[#This Row],[Order Date]])</f>
        <v>2026</v>
      </c>
      <c r="D101" s="4" t="str">
        <f>"Q"&amp;ROUNDUP(MONTH(SalesDataTable[[#This Row],[Order Date]])/3,0)</f>
        <v>Q1</v>
      </c>
      <c r="E101" s="4" t="str">
        <f>TEXT(SalesDataTable[[#This Row],[Order Date]],"MMM")</f>
        <v>Jan</v>
      </c>
      <c r="F101" s="4" t="s">
        <v>0</v>
      </c>
      <c r="G101" s="4" t="s">
        <v>36</v>
      </c>
      <c r="H101" s="4" t="s">
        <v>2</v>
      </c>
      <c r="I101" s="4" t="s">
        <v>13</v>
      </c>
      <c r="J101" s="4" t="s">
        <v>4</v>
      </c>
      <c r="K101" s="4" t="s">
        <v>26</v>
      </c>
      <c r="L101" s="9">
        <v>1</v>
      </c>
      <c r="M101" s="6">
        <v>40.28</v>
      </c>
      <c r="N101" s="7">
        <v>0</v>
      </c>
      <c r="O101" s="6">
        <v>16.79</v>
      </c>
      <c r="P101" s="6">
        <f t="shared" si="4"/>
        <v>40.28</v>
      </c>
      <c r="Q101" s="6">
        <f t="shared" si="5"/>
        <v>16.79</v>
      </c>
      <c r="R101" s="6">
        <f t="shared" si="6"/>
        <v>23.490000000000002</v>
      </c>
      <c r="S101" s="8">
        <f t="shared" si="7"/>
        <v>0.58316782522343602</v>
      </c>
      <c r="T101" s="5">
        <f>YEAR(SalesDataTable[[#This Row],[Order Date]])</f>
        <v>2026</v>
      </c>
    </row>
    <row r="102" spans="1:20" ht="15.6">
      <c r="A102" s="2">
        <v>3861</v>
      </c>
      <c r="B102" s="3">
        <v>46044</v>
      </c>
      <c r="C102" s="13">
        <f>YEAR(SalesDataTable[[#This Row],[Order Date]])</f>
        <v>2026</v>
      </c>
      <c r="D102" s="4" t="str">
        <f>"Q"&amp;ROUNDUP(MONTH(SalesDataTable[[#This Row],[Order Date]])/3,0)</f>
        <v>Q1</v>
      </c>
      <c r="E102" s="4" t="str">
        <f>TEXT(SalesDataTable[[#This Row],[Order Date]],"MMM")</f>
        <v>Jan</v>
      </c>
      <c r="F102" s="4" t="s">
        <v>20</v>
      </c>
      <c r="G102" s="4" t="s">
        <v>47</v>
      </c>
      <c r="H102" s="4" t="s">
        <v>2</v>
      </c>
      <c r="I102" s="4" t="s">
        <v>3</v>
      </c>
      <c r="J102" s="4" t="s">
        <v>23</v>
      </c>
      <c r="K102" s="4" t="s">
        <v>29</v>
      </c>
      <c r="L102" s="9">
        <v>3</v>
      </c>
      <c r="M102" s="6">
        <v>195.49</v>
      </c>
      <c r="N102" s="7">
        <v>0.05</v>
      </c>
      <c r="O102" s="6">
        <v>106.38</v>
      </c>
      <c r="P102" s="6">
        <f t="shared" si="4"/>
        <v>557.14649999999995</v>
      </c>
      <c r="Q102" s="6">
        <f t="shared" si="5"/>
        <v>319.14</v>
      </c>
      <c r="R102" s="6">
        <f t="shared" si="6"/>
        <v>238.00649999999996</v>
      </c>
      <c r="S102" s="8">
        <f t="shared" si="7"/>
        <v>0.42718836069148775</v>
      </c>
      <c r="T102" s="5">
        <f>YEAR(SalesDataTable[[#This Row],[Order Date]])</f>
        <v>2026</v>
      </c>
    </row>
    <row r="103" spans="1:20" ht="15.6">
      <c r="A103" s="2">
        <v>843</v>
      </c>
      <c r="B103" s="3">
        <v>46045</v>
      </c>
      <c r="C103" s="13">
        <f>YEAR(SalesDataTable[[#This Row],[Order Date]])</f>
        <v>2026</v>
      </c>
      <c r="D103" s="4" t="str">
        <f>"Q"&amp;ROUNDUP(MONTH(SalesDataTable[[#This Row],[Order Date]])/3,0)</f>
        <v>Q1</v>
      </c>
      <c r="E103" s="4" t="str">
        <f>TEXT(SalesDataTable[[#This Row],[Order Date]],"MMM")</f>
        <v>Jan</v>
      </c>
      <c r="F103" s="4" t="s">
        <v>6</v>
      </c>
      <c r="G103" s="4" t="s">
        <v>41</v>
      </c>
      <c r="H103" s="4" t="s">
        <v>2</v>
      </c>
      <c r="I103" s="4" t="s">
        <v>3</v>
      </c>
      <c r="J103" s="4" t="s">
        <v>34</v>
      </c>
      <c r="K103" s="4" t="s">
        <v>42</v>
      </c>
      <c r="L103" s="9">
        <v>2</v>
      </c>
      <c r="M103" s="6">
        <v>35.75</v>
      </c>
      <c r="N103" s="7">
        <v>0</v>
      </c>
      <c r="O103" s="6">
        <v>13.94</v>
      </c>
      <c r="P103" s="6">
        <f t="shared" si="4"/>
        <v>71.5</v>
      </c>
      <c r="Q103" s="6">
        <f t="shared" si="5"/>
        <v>27.88</v>
      </c>
      <c r="R103" s="6">
        <f t="shared" si="6"/>
        <v>43.620000000000005</v>
      </c>
      <c r="S103" s="8">
        <f t="shared" si="7"/>
        <v>0.61006993006993016</v>
      </c>
      <c r="T103" s="5">
        <f>YEAR(SalesDataTable[[#This Row],[Order Date]])</f>
        <v>2026</v>
      </c>
    </row>
    <row r="104" spans="1:20" ht="15.6">
      <c r="A104" s="2">
        <v>868</v>
      </c>
      <c r="B104" s="3">
        <v>46045</v>
      </c>
      <c r="C104" s="13">
        <f>YEAR(SalesDataTable[[#This Row],[Order Date]])</f>
        <v>2026</v>
      </c>
      <c r="D104" s="4" t="str">
        <f>"Q"&amp;ROUNDUP(MONTH(SalesDataTable[[#This Row],[Order Date]])/3,0)</f>
        <v>Q1</v>
      </c>
      <c r="E104" s="4" t="str">
        <f>TEXT(SalesDataTable[[#This Row],[Order Date]],"MMM")</f>
        <v>Jan</v>
      </c>
      <c r="F104" s="4" t="s">
        <v>0</v>
      </c>
      <c r="G104" s="4" t="s">
        <v>50</v>
      </c>
      <c r="H104" s="4" t="s">
        <v>2</v>
      </c>
      <c r="I104" s="4" t="s">
        <v>3</v>
      </c>
      <c r="J104" s="4" t="s">
        <v>4</v>
      </c>
      <c r="K104" s="4" t="s">
        <v>30</v>
      </c>
      <c r="L104" s="9">
        <v>1</v>
      </c>
      <c r="M104" s="6">
        <v>103.39</v>
      </c>
      <c r="N104" s="7">
        <v>0</v>
      </c>
      <c r="O104" s="6">
        <v>51.32</v>
      </c>
      <c r="P104" s="6">
        <f t="shared" si="4"/>
        <v>103.39</v>
      </c>
      <c r="Q104" s="6">
        <f t="shared" si="5"/>
        <v>51.32</v>
      </c>
      <c r="R104" s="6">
        <f t="shared" si="6"/>
        <v>52.07</v>
      </c>
      <c r="S104" s="8">
        <f t="shared" si="7"/>
        <v>0.50362704323435536</v>
      </c>
      <c r="T104" s="5">
        <f>YEAR(SalesDataTable[[#This Row],[Order Date]])</f>
        <v>2026</v>
      </c>
    </row>
    <row r="105" spans="1:20" ht="15.6">
      <c r="A105" s="2">
        <v>890</v>
      </c>
      <c r="B105" s="3">
        <v>46045</v>
      </c>
      <c r="C105" s="13">
        <f>YEAR(SalesDataTable[[#This Row],[Order Date]])</f>
        <v>2026</v>
      </c>
      <c r="D105" s="4" t="str">
        <f>"Q"&amp;ROUNDUP(MONTH(SalesDataTable[[#This Row],[Order Date]])/3,0)</f>
        <v>Q1</v>
      </c>
      <c r="E105" s="4" t="str">
        <f>TEXT(SalesDataTable[[#This Row],[Order Date]],"MMM")</f>
        <v>Jan</v>
      </c>
      <c r="F105" s="4" t="s">
        <v>0</v>
      </c>
      <c r="G105" s="4" t="s">
        <v>50</v>
      </c>
      <c r="H105" s="4" t="s">
        <v>2</v>
      </c>
      <c r="I105" s="4" t="s">
        <v>13</v>
      </c>
      <c r="J105" s="4" t="s">
        <v>23</v>
      </c>
      <c r="K105" s="4" t="s">
        <v>40</v>
      </c>
      <c r="L105" s="9">
        <v>3</v>
      </c>
      <c r="M105" s="6">
        <v>81.98</v>
      </c>
      <c r="N105" s="7">
        <v>0.1</v>
      </c>
      <c r="O105" s="6">
        <v>40.229999999999997</v>
      </c>
      <c r="P105" s="6">
        <f t="shared" si="4"/>
        <v>221.346</v>
      </c>
      <c r="Q105" s="6">
        <f t="shared" si="5"/>
        <v>120.69</v>
      </c>
      <c r="R105" s="6">
        <f t="shared" si="6"/>
        <v>100.65600000000001</v>
      </c>
      <c r="S105" s="8">
        <f t="shared" si="7"/>
        <v>0.45474505977067581</v>
      </c>
      <c r="T105" s="5">
        <f>YEAR(SalesDataTable[[#This Row],[Order Date]])</f>
        <v>2026</v>
      </c>
    </row>
    <row r="106" spans="1:20" ht="15.6">
      <c r="A106" s="2">
        <v>2185</v>
      </c>
      <c r="B106" s="3">
        <v>46045</v>
      </c>
      <c r="C106" s="13">
        <f>YEAR(SalesDataTable[[#This Row],[Order Date]])</f>
        <v>2026</v>
      </c>
      <c r="D106" s="4" t="str">
        <f>"Q"&amp;ROUNDUP(MONTH(SalesDataTable[[#This Row],[Order Date]])/3,0)</f>
        <v>Q1</v>
      </c>
      <c r="E106" s="4" t="str">
        <f>TEXT(SalesDataTable[[#This Row],[Order Date]],"MMM")</f>
        <v>Jan</v>
      </c>
      <c r="F106" s="4" t="s">
        <v>11</v>
      </c>
      <c r="G106" s="4" t="s">
        <v>12</v>
      </c>
      <c r="H106" s="4" t="s">
        <v>8</v>
      </c>
      <c r="I106" s="4" t="s">
        <v>16</v>
      </c>
      <c r="J106" s="4" t="s">
        <v>23</v>
      </c>
      <c r="K106" s="4" t="s">
        <v>24</v>
      </c>
      <c r="L106" s="9">
        <v>10</v>
      </c>
      <c r="M106" s="6">
        <v>337.69</v>
      </c>
      <c r="N106" s="7">
        <v>0.1</v>
      </c>
      <c r="O106" s="6">
        <v>200.27</v>
      </c>
      <c r="P106" s="6">
        <f t="shared" si="4"/>
        <v>3039.21</v>
      </c>
      <c r="Q106" s="6">
        <f t="shared" si="5"/>
        <v>2002.7</v>
      </c>
      <c r="R106" s="6">
        <f t="shared" si="6"/>
        <v>1036.51</v>
      </c>
      <c r="S106" s="8">
        <f t="shared" si="7"/>
        <v>0.34104586389226149</v>
      </c>
      <c r="T106" s="5">
        <f>YEAR(SalesDataTable[[#This Row],[Order Date]])</f>
        <v>2026</v>
      </c>
    </row>
    <row r="107" spans="1:20" ht="15.6">
      <c r="A107" s="2">
        <v>2335</v>
      </c>
      <c r="B107" s="3">
        <v>46045</v>
      </c>
      <c r="C107" s="13">
        <f>YEAR(SalesDataTable[[#This Row],[Order Date]])</f>
        <v>2026</v>
      </c>
      <c r="D107" s="4" t="str">
        <f>"Q"&amp;ROUNDUP(MONTH(SalesDataTable[[#This Row],[Order Date]])/3,0)</f>
        <v>Q1</v>
      </c>
      <c r="E107" s="4" t="str">
        <f>TEXT(SalesDataTable[[#This Row],[Order Date]],"MMM")</f>
        <v>Jan</v>
      </c>
      <c r="F107" s="4" t="s">
        <v>20</v>
      </c>
      <c r="G107" s="4" t="s">
        <v>33</v>
      </c>
      <c r="H107" s="4" t="s">
        <v>2</v>
      </c>
      <c r="I107" s="4" t="s">
        <v>13</v>
      </c>
      <c r="J107" s="4" t="s">
        <v>23</v>
      </c>
      <c r="K107" s="4" t="s">
        <v>24</v>
      </c>
      <c r="L107" s="9">
        <v>2</v>
      </c>
      <c r="M107" s="6">
        <v>333.29</v>
      </c>
      <c r="N107" s="7">
        <v>0</v>
      </c>
      <c r="O107" s="6">
        <v>197.18</v>
      </c>
      <c r="P107" s="6">
        <f t="shared" si="4"/>
        <v>666.58</v>
      </c>
      <c r="Q107" s="6">
        <f t="shared" si="5"/>
        <v>394.36</v>
      </c>
      <c r="R107" s="6">
        <f t="shared" si="6"/>
        <v>272.22000000000003</v>
      </c>
      <c r="S107" s="8">
        <f t="shared" si="7"/>
        <v>0.40838308980167426</v>
      </c>
      <c r="T107" s="5">
        <f>YEAR(SalesDataTable[[#This Row],[Order Date]])</f>
        <v>2026</v>
      </c>
    </row>
    <row r="108" spans="1:20" ht="15.6">
      <c r="A108" s="2">
        <v>2784</v>
      </c>
      <c r="B108" s="3">
        <v>46045</v>
      </c>
      <c r="C108" s="13">
        <f>YEAR(SalesDataTable[[#This Row],[Order Date]])</f>
        <v>2026</v>
      </c>
      <c r="D108" s="4" t="str">
        <f>"Q"&amp;ROUNDUP(MONTH(SalesDataTable[[#This Row],[Order Date]])/3,0)</f>
        <v>Q1</v>
      </c>
      <c r="E108" s="4" t="str">
        <f>TEXT(SalesDataTable[[#This Row],[Order Date]],"MMM")</f>
        <v>Jan</v>
      </c>
      <c r="F108" s="4" t="s">
        <v>0</v>
      </c>
      <c r="G108" s="4" t="s">
        <v>50</v>
      </c>
      <c r="H108" s="4" t="s">
        <v>19</v>
      </c>
      <c r="I108" s="4" t="s">
        <v>13</v>
      </c>
      <c r="J108" s="4" t="s">
        <v>4</v>
      </c>
      <c r="K108" s="4" t="s">
        <v>5</v>
      </c>
      <c r="L108" s="9">
        <v>1</v>
      </c>
      <c r="M108" s="6">
        <v>80.11</v>
      </c>
      <c r="N108" s="7">
        <v>0.05</v>
      </c>
      <c r="O108" s="6">
        <v>43.54</v>
      </c>
      <c r="P108" s="6">
        <f t="shared" si="4"/>
        <v>76.104500000000002</v>
      </c>
      <c r="Q108" s="6">
        <f t="shared" si="5"/>
        <v>43.54</v>
      </c>
      <c r="R108" s="6">
        <f t="shared" si="6"/>
        <v>32.564500000000002</v>
      </c>
      <c r="S108" s="8">
        <f t="shared" si="7"/>
        <v>0.42789191177919839</v>
      </c>
      <c r="T108" s="5">
        <f>YEAR(SalesDataTable[[#This Row],[Order Date]])</f>
        <v>2026</v>
      </c>
    </row>
    <row r="109" spans="1:20" ht="15.6">
      <c r="A109" s="2">
        <v>3820</v>
      </c>
      <c r="B109" s="3">
        <v>46045</v>
      </c>
      <c r="C109" s="13">
        <f>YEAR(SalesDataTable[[#This Row],[Order Date]])</f>
        <v>2026</v>
      </c>
      <c r="D109" s="4" t="str">
        <f>"Q"&amp;ROUNDUP(MONTH(SalesDataTable[[#This Row],[Order Date]])/3,0)</f>
        <v>Q1</v>
      </c>
      <c r="E109" s="4" t="str">
        <f>TEXT(SalesDataTable[[#This Row],[Order Date]],"MMM")</f>
        <v>Jan</v>
      </c>
      <c r="F109" s="4" t="s">
        <v>20</v>
      </c>
      <c r="G109" s="4" t="s">
        <v>47</v>
      </c>
      <c r="H109" s="4" t="s">
        <v>19</v>
      </c>
      <c r="I109" s="4" t="s">
        <v>13</v>
      </c>
      <c r="J109" s="4" t="s">
        <v>23</v>
      </c>
      <c r="K109" s="4" t="s">
        <v>40</v>
      </c>
      <c r="L109" s="9">
        <v>1</v>
      </c>
      <c r="M109" s="6">
        <v>82.6</v>
      </c>
      <c r="N109" s="7">
        <v>0.05</v>
      </c>
      <c r="O109" s="6">
        <v>38.299999999999997</v>
      </c>
      <c r="P109" s="6">
        <f t="shared" si="4"/>
        <v>78.469999999999985</v>
      </c>
      <c r="Q109" s="6">
        <f t="shared" si="5"/>
        <v>38.299999999999997</v>
      </c>
      <c r="R109" s="6">
        <f t="shared" si="6"/>
        <v>40.169999999999987</v>
      </c>
      <c r="S109" s="8">
        <f t="shared" si="7"/>
        <v>0.51191538167452522</v>
      </c>
      <c r="T109" s="5">
        <f>YEAR(SalesDataTable[[#This Row],[Order Date]])</f>
        <v>2026</v>
      </c>
    </row>
    <row r="110" spans="1:20" ht="15.6">
      <c r="A110" s="2">
        <v>994</v>
      </c>
      <c r="B110" s="3">
        <v>46046</v>
      </c>
      <c r="C110" s="13">
        <f>YEAR(SalesDataTable[[#This Row],[Order Date]])</f>
        <v>2026</v>
      </c>
      <c r="D110" s="4" t="str">
        <f>"Q"&amp;ROUNDUP(MONTH(SalesDataTable[[#This Row],[Order Date]])/3,0)</f>
        <v>Q1</v>
      </c>
      <c r="E110" s="4" t="str">
        <f>TEXT(SalesDataTable[[#This Row],[Order Date]],"MMM")</f>
        <v>Jan</v>
      </c>
      <c r="F110" s="4" t="s">
        <v>0</v>
      </c>
      <c r="G110" s="4" t="s">
        <v>50</v>
      </c>
      <c r="H110" s="4" t="s">
        <v>2</v>
      </c>
      <c r="I110" s="4" t="s">
        <v>3</v>
      </c>
      <c r="J110" s="4" t="s">
        <v>9</v>
      </c>
      <c r="K110" s="4" t="s">
        <v>10</v>
      </c>
      <c r="L110" s="9">
        <v>1</v>
      </c>
      <c r="M110" s="6">
        <v>94.07</v>
      </c>
      <c r="N110" s="7">
        <v>0</v>
      </c>
      <c r="O110" s="6">
        <v>46.28</v>
      </c>
      <c r="P110" s="6">
        <f t="shared" si="4"/>
        <v>94.07</v>
      </c>
      <c r="Q110" s="6">
        <f t="shared" si="5"/>
        <v>46.28</v>
      </c>
      <c r="R110" s="6">
        <f t="shared" si="6"/>
        <v>47.789999999999992</v>
      </c>
      <c r="S110" s="8">
        <f t="shared" si="7"/>
        <v>0.50802593813117891</v>
      </c>
      <c r="T110" s="5">
        <f>YEAR(SalesDataTable[[#This Row],[Order Date]])</f>
        <v>2026</v>
      </c>
    </row>
    <row r="111" spans="1:20" ht="15.6">
      <c r="A111" s="2">
        <v>1643</v>
      </c>
      <c r="B111" s="3">
        <v>46046</v>
      </c>
      <c r="C111" s="13">
        <f>YEAR(SalesDataTable[[#This Row],[Order Date]])</f>
        <v>2026</v>
      </c>
      <c r="D111" s="4" t="str">
        <f>"Q"&amp;ROUNDUP(MONTH(SalesDataTable[[#This Row],[Order Date]])/3,0)</f>
        <v>Q1</v>
      </c>
      <c r="E111" s="4" t="str">
        <f>TEXT(SalesDataTable[[#This Row],[Order Date]],"MMM")</f>
        <v>Jan</v>
      </c>
      <c r="F111" s="4" t="s">
        <v>0</v>
      </c>
      <c r="G111" s="4" t="s">
        <v>50</v>
      </c>
      <c r="H111" s="4" t="s">
        <v>2</v>
      </c>
      <c r="I111" s="4" t="s">
        <v>3</v>
      </c>
      <c r="J111" s="4" t="s">
        <v>14</v>
      </c>
      <c r="K111" s="4" t="s">
        <v>48</v>
      </c>
      <c r="L111" s="9">
        <v>1</v>
      </c>
      <c r="M111" s="6">
        <v>163.71</v>
      </c>
      <c r="N111" s="7">
        <v>0</v>
      </c>
      <c r="O111" s="6">
        <v>90.06</v>
      </c>
      <c r="P111" s="6">
        <f t="shared" si="4"/>
        <v>163.71</v>
      </c>
      <c r="Q111" s="6">
        <f t="shared" si="5"/>
        <v>90.06</v>
      </c>
      <c r="R111" s="6">
        <f t="shared" si="6"/>
        <v>73.650000000000006</v>
      </c>
      <c r="S111" s="8">
        <f t="shared" si="7"/>
        <v>0.44988088693421296</v>
      </c>
      <c r="T111" s="5">
        <f>YEAR(SalesDataTable[[#This Row],[Order Date]])</f>
        <v>2026</v>
      </c>
    </row>
    <row r="112" spans="1:20" ht="15.6">
      <c r="A112" s="2">
        <v>1971</v>
      </c>
      <c r="B112" s="3">
        <v>46046</v>
      </c>
      <c r="C112" s="13">
        <f>YEAR(SalesDataTable[[#This Row],[Order Date]])</f>
        <v>2026</v>
      </c>
      <c r="D112" s="4" t="str">
        <f>"Q"&amp;ROUNDUP(MONTH(SalesDataTable[[#This Row],[Order Date]])/3,0)</f>
        <v>Q1</v>
      </c>
      <c r="E112" s="4" t="str">
        <f>TEXT(SalesDataTable[[#This Row],[Order Date]],"MMM")</f>
        <v>Jan</v>
      </c>
      <c r="F112" s="4" t="s">
        <v>20</v>
      </c>
      <c r="G112" s="4" t="s">
        <v>33</v>
      </c>
      <c r="H112" s="4" t="s">
        <v>19</v>
      </c>
      <c r="I112" s="4" t="s">
        <v>3</v>
      </c>
      <c r="J112" s="4" t="s">
        <v>23</v>
      </c>
      <c r="K112" s="4" t="s">
        <v>29</v>
      </c>
      <c r="L112" s="9">
        <v>4</v>
      </c>
      <c r="M112" s="6">
        <v>191.43</v>
      </c>
      <c r="N112" s="7">
        <v>0</v>
      </c>
      <c r="O112" s="6">
        <v>106.82</v>
      </c>
      <c r="P112" s="6">
        <f t="shared" si="4"/>
        <v>765.72</v>
      </c>
      <c r="Q112" s="6">
        <f t="shared" si="5"/>
        <v>427.28</v>
      </c>
      <c r="R112" s="6">
        <f t="shared" si="6"/>
        <v>338.44000000000005</v>
      </c>
      <c r="S112" s="8">
        <f t="shared" si="7"/>
        <v>0.441989238886277</v>
      </c>
      <c r="T112" s="5">
        <f>YEAR(SalesDataTable[[#This Row],[Order Date]])</f>
        <v>2026</v>
      </c>
    </row>
    <row r="113" spans="1:20" ht="15.6">
      <c r="A113" s="2">
        <v>2828</v>
      </c>
      <c r="B113" s="3">
        <v>46046</v>
      </c>
      <c r="C113" s="13">
        <f>YEAR(SalesDataTable[[#This Row],[Order Date]])</f>
        <v>2026</v>
      </c>
      <c r="D113" s="4" t="str">
        <f>"Q"&amp;ROUNDUP(MONTH(SalesDataTable[[#This Row],[Order Date]])/3,0)</f>
        <v>Q1</v>
      </c>
      <c r="E113" s="4" t="str">
        <f>TEXT(SalesDataTable[[#This Row],[Order Date]],"MMM")</f>
        <v>Jan</v>
      </c>
      <c r="F113" s="4" t="s">
        <v>6</v>
      </c>
      <c r="G113" s="4" t="s">
        <v>41</v>
      </c>
      <c r="H113" s="4" t="s">
        <v>8</v>
      </c>
      <c r="I113" s="4" t="s">
        <v>16</v>
      </c>
      <c r="J113" s="4" t="s">
        <v>14</v>
      </c>
      <c r="K113" s="4" t="s">
        <v>32</v>
      </c>
      <c r="L113" s="9">
        <v>3</v>
      </c>
      <c r="M113" s="6">
        <v>46.94</v>
      </c>
      <c r="N113" s="7">
        <v>0.05</v>
      </c>
      <c r="O113" s="6">
        <v>18.18</v>
      </c>
      <c r="P113" s="6">
        <f t="shared" si="4"/>
        <v>133.779</v>
      </c>
      <c r="Q113" s="6">
        <f t="shared" si="5"/>
        <v>54.54</v>
      </c>
      <c r="R113" s="6">
        <f t="shared" si="6"/>
        <v>79.239000000000004</v>
      </c>
      <c r="S113" s="8">
        <f t="shared" si="7"/>
        <v>0.59231269481757232</v>
      </c>
      <c r="T113" s="5">
        <f>YEAR(SalesDataTable[[#This Row],[Order Date]])</f>
        <v>2026</v>
      </c>
    </row>
    <row r="114" spans="1:20" ht="15.6">
      <c r="A114" s="2">
        <v>5175</v>
      </c>
      <c r="B114" s="3">
        <v>46046</v>
      </c>
      <c r="C114" s="13">
        <f>YEAR(SalesDataTable[[#This Row],[Order Date]])</f>
        <v>2026</v>
      </c>
      <c r="D114" s="4" t="str">
        <f>"Q"&amp;ROUNDUP(MONTH(SalesDataTable[[#This Row],[Order Date]])/3,0)</f>
        <v>Q1</v>
      </c>
      <c r="E114" s="4" t="str">
        <f>TEXT(SalesDataTable[[#This Row],[Order Date]],"MMM")</f>
        <v>Jan</v>
      </c>
      <c r="F114" s="4" t="s">
        <v>20</v>
      </c>
      <c r="G114" s="4" t="s">
        <v>31</v>
      </c>
      <c r="H114" s="4" t="s">
        <v>2</v>
      </c>
      <c r="I114" s="4" t="s">
        <v>3</v>
      </c>
      <c r="J114" s="4" t="s">
        <v>9</v>
      </c>
      <c r="K114" s="4" t="s">
        <v>17</v>
      </c>
      <c r="L114" s="9">
        <v>1</v>
      </c>
      <c r="M114" s="6">
        <v>147.21</v>
      </c>
      <c r="N114" s="7">
        <v>0</v>
      </c>
      <c r="O114" s="6">
        <v>79.510000000000005</v>
      </c>
      <c r="P114" s="6">
        <f t="shared" si="4"/>
        <v>147.21</v>
      </c>
      <c r="Q114" s="6">
        <f t="shared" si="5"/>
        <v>79.510000000000005</v>
      </c>
      <c r="R114" s="6">
        <f t="shared" si="6"/>
        <v>67.7</v>
      </c>
      <c r="S114" s="8">
        <f t="shared" si="7"/>
        <v>0.45988723592147274</v>
      </c>
      <c r="T114" s="5">
        <f>YEAR(SalesDataTable[[#This Row],[Order Date]])</f>
        <v>2026</v>
      </c>
    </row>
    <row r="115" spans="1:20" ht="15.6">
      <c r="A115" s="2">
        <v>1874</v>
      </c>
      <c r="B115" s="3">
        <v>46047</v>
      </c>
      <c r="C115" s="13">
        <f>YEAR(SalesDataTable[[#This Row],[Order Date]])</f>
        <v>2026</v>
      </c>
      <c r="D115" s="4" t="str">
        <f>"Q"&amp;ROUNDUP(MONTH(SalesDataTable[[#This Row],[Order Date]])/3,0)</f>
        <v>Q1</v>
      </c>
      <c r="E115" s="4" t="str">
        <f>TEXT(SalesDataTable[[#This Row],[Order Date]],"MMM")</f>
        <v>Jan</v>
      </c>
      <c r="F115" s="4" t="s">
        <v>0</v>
      </c>
      <c r="G115" s="4" t="s">
        <v>1</v>
      </c>
      <c r="H115" s="4" t="s">
        <v>2</v>
      </c>
      <c r="I115" s="4" t="s">
        <v>16</v>
      </c>
      <c r="J115" s="4" t="s">
        <v>14</v>
      </c>
      <c r="K115" s="4" t="s">
        <v>15</v>
      </c>
      <c r="L115" s="9">
        <v>1</v>
      </c>
      <c r="M115" s="6">
        <v>35.729999999999997</v>
      </c>
      <c r="N115" s="7">
        <v>0</v>
      </c>
      <c r="O115" s="6">
        <v>13.57</v>
      </c>
      <c r="P115" s="6">
        <f t="shared" si="4"/>
        <v>35.729999999999997</v>
      </c>
      <c r="Q115" s="6">
        <f t="shared" si="5"/>
        <v>13.57</v>
      </c>
      <c r="R115" s="6">
        <f t="shared" si="6"/>
        <v>22.159999999999997</v>
      </c>
      <c r="S115" s="8">
        <f t="shared" si="7"/>
        <v>0.62020710887209629</v>
      </c>
      <c r="T115" s="5">
        <f>YEAR(SalesDataTable[[#This Row],[Order Date]])</f>
        <v>2026</v>
      </c>
    </row>
    <row r="116" spans="1:20" ht="15.6">
      <c r="A116" s="2">
        <v>2490</v>
      </c>
      <c r="B116" s="3">
        <v>46047</v>
      </c>
      <c r="C116" s="13">
        <f>YEAR(SalesDataTable[[#This Row],[Order Date]])</f>
        <v>2026</v>
      </c>
      <c r="D116" s="4" t="str">
        <f>"Q"&amp;ROUNDUP(MONTH(SalesDataTable[[#This Row],[Order Date]])/3,0)</f>
        <v>Q1</v>
      </c>
      <c r="E116" s="4" t="str">
        <f>TEXT(SalesDataTable[[#This Row],[Order Date]],"MMM")</f>
        <v>Jan</v>
      </c>
      <c r="F116" s="4" t="s">
        <v>6</v>
      </c>
      <c r="G116" s="4" t="s">
        <v>49</v>
      </c>
      <c r="H116" s="4" t="s">
        <v>2</v>
      </c>
      <c r="I116" s="4" t="s">
        <v>13</v>
      </c>
      <c r="J116" s="4" t="s">
        <v>4</v>
      </c>
      <c r="K116" s="4" t="s">
        <v>30</v>
      </c>
      <c r="L116" s="9">
        <v>2</v>
      </c>
      <c r="M116" s="6">
        <v>103.99</v>
      </c>
      <c r="N116" s="7">
        <v>0.15</v>
      </c>
      <c r="O116" s="6">
        <v>51.94</v>
      </c>
      <c r="P116" s="6">
        <f t="shared" si="4"/>
        <v>176.78299999999999</v>
      </c>
      <c r="Q116" s="6">
        <f t="shared" si="5"/>
        <v>103.88</v>
      </c>
      <c r="R116" s="6">
        <f t="shared" si="6"/>
        <v>72.902999999999992</v>
      </c>
      <c r="S116" s="8">
        <f t="shared" si="7"/>
        <v>0.41238693765803269</v>
      </c>
      <c r="T116" s="5">
        <f>YEAR(SalesDataTable[[#This Row],[Order Date]])</f>
        <v>2026</v>
      </c>
    </row>
    <row r="117" spans="1:20" ht="15.6">
      <c r="A117" s="2">
        <v>5078</v>
      </c>
      <c r="B117" s="3">
        <v>46047</v>
      </c>
      <c r="C117" s="13">
        <f>YEAR(SalesDataTable[[#This Row],[Order Date]])</f>
        <v>2026</v>
      </c>
      <c r="D117" s="4" t="str">
        <f>"Q"&amp;ROUNDUP(MONTH(SalesDataTable[[#This Row],[Order Date]])/3,0)</f>
        <v>Q1</v>
      </c>
      <c r="E117" s="4" t="str">
        <f>TEXT(SalesDataTable[[#This Row],[Order Date]],"MMM")</f>
        <v>Jan</v>
      </c>
      <c r="F117" s="4" t="s">
        <v>6</v>
      </c>
      <c r="G117" s="4" t="s">
        <v>43</v>
      </c>
      <c r="H117" s="4" t="s">
        <v>2</v>
      </c>
      <c r="I117" s="4" t="s">
        <v>3</v>
      </c>
      <c r="J117" s="4" t="s">
        <v>9</v>
      </c>
      <c r="K117" s="4" t="s">
        <v>46</v>
      </c>
      <c r="L117" s="9">
        <v>2</v>
      </c>
      <c r="M117" s="6">
        <v>72.739999999999995</v>
      </c>
      <c r="N117" s="7">
        <v>0</v>
      </c>
      <c r="O117" s="6">
        <v>31.96</v>
      </c>
      <c r="P117" s="6">
        <f t="shared" si="4"/>
        <v>145.47999999999999</v>
      </c>
      <c r="Q117" s="6">
        <f t="shared" si="5"/>
        <v>63.92</v>
      </c>
      <c r="R117" s="6">
        <f t="shared" si="6"/>
        <v>81.559999999999988</v>
      </c>
      <c r="S117" s="8">
        <f t="shared" si="7"/>
        <v>0.56062689029419843</v>
      </c>
      <c r="T117" s="5">
        <f>YEAR(SalesDataTable[[#This Row],[Order Date]])</f>
        <v>2026</v>
      </c>
    </row>
    <row r="118" spans="1:20" ht="15.6">
      <c r="A118" s="2">
        <v>230</v>
      </c>
      <c r="B118" s="3">
        <v>46048</v>
      </c>
      <c r="C118" s="13">
        <f>YEAR(SalesDataTable[[#This Row],[Order Date]])</f>
        <v>2026</v>
      </c>
      <c r="D118" s="4" t="str">
        <f>"Q"&amp;ROUNDUP(MONTH(SalesDataTable[[#This Row],[Order Date]])/3,0)</f>
        <v>Q1</v>
      </c>
      <c r="E118" s="4" t="str">
        <f>TEXT(SalesDataTable[[#This Row],[Order Date]],"MMM")</f>
        <v>Jan</v>
      </c>
      <c r="F118" s="4" t="s">
        <v>11</v>
      </c>
      <c r="G118" s="4" t="s">
        <v>39</v>
      </c>
      <c r="H118" s="4" t="s">
        <v>19</v>
      </c>
      <c r="I118" s="4" t="s">
        <v>3</v>
      </c>
      <c r="J118" s="4" t="s">
        <v>4</v>
      </c>
      <c r="K118" s="4" t="s">
        <v>30</v>
      </c>
      <c r="L118" s="9">
        <v>1</v>
      </c>
      <c r="M118" s="6">
        <v>100.01</v>
      </c>
      <c r="N118" s="7">
        <v>0.05</v>
      </c>
      <c r="O118" s="6">
        <v>49.41</v>
      </c>
      <c r="P118" s="6">
        <f t="shared" si="4"/>
        <v>95.009500000000003</v>
      </c>
      <c r="Q118" s="6">
        <f t="shared" si="5"/>
        <v>49.41</v>
      </c>
      <c r="R118" s="6">
        <f t="shared" si="6"/>
        <v>45.599500000000006</v>
      </c>
      <c r="S118" s="8">
        <f t="shared" si="7"/>
        <v>0.47994674216788852</v>
      </c>
      <c r="T118" s="5">
        <f>YEAR(SalesDataTable[[#This Row],[Order Date]])</f>
        <v>2026</v>
      </c>
    </row>
    <row r="119" spans="1:20" ht="15.6">
      <c r="A119" s="2">
        <v>1757</v>
      </c>
      <c r="B119" s="3">
        <v>46048</v>
      </c>
      <c r="C119" s="13">
        <f>YEAR(SalesDataTable[[#This Row],[Order Date]])</f>
        <v>2026</v>
      </c>
      <c r="D119" s="4" t="str">
        <f>"Q"&amp;ROUNDUP(MONTH(SalesDataTable[[#This Row],[Order Date]])/3,0)</f>
        <v>Q1</v>
      </c>
      <c r="E119" s="4" t="str">
        <f>TEXT(SalesDataTable[[#This Row],[Order Date]],"MMM")</f>
        <v>Jan</v>
      </c>
      <c r="F119" s="4" t="s">
        <v>20</v>
      </c>
      <c r="G119" s="4" t="s">
        <v>31</v>
      </c>
      <c r="H119" s="4" t="s">
        <v>2</v>
      </c>
      <c r="I119" s="4" t="s">
        <v>16</v>
      </c>
      <c r="J119" s="4" t="s">
        <v>14</v>
      </c>
      <c r="K119" s="4" t="s">
        <v>32</v>
      </c>
      <c r="L119" s="9">
        <v>2</v>
      </c>
      <c r="M119" s="6">
        <v>45.73</v>
      </c>
      <c r="N119" s="7">
        <v>0</v>
      </c>
      <c r="O119" s="6">
        <v>18.11</v>
      </c>
      <c r="P119" s="6">
        <f t="shared" si="4"/>
        <v>91.46</v>
      </c>
      <c r="Q119" s="6">
        <f t="shared" si="5"/>
        <v>36.22</v>
      </c>
      <c r="R119" s="6">
        <f t="shared" si="6"/>
        <v>55.239999999999995</v>
      </c>
      <c r="S119" s="8">
        <f t="shared" si="7"/>
        <v>0.60397988191559149</v>
      </c>
      <c r="T119" s="5">
        <f>YEAR(SalesDataTable[[#This Row],[Order Date]])</f>
        <v>2026</v>
      </c>
    </row>
    <row r="120" spans="1:20" ht="15.6">
      <c r="A120" s="2">
        <v>1944</v>
      </c>
      <c r="B120" s="3">
        <v>46048</v>
      </c>
      <c r="C120" s="13">
        <f>YEAR(SalesDataTable[[#This Row],[Order Date]])</f>
        <v>2026</v>
      </c>
      <c r="D120" s="4" t="str">
        <f>"Q"&amp;ROUNDUP(MONTH(SalesDataTable[[#This Row],[Order Date]])/3,0)</f>
        <v>Q1</v>
      </c>
      <c r="E120" s="4" t="str">
        <f>TEXT(SalesDataTable[[#This Row],[Order Date]],"MMM")</f>
        <v>Jan</v>
      </c>
      <c r="F120" s="4" t="s">
        <v>11</v>
      </c>
      <c r="G120" s="4" t="s">
        <v>52</v>
      </c>
      <c r="H120" s="4" t="s">
        <v>2</v>
      </c>
      <c r="I120" s="4" t="s">
        <v>3</v>
      </c>
      <c r="J120" s="4" t="s">
        <v>9</v>
      </c>
      <c r="K120" s="4" t="s">
        <v>17</v>
      </c>
      <c r="L120" s="9">
        <v>2</v>
      </c>
      <c r="M120" s="6">
        <v>143.66</v>
      </c>
      <c r="N120" s="7">
        <v>0.15</v>
      </c>
      <c r="O120" s="6">
        <v>78.14</v>
      </c>
      <c r="P120" s="6">
        <f t="shared" si="4"/>
        <v>244.22199999999998</v>
      </c>
      <c r="Q120" s="6">
        <f t="shared" si="5"/>
        <v>156.28</v>
      </c>
      <c r="R120" s="6">
        <f t="shared" si="6"/>
        <v>87.941999999999979</v>
      </c>
      <c r="S120" s="8">
        <f t="shared" si="7"/>
        <v>0.36009040954541355</v>
      </c>
      <c r="T120" s="5">
        <f>YEAR(SalesDataTable[[#This Row],[Order Date]])</f>
        <v>2026</v>
      </c>
    </row>
    <row r="121" spans="1:20" ht="15.6">
      <c r="A121" s="2">
        <v>3485</v>
      </c>
      <c r="B121" s="3">
        <v>46048</v>
      </c>
      <c r="C121" s="13">
        <f>YEAR(SalesDataTable[[#This Row],[Order Date]])</f>
        <v>2026</v>
      </c>
      <c r="D121" s="4" t="str">
        <f>"Q"&amp;ROUNDUP(MONTH(SalesDataTable[[#This Row],[Order Date]])/3,0)</f>
        <v>Q1</v>
      </c>
      <c r="E121" s="4" t="str">
        <f>TEXT(SalesDataTable[[#This Row],[Order Date]],"MMM")</f>
        <v>Jan</v>
      </c>
      <c r="F121" s="4" t="s">
        <v>11</v>
      </c>
      <c r="G121" s="4" t="s">
        <v>39</v>
      </c>
      <c r="H121" s="4" t="s">
        <v>2</v>
      </c>
      <c r="I121" s="4" t="s">
        <v>16</v>
      </c>
      <c r="J121" s="4" t="s">
        <v>23</v>
      </c>
      <c r="K121" s="4" t="s">
        <v>51</v>
      </c>
      <c r="L121" s="9">
        <v>2</v>
      </c>
      <c r="M121" s="6">
        <v>121.88</v>
      </c>
      <c r="N121" s="7">
        <v>0.05</v>
      </c>
      <c r="O121" s="6">
        <v>62.17</v>
      </c>
      <c r="P121" s="6">
        <f t="shared" si="4"/>
        <v>231.57199999999997</v>
      </c>
      <c r="Q121" s="6">
        <f t="shared" si="5"/>
        <v>124.34</v>
      </c>
      <c r="R121" s="6">
        <f t="shared" si="6"/>
        <v>107.23199999999997</v>
      </c>
      <c r="S121" s="8">
        <f t="shared" si="7"/>
        <v>0.46306116456220953</v>
      </c>
      <c r="T121" s="5">
        <f>YEAR(SalesDataTable[[#This Row],[Order Date]])</f>
        <v>2026</v>
      </c>
    </row>
    <row r="122" spans="1:20" ht="15.6">
      <c r="A122" s="2">
        <v>4002</v>
      </c>
      <c r="B122" s="3">
        <v>46048</v>
      </c>
      <c r="C122" s="13">
        <f>YEAR(SalesDataTable[[#This Row],[Order Date]])</f>
        <v>2026</v>
      </c>
      <c r="D122" s="4" t="str">
        <f>"Q"&amp;ROUNDUP(MONTH(SalesDataTable[[#This Row],[Order Date]])/3,0)</f>
        <v>Q1</v>
      </c>
      <c r="E122" s="4" t="str">
        <f>TEXT(SalesDataTable[[#This Row],[Order Date]],"MMM")</f>
        <v>Jan</v>
      </c>
      <c r="F122" s="4" t="s">
        <v>0</v>
      </c>
      <c r="G122" s="4" t="s">
        <v>50</v>
      </c>
      <c r="H122" s="4" t="s">
        <v>2</v>
      </c>
      <c r="I122" s="4" t="s">
        <v>3</v>
      </c>
      <c r="J122" s="4" t="s">
        <v>34</v>
      </c>
      <c r="K122" s="4" t="s">
        <v>45</v>
      </c>
      <c r="L122" s="9">
        <v>3</v>
      </c>
      <c r="M122" s="6">
        <v>50.92</v>
      </c>
      <c r="N122" s="7">
        <v>0.05</v>
      </c>
      <c r="O122" s="6">
        <v>21.87</v>
      </c>
      <c r="P122" s="6">
        <f t="shared" si="4"/>
        <v>145.12199999999999</v>
      </c>
      <c r="Q122" s="6">
        <f t="shared" si="5"/>
        <v>65.61</v>
      </c>
      <c r="R122" s="6">
        <f t="shared" si="6"/>
        <v>79.511999999999986</v>
      </c>
      <c r="S122" s="8">
        <f t="shared" si="7"/>
        <v>0.54789763095877941</v>
      </c>
      <c r="T122" s="5">
        <f>YEAR(SalesDataTable[[#This Row],[Order Date]])</f>
        <v>2026</v>
      </c>
    </row>
    <row r="123" spans="1:20" ht="15.6">
      <c r="A123" s="2">
        <v>818</v>
      </c>
      <c r="B123" s="3">
        <v>46049</v>
      </c>
      <c r="C123" s="13">
        <f>YEAR(SalesDataTable[[#This Row],[Order Date]])</f>
        <v>2026</v>
      </c>
      <c r="D123" s="4" t="str">
        <f>"Q"&amp;ROUNDUP(MONTH(SalesDataTable[[#This Row],[Order Date]])/3,0)</f>
        <v>Q1</v>
      </c>
      <c r="E123" s="4" t="str">
        <f>TEXT(SalesDataTable[[#This Row],[Order Date]],"MMM")</f>
        <v>Jan</v>
      </c>
      <c r="F123" s="4" t="s">
        <v>0</v>
      </c>
      <c r="G123" s="4" t="s">
        <v>1</v>
      </c>
      <c r="H123" s="4" t="s">
        <v>2</v>
      </c>
      <c r="I123" s="4" t="s">
        <v>3</v>
      </c>
      <c r="J123" s="4" t="s">
        <v>4</v>
      </c>
      <c r="K123" s="4" t="s">
        <v>30</v>
      </c>
      <c r="L123" s="9">
        <v>1</v>
      </c>
      <c r="M123" s="6">
        <v>103.78</v>
      </c>
      <c r="N123" s="7">
        <v>0</v>
      </c>
      <c r="O123" s="6">
        <v>49.36</v>
      </c>
      <c r="P123" s="6">
        <f t="shared" si="4"/>
        <v>103.78</v>
      </c>
      <c r="Q123" s="6">
        <f t="shared" si="5"/>
        <v>49.36</v>
      </c>
      <c r="R123" s="6">
        <f t="shared" si="6"/>
        <v>54.42</v>
      </c>
      <c r="S123" s="8">
        <f t="shared" si="7"/>
        <v>0.52437849296588934</v>
      </c>
      <c r="T123" s="5">
        <f>YEAR(SalesDataTable[[#This Row],[Order Date]])</f>
        <v>2026</v>
      </c>
    </row>
    <row r="124" spans="1:20" ht="15.6">
      <c r="A124" s="2">
        <v>1439</v>
      </c>
      <c r="B124" s="3">
        <v>46049</v>
      </c>
      <c r="C124" s="13">
        <f>YEAR(SalesDataTable[[#This Row],[Order Date]])</f>
        <v>2026</v>
      </c>
      <c r="D124" s="4" t="str">
        <f>"Q"&amp;ROUNDUP(MONTH(SalesDataTable[[#This Row],[Order Date]])/3,0)</f>
        <v>Q1</v>
      </c>
      <c r="E124" s="4" t="str">
        <f>TEXT(SalesDataTable[[#This Row],[Order Date]],"MMM")</f>
        <v>Jan</v>
      </c>
      <c r="F124" s="4" t="s">
        <v>6</v>
      </c>
      <c r="G124" s="4" t="s">
        <v>27</v>
      </c>
      <c r="H124" s="4" t="s">
        <v>28</v>
      </c>
      <c r="I124" s="4" t="s">
        <v>13</v>
      </c>
      <c r="J124" s="4" t="s">
        <v>9</v>
      </c>
      <c r="K124" s="4" t="s">
        <v>37</v>
      </c>
      <c r="L124" s="9">
        <v>2</v>
      </c>
      <c r="M124" s="6">
        <v>157.16999999999999</v>
      </c>
      <c r="N124" s="7">
        <v>0</v>
      </c>
      <c r="O124" s="6">
        <v>81.260000000000005</v>
      </c>
      <c r="P124" s="6">
        <f t="shared" si="4"/>
        <v>314.33999999999997</v>
      </c>
      <c r="Q124" s="6">
        <f t="shared" si="5"/>
        <v>162.52000000000001</v>
      </c>
      <c r="R124" s="6">
        <f t="shared" si="6"/>
        <v>151.81999999999996</v>
      </c>
      <c r="S124" s="8">
        <f t="shared" si="7"/>
        <v>0.4829802125087484</v>
      </c>
      <c r="T124" s="5">
        <f>YEAR(SalesDataTable[[#This Row],[Order Date]])</f>
        <v>2026</v>
      </c>
    </row>
    <row r="125" spans="1:20" ht="15.6">
      <c r="A125" s="2">
        <v>1616</v>
      </c>
      <c r="B125" s="3">
        <v>46049</v>
      </c>
      <c r="C125" s="13">
        <f>YEAR(SalesDataTable[[#This Row],[Order Date]])</f>
        <v>2026</v>
      </c>
      <c r="D125" s="4" t="str">
        <f>"Q"&amp;ROUNDUP(MONTH(SalesDataTable[[#This Row],[Order Date]])/3,0)</f>
        <v>Q1</v>
      </c>
      <c r="E125" s="4" t="str">
        <f>TEXT(SalesDataTable[[#This Row],[Order Date]],"MMM")</f>
        <v>Jan</v>
      </c>
      <c r="F125" s="4" t="s">
        <v>6</v>
      </c>
      <c r="G125" s="4" t="s">
        <v>43</v>
      </c>
      <c r="H125" s="4" t="s">
        <v>2</v>
      </c>
      <c r="I125" s="4" t="s">
        <v>16</v>
      </c>
      <c r="J125" s="4" t="s">
        <v>14</v>
      </c>
      <c r="K125" s="4" t="s">
        <v>44</v>
      </c>
      <c r="L125" s="9">
        <v>2</v>
      </c>
      <c r="M125" s="6">
        <v>132.91999999999999</v>
      </c>
      <c r="N125" s="7">
        <v>0</v>
      </c>
      <c r="O125" s="6">
        <v>69.02</v>
      </c>
      <c r="P125" s="6">
        <f t="shared" si="4"/>
        <v>265.83999999999997</v>
      </c>
      <c r="Q125" s="6">
        <f t="shared" si="5"/>
        <v>138.04</v>
      </c>
      <c r="R125" s="6">
        <f t="shared" si="6"/>
        <v>127.79999999999998</v>
      </c>
      <c r="S125" s="8">
        <f t="shared" si="7"/>
        <v>0.48074029491423409</v>
      </c>
      <c r="T125" s="5">
        <f>YEAR(SalesDataTable[[#This Row],[Order Date]])</f>
        <v>2026</v>
      </c>
    </row>
    <row r="126" spans="1:20" ht="15.6">
      <c r="A126" s="2">
        <v>1798</v>
      </c>
      <c r="B126" s="3">
        <v>46049</v>
      </c>
      <c r="C126" s="13">
        <f>YEAR(SalesDataTable[[#This Row],[Order Date]])</f>
        <v>2026</v>
      </c>
      <c r="D126" s="4" t="str">
        <f>"Q"&amp;ROUNDUP(MONTH(SalesDataTable[[#This Row],[Order Date]])/3,0)</f>
        <v>Q1</v>
      </c>
      <c r="E126" s="4" t="str">
        <f>TEXT(SalesDataTable[[#This Row],[Order Date]],"MMM")</f>
        <v>Jan</v>
      </c>
      <c r="F126" s="4" t="s">
        <v>20</v>
      </c>
      <c r="G126" s="4" t="s">
        <v>33</v>
      </c>
      <c r="H126" s="4" t="s">
        <v>19</v>
      </c>
      <c r="I126" s="4" t="s">
        <v>3</v>
      </c>
      <c r="J126" s="4" t="s">
        <v>9</v>
      </c>
      <c r="K126" s="4" t="s">
        <v>46</v>
      </c>
      <c r="L126" s="9">
        <v>1</v>
      </c>
      <c r="M126" s="6">
        <v>71.41</v>
      </c>
      <c r="N126" s="7">
        <v>0.05</v>
      </c>
      <c r="O126" s="6">
        <v>32.28</v>
      </c>
      <c r="P126" s="6">
        <f t="shared" si="4"/>
        <v>67.839499999999987</v>
      </c>
      <c r="Q126" s="6">
        <f t="shared" si="5"/>
        <v>32.28</v>
      </c>
      <c r="R126" s="6">
        <f t="shared" si="6"/>
        <v>35.559499999999986</v>
      </c>
      <c r="S126" s="8">
        <f t="shared" si="7"/>
        <v>0.52417102130764515</v>
      </c>
      <c r="T126" s="5">
        <f>YEAR(SalesDataTable[[#This Row],[Order Date]])</f>
        <v>2026</v>
      </c>
    </row>
    <row r="127" spans="1:20" ht="15.6">
      <c r="A127" s="2">
        <v>4449</v>
      </c>
      <c r="B127" s="3">
        <v>46049</v>
      </c>
      <c r="C127" s="13">
        <f>YEAR(SalesDataTable[[#This Row],[Order Date]])</f>
        <v>2026</v>
      </c>
      <c r="D127" s="4" t="str">
        <f>"Q"&amp;ROUNDUP(MONTH(SalesDataTable[[#This Row],[Order Date]])/3,0)</f>
        <v>Q1</v>
      </c>
      <c r="E127" s="4" t="str">
        <f>TEXT(SalesDataTable[[#This Row],[Order Date]],"MMM")</f>
        <v>Jan</v>
      </c>
      <c r="F127" s="4" t="s">
        <v>20</v>
      </c>
      <c r="G127" s="4" t="s">
        <v>33</v>
      </c>
      <c r="H127" s="4" t="s">
        <v>2</v>
      </c>
      <c r="I127" s="4" t="s">
        <v>13</v>
      </c>
      <c r="J127" s="4" t="s">
        <v>23</v>
      </c>
      <c r="K127" s="4" t="s">
        <v>29</v>
      </c>
      <c r="L127" s="9">
        <v>1</v>
      </c>
      <c r="M127" s="6">
        <v>199.67</v>
      </c>
      <c r="N127" s="7">
        <v>0</v>
      </c>
      <c r="O127" s="6">
        <v>103.81</v>
      </c>
      <c r="P127" s="6">
        <f t="shared" si="4"/>
        <v>199.67</v>
      </c>
      <c r="Q127" s="6">
        <f t="shared" si="5"/>
        <v>103.81</v>
      </c>
      <c r="R127" s="6">
        <f t="shared" si="6"/>
        <v>95.859999999999985</v>
      </c>
      <c r="S127" s="8">
        <f t="shared" si="7"/>
        <v>0.4800921520508839</v>
      </c>
      <c r="T127" s="5">
        <f>YEAR(SalesDataTable[[#This Row],[Order Date]])</f>
        <v>2026</v>
      </c>
    </row>
    <row r="128" spans="1:20" ht="15.6">
      <c r="A128" s="2">
        <v>4473</v>
      </c>
      <c r="B128" s="3">
        <v>46049</v>
      </c>
      <c r="C128" s="13">
        <f>YEAR(SalesDataTable[[#This Row],[Order Date]])</f>
        <v>2026</v>
      </c>
      <c r="D128" s="4" t="str">
        <f>"Q"&amp;ROUNDUP(MONTH(SalesDataTable[[#This Row],[Order Date]])/3,0)</f>
        <v>Q1</v>
      </c>
      <c r="E128" s="4" t="str">
        <f>TEXT(SalesDataTable[[#This Row],[Order Date]],"MMM")</f>
        <v>Jan</v>
      </c>
      <c r="F128" s="4" t="s">
        <v>0</v>
      </c>
      <c r="G128" s="4" t="s">
        <v>1</v>
      </c>
      <c r="H128" s="4" t="s">
        <v>19</v>
      </c>
      <c r="I128" s="4" t="s">
        <v>3</v>
      </c>
      <c r="J128" s="4" t="s">
        <v>23</v>
      </c>
      <c r="K128" s="4" t="s">
        <v>29</v>
      </c>
      <c r="L128" s="9">
        <v>1</v>
      </c>
      <c r="M128" s="6">
        <v>196.88</v>
      </c>
      <c r="N128" s="7">
        <v>0</v>
      </c>
      <c r="O128" s="6">
        <v>102.76</v>
      </c>
      <c r="P128" s="6">
        <f t="shared" si="4"/>
        <v>196.88</v>
      </c>
      <c r="Q128" s="6">
        <f t="shared" si="5"/>
        <v>102.76</v>
      </c>
      <c r="R128" s="6">
        <f t="shared" si="6"/>
        <v>94.11999999999999</v>
      </c>
      <c r="S128" s="8">
        <f t="shared" si="7"/>
        <v>0.47805770012190163</v>
      </c>
      <c r="T128" s="5">
        <f>YEAR(SalesDataTable[[#This Row],[Order Date]])</f>
        <v>2026</v>
      </c>
    </row>
    <row r="129" spans="1:20" ht="15.6">
      <c r="A129" s="2">
        <v>203</v>
      </c>
      <c r="B129" s="3">
        <v>46050</v>
      </c>
      <c r="C129" s="13">
        <f>YEAR(SalesDataTable[[#This Row],[Order Date]])</f>
        <v>2026</v>
      </c>
      <c r="D129" s="4" t="str">
        <f>"Q"&amp;ROUNDUP(MONTH(SalesDataTable[[#This Row],[Order Date]])/3,0)</f>
        <v>Q1</v>
      </c>
      <c r="E129" s="4" t="str">
        <f>TEXT(SalesDataTable[[#This Row],[Order Date]],"MMM")</f>
        <v>Jan</v>
      </c>
      <c r="F129" s="4" t="s">
        <v>20</v>
      </c>
      <c r="G129" s="4" t="s">
        <v>31</v>
      </c>
      <c r="H129" s="4" t="s">
        <v>2</v>
      </c>
      <c r="I129" s="4" t="s">
        <v>3</v>
      </c>
      <c r="J129" s="4" t="s">
        <v>4</v>
      </c>
      <c r="K129" s="4" t="s">
        <v>22</v>
      </c>
      <c r="L129" s="9">
        <v>3</v>
      </c>
      <c r="M129" s="6">
        <v>49.95</v>
      </c>
      <c r="N129" s="7">
        <v>0</v>
      </c>
      <c r="O129" s="6">
        <v>22.55</v>
      </c>
      <c r="P129" s="6">
        <f t="shared" si="4"/>
        <v>149.85000000000002</v>
      </c>
      <c r="Q129" s="6">
        <f t="shared" si="5"/>
        <v>67.650000000000006</v>
      </c>
      <c r="R129" s="6">
        <f t="shared" si="6"/>
        <v>82.200000000000017</v>
      </c>
      <c r="S129" s="8">
        <f t="shared" si="7"/>
        <v>0.54854854854854862</v>
      </c>
      <c r="T129" s="5">
        <f>YEAR(SalesDataTable[[#This Row],[Order Date]])</f>
        <v>2026</v>
      </c>
    </row>
    <row r="130" spans="1:20" ht="15.6">
      <c r="A130" s="2">
        <v>1654</v>
      </c>
      <c r="B130" s="3">
        <v>46050</v>
      </c>
      <c r="C130" s="13">
        <f>YEAR(SalesDataTable[[#This Row],[Order Date]])</f>
        <v>2026</v>
      </c>
      <c r="D130" s="4" t="str">
        <f>"Q"&amp;ROUNDUP(MONTH(SalesDataTable[[#This Row],[Order Date]])/3,0)</f>
        <v>Q1</v>
      </c>
      <c r="E130" s="4" t="str">
        <f>TEXT(SalesDataTable[[#This Row],[Order Date]],"MMM")</f>
        <v>Jan</v>
      </c>
      <c r="F130" s="4" t="s">
        <v>6</v>
      </c>
      <c r="G130" s="4" t="s">
        <v>27</v>
      </c>
      <c r="H130" s="4" t="s">
        <v>28</v>
      </c>
      <c r="I130" s="4" t="s">
        <v>16</v>
      </c>
      <c r="J130" s="4" t="s">
        <v>9</v>
      </c>
      <c r="K130" s="4" t="s">
        <v>46</v>
      </c>
      <c r="L130" s="9">
        <v>1</v>
      </c>
      <c r="M130" s="6">
        <v>70.41</v>
      </c>
      <c r="N130" s="7">
        <v>0</v>
      </c>
      <c r="O130" s="6">
        <v>32.74</v>
      </c>
      <c r="P130" s="6">
        <f t="shared" ref="P130:P193" si="8">L130*M130*(1-N130)</f>
        <v>70.41</v>
      </c>
      <c r="Q130" s="6">
        <f t="shared" ref="Q130:Q193" si="9">L130*O130</f>
        <v>32.74</v>
      </c>
      <c r="R130" s="6">
        <f t="shared" ref="R130:R193" si="10">P130-Q130</f>
        <v>37.669999999999995</v>
      </c>
      <c r="S130" s="8">
        <f t="shared" ref="S130:S193" si="11">IFERROR(R130/P130,0)</f>
        <v>0.53500923164323244</v>
      </c>
      <c r="T130" s="5">
        <f>YEAR(SalesDataTable[[#This Row],[Order Date]])</f>
        <v>2026</v>
      </c>
    </row>
    <row r="131" spans="1:20" ht="15.6">
      <c r="A131" s="2">
        <v>2203</v>
      </c>
      <c r="B131" s="3">
        <v>46050</v>
      </c>
      <c r="C131" s="13">
        <f>YEAR(SalesDataTable[[#This Row],[Order Date]])</f>
        <v>2026</v>
      </c>
      <c r="D131" s="4" t="str">
        <f>"Q"&amp;ROUNDUP(MONTH(SalesDataTable[[#This Row],[Order Date]])/3,0)</f>
        <v>Q1</v>
      </c>
      <c r="E131" s="4" t="str">
        <f>TEXT(SalesDataTable[[#This Row],[Order Date]],"MMM")</f>
        <v>Jan</v>
      </c>
      <c r="F131" s="4" t="s">
        <v>11</v>
      </c>
      <c r="G131" s="4" t="s">
        <v>52</v>
      </c>
      <c r="H131" s="4" t="s">
        <v>28</v>
      </c>
      <c r="I131" s="4" t="s">
        <v>3</v>
      </c>
      <c r="J131" s="4" t="s">
        <v>9</v>
      </c>
      <c r="K131" s="4" t="s">
        <v>46</v>
      </c>
      <c r="L131" s="9">
        <v>2</v>
      </c>
      <c r="M131" s="6">
        <v>70.290000000000006</v>
      </c>
      <c r="N131" s="7">
        <v>0.15</v>
      </c>
      <c r="O131" s="6">
        <v>31.84</v>
      </c>
      <c r="P131" s="6">
        <f t="shared" si="8"/>
        <v>119.49300000000001</v>
      </c>
      <c r="Q131" s="6">
        <f t="shared" si="9"/>
        <v>63.68</v>
      </c>
      <c r="R131" s="6">
        <f t="shared" si="10"/>
        <v>55.813000000000009</v>
      </c>
      <c r="S131" s="8">
        <f t="shared" si="11"/>
        <v>0.46708175374289712</v>
      </c>
      <c r="T131" s="5">
        <f>YEAR(SalesDataTable[[#This Row],[Order Date]])</f>
        <v>2026</v>
      </c>
    </row>
    <row r="132" spans="1:20" ht="15.6">
      <c r="A132" s="2">
        <v>3352</v>
      </c>
      <c r="B132" s="3">
        <v>46050</v>
      </c>
      <c r="C132" s="13">
        <f>YEAR(SalesDataTable[[#This Row],[Order Date]])</f>
        <v>2026</v>
      </c>
      <c r="D132" s="4" t="str">
        <f>"Q"&amp;ROUNDUP(MONTH(SalesDataTable[[#This Row],[Order Date]])/3,0)</f>
        <v>Q1</v>
      </c>
      <c r="E132" s="4" t="str">
        <f>TEXT(SalesDataTable[[#This Row],[Order Date]],"MMM")</f>
        <v>Jan</v>
      </c>
      <c r="F132" s="4" t="s">
        <v>11</v>
      </c>
      <c r="G132" s="4" t="s">
        <v>52</v>
      </c>
      <c r="H132" s="4" t="s">
        <v>2</v>
      </c>
      <c r="I132" s="4" t="s">
        <v>16</v>
      </c>
      <c r="J132" s="4" t="s">
        <v>9</v>
      </c>
      <c r="K132" s="4" t="s">
        <v>10</v>
      </c>
      <c r="L132" s="9">
        <v>4</v>
      </c>
      <c r="M132" s="6">
        <v>91.46</v>
      </c>
      <c r="N132" s="7">
        <v>0</v>
      </c>
      <c r="O132" s="6">
        <v>44.04</v>
      </c>
      <c r="P132" s="6">
        <f t="shared" si="8"/>
        <v>365.84</v>
      </c>
      <c r="Q132" s="6">
        <f t="shared" si="9"/>
        <v>176.16</v>
      </c>
      <c r="R132" s="6">
        <f t="shared" si="10"/>
        <v>189.67999999999998</v>
      </c>
      <c r="S132" s="8">
        <f t="shared" si="11"/>
        <v>0.51847802317953207</v>
      </c>
      <c r="T132" s="5">
        <f>YEAR(SalesDataTable[[#This Row],[Order Date]])</f>
        <v>2026</v>
      </c>
    </row>
    <row r="133" spans="1:20" ht="15.6">
      <c r="A133" s="2">
        <v>183</v>
      </c>
      <c r="B133" s="3">
        <v>46051</v>
      </c>
      <c r="C133" s="13">
        <f>YEAR(SalesDataTable[[#This Row],[Order Date]])</f>
        <v>2026</v>
      </c>
      <c r="D133" s="4" t="str">
        <f>"Q"&amp;ROUNDUP(MONTH(SalesDataTable[[#This Row],[Order Date]])/3,0)</f>
        <v>Q1</v>
      </c>
      <c r="E133" s="4" t="str">
        <f>TEXT(SalesDataTable[[#This Row],[Order Date]],"MMM")</f>
        <v>Jan</v>
      </c>
      <c r="F133" s="4" t="s">
        <v>6</v>
      </c>
      <c r="G133" s="4" t="s">
        <v>43</v>
      </c>
      <c r="H133" s="4" t="s">
        <v>2</v>
      </c>
      <c r="I133" s="4" t="s">
        <v>13</v>
      </c>
      <c r="J133" s="4" t="s">
        <v>23</v>
      </c>
      <c r="K133" s="4" t="s">
        <v>51</v>
      </c>
      <c r="L133" s="9">
        <v>2</v>
      </c>
      <c r="M133" s="6">
        <v>123.27</v>
      </c>
      <c r="N133" s="7">
        <v>0</v>
      </c>
      <c r="O133" s="6">
        <v>60.26</v>
      </c>
      <c r="P133" s="6">
        <f t="shared" si="8"/>
        <v>246.54</v>
      </c>
      <c r="Q133" s="6">
        <f t="shared" si="9"/>
        <v>120.52</v>
      </c>
      <c r="R133" s="6">
        <f t="shared" si="10"/>
        <v>126.02</v>
      </c>
      <c r="S133" s="8">
        <f t="shared" si="11"/>
        <v>0.51115437657175311</v>
      </c>
      <c r="T133" s="5">
        <f>YEAR(SalesDataTable[[#This Row],[Order Date]])</f>
        <v>2026</v>
      </c>
    </row>
    <row r="134" spans="1:20" ht="15.6">
      <c r="A134" s="2">
        <v>3525</v>
      </c>
      <c r="B134" s="3">
        <v>46051</v>
      </c>
      <c r="C134" s="13">
        <f>YEAR(SalesDataTable[[#This Row],[Order Date]])</f>
        <v>2026</v>
      </c>
      <c r="D134" s="4" t="str">
        <f>"Q"&amp;ROUNDUP(MONTH(SalesDataTable[[#This Row],[Order Date]])/3,0)</f>
        <v>Q1</v>
      </c>
      <c r="E134" s="4" t="str">
        <f>TEXT(SalesDataTable[[#This Row],[Order Date]],"MMM")</f>
        <v>Jan</v>
      </c>
      <c r="F134" s="4" t="s">
        <v>11</v>
      </c>
      <c r="G134" s="4" t="s">
        <v>25</v>
      </c>
      <c r="H134" s="4" t="s">
        <v>8</v>
      </c>
      <c r="I134" s="4" t="s">
        <v>16</v>
      </c>
      <c r="J134" s="4" t="s">
        <v>34</v>
      </c>
      <c r="K134" s="4" t="s">
        <v>45</v>
      </c>
      <c r="L134" s="9">
        <v>3</v>
      </c>
      <c r="M134" s="6">
        <v>49.63</v>
      </c>
      <c r="N134" s="7">
        <v>0.1</v>
      </c>
      <c r="O134" s="6">
        <v>22.06</v>
      </c>
      <c r="P134" s="6">
        <f t="shared" si="8"/>
        <v>134.001</v>
      </c>
      <c r="Q134" s="6">
        <f t="shared" si="9"/>
        <v>66.179999999999993</v>
      </c>
      <c r="R134" s="6">
        <f t="shared" si="10"/>
        <v>67.821000000000012</v>
      </c>
      <c r="S134" s="8">
        <f t="shared" si="11"/>
        <v>0.50612308863366695</v>
      </c>
      <c r="T134" s="5">
        <f>YEAR(SalesDataTable[[#This Row],[Order Date]])</f>
        <v>2026</v>
      </c>
    </row>
    <row r="135" spans="1:20" ht="15.6">
      <c r="A135" s="2">
        <v>4299</v>
      </c>
      <c r="B135" s="3">
        <v>46051</v>
      </c>
      <c r="C135" s="13">
        <f>YEAR(SalesDataTable[[#This Row],[Order Date]])</f>
        <v>2026</v>
      </c>
      <c r="D135" s="4" t="str">
        <f>"Q"&amp;ROUNDUP(MONTH(SalesDataTable[[#This Row],[Order Date]])/3,0)</f>
        <v>Q1</v>
      </c>
      <c r="E135" s="4" t="str">
        <f>TEXT(SalesDataTable[[#This Row],[Order Date]],"MMM")</f>
        <v>Jan</v>
      </c>
      <c r="F135" s="4" t="s">
        <v>0</v>
      </c>
      <c r="G135" s="4" t="s">
        <v>36</v>
      </c>
      <c r="H135" s="4" t="s">
        <v>8</v>
      </c>
      <c r="I135" s="4" t="s">
        <v>16</v>
      </c>
      <c r="J135" s="4" t="s">
        <v>14</v>
      </c>
      <c r="K135" s="4" t="s">
        <v>44</v>
      </c>
      <c r="L135" s="9">
        <v>12</v>
      </c>
      <c r="M135" s="6">
        <v>132.21</v>
      </c>
      <c r="N135" s="7">
        <v>0.1</v>
      </c>
      <c r="O135" s="6">
        <v>68.95</v>
      </c>
      <c r="P135" s="6">
        <f t="shared" si="8"/>
        <v>1427.8679999999999</v>
      </c>
      <c r="Q135" s="6">
        <f t="shared" si="9"/>
        <v>827.40000000000009</v>
      </c>
      <c r="R135" s="6">
        <f t="shared" si="10"/>
        <v>600.46799999999985</v>
      </c>
      <c r="S135" s="8">
        <f t="shared" si="11"/>
        <v>0.42053467127213429</v>
      </c>
      <c r="T135" s="5">
        <f>YEAR(SalesDataTable[[#This Row],[Order Date]])</f>
        <v>2026</v>
      </c>
    </row>
    <row r="136" spans="1:20" ht="15.6">
      <c r="A136" s="2">
        <v>748</v>
      </c>
      <c r="B136" s="3">
        <v>46052</v>
      </c>
      <c r="C136" s="13">
        <f>YEAR(SalesDataTable[[#This Row],[Order Date]])</f>
        <v>2026</v>
      </c>
      <c r="D136" s="4" t="str">
        <f>"Q"&amp;ROUNDUP(MONTH(SalesDataTable[[#This Row],[Order Date]])/3,0)</f>
        <v>Q1</v>
      </c>
      <c r="E136" s="4" t="str">
        <f>TEXT(SalesDataTable[[#This Row],[Order Date]],"MMM")</f>
        <v>Jan</v>
      </c>
      <c r="F136" s="4" t="s">
        <v>6</v>
      </c>
      <c r="G136" s="4" t="s">
        <v>7</v>
      </c>
      <c r="H136" s="4" t="s">
        <v>19</v>
      </c>
      <c r="I136" s="4" t="s">
        <v>16</v>
      </c>
      <c r="J136" s="4" t="s">
        <v>4</v>
      </c>
      <c r="K136" s="4" t="s">
        <v>26</v>
      </c>
      <c r="L136" s="9">
        <v>1</v>
      </c>
      <c r="M136" s="6">
        <v>39.549999999999997</v>
      </c>
      <c r="N136" s="7">
        <v>0</v>
      </c>
      <c r="O136" s="6">
        <v>17.059999999999999</v>
      </c>
      <c r="P136" s="6">
        <f t="shared" si="8"/>
        <v>39.549999999999997</v>
      </c>
      <c r="Q136" s="6">
        <f t="shared" si="9"/>
        <v>17.059999999999999</v>
      </c>
      <c r="R136" s="6">
        <f t="shared" si="10"/>
        <v>22.49</v>
      </c>
      <c r="S136" s="8">
        <f t="shared" si="11"/>
        <v>0.56864728192161818</v>
      </c>
      <c r="T136" s="5">
        <f>YEAR(SalesDataTable[[#This Row],[Order Date]])</f>
        <v>2026</v>
      </c>
    </row>
    <row r="137" spans="1:20" ht="15.6">
      <c r="A137" s="2">
        <v>3117</v>
      </c>
      <c r="B137" s="3">
        <v>46052</v>
      </c>
      <c r="C137" s="13">
        <f>YEAR(SalesDataTable[[#This Row],[Order Date]])</f>
        <v>2026</v>
      </c>
      <c r="D137" s="4" t="str">
        <f>"Q"&amp;ROUNDUP(MONTH(SalesDataTable[[#This Row],[Order Date]])/3,0)</f>
        <v>Q1</v>
      </c>
      <c r="E137" s="4" t="str">
        <f>TEXT(SalesDataTable[[#This Row],[Order Date]],"MMM")</f>
        <v>Jan</v>
      </c>
      <c r="F137" s="4" t="s">
        <v>6</v>
      </c>
      <c r="G137" s="4" t="s">
        <v>43</v>
      </c>
      <c r="H137" s="4" t="s">
        <v>2</v>
      </c>
      <c r="I137" s="4" t="s">
        <v>13</v>
      </c>
      <c r="J137" s="4" t="s">
        <v>23</v>
      </c>
      <c r="K137" s="4" t="s">
        <v>40</v>
      </c>
      <c r="L137" s="9">
        <v>3</v>
      </c>
      <c r="M137" s="6">
        <v>80.08</v>
      </c>
      <c r="N137" s="7">
        <v>0</v>
      </c>
      <c r="O137" s="6">
        <v>39.450000000000003</v>
      </c>
      <c r="P137" s="6">
        <f t="shared" si="8"/>
        <v>240.24</v>
      </c>
      <c r="Q137" s="6">
        <f t="shared" si="9"/>
        <v>118.35000000000001</v>
      </c>
      <c r="R137" s="6">
        <f t="shared" si="10"/>
        <v>121.89</v>
      </c>
      <c r="S137" s="8">
        <f t="shared" si="11"/>
        <v>0.50736763236763238</v>
      </c>
      <c r="T137" s="5">
        <f>YEAR(SalesDataTable[[#This Row],[Order Date]])</f>
        <v>2026</v>
      </c>
    </row>
    <row r="138" spans="1:20" ht="15.6">
      <c r="A138" s="2">
        <v>3328</v>
      </c>
      <c r="B138" s="3">
        <v>46052</v>
      </c>
      <c r="C138" s="13">
        <f>YEAR(SalesDataTable[[#This Row],[Order Date]])</f>
        <v>2026</v>
      </c>
      <c r="D138" s="4" t="str">
        <f>"Q"&amp;ROUNDUP(MONTH(SalesDataTable[[#This Row],[Order Date]])/3,0)</f>
        <v>Q1</v>
      </c>
      <c r="E138" s="4" t="str">
        <f>TEXT(SalesDataTable[[#This Row],[Order Date]],"MMM")</f>
        <v>Jan</v>
      </c>
      <c r="F138" s="4" t="s">
        <v>11</v>
      </c>
      <c r="G138" s="4" t="s">
        <v>25</v>
      </c>
      <c r="H138" s="4" t="s">
        <v>19</v>
      </c>
      <c r="I138" s="4" t="s">
        <v>3</v>
      </c>
      <c r="J138" s="4" t="s">
        <v>34</v>
      </c>
      <c r="K138" s="4" t="s">
        <v>38</v>
      </c>
      <c r="L138" s="9">
        <v>1</v>
      </c>
      <c r="M138" s="6">
        <v>120.48</v>
      </c>
      <c r="N138" s="7">
        <v>0</v>
      </c>
      <c r="O138" s="6">
        <v>69.55</v>
      </c>
      <c r="P138" s="6">
        <f t="shared" si="8"/>
        <v>120.48</v>
      </c>
      <c r="Q138" s="6">
        <f t="shared" si="9"/>
        <v>69.55</v>
      </c>
      <c r="R138" s="6">
        <f t="shared" si="10"/>
        <v>50.930000000000007</v>
      </c>
      <c r="S138" s="8">
        <f t="shared" si="11"/>
        <v>0.42272576361221786</v>
      </c>
      <c r="T138" s="5">
        <f>YEAR(SalesDataTable[[#This Row],[Order Date]])</f>
        <v>2026</v>
      </c>
    </row>
    <row r="139" spans="1:20" ht="15.6">
      <c r="A139" s="2">
        <v>3822</v>
      </c>
      <c r="B139" s="3">
        <v>46052</v>
      </c>
      <c r="C139" s="13">
        <f>YEAR(SalesDataTable[[#This Row],[Order Date]])</f>
        <v>2026</v>
      </c>
      <c r="D139" s="4" t="str">
        <f>"Q"&amp;ROUNDUP(MONTH(SalesDataTable[[#This Row],[Order Date]])/3,0)</f>
        <v>Q1</v>
      </c>
      <c r="E139" s="4" t="str">
        <f>TEXT(SalesDataTable[[#This Row],[Order Date]],"MMM")</f>
        <v>Jan</v>
      </c>
      <c r="F139" s="4" t="s">
        <v>20</v>
      </c>
      <c r="G139" s="4" t="s">
        <v>31</v>
      </c>
      <c r="H139" s="4" t="s">
        <v>2</v>
      </c>
      <c r="I139" s="4" t="s">
        <v>3</v>
      </c>
      <c r="J139" s="4" t="s">
        <v>34</v>
      </c>
      <c r="K139" s="4" t="s">
        <v>35</v>
      </c>
      <c r="L139" s="9">
        <v>1</v>
      </c>
      <c r="M139" s="6">
        <v>39.369999999999997</v>
      </c>
      <c r="N139" s="7">
        <v>0.05</v>
      </c>
      <c r="O139" s="6">
        <v>14.66</v>
      </c>
      <c r="P139" s="6">
        <f t="shared" si="8"/>
        <v>37.401499999999999</v>
      </c>
      <c r="Q139" s="6">
        <f t="shared" si="9"/>
        <v>14.66</v>
      </c>
      <c r="R139" s="6">
        <f t="shared" si="10"/>
        <v>22.741499999999998</v>
      </c>
      <c r="S139" s="8">
        <f t="shared" si="11"/>
        <v>0.60803711081106371</v>
      </c>
      <c r="T139" s="5">
        <f>YEAR(SalesDataTable[[#This Row],[Order Date]])</f>
        <v>2026</v>
      </c>
    </row>
    <row r="140" spans="1:20" ht="15.6">
      <c r="A140" s="2">
        <v>4125</v>
      </c>
      <c r="B140" s="3">
        <v>46052</v>
      </c>
      <c r="C140" s="13">
        <f>YEAR(SalesDataTable[[#This Row],[Order Date]])</f>
        <v>2026</v>
      </c>
      <c r="D140" s="4" t="str">
        <f>"Q"&amp;ROUNDUP(MONTH(SalesDataTable[[#This Row],[Order Date]])/3,0)</f>
        <v>Q1</v>
      </c>
      <c r="E140" s="4" t="str">
        <f>TEXT(SalesDataTable[[#This Row],[Order Date]],"MMM")</f>
        <v>Jan</v>
      </c>
      <c r="F140" s="4" t="s">
        <v>6</v>
      </c>
      <c r="G140" s="4" t="s">
        <v>43</v>
      </c>
      <c r="H140" s="4" t="s">
        <v>8</v>
      </c>
      <c r="I140" s="4" t="s">
        <v>16</v>
      </c>
      <c r="J140" s="4" t="s">
        <v>23</v>
      </c>
      <c r="K140" s="4" t="s">
        <v>40</v>
      </c>
      <c r="L140" s="9">
        <v>8</v>
      </c>
      <c r="M140" s="6">
        <v>81.06</v>
      </c>
      <c r="N140" s="7">
        <v>0.15</v>
      </c>
      <c r="O140" s="6">
        <v>39.549999999999997</v>
      </c>
      <c r="P140" s="6">
        <f t="shared" si="8"/>
        <v>551.20799999999997</v>
      </c>
      <c r="Q140" s="6">
        <f t="shared" si="9"/>
        <v>316.39999999999998</v>
      </c>
      <c r="R140" s="6">
        <f t="shared" si="10"/>
        <v>234.80799999999999</v>
      </c>
      <c r="S140" s="8">
        <f t="shared" si="11"/>
        <v>0.42598801178502488</v>
      </c>
      <c r="T140" s="5">
        <f>YEAR(SalesDataTable[[#This Row],[Order Date]])</f>
        <v>2026</v>
      </c>
    </row>
    <row r="141" spans="1:20" ht="15.6">
      <c r="A141" s="2">
        <v>4592</v>
      </c>
      <c r="B141" s="3">
        <v>46052</v>
      </c>
      <c r="C141" s="13">
        <f>YEAR(SalesDataTable[[#This Row],[Order Date]])</f>
        <v>2026</v>
      </c>
      <c r="D141" s="4" t="str">
        <f>"Q"&amp;ROUNDUP(MONTH(SalesDataTable[[#This Row],[Order Date]])/3,0)</f>
        <v>Q1</v>
      </c>
      <c r="E141" s="4" t="str">
        <f>TEXT(SalesDataTable[[#This Row],[Order Date]],"MMM")</f>
        <v>Jan</v>
      </c>
      <c r="F141" s="4" t="s">
        <v>6</v>
      </c>
      <c r="G141" s="4" t="s">
        <v>43</v>
      </c>
      <c r="H141" s="4" t="s">
        <v>28</v>
      </c>
      <c r="I141" s="4" t="s">
        <v>3</v>
      </c>
      <c r="J141" s="4" t="s">
        <v>34</v>
      </c>
      <c r="K141" s="4" t="s">
        <v>38</v>
      </c>
      <c r="L141" s="9">
        <v>5</v>
      </c>
      <c r="M141" s="6">
        <v>120.4</v>
      </c>
      <c r="N141" s="7">
        <v>0</v>
      </c>
      <c r="O141" s="6">
        <v>69.510000000000005</v>
      </c>
      <c r="P141" s="6">
        <f t="shared" si="8"/>
        <v>602</v>
      </c>
      <c r="Q141" s="6">
        <f t="shared" si="9"/>
        <v>347.55</v>
      </c>
      <c r="R141" s="6">
        <f t="shared" si="10"/>
        <v>254.45</v>
      </c>
      <c r="S141" s="8">
        <f t="shared" si="11"/>
        <v>0.42267441860465116</v>
      </c>
      <c r="T141" s="5">
        <f>YEAR(SalesDataTable[[#This Row],[Order Date]])</f>
        <v>2026</v>
      </c>
    </row>
    <row r="142" spans="1:20" ht="15.6">
      <c r="A142" s="2">
        <v>373</v>
      </c>
      <c r="B142" s="3">
        <v>46053</v>
      </c>
      <c r="C142" s="13">
        <f>YEAR(SalesDataTable[[#This Row],[Order Date]])</f>
        <v>2026</v>
      </c>
      <c r="D142" s="4" t="str">
        <f>"Q"&amp;ROUNDUP(MONTH(SalesDataTable[[#This Row],[Order Date]])/3,0)</f>
        <v>Q1</v>
      </c>
      <c r="E142" s="4" t="str">
        <f>TEXT(SalesDataTable[[#This Row],[Order Date]],"MMM")</f>
        <v>Jan</v>
      </c>
      <c r="F142" s="4" t="s">
        <v>11</v>
      </c>
      <c r="G142" s="4" t="s">
        <v>39</v>
      </c>
      <c r="H142" s="4" t="s">
        <v>8</v>
      </c>
      <c r="I142" s="4" t="s">
        <v>16</v>
      </c>
      <c r="J142" s="4" t="s">
        <v>14</v>
      </c>
      <c r="K142" s="4" t="s">
        <v>32</v>
      </c>
      <c r="L142" s="9">
        <v>10</v>
      </c>
      <c r="M142" s="6">
        <v>47.71</v>
      </c>
      <c r="N142" s="7">
        <v>0.1</v>
      </c>
      <c r="O142" s="6">
        <v>18.649999999999999</v>
      </c>
      <c r="P142" s="6">
        <f t="shared" si="8"/>
        <v>429.39000000000004</v>
      </c>
      <c r="Q142" s="6">
        <f t="shared" si="9"/>
        <v>186.5</v>
      </c>
      <c r="R142" s="6">
        <f t="shared" si="10"/>
        <v>242.89000000000004</v>
      </c>
      <c r="S142" s="8">
        <f t="shared" si="11"/>
        <v>0.56566291716155481</v>
      </c>
      <c r="T142" s="5">
        <f>YEAR(SalesDataTable[[#This Row],[Order Date]])</f>
        <v>2026</v>
      </c>
    </row>
    <row r="143" spans="1:20" ht="15.6">
      <c r="A143" s="2">
        <v>672</v>
      </c>
      <c r="B143" s="3">
        <v>46053</v>
      </c>
      <c r="C143" s="13">
        <f>YEAR(SalesDataTable[[#This Row],[Order Date]])</f>
        <v>2026</v>
      </c>
      <c r="D143" s="4" t="str">
        <f>"Q"&amp;ROUNDUP(MONTH(SalesDataTable[[#This Row],[Order Date]])/3,0)</f>
        <v>Q1</v>
      </c>
      <c r="E143" s="4" t="str">
        <f>TEXT(SalesDataTable[[#This Row],[Order Date]],"MMM")</f>
        <v>Jan</v>
      </c>
      <c r="F143" s="4" t="s">
        <v>0</v>
      </c>
      <c r="G143" s="4" t="s">
        <v>36</v>
      </c>
      <c r="H143" s="4" t="s">
        <v>2</v>
      </c>
      <c r="I143" s="4" t="s">
        <v>16</v>
      </c>
      <c r="J143" s="4" t="s">
        <v>4</v>
      </c>
      <c r="K143" s="4" t="s">
        <v>30</v>
      </c>
      <c r="L143" s="9">
        <v>1</v>
      </c>
      <c r="M143" s="6">
        <v>102.92</v>
      </c>
      <c r="N143" s="7">
        <v>0.05</v>
      </c>
      <c r="O143" s="6">
        <v>50.92</v>
      </c>
      <c r="P143" s="6">
        <f t="shared" si="8"/>
        <v>97.774000000000001</v>
      </c>
      <c r="Q143" s="6">
        <f t="shared" si="9"/>
        <v>50.92</v>
      </c>
      <c r="R143" s="6">
        <f t="shared" si="10"/>
        <v>46.853999999999999</v>
      </c>
      <c r="S143" s="8">
        <f t="shared" si="11"/>
        <v>0.4792071511853867</v>
      </c>
      <c r="T143" s="5">
        <f>YEAR(SalesDataTable[[#This Row],[Order Date]])</f>
        <v>2026</v>
      </c>
    </row>
    <row r="144" spans="1:20" ht="15.6">
      <c r="A144" s="2">
        <v>1125</v>
      </c>
      <c r="B144" s="3">
        <v>46053</v>
      </c>
      <c r="C144" s="13">
        <f>YEAR(SalesDataTable[[#This Row],[Order Date]])</f>
        <v>2026</v>
      </c>
      <c r="D144" s="4" t="str">
        <f>"Q"&amp;ROUNDUP(MONTH(SalesDataTable[[#This Row],[Order Date]])/3,0)</f>
        <v>Q1</v>
      </c>
      <c r="E144" s="4" t="str">
        <f>TEXT(SalesDataTable[[#This Row],[Order Date]],"MMM")</f>
        <v>Jan</v>
      </c>
      <c r="F144" s="4" t="s">
        <v>6</v>
      </c>
      <c r="G144" s="4" t="s">
        <v>7</v>
      </c>
      <c r="H144" s="4" t="s">
        <v>2</v>
      </c>
      <c r="I144" s="4" t="s">
        <v>3</v>
      </c>
      <c r="J144" s="4" t="s">
        <v>9</v>
      </c>
      <c r="K144" s="4" t="s">
        <v>46</v>
      </c>
      <c r="L144" s="9">
        <v>1</v>
      </c>
      <c r="M144" s="6">
        <v>72.69</v>
      </c>
      <c r="N144" s="7">
        <v>0.1</v>
      </c>
      <c r="O144" s="6">
        <v>32.67</v>
      </c>
      <c r="P144" s="6">
        <f t="shared" si="8"/>
        <v>65.421000000000006</v>
      </c>
      <c r="Q144" s="6">
        <f t="shared" si="9"/>
        <v>32.67</v>
      </c>
      <c r="R144" s="6">
        <f t="shared" si="10"/>
        <v>32.751000000000005</v>
      </c>
      <c r="S144" s="8">
        <f t="shared" si="11"/>
        <v>0.50061906727197691</v>
      </c>
      <c r="T144" s="5">
        <f>YEAR(SalesDataTable[[#This Row],[Order Date]])</f>
        <v>2026</v>
      </c>
    </row>
    <row r="145" spans="1:20" ht="15.6">
      <c r="A145" s="2">
        <v>1164</v>
      </c>
      <c r="B145" s="3">
        <v>46053</v>
      </c>
      <c r="C145" s="13">
        <f>YEAR(SalesDataTable[[#This Row],[Order Date]])</f>
        <v>2026</v>
      </c>
      <c r="D145" s="4" t="str">
        <f>"Q"&amp;ROUNDUP(MONTH(SalesDataTable[[#This Row],[Order Date]])/3,0)</f>
        <v>Q1</v>
      </c>
      <c r="E145" s="4" t="str">
        <f>TEXT(SalesDataTable[[#This Row],[Order Date]],"MMM")</f>
        <v>Jan</v>
      </c>
      <c r="F145" s="4" t="s">
        <v>0</v>
      </c>
      <c r="G145" s="4" t="s">
        <v>1</v>
      </c>
      <c r="H145" s="4" t="s">
        <v>2</v>
      </c>
      <c r="I145" s="4" t="s">
        <v>13</v>
      </c>
      <c r="J145" s="4" t="s">
        <v>4</v>
      </c>
      <c r="K145" s="4" t="s">
        <v>5</v>
      </c>
      <c r="L145" s="9">
        <v>1</v>
      </c>
      <c r="M145" s="6">
        <v>79.989999999999995</v>
      </c>
      <c r="N145" s="7">
        <v>0.05</v>
      </c>
      <c r="O145" s="6">
        <v>43.02</v>
      </c>
      <c r="P145" s="6">
        <f t="shared" si="8"/>
        <v>75.990499999999997</v>
      </c>
      <c r="Q145" s="6">
        <f t="shared" si="9"/>
        <v>43.02</v>
      </c>
      <c r="R145" s="6">
        <f t="shared" si="10"/>
        <v>32.970499999999994</v>
      </c>
      <c r="S145" s="8">
        <f t="shared" si="11"/>
        <v>0.43387660299642711</v>
      </c>
      <c r="T145" s="5">
        <f>YEAR(SalesDataTable[[#This Row],[Order Date]])</f>
        <v>2026</v>
      </c>
    </row>
    <row r="146" spans="1:20" ht="15.6">
      <c r="A146" s="2">
        <v>1613</v>
      </c>
      <c r="B146" s="3">
        <v>46053</v>
      </c>
      <c r="C146" s="13">
        <f>YEAR(SalesDataTable[[#This Row],[Order Date]])</f>
        <v>2026</v>
      </c>
      <c r="D146" s="4" t="str">
        <f>"Q"&amp;ROUNDUP(MONTH(SalesDataTable[[#This Row],[Order Date]])/3,0)</f>
        <v>Q1</v>
      </c>
      <c r="E146" s="4" t="str">
        <f>TEXT(SalesDataTable[[#This Row],[Order Date]],"MMM")</f>
        <v>Jan</v>
      </c>
      <c r="F146" s="4" t="s">
        <v>6</v>
      </c>
      <c r="G146" s="4" t="s">
        <v>27</v>
      </c>
      <c r="H146" s="4" t="s">
        <v>8</v>
      </c>
      <c r="I146" s="4" t="s">
        <v>16</v>
      </c>
      <c r="J146" s="4" t="s">
        <v>34</v>
      </c>
      <c r="K146" s="4" t="s">
        <v>45</v>
      </c>
      <c r="L146" s="9">
        <v>4</v>
      </c>
      <c r="M146" s="6">
        <v>51.11</v>
      </c>
      <c r="N146" s="7">
        <v>0.15</v>
      </c>
      <c r="O146" s="6">
        <v>22.25</v>
      </c>
      <c r="P146" s="6">
        <f t="shared" si="8"/>
        <v>173.774</v>
      </c>
      <c r="Q146" s="6">
        <f t="shared" si="9"/>
        <v>89</v>
      </c>
      <c r="R146" s="6">
        <f t="shared" si="10"/>
        <v>84.774000000000001</v>
      </c>
      <c r="S146" s="8">
        <f t="shared" si="11"/>
        <v>0.48784052850253778</v>
      </c>
      <c r="T146" s="5">
        <f>YEAR(SalesDataTable[[#This Row],[Order Date]])</f>
        <v>2026</v>
      </c>
    </row>
    <row r="147" spans="1:20" ht="15.6">
      <c r="A147" s="2">
        <v>2149</v>
      </c>
      <c r="B147" s="3">
        <v>46053</v>
      </c>
      <c r="C147" s="13">
        <f>YEAR(SalesDataTable[[#This Row],[Order Date]])</f>
        <v>2026</v>
      </c>
      <c r="D147" s="4" t="str">
        <f>"Q"&amp;ROUNDUP(MONTH(SalesDataTable[[#This Row],[Order Date]])/3,0)</f>
        <v>Q1</v>
      </c>
      <c r="E147" s="4" t="str">
        <f>TEXT(SalesDataTable[[#This Row],[Order Date]],"MMM")</f>
        <v>Jan</v>
      </c>
      <c r="F147" s="4" t="s">
        <v>0</v>
      </c>
      <c r="G147" s="4" t="s">
        <v>50</v>
      </c>
      <c r="H147" s="4" t="s">
        <v>2</v>
      </c>
      <c r="I147" s="4" t="s">
        <v>3</v>
      </c>
      <c r="J147" s="4" t="s">
        <v>34</v>
      </c>
      <c r="K147" s="4" t="s">
        <v>38</v>
      </c>
      <c r="L147" s="9">
        <v>2</v>
      </c>
      <c r="M147" s="6">
        <v>124.83</v>
      </c>
      <c r="N147" s="7">
        <v>0</v>
      </c>
      <c r="O147" s="6">
        <v>70.91</v>
      </c>
      <c r="P147" s="6">
        <f t="shared" si="8"/>
        <v>249.66</v>
      </c>
      <c r="Q147" s="6">
        <f t="shared" si="9"/>
        <v>141.82</v>
      </c>
      <c r="R147" s="6">
        <f t="shared" si="10"/>
        <v>107.84</v>
      </c>
      <c r="S147" s="8">
        <f t="shared" si="11"/>
        <v>0.43194744853000083</v>
      </c>
      <c r="T147" s="5">
        <f>YEAR(SalesDataTable[[#This Row],[Order Date]])</f>
        <v>2026</v>
      </c>
    </row>
    <row r="148" spans="1:20" ht="15.6">
      <c r="A148" s="2">
        <v>2593</v>
      </c>
      <c r="B148" s="3">
        <v>46053</v>
      </c>
      <c r="C148" s="13">
        <f>YEAR(SalesDataTable[[#This Row],[Order Date]])</f>
        <v>2026</v>
      </c>
      <c r="D148" s="4" t="str">
        <f>"Q"&amp;ROUNDUP(MONTH(SalesDataTable[[#This Row],[Order Date]])/3,0)</f>
        <v>Q1</v>
      </c>
      <c r="E148" s="4" t="str">
        <f>TEXT(SalesDataTable[[#This Row],[Order Date]],"MMM")</f>
        <v>Jan</v>
      </c>
      <c r="F148" s="4" t="s">
        <v>6</v>
      </c>
      <c r="G148" s="4" t="s">
        <v>41</v>
      </c>
      <c r="H148" s="4" t="s">
        <v>19</v>
      </c>
      <c r="I148" s="4" t="s">
        <v>13</v>
      </c>
      <c r="J148" s="4" t="s">
        <v>4</v>
      </c>
      <c r="K148" s="4" t="s">
        <v>26</v>
      </c>
      <c r="L148" s="9">
        <v>6</v>
      </c>
      <c r="M148" s="6">
        <v>41.07</v>
      </c>
      <c r="N148" s="7">
        <v>0.1</v>
      </c>
      <c r="O148" s="6">
        <v>16.29</v>
      </c>
      <c r="P148" s="6">
        <f t="shared" si="8"/>
        <v>221.77800000000002</v>
      </c>
      <c r="Q148" s="6">
        <f t="shared" si="9"/>
        <v>97.74</v>
      </c>
      <c r="R148" s="6">
        <f t="shared" si="10"/>
        <v>124.03800000000003</v>
      </c>
      <c r="S148" s="8">
        <f t="shared" si="11"/>
        <v>0.55928901874847825</v>
      </c>
      <c r="T148" s="5">
        <f>YEAR(SalesDataTable[[#This Row],[Order Date]])</f>
        <v>2026</v>
      </c>
    </row>
    <row r="149" spans="1:20" ht="15.6">
      <c r="A149" s="2">
        <v>2659</v>
      </c>
      <c r="B149" s="3">
        <v>46053</v>
      </c>
      <c r="C149" s="13">
        <f>YEAR(SalesDataTable[[#This Row],[Order Date]])</f>
        <v>2026</v>
      </c>
      <c r="D149" s="4" t="str">
        <f>"Q"&amp;ROUNDUP(MONTH(SalesDataTable[[#This Row],[Order Date]])/3,0)</f>
        <v>Q1</v>
      </c>
      <c r="E149" s="4" t="str">
        <f>TEXT(SalesDataTable[[#This Row],[Order Date]],"MMM")</f>
        <v>Jan</v>
      </c>
      <c r="F149" s="4" t="s">
        <v>0</v>
      </c>
      <c r="G149" s="4" t="s">
        <v>50</v>
      </c>
      <c r="H149" s="4" t="s">
        <v>2</v>
      </c>
      <c r="I149" s="4" t="s">
        <v>13</v>
      </c>
      <c r="J149" s="4" t="s">
        <v>14</v>
      </c>
      <c r="K149" s="4" t="s">
        <v>15</v>
      </c>
      <c r="L149" s="9">
        <v>1</v>
      </c>
      <c r="M149" s="6">
        <v>36.020000000000003</v>
      </c>
      <c r="N149" s="7">
        <v>0</v>
      </c>
      <c r="O149" s="6">
        <v>13.34</v>
      </c>
      <c r="P149" s="6">
        <f t="shared" si="8"/>
        <v>36.020000000000003</v>
      </c>
      <c r="Q149" s="6">
        <f t="shared" si="9"/>
        <v>13.34</v>
      </c>
      <c r="R149" s="6">
        <f t="shared" si="10"/>
        <v>22.680000000000003</v>
      </c>
      <c r="S149" s="8">
        <f t="shared" si="11"/>
        <v>0.62965019433647973</v>
      </c>
      <c r="T149" s="5">
        <f>YEAR(SalesDataTable[[#This Row],[Order Date]])</f>
        <v>2026</v>
      </c>
    </row>
    <row r="150" spans="1:20" ht="15.6">
      <c r="A150" s="2">
        <v>3496</v>
      </c>
      <c r="B150" s="3">
        <v>46053</v>
      </c>
      <c r="C150" s="13">
        <f>YEAR(SalesDataTable[[#This Row],[Order Date]])</f>
        <v>2026</v>
      </c>
      <c r="D150" s="4" t="str">
        <f>"Q"&amp;ROUNDUP(MONTH(SalesDataTable[[#This Row],[Order Date]])/3,0)</f>
        <v>Q1</v>
      </c>
      <c r="E150" s="4" t="str">
        <f>TEXT(SalesDataTable[[#This Row],[Order Date]],"MMM")</f>
        <v>Jan</v>
      </c>
      <c r="F150" s="4" t="s">
        <v>0</v>
      </c>
      <c r="G150" s="4" t="s">
        <v>1</v>
      </c>
      <c r="H150" s="4" t="s">
        <v>19</v>
      </c>
      <c r="I150" s="4" t="s">
        <v>3</v>
      </c>
      <c r="J150" s="4" t="s">
        <v>34</v>
      </c>
      <c r="K150" s="4" t="s">
        <v>42</v>
      </c>
      <c r="L150" s="9">
        <v>1</v>
      </c>
      <c r="M150" s="6">
        <v>35.82</v>
      </c>
      <c r="N150" s="7">
        <v>0.05</v>
      </c>
      <c r="O150" s="6">
        <v>14.32</v>
      </c>
      <c r="P150" s="6">
        <f t="shared" si="8"/>
        <v>34.028999999999996</v>
      </c>
      <c r="Q150" s="6">
        <f t="shared" si="9"/>
        <v>14.32</v>
      </c>
      <c r="R150" s="6">
        <f t="shared" si="10"/>
        <v>19.708999999999996</v>
      </c>
      <c r="S150" s="8">
        <f t="shared" si="11"/>
        <v>0.57918246201769075</v>
      </c>
      <c r="T150" s="5">
        <f>YEAR(SalesDataTable[[#This Row],[Order Date]])</f>
        <v>2026</v>
      </c>
    </row>
    <row r="151" spans="1:20" ht="15.6">
      <c r="A151" s="2">
        <v>3889</v>
      </c>
      <c r="B151" s="3">
        <v>46053</v>
      </c>
      <c r="C151" s="13">
        <f>YEAR(SalesDataTable[[#This Row],[Order Date]])</f>
        <v>2026</v>
      </c>
      <c r="D151" s="4" t="str">
        <f>"Q"&amp;ROUNDUP(MONTH(SalesDataTable[[#This Row],[Order Date]])/3,0)</f>
        <v>Q1</v>
      </c>
      <c r="E151" s="4" t="str">
        <f>TEXT(SalesDataTable[[#This Row],[Order Date]],"MMM")</f>
        <v>Jan</v>
      </c>
      <c r="F151" s="4" t="s">
        <v>11</v>
      </c>
      <c r="G151" s="4" t="s">
        <v>18</v>
      </c>
      <c r="H151" s="4" t="s">
        <v>19</v>
      </c>
      <c r="I151" s="4" t="s">
        <v>3</v>
      </c>
      <c r="J151" s="4" t="s">
        <v>4</v>
      </c>
      <c r="K151" s="4" t="s">
        <v>30</v>
      </c>
      <c r="L151" s="9">
        <v>3</v>
      </c>
      <c r="M151" s="6">
        <v>103.94</v>
      </c>
      <c r="N151" s="7">
        <v>0.1</v>
      </c>
      <c r="O151" s="6">
        <v>50.67</v>
      </c>
      <c r="P151" s="6">
        <f t="shared" si="8"/>
        <v>280.63799999999998</v>
      </c>
      <c r="Q151" s="6">
        <f t="shared" si="9"/>
        <v>152.01</v>
      </c>
      <c r="R151" s="6">
        <f t="shared" si="10"/>
        <v>128.62799999999999</v>
      </c>
      <c r="S151" s="8">
        <f t="shared" si="11"/>
        <v>0.45834135077929572</v>
      </c>
      <c r="T151" s="5">
        <f>YEAR(SalesDataTable[[#This Row],[Order Date]])</f>
        <v>2026</v>
      </c>
    </row>
    <row r="152" spans="1:20" ht="15.6">
      <c r="A152" s="2">
        <v>1432</v>
      </c>
      <c r="B152" s="3">
        <v>46054</v>
      </c>
      <c r="C152" s="13">
        <f>YEAR(SalesDataTable[[#This Row],[Order Date]])</f>
        <v>2026</v>
      </c>
      <c r="D152" s="4" t="str">
        <f>"Q"&amp;ROUNDUP(MONTH(SalesDataTable[[#This Row],[Order Date]])/3,0)</f>
        <v>Q1</v>
      </c>
      <c r="E152" s="4" t="str">
        <f>TEXT(SalesDataTable[[#This Row],[Order Date]],"MMM")</f>
        <v>Feb</v>
      </c>
      <c r="F152" s="4" t="s">
        <v>0</v>
      </c>
      <c r="G152" s="4" t="s">
        <v>1</v>
      </c>
      <c r="H152" s="4" t="s">
        <v>2</v>
      </c>
      <c r="I152" s="4" t="s">
        <v>3</v>
      </c>
      <c r="J152" s="4" t="s">
        <v>9</v>
      </c>
      <c r="K152" s="4" t="s">
        <v>17</v>
      </c>
      <c r="L152" s="9">
        <v>1</v>
      </c>
      <c r="M152" s="6">
        <v>140.53</v>
      </c>
      <c r="N152" s="7">
        <v>0</v>
      </c>
      <c r="O152" s="6">
        <v>77.36</v>
      </c>
      <c r="P152" s="6">
        <f t="shared" si="8"/>
        <v>140.53</v>
      </c>
      <c r="Q152" s="6">
        <f t="shared" si="9"/>
        <v>77.36</v>
      </c>
      <c r="R152" s="6">
        <f t="shared" si="10"/>
        <v>63.17</v>
      </c>
      <c r="S152" s="8">
        <f t="shared" si="11"/>
        <v>0.44951255959581587</v>
      </c>
      <c r="T152" s="5">
        <f>YEAR(SalesDataTable[[#This Row],[Order Date]])</f>
        <v>2026</v>
      </c>
    </row>
    <row r="153" spans="1:20" ht="15.6">
      <c r="A153" s="2">
        <v>1778</v>
      </c>
      <c r="B153" s="3">
        <v>46054</v>
      </c>
      <c r="C153" s="13">
        <f>YEAR(SalesDataTable[[#This Row],[Order Date]])</f>
        <v>2026</v>
      </c>
      <c r="D153" s="4" t="str">
        <f>"Q"&amp;ROUNDUP(MONTH(SalesDataTable[[#This Row],[Order Date]])/3,0)</f>
        <v>Q1</v>
      </c>
      <c r="E153" s="4" t="str">
        <f>TEXT(SalesDataTable[[#This Row],[Order Date]],"MMM")</f>
        <v>Feb</v>
      </c>
      <c r="F153" s="4" t="s">
        <v>20</v>
      </c>
      <c r="G153" s="4" t="s">
        <v>31</v>
      </c>
      <c r="H153" s="4" t="s">
        <v>19</v>
      </c>
      <c r="I153" s="4" t="s">
        <v>3</v>
      </c>
      <c r="J153" s="4" t="s">
        <v>9</v>
      </c>
      <c r="K153" s="4" t="s">
        <v>17</v>
      </c>
      <c r="L153" s="9">
        <v>1</v>
      </c>
      <c r="M153" s="6">
        <v>142.03</v>
      </c>
      <c r="N153" s="7">
        <v>0.05</v>
      </c>
      <c r="O153" s="6">
        <v>77.069999999999993</v>
      </c>
      <c r="P153" s="6">
        <f t="shared" si="8"/>
        <v>134.92849999999999</v>
      </c>
      <c r="Q153" s="6">
        <f t="shared" si="9"/>
        <v>77.069999999999993</v>
      </c>
      <c r="R153" s="6">
        <f t="shared" si="10"/>
        <v>57.858499999999992</v>
      </c>
      <c r="S153" s="8">
        <f t="shared" si="11"/>
        <v>0.42880859121682963</v>
      </c>
      <c r="T153" s="5">
        <f>YEAR(SalesDataTable[[#This Row],[Order Date]])</f>
        <v>2026</v>
      </c>
    </row>
    <row r="154" spans="1:20" ht="15.6">
      <c r="A154" s="2">
        <v>2047</v>
      </c>
      <c r="B154" s="3">
        <v>46054</v>
      </c>
      <c r="C154" s="13">
        <f>YEAR(SalesDataTable[[#This Row],[Order Date]])</f>
        <v>2026</v>
      </c>
      <c r="D154" s="4" t="str">
        <f>"Q"&amp;ROUNDUP(MONTH(SalesDataTable[[#This Row],[Order Date]])/3,0)</f>
        <v>Q1</v>
      </c>
      <c r="E154" s="4" t="str">
        <f>TEXT(SalesDataTable[[#This Row],[Order Date]],"MMM")</f>
        <v>Feb</v>
      </c>
      <c r="F154" s="4" t="s">
        <v>11</v>
      </c>
      <c r="G154" s="4" t="s">
        <v>25</v>
      </c>
      <c r="H154" s="4" t="s">
        <v>8</v>
      </c>
      <c r="I154" s="4" t="s">
        <v>16</v>
      </c>
      <c r="J154" s="4" t="s">
        <v>23</v>
      </c>
      <c r="K154" s="4" t="s">
        <v>51</v>
      </c>
      <c r="L154" s="9">
        <v>12</v>
      </c>
      <c r="M154" s="6">
        <v>124.84</v>
      </c>
      <c r="N154" s="7">
        <v>0.1</v>
      </c>
      <c r="O154" s="6">
        <v>59.47</v>
      </c>
      <c r="P154" s="6">
        <f t="shared" si="8"/>
        <v>1348.2719999999999</v>
      </c>
      <c r="Q154" s="6">
        <f t="shared" si="9"/>
        <v>713.64</v>
      </c>
      <c r="R154" s="6">
        <f t="shared" si="10"/>
        <v>634.63199999999995</v>
      </c>
      <c r="S154" s="8">
        <f t="shared" si="11"/>
        <v>0.47070027412866244</v>
      </c>
      <c r="T154" s="5">
        <f>YEAR(SalesDataTable[[#This Row],[Order Date]])</f>
        <v>2026</v>
      </c>
    </row>
    <row r="155" spans="1:20" ht="15.6">
      <c r="A155" s="2">
        <v>2668</v>
      </c>
      <c r="B155" s="3">
        <v>46054</v>
      </c>
      <c r="C155" s="13">
        <f>YEAR(SalesDataTable[[#This Row],[Order Date]])</f>
        <v>2026</v>
      </c>
      <c r="D155" s="4" t="str">
        <f>"Q"&amp;ROUNDUP(MONTH(SalesDataTable[[#This Row],[Order Date]])/3,0)</f>
        <v>Q1</v>
      </c>
      <c r="E155" s="4" t="str">
        <f>TEXT(SalesDataTable[[#This Row],[Order Date]],"MMM")</f>
        <v>Feb</v>
      </c>
      <c r="F155" s="4" t="s">
        <v>6</v>
      </c>
      <c r="G155" s="4" t="s">
        <v>43</v>
      </c>
      <c r="H155" s="4" t="s">
        <v>2</v>
      </c>
      <c r="I155" s="4" t="s">
        <v>3</v>
      </c>
      <c r="J155" s="4" t="s">
        <v>34</v>
      </c>
      <c r="K155" s="4" t="s">
        <v>42</v>
      </c>
      <c r="L155" s="9">
        <v>3</v>
      </c>
      <c r="M155" s="6">
        <v>35.36</v>
      </c>
      <c r="N155" s="7">
        <v>0</v>
      </c>
      <c r="O155" s="6">
        <v>13.7</v>
      </c>
      <c r="P155" s="6">
        <f t="shared" si="8"/>
        <v>106.08</v>
      </c>
      <c r="Q155" s="6">
        <f t="shared" si="9"/>
        <v>41.099999999999994</v>
      </c>
      <c r="R155" s="6">
        <f t="shared" si="10"/>
        <v>64.98</v>
      </c>
      <c r="S155" s="8">
        <f t="shared" si="11"/>
        <v>0.61255656108597289</v>
      </c>
      <c r="T155" s="5">
        <f>YEAR(SalesDataTable[[#This Row],[Order Date]])</f>
        <v>2026</v>
      </c>
    </row>
    <row r="156" spans="1:20" ht="15.6">
      <c r="A156" s="2">
        <v>2706</v>
      </c>
      <c r="B156" s="3">
        <v>46054</v>
      </c>
      <c r="C156" s="13">
        <f>YEAR(SalesDataTable[[#This Row],[Order Date]])</f>
        <v>2026</v>
      </c>
      <c r="D156" s="4" t="str">
        <f>"Q"&amp;ROUNDUP(MONTH(SalesDataTable[[#This Row],[Order Date]])/3,0)</f>
        <v>Q1</v>
      </c>
      <c r="E156" s="4" t="str">
        <f>TEXT(SalesDataTable[[#This Row],[Order Date]],"MMM")</f>
        <v>Feb</v>
      </c>
      <c r="F156" s="4" t="s">
        <v>20</v>
      </c>
      <c r="G156" s="4" t="s">
        <v>47</v>
      </c>
      <c r="H156" s="4" t="s">
        <v>28</v>
      </c>
      <c r="I156" s="4" t="s">
        <v>3</v>
      </c>
      <c r="J156" s="4" t="s">
        <v>34</v>
      </c>
      <c r="K156" s="4" t="s">
        <v>38</v>
      </c>
      <c r="L156" s="9">
        <v>2</v>
      </c>
      <c r="M156" s="6">
        <v>122.43</v>
      </c>
      <c r="N156" s="7">
        <v>0</v>
      </c>
      <c r="O156" s="6">
        <v>69.08</v>
      </c>
      <c r="P156" s="6">
        <f t="shared" si="8"/>
        <v>244.86</v>
      </c>
      <c r="Q156" s="6">
        <f t="shared" si="9"/>
        <v>138.16</v>
      </c>
      <c r="R156" s="6">
        <f t="shared" si="10"/>
        <v>106.70000000000002</v>
      </c>
      <c r="S156" s="8">
        <f t="shared" si="11"/>
        <v>0.43575920934411505</v>
      </c>
      <c r="T156" s="5">
        <f>YEAR(SalesDataTable[[#This Row],[Order Date]])</f>
        <v>2026</v>
      </c>
    </row>
    <row r="157" spans="1:20" ht="15.6">
      <c r="A157" s="2">
        <v>2940</v>
      </c>
      <c r="B157" s="3">
        <v>46054</v>
      </c>
      <c r="C157" s="13">
        <f>YEAR(SalesDataTable[[#This Row],[Order Date]])</f>
        <v>2026</v>
      </c>
      <c r="D157" s="4" t="str">
        <f>"Q"&amp;ROUNDUP(MONTH(SalesDataTable[[#This Row],[Order Date]])/3,0)</f>
        <v>Q1</v>
      </c>
      <c r="E157" s="4" t="str">
        <f>TEXT(SalesDataTable[[#This Row],[Order Date]],"MMM")</f>
        <v>Feb</v>
      </c>
      <c r="F157" s="4" t="s">
        <v>0</v>
      </c>
      <c r="G157" s="4" t="s">
        <v>50</v>
      </c>
      <c r="H157" s="4" t="s">
        <v>28</v>
      </c>
      <c r="I157" s="4" t="s">
        <v>13</v>
      </c>
      <c r="J157" s="4" t="s">
        <v>9</v>
      </c>
      <c r="K157" s="4" t="s">
        <v>17</v>
      </c>
      <c r="L157" s="9">
        <v>2</v>
      </c>
      <c r="M157" s="6">
        <v>140.47</v>
      </c>
      <c r="N157" s="7">
        <v>0.05</v>
      </c>
      <c r="O157" s="6">
        <v>78.39</v>
      </c>
      <c r="P157" s="6">
        <f t="shared" si="8"/>
        <v>266.89299999999997</v>
      </c>
      <c r="Q157" s="6">
        <f t="shared" si="9"/>
        <v>156.78</v>
      </c>
      <c r="R157" s="6">
        <f t="shared" si="10"/>
        <v>110.11299999999997</v>
      </c>
      <c r="S157" s="8">
        <f t="shared" si="11"/>
        <v>0.41257357817552348</v>
      </c>
      <c r="T157" s="5">
        <f>YEAR(SalesDataTable[[#This Row],[Order Date]])</f>
        <v>2026</v>
      </c>
    </row>
    <row r="158" spans="1:20" ht="15.6">
      <c r="A158" s="2">
        <v>1263</v>
      </c>
      <c r="B158" s="3">
        <v>46055</v>
      </c>
      <c r="C158" s="13">
        <f>YEAR(SalesDataTable[[#This Row],[Order Date]])</f>
        <v>2026</v>
      </c>
      <c r="D158" s="4" t="str">
        <f>"Q"&amp;ROUNDUP(MONTH(SalesDataTable[[#This Row],[Order Date]])/3,0)</f>
        <v>Q1</v>
      </c>
      <c r="E158" s="4" t="str">
        <f>TEXT(SalesDataTable[[#This Row],[Order Date]],"MMM")</f>
        <v>Feb</v>
      </c>
      <c r="F158" s="4" t="s">
        <v>6</v>
      </c>
      <c r="G158" s="4" t="s">
        <v>49</v>
      </c>
      <c r="H158" s="4" t="s">
        <v>2</v>
      </c>
      <c r="I158" s="4" t="s">
        <v>3</v>
      </c>
      <c r="J158" s="4" t="s">
        <v>14</v>
      </c>
      <c r="K158" s="4" t="s">
        <v>32</v>
      </c>
      <c r="L158" s="9">
        <v>1</v>
      </c>
      <c r="M158" s="6">
        <v>45.43</v>
      </c>
      <c r="N158" s="7">
        <v>0.05</v>
      </c>
      <c r="O158" s="6">
        <v>18.670000000000002</v>
      </c>
      <c r="P158" s="6">
        <f t="shared" si="8"/>
        <v>43.158499999999997</v>
      </c>
      <c r="Q158" s="6">
        <f t="shared" si="9"/>
        <v>18.670000000000002</v>
      </c>
      <c r="R158" s="6">
        <f t="shared" si="10"/>
        <v>24.488499999999995</v>
      </c>
      <c r="S158" s="8">
        <f t="shared" si="11"/>
        <v>0.56740850585632019</v>
      </c>
      <c r="T158" s="5">
        <f>YEAR(SalesDataTable[[#This Row],[Order Date]])</f>
        <v>2026</v>
      </c>
    </row>
    <row r="159" spans="1:20" ht="15.6">
      <c r="A159" s="2">
        <v>1641</v>
      </c>
      <c r="B159" s="3">
        <v>46055</v>
      </c>
      <c r="C159" s="13">
        <f>YEAR(SalesDataTable[[#This Row],[Order Date]])</f>
        <v>2026</v>
      </c>
      <c r="D159" s="4" t="str">
        <f>"Q"&amp;ROUNDUP(MONTH(SalesDataTable[[#This Row],[Order Date]])/3,0)</f>
        <v>Q1</v>
      </c>
      <c r="E159" s="4" t="str">
        <f>TEXT(SalesDataTable[[#This Row],[Order Date]],"MMM")</f>
        <v>Feb</v>
      </c>
      <c r="F159" s="4" t="s">
        <v>20</v>
      </c>
      <c r="G159" s="4" t="s">
        <v>47</v>
      </c>
      <c r="H159" s="4" t="s">
        <v>8</v>
      </c>
      <c r="I159" s="4" t="s">
        <v>16</v>
      </c>
      <c r="J159" s="4" t="s">
        <v>4</v>
      </c>
      <c r="K159" s="4" t="s">
        <v>30</v>
      </c>
      <c r="L159" s="9">
        <v>8</v>
      </c>
      <c r="M159" s="6">
        <v>102.78</v>
      </c>
      <c r="N159" s="7">
        <v>0.15</v>
      </c>
      <c r="O159" s="6">
        <v>50.39</v>
      </c>
      <c r="P159" s="6">
        <f t="shared" si="8"/>
        <v>698.904</v>
      </c>
      <c r="Q159" s="6">
        <f t="shared" si="9"/>
        <v>403.12</v>
      </c>
      <c r="R159" s="6">
        <f t="shared" si="10"/>
        <v>295.78399999999999</v>
      </c>
      <c r="S159" s="8">
        <f t="shared" si="11"/>
        <v>0.42321119924911005</v>
      </c>
      <c r="T159" s="5">
        <f>YEAR(SalesDataTable[[#This Row],[Order Date]])</f>
        <v>2026</v>
      </c>
    </row>
    <row r="160" spans="1:20" ht="15.6">
      <c r="A160" s="2">
        <v>2014</v>
      </c>
      <c r="B160" s="3">
        <v>46055</v>
      </c>
      <c r="C160" s="13">
        <f>YEAR(SalesDataTable[[#This Row],[Order Date]])</f>
        <v>2026</v>
      </c>
      <c r="D160" s="4" t="str">
        <f>"Q"&amp;ROUNDUP(MONTH(SalesDataTable[[#This Row],[Order Date]])/3,0)</f>
        <v>Q1</v>
      </c>
      <c r="E160" s="4" t="str">
        <f>TEXT(SalesDataTable[[#This Row],[Order Date]],"MMM")</f>
        <v>Feb</v>
      </c>
      <c r="F160" s="4" t="s">
        <v>6</v>
      </c>
      <c r="G160" s="4" t="s">
        <v>41</v>
      </c>
      <c r="H160" s="4" t="s">
        <v>28</v>
      </c>
      <c r="I160" s="4" t="s">
        <v>13</v>
      </c>
      <c r="J160" s="4" t="s">
        <v>23</v>
      </c>
      <c r="K160" s="4" t="s">
        <v>51</v>
      </c>
      <c r="L160" s="9">
        <v>1</v>
      </c>
      <c r="M160" s="6">
        <v>123.95</v>
      </c>
      <c r="N160" s="7">
        <v>0</v>
      </c>
      <c r="O160" s="6">
        <v>61.32</v>
      </c>
      <c r="P160" s="6">
        <f t="shared" si="8"/>
        <v>123.95</v>
      </c>
      <c r="Q160" s="6">
        <f t="shared" si="9"/>
        <v>61.32</v>
      </c>
      <c r="R160" s="6">
        <f t="shared" si="10"/>
        <v>62.63</v>
      </c>
      <c r="S160" s="8">
        <f t="shared" si="11"/>
        <v>0.50528438886647842</v>
      </c>
      <c r="T160" s="5">
        <f>YEAR(SalesDataTable[[#This Row],[Order Date]])</f>
        <v>2026</v>
      </c>
    </row>
    <row r="161" spans="1:20" ht="15.6">
      <c r="A161" s="2">
        <v>2642</v>
      </c>
      <c r="B161" s="3">
        <v>46055</v>
      </c>
      <c r="C161" s="13">
        <f>YEAR(SalesDataTable[[#This Row],[Order Date]])</f>
        <v>2026</v>
      </c>
      <c r="D161" s="4" t="str">
        <f>"Q"&amp;ROUNDUP(MONTH(SalesDataTable[[#This Row],[Order Date]])/3,0)</f>
        <v>Q1</v>
      </c>
      <c r="E161" s="4" t="str">
        <f>TEXT(SalesDataTable[[#This Row],[Order Date]],"MMM")</f>
        <v>Feb</v>
      </c>
      <c r="F161" s="4" t="s">
        <v>6</v>
      </c>
      <c r="G161" s="4" t="s">
        <v>41</v>
      </c>
      <c r="H161" s="4" t="s">
        <v>28</v>
      </c>
      <c r="I161" s="4" t="s">
        <v>3</v>
      </c>
      <c r="J161" s="4" t="s">
        <v>23</v>
      </c>
      <c r="K161" s="4" t="s">
        <v>29</v>
      </c>
      <c r="L161" s="9">
        <v>3</v>
      </c>
      <c r="M161" s="6">
        <v>199.9</v>
      </c>
      <c r="N161" s="7">
        <v>0</v>
      </c>
      <c r="O161" s="6">
        <v>104.18</v>
      </c>
      <c r="P161" s="6">
        <f t="shared" si="8"/>
        <v>599.70000000000005</v>
      </c>
      <c r="Q161" s="6">
        <f t="shared" si="9"/>
        <v>312.54000000000002</v>
      </c>
      <c r="R161" s="6">
        <f t="shared" si="10"/>
        <v>287.16000000000003</v>
      </c>
      <c r="S161" s="8">
        <f t="shared" si="11"/>
        <v>0.47883941970985494</v>
      </c>
      <c r="T161" s="5">
        <f>YEAR(SalesDataTable[[#This Row],[Order Date]])</f>
        <v>2026</v>
      </c>
    </row>
    <row r="162" spans="1:20" ht="15.6">
      <c r="A162" s="2">
        <v>2929</v>
      </c>
      <c r="B162" s="3">
        <v>46055</v>
      </c>
      <c r="C162" s="13">
        <f>YEAR(SalesDataTable[[#This Row],[Order Date]])</f>
        <v>2026</v>
      </c>
      <c r="D162" s="4" t="str">
        <f>"Q"&amp;ROUNDUP(MONTH(SalesDataTable[[#This Row],[Order Date]])/3,0)</f>
        <v>Q1</v>
      </c>
      <c r="E162" s="4" t="str">
        <f>TEXT(SalesDataTable[[#This Row],[Order Date]],"MMM")</f>
        <v>Feb</v>
      </c>
      <c r="F162" s="4" t="s">
        <v>6</v>
      </c>
      <c r="G162" s="4" t="s">
        <v>43</v>
      </c>
      <c r="H162" s="4" t="s">
        <v>28</v>
      </c>
      <c r="I162" s="4" t="s">
        <v>3</v>
      </c>
      <c r="J162" s="4" t="s">
        <v>9</v>
      </c>
      <c r="K162" s="4" t="s">
        <v>10</v>
      </c>
      <c r="L162" s="9">
        <v>1</v>
      </c>
      <c r="M162" s="6">
        <v>93.78</v>
      </c>
      <c r="N162" s="7">
        <v>0</v>
      </c>
      <c r="O162" s="6">
        <v>44.21</v>
      </c>
      <c r="P162" s="6">
        <f t="shared" si="8"/>
        <v>93.78</v>
      </c>
      <c r="Q162" s="6">
        <f t="shared" si="9"/>
        <v>44.21</v>
      </c>
      <c r="R162" s="6">
        <f t="shared" si="10"/>
        <v>49.57</v>
      </c>
      <c r="S162" s="8">
        <f t="shared" si="11"/>
        <v>0.52857752185967155</v>
      </c>
      <c r="T162" s="5">
        <f>YEAR(SalesDataTable[[#This Row],[Order Date]])</f>
        <v>2026</v>
      </c>
    </row>
    <row r="163" spans="1:20" ht="15.6">
      <c r="A163" s="2">
        <v>3855</v>
      </c>
      <c r="B163" s="3">
        <v>46055</v>
      </c>
      <c r="C163" s="13">
        <f>YEAR(SalesDataTable[[#This Row],[Order Date]])</f>
        <v>2026</v>
      </c>
      <c r="D163" s="4" t="str">
        <f>"Q"&amp;ROUNDUP(MONTH(SalesDataTable[[#This Row],[Order Date]])/3,0)</f>
        <v>Q1</v>
      </c>
      <c r="E163" s="4" t="str">
        <f>TEXT(SalesDataTable[[#This Row],[Order Date]],"MMM")</f>
        <v>Feb</v>
      </c>
      <c r="F163" s="4" t="s">
        <v>0</v>
      </c>
      <c r="G163" s="4" t="s">
        <v>1</v>
      </c>
      <c r="H163" s="4" t="s">
        <v>2</v>
      </c>
      <c r="I163" s="4" t="s">
        <v>16</v>
      </c>
      <c r="J163" s="4" t="s">
        <v>34</v>
      </c>
      <c r="K163" s="4" t="s">
        <v>35</v>
      </c>
      <c r="L163" s="9">
        <v>1</v>
      </c>
      <c r="M163" s="6">
        <v>39.39</v>
      </c>
      <c r="N163" s="7">
        <v>0.1</v>
      </c>
      <c r="O163" s="6">
        <v>15.09</v>
      </c>
      <c r="P163" s="6">
        <f t="shared" si="8"/>
        <v>35.451000000000001</v>
      </c>
      <c r="Q163" s="6">
        <f t="shared" si="9"/>
        <v>15.09</v>
      </c>
      <c r="R163" s="6">
        <f t="shared" si="10"/>
        <v>20.361000000000001</v>
      </c>
      <c r="S163" s="8">
        <f t="shared" si="11"/>
        <v>0.57434204958957435</v>
      </c>
      <c r="T163" s="5">
        <f>YEAR(SalesDataTable[[#This Row],[Order Date]])</f>
        <v>2026</v>
      </c>
    </row>
    <row r="164" spans="1:20" ht="15.6">
      <c r="A164" s="2">
        <v>4031</v>
      </c>
      <c r="B164" s="3">
        <v>46055</v>
      </c>
      <c r="C164" s="13">
        <f>YEAR(SalesDataTable[[#This Row],[Order Date]])</f>
        <v>2026</v>
      </c>
      <c r="D164" s="4" t="str">
        <f>"Q"&amp;ROUNDUP(MONTH(SalesDataTable[[#This Row],[Order Date]])/3,0)</f>
        <v>Q1</v>
      </c>
      <c r="E164" s="4" t="str">
        <f>TEXT(SalesDataTable[[#This Row],[Order Date]],"MMM")</f>
        <v>Feb</v>
      </c>
      <c r="F164" s="4" t="s">
        <v>0</v>
      </c>
      <c r="G164" s="4" t="s">
        <v>1</v>
      </c>
      <c r="H164" s="4" t="s">
        <v>2</v>
      </c>
      <c r="I164" s="4" t="s">
        <v>13</v>
      </c>
      <c r="J164" s="4" t="s">
        <v>4</v>
      </c>
      <c r="K164" s="4" t="s">
        <v>30</v>
      </c>
      <c r="L164" s="9">
        <v>6</v>
      </c>
      <c r="M164" s="6">
        <v>101.64</v>
      </c>
      <c r="N164" s="7">
        <v>0</v>
      </c>
      <c r="O164" s="6">
        <v>51.06</v>
      </c>
      <c r="P164" s="6">
        <f t="shared" si="8"/>
        <v>609.84</v>
      </c>
      <c r="Q164" s="6">
        <f t="shared" si="9"/>
        <v>306.36</v>
      </c>
      <c r="R164" s="6">
        <f t="shared" si="10"/>
        <v>303.48</v>
      </c>
      <c r="S164" s="8">
        <f t="shared" si="11"/>
        <v>0.49763872491145217</v>
      </c>
      <c r="T164" s="5">
        <f>YEAR(SalesDataTable[[#This Row],[Order Date]])</f>
        <v>2026</v>
      </c>
    </row>
    <row r="165" spans="1:20" ht="15.6">
      <c r="A165" s="2">
        <v>2</v>
      </c>
      <c r="B165" s="3">
        <v>46056</v>
      </c>
      <c r="C165" s="13">
        <f>YEAR(SalesDataTable[[#This Row],[Order Date]])</f>
        <v>2026</v>
      </c>
      <c r="D165" s="4" t="str">
        <f>"Q"&amp;ROUNDUP(MONTH(SalesDataTable[[#This Row],[Order Date]])/3,0)</f>
        <v>Q1</v>
      </c>
      <c r="E165" s="4" t="str">
        <f>TEXT(SalesDataTable[[#This Row],[Order Date]],"MMM")</f>
        <v>Feb</v>
      </c>
      <c r="F165" s="4" t="s">
        <v>0</v>
      </c>
      <c r="G165" s="4" t="s">
        <v>1</v>
      </c>
      <c r="H165" s="4" t="s">
        <v>8</v>
      </c>
      <c r="I165" s="4" t="s">
        <v>16</v>
      </c>
      <c r="J165" s="4" t="s">
        <v>34</v>
      </c>
      <c r="K165" s="4" t="s">
        <v>42</v>
      </c>
      <c r="L165" s="9">
        <v>12</v>
      </c>
      <c r="M165" s="6">
        <v>36.74</v>
      </c>
      <c r="N165" s="7">
        <v>0.2</v>
      </c>
      <c r="O165" s="6">
        <v>13.53</v>
      </c>
      <c r="P165" s="6">
        <f t="shared" si="8"/>
        <v>352.70400000000001</v>
      </c>
      <c r="Q165" s="6">
        <f t="shared" si="9"/>
        <v>162.35999999999999</v>
      </c>
      <c r="R165" s="6">
        <f t="shared" si="10"/>
        <v>190.34400000000002</v>
      </c>
      <c r="S165" s="8">
        <f t="shared" si="11"/>
        <v>0.53967065868263475</v>
      </c>
      <c r="T165" s="5">
        <f>YEAR(SalesDataTable[[#This Row],[Order Date]])</f>
        <v>2026</v>
      </c>
    </row>
    <row r="166" spans="1:20" ht="15.6">
      <c r="A166" s="2">
        <v>4228</v>
      </c>
      <c r="B166" s="3">
        <v>46056</v>
      </c>
      <c r="C166" s="13">
        <f>YEAR(SalesDataTable[[#This Row],[Order Date]])</f>
        <v>2026</v>
      </c>
      <c r="D166" s="4" t="str">
        <f>"Q"&amp;ROUNDUP(MONTH(SalesDataTable[[#This Row],[Order Date]])/3,0)</f>
        <v>Q1</v>
      </c>
      <c r="E166" s="4" t="str">
        <f>TEXT(SalesDataTable[[#This Row],[Order Date]],"MMM")</f>
        <v>Feb</v>
      </c>
      <c r="F166" s="4" t="s">
        <v>20</v>
      </c>
      <c r="G166" s="4" t="s">
        <v>33</v>
      </c>
      <c r="H166" s="4" t="s">
        <v>19</v>
      </c>
      <c r="I166" s="4" t="s">
        <v>13</v>
      </c>
      <c r="J166" s="4" t="s">
        <v>9</v>
      </c>
      <c r="K166" s="4" t="s">
        <v>37</v>
      </c>
      <c r="L166" s="9">
        <v>2</v>
      </c>
      <c r="M166" s="6">
        <v>154.62</v>
      </c>
      <c r="N166" s="7">
        <v>0</v>
      </c>
      <c r="O166" s="6">
        <v>78.209999999999994</v>
      </c>
      <c r="P166" s="6">
        <f t="shared" si="8"/>
        <v>309.24</v>
      </c>
      <c r="Q166" s="6">
        <f t="shared" si="9"/>
        <v>156.41999999999999</v>
      </c>
      <c r="R166" s="6">
        <f t="shared" si="10"/>
        <v>152.82000000000002</v>
      </c>
      <c r="S166" s="8">
        <f t="shared" si="11"/>
        <v>0.49417927823050062</v>
      </c>
      <c r="T166" s="5">
        <f>YEAR(SalesDataTable[[#This Row],[Order Date]])</f>
        <v>2026</v>
      </c>
    </row>
    <row r="167" spans="1:20" ht="15.6">
      <c r="A167" s="2">
        <v>928</v>
      </c>
      <c r="B167" s="3">
        <v>46057</v>
      </c>
      <c r="C167" s="13">
        <f>YEAR(SalesDataTable[[#This Row],[Order Date]])</f>
        <v>2026</v>
      </c>
      <c r="D167" s="4" t="str">
        <f>"Q"&amp;ROUNDUP(MONTH(SalesDataTable[[#This Row],[Order Date]])/3,0)</f>
        <v>Q1</v>
      </c>
      <c r="E167" s="4" t="str">
        <f>TEXT(SalesDataTable[[#This Row],[Order Date]],"MMM")</f>
        <v>Feb</v>
      </c>
      <c r="F167" s="4" t="s">
        <v>0</v>
      </c>
      <c r="G167" s="4" t="s">
        <v>1</v>
      </c>
      <c r="H167" s="4" t="s">
        <v>28</v>
      </c>
      <c r="I167" s="4" t="s">
        <v>13</v>
      </c>
      <c r="J167" s="4" t="s">
        <v>23</v>
      </c>
      <c r="K167" s="4" t="s">
        <v>51</v>
      </c>
      <c r="L167" s="9">
        <v>1</v>
      </c>
      <c r="M167" s="6">
        <v>125.63</v>
      </c>
      <c r="N167" s="7">
        <v>0.1</v>
      </c>
      <c r="O167" s="6">
        <v>60.38</v>
      </c>
      <c r="P167" s="6">
        <f t="shared" si="8"/>
        <v>113.06699999999999</v>
      </c>
      <c r="Q167" s="6">
        <f t="shared" si="9"/>
        <v>60.38</v>
      </c>
      <c r="R167" s="6">
        <f t="shared" si="10"/>
        <v>52.686999999999991</v>
      </c>
      <c r="S167" s="8">
        <f t="shared" si="11"/>
        <v>0.46598034793529497</v>
      </c>
      <c r="T167" s="5">
        <f>YEAR(SalesDataTable[[#This Row],[Order Date]])</f>
        <v>2026</v>
      </c>
    </row>
    <row r="168" spans="1:20" ht="15.6">
      <c r="A168" s="2">
        <v>933</v>
      </c>
      <c r="B168" s="3">
        <v>46057</v>
      </c>
      <c r="C168" s="13">
        <f>YEAR(SalesDataTable[[#This Row],[Order Date]])</f>
        <v>2026</v>
      </c>
      <c r="D168" s="4" t="str">
        <f>"Q"&amp;ROUNDUP(MONTH(SalesDataTable[[#This Row],[Order Date]])/3,0)</f>
        <v>Q1</v>
      </c>
      <c r="E168" s="4" t="str">
        <f>TEXT(SalesDataTable[[#This Row],[Order Date]],"MMM")</f>
        <v>Feb</v>
      </c>
      <c r="F168" s="4" t="s">
        <v>6</v>
      </c>
      <c r="G168" s="4" t="s">
        <v>41</v>
      </c>
      <c r="H168" s="4" t="s">
        <v>2</v>
      </c>
      <c r="I168" s="4" t="s">
        <v>13</v>
      </c>
      <c r="J168" s="4" t="s">
        <v>23</v>
      </c>
      <c r="K168" s="4" t="s">
        <v>40</v>
      </c>
      <c r="L168" s="9">
        <v>2</v>
      </c>
      <c r="M168" s="6">
        <v>81.59</v>
      </c>
      <c r="N168" s="7">
        <v>0.1</v>
      </c>
      <c r="O168" s="6">
        <v>38.64</v>
      </c>
      <c r="P168" s="6">
        <f t="shared" si="8"/>
        <v>146.86200000000002</v>
      </c>
      <c r="Q168" s="6">
        <f t="shared" si="9"/>
        <v>77.28</v>
      </c>
      <c r="R168" s="6">
        <f t="shared" si="10"/>
        <v>69.582000000000022</v>
      </c>
      <c r="S168" s="8">
        <f t="shared" si="11"/>
        <v>0.47379172284185161</v>
      </c>
      <c r="T168" s="5">
        <f>YEAR(SalesDataTable[[#This Row],[Order Date]])</f>
        <v>2026</v>
      </c>
    </row>
    <row r="169" spans="1:20" ht="15.6">
      <c r="A169" s="2">
        <v>1646</v>
      </c>
      <c r="B169" s="3">
        <v>46057</v>
      </c>
      <c r="C169" s="13">
        <f>YEAR(SalesDataTable[[#This Row],[Order Date]])</f>
        <v>2026</v>
      </c>
      <c r="D169" s="4" t="str">
        <f>"Q"&amp;ROUNDUP(MONTH(SalesDataTable[[#This Row],[Order Date]])/3,0)</f>
        <v>Q1</v>
      </c>
      <c r="E169" s="4" t="str">
        <f>TEXT(SalesDataTable[[#This Row],[Order Date]],"MMM")</f>
        <v>Feb</v>
      </c>
      <c r="F169" s="4" t="s">
        <v>11</v>
      </c>
      <c r="G169" s="4" t="s">
        <v>25</v>
      </c>
      <c r="H169" s="4" t="s">
        <v>2</v>
      </c>
      <c r="I169" s="4" t="s">
        <v>13</v>
      </c>
      <c r="J169" s="4" t="s">
        <v>14</v>
      </c>
      <c r="K169" s="4" t="s">
        <v>32</v>
      </c>
      <c r="L169" s="9">
        <v>2</v>
      </c>
      <c r="M169" s="6">
        <v>45.81</v>
      </c>
      <c r="N169" s="7">
        <v>0.1</v>
      </c>
      <c r="O169" s="6">
        <v>18.420000000000002</v>
      </c>
      <c r="P169" s="6">
        <f t="shared" si="8"/>
        <v>82.458000000000013</v>
      </c>
      <c r="Q169" s="6">
        <f t="shared" si="9"/>
        <v>36.840000000000003</v>
      </c>
      <c r="R169" s="6">
        <f t="shared" si="10"/>
        <v>45.618000000000009</v>
      </c>
      <c r="S169" s="8">
        <f t="shared" si="11"/>
        <v>0.55322709743141962</v>
      </c>
      <c r="T169" s="5">
        <f>YEAR(SalesDataTable[[#This Row],[Order Date]])</f>
        <v>2026</v>
      </c>
    </row>
    <row r="170" spans="1:20" ht="15.6">
      <c r="A170" s="2">
        <v>380</v>
      </c>
      <c r="B170" s="3">
        <v>46058</v>
      </c>
      <c r="C170" s="13">
        <f>YEAR(SalesDataTable[[#This Row],[Order Date]])</f>
        <v>2026</v>
      </c>
      <c r="D170" s="4" t="str">
        <f>"Q"&amp;ROUNDUP(MONTH(SalesDataTable[[#This Row],[Order Date]])/3,0)</f>
        <v>Q1</v>
      </c>
      <c r="E170" s="4" t="str">
        <f>TEXT(SalesDataTable[[#This Row],[Order Date]],"MMM")</f>
        <v>Feb</v>
      </c>
      <c r="F170" s="4" t="s">
        <v>6</v>
      </c>
      <c r="G170" s="4" t="s">
        <v>43</v>
      </c>
      <c r="H170" s="4" t="s">
        <v>2</v>
      </c>
      <c r="I170" s="4" t="s">
        <v>3</v>
      </c>
      <c r="J170" s="4" t="s">
        <v>34</v>
      </c>
      <c r="K170" s="4" t="s">
        <v>38</v>
      </c>
      <c r="L170" s="9">
        <v>3</v>
      </c>
      <c r="M170" s="6">
        <v>125.63</v>
      </c>
      <c r="N170" s="7">
        <v>0</v>
      </c>
      <c r="O170" s="6">
        <v>71.05</v>
      </c>
      <c r="P170" s="6">
        <f t="shared" si="8"/>
        <v>376.89</v>
      </c>
      <c r="Q170" s="6">
        <f t="shared" si="9"/>
        <v>213.14999999999998</v>
      </c>
      <c r="R170" s="6">
        <f t="shared" si="10"/>
        <v>163.74</v>
      </c>
      <c r="S170" s="8">
        <f t="shared" si="11"/>
        <v>0.43445037013452203</v>
      </c>
      <c r="T170" s="5">
        <f>YEAR(SalesDataTable[[#This Row],[Order Date]])</f>
        <v>2026</v>
      </c>
    </row>
    <row r="171" spans="1:20" ht="15.6">
      <c r="A171" s="2">
        <v>1723</v>
      </c>
      <c r="B171" s="3">
        <v>46058</v>
      </c>
      <c r="C171" s="13">
        <f>YEAR(SalesDataTable[[#This Row],[Order Date]])</f>
        <v>2026</v>
      </c>
      <c r="D171" s="4" t="str">
        <f>"Q"&amp;ROUNDUP(MONTH(SalesDataTable[[#This Row],[Order Date]])/3,0)</f>
        <v>Q1</v>
      </c>
      <c r="E171" s="4" t="str">
        <f>TEXT(SalesDataTable[[#This Row],[Order Date]],"MMM")</f>
        <v>Feb</v>
      </c>
      <c r="F171" s="4" t="s">
        <v>20</v>
      </c>
      <c r="G171" s="4" t="s">
        <v>33</v>
      </c>
      <c r="H171" s="4" t="s">
        <v>2</v>
      </c>
      <c r="I171" s="4" t="s">
        <v>3</v>
      </c>
      <c r="J171" s="4" t="s">
        <v>4</v>
      </c>
      <c r="K171" s="4" t="s">
        <v>30</v>
      </c>
      <c r="L171" s="9">
        <v>2</v>
      </c>
      <c r="M171" s="6">
        <v>101.01</v>
      </c>
      <c r="N171" s="7">
        <v>0</v>
      </c>
      <c r="O171" s="6">
        <v>50.26</v>
      </c>
      <c r="P171" s="6">
        <f t="shared" si="8"/>
        <v>202.02</v>
      </c>
      <c r="Q171" s="6">
        <f t="shared" si="9"/>
        <v>100.52</v>
      </c>
      <c r="R171" s="6">
        <f t="shared" si="10"/>
        <v>101.50000000000001</v>
      </c>
      <c r="S171" s="8">
        <f t="shared" si="11"/>
        <v>0.50242550242550243</v>
      </c>
      <c r="T171" s="5">
        <f>YEAR(SalesDataTable[[#This Row],[Order Date]])</f>
        <v>2026</v>
      </c>
    </row>
    <row r="172" spans="1:20" ht="15.6">
      <c r="A172" s="2">
        <v>2529</v>
      </c>
      <c r="B172" s="3">
        <v>46058</v>
      </c>
      <c r="C172" s="13">
        <f>YEAR(SalesDataTable[[#This Row],[Order Date]])</f>
        <v>2026</v>
      </c>
      <c r="D172" s="4" t="str">
        <f>"Q"&amp;ROUNDUP(MONTH(SalesDataTable[[#This Row],[Order Date]])/3,0)</f>
        <v>Q1</v>
      </c>
      <c r="E172" s="4" t="str">
        <f>TEXT(SalesDataTable[[#This Row],[Order Date]],"MMM")</f>
        <v>Feb</v>
      </c>
      <c r="F172" s="4" t="s">
        <v>20</v>
      </c>
      <c r="G172" s="4" t="s">
        <v>47</v>
      </c>
      <c r="H172" s="4" t="s">
        <v>2</v>
      </c>
      <c r="I172" s="4" t="s">
        <v>3</v>
      </c>
      <c r="J172" s="4" t="s">
        <v>9</v>
      </c>
      <c r="K172" s="4" t="s">
        <v>37</v>
      </c>
      <c r="L172" s="9">
        <v>6</v>
      </c>
      <c r="M172" s="6">
        <v>154.22</v>
      </c>
      <c r="N172" s="7">
        <v>0</v>
      </c>
      <c r="O172" s="6">
        <v>79.599999999999994</v>
      </c>
      <c r="P172" s="6">
        <f t="shared" si="8"/>
        <v>925.31999999999994</v>
      </c>
      <c r="Q172" s="6">
        <f t="shared" si="9"/>
        <v>477.59999999999997</v>
      </c>
      <c r="R172" s="6">
        <f t="shared" si="10"/>
        <v>447.71999999999997</v>
      </c>
      <c r="S172" s="8">
        <f t="shared" si="11"/>
        <v>0.4838542342108676</v>
      </c>
      <c r="T172" s="5">
        <f>YEAR(SalesDataTable[[#This Row],[Order Date]])</f>
        <v>2026</v>
      </c>
    </row>
    <row r="173" spans="1:20" ht="15.6">
      <c r="A173" s="2">
        <v>2685</v>
      </c>
      <c r="B173" s="3">
        <v>46058</v>
      </c>
      <c r="C173" s="13">
        <f>YEAR(SalesDataTable[[#This Row],[Order Date]])</f>
        <v>2026</v>
      </c>
      <c r="D173" s="4" t="str">
        <f>"Q"&amp;ROUNDUP(MONTH(SalesDataTable[[#This Row],[Order Date]])/3,0)</f>
        <v>Q1</v>
      </c>
      <c r="E173" s="4" t="str">
        <f>TEXT(SalesDataTable[[#This Row],[Order Date]],"MMM")</f>
        <v>Feb</v>
      </c>
      <c r="F173" s="4" t="s">
        <v>6</v>
      </c>
      <c r="G173" s="4" t="s">
        <v>49</v>
      </c>
      <c r="H173" s="4" t="s">
        <v>2</v>
      </c>
      <c r="I173" s="4" t="s">
        <v>13</v>
      </c>
      <c r="J173" s="4" t="s">
        <v>9</v>
      </c>
      <c r="K173" s="4" t="s">
        <v>46</v>
      </c>
      <c r="L173" s="9">
        <v>1</v>
      </c>
      <c r="M173" s="6">
        <v>72.78</v>
      </c>
      <c r="N173" s="7">
        <v>0.05</v>
      </c>
      <c r="O173" s="6">
        <v>33.26</v>
      </c>
      <c r="P173" s="6">
        <f t="shared" si="8"/>
        <v>69.140999999999991</v>
      </c>
      <c r="Q173" s="6">
        <f t="shared" si="9"/>
        <v>33.26</v>
      </c>
      <c r="R173" s="6">
        <f t="shared" si="10"/>
        <v>35.880999999999993</v>
      </c>
      <c r="S173" s="8">
        <f t="shared" si="11"/>
        <v>0.51895402149231273</v>
      </c>
      <c r="T173" s="5">
        <f>YEAR(SalesDataTable[[#This Row],[Order Date]])</f>
        <v>2026</v>
      </c>
    </row>
    <row r="174" spans="1:20" ht="15.6">
      <c r="A174" s="2">
        <v>2793</v>
      </c>
      <c r="B174" s="3">
        <v>46058</v>
      </c>
      <c r="C174" s="13">
        <f>YEAR(SalesDataTable[[#This Row],[Order Date]])</f>
        <v>2026</v>
      </c>
      <c r="D174" s="4" t="str">
        <f>"Q"&amp;ROUNDUP(MONTH(SalesDataTable[[#This Row],[Order Date]])/3,0)</f>
        <v>Q1</v>
      </c>
      <c r="E174" s="4" t="str">
        <f>TEXT(SalesDataTable[[#This Row],[Order Date]],"MMM")</f>
        <v>Feb</v>
      </c>
      <c r="F174" s="4" t="s">
        <v>6</v>
      </c>
      <c r="G174" s="4" t="s">
        <v>49</v>
      </c>
      <c r="H174" s="4" t="s">
        <v>8</v>
      </c>
      <c r="I174" s="4" t="s">
        <v>16</v>
      </c>
      <c r="J174" s="4" t="s">
        <v>23</v>
      </c>
      <c r="K174" s="4" t="s">
        <v>51</v>
      </c>
      <c r="L174" s="9">
        <v>3</v>
      </c>
      <c r="M174" s="6">
        <v>122.69</v>
      </c>
      <c r="N174" s="7">
        <v>0.05</v>
      </c>
      <c r="O174" s="6">
        <v>62.08</v>
      </c>
      <c r="P174" s="6">
        <f t="shared" si="8"/>
        <v>349.66649999999998</v>
      </c>
      <c r="Q174" s="6">
        <f t="shared" si="9"/>
        <v>186.24</v>
      </c>
      <c r="R174" s="6">
        <f t="shared" si="10"/>
        <v>163.42649999999998</v>
      </c>
      <c r="S174" s="8">
        <f t="shared" si="11"/>
        <v>0.46737820180085876</v>
      </c>
      <c r="T174" s="5">
        <f>YEAR(SalesDataTable[[#This Row],[Order Date]])</f>
        <v>2026</v>
      </c>
    </row>
    <row r="175" spans="1:20" ht="15.6">
      <c r="A175" s="2">
        <v>346</v>
      </c>
      <c r="B175" s="3">
        <v>46059</v>
      </c>
      <c r="C175" s="13">
        <f>YEAR(SalesDataTable[[#This Row],[Order Date]])</f>
        <v>2026</v>
      </c>
      <c r="D175" s="4" t="str">
        <f>"Q"&amp;ROUNDUP(MONTH(SalesDataTable[[#This Row],[Order Date]])/3,0)</f>
        <v>Q1</v>
      </c>
      <c r="E175" s="4" t="str">
        <f>TEXT(SalesDataTable[[#This Row],[Order Date]],"MMM")</f>
        <v>Feb</v>
      </c>
      <c r="F175" s="4" t="s">
        <v>6</v>
      </c>
      <c r="G175" s="4" t="s">
        <v>7</v>
      </c>
      <c r="H175" s="4" t="s">
        <v>2</v>
      </c>
      <c r="I175" s="4" t="s">
        <v>16</v>
      </c>
      <c r="J175" s="4" t="s">
        <v>4</v>
      </c>
      <c r="K175" s="4" t="s">
        <v>30</v>
      </c>
      <c r="L175" s="9">
        <v>3</v>
      </c>
      <c r="M175" s="6">
        <v>103.22</v>
      </c>
      <c r="N175" s="7">
        <v>0</v>
      </c>
      <c r="O175" s="6">
        <v>50.74</v>
      </c>
      <c r="P175" s="6">
        <f t="shared" si="8"/>
        <v>309.65999999999997</v>
      </c>
      <c r="Q175" s="6">
        <f t="shared" si="9"/>
        <v>152.22</v>
      </c>
      <c r="R175" s="6">
        <f t="shared" si="10"/>
        <v>157.43999999999997</v>
      </c>
      <c r="S175" s="8">
        <f t="shared" si="11"/>
        <v>0.50842859910869986</v>
      </c>
      <c r="T175" s="5">
        <f>YEAR(SalesDataTable[[#This Row],[Order Date]])</f>
        <v>2026</v>
      </c>
    </row>
    <row r="176" spans="1:20" ht="15.6">
      <c r="A176" s="2">
        <v>539</v>
      </c>
      <c r="B176" s="3">
        <v>46059</v>
      </c>
      <c r="C176" s="13">
        <f>YEAR(SalesDataTable[[#This Row],[Order Date]])</f>
        <v>2026</v>
      </c>
      <c r="D176" s="4" t="str">
        <f>"Q"&amp;ROUNDUP(MONTH(SalesDataTable[[#This Row],[Order Date]])/3,0)</f>
        <v>Q1</v>
      </c>
      <c r="E176" s="4" t="str">
        <f>TEXT(SalesDataTable[[#This Row],[Order Date]],"MMM")</f>
        <v>Feb</v>
      </c>
      <c r="F176" s="4" t="s">
        <v>0</v>
      </c>
      <c r="G176" s="4" t="s">
        <v>50</v>
      </c>
      <c r="H176" s="4" t="s">
        <v>28</v>
      </c>
      <c r="I176" s="4" t="s">
        <v>13</v>
      </c>
      <c r="J176" s="4" t="s">
        <v>9</v>
      </c>
      <c r="K176" s="4" t="s">
        <v>10</v>
      </c>
      <c r="L176" s="9">
        <v>3</v>
      </c>
      <c r="M176" s="6">
        <v>92.96</v>
      </c>
      <c r="N176" s="7">
        <v>0.15</v>
      </c>
      <c r="O176" s="6">
        <v>44.56</v>
      </c>
      <c r="P176" s="6">
        <f t="shared" si="8"/>
        <v>237.048</v>
      </c>
      <c r="Q176" s="6">
        <f t="shared" si="9"/>
        <v>133.68</v>
      </c>
      <c r="R176" s="6">
        <f t="shared" si="10"/>
        <v>103.36799999999999</v>
      </c>
      <c r="S176" s="8">
        <f t="shared" si="11"/>
        <v>0.43606358205932971</v>
      </c>
      <c r="T176" s="5">
        <f>YEAR(SalesDataTable[[#This Row],[Order Date]])</f>
        <v>2026</v>
      </c>
    </row>
    <row r="177" spans="1:20" ht="15.6">
      <c r="A177" s="2">
        <v>1368</v>
      </c>
      <c r="B177" s="3">
        <v>46059</v>
      </c>
      <c r="C177" s="13">
        <f>YEAR(SalesDataTable[[#This Row],[Order Date]])</f>
        <v>2026</v>
      </c>
      <c r="D177" s="4" t="str">
        <f>"Q"&amp;ROUNDUP(MONTH(SalesDataTable[[#This Row],[Order Date]])/3,0)</f>
        <v>Q1</v>
      </c>
      <c r="E177" s="4" t="str">
        <f>TEXT(SalesDataTable[[#This Row],[Order Date]],"MMM")</f>
        <v>Feb</v>
      </c>
      <c r="F177" s="4" t="s">
        <v>6</v>
      </c>
      <c r="G177" s="4" t="s">
        <v>43</v>
      </c>
      <c r="H177" s="4" t="s">
        <v>19</v>
      </c>
      <c r="I177" s="4" t="s">
        <v>13</v>
      </c>
      <c r="J177" s="4" t="s">
        <v>14</v>
      </c>
      <c r="K177" s="4" t="s">
        <v>15</v>
      </c>
      <c r="L177" s="9">
        <v>1</v>
      </c>
      <c r="M177" s="6">
        <v>36.520000000000003</v>
      </c>
      <c r="N177" s="7">
        <v>0</v>
      </c>
      <c r="O177" s="6">
        <v>13.94</v>
      </c>
      <c r="P177" s="6">
        <f t="shared" si="8"/>
        <v>36.520000000000003</v>
      </c>
      <c r="Q177" s="6">
        <f t="shared" si="9"/>
        <v>13.94</v>
      </c>
      <c r="R177" s="6">
        <f t="shared" si="10"/>
        <v>22.580000000000005</v>
      </c>
      <c r="S177" s="8">
        <f t="shared" si="11"/>
        <v>0.61829134720700996</v>
      </c>
      <c r="T177" s="5">
        <f>YEAR(SalesDataTable[[#This Row],[Order Date]])</f>
        <v>2026</v>
      </c>
    </row>
    <row r="178" spans="1:20" ht="15.6">
      <c r="A178" s="2">
        <v>3506</v>
      </c>
      <c r="B178" s="3">
        <v>46059</v>
      </c>
      <c r="C178" s="13">
        <f>YEAR(SalesDataTable[[#This Row],[Order Date]])</f>
        <v>2026</v>
      </c>
      <c r="D178" s="4" t="str">
        <f>"Q"&amp;ROUNDUP(MONTH(SalesDataTable[[#This Row],[Order Date]])/3,0)</f>
        <v>Q1</v>
      </c>
      <c r="E178" s="4" t="str">
        <f>TEXT(SalesDataTable[[#This Row],[Order Date]],"MMM")</f>
        <v>Feb</v>
      </c>
      <c r="F178" s="4" t="s">
        <v>0</v>
      </c>
      <c r="G178" s="4" t="s">
        <v>1</v>
      </c>
      <c r="H178" s="4" t="s">
        <v>19</v>
      </c>
      <c r="I178" s="4" t="s">
        <v>3</v>
      </c>
      <c r="J178" s="4" t="s">
        <v>34</v>
      </c>
      <c r="K178" s="4" t="s">
        <v>45</v>
      </c>
      <c r="L178" s="9">
        <v>3</v>
      </c>
      <c r="M178" s="6">
        <v>50.65</v>
      </c>
      <c r="N178" s="7">
        <v>0</v>
      </c>
      <c r="O178" s="6">
        <v>21.49</v>
      </c>
      <c r="P178" s="6">
        <f t="shared" si="8"/>
        <v>151.94999999999999</v>
      </c>
      <c r="Q178" s="6">
        <f t="shared" si="9"/>
        <v>64.47</v>
      </c>
      <c r="R178" s="6">
        <f t="shared" si="10"/>
        <v>87.47999999999999</v>
      </c>
      <c r="S178" s="8">
        <f t="shared" si="11"/>
        <v>0.57571569595261596</v>
      </c>
      <c r="T178" s="5">
        <f>YEAR(SalesDataTable[[#This Row],[Order Date]])</f>
        <v>2026</v>
      </c>
    </row>
    <row r="179" spans="1:20" ht="15.6">
      <c r="A179" s="2">
        <v>1314</v>
      </c>
      <c r="B179" s="3">
        <v>46060</v>
      </c>
      <c r="C179" s="13">
        <f>YEAR(SalesDataTable[[#This Row],[Order Date]])</f>
        <v>2026</v>
      </c>
      <c r="D179" s="4" t="str">
        <f>"Q"&amp;ROUNDUP(MONTH(SalesDataTable[[#This Row],[Order Date]])/3,0)</f>
        <v>Q1</v>
      </c>
      <c r="E179" s="4" t="str">
        <f>TEXT(SalesDataTable[[#This Row],[Order Date]],"MMM")</f>
        <v>Feb</v>
      </c>
      <c r="F179" s="4" t="s">
        <v>20</v>
      </c>
      <c r="G179" s="4" t="s">
        <v>21</v>
      </c>
      <c r="H179" s="4" t="s">
        <v>2</v>
      </c>
      <c r="I179" s="4" t="s">
        <v>3</v>
      </c>
      <c r="J179" s="4" t="s">
        <v>14</v>
      </c>
      <c r="K179" s="4" t="s">
        <v>15</v>
      </c>
      <c r="L179" s="9">
        <v>2</v>
      </c>
      <c r="M179" s="6">
        <v>37.03</v>
      </c>
      <c r="N179" s="7">
        <v>0.15</v>
      </c>
      <c r="O179" s="6">
        <v>13.87</v>
      </c>
      <c r="P179" s="6">
        <f t="shared" si="8"/>
        <v>62.951000000000001</v>
      </c>
      <c r="Q179" s="6">
        <f t="shared" si="9"/>
        <v>27.74</v>
      </c>
      <c r="R179" s="6">
        <f t="shared" si="10"/>
        <v>35.210999999999999</v>
      </c>
      <c r="S179" s="8">
        <f t="shared" si="11"/>
        <v>0.55933980397451988</v>
      </c>
      <c r="T179" s="5">
        <f>YEAR(SalesDataTable[[#This Row],[Order Date]])</f>
        <v>2026</v>
      </c>
    </row>
    <row r="180" spans="1:20" ht="15.6">
      <c r="A180" s="2">
        <v>2092</v>
      </c>
      <c r="B180" s="3">
        <v>46060</v>
      </c>
      <c r="C180" s="13">
        <f>YEAR(SalesDataTable[[#This Row],[Order Date]])</f>
        <v>2026</v>
      </c>
      <c r="D180" s="4" t="str">
        <f>"Q"&amp;ROUNDUP(MONTH(SalesDataTable[[#This Row],[Order Date]])/3,0)</f>
        <v>Q1</v>
      </c>
      <c r="E180" s="4" t="str">
        <f>TEXT(SalesDataTable[[#This Row],[Order Date]],"MMM")</f>
        <v>Feb</v>
      </c>
      <c r="F180" s="4" t="s">
        <v>11</v>
      </c>
      <c r="G180" s="4" t="s">
        <v>12</v>
      </c>
      <c r="H180" s="4" t="s">
        <v>2</v>
      </c>
      <c r="I180" s="4" t="s">
        <v>13</v>
      </c>
      <c r="J180" s="4" t="s">
        <v>34</v>
      </c>
      <c r="K180" s="4" t="s">
        <v>42</v>
      </c>
      <c r="L180" s="9">
        <v>1</v>
      </c>
      <c r="M180" s="6">
        <v>36.619999999999997</v>
      </c>
      <c r="N180" s="7">
        <v>0</v>
      </c>
      <c r="O180" s="6">
        <v>13.55</v>
      </c>
      <c r="P180" s="6">
        <f t="shared" si="8"/>
        <v>36.619999999999997</v>
      </c>
      <c r="Q180" s="6">
        <f t="shared" si="9"/>
        <v>13.55</v>
      </c>
      <c r="R180" s="6">
        <f t="shared" si="10"/>
        <v>23.069999999999997</v>
      </c>
      <c r="S180" s="8">
        <f t="shared" si="11"/>
        <v>0.62998361551064985</v>
      </c>
      <c r="T180" s="5">
        <f>YEAR(SalesDataTable[[#This Row],[Order Date]])</f>
        <v>2026</v>
      </c>
    </row>
    <row r="181" spans="1:20" ht="15.6">
      <c r="A181" s="2">
        <v>5083</v>
      </c>
      <c r="B181" s="3">
        <v>46060</v>
      </c>
      <c r="C181" s="13">
        <f>YEAR(SalesDataTable[[#This Row],[Order Date]])</f>
        <v>2026</v>
      </c>
      <c r="D181" s="4" t="str">
        <f>"Q"&amp;ROUNDUP(MONTH(SalesDataTable[[#This Row],[Order Date]])/3,0)</f>
        <v>Q1</v>
      </c>
      <c r="E181" s="4" t="str">
        <f>TEXT(SalesDataTable[[#This Row],[Order Date]],"MMM")</f>
        <v>Feb</v>
      </c>
      <c r="F181" s="4" t="s">
        <v>11</v>
      </c>
      <c r="G181" s="4" t="s">
        <v>52</v>
      </c>
      <c r="H181" s="4" t="s">
        <v>19</v>
      </c>
      <c r="I181" s="4" t="s">
        <v>3</v>
      </c>
      <c r="J181" s="4" t="s">
        <v>23</v>
      </c>
      <c r="K181" s="4" t="s">
        <v>40</v>
      </c>
      <c r="L181" s="9">
        <v>1</v>
      </c>
      <c r="M181" s="6">
        <v>81.47</v>
      </c>
      <c r="N181" s="7">
        <v>0</v>
      </c>
      <c r="O181" s="6">
        <v>39.18</v>
      </c>
      <c r="P181" s="6">
        <f t="shared" si="8"/>
        <v>81.47</v>
      </c>
      <c r="Q181" s="6">
        <f t="shared" si="9"/>
        <v>39.18</v>
      </c>
      <c r="R181" s="6">
        <f t="shared" si="10"/>
        <v>42.29</v>
      </c>
      <c r="S181" s="8">
        <f t="shared" si="11"/>
        <v>0.51908678040996681</v>
      </c>
      <c r="T181" s="5">
        <f>YEAR(SalesDataTable[[#This Row],[Order Date]])</f>
        <v>2026</v>
      </c>
    </row>
    <row r="182" spans="1:20" ht="15.6">
      <c r="A182" s="2">
        <v>582</v>
      </c>
      <c r="B182" s="3">
        <v>46061</v>
      </c>
      <c r="C182" s="13">
        <f>YEAR(SalesDataTable[[#This Row],[Order Date]])</f>
        <v>2026</v>
      </c>
      <c r="D182" s="4" t="str">
        <f>"Q"&amp;ROUNDUP(MONTH(SalesDataTable[[#This Row],[Order Date]])/3,0)</f>
        <v>Q1</v>
      </c>
      <c r="E182" s="4" t="str">
        <f>TEXT(SalesDataTable[[#This Row],[Order Date]],"MMM")</f>
        <v>Feb</v>
      </c>
      <c r="F182" s="4" t="s">
        <v>6</v>
      </c>
      <c r="G182" s="4" t="s">
        <v>7</v>
      </c>
      <c r="H182" s="4" t="s">
        <v>8</v>
      </c>
      <c r="I182" s="4" t="s">
        <v>3</v>
      </c>
      <c r="J182" s="4" t="s">
        <v>23</v>
      </c>
      <c r="K182" s="4" t="s">
        <v>51</v>
      </c>
      <c r="L182" s="9">
        <v>12</v>
      </c>
      <c r="M182" s="6">
        <v>122.75</v>
      </c>
      <c r="N182" s="7">
        <v>0.15</v>
      </c>
      <c r="O182" s="6">
        <v>62.51</v>
      </c>
      <c r="P182" s="6">
        <f t="shared" si="8"/>
        <v>1252.05</v>
      </c>
      <c r="Q182" s="6">
        <f t="shared" si="9"/>
        <v>750.12</v>
      </c>
      <c r="R182" s="6">
        <f t="shared" si="10"/>
        <v>501.92999999999995</v>
      </c>
      <c r="S182" s="8">
        <f t="shared" si="11"/>
        <v>0.40088654606445429</v>
      </c>
      <c r="T182" s="5">
        <f>YEAR(SalesDataTable[[#This Row],[Order Date]])</f>
        <v>2026</v>
      </c>
    </row>
    <row r="183" spans="1:20" ht="15.6">
      <c r="A183" s="2">
        <v>902</v>
      </c>
      <c r="B183" s="3">
        <v>46061</v>
      </c>
      <c r="C183" s="13">
        <f>YEAR(SalesDataTable[[#This Row],[Order Date]])</f>
        <v>2026</v>
      </c>
      <c r="D183" s="4" t="str">
        <f>"Q"&amp;ROUNDUP(MONTH(SalesDataTable[[#This Row],[Order Date]])/3,0)</f>
        <v>Q1</v>
      </c>
      <c r="E183" s="4" t="str">
        <f>TEXT(SalesDataTable[[#This Row],[Order Date]],"MMM")</f>
        <v>Feb</v>
      </c>
      <c r="F183" s="4" t="s">
        <v>0</v>
      </c>
      <c r="G183" s="4" t="s">
        <v>36</v>
      </c>
      <c r="H183" s="4" t="s">
        <v>2</v>
      </c>
      <c r="I183" s="4" t="s">
        <v>16</v>
      </c>
      <c r="J183" s="4" t="s">
        <v>34</v>
      </c>
      <c r="K183" s="4" t="s">
        <v>45</v>
      </c>
      <c r="L183" s="9">
        <v>1</v>
      </c>
      <c r="M183" s="6">
        <v>50.38</v>
      </c>
      <c r="N183" s="7">
        <v>0.05</v>
      </c>
      <c r="O183" s="6">
        <v>21.95</v>
      </c>
      <c r="P183" s="6">
        <f t="shared" si="8"/>
        <v>47.860999999999997</v>
      </c>
      <c r="Q183" s="6">
        <f t="shared" si="9"/>
        <v>21.95</v>
      </c>
      <c r="R183" s="6">
        <f t="shared" si="10"/>
        <v>25.910999999999998</v>
      </c>
      <c r="S183" s="8">
        <f t="shared" si="11"/>
        <v>0.54138024696516995</v>
      </c>
      <c r="T183" s="5">
        <f>YEAR(SalesDataTable[[#This Row],[Order Date]])</f>
        <v>2026</v>
      </c>
    </row>
    <row r="184" spans="1:20" ht="15.6">
      <c r="A184" s="2">
        <v>2396</v>
      </c>
      <c r="B184" s="3">
        <v>46061</v>
      </c>
      <c r="C184" s="13">
        <f>YEAR(SalesDataTable[[#This Row],[Order Date]])</f>
        <v>2026</v>
      </c>
      <c r="D184" s="4" t="str">
        <f>"Q"&amp;ROUNDUP(MONTH(SalesDataTable[[#This Row],[Order Date]])/3,0)</f>
        <v>Q1</v>
      </c>
      <c r="E184" s="4" t="str">
        <f>TEXT(SalesDataTable[[#This Row],[Order Date]],"MMM")</f>
        <v>Feb</v>
      </c>
      <c r="F184" s="4" t="s">
        <v>20</v>
      </c>
      <c r="G184" s="4" t="s">
        <v>31</v>
      </c>
      <c r="H184" s="4" t="s">
        <v>2</v>
      </c>
      <c r="I184" s="4" t="s">
        <v>16</v>
      </c>
      <c r="J184" s="4" t="s">
        <v>34</v>
      </c>
      <c r="K184" s="4" t="s">
        <v>45</v>
      </c>
      <c r="L184" s="9">
        <v>2</v>
      </c>
      <c r="M184" s="6">
        <v>50.4</v>
      </c>
      <c r="N184" s="7">
        <v>0</v>
      </c>
      <c r="O184" s="6">
        <v>21.43</v>
      </c>
      <c r="P184" s="6">
        <f t="shared" si="8"/>
        <v>100.8</v>
      </c>
      <c r="Q184" s="6">
        <f t="shared" si="9"/>
        <v>42.86</v>
      </c>
      <c r="R184" s="6">
        <f t="shared" si="10"/>
        <v>57.94</v>
      </c>
      <c r="S184" s="8">
        <f t="shared" si="11"/>
        <v>0.57480158730158726</v>
      </c>
      <c r="T184" s="5">
        <f>YEAR(SalesDataTable[[#This Row],[Order Date]])</f>
        <v>2026</v>
      </c>
    </row>
    <row r="185" spans="1:20" ht="15.6">
      <c r="A185" s="2">
        <v>2494</v>
      </c>
      <c r="B185" s="3">
        <v>46061</v>
      </c>
      <c r="C185" s="13">
        <f>YEAR(SalesDataTable[[#This Row],[Order Date]])</f>
        <v>2026</v>
      </c>
      <c r="D185" s="4" t="str">
        <f>"Q"&amp;ROUNDUP(MONTH(SalesDataTable[[#This Row],[Order Date]])/3,0)</f>
        <v>Q1</v>
      </c>
      <c r="E185" s="4" t="str">
        <f>TEXT(SalesDataTable[[#This Row],[Order Date]],"MMM")</f>
        <v>Feb</v>
      </c>
      <c r="F185" s="4" t="s">
        <v>11</v>
      </c>
      <c r="G185" s="4" t="s">
        <v>25</v>
      </c>
      <c r="H185" s="4" t="s">
        <v>2</v>
      </c>
      <c r="I185" s="4" t="s">
        <v>13</v>
      </c>
      <c r="J185" s="4" t="s">
        <v>9</v>
      </c>
      <c r="K185" s="4" t="s">
        <v>46</v>
      </c>
      <c r="L185" s="9">
        <v>1</v>
      </c>
      <c r="M185" s="6">
        <v>69.98</v>
      </c>
      <c r="N185" s="7">
        <v>0</v>
      </c>
      <c r="O185" s="6">
        <v>33.21</v>
      </c>
      <c r="P185" s="6">
        <f t="shared" si="8"/>
        <v>69.98</v>
      </c>
      <c r="Q185" s="6">
        <f t="shared" si="9"/>
        <v>33.21</v>
      </c>
      <c r="R185" s="6">
        <f t="shared" si="10"/>
        <v>36.770000000000003</v>
      </c>
      <c r="S185" s="8">
        <f t="shared" si="11"/>
        <v>0.52543583881108891</v>
      </c>
      <c r="T185" s="5">
        <f>YEAR(SalesDataTable[[#This Row],[Order Date]])</f>
        <v>2026</v>
      </c>
    </row>
    <row r="186" spans="1:20" ht="15.6">
      <c r="A186" s="2">
        <v>2925</v>
      </c>
      <c r="B186" s="3">
        <v>46061</v>
      </c>
      <c r="C186" s="13">
        <f>YEAR(SalesDataTable[[#This Row],[Order Date]])</f>
        <v>2026</v>
      </c>
      <c r="D186" s="4" t="str">
        <f>"Q"&amp;ROUNDUP(MONTH(SalesDataTable[[#This Row],[Order Date]])/3,0)</f>
        <v>Q1</v>
      </c>
      <c r="E186" s="4" t="str">
        <f>TEXT(SalesDataTable[[#This Row],[Order Date]],"MMM")</f>
        <v>Feb</v>
      </c>
      <c r="F186" s="4" t="s">
        <v>0</v>
      </c>
      <c r="G186" s="4" t="s">
        <v>1</v>
      </c>
      <c r="H186" s="4" t="s">
        <v>19</v>
      </c>
      <c r="I186" s="4" t="s">
        <v>13</v>
      </c>
      <c r="J186" s="4" t="s">
        <v>9</v>
      </c>
      <c r="K186" s="4" t="s">
        <v>10</v>
      </c>
      <c r="L186" s="9">
        <v>3</v>
      </c>
      <c r="M186" s="6">
        <v>90.04</v>
      </c>
      <c r="N186" s="7">
        <v>0.05</v>
      </c>
      <c r="O186" s="6">
        <v>45.25</v>
      </c>
      <c r="P186" s="6">
        <f t="shared" si="8"/>
        <v>256.61399999999998</v>
      </c>
      <c r="Q186" s="6">
        <f t="shared" si="9"/>
        <v>135.75</v>
      </c>
      <c r="R186" s="6">
        <f t="shared" si="10"/>
        <v>120.86399999999998</v>
      </c>
      <c r="S186" s="8">
        <f t="shared" si="11"/>
        <v>0.47099534709719654</v>
      </c>
      <c r="T186" s="5">
        <f>YEAR(SalesDataTable[[#This Row],[Order Date]])</f>
        <v>2026</v>
      </c>
    </row>
    <row r="187" spans="1:20" ht="15.6">
      <c r="A187" s="2">
        <v>3614</v>
      </c>
      <c r="B187" s="3">
        <v>46061</v>
      </c>
      <c r="C187" s="13">
        <f>YEAR(SalesDataTable[[#This Row],[Order Date]])</f>
        <v>2026</v>
      </c>
      <c r="D187" s="4" t="str">
        <f>"Q"&amp;ROUNDUP(MONTH(SalesDataTable[[#This Row],[Order Date]])/3,0)</f>
        <v>Q1</v>
      </c>
      <c r="E187" s="4" t="str">
        <f>TEXT(SalesDataTable[[#This Row],[Order Date]],"MMM")</f>
        <v>Feb</v>
      </c>
      <c r="F187" s="4" t="s">
        <v>6</v>
      </c>
      <c r="G187" s="4" t="s">
        <v>49</v>
      </c>
      <c r="H187" s="4" t="s">
        <v>2</v>
      </c>
      <c r="I187" s="4" t="s">
        <v>13</v>
      </c>
      <c r="J187" s="4" t="s">
        <v>34</v>
      </c>
      <c r="K187" s="4" t="s">
        <v>45</v>
      </c>
      <c r="L187" s="9">
        <v>3</v>
      </c>
      <c r="M187" s="6">
        <v>51.18</v>
      </c>
      <c r="N187" s="7">
        <v>0</v>
      </c>
      <c r="O187" s="6">
        <v>21.95</v>
      </c>
      <c r="P187" s="6">
        <f t="shared" si="8"/>
        <v>153.54</v>
      </c>
      <c r="Q187" s="6">
        <f t="shared" si="9"/>
        <v>65.849999999999994</v>
      </c>
      <c r="R187" s="6">
        <f t="shared" si="10"/>
        <v>87.69</v>
      </c>
      <c r="S187" s="8">
        <f t="shared" si="11"/>
        <v>0.57112153184837833</v>
      </c>
      <c r="T187" s="5">
        <f>YEAR(SalesDataTable[[#This Row],[Order Date]])</f>
        <v>2026</v>
      </c>
    </row>
    <row r="188" spans="1:20" ht="15.6">
      <c r="A188" s="2">
        <v>4360</v>
      </c>
      <c r="B188" s="3">
        <v>46061</v>
      </c>
      <c r="C188" s="13">
        <f>YEAR(SalesDataTable[[#This Row],[Order Date]])</f>
        <v>2026</v>
      </c>
      <c r="D188" s="4" t="str">
        <f>"Q"&amp;ROUNDUP(MONTH(SalesDataTable[[#This Row],[Order Date]])/3,0)</f>
        <v>Q1</v>
      </c>
      <c r="E188" s="4" t="str">
        <f>TEXT(SalesDataTable[[#This Row],[Order Date]],"MMM")</f>
        <v>Feb</v>
      </c>
      <c r="F188" s="4" t="s">
        <v>0</v>
      </c>
      <c r="G188" s="4" t="s">
        <v>50</v>
      </c>
      <c r="H188" s="4" t="s">
        <v>2</v>
      </c>
      <c r="I188" s="4" t="s">
        <v>13</v>
      </c>
      <c r="J188" s="4" t="s">
        <v>14</v>
      </c>
      <c r="K188" s="4" t="s">
        <v>15</v>
      </c>
      <c r="L188" s="9">
        <v>1</v>
      </c>
      <c r="M188" s="6">
        <v>35.69</v>
      </c>
      <c r="N188" s="7">
        <v>0</v>
      </c>
      <c r="O188" s="6">
        <v>13.38</v>
      </c>
      <c r="P188" s="6">
        <f t="shared" si="8"/>
        <v>35.69</v>
      </c>
      <c r="Q188" s="6">
        <f t="shared" si="9"/>
        <v>13.38</v>
      </c>
      <c r="R188" s="6">
        <f t="shared" si="10"/>
        <v>22.309999999999995</v>
      </c>
      <c r="S188" s="8">
        <f t="shared" si="11"/>
        <v>0.62510507144858496</v>
      </c>
      <c r="T188" s="5">
        <f>YEAR(SalesDataTable[[#This Row],[Order Date]])</f>
        <v>2026</v>
      </c>
    </row>
    <row r="189" spans="1:20" ht="15.6">
      <c r="A189" s="2">
        <v>4582</v>
      </c>
      <c r="B189" s="3">
        <v>46061</v>
      </c>
      <c r="C189" s="13">
        <f>YEAR(SalesDataTable[[#This Row],[Order Date]])</f>
        <v>2026</v>
      </c>
      <c r="D189" s="4" t="str">
        <f>"Q"&amp;ROUNDUP(MONTH(SalesDataTable[[#This Row],[Order Date]])/3,0)</f>
        <v>Q1</v>
      </c>
      <c r="E189" s="4" t="str">
        <f>TEXT(SalesDataTable[[#This Row],[Order Date]],"MMM")</f>
        <v>Feb</v>
      </c>
      <c r="F189" s="4" t="s">
        <v>20</v>
      </c>
      <c r="G189" s="4" t="s">
        <v>31</v>
      </c>
      <c r="H189" s="4" t="s">
        <v>2</v>
      </c>
      <c r="I189" s="4" t="s">
        <v>13</v>
      </c>
      <c r="J189" s="4" t="s">
        <v>4</v>
      </c>
      <c r="K189" s="4" t="s">
        <v>22</v>
      </c>
      <c r="L189" s="9">
        <v>3</v>
      </c>
      <c r="M189" s="6">
        <v>50.29</v>
      </c>
      <c r="N189" s="7">
        <v>0.05</v>
      </c>
      <c r="O189" s="6">
        <v>22.87</v>
      </c>
      <c r="P189" s="6">
        <f t="shared" si="8"/>
        <v>143.32650000000001</v>
      </c>
      <c r="Q189" s="6">
        <f t="shared" si="9"/>
        <v>68.61</v>
      </c>
      <c r="R189" s="6">
        <f t="shared" si="10"/>
        <v>74.716500000000011</v>
      </c>
      <c r="S189" s="8">
        <f t="shared" si="11"/>
        <v>0.52130275978273388</v>
      </c>
      <c r="T189" s="5">
        <f>YEAR(SalesDataTable[[#This Row],[Order Date]])</f>
        <v>2026</v>
      </c>
    </row>
    <row r="190" spans="1:20" ht="15.6">
      <c r="A190" s="2">
        <v>4381</v>
      </c>
      <c r="B190" s="3">
        <v>46062</v>
      </c>
      <c r="C190" s="13">
        <f>YEAR(SalesDataTable[[#This Row],[Order Date]])</f>
        <v>2026</v>
      </c>
      <c r="D190" s="4" t="str">
        <f>"Q"&amp;ROUNDUP(MONTH(SalesDataTable[[#This Row],[Order Date]])/3,0)</f>
        <v>Q1</v>
      </c>
      <c r="E190" s="4" t="str">
        <f>TEXT(SalesDataTable[[#This Row],[Order Date]],"MMM")</f>
        <v>Feb</v>
      </c>
      <c r="F190" s="4" t="s">
        <v>6</v>
      </c>
      <c r="G190" s="4" t="s">
        <v>43</v>
      </c>
      <c r="H190" s="4" t="s">
        <v>28</v>
      </c>
      <c r="I190" s="4" t="s">
        <v>3</v>
      </c>
      <c r="J190" s="4" t="s">
        <v>23</v>
      </c>
      <c r="K190" s="4" t="s">
        <v>29</v>
      </c>
      <c r="L190" s="9">
        <v>1</v>
      </c>
      <c r="M190" s="6">
        <v>194.32</v>
      </c>
      <c r="N190" s="7">
        <v>0.05</v>
      </c>
      <c r="O190" s="6">
        <v>102.52</v>
      </c>
      <c r="P190" s="6">
        <f t="shared" si="8"/>
        <v>184.60399999999998</v>
      </c>
      <c r="Q190" s="6">
        <f t="shared" si="9"/>
        <v>102.52</v>
      </c>
      <c r="R190" s="6">
        <f t="shared" si="10"/>
        <v>82.083999999999989</v>
      </c>
      <c r="S190" s="8">
        <f t="shared" si="11"/>
        <v>0.44464908669367942</v>
      </c>
      <c r="T190" s="5">
        <f>YEAR(SalesDataTable[[#This Row],[Order Date]])</f>
        <v>2026</v>
      </c>
    </row>
    <row r="191" spans="1:20" ht="15.6">
      <c r="A191" s="2">
        <v>4964</v>
      </c>
      <c r="B191" s="3">
        <v>46062</v>
      </c>
      <c r="C191" s="13">
        <f>YEAR(SalesDataTable[[#This Row],[Order Date]])</f>
        <v>2026</v>
      </c>
      <c r="D191" s="4" t="str">
        <f>"Q"&amp;ROUNDUP(MONTH(SalesDataTable[[#This Row],[Order Date]])/3,0)</f>
        <v>Q1</v>
      </c>
      <c r="E191" s="4" t="str">
        <f>TEXT(SalesDataTable[[#This Row],[Order Date]],"MMM")</f>
        <v>Feb</v>
      </c>
      <c r="F191" s="4" t="s">
        <v>20</v>
      </c>
      <c r="G191" s="4" t="s">
        <v>47</v>
      </c>
      <c r="H191" s="4" t="s">
        <v>19</v>
      </c>
      <c r="I191" s="4" t="s">
        <v>13</v>
      </c>
      <c r="J191" s="4" t="s">
        <v>34</v>
      </c>
      <c r="K191" s="4" t="s">
        <v>35</v>
      </c>
      <c r="L191" s="9">
        <v>4</v>
      </c>
      <c r="M191" s="6">
        <v>40.44</v>
      </c>
      <c r="N191" s="7">
        <v>0</v>
      </c>
      <c r="O191" s="6">
        <v>14.75</v>
      </c>
      <c r="P191" s="6">
        <f t="shared" si="8"/>
        <v>161.76</v>
      </c>
      <c r="Q191" s="6">
        <f t="shared" si="9"/>
        <v>59</v>
      </c>
      <c r="R191" s="6">
        <f t="shared" si="10"/>
        <v>102.75999999999999</v>
      </c>
      <c r="S191" s="8">
        <f t="shared" si="11"/>
        <v>0.63526211671612265</v>
      </c>
      <c r="T191" s="5">
        <f>YEAR(SalesDataTable[[#This Row],[Order Date]])</f>
        <v>2026</v>
      </c>
    </row>
    <row r="192" spans="1:20" ht="15.6">
      <c r="A192" s="2">
        <v>255</v>
      </c>
      <c r="B192" s="3">
        <v>46063</v>
      </c>
      <c r="C192" s="13">
        <f>YEAR(SalesDataTable[[#This Row],[Order Date]])</f>
        <v>2026</v>
      </c>
      <c r="D192" s="4" t="str">
        <f>"Q"&amp;ROUNDUP(MONTH(SalesDataTable[[#This Row],[Order Date]])/3,0)</f>
        <v>Q1</v>
      </c>
      <c r="E192" s="4" t="str">
        <f>TEXT(SalesDataTable[[#This Row],[Order Date]],"MMM")</f>
        <v>Feb</v>
      </c>
      <c r="F192" s="4" t="s">
        <v>20</v>
      </c>
      <c r="G192" s="4" t="s">
        <v>31</v>
      </c>
      <c r="H192" s="4" t="s">
        <v>2</v>
      </c>
      <c r="I192" s="4" t="s">
        <v>13</v>
      </c>
      <c r="J192" s="4" t="s">
        <v>14</v>
      </c>
      <c r="K192" s="4" t="s">
        <v>44</v>
      </c>
      <c r="L192" s="9">
        <v>3</v>
      </c>
      <c r="M192" s="6">
        <v>134.53</v>
      </c>
      <c r="N192" s="7">
        <v>0.1</v>
      </c>
      <c r="O192" s="6">
        <v>69.12</v>
      </c>
      <c r="P192" s="6">
        <f t="shared" si="8"/>
        <v>363.23100000000005</v>
      </c>
      <c r="Q192" s="6">
        <f t="shared" si="9"/>
        <v>207.36</v>
      </c>
      <c r="R192" s="6">
        <f t="shared" si="10"/>
        <v>155.87100000000004</v>
      </c>
      <c r="S192" s="8">
        <f t="shared" si="11"/>
        <v>0.42912361555043488</v>
      </c>
      <c r="T192" s="5">
        <f>YEAR(SalesDataTable[[#This Row],[Order Date]])</f>
        <v>2026</v>
      </c>
    </row>
    <row r="193" spans="1:20" ht="15.6">
      <c r="A193" s="2">
        <v>2178</v>
      </c>
      <c r="B193" s="3">
        <v>46063</v>
      </c>
      <c r="C193" s="13">
        <f>YEAR(SalesDataTable[[#This Row],[Order Date]])</f>
        <v>2026</v>
      </c>
      <c r="D193" s="4" t="str">
        <f>"Q"&amp;ROUNDUP(MONTH(SalesDataTable[[#This Row],[Order Date]])/3,0)</f>
        <v>Q1</v>
      </c>
      <c r="E193" s="4" t="str">
        <f>TEXT(SalesDataTable[[#This Row],[Order Date]],"MMM")</f>
        <v>Feb</v>
      </c>
      <c r="F193" s="4" t="s">
        <v>11</v>
      </c>
      <c r="G193" s="4" t="s">
        <v>12</v>
      </c>
      <c r="H193" s="4" t="s">
        <v>28</v>
      </c>
      <c r="I193" s="4" t="s">
        <v>13</v>
      </c>
      <c r="J193" s="4" t="s">
        <v>9</v>
      </c>
      <c r="K193" s="4" t="s">
        <v>37</v>
      </c>
      <c r="L193" s="9">
        <v>6</v>
      </c>
      <c r="M193" s="6">
        <v>154.05000000000001</v>
      </c>
      <c r="N193" s="7">
        <v>0</v>
      </c>
      <c r="O193" s="6">
        <v>79.25</v>
      </c>
      <c r="P193" s="6">
        <f t="shared" si="8"/>
        <v>924.30000000000007</v>
      </c>
      <c r="Q193" s="6">
        <f t="shared" si="9"/>
        <v>475.5</v>
      </c>
      <c r="R193" s="6">
        <f t="shared" si="10"/>
        <v>448.80000000000007</v>
      </c>
      <c r="S193" s="8">
        <f t="shared" si="11"/>
        <v>0.4855566374553717</v>
      </c>
      <c r="T193" s="5">
        <f>YEAR(SalesDataTable[[#This Row],[Order Date]])</f>
        <v>2026</v>
      </c>
    </row>
    <row r="194" spans="1:20" ht="15.6">
      <c r="A194" s="2">
        <v>3416</v>
      </c>
      <c r="B194" s="3">
        <v>46063</v>
      </c>
      <c r="C194" s="13">
        <f>YEAR(SalesDataTable[[#This Row],[Order Date]])</f>
        <v>2026</v>
      </c>
      <c r="D194" s="4" t="str">
        <f>"Q"&amp;ROUNDUP(MONTH(SalesDataTable[[#This Row],[Order Date]])/3,0)</f>
        <v>Q1</v>
      </c>
      <c r="E194" s="4" t="str">
        <f>TEXT(SalesDataTable[[#This Row],[Order Date]],"MMM")</f>
        <v>Feb</v>
      </c>
      <c r="F194" s="4" t="s">
        <v>11</v>
      </c>
      <c r="G194" s="4" t="s">
        <v>12</v>
      </c>
      <c r="H194" s="4" t="s">
        <v>2</v>
      </c>
      <c r="I194" s="4" t="s">
        <v>13</v>
      </c>
      <c r="J194" s="4" t="s">
        <v>14</v>
      </c>
      <c r="K194" s="4" t="s">
        <v>44</v>
      </c>
      <c r="L194" s="9">
        <v>1</v>
      </c>
      <c r="M194" s="6">
        <v>135.4</v>
      </c>
      <c r="N194" s="7">
        <v>0</v>
      </c>
      <c r="O194" s="6">
        <v>67.56</v>
      </c>
      <c r="P194" s="6">
        <f t="shared" ref="P194:P257" si="12">L194*M194*(1-N194)</f>
        <v>135.4</v>
      </c>
      <c r="Q194" s="6">
        <f t="shared" ref="Q194:Q257" si="13">L194*O194</f>
        <v>67.56</v>
      </c>
      <c r="R194" s="6">
        <f t="shared" ref="R194:R257" si="14">P194-Q194</f>
        <v>67.84</v>
      </c>
      <c r="S194" s="8">
        <f t="shared" ref="S194:S257" si="15">IFERROR(R194/P194,0)</f>
        <v>0.50103397341211231</v>
      </c>
      <c r="T194" s="5">
        <f>YEAR(SalesDataTable[[#This Row],[Order Date]])</f>
        <v>2026</v>
      </c>
    </row>
    <row r="195" spans="1:20" ht="15.6">
      <c r="A195" s="2">
        <v>3854</v>
      </c>
      <c r="B195" s="3">
        <v>46063</v>
      </c>
      <c r="C195" s="13">
        <f>YEAR(SalesDataTable[[#This Row],[Order Date]])</f>
        <v>2026</v>
      </c>
      <c r="D195" s="4" t="str">
        <f>"Q"&amp;ROUNDUP(MONTH(SalesDataTable[[#This Row],[Order Date]])/3,0)</f>
        <v>Q1</v>
      </c>
      <c r="E195" s="4" t="str">
        <f>TEXT(SalesDataTable[[#This Row],[Order Date]],"MMM")</f>
        <v>Feb</v>
      </c>
      <c r="F195" s="4" t="s">
        <v>0</v>
      </c>
      <c r="G195" s="4" t="s">
        <v>1</v>
      </c>
      <c r="H195" s="4" t="s">
        <v>2</v>
      </c>
      <c r="I195" s="4" t="s">
        <v>13</v>
      </c>
      <c r="J195" s="4" t="s">
        <v>4</v>
      </c>
      <c r="K195" s="4" t="s">
        <v>26</v>
      </c>
      <c r="L195" s="9">
        <v>2</v>
      </c>
      <c r="M195" s="6">
        <v>41.03</v>
      </c>
      <c r="N195" s="7">
        <v>0</v>
      </c>
      <c r="O195" s="6">
        <v>16.260000000000002</v>
      </c>
      <c r="P195" s="6">
        <f t="shared" si="12"/>
        <v>82.06</v>
      </c>
      <c r="Q195" s="6">
        <f t="shared" si="13"/>
        <v>32.520000000000003</v>
      </c>
      <c r="R195" s="6">
        <f t="shared" si="14"/>
        <v>49.54</v>
      </c>
      <c r="S195" s="8">
        <f t="shared" si="15"/>
        <v>0.60370460638557155</v>
      </c>
      <c r="T195" s="5">
        <f>YEAR(SalesDataTable[[#This Row],[Order Date]])</f>
        <v>2026</v>
      </c>
    </row>
    <row r="196" spans="1:20" ht="15.6">
      <c r="A196" s="2">
        <v>3952</v>
      </c>
      <c r="B196" s="3">
        <v>46063</v>
      </c>
      <c r="C196" s="13">
        <f>YEAR(SalesDataTable[[#This Row],[Order Date]])</f>
        <v>2026</v>
      </c>
      <c r="D196" s="4" t="str">
        <f>"Q"&amp;ROUNDUP(MONTH(SalesDataTable[[#This Row],[Order Date]])/3,0)</f>
        <v>Q1</v>
      </c>
      <c r="E196" s="4" t="str">
        <f>TEXT(SalesDataTable[[#This Row],[Order Date]],"MMM")</f>
        <v>Feb</v>
      </c>
      <c r="F196" s="4" t="s">
        <v>20</v>
      </c>
      <c r="G196" s="4" t="s">
        <v>33</v>
      </c>
      <c r="H196" s="4" t="s">
        <v>28</v>
      </c>
      <c r="I196" s="4" t="s">
        <v>13</v>
      </c>
      <c r="J196" s="4" t="s">
        <v>4</v>
      </c>
      <c r="K196" s="4" t="s">
        <v>5</v>
      </c>
      <c r="L196" s="9">
        <v>1</v>
      </c>
      <c r="M196" s="6">
        <v>81.44</v>
      </c>
      <c r="N196" s="7">
        <v>0.05</v>
      </c>
      <c r="O196" s="6">
        <v>43.9</v>
      </c>
      <c r="P196" s="6">
        <f t="shared" si="12"/>
        <v>77.367999999999995</v>
      </c>
      <c r="Q196" s="6">
        <f t="shared" si="13"/>
        <v>43.9</v>
      </c>
      <c r="R196" s="6">
        <f t="shared" si="14"/>
        <v>33.467999999999996</v>
      </c>
      <c r="S196" s="8">
        <f t="shared" si="15"/>
        <v>0.43258194602419603</v>
      </c>
      <c r="T196" s="5">
        <f>YEAR(SalesDataTable[[#This Row],[Order Date]])</f>
        <v>2026</v>
      </c>
    </row>
    <row r="197" spans="1:20" ht="15.6">
      <c r="A197" s="2">
        <v>4076</v>
      </c>
      <c r="B197" s="3">
        <v>46063</v>
      </c>
      <c r="C197" s="13">
        <f>YEAR(SalesDataTable[[#This Row],[Order Date]])</f>
        <v>2026</v>
      </c>
      <c r="D197" s="4" t="str">
        <f>"Q"&amp;ROUNDUP(MONTH(SalesDataTable[[#This Row],[Order Date]])/3,0)</f>
        <v>Q1</v>
      </c>
      <c r="E197" s="4" t="str">
        <f>TEXT(SalesDataTable[[#This Row],[Order Date]],"MMM")</f>
        <v>Feb</v>
      </c>
      <c r="F197" s="4" t="s">
        <v>0</v>
      </c>
      <c r="G197" s="4" t="s">
        <v>1</v>
      </c>
      <c r="H197" s="4" t="s">
        <v>8</v>
      </c>
      <c r="I197" s="4" t="s">
        <v>16</v>
      </c>
      <c r="J197" s="4" t="s">
        <v>23</v>
      </c>
      <c r="K197" s="4" t="s">
        <v>51</v>
      </c>
      <c r="L197" s="9">
        <v>8</v>
      </c>
      <c r="M197" s="6">
        <v>122.19</v>
      </c>
      <c r="N197" s="7">
        <v>0.1</v>
      </c>
      <c r="O197" s="6">
        <v>60</v>
      </c>
      <c r="P197" s="6">
        <f t="shared" si="12"/>
        <v>879.76800000000003</v>
      </c>
      <c r="Q197" s="6">
        <f t="shared" si="13"/>
        <v>480</v>
      </c>
      <c r="R197" s="6">
        <f t="shared" si="14"/>
        <v>399.76800000000003</v>
      </c>
      <c r="S197" s="8">
        <f t="shared" si="15"/>
        <v>0.45440161497121973</v>
      </c>
      <c r="T197" s="5">
        <f>YEAR(SalesDataTable[[#This Row],[Order Date]])</f>
        <v>2026</v>
      </c>
    </row>
    <row r="198" spans="1:20" ht="15.6">
      <c r="A198" s="2">
        <v>4156</v>
      </c>
      <c r="B198" s="3">
        <v>46063</v>
      </c>
      <c r="C198" s="13">
        <f>YEAR(SalesDataTable[[#This Row],[Order Date]])</f>
        <v>2026</v>
      </c>
      <c r="D198" s="4" t="str">
        <f>"Q"&amp;ROUNDUP(MONTH(SalesDataTable[[#This Row],[Order Date]])/3,0)</f>
        <v>Q1</v>
      </c>
      <c r="E198" s="4" t="str">
        <f>TEXT(SalesDataTable[[#This Row],[Order Date]],"MMM")</f>
        <v>Feb</v>
      </c>
      <c r="F198" s="4" t="s">
        <v>11</v>
      </c>
      <c r="G198" s="4" t="s">
        <v>52</v>
      </c>
      <c r="H198" s="4" t="s">
        <v>19</v>
      </c>
      <c r="I198" s="4" t="s">
        <v>3</v>
      </c>
      <c r="J198" s="4" t="s">
        <v>9</v>
      </c>
      <c r="K198" s="4" t="s">
        <v>17</v>
      </c>
      <c r="L198" s="9">
        <v>2</v>
      </c>
      <c r="M198" s="6">
        <v>146.33000000000001</v>
      </c>
      <c r="N198" s="7">
        <v>0.1</v>
      </c>
      <c r="O198" s="6">
        <v>81.34</v>
      </c>
      <c r="P198" s="6">
        <f t="shared" si="12"/>
        <v>263.39400000000001</v>
      </c>
      <c r="Q198" s="6">
        <f t="shared" si="13"/>
        <v>162.68</v>
      </c>
      <c r="R198" s="6">
        <f t="shared" si="14"/>
        <v>100.714</v>
      </c>
      <c r="S198" s="8">
        <f t="shared" si="15"/>
        <v>0.38237013751262366</v>
      </c>
      <c r="T198" s="5">
        <f>YEAR(SalesDataTable[[#This Row],[Order Date]])</f>
        <v>2026</v>
      </c>
    </row>
    <row r="199" spans="1:20" ht="15.6">
      <c r="A199" s="2">
        <v>4260</v>
      </c>
      <c r="B199" s="3">
        <v>46063</v>
      </c>
      <c r="C199" s="13">
        <f>YEAR(SalesDataTable[[#This Row],[Order Date]])</f>
        <v>2026</v>
      </c>
      <c r="D199" s="4" t="str">
        <f>"Q"&amp;ROUNDUP(MONTH(SalesDataTable[[#This Row],[Order Date]])/3,0)</f>
        <v>Q1</v>
      </c>
      <c r="E199" s="4" t="str">
        <f>TEXT(SalesDataTable[[#This Row],[Order Date]],"MMM")</f>
        <v>Feb</v>
      </c>
      <c r="F199" s="4" t="s">
        <v>11</v>
      </c>
      <c r="G199" s="4" t="s">
        <v>52</v>
      </c>
      <c r="H199" s="4" t="s">
        <v>28</v>
      </c>
      <c r="I199" s="4" t="s">
        <v>3</v>
      </c>
      <c r="J199" s="4" t="s">
        <v>14</v>
      </c>
      <c r="K199" s="4" t="s">
        <v>44</v>
      </c>
      <c r="L199" s="9">
        <v>1</v>
      </c>
      <c r="M199" s="6">
        <v>131.24</v>
      </c>
      <c r="N199" s="7">
        <v>0.05</v>
      </c>
      <c r="O199" s="6">
        <v>66.14</v>
      </c>
      <c r="P199" s="6">
        <f t="shared" si="12"/>
        <v>124.678</v>
      </c>
      <c r="Q199" s="6">
        <f t="shared" si="13"/>
        <v>66.14</v>
      </c>
      <c r="R199" s="6">
        <f t="shared" si="14"/>
        <v>58.537999999999997</v>
      </c>
      <c r="S199" s="8">
        <f t="shared" si="15"/>
        <v>0.46951346669019395</v>
      </c>
      <c r="T199" s="5">
        <f>YEAR(SalesDataTable[[#This Row],[Order Date]])</f>
        <v>2026</v>
      </c>
    </row>
    <row r="200" spans="1:20" ht="15.6">
      <c r="A200" s="2">
        <v>4294</v>
      </c>
      <c r="B200" s="3">
        <v>46063</v>
      </c>
      <c r="C200" s="13">
        <f>YEAR(SalesDataTable[[#This Row],[Order Date]])</f>
        <v>2026</v>
      </c>
      <c r="D200" s="4" t="str">
        <f>"Q"&amp;ROUNDUP(MONTH(SalesDataTable[[#This Row],[Order Date]])/3,0)</f>
        <v>Q1</v>
      </c>
      <c r="E200" s="4" t="str">
        <f>TEXT(SalesDataTable[[#This Row],[Order Date]],"MMM")</f>
        <v>Feb</v>
      </c>
      <c r="F200" s="4" t="s">
        <v>6</v>
      </c>
      <c r="G200" s="4" t="s">
        <v>7</v>
      </c>
      <c r="H200" s="4" t="s">
        <v>8</v>
      </c>
      <c r="I200" s="4" t="s">
        <v>13</v>
      </c>
      <c r="J200" s="4" t="s">
        <v>34</v>
      </c>
      <c r="K200" s="4" t="s">
        <v>45</v>
      </c>
      <c r="L200" s="9">
        <v>5</v>
      </c>
      <c r="M200" s="6">
        <v>51.37</v>
      </c>
      <c r="N200" s="7">
        <v>0.05</v>
      </c>
      <c r="O200" s="6">
        <v>21.81</v>
      </c>
      <c r="P200" s="6">
        <f t="shared" si="12"/>
        <v>244.00749999999996</v>
      </c>
      <c r="Q200" s="6">
        <f t="shared" si="13"/>
        <v>109.05</v>
      </c>
      <c r="R200" s="6">
        <f t="shared" si="14"/>
        <v>134.95749999999998</v>
      </c>
      <c r="S200" s="8">
        <f t="shared" si="15"/>
        <v>0.55308750755612024</v>
      </c>
      <c r="T200" s="5">
        <f>YEAR(SalesDataTable[[#This Row],[Order Date]])</f>
        <v>2026</v>
      </c>
    </row>
    <row r="201" spans="1:20" ht="15.6">
      <c r="A201" s="2">
        <v>1019</v>
      </c>
      <c r="B201" s="3">
        <v>46064</v>
      </c>
      <c r="C201" s="13">
        <f>YEAR(SalesDataTable[[#This Row],[Order Date]])</f>
        <v>2026</v>
      </c>
      <c r="D201" s="4" t="str">
        <f>"Q"&amp;ROUNDUP(MONTH(SalesDataTable[[#This Row],[Order Date]])/3,0)</f>
        <v>Q1</v>
      </c>
      <c r="E201" s="4" t="str">
        <f>TEXT(SalesDataTable[[#This Row],[Order Date]],"MMM")</f>
        <v>Feb</v>
      </c>
      <c r="F201" s="4" t="s">
        <v>6</v>
      </c>
      <c r="G201" s="4" t="s">
        <v>43</v>
      </c>
      <c r="H201" s="4" t="s">
        <v>19</v>
      </c>
      <c r="I201" s="4" t="s">
        <v>13</v>
      </c>
      <c r="J201" s="4" t="s">
        <v>23</v>
      </c>
      <c r="K201" s="4" t="s">
        <v>51</v>
      </c>
      <c r="L201" s="9">
        <v>5</v>
      </c>
      <c r="M201" s="6">
        <v>121.94</v>
      </c>
      <c r="N201" s="7">
        <v>0</v>
      </c>
      <c r="O201" s="6">
        <v>62.3</v>
      </c>
      <c r="P201" s="6">
        <f t="shared" si="12"/>
        <v>609.70000000000005</v>
      </c>
      <c r="Q201" s="6">
        <f t="shared" si="13"/>
        <v>311.5</v>
      </c>
      <c r="R201" s="6">
        <f t="shared" si="14"/>
        <v>298.20000000000005</v>
      </c>
      <c r="S201" s="8">
        <f t="shared" si="15"/>
        <v>0.48909299655568317</v>
      </c>
      <c r="T201" s="5">
        <f>YEAR(SalesDataTable[[#This Row],[Order Date]])</f>
        <v>2026</v>
      </c>
    </row>
    <row r="202" spans="1:20" ht="15.6">
      <c r="A202" s="2">
        <v>1471</v>
      </c>
      <c r="B202" s="3">
        <v>46064</v>
      </c>
      <c r="C202" s="13">
        <f>YEAR(SalesDataTable[[#This Row],[Order Date]])</f>
        <v>2026</v>
      </c>
      <c r="D202" s="4" t="str">
        <f>"Q"&amp;ROUNDUP(MONTH(SalesDataTable[[#This Row],[Order Date]])/3,0)</f>
        <v>Q1</v>
      </c>
      <c r="E202" s="4" t="str">
        <f>TEXT(SalesDataTable[[#This Row],[Order Date]],"MMM")</f>
        <v>Feb</v>
      </c>
      <c r="F202" s="4" t="s">
        <v>0</v>
      </c>
      <c r="G202" s="4" t="s">
        <v>1</v>
      </c>
      <c r="H202" s="4" t="s">
        <v>2</v>
      </c>
      <c r="I202" s="4" t="s">
        <v>3</v>
      </c>
      <c r="J202" s="4" t="s">
        <v>23</v>
      </c>
      <c r="K202" s="4" t="s">
        <v>51</v>
      </c>
      <c r="L202" s="9">
        <v>4</v>
      </c>
      <c r="M202" s="6">
        <v>124.55</v>
      </c>
      <c r="N202" s="7">
        <v>0</v>
      </c>
      <c r="O202" s="6">
        <v>60.41</v>
      </c>
      <c r="P202" s="6">
        <f t="shared" si="12"/>
        <v>498.2</v>
      </c>
      <c r="Q202" s="6">
        <f t="shared" si="13"/>
        <v>241.64</v>
      </c>
      <c r="R202" s="6">
        <f t="shared" si="14"/>
        <v>256.56</v>
      </c>
      <c r="S202" s="8">
        <f t="shared" si="15"/>
        <v>0.51497390606182258</v>
      </c>
      <c r="T202" s="5">
        <f>YEAR(SalesDataTable[[#This Row],[Order Date]])</f>
        <v>2026</v>
      </c>
    </row>
    <row r="203" spans="1:20" ht="15.6">
      <c r="A203" s="2">
        <v>2520</v>
      </c>
      <c r="B203" s="3">
        <v>46064</v>
      </c>
      <c r="C203" s="13">
        <f>YEAR(SalesDataTable[[#This Row],[Order Date]])</f>
        <v>2026</v>
      </c>
      <c r="D203" s="4" t="str">
        <f>"Q"&amp;ROUNDUP(MONTH(SalesDataTable[[#This Row],[Order Date]])/3,0)</f>
        <v>Q1</v>
      </c>
      <c r="E203" s="4" t="str">
        <f>TEXT(SalesDataTable[[#This Row],[Order Date]],"MMM")</f>
        <v>Feb</v>
      </c>
      <c r="F203" s="4" t="s">
        <v>6</v>
      </c>
      <c r="G203" s="4" t="s">
        <v>49</v>
      </c>
      <c r="H203" s="4" t="s">
        <v>8</v>
      </c>
      <c r="I203" s="4" t="s">
        <v>16</v>
      </c>
      <c r="J203" s="4" t="s">
        <v>23</v>
      </c>
      <c r="K203" s="4" t="s">
        <v>24</v>
      </c>
      <c r="L203" s="9">
        <v>10</v>
      </c>
      <c r="M203" s="6">
        <v>343.77</v>
      </c>
      <c r="N203" s="7">
        <v>0.15</v>
      </c>
      <c r="O203" s="6">
        <v>195.29</v>
      </c>
      <c r="P203" s="6">
        <f t="shared" si="12"/>
        <v>2922.0449999999996</v>
      </c>
      <c r="Q203" s="6">
        <f t="shared" si="13"/>
        <v>1952.8999999999999</v>
      </c>
      <c r="R203" s="6">
        <f t="shared" si="14"/>
        <v>969.14499999999975</v>
      </c>
      <c r="S203" s="8">
        <f t="shared" si="15"/>
        <v>0.33166669233362245</v>
      </c>
      <c r="T203" s="5">
        <f>YEAR(SalesDataTable[[#This Row],[Order Date]])</f>
        <v>2026</v>
      </c>
    </row>
    <row r="204" spans="1:20" ht="15.6">
      <c r="A204" s="2">
        <v>4649</v>
      </c>
      <c r="B204" s="3">
        <v>46064</v>
      </c>
      <c r="C204" s="13">
        <f>YEAR(SalesDataTable[[#This Row],[Order Date]])</f>
        <v>2026</v>
      </c>
      <c r="D204" s="4" t="str">
        <f>"Q"&amp;ROUNDUP(MONTH(SalesDataTable[[#This Row],[Order Date]])/3,0)</f>
        <v>Q1</v>
      </c>
      <c r="E204" s="4" t="str">
        <f>TEXT(SalesDataTable[[#This Row],[Order Date]],"MMM")</f>
        <v>Feb</v>
      </c>
      <c r="F204" s="4" t="s">
        <v>6</v>
      </c>
      <c r="G204" s="4" t="s">
        <v>7</v>
      </c>
      <c r="H204" s="4" t="s">
        <v>28</v>
      </c>
      <c r="I204" s="4" t="s">
        <v>3</v>
      </c>
      <c r="J204" s="4" t="s">
        <v>4</v>
      </c>
      <c r="K204" s="4" t="s">
        <v>5</v>
      </c>
      <c r="L204" s="9">
        <v>1</v>
      </c>
      <c r="M204" s="6">
        <v>81.819999999999993</v>
      </c>
      <c r="N204" s="7">
        <v>0.05</v>
      </c>
      <c r="O204" s="6">
        <v>43.83</v>
      </c>
      <c r="P204" s="6">
        <f t="shared" si="12"/>
        <v>77.728999999999985</v>
      </c>
      <c r="Q204" s="6">
        <f t="shared" si="13"/>
        <v>43.83</v>
      </c>
      <c r="R204" s="6">
        <f t="shared" si="14"/>
        <v>33.898999999999987</v>
      </c>
      <c r="S204" s="8">
        <f t="shared" si="15"/>
        <v>0.43611779387358635</v>
      </c>
      <c r="T204" s="5">
        <f>YEAR(SalesDataTable[[#This Row],[Order Date]])</f>
        <v>2026</v>
      </c>
    </row>
    <row r="205" spans="1:20" ht="15.6">
      <c r="A205" s="2">
        <v>4545</v>
      </c>
      <c r="B205" s="3">
        <v>46065</v>
      </c>
      <c r="C205" s="13">
        <f>YEAR(SalesDataTable[[#This Row],[Order Date]])</f>
        <v>2026</v>
      </c>
      <c r="D205" s="4" t="str">
        <f>"Q"&amp;ROUNDUP(MONTH(SalesDataTable[[#This Row],[Order Date]])/3,0)</f>
        <v>Q1</v>
      </c>
      <c r="E205" s="4" t="str">
        <f>TEXT(SalesDataTable[[#This Row],[Order Date]],"MMM")</f>
        <v>Feb</v>
      </c>
      <c r="F205" s="4" t="s">
        <v>0</v>
      </c>
      <c r="G205" s="4" t="s">
        <v>36</v>
      </c>
      <c r="H205" s="4" t="s">
        <v>19</v>
      </c>
      <c r="I205" s="4" t="s">
        <v>13</v>
      </c>
      <c r="J205" s="4" t="s">
        <v>14</v>
      </c>
      <c r="K205" s="4" t="s">
        <v>15</v>
      </c>
      <c r="L205" s="9">
        <v>1</v>
      </c>
      <c r="M205" s="6">
        <v>36.58</v>
      </c>
      <c r="N205" s="7">
        <v>0.1</v>
      </c>
      <c r="O205" s="6">
        <v>13.76</v>
      </c>
      <c r="P205" s="6">
        <f t="shared" si="12"/>
        <v>32.921999999999997</v>
      </c>
      <c r="Q205" s="6">
        <f t="shared" si="13"/>
        <v>13.76</v>
      </c>
      <c r="R205" s="6">
        <f t="shared" si="14"/>
        <v>19.161999999999999</v>
      </c>
      <c r="S205" s="8">
        <f t="shared" si="15"/>
        <v>0.58204240325618128</v>
      </c>
      <c r="T205" s="5">
        <f>YEAR(SalesDataTable[[#This Row],[Order Date]])</f>
        <v>2026</v>
      </c>
    </row>
    <row r="206" spans="1:20" ht="15.6">
      <c r="A206" s="2">
        <v>285</v>
      </c>
      <c r="B206" s="3">
        <v>46066</v>
      </c>
      <c r="C206" s="13">
        <f>YEAR(SalesDataTable[[#This Row],[Order Date]])</f>
        <v>2026</v>
      </c>
      <c r="D206" s="4" t="str">
        <f>"Q"&amp;ROUNDUP(MONTH(SalesDataTable[[#This Row],[Order Date]])/3,0)</f>
        <v>Q1</v>
      </c>
      <c r="E206" s="4" t="str">
        <f>TEXT(SalesDataTable[[#This Row],[Order Date]],"MMM")</f>
        <v>Feb</v>
      </c>
      <c r="F206" s="4" t="s">
        <v>20</v>
      </c>
      <c r="G206" s="4" t="s">
        <v>33</v>
      </c>
      <c r="H206" s="4" t="s">
        <v>19</v>
      </c>
      <c r="I206" s="4" t="s">
        <v>13</v>
      </c>
      <c r="J206" s="4" t="s">
        <v>9</v>
      </c>
      <c r="K206" s="4" t="s">
        <v>10</v>
      </c>
      <c r="L206" s="9">
        <v>4</v>
      </c>
      <c r="M206" s="6">
        <v>92.87</v>
      </c>
      <c r="N206" s="7">
        <v>0</v>
      </c>
      <c r="O206" s="6">
        <v>44.95</v>
      </c>
      <c r="P206" s="6">
        <f t="shared" si="12"/>
        <v>371.48</v>
      </c>
      <c r="Q206" s="6">
        <f t="shared" si="13"/>
        <v>179.8</v>
      </c>
      <c r="R206" s="6">
        <f t="shared" si="14"/>
        <v>191.68</v>
      </c>
      <c r="S206" s="8">
        <f t="shared" si="15"/>
        <v>0.51599009367933668</v>
      </c>
      <c r="T206" s="5">
        <f>YEAR(SalesDataTable[[#This Row],[Order Date]])</f>
        <v>2026</v>
      </c>
    </row>
    <row r="207" spans="1:20" ht="15.6">
      <c r="A207" s="2">
        <v>1499</v>
      </c>
      <c r="B207" s="3">
        <v>46066</v>
      </c>
      <c r="C207" s="13">
        <f>YEAR(SalesDataTable[[#This Row],[Order Date]])</f>
        <v>2026</v>
      </c>
      <c r="D207" s="4" t="str">
        <f>"Q"&amp;ROUNDUP(MONTH(SalesDataTable[[#This Row],[Order Date]])/3,0)</f>
        <v>Q1</v>
      </c>
      <c r="E207" s="4" t="str">
        <f>TEXT(SalesDataTable[[#This Row],[Order Date]],"MMM")</f>
        <v>Feb</v>
      </c>
      <c r="F207" s="4" t="s">
        <v>20</v>
      </c>
      <c r="G207" s="4" t="s">
        <v>33</v>
      </c>
      <c r="H207" s="4" t="s">
        <v>2</v>
      </c>
      <c r="I207" s="4" t="s">
        <v>13</v>
      </c>
      <c r="J207" s="4" t="s">
        <v>4</v>
      </c>
      <c r="K207" s="4" t="s">
        <v>26</v>
      </c>
      <c r="L207" s="9">
        <v>2</v>
      </c>
      <c r="M207" s="6">
        <v>41.21</v>
      </c>
      <c r="N207" s="7">
        <v>0</v>
      </c>
      <c r="O207" s="6">
        <v>16.64</v>
      </c>
      <c r="P207" s="6">
        <f t="shared" si="12"/>
        <v>82.42</v>
      </c>
      <c r="Q207" s="6">
        <f t="shared" si="13"/>
        <v>33.28</v>
      </c>
      <c r="R207" s="6">
        <f t="shared" si="14"/>
        <v>49.14</v>
      </c>
      <c r="S207" s="8">
        <f t="shared" si="15"/>
        <v>0.59621451104100942</v>
      </c>
      <c r="T207" s="5">
        <f>YEAR(SalesDataTable[[#This Row],[Order Date]])</f>
        <v>2026</v>
      </c>
    </row>
    <row r="208" spans="1:20" ht="15.6">
      <c r="A208" s="2">
        <v>2615</v>
      </c>
      <c r="B208" s="3">
        <v>46066</v>
      </c>
      <c r="C208" s="13">
        <f>YEAR(SalesDataTable[[#This Row],[Order Date]])</f>
        <v>2026</v>
      </c>
      <c r="D208" s="4" t="str">
        <f>"Q"&amp;ROUNDUP(MONTH(SalesDataTable[[#This Row],[Order Date]])/3,0)</f>
        <v>Q1</v>
      </c>
      <c r="E208" s="4" t="str">
        <f>TEXT(SalesDataTable[[#This Row],[Order Date]],"MMM")</f>
        <v>Feb</v>
      </c>
      <c r="F208" s="4" t="s">
        <v>0</v>
      </c>
      <c r="G208" s="4" t="s">
        <v>50</v>
      </c>
      <c r="H208" s="4" t="s">
        <v>2</v>
      </c>
      <c r="I208" s="4" t="s">
        <v>3</v>
      </c>
      <c r="J208" s="4" t="s">
        <v>9</v>
      </c>
      <c r="K208" s="4" t="s">
        <v>37</v>
      </c>
      <c r="L208" s="9">
        <v>6</v>
      </c>
      <c r="M208" s="6">
        <v>155.79</v>
      </c>
      <c r="N208" s="7">
        <v>0</v>
      </c>
      <c r="O208" s="6">
        <v>77.48</v>
      </c>
      <c r="P208" s="6">
        <f t="shared" si="12"/>
        <v>934.74</v>
      </c>
      <c r="Q208" s="6">
        <f t="shared" si="13"/>
        <v>464.88</v>
      </c>
      <c r="R208" s="6">
        <f t="shared" si="14"/>
        <v>469.86</v>
      </c>
      <c r="S208" s="8">
        <f t="shared" si="15"/>
        <v>0.50266384235188399</v>
      </c>
      <c r="T208" s="5">
        <f>YEAR(SalesDataTable[[#This Row],[Order Date]])</f>
        <v>2026</v>
      </c>
    </row>
    <row r="209" spans="1:20" ht="15.6">
      <c r="A209" s="2">
        <v>479</v>
      </c>
      <c r="B209" s="3">
        <v>46067</v>
      </c>
      <c r="C209" s="13">
        <f>YEAR(SalesDataTable[[#This Row],[Order Date]])</f>
        <v>2026</v>
      </c>
      <c r="D209" s="4" t="str">
        <f>"Q"&amp;ROUNDUP(MONTH(SalesDataTable[[#This Row],[Order Date]])/3,0)</f>
        <v>Q1</v>
      </c>
      <c r="E209" s="4" t="str">
        <f>TEXT(SalesDataTable[[#This Row],[Order Date]],"MMM")</f>
        <v>Feb</v>
      </c>
      <c r="F209" s="4" t="s">
        <v>0</v>
      </c>
      <c r="G209" s="4" t="s">
        <v>1</v>
      </c>
      <c r="H209" s="4" t="s">
        <v>2</v>
      </c>
      <c r="I209" s="4" t="s">
        <v>3</v>
      </c>
      <c r="J209" s="4" t="s">
        <v>34</v>
      </c>
      <c r="K209" s="4" t="s">
        <v>45</v>
      </c>
      <c r="L209" s="9">
        <v>2</v>
      </c>
      <c r="M209" s="6">
        <v>50.16</v>
      </c>
      <c r="N209" s="7">
        <v>0.1</v>
      </c>
      <c r="O209" s="6">
        <v>21.48</v>
      </c>
      <c r="P209" s="6">
        <f t="shared" si="12"/>
        <v>90.287999999999997</v>
      </c>
      <c r="Q209" s="6">
        <f t="shared" si="13"/>
        <v>42.96</v>
      </c>
      <c r="R209" s="6">
        <f t="shared" si="14"/>
        <v>47.327999999999996</v>
      </c>
      <c r="S209" s="8">
        <f t="shared" si="15"/>
        <v>0.52418926103136632</v>
      </c>
      <c r="T209" s="5">
        <f>YEAR(SalesDataTable[[#This Row],[Order Date]])</f>
        <v>2026</v>
      </c>
    </row>
    <row r="210" spans="1:20" ht="15.6">
      <c r="A210" s="2">
        <v>4069</v>
      </c>
      <c r="B210" s="3">
        <v>46067</v>
      </c>
      <c r="C210" s="13">
        <f>YEAR(SalesDataTable[[#This Row],[Order Date]])</f>
        <v>2026</v>
      </c>
      <c r="D210" s="4" t="str">
        <f>"Q"&amp;ROUNDUP(MONTH(SalesDataTable[[#This Row],[Order Date]])/3,0)</f>
        <v>Q1</v>
      </c>
      <c r="E210" s="4" t="str">
        <f>TEXT(SalesDataTable[[#This Row],[Order Date]],"MMM")</f>
        <v>Feb</v>
      </c>
      <c r="F210" s="4" t="s">
        <v>20</v>
      </c>
      <c r="G210" s="4" t="s">
        <v>33</v>
      </c>
      <c r="H210" s="4" t="s">
        <v>2</v>
      </c>
      <c r="I210" s="4" t="s">
        <v>13</v>
      </c>
      <c r="J210" s="4" t="s">
        <v>9</v>
      </c>
      <c r="K210" s="4" t="s">
        <v>17</v>
      </c>
      <c r="L210" s="9">
        <v>4</v>
      </c>
      <c r="M210" s="6">
        <v>140.63999999999999</v>
      </c>
      <c r="N210" s="7">
        <v>0</v>
      </c>
      <c r="O210" s="6">
        <v>77.510000000000005</v>
      </c>
      <c r="P210" s="6">
        <f t="shared" si="12"/>
        <v>562.55999999999995</v>
      </c>
      <c r="Q210" s="6">
        <f t="shared" si="13"/>
        <v>310.04000000000002</v>
      </c>
      <c r="R210" s="6">
        <f t="shared" si="14"/>
        <v>252.51999999999992</v>
      </c>
      <c r="S210" s="8">
        <f t="shared" si="15"/>
        <v>0.4488765642775881</v>
      </c>
      <c r="T210" s="5">
        <f>YEAR(SalesDataTable[[#This Row],[Order Date]])</f>
        <v>2026</v>
      </c>
    </row>
    <row r="211" spans="1:20" ht="15.6">
      <c r="A211" s="2">
        <v>4588</v>
      </c>
      <c r="B211" s="3">
        <v>46067</v>
      </c>
      <c r="C211" s="13">
        <f>YEAR(SalesDataTable[[#This Row],[Order Date]])</f>
        <v>2026</v>
      </c>
      <c r="D211" s="4" t="str">
        <f>"Q"&amp;ROUNDUP(MONTH(SalesDataTable[[#This Row],[Order Date]])/3,0)</f>
        <v>Q1</v>
      </c>
      <c r="E211" s="4" t="str">
        <f>TEXT(SalesDataTable[[#This Row],[Order Date]],"MMM")</f>
        <v>Feb</v>
      </c>
      <c r="F211" s="4" t="s">
        <v>0</v>
      </c>
      <c r="G211" s="4" t="s">
        <v>1</v>
      </c>
      <c r="H211" s="4" t="s">
        <v>28</v>
      </c>
      <c r="I211" s="4" t="s">
        <v>13</v>
      </c>
      <c r="J211" s="4" t="s">
        <v>23</v>
      </c>
      <c r="K211" s="4" t="s">
        <v>40</v>
      </c>
      <c r="L211" s="9">
        <v>1</v>
      </c>
      <c r="M211" s="6">
        <v>80.680000000000007</v>
      </c>
      <c r="N211" s="7">
        <v>0</v>
      </c>
      <c r="O211" s="6">
        <v>39.630000000000003</v>
      </c>
      <c r="P211" s="6">
        <f t="shared" si="12"/>
        <v>80.680000000000007</v>
      </c>
      <c r="Q211" s="6">
        <f t="shared" si="13"/>
        <v>39.630000000000003</v>
      </c>
      <c r="R211" s="6">
        <f t="shared" si="14"/>
        <v>41.050000000000004</v>
      </c>
      <c r="S211" s="8">
        <f t="shared" si="15"/>
        <v>0.50880019831432821</v>
      </c>
      <c r="T211" s="5">
        <f>YEAR(SalesDataTable[[#This Row],[Order Date]])</f>
        <v>2026</v>
      </c>
    </row>
    <row r="212" spans="1:20" ht="15.6">
      <c r="A212" s="2">
        <v>14</v>
      </c>
      <c r="B212" s="3">
        <v>46068</v>
      </c>
      <c r="C212" s="13">
        <f>YEAR(SalesDataTable[[#This Row],[Order Date]])</f>
        <v>2026</v>
      </c>
      <c r="D212" s="4" t="str">
        <f>"Q"&amp;ROUNDUP(MONTH(SalesDataTable[[#This Row],[Order Date]])/3,0)</f>
        <v>Q1</v>
      </c>
      <c r="E212" s="4" t="str">
        <f>TEXT(SalesDataTable[[#This Row],[Order Date]],"MMM")</f>
        <v>Feb</v>
      </c>
      <c r="F212" s="4" t="s">
        <v>0</v>
      </c>
      <c r="G212" s="4" t="s">
        <v>1</v>
      </c>
      <c r="H212" s="4" t="s">
        <v>8</v>
      </c>
      <c r="I212" s="4" t="s">
        <v>16</v>
      </c>
      <c r="J212" s="4" t="s">
        <v>14</v>
      </c>
      <c r="K212" s="4" t="s">
        <v>48</v>
      </c>
      <c r="L212" s="9">
        <v>3</v>
      </c>
      <c r="M212" s="6">
        <v>162.44999999999999</v>
      </c>
      <c r="N212" s="7">
        <v>0.05</v>
      </c>
      <c r="O212" s="6">
        <v>86.43</v>
      </c>
      <c r="P212" s="6">
        <f t="shared" si="12"/>
        <v>462.98249999999996</v>
      </c>
      <c r="Q212" s="6">
        <f t="shared" si="13"/>
        <v>259.29000000000002</v>
      </c>
      <c r="R212" s="6">
        <f t="shared" si="14"/>
        <v>203.69249999999994</v>
      </c>
      <c r="S212" s="8">
        <f t="shared" si="15"/>
        <v>0.43995723380473334</v>
      </c>
      <c r="T212" s="5">
        <f>YEAR(SalesDataTable[[#This Row],[Order Date]])</f>
        <v>2026</v>
      </c>
    </row>
    <row r="213" spans="1:20" ht="15.6">
      <c r="A213" s="2">
        <v>303</v>
      </c>
      <c r="B213" s="3">
        <v>46068</v>
      </c>
      <c r="C213" s="13">
        <f>YEAR(SalesDataTable[[#This Row],[Order Date]])</f>
        <v>2026</v>
      </c>
      <c r="D213" s="4" t="str">
        <f>"Q"&amp;ROUNDUP(MONTH(SalesDataTable[[#This Row],[Order Date]])/3,0)</f>
        <v>Q1</v>
      </c>
      <c r="E213" s="4" t="str">
        <f>TEXT(SalesDataTable[[#This Row],[Order Date]],"MMM")</f>
        <v>Feb</v>
      </c>
      <c r="F213" s="4" t="s">
        <v>6</v>
      </c>
      <c r="G213" s="4" t="s">
        <v>27</v>
      </c>
      <c r="H213" s="4" t="s">
        <v>28</v>
      </c>
      <c r="I213" s="4" t="s">
        <v>3</v>
      </c>
      <c r="J213" s="4" t="s">
        <v>4</v>
      </c>
      <c r="K213" s="4" t="s">
        <v>30</v>
      </c>
      <c r="L213" s="9">
        <v>2</v>
      </c>
      <c r="M213" s="6">
        <v>102.12</v>
      </c>
      <c r="N213" s="7">
        <v>0.15</v>
      </c>
      <c r="O213" s="6">
        <v>51.03</v>
      </c>
      <c r="P213" s="6">
        <f t="shared" si="12"/>
        <v>173.60400000000001</v>
      </c>
      <c r="Q213" s="6">
        <f t="shared" si="13"/>
        <v>102.06</v>
      </c>
      <c r="R213" s="6">
        <f t="shared" si="14"/>
        <v>71.544000000000011</v>
      </c>
      <c r="S213" s="8">
        <f t="shared" si="15"/>
        <v>0.41211032003870884</v>
      </c>
      <c r="T213" s="5">
        <f>YEAR(SalesDataTable[[#This Row],[Order Date]])</f>
        <v>2026</v>
      </c>
    </row>
    <row r="214" spans="1:20" ht="15.6">
      <c r="A214" s="2">
        <v>1197</v>
      </c>
      <c r="B214" s="3">
        <v>46069</v>
      </c>
      <c r="C214" s="13">
        <f>YEAR(SalesDataTable[[#This Row],[Order Date]])</f>
        <v>2026</v>
      </c>
      <c r="D214" s="4" t="str">
        <f>"Q"&amp;ROUNDUP(MONTH(SalesDataTable[[#This Row],[Order Date]])/3,0)</f>
        <v>Q1</v>
      </c>
      <c r="E214" s="4" t="str">
        <f>TEXT(SalesDataTable[[#This Row],[Order Date]],"MMM")</f>
        <v>Feb</v>
      </c>
      <c r="F214" s="4" t="s">
        <v>11</v>
      </c>
      <c r="G214" s="4" t="s">
        <v>18</v>
      </c>
      <c r="H214" s="4" t="s">
        <v>2</v>
      </c>
      <c r="I214" s="4" t="s">
        <v>13</v>
      </c>
      <c r="J214" s="4" t="s">
        <v>4</v>
      </c>
      <c r="K214" s="4" t="s">
        <v>30</v>
      </c>
      <c r="L214" s="9">
        <v>2</v>
      </c>
      <c r="M214" s="6">
        <v>101.77</v>
      </c>
      <c r="N214" s="7">
        <v>0</v>
      </c>
      <c r="O214" s="6">
        <v>51.34</v>
      </c>
      <c r="P214" s="6">
        <f t="shared" si="12"/>
        <v>203.54</v>
      </c>
      <c r="Q214" s="6">
        <f t="shared" si="13"/>
        <v>102.68</v>
      </c>
      <c r="R214" s="6">
        <f t="shared" si="14"/>
        <v>100.85999999999999</v>
      </c>
      <c r="S214" s="8">
        <f t="shared" si="15"/>
        <v>0.49552913432249185</v>
      </c>
      <c r="T214" s="5">
        <f>YEAR(SalesDataTable[[#This Row],[Order Date]])</f>
        <v>2026</v>
      </c>
    </row>
    <row r="215" spans="1:20" ht="15.6">
      <c r="A215" s="2">
        <v>2714</v>
      </c>
      <c r="B215" s="3">
        <v>46069</v>
      </c>
      <c r="C215" s="13">
        <f>YEAR(SalesDataTable[[#This Row],[Order Date]])</f>
        <v>2026</v>
      </c>
      <c r="D215" s="4" t="str">
        <f>"Q"&amp;ROUNDUP(MONTH(SalesDataTable[[#This Row],[Order Date]])/3,0)</f>
        <v>Q1</v>
      </c>
      <c r="E215" s="4" t="str">
        <f>TEXT(SalesDataTable[[#This Row],[Order Date]],"MMM")</f>
        <v>Feb</v>
      </c>
      <c r="F215" s="4" t="s">
        <v>0</v>
      </c>
      <c r="G215" s="4" t="s">
        <v>50</v>
      </c>
      <c r="H215" s="4" t="s">
        <v>2</v>
      </c>
      <c r="I215" s="4" t="s">
        <v>16</v>
      </c>
      <c r="J215" s="4" t="s">
        <v>9</v>
      </c>
      <c r="K215" s="4" t="s">
        <v>37</v>
      </c>
      <c r="L215" s="9">
        <v>3</v>
      </c>
      <c r="M215" s="6">
        <v>153.24</v>
      </c>
      <c r="N215" s="7">
        <v>0.15</v>
      </c>
      <c r="O215" s="6">
        <v>77.61</v>
      </c>
      <c r="P215" s="6">
        <f t="shared" si="12"/>
        <v>390.762</v>
      </c>
      <c r="Q215" s="6">
        <f t="shared" si="13"/>
        <v>232.82999999999998</v>
      </c>
      <c r="R215" s="6">
        <f t="shared" si="14"/>
        <v>157.93200000000002</v>
      </c>
      <c r="S215" s="8">
        <f t="shared" si="15"/>
        <v>0.40416417154175693</v>
      </c>
      <c r="T215" s="5">
        <f>YEAR(SalesDataTable[[#This Row],[Order Date]])</f>
        <v>2026</v>
      </c>
    </row>
    <row r="216" spans="1:20" ht="15.6">
      <c r="A216" s="2">
        <v>2753</v>
      </c>
      <c r="B216" s="3">
        <v>46069</v>
      </c>
      <c r="C216" s="13">
        <f>YEAR(SalesDataTable[[#This Row],[Order Date]])</f>
        <v>2026</v>
      </c>
      <c r="D216" s="4" t="str">
        <f>"Q"&amp;ROUNDUP(MONTH(SalesDataTable[[#This Row],[Order Date]])/3,0)</f>
        <v>Q1</v>
      </c>
      <c r="E216" s="4" t="str">
        <f>TEXT(SalesDataTable[[#This Row],[Order Date]],"MMM")</f>
        <v>Feb</v>
      </c>
      <c r="F216" s="4" t="s">
        <v>20</v>
      </c>
      <c r="G216" s="4" t="s">
        <v>21</v>
      </c>
      <c r="H216" s="4" t="s">
        <v>28</v>
      </c>
      <c r="I216" s="4" t="s">
        <v>3</v>
      </c>
      <c r="J216" s="4" t="s">
        <v>9</v>
      </c>
      <c r="K216" s="4" t="s">
        <v>17</v>
      </c>
      <c r="L216" s="9">
        <v>1</v>
      </c>
      <c r="M216" s="6">
        <v>140.47</v>
      </c>
      <c r="N216" s="7">
        <v>0</v>
      </c>
      <c r="O216" s="6">
        <v>79.66</v>
      </c>
      <c r="P216" s="6">
        <f t="shared" si="12"/>
        <v>140.47</v>
      </c>
      <c r="Q216" s="6">
        <f t="shared" si="13"/>
        <v>79.66</v>
      </c>
      <c r="R216" s="6">
        <f t="shared" si="14"/>
        <v>60.81</v>
      </c>
      <c r="S216" s="8">
        <f t="shared" si="15"/>
        <v>0.43290382288033036</v>
      </c>
      <c r="T216" s="5">
        <f>YEAR(SalesDataTable[[#This Row],[Order Date]])</f>
        <v>2026</v>
      </c>
    </row>
    <row r="217" spans="1:20" ht="15.6">
      <c r="A217" s="2">
        <v>3901</v>
      </c>
      <c r="B217" s="3">
        <v>46069</v>
      </c>
      <c r="C217" s="13">
        <f>YEAR(SalesDataTable[[#This Row],[Order Date]])</f>
        <v>2026</v>
      </c>
      <c r="D217" s="4" t="str">
        <f>"Q"&amp;ROUNDUP(MONTH(SalesDataTable[[#This Row],[Order Date]])/3,0)</f>
        <v>Q1</v>
      </c>
      <c r="E217" s="4" t="str">
        <f>TEXT(SalesDataTable[[#This Row],[Order Date]],"MMM")</f>
        <v>Feb</v>
      </c>
      <c r="F217" s="4" t="s">
        <v>20</v>
      </c>
      <c r="G217" s="4" t="s">
        <v>31</v>
      </c>
      <c r="H217" s="4" t="s">
        <v>19</v>
      </c>
      <c r="I217" s="4" t="s">
        <v>13</v>
      </c>
      <c r="J217" s="4" t="s">
        <v>9</v>
      </c>
      <c r="K217" s="4" t="s">
        <v>46</v>
      </c>
      <c r="L217" s="9">
        <v>4</v>
      </c>
      <c r="M217" s="6">
        <v>70.67</v>
      </c>
      <c r="N217" s="7">
        <v>0.05</v>
      </c>
      <c r="O217" s="6">
        <v>32.96</v>
      </c>
      <c r="P217" s="6">
        <f t="shared" si="12"/>
        <v>268.54599999999999</v>
      </c>
      <c r="Q217" s="6">
        <f t="shared" si="13"/>
        <v>131.84</v>
      </c>
      <c r="R217" s="6">
        <f t="shared" si="14"/>
        <v>136.70599999999999</v>
      </c>
      <c r="S217" s="8">
        <f t="shared" si="15"/>
        <v>0.50905990035226734</v>
      </c>
      <c r="T217" s="5">
        <f>YEAR(SalesDataTable[[#This Row],[Order Date]])</f>
        <v>2026</v>
      </c>
    </row>
    <row r="218" spans="1:20" ht="15.6">
      <c r="A218" s="2">
        <v>594</v>
      </c>
      <c r="B218" s="3">
        <v>46070</v>
      </c>
      <c r="C218" s="13">
        <f>YEAR(SalesDataTable[[#This Row],[Order Date]])</f>
        <v>2026</v>
      </c>
      <c r="D218" s="4" t="str">
        <f>"Q"&amp;ROUNDUP(MONTH(SalesDataTable[[#This Row],[Order Date]])/3,0)</f>
        <v>Q1</v>
      </c>
      <c r="E218" s="4" t="str">
        <f>TEXT(SalesDataTable[[#This Row],[Order Date]],"MMM")</f>
        <v>Feb</v>
      </c>
      <c r="F218" s="4" t="s">
        <v>0</v>
      </c>
      <c r="G218" s="4" t="s">
        <v>50</v>
      </c>
      <c r="H218" s="4" t="s">
        <v>19</v>
      </c>
      <c r="I218" s="4" t="s">
        <v>16</v>
      </c>
      <c r="J218" s="4" t="s">
        <v>14</v>
      </c>
      <c r="K218" s="4" t="s">
        <v>44</v>
      </c>
      <c r="L218" s="9">
        <v>3</v>
      </c>
      <c r="M218" s="6">
        <v>134.91</v>
      </c>
      <c r="N218" s="7">
        <v>0</v>
      </c>
      <c r="O218" s="6">
        <v>67.69</v>
      </c>
      <c r="P218" s="6">
        <f t="shared" si="12"/>
        <v>404.73</v>
      </c>
      <c r="Q218" s="6">
        <f t="shared" si="13"/>
        <v>203.07</v>
      </c>
      <c r="R218" s="6">
        <f t="shared" si="14"/>
        <v>201.66000000000003</v>
      </c>
      <c r="S218" s="8">
        <f t="shared" si="15"/>
        <v>0.49825809799125348</v>
      </c>
      <c r="T218" s="5">
        <f>YEAR(SalesDataTable[[#This Row],[Order Date]])</f>
        <v>2026</v>
      </c>
    </row>
    <row r="219" spans="1:20" ht="15.6">
      <c r="A219" s="2">
        <v>624</v>
      </c>
      <c r="B219" s="3">
        <v>46070</v>
      </c>
      <c r="C219" s="13">
        <f>YEAR(SalesDataTable[[#This Row],[Order Date]])</f>
        <v>2026</v>
      </c>
      <c r="D219" s="4" t="str">
        <f>"Q"&amp;ROUNDUP(MONTH(SalesDataTable[[#This Row],[Order Date]])/3,0)</f>
        <v>Q1</v>
      </c>
      <c r="E219" s="4" t="str">
        <f>TEXT(SalesDataTable[[#This Row],[Order Date]],"MMM")</f>
        <v>Feb</v>
      </c>
      <c r="F219" s="4" t="s">
        <v>11</v>
      </c>
      <c r="G219" s="4" t="s">
        <v>12</v>
      </c>
      <c r="H219" s="4" t="s">
        <v>2</v>
      </c>
      <c r="I219" s="4" t="s">
        <v>16</v>
      </c>
      <c r="J219" s="4" t="s">
        <v>9</v>
      </c>
      <c r="K219" s="4" t="s">
        <v>46</v>
      </c>
      <c r="L219" s="9">
        <v>1</v>
      </c>
      <c r="M219" s="6">
        <v>70.86</v>
      </c>
      <c r="N219" s="7">
        <v>0.1</v>
      </c>
      <c r="O219" s="6">
        <v>33.299999999999997</v>
      </c>
      <c r="P219" s="6">
        <f t="shared" si="12"/>
        <v>63.774000000000001</v>
      </c>
      <c r="Q219" s="6">
        <f t="shared" si="13"/>
        <v>33.299999999999997</v>
      </c>
      <c r="R219" s="6">
        <f t="shared" si="14"/>
        <v>30.474000000000004</v>
      </c>
      <c r="S219" s="8">
        <f t="shared" si="15"/>
        <v>0.47784363533728486</v>
      </c>
      <c r="T219" s="5">
        <f>YEAR(SalesDataTable[[#This Row],[Order Date]])</f>
        <v>2026</v>
      </c>
    </row>
    <row r="220" spans="1:20" ht="15.6">
      <c r="A220" s="2">
        <v>1013</v>
      </c>
      <c r="B220" s="3">
        <v>46070</v>
      </c>
      <c r="C220" s="13">
        <f>YEAR(SalesDataTable[[#This Row],[Order Date]])</f>
        <v>2026</v>
      </c>
      <c r="D220" s="4" t="str">
        <f>"Q"&amp;ROUNDUP(MONTH(SalesDataTable[[#This Row],[Order Date]])/3,0)</f>
        <v>Q1</v>
      </c>
      <c r="E220" s="4" t="str">
        <f>TEXT(SalesDataTable[[#This Row],[Order Date]],"MMM")</f>
        <v>Feb</v>
      </c>
      <c r="F220" s="4" t="s">
        <v>6</v>
      </c>
      <c r="G220" s="4" t="s">
        <v>43</v>
      </c>
      <c r="H220" s="4" t="s">
        <v>19</v>
      </c>
      <c r="I220" s="4" t="s">
        <v>13</v>
      </c>
      <c r="J220" s="4" t="s">
        <v>4</v>
      </c>
      <c r="K220" s="4" t="s">
        <v>30</v>
      </c>
      <c r="L220" s="9">
        <v>1</v>
      </c>
      <c r="M220" s="6">
        <v>104.35</v>
      </c>
      <c r="N220" s="7">
        <v>0</v>
      </c>
      <c r="O220" s="6">
        <v>51.49</v>
      </c>
      <c r="P220" s="6">
        <f t="shared" si="12"/>
        <v>104.35</v>
      </c>
      <c r="Q220" s="6">
        <f t="shared" si="13"/>
        <v>51.49</v>
      </c>
      <c r="R220" s="6">
        <f t="shared" si="14"/>
        <v>52.859999999999992</v>
      </c>
      <c r="S220" s="8">
        <f t="shared" si="15"/>
        <v>0.50656444657402966</v>
      </c>
      <c r="T220" s="5">
        <f>YEAR(SalesDataTable[[#This Row],[Order Date]])</f>
        <v>2026</v>
      </c>
    </row>
    <row r="221" spans="1:20" ht="15.6">
      <c r="A221" s="2">
        <v>1100</v>
      </c>
      <c r="B221" s="3">
        <v>46070</v>
      </c>
      <c r="C221" s="13">
        <f>YEAR(SalesDataTable[[#This Row],[Order Date]])</f>
        <v>2026</v>
      </c>
      <c r="D221" s="4" t="str">
        <f>"Q"&amp;ROUNDUP(MONTH(SalesDataTable[[#This Row],[Order Date]])/3,0)</f>
        <v>Q1</v>
      </c>
      <c r="E221" s="4" t="str">
        <f>TEXT(SalesDataTable[[#This Row],[Order Date]],"MMM")</f>
        <v>Feb</v>
      </c>
      <c r="F221" s="4" t="s">
        <v>20</v>
      </c>
      <c r="G221" s="4" t="s">
        <v>33</v>
      </c>
      <c r="H221" s="4" t="s">
        <v>2</v>
      </c>
      <c r="I221" s="4" t="s">
        <v>3</v>
      </c>
      <c r="J221" s="4" t="s">
        <v>34</v>
      </c>
      <c r="K221" s="4" t="s">
        <v>38</v>
      </c>
      <c r="L221" s="9">
        <v>2</v>
      </c>
      <c r="M221" s="6">
        <v>120.48</v>
      </c>
      <c r="N221" s="7">
        <v>0</v>
      </c>
      <c r="O221" s="6">
        <v>70.680000000000007</v>
      </c>
      <c r="P221" s="6">
        <f t="shared" si="12"/>
        <v>240.96</v>
      </c>
      <c r="Q221" s="6">
        <f t="shared" si="13"/>
        <v>141.36000000000001</v>
      </c>
      <c r="R221" s="6">
        <f t="shared" si="14"/>
        <v>99.6</v>
      </c>
      <c r="S221" s="8">
        <f t="shared" si="15"/>
        <v>0.4133466135458167</v>
      </c>
      <c r="T221" s="5">
        <f>YEAR(SalesDataTable[[#This Row],[Order Date]])</f>
        <v>2026</v>
      </c>
    </row>
    <row r="222" spans="1:20" ht="15.6">
      <c r="A222" s="2">
        <v>2353</v>
      </c>
      <c r="B222" s="3">
        <v>46070</v>
      </c>
      <c r="C222" s="13">
        <f>YEAR(SalesDataTable[[#This Row],[Order Date]])</f>
        <v>2026</v>
      </c>
      <c r="D222" s="4" t="str">
        <f>"Q"&amp;ROUNDUP(MONTH(SalesDataTable[[#This Row],[Order Date]])/3,0)</f>
        <v>Q1</v>
      </c>
      <c r="E222" s="4" t="str">
        <f>TEXT(SalesDataTable[[#This Row],[Order Date]],"MMM")</f>
        <v>Feb</v>
      </c>
      <c r="F222" s="4" t="s">
        <v>6</v>
      </c>
      <c r="G222" s="4" t="s">
        <v>43</v>
      </c>
      <c r="H222" s="4" t="s">
        <v>2</v>
      </c>
      <c r="I222" s="4" t="s">
        <v>3</v>
      </c>
      <c r="J222" s="4" t="s">
        <v>23</v>
      </c>
      <c r="K222" s="4" t="s">
        <v>24</v>
      </c>
      <c r="L222" s="9">
        <v>1</v>
      </c>
      <c r="M222" s="6">
        <v>339.52</v>
      </c>
      <c r="N222" s="7">
        <v>0.1</v>
      </c>
      <c r="O222" s="6">
        <v>191.19</v>
      </c>
      <c r="P222" s="6">
        <f t="shared" si="12"/>
        <v>305.56799999999998</v>
      </c>
      <c r="Q222" s="6">
        <f t="shared" si="13"/>
        <v>191.19</v>
      </c>
      <c r="R222" s="6">
        <f t="shared" si="14"/>
        <v>114.37799999999999</v>
      </c>
      <c r="S222" s="8">
        <f t="shared" si="15"/>
        <v>0.3743127552623311</v>
      </c>
      <c r="T222" s="5">
        <f>YEAR(SalesDataTable[[#This Row],[Order Date]])</f>
        <v>2026</v>
      </c>
    </row>
    <row r="223" spans="1:20" ht="15.6">
      <c r="A223" s="2">
        <v>3020</v>
      </c>
      <c r="B223" s="3">
        <v>46070</v>
      </c>
      <c r="C223" s="13">
        <f>YEAR(SalesDataTable[[#This Row],[Order Date]])</f>
        <v>2026</v>
      </c>
      <c r="D223" s="4" t="str">
        <f>"Q"&amp;ROUNDUP(MONTH(SalesDataTable[[#This Row],[Order Date]])/3,0)</f>
        <v>Q1</v>
      </c>
      <c r="E223" s="4" t="str">
        <f>TEXT(SalesDataTable[[#This Row],[Order Date]],"MMM")</f>
        <v>Feb</v>
      </c>
      <c r="F223" s="4" t="s">
        <v>6</v>
      </c>
      <c r="G223" s="4" t="s">
        <v>49</v>
      </c>
      <c r="H223" s="4" t="s">
        <v>8</v>
      </c>
      <c r="I223" s="4" t="s">
        <v>16</v>
      </c>
      <c r="J223" s="4" t="s">
        <v>9</v>
      </c>
      <c r="K223" s="4" t="s">
        <v>37</v>
      </c>
      <c r="L223" s="9">
        <v>5</v>
      </c>
      <c r="M223" s="6">
        <v>154.72999999999999</v>
      </c>
      <c r="N223" s="7">
        <v>0.1</v>
      </c>
      <c r="O223" s="6">
        <v>77.42</v>
      </c>
      <c r="P223" s="6">
        <f t="shared" si="12"/>
        <v>696.28499999999997</v>
      </c>
      <c r="Q223" s="6">
        <f t="shared" si="13"/>
        <v>387.1</v>
      </c>
      <c r="R223" s="6">
        <f t="shared" si="14"/>
        <v>309.18499999999995</v>
      </c>
      <c r="S223" s="8">
        <f t="shared" si="15"/>
        <v>0.44404949122844806</v>
      </c>
      <c r="T223" s="5">
        <f>YEAR(SalesDataTable[[#This Row],[Order Date]])</f>
        <v>2026</v>
      </c>
    </row>
    <row r="224" spans="1:20" ht="15.6">
      <c r="A224" s="2">
        <v>3227</v>
      </c>
      <c r="B224" s="3">
        <v>46070</v>
      </c>
      <c r="C224" s="13">
        <f>YEAR(SalesDataTable[[#This Row],[Order Date]])</f>
        <v>2026</v>
      </c>
      <c r="D224" s="4" t="str">
        <f>"Q"&amp;ROUNDUP(MONTH(SalesDataTable[[#This Row],[Order Date]])/3,0)</f>
        <v>Q1</v>
      </c>
      <c r="E224" s="4" t="str">
        <f>TEXT(SalesDataTable[[#This Row],[Order Date]],"MMM")</f>
        <v>Feb</v>
      </c>
      <c r="F224" s="4" t="s">
        <v>11</v>
      </c>
      <c r="G224" s="4" t="s">
        <v>25</v>
      </c>
      <c r="H224" s="4" t="s">
        <v>19</v>
      </c>
      <c r="I224" s="4" t="s">
        <v>16</v>
      </c>
      <c r="J224" s="4" t="s">
        <v>9</v>
      </c>
      <c r="K224" s="4" t="s">
        <v>10</v>
      </c>
      <c r="L224" s="9">
        <v>4</v>
      </c>
      <c r="M224" s="6">
        <v>93.98</v>
      </c>
      <c r="N224" s="7">
        <v>0.05</v>
      </c>
      <c r="O224" s="6">
        <v>44.6</v>
      </c>
      <c r="P224" s="6">
        <f t="shared" si="12"/>
        <v>357.12400000000002</v>
      </c>
      <c r="Q224" s="6">
        <f t="shared" si="13"/>
        <v>178.4</v>
      </c>
      <c r="R224" s="6">
        <f t="shared" si="14"/>
        <v>178.72400000000002</v>
      </c>
      <c r="S224" s="8">
        <f t="shared" si="15"/>
        <v>0.50045362395134463</v>
      </c>
      <c r="T224" s="5">
        <f>YEAR(SalesDataTable[[#This Row],[Order Date]])</f>
        <v>2026</v>
      </c>
    </row>
    <row r="225" spans="1:20" ht="15.6">
      <c r="A225" s="2">
        <v>3530</v>
      </c>
      <c r="B225" s="3">
        <v>46070</v>
      </c>
      <c r="C225" s="13">
        <f>YEAR(SalesDataTable[[#This Row],[Order Date]])</f>
        <v>2026</v>
      </c>
      <c r="D225" s="4" t="str">
        <f>"Q"&amp;ROUNDUP(MONTH(SalesDataTable[[#This Row],[Order Date]])/3,0)</f>
        <v>Q1</v>
      </c>
      <c r="E225" s="4" t="str">
        <f>TEXT(SalesDataTable[[#This Row],[Order Date]],"MMM")</f>
        <v>Feb</v>
      </c>
      <c r="F225" s="4" t="s">
        <v>0</v>
      </c>
      <c r="G225" s="4" t="s">
        <v>1</v>
      </c>
      <c r="H225" s="4" t="s">
        <v>2</v>
      </c>
      <c r="I225" s="4" t="s">
        <v>13</v>
      </c>
      <c r="J225" s="4" t="s">
        <v>23</v>
      </c>
      <c r="K225" s="4" t="s">
        <v>24</v>
      </c>
      <c r="L225" s="9">
        <v>2</v>
      </c>
      <c r="M225" s="6">
        <v>336.83</v>
      </c>
      <c r="N225" s="7">
        <v>0</v>
      </c>
      <c r="O225" s="6">
        <v>194.42</v>
      </c>
      <c r="P225" s="6">
        <f t="shared" si="12"/>
        <v>673.66</v>
      </c>
      <c r="Q225" s="6">
        <f t="shared" si="13"/>
        <v>388.84</v>
      </c>
      <c r="R225" s="6">
        <f t="shared" si="14"/>
        <v>284.82</v>
      </c>
      <c r="S225" s="8">
        <f t="shared" si="15"/>
        <v>0.42279488169106078</v>
      </c>
      <c r="T225" s="5">
        <f>YEAR(SalesDataTable[[#This Row],[Order Date]])</f>
        <v>2026</v>
      </c>
    </row>
    <row r="226" spans="1:20" ht="15.6">
      <c r="A226" s="2">
        <v>6</v>
      </c>
      <c r="B226" s="3">
        <v>46071</v>
      </c>
      <c r="C226" s="13">
        <f>YEAR(SalesDataTable[[#This Row],[Order Date]])</f>
        <v>2026</v>
      </c>
      <c r="D226" s="4" t="str">
        <f>"Q"&amp;ROUNDUP(MONTH(SalesDataTable[[#This Row],[Order Date]])/3,0)</f>
        <v>Q1</v>
      </c>
      <c r="E226" s="4" t="str">
        <f>TEXT(SalesDataTable[[#This Row],[Order Date]],"MMM")</f>
        <v>Feb</v>
      </c>
      <c r="F226" s="4" t="s">
        <v>20</v>
      </c>
      <c r="G226" s="4" t="s">
        <v>33</v>
      </c>
      <c r="H226" s="4" t="s">
        <v>19</v>
      </c>
      <c r="I226" s="4" t="s">
        <v>3</v>
      </c>
      <c r="J226" s="4" t="s">
        <v>23</v>
      </c>
      <c r="K226" s="4" t="s">
        <v>24</v>
      </c>
      <c r="L226" s="9">
        <v>1</v>
      </c>
      <c r="M226" s="6">
        <v>338.93</v>
      </c>
      <c r="N226" s="7">
        <v>0</v>
      </c>
      <c r="O226" s="6">
        <v>197.92</v>
      </c>
      <c r="P226" s="6">
        <f t="shared" si="12"/>
        <v>338.93</v>
      </c>
      <c r="Q226" s="6">
        <f t="shared" si="13"/>
        <v>197.92</v>
      </c>
      <c r="R226" s="6">
        <f t="shared" si="14"/>
        <v>141.01000000000002</v>
      </c>
      <c r="S226" s="8">
        <f t="shared" si="15"/>
        <v>0.41604461098161866</v>
      </c>
      <c r="T226" s="5">
        <f>YEAR(SalesDataTable[[#This Row],[Order Date]])</f>
        <v>2026</v>
      </c>
    </row>
    <row r="227" spans="1:20" ht="15.6">
      <c r="A227" s="2">
        <v>2038</v>
      </c>
      <c r="B227" s="3">
        <v>46071</v>
      </c>
      <c r="C227" s="13">
        <f>YEAR(SalesDataTable[[#This Row],[Order Date]])</f>
        <v>2026</v>
      </c>
      <c r="D227" s="4" t="str">
        <f>"Q"&amp;ROUNDUP(MONTH(SalesDataTable[[#This Row],[Order Date]])/3,0)</f>
        <v>Q1</v>
      </c>
      <c r="E227" s="4" t="str">
        <f>TEXT(SalesDataTable[[#This Row],[Order Date]],"MMM")</f>
        <v>Feb</v>
      </c>
      <c r="F227" s="4" t="s">
        <v>0</v>
      </c>
      <c r="G227" s="4" t="s">
        <v>36</v>
      </c>
      <c r="H227" s="4" t="s">
        <v>2</v>
      </c>
      <c r="I227" s="4" t="s">
        <v>13</v>
      </c>
      <c r="J227" s="4" t="s">
        <v>23</v>
      </c>
      <c r="K227" s="4" t="s">
        <v>51</v>
      </c>
      <c r="L227" s="9">
        <v>5</v>
      </c>
      <c r="M227" s="6">
        <v>122.72</v>
      </c>
      <c r="N227" s="7">
        <v>0</v>
      </c>
      <c r="O227" s="6">
        <v>62.41</v>
      </c>
      <c r="P227" s="6">
        <f t="shared" si="12"/>
        <v>613.6</v>
      </c>
      <c r="Q227" s="6">
        <f t="shared" si="13"/>
        <v>312.04999999999995</v>
      </c>
      <c r="R227" s="6">
        <f t="shared" si="14"/>
        <v>301.55000000000007</v>
      </c>
      <c r="S227" s="8">
        <f t="shared" si="15"/>
        <v>0.49144393741851378</v>
      </c>
      <c r="T227" s="5">
        <f>YEAR(SalesDataTable[[#This Row],[Order Date]])</f>
        <v>2026</v>
      </c>
    </row>
    <row r="228" spans="1:20" ht="15.6">
      <c r="A228" s="2">
        <v>4104</v>
      </c>
      <c r="B228" s="3">
        <v>46071</v>
      </c>
      <c r="C228" s="13">
        <f>YEAR(SalesDataTable[[#This Row],[Order Date]])</f>
        <v>2026</v>
      </c>
      <c r="D228" s="4" t="str">
        <f>"Q"&amp;ROUNDUP(MONTH(SalesDataTable[[#This Row],[Order Date]])/3,0)</f>
        <v>Q1</v>
      </c>
      <c r="E228" s="4" t="str">
        <f>TEXT(SalesDataTable[[#This Row],[Order Date]],"MMM")</f>
        <v>Feb</v>
      </c>
      <c r="F228" s="4" t="s">
        <v>20</v>
      </c>
      <c r="G228" s="4" t="s">
        <v>21</v>
      </c>
      <c r="H228" s="4" t="s">
        <v>2</v>
      </c>
      <c r="I228" s="4" t="s">
        <v>13</v>
      </c>
      <c r="J228" s="4" t="s">
        <v>14</v>
      </c>
      <c r="K228" s="4" t="s">
        <v>44</v>
      </c>
      <c r="L228" s="9">
        <v>4</v>
      </c>
      <c r="M228" s="6">
        <v>135.63</v>
      </c>
      <c r="N228" s="7">
        <v>0.05</v>
      </c>
      <c r="O228" s="6">
        <v>65.900000000000006</v>
      </c>
      <c r="P228" s="6">
        <f t="shared" si="12"/>
        <v>515.39400000000001</v>
      </c>
      <c r="Q228" s="6">
        <f t="shared" si="13"/>
        <v>263.60000000000002</v>
      </c>
      <c r="R228" s="6">
        <f t="shared" si="14"/>
        <v>251.79399999999998</v>
      </c>
      <c r="S228" s="8">
        <f t="shared" si="15"/>
        <v>0.4885466264644136</v>
      </c>
      <c r="T228" s="5">
        <f>YEAR(SalesDataTable[[#This Row],[Order Date]])</f>
        <v>2026</v>
      </c>
    </row>
    <row r="229" spans="1:20" ht="15.6">
      <c r="A229" s="2">
        <v>1072</v>
      </c>
      <c r="B229" s="3">
        <v>46072</v>
      </c>
      <c r="C229" s="13">
        <f>YEAR(SalesDataTable[[#This Row],[Order Date]])</f>
        <v>2026</v>
      </c>
      <c r="D229" s="4" t="str">
        <f>"Q"&amp;ROUNDUP(MONTH(SalesDataTable[[#This Row],[Order Date]])/3,0)</f>
        <v>Q1</v>
      </c>
      <c r="E229" s="4" t="str">
        <f>TEXT(SalesDataTable[[#This Row],[Order Date]],"MMM")</f>
        <v>Feb</v>
      </c>
      <c r="F229" s="4" t="s">
        <v>11</v>
      </c>
      <c r="G229" s="4" t="s">
        <v>52</v>
      </c>
      <c r="H229" s="4" t="s">
        <v>2</v>
      </c>
      <c r="I229" s="4" t="s">
        <v>3</v>
      </c>
      <c r="J229" s="4" t="s">
        <v>23</v>
      </c>
      <c r="K229" s="4" t="s">
        <v>40</v>
      </c>
      <c r="L229" s="9">
        <v>2</v>
      </c>
      <c r="M229" s="6">
        <v>81.34</v>
      </c>
      <c r="N229" s="7">
        <v>0.05</v>
      </c>
      <c r="O229" s="6">
        <v>40.64</v>
      </c>
      <c r="P229" s="6">
        <f t="shared" si="12"/>
        <v>154.54599999999999</v>
      </c>
      <c r="Q229" s="6">
        <f t="shared" si="13"/>
        <v>81.28</v>
      </c>
      <c r="R229" s="6">
        <f t="shared" si="14"/>
        <v>73.265999999999991</v>
      </c>
      <c r="S229" s="8">
        <f t="shared" si="15"/>
        <v>0.47407244445019603</v>
      </c>
      <c r="T229" s="5">
        <f>YEAR(SalesDataTable[[#This Row],[Order Date]])</f>
        <v>2026</v>
      </c>
    </row>
    <row r="230" spans="1:20" ht="15.6">
      <c r="A230" s="2">
        <v>2435</v>
      </c>
      <c r="B230" s="3">
        <v>46072</v>
      </c>
      <c r="C230" s="13">
        <f>YEAR(SalesDataTable[[#This Row],[Order Date]])</f>
        <v>2026</v>
      </c>
      <c r="D230" s="4" t="str">
        <f>"Q"&amp;ROUNDUP(MONTH(SalesDataTable[[#This Row],[Order Date]])/3,0)</f>
        <v>Q1</v>
      </c>
      <c r="E230" s="4" t="str">
        <f>TEXT(SalesDataTable[[#This Row],[Order Date]],"MMM")</f>
        <v>Feb</v>
      </c>
      <c r="F230" s="4" t="s">
        <v>11</v>
      </c>
      <c r="G230" s="4" t="s">
        <v>18</v>
      </c>
      <c r="H230" s="4" t="s">
        <v>2</v>
      </c>
      <c r="I230" s="4" t="s">
        <v>13</v>
      </c>
      <c r="J230" s="4" t="s">
        <v>4</v>
      </c>
      <c r="K230" s="4" t="s">
        <v>26</v>
      </c>
      <c r="L230" s="9">
        <v>1</v>
      </c>
      <c r="M230" s="6">
        <v>41.01</v>
      </c>
      <c r="N230" s="7">
        <v>0.05</v>
      </c>
      <c r="O230" s="6">
        <v>16.489999999999998</v>
      </c>
      <c r="P230" s="6">
        <f t="shared" si="12"/>
        <v>38.959499999999998</v>
      </c>
      <c r="Q230" s="6">
        <f t="shared" si="13"/>
        <v>16.489999999999998</v>
      </c>
      <c r="R230" s="6">
        <f t="shared" si="14"/>
        <v>22.4695</v>
      </c>
      <c r="S230" s="8">
        <f t="shared" si="15"/>
        <v>0.57673994789460847</v>
      </c>
      <c r="T230" s="5">
        <f>YEAR(SalesDataTable[[#This Row],[Order Date]])</f>
        <v>2026</v>
      </c>
    </row>
    <row r="231" spans="1:20" ht="15.6">
      <c r="A231" s="2">
        <v>4476</v>
      </c>
      <c r="B231" s="3">
        <v>46072</v>
      </c>
      <c r="C231" s="13">
        <f>YEAR(SalesDataTable[[#This Row],[Order Date]])</f>
        <v>2026</v>
      </c>
      <c r="D231" s="4" t="str">
        <f>"Q"&amp;ROUNDUP(MONTH(SalesDataTable[[#This Row],[Order Date]])/3,0)</f>
        <v>Q1</v>
      </c>
      <c r="E231" s="4" t="str">
        <f>TEXT(SalesDataTable[[#This Row],[Order Date]],"MMM")</f>
        <v>Feb</v>
      </c>
      <c r="F231" s="4" t="s">
        <v>6</v>
      </c>
      <c r="G231" s="4" t="s">
        <v>41</v>
      </c>
      <c r="H231" s="4" t="s">
        <v>28</v>
      </c>
      <c r="I231" s="4" t="s">
        <v>16</v>
      </c>
      <c r="J231" s="4" t="s">
        <v>9</v>
      </c>
      <c r="K231" s="4" t="s">
        <v>37</v>
      </c>
      <c r="L231" s="9">
        <v>2</v>
      </c>
      <c r="M231" s="6">
        <v>153.03</v>
      </c>
      <c r="N231" s="7">
        <v>0</v>
      </c>
      <c r="O231" s="6">
        <v>81.02</v>
      </c>
      <c r="P231" s="6">
        <f t="shared" si="12"/>
        <v>306.06</v>
      </c>
      <c r="Q231" s="6">
        <f t="shared" si="13"/>
        <v>162.04</v>
      </c>
      <c r="R231" s="6">
        <f t="shared" si="14"/>
        <v>144.02000000000001</v>
      </c>
      <c r="S231" s="8">
        <f t="shared" si="15"/>
        <v>0.47056132784421356</v>
      </c>
      <c r="T231" s="5">
        <f>YEAR(SalesDataTable[[#This Row],[Order Date]])</f>
        <v>2026</v>
      </c>
    </row>
    <row r="232" spans="1:20" ht="15.6">
      <c r="A232" s="2">
        <v>174</v>
      </c>
      <c r="B232" s="3">
        <v>46073</v>
      </c>
      <c r="C232" s="13">
        <f>YEAR(SalesDataTable[[#This Row],[Order Date]])</f>
        <v>2026</v>
      </c>
      <c r="D232" s="4" t="str">
        <f>"Q"&amp;ROUNDUP(MONTH(SalesDataTable[[#This Row],[Order Date]])/3,0)</f>
        <v>Q1</v>
      </c>
      <c r="E232" s="4" t="str">
        <f>TEXT(SalesDataTable[[#This Row],[Order Date]],"MMM")</f>
        <v>Feb</v>
      </c>
      <c r="F232" s="4" t="s">
        <v>6</v>
      </c>
      <c r="G232" s="4" t="s">
        <v>41</v>
      </c>
      <c r="H232" s="4" t="s">
        <v>2</v>
      </c>
      <c r="I232" s="4" t="s">
        <v>13</v>
      </c>
      <c r="J232" s="4" t="s">
        <v>34</v>
      </c>
      <c r="K232" s="4" t="s">
        <v>38</v>
      </c>
      <c r="L232" s="9">
        <v>2</v>
      </c>
      <c r="M232" s="6">
        <v>124.92</v>
      </c>
      <c r="N232" s="7">
        <v>0</v>
      </c>
      <c r="O232" s="6">
        <v>69.98</v>
      </c>
      <c r="P232" s="6">
        <f t="shared" si="12"/>
        <v>249.84</v>
      </c>
      <c r="Q232" s="6">
        <f t="shared" si="13"/>
        <v>139.96</v>
      </c>
      <c r="R232" s="6">
        <f t="shared" si="14"/>
        <v>109.88</v>
      </c>
      <c r="S232" s="8">
        <f t="shared" si="15"/>
        <v>0.43980147294268329</v>
      </c>
      <c r="T232" s="5">
        <f>YEAR(SalesDataTable[[#This Row],[Order Date]])</f>
        <v>2026</v>
      </c>
    </row>
    <row r="233" spans="1:20" ht="15.6">
      <c r="A233" s="2">
        <v>304</v>
      </c>
      <c r="B233" s="3">
        <v>46073</v>
      </c>
      <c r="C233" s="13">
        <f>YEAR(SalesDataTable[[#This Row],[Order Date]])</f>
        <v>2026</v>
      </c>
      <c r="D233" s="4" t="str">
        <f>"Q"&amp;ROUNDUP(MONTH(SalesDataTable[[#This Row],[Order Date]])/3,0)</f>
        <v>Q1</v>
      </c>
      <c r="E233" s="4" t="str">
        <f>TEXT(SalesDataTable[[#This Row],[Order Date]],"MMM")</f>
        <v>Feb</v>
      </c>
      <c r="F233" s="4" t="s">
        <v>6</v>
      </c>
      <c r="G233" s="4" t="s">
        <v>43</v>
      </c>
      <c r="H233" s="4" t="s">
        <v>2</v>
      </c>
      <c r="I233" s="4" t="s">
        <v>16</v>
      </c>
      <c r="J233" s="4" t="s">
        <v>14</v>
      </c>
      <c r="K233" s="4" t="s">
        <v>44</v>
      </c>
      <c r="L233" s="9">
        <v>2</v>
      </c>
      <c r="M233" s="6">
        <v>136.55000000000001</v>
      </c>
      <c r="N233" s="7">
        <v>0</v>
      </c>
      <c r="O233" s="6">
        <v>68.84</v>
      </c>
      <c r="P233" s="6">
        <f t="shared" si="12"/>
        <v>273.10000000000002</v>
      </c>
      <c r="Q233" s="6">
        <f t="shared" si="13"/>
        <v>137.68</v>
      </c>
      <c r="R233" s="6">
        <f t="shared" si="14"/>
        <v>135.42000000000002</v>
      </c>
      <c r="S233" s="8">
        <f t="shared" si="15"/>
        <v>0.49586232149395826</v>
      </c>
      <c r="T233" s="5">
        <f>YEAR(SalesDataTable[[#This Row],[Order Date]])</f>
        <v>2026</v>
      </c>
    </row>
    <row r="234" spans="1:20" ht="15.6">
      <c r="A234" s="2">
        <v>404</v>
      </c>
      <c r="B234" s="3">
        <v>46073</v>
      </c>
      <c r="C234" s="13">
        <f>YEAR(SalesDataTable[[#This Row],[Order Date]])</f>
        <v>2026</v>
      </c>
      <c r="D234" s="4" t="str">
        <f>"Q"&amp;ROUNDUP(MONTH(SalesDataTable[[#This Row],[Order Date]])/3,0)</f>
        <v>Q1</v>
      </c>
      <c r="E234" s="4" t="str">
        <f>TEXT(SalesDataTable[[#This Row],[Order Date]],"MMM")</f>
        <v>Feb</v>
      </c>
      <c r="F234" s="4" t="s">
        <v>11</v>
      </c>
      <c r="G234" s="4" t="s">
        <v>25</v>
      </c>
      <c r="H234" s="4" t="s">
        <v>8</v>
      </c>
      <c r="I234" s="4" t="s">
        <v>16</v>
      </c>
      <c r="J234" s="4" t="s">
        <v>23</v>
      </c>
      <c r="K234" s="4" t="s">
        <v>51</v>
      </c>
      <c r="L234" s="9">
        <v>15</v>
      </c>
      <c r="M234" s="6">
        <v>121.98</v>
      </c>
      <c r="N234" s="7">
        <v>0.1</v>
      </c>
      <c r="O234" s="6">
        <v>59.86</v>
      </c>
      <c r="P234" s="6">
        <f t="shared" si="12"/>
        <v>1646.73</v>
      </c>
      <c r="Q234" s="6">
        <f t="shared" si="13"/>
        <v>897.9</v>
      </c>
      <c r="R234" s="6">
        <f t="shared" si="14"/>
        <v>748.83</v>
      </c>
      <c r="S234" s="8">
        <f t="shared" si="15"/>
        <v>0.45473757082217486</v>
      </c>
      <c r="T234" s="5">
        <f>YEAR(SalesDataTable[[#This Row],[Order Date]])</f>
        <v>2026</v>
      </c>
    </row>
    <row r="235" spans="1:20" ht="15.6">
      <c r="A235" s="2">
        <v>675</v>
      </c>
      <c r="B235" s="3">
        <v>46073</v>
      </c>
      <c r="C235" s="13">
        <f>YEAR(SalesDataTable[[#This Row],[Order Date]])</f>
        <v>2026</v>
      </c>
      <c r="D235" s="4" t="str">
        <f>"Q"&amp;ROUNDUP(MONTH(SalesDataTable[[#This Row],[Order Date]])/3,0)</f>
        <v>Q1</v>
      </c>
      <c r="E235" s="4" t="str">
        <f>TEXT(SalesDataTable[[#This Row],[Order Date]],"MMM")</f>
        <v>Feb</v>
      </c>
      <c r="F235" s="4" t="s">
        <v>6</v>
      </c>
      <c r="G235" s="4" t="s">
        <v>43</v>
      </c>
      <c r="H235" s="4" t="s">
        <v>2</v>
      </c>
      <c r="I235" s="4" t="s">
        <v>13</v>
      </c>
      <c r="J235" s="4" t="s">
        <v>14</v>
      </c>
      <c r="K235" s="4" t="s">
        <v>32</v>
      </c>
      <c r="L235" s="9">
        <v>1</v>
      </c>
      <c r="M235" s="6">
        <v>45.54</v>
      </c>
      <c r="N235" s="7">
        <v>0</v>
      </c>
      <c r="O235" s="6">
        <v>18.29</v>
      </c>
      <c r="P235" s="6">
        <f t="shared" si="12"/>
        <v>45.54</v>
      </c>
      <c r="Q235" s="6">
        <f t="shared" si="13"/>
        <v>18.29</v>
      </c>
      <c r="R235" s="6">
        <f t="shared" si="14"/>
        <v>27.25</v>
      </c>
      <c r="S235" s="8">
        <f t="shared" si="15"/>
        <v>0.59837505489679399</v>
      </c>
      <c r="T235" s="5">
        <f>YEAR(SalesDataTable[[#This Row],[Order Date]])</f>
        <v>2026</v>
      </c>
    </row>
    <row r="236" spans="1:20" ht="15.6">
      <c r="A236" s="2">
        <v>940</v>
      </c>
      <c r="B236" s="3">
        <v>46073</v>
      </c>
      <c r="C236" s="13">
        <f>YEAR(SalesDataTable[[#This Row],[Order Date]])</f>
        <v>2026</v>
      </c>
      <c r="D236" s="4" t="str">
        <f>"Q"&amp;ROUNDUP(MONTH(SalesDataTable[[#This Row],[Order Date]])/3,0)</f>
        <v>Q1</v>
      </c>
      <c r="E236" s="4" t="str">
        <f>TEXT(SalesDataTable[[#This Row],[Order Date]],"MMM")</f>
        <v>Feb</v>
      </c>
      <c r="F236" s="4" t="s">
        <v>11</v>
      </c>
      <c r="G236" s="4" t="s">
        <v>18</v>
      </c>
      <c r="H236" s="4" t="s">
        <v>28</v>
      </c>
      <c r="I236" s="4" t="s">
        <v>3</v>
      </c>
      <c r="J236" s="4" t="s">
        <v>34</v>
      </c>
      <c r="K236" s="4" t="s">
        <v>45</v>
      </c>
      <c r="L236" s="9">
        <v>1</v>
      </c>
      <c r="M236" s="6">
        <v>51.73</v>
      </c>
      <c r="N236" s="7">
        <v>0</v>
      </c>
      <c r="O236" s="6">
        <v>21.83</v>
      </c>
      <c r="P236" s="6">
        <f t="shared" si="12"/>
        <v>51.73</v>
      </c>
      <c r="Q236" s="6">
        <f t="shared" si="13"/>
        <v>21.83</v>
      </c>
      <c r="R236" s="6">
        <f t="shared" si="14"/>
        <v>29.9</v>
      </c>
      <c r="S236" s="8">
        <f t="shared" si="15"/>
        <v>0.57800115986854828</v>
      </c>
      <c r="T236" s="5">
        <f>YEAR(SalesDataTable[[#This Row],[Order Date]])</f>
        <v>2026</v>
      </c>
    </row>
    <row r="237" spans="1:20" ht="15.6">
      <c r="A237" s="2">
        <v>2375</v>
      </c>
      <c r="B237" s="3">
        <v>46073</v>
      </c>
      <c r="C237" s="13">
        <f>YEAR(SalesDataTable[[#This Row],[Order Date]])</f>
        <v>2026</v>
      </c>
      <c r="D237" s="4" t="str">
        <f>"Q"&amp;ROUNDUP(MONTH(SalesDataTable[[#This Row],[Order Date]])/3,0)</f>
        <v>Q1</v>
      </c>
      <c r="E237" s="4" t="str">
        <f>TEXT(SalesDataTable[[#This Row],[Order Date]],"MMM")</f>
        <v>Feb</v>
      </c>
      <c r="F237" s="4" t="s">
        <v>6</v>
      </c>
      <c r="G237" s="4" t="s">
        <v>43</v>
      </c>
      <c r="H237" s="4" t="s">
        <v>28</v>
      </c>
      <c r="I237" s="4" t="s">
        <v>3</v>
      </c>
      <c r="J237" s="4" t="s">
        <v>23</v>
      </c>
      <c r="K237" s="4" t="s">
        <v>40</v>
      </c>
      <c r="L237" s="9">
        <v>2</v>
      </c>
      <c r="M237" s="6">
        <v>80.510000000000005</v>
      </c>
      <c r="N237" s="7">
        <v>0.05</v>
      </c>
      <c r="O237" s="6">
        <v>38.630000000000003</v>
      </c>
      <c r="P237" s="6">
        <f t="shared" si="12"/>
        <v>152.96899999999999</v>
      </c>
      <c r="Q237" s="6">
        <f t="shared" si="13"/>
        <v>77.260000000000005</v>
      </c>
      <c r="R237" s="6">
        <f t="shared" si="14"/>
        <v>75.708999999999989</v>
      </c>
      <c r="S237" s="8">
        <f t="shared" si="15"/>
        <v>0.4949303453640933</v>
      </c>
      <c r="T237" s="5">
        <f>YEAR(SalesDataTable[[#This Row],[Order Date]])</f>
        <v>2026</v>
      </c>
    </row>
    <row r="238" spans="1:20" ht="15.6">
      <c r="A238" s="2">
        <v>4184</v>
      </c>
      <c r="B238" s="3">
        <v>46073</v>
      </c>
      <c r="C238" s="13">
        <f>YEAR(SalesDataTable[[#This Row],[Order Date]])</f>
        <v>2026</v>
      </c>
      <c r="D238" s="4" t="str">
        <f>"Q"&amp;ROUNDUP(MONTH(SalesDataTable[[#This Row],[Order Date]])/3,0)</f>
        <v>Q1</v>
      </c>
      <c r="E238" s="4" t="str">
        <f>TEXT(SalesDataTable[[#This Row],[Order Date]],"MMM")</f>
        <v>Feb</v>
      </c>
      <c r="F238" s="4" t="s">
        <v>20</v>
      </c>
      <c r="G238" s="4" t="s">
        <v>31</v>
      </c>
      <c r="H238" s="4" t="s">
        <v>2</v>
      </c>
      <c r="I238" s="4" t="s">
        <v>13</v>
      </c>
      <c r="J238" s="4" t="s">
        <v>34</v>
      </c>
      <c r="K238" s="4" t="s">
        <v>42</v>
      </c>
      <c r="L238" s="9">
        <v>1</v>
      </c>
      <c r="M238" s="6">
        <v>36.31</v>
      </c>
      <c r="N238" s="7">
        <v>0</v>
      </c>
      <c r="O238" s="6">
        <v>14</v>
      </c>
      <c r="P238" s="6">
        <f t="shared" si="12"/>
        <v>36.31</v>
      </c>
      <c r="Q238" s="6">
        <f t="shared" si="13"/>
        <v>14</v>
      </c>
      <c r="R238" s="6">
        <f t="shared" si="14"/>
        <v>22.310000000000002</v>
      </c>
      <c r="S238" s="8">
        <f t="shared" si="15"/>
        <v>0.61443128614706699</v>
      </c>
      <c r="T238" s="5">
        <f>YEAR(SalesDataTable[[#This Row],[Order Date]])</f>
        <v>2026</v>
      </c>
    </row>
    <row r="239" spans="1:20" ht="15.6">
      <c r="A239" s="2">
        <v>4390</v>
      </c>
      <c r="B239" s="3">
        <v>46073</v>
      </c>
      <c r="C239" s="13">
        <f>YEAR(SalesDataTable[[#This Row],[Order Date]])</f>
        <v>2026</v>
      </c>
      <c r="D239" s="4" t="str">
        <f>"Q"&amp;ROUNDUP(MONTH(SalesDataTable[[#This Row],[Order Date]])/3,0)</f>
        <v>Q1</v>
      </c>
      <c r="E239" s="4" t="str">
        <f>TEXT(SalesDataTable[[#This Row],[Order Date]],"MMM")</f>
        <v>Feb</v>
      </c>
      <c r="F239" s="4" t="s">
        <v>11</v>
      </c>
      <c r="G239" s="4" t="s">
        <v>52</v>
      </c>
      <c r="H239" s="4" t="s">
        <v>2</v>
      </c>
      <c r="I239" s="4" t="s">
        <v>3</v>
      </c>
      <c r="J239" s="4" t="s">
        <v>4</v>
      </c>
      <c r="K239" s="4" t="s">
        <v>5</v>
      </c>
      <c r="L239" s="9">
        <v>1</v>
      </c>
      <c r="M239" s="6">
        <v>82.86</v>
      </c>
      <c r="N239" s="7">
        <v>0.05</v>
      </c>
      <c r="O239" s="6">
        <v>42.3</v>
      </c>
      <c r="P239" s="6">
        <f t="shared" si="12"/>
        <v>78.716999999999999</v>
      </c>
      <c r="Q239" s="6">
        <f t="shared" si="13"/>
        <v>42.3</v>
      </c>
      <c r="R239" s="6">
        <f t="shared" si="14"/>
        <v>36.417000000000002</v>
      </c>
      <c r="S239" s="8">
        <f t="shared" si="15"/>
        <v>0.46263196005945351</v>
      </c>
      <c r="T239" s="5">
        <f>YEAR(SalesDataTable[[#This Row],[Order Date]])</f>
        <v>2026</v>
      </c>
    </row>
    <row r="240" spans="1:20" ht="15.6">
      <c r="A240" s="2">
        <v>1475</v>
      </c>
      <c r="B240" s="3">
        <v>46074</v>
      </c>
      <c r="C240" s="13">
        <f>YEAR(SalesDataTable[[#This Row],[Order Date]])</f>
        <v>2026</v>
      </c>
      <c r="D240" s="4" t="str">
        <f>"Q"&amp;ROUNDUP(MONTH(SalesDataTable[[#This Row],[Order Date]])/3,0)</f>
        <v>Q1</v>
      </c>
      <c r="E240" s="4" t="str">
        <f>TEXT(SalesDataTable[[#This Row],[Order Date]],"MMM")</f>
        <v>Feb</v>
      </c>
      <c r="F240" s="4" t="s">
        <v>0</v>
      </c>
      <c r="G240" s="4" t="s">
        <v>1</v>
      </c>
      <c r="H240" s="4" t="s">
        <v>19</v>
      </c>
      <c r="I240" s="4" t="s">
        <v>13</v>
      </c>
      <c r="J240" s="4" t="s">
        <v>4</v>
      </c>
      <c r="K240" s="4" t="s">
        <v>30</v>
      </c>
      <c r="L240" s="9">
        <v>2</v>
      </c>
      <c r="M240" s="6">
        <v>103.03</v>
      </c>
      <c r="N240" s="7">
        <v>0.05</v>
      </c>
      <c r="O240" s="6">
        <v>50.73</v>
      </c>
      <c r="P240" s="6">
        <f t="shared" si="12"/>
        <v>195.75700000000001</v>
      </c>
      <c r="Q240" s="6">
        <f t="shared" si="13"/>
        <v>101.46</v>
      </c>
      <c r="R240" s="6">
        <f t="shared" si="14"/>
        <v>94.297000000000011</v>
      </c>
      <c r="S240" s="8">
        <f t="shared" si="15"/>
        <v>0.48170435795399402</v>
      </c>
      <c r="T240" s="5">
        <f>YEAR(SalesDataTable[[#This Row],[Order Date]])</f>
        <v>2026</v>
      </c>
    </row>
    <row r="241" spans="1:20" ht="15.6">
      <c r="A241" s="2">
        <v>3504</v>
      </c>
      <c r="B241" s="3">
        <v>46074</v>
      </c>
      <c r="C241" s="13">
        <f>YEAR(SalesDataTable[[#This Row],[Order Date]])</f>
        <v>2026</v>
      </c>
      <c r="D241" s="4" t="str">
        <f>"Q"&amp;ROUNDUP(MONTH(SalesDataTable[[#This Row],[Order Date]])/3,0)</f>
        <v>Q1</v>
      </c>
      <c r="E241" s="4" t="str">
        <f>TEXT(SalesDataTable[[#This Row],[Order Date]],"MMM")</f>
        <v>Feb</v>
      </c>
      <c r="F241" s="4" t="s">
        <v>6</v>
      </c>
      <c r="G241" s="4" t="s">
        <v>49</v>
      </c>
      <c r="H241" s="4" t="s">
        <v>2</v>
      </c>
      <c r="I241" s="4" t="s">
        <v>16</v>
      </c>
      <c r="J241" s="4" t="s">
        <v>14</v>
      </c>
      <c r="K241" s="4" t="s">
        <v>15</v>
      </c>
      <c r="L241" s="9">
        <v>1</v>
      </c>
      <c r="M241" s="6">
        <v>36.39</v>
      </c>
      <c r="N241" s="7">
        <v>0</v>
      </c>
      <c r="O241" s="6">
        <v>13.49</v>
      </c>
      <c r="P241" s="6">
        <f t="shared" si="12"/>
        <v>36.39</v>
      </c>
      <c r="Q241" s="6">
        <f t="shared" si="13"/>
        <v>13.49</v>
      </c>
      <c r="R241" s="6">
        <f t="shared" si="14"/>
        <v>22.9</v>
      </c>
      <c r="S241" s="8">
        <f t="shared" si="15"/>
        <v>0.62929376202253362</v>
      </c>
      <c r="T241" s="5">
        <f>YEAR(SalesDataTable[[#This Row],[Order Date]])</f>
        <v>2026</v>
      </c>
    </row>
    <row r="242" spans="1:20" ht="15.6">
      <c r="A242" s="2">
        <v>1649</v>
      </c>
      <c r="B242" s="3">
        <v>46075</v>
      </c>
      <c r="C242" s="13">
        <f>YEAR(SalesDataTable[[#This Row],[Order Date]])</f>
        <v>2026</v>
      </c>
      <c r="D242" s="4" t="str">
        <f>"Q"&amp;ROUNDUP(MONTH(SalesDataTable[[#This Row],[Order Date]])/3,0)</f>
        <v>Q1</v>
      </c>
      <c r="E242" s="4" t="str">
        <f>TEXT(SalesDataTable[[#This Row],[Order Date]],"MMM")</f>
        <v>Feb</v>
      </c>
      <c r="F242" s="4" t="s">
        <v>11</v>
      </c>
      <c r="G242" s="4" t="s">
        <v>25</v>
      </c>
      <c r="H242" s="4" t="s">
        <v>2</v>
      </c>
      <c r="I242" s="4" t="s">
        <v>3</v>
      </c>
      <c r="J242" s="4" t="s">
        <v>23</v>
      </c>
      <c r="K242" s="4" t="s">
        <v>51</v>
      </c>
      <c r="L242" s="9">
        <v>1</v>
      </c>
      <c r="M242" s="6">
        <v>124.93</v>
      </c>
      <c r="N242" s="7">
        <v>0.1</v>
      </c>
      <c r="O242" s="6">
        <v>59.74</v>
      </c>
      <c r="P242" s="6">
        <f t="shared" si="12"/>
        <v>112.43700000000001</v>
      </c>
      <c r="Q242" s="6">
        <f t="shared" si="13"/>
        <v>59.74</v>
      </c>
      <c r="R242" s="6">
        <f t="shared" si="14"/>
        <v>52.69700000000001</v>
      </c>
      <c r="S242" s="8">
        <f t="shared" si="15"/>
        <v>0.46868023871145625</v>
      </c>
      <c r="T242" s="5">
        <f>YEAR(SalesDataTable[[#This Row],[Order Date]])</f>
        <v>2026</v>
      </c>
    </row>
    <row r="243" spans="1:20" ht="15.6">
      <c r="A243" s="2">
        <v>2170</v>
      </c>
      <c r="B243" s="3">
        <v>46075</v>
      </c>
      <c r="C243" s="13">
        <f>YEAR(SalesDataTable[[#This Row],[Order Date]])</f>
        <v>2026</v>
      </c>
      <c r="D243" s="4" t="str">
        <f>"Q"&amp;ROUNDUP(MONTH(SalesDataTable[[#This Row],[Order Date]])/3,0)</f>
        <v>Q1</v>
      </c>
      <c r="E243" s="4" t="str">
        <f>TEXT(SalesDataTable[[#This Row],[Order Date]],"MMM")</f>
        <v>Feb</v>
      </c>
      <c r="F243" s="4" t="s">
        <v>6</v>
      </c>
      <c r="G243" s="4" t="s">
        <v>41</v>
      </c>
      <c r="H243" s="4" t="s">
        <v>28</v>
      </c>
      <c r="I243" s="4" t="s">
        <v>3</v>
      </c>
      <c r="J243" s="4" t="s">
        <v>4</v>
      </c>
      <c r="K243" s="4" t="s">
        <v>30</v>
      </c>
      <c r="L243" s="9">
        <v>1</v>
      </c>
      <c r="M243" s="6">
        <v>101.19</v>
      </c>
      <c r="N243" s="7">
        <v>0.05</v>
      </c>
      <c r="O243" s="6">
        <v>49.14</v>
      </c>
      <c r="P243" s="6">
        <f t="shared" si="12"/>
        <v>96.130499999999998</v>
      </c>
      <c r="Q243" s="6">
        <f t="shared" si="13"/>
        <v>49.14</v>
      </c>
      <c r="R243" s="6">
        <f t="shared" si="14"/>
        <v>46.990499999999997</v>
      </c>
      <c r="S243" s="8">
        <f t="shared" si="15"/>
        <v>0.48881988546819166</v>
      </c>
      <c r="T243" s="5">
        <f>YEAR(SalesDataTable[[#This Row],[Order Date]])</f>
        <v>2026</v>
      </c>
    </row>
    <row r="244" spans="1:20" ht="15.6">
      <c r="A244" s="2">
        <v>3402</v>
      </c>
      <c r="B244" s="3">
        <v>46075</v>
      </c>
      <c r="C244" s="13">
        <f>YEAR(SalesDataTable[[#This Row],[Order Date]])</f>
        <v>2026</v>
      </c>
      <c r="D244" s="4" t="str">
        <f>"Q"&amp;ROUNDUP(MONTH(SalesDataTable[[#This Row],[Order Date]])/3,0)</f>
        <v>Q1</v>
      </c>
      <c r="E244" s="4" t="str">
        <f>TEXT(SalesDataTable[[#This Row],[Order Date]],"MMM")</f>
        <v>Feb</v>
      </c>
      <c r="F244" s="4" t="s">
        <v>20</v>
      </c>
      <c r="G244" s="4" t="s">
        <v>33</v>
      </c>
      <c r="H244" s="4" t="s">
        <v>2</v>
      </c>
      <c r="I244" s="4" t="s">
        <v>3</v>
      </c>
      <c r="J244" s="4" t="s">
        <v>34</v>
      </c>
      <c r="K244" s="4" t="s">
        <v>45</v>
      </c>
      <c r="L244" s="9">
        <v>2</v>
      </c>
      <c r="M244" s="6">
        <v>51.2</v>
      </c>
      <c r="N244" s="7">
        <v>0</v>
      </c>
      <c r="O244" s="6">
        <v>21.38</v>
      </c>
      <c r="P244" s="6">
        <f t="shared" si="12"/>
        <v>102.4</v>
      </c>
      <c r="Q244" s="6">
        <f t="shared" si="13"/>
        <v>42.76</v>
      </c>
      <c r="R244" s="6">
        <f t="shared" si="14"/>
        <v>59.640000000000008</v>
      </c>
      <c r="S244" s="8">
        <f t="shared" si="15"/>
        <v>0.58242187500000009</v>
      </c>
      <c r="T244" s="5">
        <f>YEAR(SalesDataTable[[#This Row],[Order Date]])</f>
        <v>2026</v>
      </c>
    </row>
    <row r="245" spans="1:20" ht="15.6">
      <c r="A245" s="2">
        <v>3773</v>
      </c>
      <c r="B245" s="3">
        <v>46075</v>
      </c>
      <c r="C245" s="13">
        <f>YEAR(SalesDataTable[[#This Row],[Order Date]])</f>
        <v>2026</v>
      </c>
      <c r="D245" s="4" t="str">
        <f>"Q"&amp;ROUNDUP(MONTH(SalesDataTable[[#This Row],[Order Date]])/3,0)</f>
        <v>Q1</v>
      </c>
      <c r="E245" s="4" t="str">
        <f>TEXT(SalesDataTable[[#This Row],[Order Date]],"MMM")</f>
        <v>Feb</v>
      </c>
      <c r="F245" s="4" t="s">
        <v>20</v>
      </c>
      <c r="G245" s="4" t="s">
        <v>21</v>
      </c>
      <c r="H245" s="4" t="s">
        <v>2</v>
      </c>
      <c r="I245" s="4" t="s">
        <v>3</v>
      </c>
      <c r="J245" s="4" t="s">
        <v>23</v>
      </c>
      <c r="K245" s="4" t="s">
        <v>40</v>
      </c>
      <c r="L245" s="9">
        <v>1</v>
      </c>
      <c r="M245" s="6">
        <v>81.81</v>
      </c>
      <c r="N245" s="7">
        <v>0</v>
      </c>
      <c r="O245" s="6">
        <v>40.32</v>
      </c>
      <c r="P245" s="6">
        <f t="shared" si="12"/>
        <v>81.81</v>
      </c>
      <c r="Q245" s="6">
        <f t="shared" si="13"/>
        <v>40.32</v>
      </c>
      <c r="R245" s="6">
        <f t="shared" si="14"/>
        <v>41.49</v>
      </c>
      <c r="S245" s="8">
        <f t="shared" si="15"/>
        <v>0.50715071507150711</v>
      </c>
      <c r="T245" s="5">
        <f>YEAR(SalesDataTable[[#This Row],[Order Date]])</f>
        <v>2026</v>
      </c>
    </row>
    <row r="246" spans="1:20" ht="15.6">
      <c r="A246" s="2">
        <v>4670</v>
      </c>
      <c r="B246" s="3">
        <v>46075</v>
      </c>
      <c r="C246" s="13">
        <f>YEAR(SalesDataTable[[#This Row],[Order Date]])</f>
        <v>2026</v>
      </c>
      <c r="D246" s="4" t="str">
        <f>"Q"&amp;ROUNDUP(MONTH(SalesDataTable[[#This Row],[Order Date]])/3,0)</f>
        <v>Q1</v>
      </c>
      <c r="E246" s="4" t="str">
        <f>TEXT(SalesDataTable[[#This Row],[Order Date]],"MMM")</f>
        <v>Feb</v>
      </c>
      <c r="F246" s="4" t="s">
        <v>0</v>
      </c>
      <c r="G246" s="4" t="s">
        <v>50</v>
      </c>
      <c r="H246" s="4" t="s">
        <v>19</v>
      </c>
      <c r="I246" s="4" t="s">
        <v>16</v>
      </c>
      <c r="J246" s="4" t="s">
        <v>9</v>
      </c>
      <c r="K246" s="4" t="s">
        <v>37</v>
      </c>
      <c r="L246" s="9">
        <v>1</v>
      </c>
      <c r="M246" s="6">
        <v>152.96</v>
      </c>
      <c r="N246" s="7">
        <v>0</v>
      </c>
      <c r="O246" s="6">
        <v>79.510000000000005</v>
      </c>
      <c r="P246" s="6">
        <f t="shared" si="12"/>
        <v>152.96</v>
      </c>
      <c r="Q246" s="6">
        <f t="shared" si="13"/>
        <v>79.510000000000005</v>
      </c>
      <c r="R246" s="6">
        <f t="shared" si="14"/>
        <v>73.45</v>
      </c>
      <c r="S246" s="8">
        <f t="shared" si="15"/>
        <v>0.48019089958158995</v>
      </c>
      <c r="T246" s="5">
        <f>YEAR(SalesDataTable[[#This Row],[Order Date]])</f>
        <v>2026</v>
      </c>
    </row>
    <row r="247" spans="1:20" ht="15.6">
      <c r="A247" s="2">
        <v>587</v>
      </c>
      <c r="B247" s="3">
        <v>46076</v>
      </c>
      <c r="C247" s="13">
        <f>YEAR(SalesDataTable[[#This Row],[Order Date]])</f>
        <v>2026</v>
      </c>
      <c r="D247" s="4" t="str">
        <f>"Q"&amp;ROUNDUP(MONTH(SalesDataTable[[#This Row],[Order Date]])/3,0)</f>
        <v>Q1</v>
      </c>
      <c r="E247" s="4" t="str">
        <f>TEXT(SalesDataTable[[#This Row],[Order Date]],"MMM")</f>
        <v>Feb</v>
      </c>
      <c r="F247" s="4" t="s">
        <v>20</v>
      </c>
      <c r="G247" s="4" t="s">
        <v>31</v>
      </c>
      <c r="H247" s="4" t="s">
        <v>28</v>
      </c>
      <c r="I247" s="4" t="s">
        <v>16</v>
      </c>
      <c r="J247" s="4" t="s">
        <v>14</v>
      </c>
      <c r="K247" s="4" t="s">
        <v>48</v>
      </c>
      <c r="L247" s="9">
        <v>1</v>
      </c>
      <c r="M247" s="6">
        <v>166.13</v>
      </c>
      <c r="N247" s="7">
        <v>0.05</v>
      </c>
      <c r="O247" s="6">
        <v>85.7</v>
      </c>
      <c r="P247" s="6">
        <f t="shared" si="12"/>
        <v>157.8235</v>
      </c>
      <c r="Q247" s="6">
        <f t="shared" si="13"/>
        <v>85.7</v>
      </c>
      <c r="R247" s="6">
        <f t="shared" si="14"/>
        <v>72.123499999999993</v>
      </c>
      <c r="S247" s="8">
        <f t="shared" si="15"/>
        <v>0.45698834457479398</v>
      </c>
      <c r="T247" s="5">
        <f>YEAR(SalesDataTable[[#This Row],[Order Date]])</f>
        <v>2026</v>
      </c>
    </row>
    <row r="248" spans="1:20" ht="15.6">
      <c r="A248" s="2">
        <v>1085</v>
      </c>
      <c r="B248" s="3">
        <v>46076</v>
      </c>
      <c r="C248" s="13">
        <f>YEAR(SalesDataTable[[#This Row],[Order Date]])</f>
        <v>2026</v>
      </c>
      <c r="D248" s="4" t="str">
        <f>"Q"&amp;ROUNDUP(MONTH(SalesDataTable[[#This Row],[Order Date]])/3,0)</f>
        <v>Q1</v>
      </c>
      <c r="E248" s="4" t="str">
        <f>TEXT(SalesDataTable[[#This Row],[Order Date]],"MMM")</f>
        <v>Feb</v>
      </c>
      <c r="F248" s="4" t="s">
        <v>0</v>
      </c>
      <c r="G248" s="4" t="s">
        <v>50</v>
      </c>
      <c r="H248" s="4" t="s">
        <v>2</v>
      </c>
      <c r="I248" s="4" t="s">
        <v>13</v>
      </c>
      <c r="J248" s="4" t="s">
        <v>23</v>
      </c>
      <c r="K248" s="4" t="s">
        <v>29</v>
      </c>
      <c r="L248" s="9">
        <v>3</v>
      </c>
      <c r="M248" s="6">
        <v>193.18</v>
      </c>
      <c r="N248" s="7">
        <v>0.05</v>
      </c>
      <c r="O248" s="6">
        <v>106.19</v>
      </c>
      <c r="P248" s="6">
        <f t="shared" si="12"/>
        <v>550.56299999999999</v>
      </c>
      <c r="Q248" s="6">
        <f t="shared" si="13"/>
        <v>318.57</v>
      </c>
      <c r="R248" s="6">
        <f t="shared" si="14"/>
        <v>231.99299999999999</v>
      </c>
      <c r="S248" s="8">
        <f t="shared" si="15"/>
        <v>0.42137412067283853</v>
      </c>
      <c r="T248" s="5">
        <f>YEAR(SalesDataTable[[#This Row],[Order Date]])</f>
        <v>2026</v>
      </c>
    </row>
    <row r="249" spans="1:20" ht="15.6">
      <c r="A249" s="2">
        <v>1635</v>
      </c>
      <c r="B249" s="3">
        <v>46076</v>
      </c>
      <c r="C249" s="13">
        <f>YEAR(SalesDataTable[[#This Row],[Order Date]])</f>
        <v>2026</v>
      </c>
      <c r="D249" s="4" t="str">
        <f>"Q"&amp;ROUNDUP(MONTH(SalesDataTable[[#This Row],[Order Date]])/3,0)</f>
        <v>Q1</v>
      </c>
      <c r="E249" s="4" t="str">
        <f>TEXT(SalesDataTable[[#This Row],[Order Date]],"MMM")</f>
        <v>Feb</v>
      </c>
      <c r="F249" s="4" t="s">
        <v>11</v>
      </c>
      <c r="G249" s="4" t="s">
        <v>39</v>
      </c>
      <c r="H249" s="4" t="s">
        <v>2</v>
      </c>
      <c r="I249" s="4" t="s">
        <v>3</v>
      </c>
      <c r="J249" s="4" t="s">
        <v>4</v>
      </c>
      <c r="K249" s="4" t="s">
        <v>5</v>
      </c>
      <c r="L249" s="9">
        <v>1</v>
      </c>
      <c r="M249" s="6">
        <v>80.42</v>
      </c>
      <c r="N249" s="7">
        <v>0</v>
      </c>
      <c r="O249" s="6">
        <v>41.72</v>
      </c>
      <c r="P249" s="6">
        <f t="shared" si="12"/>
        <v>80.42</v>
      </c>
      <c r="Q249" s="6">
        <f t="shared" si="13"/>
        <v>41.72</v>
      </c>
      <c r="R249" s="6">
        <f t="shared" si="14"/>
        <v>38.700000000000003</v>
      </c>
      <c r="S249" s="8">
        <f t="shared" si="15"/>
        <v>0.4812235762248197</v>
      </c>
      <c r="T249" s="5">
        <f>YEAR(SalesDataTable[[#This Row],[Order Date]])</f>
        <v>2026</v>
      </c>
    </row>
    <row r="250" spans="1:20" ht="15.6">
      <c r="A250" s="2">
        <v>4067</v>
      </c>
      <c r="B250" s="3">
        <v>46076</v>
      </c>
      <c r="C250" s="13">
        <f>YEAR(SalesDataTable[[#This Row],[Order Date]])</f>
        <v>2026</v>
      </c>
      <c r="D250" s="4" t="str">
        <f>"Q"&amp;ROUNDUP(MONTH(SalesDataTable[[#This Row],[Order Date]])/3,0)</f>
        <v>Q1</v>
      </c>
      <c r="E250" s="4" t="str">
        <f>TEXT(SalesDataTable[[#This Row],[Order Date]],"MMM")</f>
        <v>Feb</v>
      </c>
      <c r="F250" s="4" t="s">
        <v>20</v>
      </c>
      <c r="G250" s="4" t="s">
        <v>47</v>
      </c>
      <c r="H250" s="4" t="s">
        <v>2</v>
      </c>
      <c r="I250" s="4" t="s">
        <v>3</v>
      </c>
      <c r="J250" s="4" t="s">
        <v>23</v>
      </c>
      <c r="K250" s="4" t="s">
        <v>51</v>
      </c>
      <c r="L250" s="9">
        <v>2</v>
      </c>
      <c r="M250" s="6">
        <v>122.17</v>
      </c>
      <c r="N250" s="7">
        <v>0</v>
      </c>
      <c r="O250" s="6">
        <v>60.62</v>
      </c>
      <c r="P250" s="6">
        <f t="shared" si="12"/>
        <v>244.34</v>
      </c>
      <c r="Q250" s="6">
        <f t="shared" si="13"/>
        <v>121.24</v>
      </c>
      <c r="R250" s="6">
        <f t="shared" si="14"/>
        <v>123.10000000000001</v>
      </c>
      <c r="S250" s="8">
        <f t="shared" si="15"/>
        <v>0.50380617172792019</v>
      </c>
      <c r="T250" s="5">
        <f>YEAR(SalesDataTable[[#This Row],[Order Date]])</f>
        <v>2026</v>
      </c>
    </row>
    <row r="251" spans="1:20" ht="15.6">
      <c r="A251" s="2">
        <v>287</v>
      </c>
      <c r="B251" s="3">
        <v>46077</v>
      </c>
      <c r="C251" s="13">
        <f>YEAR(SalesDataTable[[#This Row],[Order Date]])</f>
        <v>2026</v>
      </c>
      <c r="D251" s="4" t="str">
        <f>"Q"&amp;ROUNDUP(MONTH(SalesDataTable[[#This Row],[Order Date]])/3,0)</f>
        <v>Q1</v>
      </c>
      <c r="E251" s="4" t="str">
        <f>TEXT(SalesDataTable[[#This Row],[Order Date]],"MMM")</f>
        <v>Feb</v>
      </c>
      <c r="F251" s="4" t="s">
        <v>6</v>
      </c>
      <c r="G251" s="4" t="s">
        <v>27</v>
      </c>
      <c r="H251" s="4" t="s">
        <v>28</v>
      </c>
      <c r="I251" s="4" t="s">
        <v>13</v>
      </c>
      <c r="J251" s="4" t="s">
        <v>14</v>
      </c>
      <c r="K251" s="4" t="s">
        <v>48</v>
      </c>
      <c r="L251" s="9">
        <v>1</v>
      </c>
      <c r="M251" s="6">
        <v>164.6</v>
      </c>
      <c r="N251" s="7">
        <v>0</v>
      </c>
      <c r="O251" s="6">
        <v>85.07</v>
      </c>
      <c r="P251" s="6">
        <f t="shared" si="12"/>
        <v>164.6</v>
      </c>
      <c r="Q251" s="6">
        <f t="shared" si="13"/>
        <v>85.07</v>
      </c>
      <c r="R251" s="6">
        <f t="shared" si="14"/>
        <v>79.53</v>
      </c>
      <c r="S251" s="8">
        <f t="shared" si="15"/>
        <v>0.48317132442284327</v>
      </c>
      <c r="T251" s="5">
        <f>YEAR(SalesDataTable[[#This Row],[Order Date]])</f>
        <v>2026</v>
      </c>
    </row>
    <row r="252" spans="1:20" ht="15.6">
      <c r="A252" s="2">
        <v>794</v>
      </c>
      <c r="B252" s="3">
        <v>46077</v>
      </c>
      <c r="C252" s="13">
        <f>YEAR(SalesDataTable[[#This Row],[Order Date]])</f>
        <v>2026</v>
      </c>
      <c r="D252" s="4" t="str">
        <f>"Q"&amp;ROUNDUP(MONTH(SalesDataTable[[#This Row],[Order Date]])/3,0)</f>
        <v>Q1</v>
      </c>
      <c r="E252" s="4" t="str">
        <f>TEXT(SalesDataTable[[#This Row],[Order Date]],"MMM")</f>
        <v>Feb</v>
      </c>
      <c r="F252" s="4" t="s">
        <v>6</v>
      </c>
      <c r="G252" s="4" t="s">
        <v>49</v>
      </c>
      <c r="H252" s="4" t="s">
        <v>2</v>
      </c>
      <c r="I252" s="4" t="s">
        <v>13</v>
      </c>
      <c r="J252" s="4" t="s">
        <v>14</v>
      </c>
      <c r="K252" s="4" t="s">
        <v>44</v>
      </c>
      <c r="L252" s="9">
        <v>1</v>
      </c>
      <c r="M252" s="6">
        <v>132.19999999999999</v>
      </c>
      <c r="N252" s="7">
        <v>0</v>
      </c>
      <c r="O252" s="6">
        <v>67.180000000000007</v>
      </c>
      <c r="P252" s="6">
        <f t="shared" si="12"/>
        <v>132.19999999999999</v>
      </c>
      <c r="Q252" s="6">
        <f t="shared" si="13"/>
        <v>67.180000000000007</v>
      </c>
      <c r="R252" s="6">
        <f t="shared" si="14"/>
        <v>65.019999999999982</v>
      </c>
      <c r="S252" s="8">
        <f t="shared" si="15"/>
        <v>0.49183055975794243</v>
      </c>
      <c r="T252" s="5">
        <f>YEAR(SalesDataTable[[#This Row],[Order Date]])</f>
        <v>2026</v>
      </c>
    </row>
    <row r="253" spans="1:20" ht="15.6">
      <c r="A253" s="2">
        <v>1609</v>
      </c>
      <c r="B253" s="3">
        <v>46077</v>
      </c>
      <c r="C253" s="13">
        <f>YEAR(SalesDataTable[[#This Row],[Order Date]])</f>
        <v>2026</v>
      </c>
      <c r="D253" s="4" t="str">
        <f>"Q"&amp;ROUNDUP(MONTH(SalesDataTable[[#This Row],[Order Date]])/3,0)</f>
        <v>Q1</v>
      </c>
      <c r="E253" s="4" t="str">
        <f>TEXT(SalesDataTable[[#This Row],[Order Date]],"MMM")</f>
        <v>Feb</v>
      </c>
      <c r="F253" s="4" t="s">
        <v>20</v>
      </c>
      <c r="G253" s="4" t="s">
        <v>21</v>
      </c>
      <c r="H253" s="4" t="s">
        <v>2</v>
      </c>
      <c r="I253" s="4" t="s">
        <v>3</v>
      </c>
      <c r="J253" s="4" t="s">
        <v>4</v>
      </c>
      <c r="K253" s="4" t="s">
        <v>26</v>
      </c>
      <c r="L253" s="9">
        <v>2</v>
      </c>
      <c r="M253" s="6">
        <v>40.700000000000003</v>
      </c>
      <c r="N253" s="7">
        <v>0</v>
      </c>
      <c r="O253" s="6">
        <v>16.63</v>
      </c>
      <c r="P253" s="6">
        <f t="shared" si="12"/>
        <v>81.400000000000006</v>
      </c>
      <c r="Q253" s="6">
        <f t="shared" si="13"/>
        <v>33.26</v>
      </c>
      <c r="R253" s="6">
        <f t="shared" si="14"/>
        <v>48.140000000000008</v>
      </c>
      <c r="S253" s="8">
        <f t="shared" si="15"/>
        <v>0.59140049140049145</v>
      </c>
      <c r="T253" s="5">
        <f>YEAR(SalesDataTable[[#This Row],[Order Date]])</f>
        <v>2026</v>
      </c>
    </row>
    <row r="254" spans="1:20" ht="15.6">
      <c r="A254" s="2">
        <v>4921</v>
      </c>
      <c r="B254" s="3">
        <v>46077</v>
      </c>
      <c r="C254" s="13">
        <f>YEAR(SalesDataTable[[#This Row],[Order Date]])</f>
        <v>2026</v>
      </c>
      <c r="D254" s="4" t="str">
        <f>"Q"&amp;ROUNDUP(MONTH(SalesDataTable[[#This Row],[Order Date]])/3,0)</f>
        <v>Q1</v>
      </c>
      <c r="E254" s="4" t="str">
        <f>TEXT(SalesDataTable[[#This Row],[Order Date]],"MMM")</f>
        <v>Feb</v>
      </c>
      <c r="F254" s="4" t="s">
        <v>6</v>
      </c>
      <c r="G254" s="4" t="s">
        <v>43</v>
      </c>
      <c r="H254" s="4" t="s">
        <v>2</v>
      </c>
      <c r="I254" s="4" t="s">
        <v>3</v>
      </c>
      <c r="J254" s="4" t="s">
        <v>14</v>
      </c>
      <c r="K254" s="4" t="s">
        <v>15</v>
      </c>
      <c r="L254" s="9">
        <v>1</v>
      </c>
      <c r="M254" s="6">
        <v>35.39</v>
      </c>
      <c r="N254" s="7">
        <v>0</v>
      </c>
      <c r="O254" s="6">
        <v>13.93</v>
      </c>
      <c r="P254" s="6">
        <f t="shared" si="12"/>
        <v>35.39</v>
      </c>
      <c r="Q254" s="6">
        <f t="shared" si="13"/>
        <v>13.93</v>
      </c>
      <c r="R254" s="6">
        <f t="shared" si="14"/>
        <v>21.46</v>
      </c>
      <c r="S254" s="8">
        <f t="shared" si="15"/>
        <v>0.60638598474145244</v>
      </c>
      <c r="T254" s="5">
        <f>YEAR(SalesDataTable[[#This Row],[Order Date]])</f>
        <v>2026</v>
      </c>
    </row>
    <row r="255" spans="1:20" ht="15.6">
      <c r="A255" s="2">
        <v>2209</v>
      </c>
      <c r="B255" s="3">
        <v>46078</v>
      </c>
      <c r="C255" s="13">
        <f>YEAR(SalesDataTable[[#This Row],[Order Date]])</f>
        <v>2026</v>
      </c>
      <c r="D255" s="4" t="str">
        <f>"Q"&amp;ROUNDUP(MONTH(SalesDataTable[[#This Row],[Order Date]])/3,0)</f>
        <v>Q1</v>
      </c>
      <c r="E255" s="4" t="str">
        <f>TEXT(SalesDataTable[[#This Row],[Order Date]],"MMM")</f>
        <v>Feb</v>
      </c>
      <c r="F255" s="4" t="s">
        <v>0</v>
      </c>
      <c r="G255" s="4" t="s">
        <v>1</v>
      </c>
      <c r="H255" s="4" t="s">
        <v>2</v>
      </c>
      <c r="I255" s="4" t="s">
        <v>16</v>
      </c>
      <c r="J255" s="4" t="s">
        <v>4</v>
      </c>
      <c r="K255" s="4" t="s">
        <v>22</v>
      </c>
      <c r="L255" s="9">
        <v>5</v>
      </c>
      <c r="M255" s="6">
        <v>50.58</v>
      </c>
      <c r="N255" s="7">
        <v>0.1</v>
      </c>
      <c r="O255" s="6">
        <v>22.42</v>
      </c>
      <c r="P255" s="6">
        <f t="shared" si="12"/>
        <v>227.60999999999999</v>
      </c>
      <c r="Q255" s="6">
        <f t="shared" si="13"/>
        <v>112.10000000000001</v>
      </c>
      <c r="R255" s="6">
        <f t="shared" si="14"/>
        <v>115.50999999999998</v>
      </c>
      <c r="S255" s="8">
        <f t="shared" si="15"/>
        <v>0.50749088352884308</v>
      </c>
      <c r="T255" s="5">
        <f>YEAR(SalesDataTable[[#This Row],[Order Date]])</f>
        <v>2026</v>
      </c>
    </row>
    <row r="256" spans="1:20" ht="15.6">
      <c r="A256" s="2">
        <v>4757</v>
      </c>
      <c r="B256" s="3">
        <v>46078</v>
      </c>
      <c r="C256" s="13">
        <f>YEAR(SalesDataTable[[#This Row],[Order Date]])</f>
        <v>2026</v>
      </c>
      <c r="D256" s="4" t="str">
        <f>"Q"&amp;ROUNDUP(MONTH(SalesDataTable[[#This Row],[Order Date]])/3,0)</f>
        <v>Q1</v>
      </c>
      <c r="E256" s="4" t="str">
        <f>TEXT(SalesDataTable[[#This Row],[Order Date]],"MMM")</f>
        <v>Feb</v>
      </c>
      <c r="F256" s="4" t="s">
        <v>6</v>
      </c>
      <c r="G256" s="4" t="s">
        <v>41</v>
      </c>
      <c r="H256" s="4" t="s">
        <v>28</v>
      </c>
      <c r="I256" s="4" t="s">
        <v>16</v>
      </c>
      <c r="J256" s="4" t="s">
        <v>34</v>
      </c>
      <c r="K256" s="4" t="s">
        <v>45</v>
      </c>
      <c r="L256" s="9">
        <v>2</v>
      </c>
      <c r="M256" s="6">
        <v>49.48</v>
      </c>
      <c r="N256" s="7">
        <v>0</v>
      </c>
      <c r="O256" s="6">
        <v>21.37</v>
      </c>
      <c r="P256" s="6">
        <f t="shared" si="12"/>
        <v>98.96</v>
      </c>
      <c r="Q256" s="6">
        <f t="shared" si="13"/>
        <v>42.74</v>
      </c>
      <c r="R256" s="6">
        <f t="shared" si="14"/>
        <v>56.219999999999992</v>
      </c>
      <c r="S256" s="8">
        <f t="shared" si="15"/>
        <v>0.5681083265966046</v>
      </c>
      <c r="T256" s="5">
        <f>YEAR(SalesDataTable[[#This Row],[Order Date]])</f>
        <v>2026</v>
      </c>
    </row>
    <row r="257" spans="1:20" ht="15.6">
      <c r="A257" s="2">
        <v>5155</v>
      </c>
      <c r="B257" s="3">
        <v>46078</v>
      </c>
      <c r="C257" s="13">
        <f>YEAR(SalesDataTable[[#This Row],[Order Date]])</f>
        <v>2026</v>
      </c>
      <c r="D257" s="4" t="str">
        <f>"Q"&amp;ROUNDUP(MONTH(SalesDataTable[[#This Row],[Order Date]])/3,0)</f>
        <v>Q1</v>
      </c>
      <c r="E257" s="4" t="str">
        <f>TEXT(SalesDataTable[[#This Row],[Order Date]],"MMM")</f>
        <v>Feb</v>
      </c>
      <c r="F257" s="4" t="s">
        <v>20</v>
      </c>
      <c r="G257" s="4" t="s">
        <v>47</v>
      </c>
      <c r="H257" s="4" t="s">
        <v>19</v>
      </c>
      <c r="I257" s="4" t="s">
        <v>13</v>
      </c>
      <c r="J257" s="4" t="s">
        <v>34</v>
      </c>
      <c r="K257" s="4" t="s">
        <v>45</v>
      </c>
      <c r="L257" s="9">
        <v>1</v>
      </c>
      <c r="M257" s="6">
        <v>50.51</v>
      </c>
      <c r="N257" s="7">
        <v>0</v>
      </c>
      <c r="O257" s="6">
        <v>21.4</v>
      </c>
      <c r="P257" s="6">
        <f t="shared" si="12"/>
        <v>50.51</v>
      </c>
      <c r="Q257" s="6">
        <f t="shared" si="13"/>
        <v>21.4</v>
      </c>
      <c r="R257" s="6">
        <f t="shared" si="14"/>
        <v>29.11</v>
      </c>
      <c r="S257" s="8">
        <f t="shared" si="15"/>
        <v>0.57632152049099195</v>
      </c>
      <c r="T257" s="5">
        <f>YEAR(SalesDataTable[[#This Row],[Order Date]])</f>
        <v>2026</v>
      </c>
    </row>
    <row r="258" spans="1:20" ht="15.6">
      <c r="A258" s="2">
        <v>1737</v>
      </c>
      <c r="B258" s="3">
        <v>46079</v>
      </c>
      <c r="C258" s="13">
        <f>YEAR(SalesDataTable[[#This Row],[Order Date]])</f>
        <v>2026</v>
      </c>
      <c r="D258" s="4" t="str">
        <f>"Q"&amp;ROUNDUP(MONTH(SalesDataTable[[#This Row],[Order Date]])/3,0)</f>
        <v>Q1</v>
      </c>
      <c r="E258" s="4" t="str">
        <f>TEXT(SalesDataTable[[#This Row],[Order Date]],"MMM")</f>
        <v>Feb</v>
      </c>
      <c r="F258" s="4" t="s">
        <v>0</v>
      </c>
      <c r="G258" s="4" t="s">
        <v>50</v>
      </c>
      <c r="H258" s="4" t="s">
        <v>2</v>
      </c>
      <c r="I258" s="4" t="s">
        <v>13</v>
      </c>
      <c r="J258" s="4" t="s">
        <v>23</v>
      </c>
      <c r="K258" s="4" t="s">
        <v>51</v>
      </c>
      <c r="L258" s="9">
        <v>2</v>
      </c>
      <c r="M258" s="6">
        <v>122.16</v>
      </c>
      <c r="N258" s="7">
        <v>0</v>
      </c>
      <c r="O258" s="6">
        <v>61.31</v>
      </c>
      <c r="P258" s="6">
        <f t="shared" ref="P258:P321" si="16">L258*M258*(1-N258)</f>
        <v>244.32</v>
      </c>
      <c r="Q258" s="6">
        <f t="shared" ref="Q258:Q321" si="17">L258*O258</f>
        <v>122.62</v>
      </c>
      <c r="R258" s="6">
        <f t="shared" ref="R258:R321" si="18">P258-Q258</f>
        <v>121.69999999999999</v>
      </c>
      <c r="S258" s="8">
        <f t="shared" ref="S258:S321" si="19">IFERROR(R258/P258,0)</f>
        <v>0.49811722331368691</v>
      </c>
      <c r="T258" s="5">
        <f>YEAR(SalesDataTable[[#This Row],[Order Date]])</f>
        <v>2026</v>
      </c>
    </row>
    <row r="259" spans="1:20" ht="15.6">
      <c r="A259" s="2">
        <v>1905</v>
      </c>
      <c r="B259" s="3">
        <v>46079</v>
      </c>
      <c r="C259" s="13">
        <f>YEAR(SalesDataTable[[#This Row],[Order Date]])</f>
        <v>2026</v>
      </c>
      <c r="D259" s="4" t="str">
        <f>"Q"&amp;ROUNDUP(MONTH(SalesDataTable[[#This Row],[Order Date]])/3,0)</f>
        <v>Q1</v>
      </c>
      <c r="E259" s="4" t="str">
        <f>TEXT(SalesDataTable[[#This Row],[Order Date]],"MMM")</f>
        <v>Feb</v>
      </c>
      <c r="F259" s="4" t="s">
        <v>20</v>
      </c>
      <c r="G259" s="4" t="s">
        <v>31</v>
      </c>
      <c r="H259" s="4" t="s">
        <v>19</v>
      </c>
      <c r="I259" s="4" t="s">
        <v>3</v>
      </c>
      <c r="J259" s="4" t="s">
        <v>4</v>
      </c>
      <c r="K259" s="4" t="s">
        <v>22</v>
      </c>
      <c r="L259" s="9">
        <v>3</v>
      </c>
      <c r="M259" s="6">
        <v>51.32</v>
      </c>
      <c r="N259" s="7">
        <v>0.1</v>
      </c>
      <c r="O259" s="6">
        <v>22.62</v>
      </c>
      <c r="P259" s="6">
        <f t="shared" si="16"/>
        <v>138.56400000000002</v>
      </c>
      <c r="Q259" s="6">
        <f t="shared" si="17"/>
        <v>67.86</v>
      </c>
      <c r="R259" s="6">
        <f t="shared" si="18"/>
        <v>70.704000000000022</v>
      </c>
      <c r="S259" s="8">
        <f t="shared" si="19"/>
        <v>0.51026240581969351</v>
      </c>
      <c r="T259" s="5">
        <f>YEAR(SalesDataTable[[#This Row],[Order Date]])</f>
        <v>2026</v>
      </c>
    </row>
    <row r="260" spans="1:20" ht="15.6">
      <c r="A260" s="2">
        <v>2359</v>
      </c>
      <c r="B260" s="3">
        <v>46079</v>
      </c>
      <c r="C260" s="13">
        <f>YEAR(SalesDataTable[[#This Row],[Order Date]])</f>
        <v>2026</v>
      </c>
      <c r="D260" s="4" t="str">
        <f>"Q"&amp;ROUNDUP(MONTH(SalesDataTable[[#This Row],[Order Date]])/3,0)</f>
        <v>Q1</v>
      </c>
      <c r="E260" s="4" t="str">
        <f>TEXT(SalesDataTable[[#This Row],[Order Date]],"MMM")</f>
        <v>Feb</v>
      </c>
      <c r="F260" s="4" t="s">
        <v>11</v>
      </c>
      <c r="G260" s="4" t="s">
        <v>39</v>
      </c>
      <c r="H260" s="4" t="s">
        <v>2</v>
      </c>
      <c r="I260" s="4" t="s">
        <v>3</v>
      </c>
      <c r="J260" s="4" t="s">
        <v>23</v>
      </c>
      <c r="K260" s="4" t="s">
        <v>29</v>
      </c>
      <c r="L260" s="9">
        <v>2</v>
      </c>
      <c r="M260" s="6">
        <v>195.92</v>
      </c>
      <c r="N260" s="7">
        <v>0.05</v>
      </c>
      <c r="O260" s="6">
        <v>104.13</v>
      </c>
      <c r="P260" s="6">
        <f t="shared" si="16"/>
        <v>372.24799999999993</v>
      </c>
      <c r="Q260" s="6">
        <f t="shared" si="17"/>
        <v>208.26</v>
      </c>
      <c r="R260" s="6">
        <f t="shared" si="18"/>
        <v>163.98799999999994</v>
      </c>
      <c r="S260" s="8">
        <f t="shared" si="19"/>
        <v>0.4405342674775955</v>
      </c>
      <c r="T260" s="5">
        <f>YEAR(SalesDataTable[[#This Row],[Order Date]])</f>
        <v>2026</v>
      </c>
    </row>
    <row r="261" spans="1:20" ht="15.6">
      <c r="A261" s="2">
        <v>3666</v>
      </c>
      <c r="B261" s="3">
        <v>46079</v>
      </c>
      <c r="C261" s="13">
        <f>YEAR(SalesDataTable[[#This Row],[Order Date]])</f>
        <v>2026</v>
      </c>
      <c r="D261" s="4" t="str">
        <f>"Q"&amp;ROUNDUP(MONTH(SalesDataTable[[#This Row],[Order Date]])/3,0)</f>
        <v>Q1</v>
      </c>
      <c r="E261" s="4" t="str">
        <f>TEXT(SalesDataTable[[#This Row],[Order Date]],"MMM")</f>
        <v>Feb</v>
      </c>
      <c r="F261" s="4" t="s">
        <v>0</v>
      </c>
      <c r="G261" s="4" t="s">
        <v>50</v>
      </c>
      <c r="H261" s="4" t="s">
        <v>2</v>
      </c>
      <c r="I261" s="4" t="s">
        <v>3</v>
      </c>
      <c r="J261" s="4" t="s">
        <v>14</v>
      </c>
      <c r="K261" s="4" t="s">
        <v>15</v>
      </c>
      <c r="L261" s="9">
        <v>1</v>
      </c>
      <c r="M261" s="6">
        <v>36.19</v>
      </c>
      <c r="N261" s="7">
        <v>0.1</v>
      </c>
      <c r="O261" s="6">
        <v>13.62</v>
      </c>
      <c r="P261" s="6">
        <f t="shared" si="16"/>
        <v>32.570999999999998</v>
      </c>
      <c r="Q261" s="6">
        <f t="shared" si="17"/>
        <v>13.62</v>
      </c>
      <c r="R261" s="6">
        <f t="shared" si="18"/>
        <v>18.951000000000001</v>
      </c>
      <c r="S261" s="8">
        <f t="shared" si="19"/>
        <v>0.58183660311319896</v>
      </c>
      <c r="T261" s="5">
        <f>YEAR(SalesDataTable[[#This Row],[Order Date]])</f>
        <v>2026</v>
      </c>
    </row>
    <row r="262" spans="1:20" ht="15.6">
      <c r="A262" s="2">
        <v>518</v>
      </c>
      <c r="B262" s="3">
        <v>46080</v>
      </c>
      <c r="C262" s="13">
        <f>YEAR(SalesDataTable[[#This Row],[Order Date]])</f>
        <v>2026</v>
      </c>
      <c r="D262" s="4" t="str">
        <f>"Q"&amp;ROUNDUP(MONTH(SalesDataTable[[#This Row],[Order Date]])/3,0)</f>
        <v>Q1</v>
      </c>
      <c r="E262" s="4" t="str">
        <f>TEXT(SalesDataTable[[#This Row],[Order Date]],"MMM")</f>
        <v>Feb</v>
      </c>
      <c r="F262" s="4" t="s">
        <v>11</v>
      </c>
      <c r="G262" s="4" t="s">
        <v>12</v>
      </c>
      <c r="H262" s="4" t="s">
        <v>2</v>
      </c>
      <c r="I262" s="4" t="s">
        <v>13</v>
      </c>
      <c r="J262" s="4" t="s">
        <v>9</v>
      </c>
      <c r="K262" s="4" t="s">
        <v>46</v>
      </c>
      <c r="L262" s="9">
        <v>1</v>
      </c>
      <c r="M262" s="6">
        <v>72.97</v>
      </c>
      <c r="N262" s="7">
        <v>0</v>
      </c>
      <c r="O262" s="6">
        <v>32.43</v>
      </c>
      <c r="P262" s="6">
        <f t="shared" si="16"/>
        <v>72.97</v>
      </c>
      <c r="Q262" s="6">
        <f t="shared" si="17"/>
        <v>32.43</v>
      </c>
      <c r="R262" s="6">
        <f t="shared" si="18"/>
        <v>40.54</v>
      </c>
      <c r="S262" s="8">
        <f t="shared" si="19"/>
        <v>0.55557078251336167</v>
      </c>
      <c r="T262" s="5">
        <f>YEAR(SalesDataTable[[#This Row],[Order Date]])</f>
        <v>2026</v>
      </c>
    </row>
    <row r="263" spans="1:20" ht="15.6">
      <c r="A263" s="2">
        <v>892</v>
      </c>
      <c r="B263" s="3">
        <v>46080</v>
      </c>
      <c r="C263" s="13">
        <f>YEAR(SalesDataTable[[#This Row],[Order Date]])</f>
        <v>2026</v>
      </c>
      <c r="D263" s="4" t="str">
        <f>"Q"&amp;ROUNDUP(MONTH(SalesDataTable[[#This Row],[Order Date]])/3,0)</f>
        <v>Q1</v>
      </c>
      <c r="E263" s="4" t="str">
        <f>TEXT(SalesDataTable[[#This Row],[Order Date]],"MMM")</f>
        <v>Feb</v>
      </c>
      <c r="F263" s="4" t="s">
        <v>20</v>
      </c>
      <c r="G263" s="4" t="s">
        <v>31</v>
      </c>
      <c r="H263" s="4" t="s">
        <v>8</v>
      </c>
      <c r="I263" s="4" t="s">
        <v>16</v>
      </c>
      <c r="J263" s="4" t="s">
        <v>14</v>
      </c>
      <c r="K263" s="4" t="s">
        <v>32</v>
      </c>
      <c r="L263" s="9">
        <v>12</v>
      </c>
      <c r="M263" s="6">
        <v>47.15</v>
      </c>
      <c r="N263" s="7">
        <v>0.1</v>
      </c>
      <c r="O263" s="6">
        <v>17.829999999999998</v>
      </c>
      <c r="P263" s="6">
        <f t="shared" si="16"/>
        <v>509.21999999999997</v>
      </c>
      <c r="Q263" s="6">
        <f t="shared" si="17"/>
        <v>213.95999999999998</v>
      </c>
      <c r="R263" s="6">
        <f t="shared" si="18"/>
        <v>295.26</v>
      </c>
      <c r="S263" s="8">
        <f t="shared" si="19"/>
        <v>0.57982797219276538</v>
      </c>
      <c r="T263" s="5">
        <f>YEAR(SalesDataTable[[#This Row],[Order Date]])</f>
        <v>2026</v>
      </c>
    </row>
    <row r="264" spans="1:20" ht="15.6">
      <c r="A264" s="2">
        <v>1115</v>
      </c>
      <c r="B264" s="3">
        <v>46080</v>
      </c>
      <c r="C264" s="13">
        <f>YEAR(SalesDataTable[[#This Row],[Order Date]])</f>
        <v>2026</v>
      </c>
      <c r="D264" s="4" t="str">
        <f>"Q"&amp;ROUNDUP(MONTH(SalesDataTable[[#This Row],[Order Date]])/3,0)</f>
        <v>Q1</v>
      </c>
      <c r="E264" s="4" t="str">
        <f>TEXT(SalesDataTable[[#This Row],[Order Date]],"MMM")</f>
        <v>Feb</v>
      </c>
      <c r="F264" s="4" t="s">
        <v>0</v>
      </c>
      <c r="G264" s="4" t="s">
        <v>1</v>
      </c>
      <c r="H264" s="4" t="s">
        <v>19</v>
      </c>
      <c r="I264" s="4" t="s">
        <v>16</v>
      </c>
      <c r="J264" s="4" t="s">
        <v>14</v>
      </c>
      <c r="K264" s="4" t="s">
        <v>48</v>
      </c>
      <c r="L264" s="9">
        <v>3</v>
      </c>
      <c r="M264" s="6">
        <v>161.19999999999999</v>
      </c>
      <c r="N264" s="7">
        <v>0.1</v>
      </c>
      <c r="O264" s="6">
        <v>87.37</v>
      </c>
      <c r="P264" s="6">
        <f t="shared" si="16"/>
        <v>435.23999999999995</v>
      </c>
      <c r="Q264" s="6">
        <f t="shared" si="17"/>
        <v>262.11</v>
      </c>
      <c r="R264" s="6">
        <f t="shared" si="18"/>
        <v>173.12999999999994</v>
      </c>
      <c r="S264" s="8">
        <f t="shared" si="19"/>
        <v>0.39778053487730897</v>
      </c>
      <c r="T264" s="5">
        <f>YEAR(SalesDataTable[[#This Row],[Order Date]])</f>
        <v>2026</v>
      </c>
    </row>
    <row r="265" spans="1:20" ht="15.6">
      <c r="A265" s="2">
        <v>1186</v>
      </c>
      <c r="B265" s="3">
        <v>46080</v>
      </c>
      <c r="C265" s="13">
        <f>YEAR(SalesDataTable[[#This Row],[Order Date]])</f>
        <v>2026</v>
      </c>
      <c r="D265" s="4" t="str">
        <f>"Q"&amp;ROUNDUP(MONTH(SalesDataTable[[#This Row],[Order Date]])/3,0)</f>
        <v>Q1</v>
      </c>
      <c r="E265" s="4" t="str">
        <f>TEXT(SalesDataTable[[#This Row],[Order Date]],"MMM")</f>
        <v>Feb</v>
      </c>
      <c r="F265" s="4" t="s">
        <v>0</v>
      </c>
      <c r="G265" s="4" t="s">
        <v>36</v>
      </c>
      <c r="H265" s="4" t="s">
        <v>19</v>
      </c>
      <c r="I265" s="4" t="s">
        <v>16</v>
      </c>
      <c r="J265" s="4" t="s">
        <v>4</v>
      </c>
      <c r="K265" s="4" t="s">
        <v>22</v>
      </c>
      <c r="L265" s="9">
        <v>1</v>
      </c>
      <c r="M265" s="6">
        <v>49.73</v>
      </c>
      <c r="N265" s="7">
        <v>0</v>
      </c>
      <c r="O265" s="6">
        <v>22</v>
      </c>
      <c r="P265" s="6">
        <f t="shared" si="16"/>
        <v>49.73</v>
      </c>
      <c r="Q265" s="6">
        <f t="shared" si="17"/>
        <v>22</v>
      </c>
      <c r="R265" s="6">
        <f t="shared" si="18"/>
        <v>27.729999999999997</v>
      </c>
      <c r="S265" s="8">
        <f t="shared" si="19"/>
        <v>0.55761109993967417</v>
      </c>
      <c r="T265" s="5">
        <f>YEAR(SalesDataTable[[#This Row],[Order Date]])</f>
        <v>2026</v>
      </c>
    </row>
    <row r="266" spans="1:20" ht="15.6">
      <c r="A266" s="2">
        <v>2093</v>
      </c>
      <c r="B266" s="3">
        <v>46080</v>
      </c>
      <c r="C266" s="13">
        <f>YEAR(SalesDataTable[[#This Row],[Order Date]])</f>
        <v>2026</v>
      </c>
      <c r="D266" s="4" t="str">
        <f>"Q"&amp;ROUNDUP(MONTH(SalesDataTable[[#This Row],[Order Date]])/3,0)</f>
        <v>Q1</v>
      </c>
      <c r="E266" s="4" t="str">
        <f>TEXT(SalesDataTable[[#This Row],[Order Date]],"MMM")</f>
        <v>Feb</v>
      </c>
      <c r="F266" s="4" t="s">
        <v>11</v>
      </c>
      <c r="G266" s="4" t="s">
        <v>52</v>
      </c>
      <c r="H266" s="4" t="s">
        <v>2</v>
      </c>
      <c r="I266" s="4" t="s">
        <v>3</v>
      </c>
      <c r="J266" s="4" t="s">
        <v>23</v>
      </c>
      <c r="K266" s="4" t="s">
        <v>51</v>
      </c>
      <c r="L266" s="9">
        <v>2</v>
      </c>
      <c r="M266" s="6">
        <v>126.19</v>
      </c>
      <c r="N266" s="7">
        <v>0</v>
      </c>
      <c r="O266" s="6">
        <v>58.99</v>
      </c>
      <c r="P266" s="6">
        <f t="shared" si="16"/>
        <v>252.38</v>
      </c>
      <c r="Q266" s="6">
        <f t="shared" si="17"/>
        <v>117.98</v>
      </c>
      <c r="R266" s="6">
        <f t="shared" si="18"/>
        <v>134.39999999999998</v>
      </c>
      <c r="S266" s="8">
        <f t="shared" si="19"/>
        <v>0.5325303114351374</v>
      </c>
      <c r="T266" s="5">
        <f>YEAR(SalesDataTable[[#This Row],[Order Date]])</f>
        <v>2026</v>
      </c>
    </row>
    <row r="267" spans="1:20" ht="15.6">
      <c r="A267" s="2">
        <v>2136</v>
      </c>
      <c r="B267" s="3">
        <v>46080</v>
      </c>
      <c r="C267" s="13">
        <f>YEAR(SalesDataTable[[#This Row],[Order Date]])</f>
        <v>2026</v>
      </c>
      <c r="D267" s="4" t="str">
        <f>"Q"&amp;ROUNDUP(MONTH(SalesDataTable[[#This Row],[Order Date]])/3,0)</f>
        <v>Q1</v>
      </c>
      <c r="E267" s="4" t="str">
        <f>TEXT(SalesDataTable[[#This Row],[Order Date]],"MMM")</f>
        <v>Feb</v>
      </c>
      <c r="F267" s="4" t="s">
        <v>6</v>
      </c>
      <c r="G267" s="4" t="s">
        <v>43</v>
      </c>
      <c r="H267" s="4" t="s">
        <v>2</v>
      </c>
      <c r="I267" s="4" t="s">
        <v>3</v>
      </c>
      <c r="J267" s="4" t="s">
        <v>14</v>
      </c>
      <c r="K267" s="4" t="s">
        <v>44</v>
      </c>
      <c r="L267" s="9">
        <v>2</v>
      </c>
      <c r="M267" s="6">
        <v>135.38999999999999</v>
      </c>
      <c r="N267" s="7">
        <v>0.05</v>
      </c>
      <c r="O267" s="6">
        <v>65.69</v>
      </c>
      <c r="P267" s="6">
        <f t="shared" si="16"/>
        <v>257.24099999999999</v>
      </c>
      <c r="Q267" s="6">
        <f t="shared" si="17"/>
        <v>131.38</v>
      </c>
      <c r="R267" s="6">
        <f t="shared" si="18"/>
        <v>125.86099999999999</v>
      </c>
      <c r="S267" s="8">
        <f t="shared" si="19"/>
        <v>0.48927270536189799</v>
      </c>
      <c r="T267" s="5">
        <f>YEAR(SalesDataTable[[#This Row],[Order Date]])</f>
        <v>2026</v>
      </c>
    </row>
    <row r="268" spans="1:20" ht="15.6">
      <c r="A268" s="2">
        <v>3538</v>
      </c>
      <c r="B268" s="3">
        <v>46080</v>
      </c>
      <c r="C268" s="13">
        <f>YEAR(SalesDataTable[[#This Row],[Order Date]])</f>
        <v>2026</v>
      </c>
      <c r="D268" s="4" t="str">
        <f>"Q"&amp;ROUNDUP(MONTH(SalesDataTable[[#This Row],[Order Date]])/3,0)</f>
        <v>Q1</v>
      </c>
      <c r="E268" s="4" t="str">
        <f>TEXT(SalesDataTable[[#This Row],[Order Date]],"MMM")</f>
        <v>Feb</v>
      </c>
      <c r="F268" s="4" t="s">
        <v>6</v>
      </c>
      <c r="G268" s="4" t="s">
        <v>49</v>
      </c>
      <c r="H268" s="4" t="s">
        <v>8</v>
      </c>
      <c r="I268" s="4" t="s">
        <v>16</v>
      </c>
      <c r="J268" s="4" t="s">
        <v>34</v>
      </c>
      <c r="K268" s="4" t="s">
        <v>35</v>
      </c>
      <c r="L268" s="9">
        <v>12</v>
      </c>
      <c r="M268" s="6">
        <v>41.27</v>
      </c>
      <c r="N268" s="7">
        <v>0.1</v>
      </c>
      <c r="O268" s="6">
        <v>14.71</v>
      </c>
      <c r="P268" s="6">
        <f t="shared" si="16"/>
        <v>445.71600000000001</v>
      </c>
      <c r="Q268" s="6">
        <f t="shared" si="17"/>
        <v>176.52</v>
      </c>
      <c r="R268" s="6">
        <f t="shared" si="18"/>
        <v>269.19600000000003</v>
      </c>
      <c r="S268" s="8">
        <f t="shared" si="19"/>
        <v>0.60396306168053204</v>
      </c>
      <c r="T268" s="5">
        <f>YEAR(SalesDataTable[[#This Row],[Order Date]])</f>
        <v>2026</v>
      </c>
    </row>
    <row r="269" spans="1:20" ht="15.6">
      <c r="A269" s="2">
        <v>3891</v>
      </c>
      <c r="B269" s="3">
        <v>46080</v>
      </c>
      <c r="C269" s="13">
        <f>YEAR(SalesDataTable[[#This Row],[Order Date]])</f>
        <v>2026</v>
      </c>
      <c r="D269" s="4" t="str">
        <f>"Q"&amp;ROUNDUP(MONTH(SalesDataTable[[#This Row],[Order Date]])/3,0)</f>
        <v>Q1</v>
      </c>
      <c r="E269" s="4" t="str">
        <f>TEXT(SalesDataTable[[#This Row],[Order Date]],"MMM")</f>
        <v>Feb</v>
      </c>
      <c r="F269" s="4" t="s">
        <v>0</v>
      </c>
      <c r="G269" s="4" t="s">
        <v>1</v>
      </c>
      <c r="H269" s="4" t="s">
        <v>19</v>
      </c>
      <c r="I269" s="4" t="s">
        <v>3</v>
      </c>
      <c r="J269" s="4" t="s">
        <v>4</v>
      </c>
      <c r="K269" s="4" t="s">
        <v>5</v>
      </c>
      <c r="L269" s="9">
        <v>1</v>
      </c>
      <c r="M269" s="6">
        <v>82.04</v>
      </c>
      <c r="N269" s="7">
        <v>0.1</v>
      </c>
      <c r="O269" s="6">
        <v>41.46</v>
      </c>
      <c r="P269" s="6">
        <f t="shared" si="16"/>
        <v>73.836000000000013</v>
      </c>
      <c r="Q269" s="6">
        <f t="shared" si="17"/>
        <v>41.46</v>
      </c>
      <c r="R269" s="6">
        <f t="shared" si="18"/>
        <v>32.376000000000012</v>
      </c>
      <c r="S269" s="8">
        <f t="shared" si="19"/>
        <v>0.43848529172761264</v>
      </c>
      <c r="T269" s="5">
        <f>YEAR(SalesDataTable[[#This Row],[Order Date]])</f>
        <v>2026</v>
      </c>
    </row>
    <row r="270" spans="1:20" ht="15.6">
      <c r="A270" s="2">
        <v>3917</v>
      </c>
      <c r="B270" s="3">
        <v>46080</v>
      </c>
      <c r="C270" s="13">
        <f>YEAR(SalesDataTable[[#This Row],[Order Date]])</f>
        <v>2026</v>
      </c>
      <c r="D270" s="4" t="str">
        <f>"Q"&amp;ROUNDUP(MONTH(SalesDataTable[[#This Row],[Order Date]])/3,0)</f>
        <v>Q1</v>
      </c>
      <c r="E270" s="4" t="str">
        <f>TEXT(SalesDataTable[[#This Row],[Order Date]],"MMM")</f>
        <v>Feb</v>
      </c>
      <c r="F270" s="4" t="s">
        <v>20</v>
      </c>
      <c r="G270" s="4" t="s">
        <v>21</v>
      </c>
      <c r="H270" s="4" t="s">
        <v>2</v>
      </c>
      <c r="I270" s="4" t="s">
        <v>3</v>
      </c>
      <c r="J270" s="4" t="s">
        <v>14</v>
      </c>
      <c r="K270" s="4" t="s">
        <v>15</v>
      </c>
      <c r="L270" s="9">
        <v>3</v>
      </c>
      <c r="M270" s="6">
        <v>36.630000000000003</v>
      </c>
      <c r="N270" s="7">
        <v>0</v>
      </c>
      <c r="O270" s="6">
        <v>13.26</v>
      </c>
      <c r="P270" s="6">
        <f t="shared" si="16"/>
        <v>109.89000000000001</v>
      </c>
      <c r="Q270" s="6">
        <f t="shared" si="17"/>
        <v>39.78</v>
      </c>
      <c r="R270" s="6">
        <f t="shared" si="18"/>
        <v>70.110000000000014</v>
      </c>
      <c r="S270" s="8">
        <f t="shared" si="19"/>
        <v>0.63800163800163801</v>
      </c>
      <c r="T270" s="5">
        <f>YEAR(SalesDataTable[[#This Row],[Order Date]])</f>
        <v>2026</v>
      </c>
    </row>
    <row r="271" spans="1:20" ht="15.6">
      <c r="A271" s="2">
        <v>4594</v>
      </c>
      <c r="B271" s="3">
        <v>46080</v>
      </c>
      <c r="C271" s="13">
        <f>YEAR(SalesDataTable[[#This Row],[Order Date]])</f>
        <v>2026</v>
      </c>
      <c r="D271" s="4" t="str">
        <f>"Q"&amp;ROUNDUP(MONTH(SalesDataTable[[#This Row],[Order Date]])/3,0)</f>
        <v>Q1</v>
      </c>
      <c r="E271" s="4" t="str">
        <f>TEXT(SalesDataTable[[#This Row],[Order Date]],"MMM")</f>
        <v>Feb</v>
      </c>
      <c r="F271" s="4" t="s">
        <v>20</v>
      </c>
      <c r="G271" s="4" t="s">
        <v>31</v>
      </c>
      <c r="H271" s="4" t="s">
        <v>19</v>
      </c>
      <c r="I271" s="4" t="s">
        <v>3</v>
      </c>
      <c r="J271" s="4" t="s">
        <v>9</v>
      </c>
      <c r="K271" s="4" t="s">
        <v>10</v>
      </c>
      <c r="L271" s="9">
        <v>5</v>
      </c>
      <c r="M271" s="6">
        <v>92.94</v>
      </c>
      <c r="N271" s="7">
        <v>0.05</v>
      </c>
      <c r="O271" s="6">
        <v>46.47</v>
      </c>
      <c r="P271" s="6">
        <f t="shared" si="16"/>
        <v>441.46499999999997</v>
      </c>
      <c r="Q271" s="6">
        <f t="shared" si="17"/>
        <v>232.35</v>
      </c>
      <c r="R271" s="6">
        <f t="shared" si="18"/>
        <v>209.11499999999998</v>
      </c>
      <c r="S271" s="8">
        <f t="shared" si="19"/>
        <v>0.47368421052631576</v>
      </c>
      <c r="T271" s="5">
        <f>YEAR(SalesDataTable[[#This Row],[Order Date]])</f>
        <v>2026</v>
      </c>
    </row>
    <row r="272" spans="1:20" ht="15.6">
      <c r="A272" s="2">
        <v>4750</v>
      </c>
      <c r="B272" s="3">
        <v>46080</v>
      </c>
      <c r="C272" s="13">
        <f>YEAR(SalesDataTable[[#This Row],[Order Date]])</f>
        <v>2026</v>
      </c>
      <c r="D272" s="4" t="str">
        <f>"Q"&amp;ROUNDUP(MONTH(SalesDataTable[[#This Row],[Order Date]])/3,0)</f>
        <v>Q1</v>
      </c>
      <c r="E272" s="4" t="str">
        <f>TEXT(SalesDataTable[[#This Row],[Order Date]],"MMM")</f>
        <v>Feb</v>
      </c>
      <c r="F272" s="4" t="s">
        <v>6</v>
      </c>
      <c r="G272" s="4" t="s">
        <v>43</v>
      </c>
      <c r="H272" s="4" t="s">
        <v>19</v>
      </c>
      <c r="I272" s="4" t="s">
        <v>3</v>
      </c>
      <c r="J272" s="4" t="s">
        <v>34</v>
      </c>
      <c r="K272" s="4" t="s">
        <v>38</v>
      </c>
      <c r="L272" s="9">
        <v>2</v>
      </c>
      <c r="M272" s="6">
        <v>120.44</v>
      </c>
      <c r="N272" s="7">
        <v>0.05</v>
      </c>
      <c r="O272" s="6">
        <v>68.98</v>
      </c>
      <c r="P272" s="6">
        <f t="shared" si="16"/>
        <v>228.83599999999998</v>
      </c>
      <c r="Q272" s="6">
        <f t="shared" si="17"/>
        <v>137.96</v>
      </c>
      <c r="R272" s="6">
        <f t="shared" si="18"/>
        <v>90.875999999999976</v>
      </c>
      <c r="S272" s="8">
        <f t="shared" si="19"/>
        <v>0.3971228303239</v>
      </c>
      <c r="T272" s="5">
        <f>YEAR(SalesDataTable[[#This Row],[Order Date]])</f>
        <v>2026</v>
      </c>
    </row>
    <row r="273" spans="1:20" ht="15.6">
      <c r="A273" s="2">
        <v>4960</v>
      </c>
      <c r="B273" s="3">
        <v>46080</v>
      </c>
      <c r="C273" s="13">
        <f>YEAR(SalesDataTable[[#This Row],[Order Date]])</f>
        <v>2026</v>
      </c>
      <c r="D273" s="4" t="str">
        <f>"Q"&amp;ROUNDUP(MONTH(SalesDataTable[[#This Row],[Order Date]])/3,0)</f>
        <v>Q1</v>
      </c>
      <c r="E273" s="4" t="str">
        <f>TEXT(SalesDataTable[[#This Row],[Order Date]],"MMM")</f>
        <v>Feb</v>
      </c>
      <c r="F273" s="4" t="s">
        <v>6</v>
      </c>
      <c r="G273" s="4" t="s">
        <v>27</v>
      </c>
      <c r="H273" s="4" t="s">
        <v>28</v>
      </c>
      <c r="I273" s="4" t="s">
        <v>13</v>
      </c>
      <c r="J273" s="4" t="s">
        <v>14</v>
      </c>
      <c r="K273" s="4" t="s">
        <v>15</v>
      </c>
      <c r="L273" s="9">
        <v>2</v>
      </c>
      <c r="M273" s="6">
        <v>36.130000000000003</v>
      </c>
      <c r="N273" s="7">
        <v>0</v>
      </c>
      <c r="O273" s="6">
        <v>13.72</v>
      </c>
      <c r="P273" s="6">
        <f t="shared" si="16"/>
        <v>72.260000000000005</v>
      </c>
      <c r="Q273" s="6">
        <f t="shared" si="17"/>
        <v>27.44</v>
      </c>
      <c r="R273" s="6">
        <f t="shared" si="18"/>
        <v>44.820000000000007</v>
      </c>
      <c r="S273" s="8">
        <f t="shared" si="19"/>
        <v>0.62026017160254643</v>
      </c>
      <c r="T273" s="5">
        <f>YEAR(SalesDataTable[[#This Row],[Order Date]])</f>
        <v>2026</v>
      </c>
    </row>
    <row r="274" spans="1:20" ht="15.6">
      <c r="A274" s="2">
        <v>4245</v>
      </c>
      <c r="B274" s="3">
        <v>46081</v>
      </c>
      <c r="C274" s="13">
        <f>YEAR(SalesDataTable[[#This Row],[Order Date]])</f>
        <v>2026</v>
      </c>
      <c r="D274" s="4" t="str">
        <f>"Q"&amp;ROUNDUP(MONTH(SalesDataTable[[#This Row],[Order Date]])/3,0)</f>
        <v>Q1</v>
      </c>
      <c r="E274" s="4" t="str">
        <f>TEXT(SalesDataTable[[#This Row],[Order Date]],"MMM")</f>
        <v>Feb</v>
      </c>
      <c r="F274" s="4" t="s">
        <v>6</v>
      </c>
      <c r="G274" s="4" t="s">
        <v>7</v>
      </c>
      <c r="H274" s="4" t="s">
        <v>19</v>
      </c>
      <c r="I274" s="4" t="s">
        <v>3</v>
      </c>
      <c r="J274" s="4" t="s">
        <v>34</v>
      </c>
      <c r="K274" s="4" t="s">
        <v>38</v>
      </c>
      <c r="L274" s="9">
        <v>1</v>
      </c>
      <c r="M274" s="6">
        <v>124.97</v>
      </c>
      <c r="N274" s="7">
        <v>0.1</v>
      </c>
      <c r="O274" s="6">
        <v>69.790000000000006</v>
      </c>
      <c r="P274" s="6">
        <f t="shared" si="16"/>
        <v>112.473</v>
      </c>
      <c r="Q274" s="6">
        <f t="shared" si="17"/>
        <v>69.790000000000006</v>
      </c>
      <c r="R274" s="6">
        <f t="shared" si="18"/>
        <v>42.682999999999993</v>
      </c>
      <c r="S274" s="8">
        <f t="shared" si="19"/>
        <v>0.37949552337005321</v>
      </c>
      <c r="T274" s="5">
        <f>YEAR(SalesDataTable[[#This Row],[Order Date]])</f>
        <v>2026</v>
      </c>
    </row>
    <row r="275" spans="1:20" ht="15.6">
      <c r="A275" s="2">
        <v>4664</v>
      </c>
      <c r="B275" s="3">
        <v>46081</v>
      </c>
      <c r="C275" s="13">
        <f>YEAR(SalesDataTable[[#This Row],[Order Date]])</f>
        <v>2026</v>
      </c>
      <c r="D275" s="4" t="str">
        <f>"Q"&amp;ROUNDUP(MONTH(SalesDataTable[[#This Row],[Order Date]])/3,0)</f>
        <v>Q1</v>
      </c>
      <c r="E275" s="4" t="str">
        <f>TEXT(SalesDataTable[[#This Row],[Order Date]],"MMM")</f>
        <v>Feb</v>
      </c>
      <c r="F275" s="4" t="s">
        <v>20</v>
      </c>
      <c r="G275" s="4" t="s">
        <v>47</v>
      </c>
      <c r="H275" s="4" t="s">
        <v>2</v>
      </c>
      <c r="I275" s="4" t="s">
        <v>3</v>
      </c>
      <c r="J275" s="4" t="s">
        <v>14</v>
      </c>
      <c r="K275" s="4" t="s">
        <v>48</v>
      </c>
      <c r="L275" s="9">
        <v>1</v>
      </c>
      <c r="M275" s="6">
        <v>163.31</v>
      </c>
      <c r="N275" s="7">
        <v>0.05</v>
      </c>
      <c r="O275" s="6">
        <v>87.22</v>
      </c>
      <c r="P275" s="6">
        <f t="shared" si="16"/>
        <v>155.14449999999999</v>
      </c>
      <c r="Q275" s="6">
        <f t="shared" si="17"/>
        <v>87.22</v>
      </c>
      <c r="R275" s="6">
        <f t="shared" si="18"/>
        <v>67.924499999999995</v>
      </c>
      <c r="S275" s="8">
        <f t="shared" si="19"/>
        <v>0.43781442461705056</v>
      </c>
      <c r="T275" s="5">
        <f>YEAR(SalesDataTable[[#This Row],[Order Date]])</f>
        <v>2026</v>
      </c>
    </row>
    <row r="276" spans="1:20" ht="15.6">
      <c r="A276" s="2">
        <v>383</v>
      </c>
      <c r="B276" s="3">
        <v>46082</v>
      </c>
      <c r="C276" s="13">
        <f>YEAR(SalesDataTable[[#This Row],[Order Date]])</f>
        <v>2026</v>
      </c>
      <c r="D276" s="4" t="str">
        <f>"Q"&amp;ROUNDUP(MONTH(SalesDataTable[[#This Row],[Order Date]])/3,0)</f>
        <v>Q1</v>
      </c>
      <c r="E276" s="4" t="str">
        <f>TEXT(SalesDataTable[[#This Row],[Order Date]],"MMM")</f>
        <v>Mar</v>
      </c>
      <c r="F276" s="4" t="s">
        <v>11</v>
      </c>
      <c r="G276" s="4" t="s">
        <v>12</v>
      </c>
      <c r="H276" s="4" t="s">
        <v>19</v>
      </c>
      <c r="I276" s="4" t="s">
        <v>3</v>
      </c>
      <c r="J276" s="4" t="s">
        <v>9</v>
      </c>
      <c r="K276" s="4" t="s">
        <v>10</v>
      </c>
      <c r="L276" s="9">
        <v>3</v>
      </c>
      <c r="M276" s="6">
        <v>92.76</v>
      </c>
      <c r="N276" s="7">
        <v>0</v>
      </c>
      <c r="O276" s="6">
        <v>45.84</v>
      </c>
      <c r="P276" s="6">
        <f t="shared" si="16"/>
        <v>278.28000000000003</v>
      </c>
      <c r="Q276" s="6">
        <f t="shared" si="17"/>
        <v>137.52000000000001</v>
      </c>
      <c r="R276" s="6">
        <f t="shared" si="18"/>
        <v>140.76000000000002</v>
      </c>
      <c r="S276" s="8">
        <f t="shared" si="19"/>
        <v>0.50582147477360928</v>
      </c>
      <c r="T276" s="5">
        <f>YEAR(SalesDataTable[[#This Row],[Order Date]])</f>
        <v>2026</v>
      </c>
    </row>
    <row r="277" spans="1:20" ht="15.6">
      <c r="A277" s="2">
        <v>730</v>
      </c>
      <c r="B277" s="3">
        <v>46082</v>
      </c>
      <c r="C277" s="13">
        <f>YEAR(SalesDataTable[[#This Row],[Order Date]])</f>
        <v>2026</v>
      </c>
      <c r="D277" s="4" t="str">
        <f>"Q"&amp;ROUNDUP(MONTH(SalesDataTable[[#This Row],[Order Date]])/3,0)</f>
        <v>Q1</v>
      </c>
      <c r="E277" s="4" t="str">
        <f>TEXT(SalesDataTable[[#This Row],[Order Date]],"MMM")</f>
        <v>Mar</v>
      </c>
      <c r="F277" s="4" t="s">
        <v>0</v>
      </c>
      <c r="G277" s="4" t="s">
        <v>50</v>
      </c>
      <c r="H277" s="4" t="s">
        <v>8</v>
      </c>
      <c r="I277" s="4" t="s">
        <v>16</v>
      </c>
      <c r="J277" s="4" t="s">
        <v>34</v>
      </c>
      <c r="K277" s="4" t="s">
        <v>35</v>
      </c>
      <c r="L277" s="9">
        <v>5</v>
      </c>
      <c r="M277" s="6">
        <v>41.31</v>
      </c>
      <c r="N277" s="7">
        <v>0.1</v>
      </c>
      <c r="O277" s="6">
        <v>15.14</v>
      </c>
      <c r="P277" s="6">
        <f t="shared" si="16"/>
        <v>185.89500000000001</v>
      </c>
      <c r="Q277" s="6">
        <f t="shared" si="17"/>
        <v>75.7</v>
      </c>
      <c r="R277" s="6">
        <f t="shared" si="18"/>
        <v>110.19500000000001</v>
      </c>
      <c r="S277" s="8">
        <f t="shared" si="19"/>
        <v>0.59278087092175691</v>
      </c>
      <c r="T277" s="5">
        <f>YEAR(SalesDataTable[[#This Row],[Order Date]])</f>
        <v>2026</v>
      </c>
    </row>
    <row r="278" spans="1:20" ht="15.6">
      <c r="A278" s="2">
        <v>985</v>
      </c>
      <c r="B278" s="3">
        <v>46082</v>
      </c>
      <c r="C278" s="13">
        <f>YEAR(SalesDataTable[[#This Row],[Order Date]])</f>
        <v>2026</v>
      </c>
      <c r="D278" s="4" t="str">
        <f>"Q"&amp;ROUNDUP(MONTH(SalesDataTable[[#This Row],[Order Date]])/3,0)</f>
        <v>Q1</v>
      </c>
      <c r="E278" s="4" t="str">
        <f>TEXT(SalesDataTable[[#This Row],[Order Date]],"MMM")</f>
        <v>Mar</v>
      </c>
      <c r="F278" s="4" t="s">
        <v>6</v>
      </c>
      <c r="G278" s="4" t="s">
        <v>49</v>
      </c>
      <c r="H278" s="4" t="s">
        <v>28</v>
      </c>
      <c r="I278" s="4" t="s">
        <v>13</v>
      </c>
      <c r="J278" s="4" t="s">
        <v>34</v>
      </c>
      <c r="K278" s="4" t="s">
        <v>35</v>
      </c>
      <c r="L278" s="9">
        <v>2</v>
      </c>
      <c r="M278" s="6">
        <v>41.23</v>
      </c>
      <c r="N278" s="7">
        <v>0</v>
      </c>
      <c r="O278" s="6">
        <v>14.28</v>
      </c>
      <c r="P278" s="6">
        <f t="shared" si="16"/>
        <v>82.46</v>
      </c>
      <c r="Q278" s="6">
        <f t="shared" si="17"/>
        <v>28.56</v>
      </c>
      <c r="R278" s="6">
        <f t="shared" si="18"/>
        <v>53.899999999999991</v>
      </c>
      <c r="S278" s="8">
        <f t="shared" si="19"/>
        <v>0.65365025466893034</v>
      </c>
      <c r="T278" s="5">
        <f>YEAR(SalesDataTable[[#This Row],[Order Date]])</f>
        <v>2026</v>
      </c>
    </row>
    <row r="279" spans="1:20" ht="15.6">
      <c r="A279" s="2">
        <v>1457</v>
      </c>
      <c r="B279" s="3">
        <v>46082</v>
      </c>
      <c r="C279" s="13">
        <f>YEAR(SalesDataTable[[#This Row],[Order Date]])</f>
        <v>2026</v>
      </c>
      <c r="D279" s="4" t="str">
        <f>"Q"&amp;ROUNDUP(MONTH(SalesDataTable[[#This Row],[Order Date]])/3,0)</f>
        <v>Q1</v>
      </c>
      <c r="E279" s="4" t="str">
        <f>TEXT(SalesDataTable[[#This Row],[Order Date]],"MMM")</f>
        <v>Mar</v>
      </c>
      <c r="F279" s="4" t="s">
        <v>6</v>
      </c>
      <c r="G279" s="4" t="s">
        <v>7</v>
      </c>
      <c r="H279" s="4" t="s">
        <v>2</v>
      </c>
      <c r="I279" s="4" t="s">
        <v>13</v>
      </c>
      <c r="J279" s="4" t="s">
        <v>14</v>
      </c>
      <c r="K279" s="4" t="s">
        <v>15</v>
      </c>
      <c r="L279" s="9">
        <v>1</v>
      </c>
      <c r="M279" s="6">
        <v>36.47</v>
      </c>
      <c r="N279" s="7">
        <v>0.05</v>
      </c>
      <c r="O279" s="6">
        <v>13.21</v>
      </c>
      <c r="P279" s="6">
        <f t="shared" si="16"/>
        <v>34.646499999999996</v>
      </c>
      <c r="Q279" s="6">
        <f t="shared" si="17"/>
        <v>13.21</v>
      </c>
      <c r="R279" s="6">
        <f t="shared" si="18"/>
        <v>21.436499999999995</v>
      </c>
      <c r="S279" s="8">
        <f t="shared" si="19"/>
        <v>0.61872050567878423</v>
      </c>
      <c r="T279" s="5">
        <f>YEAR(SalesDataTable[[#This Row],[Order Date]])</f>
        <v>2026</v>
      </c>
    </row>
    <row r="280" spans="1:20" ht="15.6">
      <c r="A280" s="2">
        <v>2558</v>
      </c>
      <c r="B280" s="3">
        <v>46082</v>
      </c>
      <c r="C280" s="13">
        <f>YEAR(SalesDataTable[[#This Row],[Order Date]])</f>
        <v>2026</v>
      </c>
      <c r="D280" s="4" t="str">
        <f>"Q"&amp;ROUNDUP(MONTH(SalesDataTable[[#This Row],[Order Date]])/3,0)</f>
        <v>Q1</v>
      </c>
      <c r="E280" s="4" t="str">
        <f>TEXT(SalesDataTable[[#This Row],[Order Date]],"MMM")</f>
        <v>Mar</v>
      </c>
      <c r="F280" s="4" t="s">
        <v>0</v>
      </c>
      <c r="G280" s="4" t="s">
        <v>50</v>
      </c>
      <c r="H280" s="4" t="s">
        <v>28</v>
      </c>
      <c r="I280" s="4" t="s">
        <v>13</v>
      </c>
      <c r="J280" s="4" t="s">
        <v>34</v>
      </c>
      <c r="K280" s="4" t="s">
        <v>42</v>
      </c>
      <c r="L280" s="9">
        <v>1</v>
      </c>
      <c r="M280" s="6">
        <v>36.67</v>
      </c>
      <c r="N280" s="7">
        <v>0</v>
      </c>
      <c r="O280" s="6">
        <v>13.97</v>
      </c>
      <c r="P280" s="6">
        <f t="shared" si="16"/>
        <v>36.67</v>
      </c>
      <c r="Q280" s="6">
        <f t="shared" si="17"/>
        <v>13.97</v>
      </c>
      <c r="R280" s="6">
        <f t="shared" si="18"/>
        <v>22.700000000000003</v>
      </c>
      <c r="S280" s="8">
        <f t="shared" si="19"/>
        <v>0.61903463321516228</v>
      </c>
      <c r="T280" s="5">
        <f>YEAR(SalesDataTable[[#This Row],[Order Date]])</f>
        <v>2026</v>
      </c>
    </row>
    <row r="281" spans="1:20" ht="15.6">
      <c r="A281" s="2">
        <v>3024</v>
      </c>
      <c r="B281" s="3">
        <v>46082</v>
      </c>
      <c r="C281" s="13">
        <f>YEAR(SalesDataTable[[#This Row],[Order Date]])</f>
        <v>2026</v>
      </c>
      <c r="D281" s="4" t="str">
        <f>"Q"&amp;ROUNDUP(MONTH(SalesDataTable[[#This Row],[Order Date]])/3,0)</f>
        <v>Q1</v>
      </c>
      <c r="E281" s="4" t="str">
        <f>TEXT(SalesDataTable[[#This Row],[Order Date]],"MMM")</f>
        <v>Mar</v>
      </c>
      <c r="F281" s="4" t="s">
        <v>6</v>
      </c>
      <c r="G281" s="4" t="s">
        <v>41</v>
      </c>
      <c r="H281" s="4" t="s">
        <v>2</v>
      </c>
      <c r="I281" s="4" t="s">
        <v>16</v>
      </c>
      <c r="J281" s="4" t="s">
        <v>4</v>
      </c>
      <c r="K281" s="4" t="s">
        <v>22</v>
      </c>
      <c r="L281" s="9">
        <v>2</v>
      </c>
      <c r="M281" s="6">
        <v>51.87</v>
      </c>
      <c r="N281" s="7">
        <v>0.1</v>
      </c>
      <c r="O281" s="6">
        <v>22.95</v>
      </c>
      <c r="P281" s="6">
        <f t="shared" si="16"/>
        <v>93.366</v>
      </c>
      <c r="Q281" s="6">
        <f t="shared" si="17"/>
        <v>45.9</v>
      </c>
      <c r="R281" s="6">
        <f t="shared" si="18"/>
        <v>47.466000000000001</v>
      </c>
      <c r="S281" s="8">
        <f t="shared" si="19"/>
        <v>0.50838635049161363</v>
      </c>
      <c r="T281" s="5">
        <f>YEAR(SalesDataTable[[#This Row],[Order Date]])</f>
        <v>2026</v>
      </c>
    </row>
    <row r="282" spans="1:20" ht="15.6">
      <c r="A282" s="2">
        <v>3225</v>
      </c>
      <c r="B282" s="3">
        <v>46082</v>
      </c>
      <c r="C282" s="13">
        <f>YEAR(SalesDataTable[[#This Row],[Order Date]])</f>
        <v>2026</v>
      </c>
      <c r="D282" s="4" t="str">
        <f>"Q"&amp;ROUNDUP(MONTH(SalesDataTable[[#This Row],[Order Date]])/3,0)</f>
        <v>Q1</v>
      </c>
      <c r="E282" s="4" t="str">
        <f>TEXT(SalesDataTable[[#This Row],[Order Date]],"MMM")</f>
        <v>Mar</v>
      </c>
      <c r="F282" s="4" t="s">
        <v>11</v>
      </c>
      <c r="G282" s="4" t="s">
        <v>12</v>
      </c>
      <c r="H282" s="4" t="s">
        <v>19</v>
      </c>
      <c r="I282" s="4" t="s">
        <v>16</v>
      </c>
      <c r="J282" s="4" t="s">
        <v>23</v>
      </c>
      <c r="K282" s="4" t="s">
        <v>29</v>
      </c>
      <c r="L282" s="9">
        <v>1</v>
      </c>
      <c r="M282" s="6">
        <v>195.06</v>
      </c>
      <c r="N282" s="7">
        <v>0.1</v>
      </c>
      <c r="O282" s="6">
        <v>106.68</v>
      </c>
      <c r="P282" s="6">
        <f t="shared" si="16"/>
        <v>175.554</v>
      </c>
      <c r="Q282" s="6">
        <f t="shared" si="17"/>
        <v>106.68</v>
      </c>
      <c r="R282" s="6">
        <f t="shared" si="18"/>
        <v>68.873999999999995</v>
      </c>
      <c r="S282" s="8">
        <f t="shared" si="19"/>
        <v>0.39232372945076727</v>
      </c>
      <c r="T282" s="5">
        <f>YEAR(SalesDataTable[[#This Row],[Order Date]])</f>
        <v>2026</v>
      </c>
    </row>
    <row r="283" spans="1:20" ht="15.6">
      <c r="A283" s="2">
        <v>3551</v>
      </c>
      <c r="B283" s="3">
        <v>46082</v>
      </c>
      <c r="C283" s="13">
        <f>YEAR(SalesDataTable[[#This Row],[Order Date]])</f>
        <v>2026</v>
      </c>
      <c r="D283" s="4" t="str">
        <f>"Q"&amp;ROUNDUP(MONTH(SalesDataTable[[#This Row],[Order Date]])/3,0)</f>
        <v>Q1</v>
      </c>
      <c r="E283" s="4" t="str">
        <f>TEXT(SalesDataTable[[#This Row],[Order Date]],"MMM")</f>
        <v>Mar</v>
      </c>
      <c r="F283" s="4" t="s">
        <v>6</v>
      </c>
      <c r="G283" s="4" t="s">
        <v>41</v>
      </c>
      <c r="H283" s="4" t="s">
        <v>28</v>
      </c>
      <c r="I283" s="4" t="s">
        <v>3</v>
      </c>
      <c r="J283" s="4" t="s">
        <v>4</v>
      </c>
      <c r="K283" s="4" t="s">
        <v>30</v>
      </c>
      <c r="L283" s="9">
        <v>2</v>
      </c>
      <c r="M283" s="6">
        <v>100.79</v>
      </c>
      <c r="N283" s="7">
        <v>0.05</v>
      </c>
      <c r="O283" s="6">
        <v>49</v>
      </c>
      <c r="P283" s="6">
        <f t="shared" si="16"/>
        <v>191.501</v>
      </c>
      <c r="Q283" s="6">
        <f t="shared" si="17"/>
        <v>98</v>
      </c>
      <c r="R283" s="6">
        <f t="shared" si="18"/>
        <v>93.501000000000005</v>
      </c>
      <c r="S283" s="8">
        <f t="shared" si="19"/>
        <v>0.48825332504791097</v>
      </c>
      <c r="T283" s="5">
        <f>YEAR(SalesDataTable[[#This Row],[Order Date]])</f>
        <v>2026</v>
      </c>
    </row>
    <row r="284" spans="1:20" ht="15.6">
      <c r="A284" s="2">
        <v>4157</v>
      </c>
      <c r="B284" s="3">
        <v>46082</v>
      </c>
      <c r="C284" s="13">
        <f>YEAR(SalesDataTable[[#This Row],[Order Date]])</f>
        <v>2026</v>
      </c>
      <c r="D284" s="4" t="str">
        <f>"Q"&amp;ROUNDUP(MONTH(SalesDataTable[[#This Row],[Order Date]])/3,0)</f>
        <v>Q1</v>
      </c>
      <c r="E284" s="4" t="str">
        <f>TEXT(SalesDataTable[[#This Row],[Order Date]],"MMM")</f>
        <v>Mar</v>
      </c>
      <c r="F284" s="4" t="s">
        <v>20</v>
      </c>
      <c r="G284" s="4" t="s">
        <v>33</v>
      </c>
      <c r="H284" s="4" t="s">
        <v>2</v>
      </c>
      <c r="I284" s="4" t="s">
        <v>13</v>
      </c>
      <c r="J284" s="4" t="s">
        <v>4</v>
      </c>
      <c r="K284" s="4" t="s">
        <v>22</v>
      </c>
      <c r="L284" s="9">
        <v>5</v>
      </c>
      <c r="M284" s="6">
        <v>51.92</v>
      </c>
      <c r="N284" s="7">
        <v>0.15</v>
      </c>
      <c r="O284" s="6">
        <v>22.24</v>
      </c>
      <c r="P284" s="6">
        <f t="shared" si="16"/>
        <v>220.66000000000003</v>
      </c>
      <c r="Q284" s="6">
        <f t="shared" si="17"/>
        <v>111.19999999999999</v>
      </c>
      <c r="R284" s="6">
        <f t="shared" si="18"/>
        <v>109.46000000000004</v>
      </c>
      <c r="S284" s="8">
        <f t="shared" si="19"/>
        <v>0.49605728269736254</v>
      </c>
      <c r="T284" s="5">
        <f>YEAR(SalesDataTable[[#This Row],[Order Date]])</f>
        <v>2026</v>
      </c>
    </row>
    <row r="285" spans="1:20" ht="15.6">
      <c r="A285" s="2">
        <v>4398</v>
      </c>
      <c r="B285" s="3">
        <v>46082</v>
      </c>
      <c r="C285" s="13">
        <f>YEAR(SalesDataTable[[#This Row],[Order Date]])</f>
        <v>2026</v>
      </c>
      <c r="D285" s="4" t="str">
        <f>"Q"&amp;ROUNDUP(MONTH(SalesDataTable[[#This Row],[Order Date]])/3,0)</f>
        <v>Q1</v>
      </c>
      <c r="E285" s="4" t="str">
        <f>TEXT(SalesDataTable[[#This Row],[Order Date]],"MMM")</f>
        <v>Mar</v>
      </c>
      <c r="F285" s="4" t="s">
        <v>20</v>
      </c>
      <c r="G285" s="4" t="s">
        <v>31</v>
      </c>
      <c r="H285" s="4" t="s">
        <v>2</v>
      </c>
      <c r="I285" s="4" t="s">
        <v>13</v>
      </c>
      <c r="J285" s="4" t="s">
        <v>23</v>
      </c>
      <c r="K285" s="4" t="s">
        <v>51</v>
      </c>
      <c r="L285" s="9">
        <v>1</v>
      </c>
      <c r="M285" s="6">
        <v>123.99</v>
      </c>
      <c r="N285" s="7">
        <v>0.05</v>
      </c>
      <c r="O285" s="6">
        <v>61.67</v>
      </c>
      <c r="P285" s="6">
        <f t="shared" si="16"/>
        <v>117.79049999999999</v>
      </c>
      <c r="Q285" s="6">
        <f t="shared" si="17"/>
        <v>61.67</v>
      </c>
      <c r="R285" s="6">
        <f t="shared" si="18"/>
        <v>56.120499999999993</v>
      </c>
      <c r="S285" s="8">
        <f t="shared" si="19"/>
        <v>0.47644334644984099</v>
      </c>
      <c r="T285" s="5">
        <f>YEAR(SalesDataTable[[#This Row],[Order Date]])</f>
        <v>2026</v>
      </c>
    </row>
    <row r="286" spans="1:20" ht="15.6">
      <c r="A286" s="2">
        <v>4951</v>
      </c>
      <c r="B286" s="3">
        <v>46082</v>
      </c>
      <c r="C286" s="13">
        <f>YEAR(SalesDataTable[[#This Row],[Order Date]])</f>
        <v>2026</v>
      </c>
      <c r="D286" s="4" t="str">
        <f>"Q"&amp;ROUNDUP(MONTH(SalesDataTable[[#This Row],[Order Date]])/3,0)</f>
        <v>Q1</v>
      </c>
      <c r="E286" s="4" t="str">
        <f>TEXT(SalesDataTable[[#This Row],[Order Date]],"MMM")</f>
        <v>Mar</v>
      </c>
      <c r="F286" s="4" t="s">
        <v>6</v>
      </c>
      <c r="G286" s="4" t="s">
        <v>49</v>
      </c>
      <c r="H286" s="4" t="s">
        <v>2</v>
      </c>
      <c r="I286" s="4" t="s">
        <v>13</v>
      </c>
      <c r="J286" s="4" t="s">
        <v>23</v>
      </c>
      <c r="K286" s="4" t="s">
        <v>24</v>
      </c>
      <c r="L286" s="9">
        <v>1</v>
      </c>
      <c r="M286" s="6">
        <v>344.8</v>
      </c>
      <c r="N286" s="7">
        <v>0.05</v>
      </c>
      <c r="O286" s="6">
        <v>196.14</v>
      </c>
      <c r="P286" s="6">
        <f t="shared" si="16"/>
        <v>327.56</v>
      </c>
      <c r="Q286" s="6">
        <f t="shared" si="17"/>
        <v>196.14</v>
      </c>
      <c r="R286" s="6">
        <f t="shared" si="18"/>
        <v>131.42000000000002</v>
      </c>
      <c r="S286" s="8">
        <f t="shared" si="19"/>
        <v>0.40120893882036884</v>
      </c>
      <c r="T286" s="5">
        <f>YEAR(SalesDataTable[[#This Row],[Order Date]])</f>
        <v>2026</v>
      </c>
    </row>
    <row r="287" spans="1:20" ht="15.6">
      <c r="A287" s="2">
        <v>1354</v>
      </c>
      <c r="B287" s="3">
        <v>46083</v>
      </c>
      <c r="C287" s="13">
        <f>YEAR(SalesDataTable[[#This Row],[Order Date]])</f>
        <v>2026</v>
      </c>
      <c r="D287" s="4" t="str">
        <f>"Q"&amp;ROUNDUP(MONTH(SalesDataTable[[#This Row],[Order Date]])/3,0)</f>
        <v>Q1</v>
      </c>
      <c r="E287" s="4" t="str">
        <f>TEXT(SalesDataTable[[#This Row],[Order Date]],"MMM")</f>
        <v>Mar</v>
      </c>
      <c r="F287" s="4" t="s">
        <v>20</v>
      </c>
      <c r="G287" s="4" t="s">
        <v>33</v>
      </c>
      <c r="H287" s="4" t="s">
        <v>28</v>
      </c>
      <c r="I287" s="4" t="s">
        <v>3</v>
      </c>
      <c r="J287" s="4" t="s">
        <v>14</v>
      </c>
      <c r="K287" s="4" t="s">
        <v>44</v>
      </c>
      <c r="L287" s="9">
        <v>3</v>
      </c>
      <c r="M287" s="6">
        <v>131.91999999999999</v>
      </c>
      <c r="N287" s="7">
        <v>0.05</v>
      </c>
      <c r="O287" s="6">
        <v>67.47</v>
      </c>
      <c r="P287" s="6">
        <f t="shared" si="16"/>
        <v>375.97199999999998</v>
      </c>
      <c r="Q287" s="6">
        <f t="shared" si="17"/>
        <v>202.41</v>
      </c>
      <c r="R287" s="6">
        <f t="shared" si="18"/>
        <v>173.56199999999998</v>
      </c>
      <c r="S287" s="8">
        <f t="shared" si="19"/>
        <v>0.46163544093709102</v>
      </c>
      <c r="T287" s="5">
        <f>YEAR(SalesDataTable[[#This Row],[Order Date]])</f>
        <v>2026</v>
      </c>
    </row>
    <row r="288" spans="1:20" ht="15.6">
      <c r="A288" s="2">
        <v>2042</v>
      </c>
      <c r="B288" s="3">
        <v>46083</v>
      </c>
      <c r="C288" s="13">
        <f>YEAR(SalesDataTable[[#This Row],[Order Date]])</f>
        <v>2026</v>
      </c>
      <c r="D288" s="4" t="str">
        <f>"Q"&amp;ROUNDUP(MONTH(SalesDataTable[[#This Row],[Order Date]])/3,0)</f>
        <v>Q1</v>
      </c>
      <c r="E288" s="4" t="str">
        <f>TEXT(SalesDataTable[[#This Row],[Order Date]],"MMM")</f>
        <v>Mar</v>
      </c>
      <c r="F288" s="4" t="s">
        <v>11</v>
      </c>
      <c r="G288" s="4" t="s">
        <v>52</v>
      </c>
      <c r="H288" s="4" t="s">
        <v>2</v>
      </c>
      <c r="I288" s="4" t="s">
        <v>16</v>
      </c>
      <c r="J288" s="4" t="s">
        <v>9</v>
      </c>
      <c r="K288" s="4" t="s">
        <v>17</v>
      </c>
      <c r="L288" s="9">
        <v>3</v>
      </c>
      <c r="M288" s="6">
        <v>146.99</v>
      </c>
      <c r="N288" s="7">
        <v>0</v>
      </c>
      <c r="O288" s="6">
        <v>80.069999999999993</v>
      </c>
      <c r="P288" s="6">
        <f t="shared" si="16"/>
        <v>440.97</v>
      </c>
      <c r="Q288" s="6">
        <f t="shared" si="17"/>
        <v>240.20999999999998</v>
      </c>
      <c r="R288" s="6">
        <f t="shared" si="18"/>
        <v>200.76000000000005</v>
      </c>
      <c r="S288" s="8">
        <f t="shared" si="19"/>
        <v>0.45526906592285199</v>
      </c>
      <c r="T288" s="5">
        <f>YEAR(SalesDataTable[[#This Row],[Order Date]])</f>
        <v>2026</v>
      </c>
    </row>
    <row r="289" spans="1:20" ht="15.6">
      <c r="A289" s="2">
        <v>3895</v>
      </c>
      <c r="B289" s="3">
        <v>46083</v>
      </c>
      <c r="C289" s="13">
        <f>YEAR(SalesDataTable[[#This Row],[Order Date]])</f>
        <v>2026</v>
      </c>
      <c r="D289" s="4" t="str">
        <f>"Q"&amp;ROUNDUP(MONTH(SalesDataTable[[#This Row],[Order Date]])/3,0)</f>
        <v>Q1</v>
      </c>
      <c r="E289" s="4" t="str">
        <f>TEXT(SalesDataTable[[#This Row],[Order Date]],"MMM")</f>
        <v>Mar</v>
      </c>
      <c r="F289" s="4" t="s">
        <v>20</v>
      </c>
      <c r="G289" s="4" t="s">
        <v>31</v>
      </c>
      <c r="H289" s="4" t="s">
        <v>2</v>
      </c>
      <c r="I289" s="4" t="s">
        <v>16</v>
      </c>
      <c r="J289" s="4" t="s">
        <v>14</v>
      </c>
      <c r="K289" s="4" t="s">
        <v>48</v>
      </c>
      <c r="L289" s="9">
        <v>2</v>
      </c>
      <c r="M289" s="6">
        <v>164.74</v>
      </c>
      <c r="N289" s="7">
        <v>0.05</v>
      </c>
      <c r="O289" s="6">
        <v>89.9</v>
      </c>
      <c r="P289" s="6">
        <f t="shared" si="16"/>
        <v>313.00600000000003</v>
      </c>
      <c r="Q289" s="6">
        <f t="shared" si="17"/>
        <v>179.8</v>
      </c>
      <c r="R289" s="6">
        <f t="shared" si="18"/>
        <v>133.20600000000002</v>
      </c>
      <c r="S289" s="8">
        <f t="shared" si="19"/>
        <v>0.42557011686676932</v>
      </c>
      <c r="T289" s="5">
        <f>YEAR(SalesDataTable[[#This Row],[Order Date]])</f>
        <v>2026</v>
      </c>
    </row>
    <row r="290" spans="1:20" ht="15.6">
      <c r="A290" s="2">
        <v>5074</v>
      </c>
      <c r="B290" s="3">
        <v>46083</v>
      </c>
      <c r="C290" s="13">
        <f>YEAR(SalesDataTable[[#This Row],[Order Date]])</f>
        <v>2026</v>
      </c>
      <c r="D290" s="4" t="str">
        <f>"Q"&amp;ROUNDUP(MONTH(SalesDataTable[[#This Row],[Order Date]])/3,0)</f>
        <v>Q1</v>
      </c>
      <c r="E290" s="4" t="str">
        <f>TEXT(SalesDataTable[[#This Row],[Order Date]],"MMM")</f>
        <v>Mar</v>
      </c>
      <c r="F290" s="4" t="s">
        <v>20</v>
      </c>
      <c r="G290" s="4" t="s">
        <v>31</v>
      </c>
      <c r="H290" s="4" t="s">
        <v>2</v>
      </c>
      <c r="I290" s="4" t="s">
        <v>3</v>
      </c>
      <c r="J290" s="4" t="s">
        <v>9</v>
      </c>
      <c r="K290" s="4" t="s">
        <v>10</v>
      </c>
      <c r="L290" s="9">
        <v>2</v>
      </c>
      <c r="M290" s="6">
        <v>89.81</v>
      </c>
      <c r="N290" s="7">
        <v>0</v>
      </c>
      <c r="O290" s="6">
        <v>46.44</v>
      </c>
      <c r="P290" s="6">
        <f t="shared" si="16"/>
        <v>179.62</v>
      </c>
      <c r="Q290" s="6">
        <f t="shared" si="17"/>
        <v>92.88</v>
      </c>
      <c r="R290" s="6">
        <f t="shared" si="18"/>
        <v>86.740000000000009</v>
      </c>
      <c r="S290" s="8">
        <f t="shared" si="19"/>
        <v>0.482908362097762</v>
      </c>
      <c r="T290" s="5">
        <f>YEAR(SalesDataTable[[#This Row],[Order Date]])</f>
        <v>2026</v>
      </c>
    </row>
    <row r="291" spans="1:20" ht="15.6">
      <c r="A291" s="2">
        <v>179</v>
      </c>
      <c r="B291" s="3">
        <v>46084</v>
      </c>
      <c r="C291" s="13">
        <f>YEAR(SalesDataTable[[#This Row],[Order Date]])</f>
        <v>2026</v>
      </c>
      <c r="D291" s="4" t="str">
        <f>"Q"&amp;ROUNDUP(MONTH(SalesDataTable[[#This Row],[Order Date]])/3,0)</f>
        <v>Q1</v>
      </c>
      <c r="E291" s="4" t="str">
        <f>TEXT(SalesDataTable[[#This Row],[Order Date]],"MMM")</f>
        <v>Mar</v>
      </c>
      <c r="F291" s="4" t="s">
        <v>11</v>
      </c>
      <c r="G291" s="4" t="s">
        <v>52</v>
      </c>
      <c r="H291" s="4" t="s">
        <v>19</v>
      </c>
      <c r="I291" s="4" t="s">
        <v>3</v>
      </c>
      <c r="J291" s="4" t="s">
        <v>34</v>
      </c>
      <c r="K291" s="4" t="s">
        <v>42</v>
      </c>
      <c r="L291" s="9">
        <v>1</v>
      </c>
      <c r="M291" s="6">
        <v>35.369999999999997</v>
      </c>
      <c r="N291" s="7">
        <v>0</v>
      </c>
      <c r="O291" s="6">
        <v>13.88</v>
      </c>
      <c r="P291" s="6">
        <f t="shared" si="16"/>
        <v>35.369999999999997</v>
      </c>
      <c r="Q291" s="6">
        <f t="shared" si="17"/>
        <v>13.88</v>
      </c>
      <c r="R291" s="6">
        <f t="shared" si="18"/>
        <v>21.489999999999995</v>
      </c>
      <c r="S291" s="8">
        <f t="shared" si="19"/>
        <v>0.60757704269154644</v>
      </c>
      <c r="T291" s="5">
        <f>YEAR(SalesDataTable[[#This Row],[Order Date]])</f>
        <v>2026</v>
      </c>
    </row>
    <row r="292" spans="1:20" ht="15.6">
      <c r="A292" s="2">
        <v>459</v>
      </c>
      <c r="B292" s="3">
        <v>46084</v>
      </c>
      <c r="C292" s="13">
        <f>YEAR(SalesDataTable[[#This Row],[Order Date]])</f>
        <v>2026</v>
      </c>
      <c r="D292" s="4" t="str">
        <f>"Q"&amp;ROUNDUP(MONTH(SalesDataTable[[#This Row],[Order Date]])/3,0)</f>
        <v>Q1</v>
      </c>
      <c r="E292" s="4" t="str">
        <f>TEXT(SalesDataTable[[#This Row],[Order Date]],"MMM")</f>
        <v>Mar</v>
      </c>
      <c r="F292" s="4" t="s">
        <v>6</v>
      </c>
      <c r="G292" s="4" t="s">
        <v>43</v>
      </c>
      <c r="H292" s="4" t="s">
        <v>28</v>
      </c>
      <c r="I292" s="4" t="s">
        <v>13</v>
      </c>
      <c r="J292" s="4" t="s">
        <v>4</v>
      </c>
      <c r="K292" s="4" t="s">
        <v>22</v>
      </c>
      <c r="L292" s="9">
        <v>4</v>
      </c>
      <c r="M292" s="6">
        <v>50.64</v>
      </c>
      <c r="N292" s="7">
        <v>0</v>
      </c>
      <c r="O292" s="6">
        <v>23.09</v>
      </c>
      <c r="P292" s="6">
        <f t="shared" si="16"/>
        <v>202.56</v>
      </c>
      <c r="Q292" s="6">
        <f t="shared" si="17"/>
        <v>92.36</v>
      </c>
      <c r="R292" s="6">
        <f t="shared" si="18"/>
        <v>110.2</v>
      </c>
      <c r="S292" s="8">
        <f t="shared" si="19"/>
        <v>0.54403633491311221</v>
      </c>
      <c r="T292" s="5">
        <f>YEAR(SalesDataTable[[#This Row],[Order Date]])</f>
        <v>2026</v>
      </c>
    </row>
    <row r="293" spans="1:20" ht="15.6">
      <c r="A293" s="2">
        <v>525</v>
      </c>
      <c r="B293" s="3">
        <v>46084</v>
      </c>
      <c r="C293" s="13">
        <f>YEAR(SalesDataTable[[#This Row],[Order Date]])</f>
        <v>2026</v>
      </c>
      <c r="D293" s="4" t="str">
        <f>"Q"&amp;ROUNDUP(MONTH(SalesDataTable[[#This Row],[Order Date]])/3,0)</f>
        <v>Q1</v>
      </c>
      <c r="E293" s="4" t="str">
        <f>TEXT(SalesDataTable[[#This Row],[Order Date]],"MMM")</f>
        <v>Mar</v>
      </c>
      <c r="F293" s="4" t="s">
        <v>20</v>
      </c>
      <c r="G293" s="4" t="s">
        <v>31</v>
      </c>
      <c r="H293" s="4" t="s">
        <v>19</v>
      </c>
      <c r="I293" s="4" t="s">
        <v>3</v>
      </c>
      <c r="J293" s="4" t="s">
        <v>9</v>
      </c>
      <c r="K293" s="4" t="s">
        <v>17</v>
      </c>
      <c r="L293" s="9">
        <v>1</v>
      </c>
      <c r="M293" s="6">
        <v>146.37</v>
      </c>
      <c r="N293" s="7">
        <v>0</v>
      </c>
      <c r="O293" s="6">
        <v>78.3</v>
      </c>
      <c r="P293" s="6">
        <f t="shared" si="16"/>
        <v>146.37</v>
      </c>
      <c r="Q293" s="6">
        <f t="shared" si="17"/>
        <v>78.3</v>
      </c>
      <c r="R293" s="6">
        <f t="shared" si="18"/>
        <v>68.070000000000007</v>
      </c>
      <c r="S293" s="8">
        <f t="shared" si="19"/>
        <v>0.46505431440869033</v>
      </c>
      <c r="T293" s="5">
        <f>YEAR(SalesDataTable[[#This Row],[Order Date]])</f>
        <v>2026</v>
      </c>
    </row>
    <row r="294" spans="1:20" ht="15.6">
      <c r="A294" s="2">
        <v>3374</v>
      </c>
      <c r="B294" s="3">
        <v>46084</v>
      </c>
      <c r="C294" s="13">
        <f>YEAR(SalesDataTable[[#This Row],[Order Date]])</f>
        <v>2026</v>
      </c>
      <c r="D294" s="4" t="str">
        <f>"Q"&amp;ROUNDUP(MONTH(SalesDataTable[[#This Row],[Order Date]])/3,0)</f>
        <v>Q1</v>
      </c>
      <c r="E294" s="4" t="str">
        <f>TEXT(SalesDataTable[[#This Row],[Order Date]],"MMM")</f>
        <v>Mar</v>
      </c>
      <c r="F294" s="4" t="s">
        <v>11</v>
      </c>
      <c r="G294" s="4" t="s">
        <v>12</v>
      </c>
      <c r="H294" s="4" t="s">
        <v>2</v>
      </c>
      <c r="I294" s="4" t="s">
        <v>3</v>
      </c>
      <c r="J294" s="4" t="s">
        <v>9</v>
      </c>
      <c r="K294" s="4" t="s">
        <v>17</v>
      </c>
      <c r="L294" s="9">
        <v>3</v>
      </c>
      <c r="M294" s="6">
        <v>143.74</v>
      </c>
      <c r="N294" s="7">
        <v>0</v>
      </c>
      <c r="O294" s="6">
        <v>81.58</v>
      </c>
      <c r="P294" s="6">
        <f t="shared" si="16"/>
        <v>431.22</v>
      </c>
      <c r="Q294" s="6">
        <f t="shared" si="17"/>
        <v>244.74</v>
      </c>
      <c r="R294" s="6">
        <f t="shared" si="18"/>
        <v>186.48000000000002</v>
      </c>
      <c r="S294" s="8">
        <f t="shared" si="19"/>
        <v>0.43244747460692917</v>
      </c>
      <c r="T294" s="5">
        <f>YEAR(SalesDataTable[[#This Row],[Order Date]])</f>
        <v>2026</v>
      </c>
    </row>
    <row r="295" spans="1:20" ht="15.6">
      <c r="A295" s="2">
        <v>3850</v>
      </c>
      <c r="B295" s="3">
        <v>46084</v>
      </c>
      <c r="C295" s="13">
        <f>YEAR(SalesDataTable[[#This Row],[Order Date]])</f>
        <v>2026</v>
      </c>
      <c r="D295" s="4" t="str">
        <f>"Q"&amp;ROUNDUP(MONTH(SalesDataTable[[#This Row],[Order Date]])/3,0)</f>
        <v>Q1</v>
      </c>
      <c r="E295" s="4" t="str">
        <f>TEXT(SalesDataTable[[#This Row],[Order Date]],"MMM")</f>
        <v>Mar</v>
      </c>
      <c r="F295" s="4" t="s">
        <v>20</v>
      </c>
      <c r="G295" s="4" t="s">
        <v>31</v>
      </c>
      <c r="H295" s="4" t="s">
        <v>28</v>
      </c>
      <c r="I295" s="4" t="s">
        <v>13</v>
      </c>
      <c r="J295" s="4" t="s">
        <v>23</v>
      </c>
      <c r="K295" s="4" t="s">
        <v>40</v>
      </c>
      <c r="L295" s="9">
        <v>2</v>
      </c>
      <c r="M295" s="6">
        <v>81.94</v>
      </c>
      <c r="N295" s="7">
        <v>0.1</v>
      </c>
      <c r="O295" s="6">
        <v>39.9</v>
      </c>
      <c r="P295" s="6">
        <f t="shared" si="16"/>
        <v>147.49199999999999</v>
      </c>
      <c r="Q295" s="6">
        <f t="shared" si="17"/>
        <v>79.8</v>
      </c>
      <c r="R295" s="6">
        <f t="shared" si="18"/>
        <v>67.691999999999993</v>
      </c>
      <c r="S295" s="8">
        <f t="shared" si="19"/>
        <v>0.45895370596371327</v>
      </c>
      <c r="T295" s="5">
        <f>YEAR(SalesDataTable[[#This Row],[Order Date]])</f>
        <v>2026</v>
      </c>
    </row>
    <row r="296" spans="1:20" ht="15.6">
      <c r="A296" s="2">
        <v>4004</v>
      </c>
      <c r="B296" s="3">
        <v>46084</v>
      </c>
      <c r="C296" s="13">
        <f>YEAR(SalesDataTable[[#This Row],[Order Date]])</f>
        <v>2026</v>
      </c>
      <c r="D296" s="4" t="str">
        <f>"Q"&amp;ROUNDUP(MONTH(SalesDataTable[[#This Row],[Order Date]])/3,0)</f>
        <v>Q1</v>
      </c>
      <c r="E296" s="4" t="str">
        <f>TEXT(SalesDataTable[[#This Row],[Order Date]],"MMM")</f>
        <v>Mar</v>
      </c>
      <c r="F296" s="4" t="s">
        <v>11</v>
      </c>
      <c r="G296" s="4" t="s">
        <v>25</v>
      </c>
      <c r="H296" s="4" t="s">
        <v>2</v>
      </c>
      <c r="I296" s="4" t="s">
        <v>13</v>
      </c>
      <c r="J296" s="4" t="s">
        <v>14</v>
      </c>
      <c r="K296" s="4" t="s">
        <v>32</v>
      </c>
      <c r="L296" s="9">
        <v>1</v>
      </c>
      <c r="M296" s="6">
        <v>46.46</v>
      </c>
      <c r="N296" s="7">
        <v>0.1</v>
      </c>
      <c r="O296" s="6">
        <v>17.989999999999998</v>
      </c>
      <c r="P296" s="6">
        <f t="shared" si="16"/>
        <v>41.814</v>
      </c>
      <c r="Q296" s="6">
        <f t="shared" si="17"/>
        <v>17.989999999999998</v>
      </c>
      <c r="R296" s="6">
        <f t="shared" si="18"/>
        <v>23.824000000000002</v>
      </c>
      <c r="S296" s="8">
        <f t="shared" si="19"/>
        <v>0.56976132395848289</v>
      </c>
      <c r="T296" s="5">
        <f>YEAR(SalesDataTable[[#This Row],[Order Date]])</f>
        <v>2026</v>
      </c>
    </row>
    <row r="297" spans="1:20" ht="15.6">
      <c r="A297" s="2">
        <v>788</v>
      </c>
      <c r="B297" s="3">
        <v>46085</v>
      </c>
      <c r="C297" s="13">
        <f>YEAR(SalesDataTable[[#This Row],[Order Date]])</f>
        <v>2026</v>
      </c>
      <c r="D297" s="4" t="str">
        <f>"Q"&amp;ROUNDUP(MONTH(SalesDataTable[[#This Row],[Order Date]])/3,0)</f>
        <v>Q1</v>
      </c>
      <c r="E297" s="4" t="str">
        <f>TEXT(SalesDataTable[[#This Row],[Order Date]],"MMM")</f>
        <v>Mar</v>
      </c>
      <c r="F297" s="4" t="s">
        <v>6</v>
      </c>
      <c r="G297" s="4" t="s">
        <v>41</v>
      </c>
      <c r="H297" s="4" t="s">
        <v>2</v>
      </c>
      <c r="I297" s="4" t="s">
        <v>13</v>
      </c>
      <c r="J297" s="4" t="s">
        <v>4</v>
      </c>
      <c r="K297" s="4" t="s">
        <v>26</v>
      </c>
      <c r="L297" s="9">
        <v>3</v>
      </c>
      <c r="M297" s="6">
        <v>39.49</v>
      </c>
      <c r="N297" s="7">
        <v>0</v>
      </c>
      <c r="O297" s="6">
        <v>16.420000000000002</v>
      </c>
      <c r="P297" s="6">
        <f t="shared" si="16"/>
        <v>118.47</v>
      </c>
      <c r="Q297" s="6">
        <f t="shared" si="17"/>
        <v>49.260000000000005</v>
      </c>
      <c r="R297" s="6">
        <f t="shared" si="18"/>
        <v>69.209999999999994</v>
      </c>
      <c r="S297" s="8">
        <f t="shared" si="19"/>
        <v>0.58419853127374011</v>
      </c>
      <c r="T297" s="5">
        <f>YEAR(SalesDataTable[[#This Row],[Order Date]])</f>
        <v>2026</v>
      </c>
    </row>
    <row r="298" spans="1:20" ht="15.6">
      <c r="A298" s="2">
        <v>1717</v>
      </c>
      <c r="B298" s="3">
        <v>46085</v>
      </c>
      <c r="C298" s="13">
        <f>YEAR(SalesDataTable[[#This Row],[Order Date]])</f>
        <v>2026</v>
      </c>
      <c r="D298" s="4" t="str">
        <f>"Q"&amp;ROUNDUP(MONTH(SalesDataTable[[#This Row],[Order Date]])/3,0)</f>
        <v>Q1</v>
      </c>
      <c r="E298" s="4" t="str">
        <f>TEXT(SalesDataTable[[#This Row],[Order Date]],"MMM")</f>
        <v>Mar</v>
      </c>
      <c r="F298" s="4" t="s">
        <v>20</v>
      </c>
      <c r="G298" s="4" t="s">
        <v>47</v>
      </c>
      <c r="H298" s="4" t="s">
        <v>2</v>
      </c>
      <c r="I298" s="4" t="s">
        <v>3</v>
      </c>
      <c r="J298" s="4" t="s">
        <v>34</v>
      </c>
      <c r="K298" s="4" t="s">
        <v>35</v>
      </c>
      <c r="L298" s="9">
        <v>1</v>
      </c>
      <c r="M298" s="6">
        <v>40.909999999999997</v>
      </c>
      <c r="N298" s="7">
        <v>0</v>
      </c>
      <c r="O298" s="6">
        <v>14.89</v>
      </c>
      <c r="P298" s="6">
        <f t="shared" si="16"/>
        <v>40.909999999999997</v>
      </c>
      <c r="Q298" s="6">
        <f t="shared" si="17"/>
        <v>14.89</v>
      </c>
      <c r="R298" s="6">
        <f t="shared" si="18"/>
        <v>26.019999999999996</v>
      </c>
      <c r="S298" s="8">
        <f t="shared" si="19"/>
        <v>0.63603031043754577</v>
      </c>
      <c r="T298" s="5">
        <f>YEAR(SalesDataTable[[#This Row],[Order Date]])</f>
        <v>2026</v>
      </c>
    </row>
    <row r="299" spans="1:20" ht="15.6">
      <c r="A299" s="2">
        <v>1819</v>
      </c>
      <c r="B299" s="3">
        <v>46085</v>
      </c>
      <c r="C299" s="13">
        <f>YEAR(SalesDataTable[[#This Row],[Order Date]])</f>
        <v>2026</v>
      </c>
      <c r="D299" s="4" t="str">
        <f>"Q"&amp;ROUNDUP(MONTH(SalesDataTable[[#This Row],[Order Date]])/3,0)</f>
        <v>Q1</v>
      </c>
      <c r="E299" s="4" t="str">
        <f>TEXT(SalesDataTable[[#This Row],[Order Date]],"MMM")</f>
        <v>Mar</v>
      </c>
      <c r="F299" s="4" t="s">
        <v>20</v>
      </c>
      <c r="G299" s="4" t="s">
        <v>33</v>
      </c>
      <c r="H299" s="4" t="s">
        <v>28</v>
      </c>
      <c r="I299" s="4" t="s">
        <v>13</v>
      </c>
      <c r="J299" s="4" t="s">
        <v>4</v>
      </c>
      <c r="K299" s="4" t="s">
        <v>22</v>
      </c>
      <c r="L299" s="9">
        <v>1</v>
      </c>
      <c r="M299" s="6">
        <v>49.94</v>
      </c>
      <c r="N299" s="7">
        <v>0.1</v>
      </c>
      <c r="O299" s="6">
        <v>21.84</v>
      </c>
      <c r="P299" s="6">
        <f t="shared" si="16"/>
        <v>44.945999999999998</v>
      </c>
      <c r="Q299" s="6">
        <f t="shared" si="17"/>
        <v>21.84</v>
      </c>
      <c r="R299" s="6">
        <f t="shared" si="18"/>
        <v>23.105999999999998</v>
      </c>
      <c r="S299" s="8">
        <f t="shared" si="19"/>
        <v>0.51408356694700308</v>
      </c>
      <c r="T299" s="5">
        <f>YEAR(SalesDataTable[[#This Row],[Order Date]])</f>
        <v>2026</v>
      </c>
    </row>
    <row r="300" spans="1:20" ht="15.6">
      <c r="A300" s="2">
        <v>1992</v>
      </c>
      <c r="B300" s="3">
        <v>46085</v>
      </c>
      <c r="C300" s="13">
        <f>YEAR(SalesDataTable[[#This Row],[Order Date]])</f>
        <v>2026</v>
      </c>
      <c r="D300" s="4" t="str">
        <f>"Q"&amp;ROUNDUP(MONTH(SalesDataTable[[#This Row],[Order Date]])/3,0)</f>
        <v>Q1</v>
      </c>
      <c r="E300" s="4" t="str">
        <f>TEXT(SalesDataTable[[#This Row],[Order Date]],"MMM")</f>
        <v>Mar</v>
      </c>
      <c r="F300" s="4" t="s">
        <v>11</v>
      </c>
      <c r="G300" s="4" t="s">
        <v>25</v>
      </c>
      <c r="H300" s="4" t="s">
        <v>2</v>
      </c>
      <c r="I300" s="4" t="s">
        <v>16</v>
      </c>
      <c r="J300" s="4" t="s">
        <v>14</v>
      </c>
      <c r="K300" s="4" t="s">
        <v>15</v>
      </c>
      <c r="L300" s="9">
        <v>1</v>
      </c>
      <c r="M300" s="6">
        <v>35.520000000000003</v>
      </c>
      <c r="N300" s="7">
        <v>0</v>
      </c>
      <c r="O300" s="6">
        <v>13.21</v>
      </c>
      <c r="P300" s="6">
        <f t="shared" si="16"/>
        <v>35.520000000000003</v>
      </c>
      <c r="Q300" s="6">
        <f t="shared" si="17"/>
        <v>13.21</v>
      </c>
      <c r="R300" s="6">
        <f t="shared" si="18"/>
        <v>22.310000000000002</v>
      </c>
      <c r="S300" s="8">
        <f t="shared" si="19"/>
        <v>0.62809684684684686</v>
      </c>
      <c r="T300" s="5">
        <f>YEAR(SalesDataTable[[#This Row],[Order Date]])</f>
        <v>2026</v>
      </c>
    </row>
    <row r="301" spans="1:20" ht="15.6">
      <c r="A301" s="2">
        <v>2499</v>
      </c>
      <c r="B301" s="3">
        <v>46085</v>
      </c>
      <c r="C301" s="13">
        <f>YEAR(SalesDataTable[[#This Row],[Order Date]])</f>
        <v>2026</v>
      </c>
      <c r="D301" s="4" t="str">
        <f>"Q"&amp;ROUNDUP(MONTH(SalesDataTable[[#This Row],[Order Date]])/3,0)</f>
        <v>Q1</v>
      </c>
      <c r="E301" s="4" t="str">
        <f>TEXT(SalesDataTable[[#This Row],[Order Date]],"MMM")</f>
        <v>Mar</v>
      </c>
      <c r="F301" s="4" t="s">
        <v>20</v>
      </c>
      <c r="G301" s="4" t="s">
        <v>31</v>
      </c>
      <c r="H301" s="4" t="s">
        <v>19</v>
      </c>
      <c r="I301" s="4" t="s">
        <v>13</v>
      </c>
      <c r="J301" s="4" t="s">
        <v>23</v>
      </c>
      <c r="K301" s="4" t="s">
        <v>24</v>
      </c>
      <c r="L301" s="9">
        <v>2</v>
      </c>
      <c r="M301" s="6">
        <v>341.1</v>
      </c>
      <c r="N301" s="7">
        <v>0</v>
      </c>
      <c r="O301" s="6">
        <v>200.19</v>
      </c>
      <c r="P301" s="6">
        <f t="shared" si="16"/>
        <v>682.2</v>
      </c>
      <c r="Q301" s="6">
        <f t="shared" si="17"/>
        <v>400.38</v>
      </c>
      <c r="R301" s="6">
        <f t="shared" si="18"/>
        <v>281.82000000000005</v>
      </c>
      <c r="S301" s="8">
        <f t="shared" si="19"/>
        <v>0.41310466138962187</v>
      </c>
      <c r="T301" s="5">
        <f>YEAR(SalesDataTable[[#This Row],[Order Date]])</f>
        <v>2026</v>
      </c>
    </row>
    <row r="302" spans="1:20" ht="15.6">
      <c r="A302" s="2">
        <v>2698</v>
      </c>
      <c r="B302" s="3">
        <v>46085</v>
      </c>
      <c r="C302" s="13">
        <f>YEAR(SalesDataTable[[#This Row],[Order Date]])</f>
        <v>2026</v>
      </c>
      <c r="D302" s="4" t="str">
        <f>"Q"&amp;ROUNDUP(MONTH(SalesDataTable[[#This Row],[Order Date]])/3,0)</f>
        <v>Q1</v>
      </c>
      <c r="E302" s="4" t="str">
        <f>TEXT(SalesDataTable[[#This Row],[Order Date]],"MMM")</f>
        <v>Mar</v>
      </c>
      <c r="F302" s="4" t="s">
        <v>11</v>
      </c>
      <c r="G302" s="4" t="s">
        <v>52</v>
      </c>
      <c r="H302" s="4" t="s">
        <v>28</v>
      </c>
      <c r="I302" s="4" t="s">
        <v>13</v>
      </c>
      <c r="J302" s="4" t="s">
        <v>34</v>
      </c>
      <c r="K302" s="4" t="s">
        <v>42</v>
      </c>
      <c r="L302" s="9">
        <v>4</v>
      </c>
      <c r="M302" s="6">
        <v>36.08</v>
      </c>
      <c r="N302" s="7">
        <v>0</v>
      </c>
      <c r="O302" s="6">
        <v>13.89</v>
      </c>
      <c r="P302" s="6">
        <f t="shared" si="16"/>
        <v>144.32</v>
      </c>
      <c r="Q302" s="6">
        <f t="shared" si="17"/>
        <v>55.56</v>
      </c>
      <c r="R302" s="6">
        <f t="shared" si="18"/>
        <v>88.759999999999991</v>
      </c>
      <c r="S302" s="8">
        <f t="shared" si="19"/>
        <v>0.61502217294900219</v>
      </c>
      <c r="T302" s="5">
        <f>YEAR(SalesDataTable[[#This Row],[Order Date]])</f>
        <v>2026</v>
      </c>
    </row>
    <row r="303" spans="1:20" ht="15.6">
      <c r="A303" s="2">
        <v>4416</v>
      </c>
      <c r="B303" s="3">
        <v>46085</v>
      </c>
      <c r="C303" s="13">
        <f>YEAR(SalesDataTable[[#This Row],[Order Date]])</f>
        <v>2026</v>
      </c>
      <c r="D303" s="4" t="str">
        <f>"Q"&amp;ROUNDUP(MONTH(SalesDataTable[[#This Row],[Order Date]])/3,0)</f>
        <v>Q1</v>
      </c>
      <c r="E303" s="4" t="str">
        <f>TEXT(SalesDataTable[[#This Row],[Order Date]],"MMM")</f>
        <v>Mar</v>
      </c>
      <c r="F303" s="4" t="s">
        <v>20</v>
      </c>
      <c r="G303" s="4" t="s">
        <v>21</v>
      </c>
      <c r="H303" s="4" t="s">
        <v>2</v>
      </c>
      <c r="I303" s="4" t="s">
        <v>16</v>
      </c>
      <c r="J303" s="4" t="s">
        <v>9</v>
      </c>
      <c r="K303" s="4" t="s">
        <v>37</v>
      </c>
      <c r="L303" s="9">
        <v>2</v>
      </c>
      <c r="M303" s="6">
        <v>151.69999999999999</v>
      </c>
      <c r="N303" s="7">
        <v>0</v>
      </c>
      <c r="O303" s="6">
        <v>80.44</v>
      </c>
      <c r="P303" s="6">
        <f t="shared" si="16"/>
        <v>303.39999999999998</v>
      </c>
      <c r="Q303" s="6">
        <f t="shared" si="17"/>
        <v>160.88</v>
      </c>
      <c r="R303" s="6">
        <f t="shared" si="18"/>
        <v>142.51999999999998</v>
      </c>
      <c r="S303" s="8">
        <f t="shared" si="19"/>
        <v>0.46974291364535264</v>
      </c>
      <c r="T303" s="5">
        <f>YEAR(SalesDataTable[[#This Row],[Order Date]])</f>
        <v>2026</v>
      </c>
    </row>
    <row r="304" spans="1:20" ht="15.6">
      <c r="A304" s="2">
        <v>4434</v>
      </c>
      <c r="B304" s="3">
        <v>46085</v>
      </c>
      <c r="C304" s="13">
        <f>YEAR(SalesDataTable[[#This Row],[Order Date]])</f>
        <v>2026</v>
      </c>
      <c r="D304" s="4" t="str">
        <f>"Q"&amp;ROUNDUP(MONTH(SalesDataTable[[#This Row],[Order Date]])/3,0)</f>
        <v>Q1</v>
      </c>
      <c r="E304" s="4" t="str">
        <f>TEXT(SalesDataTable[[#This Row],[Order Date]],"MMM")</f>
        <v>Mar</v>
      </c>
      <c r="F304" s="4" t="s">
        <v>6</v>
      </c>
      <c r="G304" s="4" t="s">
        <v>27</v>
      </c>
      <c r="H304" s="4" t="s">
        <v>28</v>
      </c>
      <c r="I304" s="4" t="s">
        <v>13</v>
      </c>
      <c r="J304" s="4" t="s">
        <v>9</v>
      </c>
      <c r="K304" s="4" t="s">
        <v>37</v>
      </c>
      <c r="L304" s="9">
        <v>2</v>
      </c>
      <c r="M304" s="6">
        <v>151.55000000000001</v>
      </c>
      <c r="N304" s="7">
        <v>0.1</v>
      </c>
      <c r="O304" s="6">
        <v>80.680000000000007</v>
      </c>
      <c r="P304" s="6">
        <f t="shared" si="16"/>
        <v>272.79000000000002</v>
      </c>
      <c r="Q304" s="6">
        <f t="shared" si="17"/>
        <v>161.36000000000001</v>
      </c>
      <c r="R304" s="6">
        <f t="shared" si="18"/>
        <v>111.43</v>
      </c>
      <c r="S304" s="8">
        <f t="shared" si="19"/>
        <v>0.40848271564206901</v>
      </c>
      <c r="T304" s="5">
        <f>YEAR(SalesDataTable[[#This Row],[Order Date]])</f>
        <v>2026</v>
      </c>
    </row>
    <row r="305" spans="1:20" ht="15.6">
      <c r="A305" s="2">
        <v>4992</v>
      </c>
      <c r="B305" s="3">
        <v>46085</v>
      </c>
      <c r="C305" s="13">
        <f>YEAR(SalesDataTable[[#This Row],[Order Date]])</f>
        <v>2026</v>
      </c>
      <c r="D305" s="4" t="str">
        <f>"Q"&amp;ROUNDUP(MONTH(SalesDataTable[[#This Row],[Order Date]])/3,0)</f>
        <v>Q1</v>
      </c>
      <c r="E305" s="4" t="str">
        <f>TEXT(SalesDataTable[[#This Row],[Order Date]],"MMM")</f>
        <v>Mar</v>
      </c>
      <c r="F305" s="4" t="s">
        <v>11</v>
      </c>
      <c r="G305" s="4" t="s">
        <v>12</v>
      </c>
      <c r="H305" s="4" t="s">
        <v>8</v>
      </c>
      <c r="I305" s="4" t="s">
        <v>16</v>
      </c>
      <c r="J305" s="4" t="s">
        <v>4</v>
      </c>
      <c r="K305" s="4" t="s">
        <v>5</v>
      </c>
      <c r="L305" s="9">
        <v>5</v>
      </c>
      <c r="M305" s="6">
        <v>82.44</v>
      </c>
      <c r="N305" s="7">
        <v>0.1</v>
      </c>
      <c r="O305" s="6">
        <v>41.57</v>
      </c>
      <c r="P305" s="6">
        <f t="shared" si="16"/>
        <v>370.98</v>
      </c>
      <c r="Q305" s="6">
        <f t="shared" si="17"/>
        <v>207.85</v>
      </c>
      <c r="R305" s="6">
        <f t="shared" si="18"/>
        <v>163.13000000000002</v>
      </c>
      <c r="S305" s="8">
        <f t="shared" si="19"/>
        <v>0.43972720901396306</v>
      </c>
      <c r="T305" s="5">
        <f>YEAR(SalesDataTable[[#This Row],[Order Date]])</f>
        <v>2026</v>
      </c>
    </row>
    <row r="306" spans="1:20" ht="15.6">
      <c r="A306" s="2">
        <v>388</v>
      </c>
      <c r="B306" s="3">
        <v>46086</v>
      </c>
      <c r="C306" s="13">
        <f>YEAR(SalesDataTable[[#This Row],[Order Date]])</f>
        <v>2026</v>
      </c>
      <c r="D306" s="4" t="str">
        <f>"Q"&amp;ROUNDUP(MONTH(SalesDataTable[[#This Row],[Order Date]])/3,0)</f>
        <v>Q1</v>
      </c>
      <c r="E306" s="4" t="str">
        <f>TEXT(SalesDataTable[[#This Row],[Order Date]],"MMM")</f>
        <v>Mar</v>
      </c>
      <c r="F306" s="4" t="s">
        <v>20</v>
      </c>
      <c r="G306" s="4" t="s">
        <v>33</v>
      </c>
      <c r="H306" s="4" t="s">
        <v>2</v>
      </c>
      <c r="I306" s="4" t="s">
        <v>3</v>
      </c>
      <c r="J306" s="4" t="s">
        <v>34</v>
      </c>
      <c r="K306" s="4" t="s">
        <v>42</v>
      </c>
      <c r="L306" s="9">
        <v>1</v>
      </c>
      <c r="M306" s="6">
        <v>35.61</v>
      </c>
      <c r="N306" s="7">
        <v>0.05</v>
      </c>
      <c r="O306" s="6">
        <v>13.8</v>
      </c>
      <c r="P306" s="6">
        <f t="shared" si="16"/>
        <v>33.829499999999996</v>
      </c>
      <c r="Q306" s="6">
        <f t="shared" si="17"/>
        <v>13.8</v>
      </c>
      <c r="R306" s="6">
        <f t="shared" si="18"/>
        <v>20.029499999999995</v>
      </c>
      <c r="S306" s="8">
        <f t="shared" si="19"/>
        <v>0.59207200815855976</v>
      </c>
      <c r="T306" s="5">
        <f>YEAR(SalesDataTable[[#This Row],[Order Date]])</f>
        <v>2026</v>
      </c>
    </row>
    <row r="307" spans="1:20" ht="15.6">
      <c r="A307" s="2">
        <v>977</v>
      </c>
      <c r="B307" s="3">
        <v>46086</v>
      </c>
      <c r="C307" s="13">
        <f>YEAR(SalesDataTable[[#This Row],[Order Date]])</f>
        <v>2026</v>
      </c>
      <c r="D307" s="4" t="str">
        <f>"Q"&amp;ROUNDUP(MONTH(SalesDataTable[[#This Row],[Order Date]])/3,0)</f>
        <v>Q1</v>
      </c>
      <c r="E307" s="4" t="str">
        <f>TEXT(SalesDataTable[[#This Row],[Order Date]],"MMM")</f>
        <v>Mar</v>
      </c>
      <c r="F307" s="4" t="s">
        <v>0</v>
      </c>
      <c r="G307" s="4" t="s">
        <v>1</v>
      </c>
      <c r="H307" s="4" t="s">
        <v>28</v>
      </c>
      <c r="I307" s="4" t="s">
        <v>13</v>
      </c>
      <c r="J307" s="4" t="s">
        <v>9</v>
      </c>
      <c r="K307" s="4" t="s">
        <v>37</v>
      </c>
      <c r="L307" s="9">
        <v>5</v>
      </c>
      <c r="M307" s="6">
        <v>156.13</v>
      </c>
      <c r="N307" s="7">
        <v>0</v>
      </c>
      <c r="O307" s="6">
        <v>77.03</v>
      </c>
      <c r="P307" s="6">
        <f t="shared" si="16"/>
        <v>780.65</v>
      </c>
      <c r="Q307" s="6">
        <f t="shared" si="17"/>
        <v>385.15</v>
      </c>
      <c r="R307" s="6">
        <f t="shared" si="18"/>
        <v>395.5</v>
      </c>
      <c r="S307" s="8">
        <f t="shared" si="19"/>
        <v>0.50662909114199706</v>
      </c>
      <c r="T307" s="5">
        <f>YEAR(SalesDataTable[[#This Row],[Order Date]])</f>
        <v>2026</v>
      </c>
    </row>
    <row r="308" spans="1:20" ht="15.6">
      <c r="A308" s="2">
        <v>996</v>
      </c>
      <c r="B308" s="3">
        <v>46086</v>
      </c>
      <c r="C308" s="13">
        <f>YEAR(SalesDataTable[[#This Row],[Order Date]])</f>
        <v>2026</v>
      </c>
      <c r="D308" s="4" t="str">
        <f>"Q"&amp;ROUNDUP(MONTH(SalesDataTable[[#This Row],[Order Date]])/3,0)</f>
        <v>Q1</v>
      </c>
      <c r="E308" s="4" t="str">
        <f>TEXT(SalesDataTable[[#This Row],[Order Date]],"MMM")</f>
        <v>Mar</v>
      </c>
      <c r="F308" s="4" t="s">
        <v>0</v>
      </c>
      <c r="G308" s="4" t="s">
        <v>50</v>
      </c>
      <c r="H308" s="4" t="s">
        <v>2</v>
      </c>
      <c r="I308" s="4" t="s">
        <v>3</v>
      </c>
      <c r="J308" s="4" t="s">
        <v>23</v>
      </c>
      <c r="K308" s="4" t="s">
        <v>51</v>
      </c>
      <c r="L308" s="9">
        <v>1</v>
      </c>
      <c r="M308" s="6">
        <v>124.31</v>
      </c>
      <c r="N308" s="7">
        <v>0</v>
      </c>
      <c r="O308" s="6">
        <v>61.16</v>
      </c>
      <c r="P308" s="6">
        <f t="shared" si="16"/>
        <v>124.31</v>
      </c>
      <c r="Q308" s="6">
        <f t="shared" si="17"/>
        <v>61.16</v>
      </c>
      <c r="R308" s="6">
        <f t="shared" si="18"/>
        <v>63.150000000000006</v>
      </c>
      <c r="S308" s="8">
        <f t="shared" si="19"/>
        <v>0.50800418309066053</v>
      </c>
      <c r="T308" s="5">
        <f>YEAR(SalesDataTable[[#This Row],[Order Date]])</f>
        <v>2026</v>
      </c>
    </row>
    <row r="309" spans="1:20" ht="15.6">
      <c r="A309" s="2">
        <v>1923</v>
      </c>
      <c r="B309" s="3">
        <v>46086</v>
      </c>
      <c r="C309" s="13">
        <f>YEAR(SalesDataTable[[#This Row],[Order Date]])</f>
        <v>2026</v>
      </c>
      <c r="D309" s="4" t="str">
        <f>"Q"&amp;ROUNDUP(MONTH(SalesDataTable[[#This Row],[Order Date]])/3,0)</f>
        <v>Q1</v>
      </c>
      <c r="E309" s="4" t="str">
        <f>TEXT(SalesDataTable[[#This Row],[Order Date]],"MMM")</f>
        <v>Mar</v>
      </c>
      <c r="F309" s="4" t="s">
        <v>6</v>
      </c>
      <c r="G309" s="4" t="s">
        <v>49</v>
      </c>
      <c r="H309" s="4" t="s">
        <v>19</v>
      </c>
      <c r="I309" s="4" t="s">
        <v>16</v>
      </c>
      <c r="J309" s="4" t="s">
        <v>23</v>
      </c>
      <c r="K309" s="4" t="s">
        <v>40</v>
      </c>
      <c r="L309" s="9">
        <v>3</v>
      </c>
      <c r="M309" s="6">
        <v>82.9</v>
      </c>
      <c r="N309" s="7">
        <v>0.1</v>
      </c>
      <c r="O309" s="6">
        <v>38.31</v>
      </c>
      <c r="P309" s="6">
        <f t="shared" si="16"/>
        <v>223.83</v>
      </c>
      <c r="Q309" s="6">
        <f t="shared" si="17"/>
        <v>114.93</v>
      </c>
      <c r="R309" s="6">
        <f t="shared" si="18"/>
        <v>108.9</v>
      </c>
      <c r="S309" s="8">
        <f t="shared" si="19"/>
        <v>0.48652995577000402</v>
      </c>
      <c r="T309" s="5">
        <f>YEAR(SalesDataTable[[#This Row],[Order Date]])</f>
        <v>2026</v>
      </c>
    </row>
    <row r="310" spans="1:20" ht="15.6">
      <c r="A310" s="2">
        <v>4904</v>
      </c>
      <c r="B310" s="3">
        <v>46086</v>
      </c>
      <c r="C310" s="13">
        <f>YEAR(SalesDataTable[[#This Row],[Order Date]])</f>
        <v>2026</v>
      </c>
      <c r="D310" s="4" t="str">
        <f>"Q"&amp;ROUNDUP(MONTH(SalesDataTable[[#This Row],[Order Date]])/3,0)</f>
        <v>Q1</v>
      </c>
      <c r="E310" s="4" t="str">
        <f>TEXT(SalesDataTable[[#This Row],[Order Date]],"MMM")</f>
        <v>Mar</v>
      </c>
      <c r="F310" s="4" t="s">
        <v>6</v>
      </c>
      <c r="G310" s="4" t="s">
        <v>41</v>
      </c>
      <c r="H310" s="4" t="s">
        <v>19</v>
      </c>
      <c r="I310" s="4" t="s">
        <v>16</v>
      </c>
      <c r="J310" s="4" t="s">
        <v>4</v>
      </c>
      <c r="K310" s="4" t="s">
        <v>26</v>
      </c>
      <c r="L310" s="9">
        <v>1</v>
      </c>
      <c r="M310" s="6">
        <v>41.1</v>
      </c>
      <c r="N310" s="7">
        <v>0</v>
      </c>
      <c r="O310" s="6">
        <v>16.34</v>
      </c>
      <c r="P310" s="6">
        <f t="shared" si="16"/>
        <v>41.1</v>
      </c>
      <c r="Q310" s="6">
        <f t="shared" si="17"/>
        <v>16.34</v>
      </c>
      <c r="R310" s="6">
        <f t="shared" si="18"/>
        <v>24.76</v>
      </c>
      <c r="S310" s="8">
        <f t="shared" si="19"/>
        <v>0.60243309002433088</v>
      </c>
      <c r="T310" s="5">
        <f>YEAR(SalesDataTable[[#This Row],[Order Date]])</f>
        <v>2026</v>
      </c>
    </row>
    <row r="311" spans="1:20" ht="15.6">
      <c r="A311" s="2">
        <v>1036</v>
      </c>
      <c r="B311" s="3">
        <v>46087</v>
      </c>
      <c r="C311" s="13">
        <f>YEAR(SalesDataTable[[#This Row],[Order Date]])</f>
        <v>2026</v>
      </c>
      <c r="D311" s="4" t="str">
        <f>"Q"&amp;ROUNDUP(MONTH(SalesDataTable[[#This Row],[Order Date]])/3,0)</f>
        <v>Q1</v>
      </c>
      <c r="E311" s="4" t="str">
        <f>TEXT(SalesDataTable[[#This Row],[Order Date]],"MMM")</f>
        <v>Mar</v>
      </c>
      <c r="F311" s="4" t="s">
        <v>0</v>
      </c>
      <c r="G311" s="4" t="s">
        <v>1</v>
      </c>
      <c r="H311" s="4" t="s">
        <v>2</v>
      </c>
      <c r="I311" s="4" t="s">
        <v>16</v>
      </c>
      <c r="J311" s="4" t="s">
        <v>4</v>
      </c>
      <c r="K311" s="4" t="s">
        <v>26</v>
      </c>
      <c r="L311" s="9">
        <v>1</v>
      </c>
      <c r="M311" s="6">
        <v>40.380000000000003</v>
      </c>
      <c r="N311" s="7">
        <v>0</v>
      </c>
      <c r="O311" s="6">
        <v>16.41</v>
      </c>
      <c r="P311" s="6">
        <f t="shared" si="16"/>
        <v>40.380000000000003</v>
      </c>
      <c r="Q311" s="6">
        <f t="shared" si="17"/>
        <v>16.41</v>
      </c>
      <c r="R311" s="6">
        <f t="shared" si="18"/>
        <v>23.970000000000002</v>
      </c>
      <c r="S311" s="8">
        <f t="shared" si="19"/>
        <v>0.59361069836552749</v>
      </c>
      <c r="T311" s="5">
        <f>YEAR(SalesDataTable[[#This Row],[Order Date]])</f>
        <v>2026</v>
      </c>
    </row>
    <row r="312" spans="1:20" ht="15.6">
      <c r="A312" s="2">
        <v>1470</v>
      </c>
      <c r="B312" s="3">
        <v>46087</v>
      </c>
      <c r="C312" s="13">
        <f>YEAR(SalesDataTable[[#This Row],[Order Date]])</f>
        <v>2026</v>
      </c>
      <c r="D312" s="4" t="str">
        <f>"Q"&amp;ROUNDUP(MONTH(SalesDataTable[[#This Row],[Order Date]])/3,0)</f>
        <v>Q1</v>
      </c>
      <c r="E312" s="4" t="str">
        <f>TEXT(SalesDataTable[[#This Row],[Order Date]],"MMM")</f>
        <v>Mar</v>
      </c>
      <c r="F312" s="4" t="s">
        <v>11</v>
      </c>
      <c r="G312" s="4" t="s">
        <v>12</v>
      </c>
      <c r="H312" s="4" t="s">
        <v>2</v>
      </c>
      <c r="I312" s="4" t="s">
        <v>3</v>
      </c>
      <c r="J312" s="4" t="s">
        <v>4</v>
      </c>
      <c r="K312" s="4" t="s">
        <v>5</v>
      </c>
      <c r="L312" s="9">
        <v>1</v>
      </c>
      <c r="M312" s="6">
        <v>80.349999999999994</v>
      </c>
      <c r="N312" s="7">
        <v>0.1</v>
      </c>
      <c r="O312" s="6">
        <v>42.43</v>
      </c>
      <c r="P312" s="6">
        <f t="shared" si="16"/>
        <v>72.314999999999998</v>
      </c>
      <c r="Q312" s="6">
        <f t="shared" si="17"/>
        <v>42.43</v>
      </c>
      <c r="R312" s="6">
        <f t="shared" si="18"/>
        <v>29.884999999999998</v>
      </c>
      <c r="S312" s="8">
        <f t="shared" si="19"/>
        <v>0.41326142570697638</v>
      </c>
      <c r="T312" s="5">
        <f>YEAR(SalesDataTable[[#This Row],[Order Date]])</f>
        <v>2026</v>
      </c>
    </row>
    <row r="313" spans="1:20" ht="15.6">
      <c r="A313" s="2">
        <v>2907</v>
      </c>
      <c r="B313" s="3">
        <v>46087</v>
      </c>
      <c r="C313" s="13">
        <f>YEAR(SalesDataTable[[#This Row],[Order Date]])</f>
        <v>2026</v>
      </c>
      <c r="D313" s="4" t="str">
        <f>"Q"&amp;ROUNDUP(MONTH(SalesDataTable[[#This Row],[Order Date]])/3,0)</f>
        <v>Q1</v>
      </c>
      <c r="E313" s="4" t="str">
        <f>TEXT(SalesDataTable[[#This Row],[Order Date]],"MMM")</f>
        <v>Mar</v>
      </c>
      <c r="F313" s="4" t="s">
        <v>20</v>
      </c>
      <c r="G313" s="4" t="s">
        <v>47</v>
      </c>
      <c r="H313" s="4" t="s">
        <v>2</v>
      </c>
      <c r="I313" s="4" t="s">
        <v>3</v>
      </c>
      <c r="J313" s="4" t="s">
        <v>4</v>
      </c>
      <c r="K313" s="4" t="s">
        <v>26</v>
      </c>
      <c r="L313" s="9">
        <v>1</v>
      </c>
      <c r="M313" s="6">
        <v>40.44</v>
      </c>
      <c r="N313" s="7">
        <v>0.05</v>
      </c>
      <c r="O313" s="6">
        <v>16.829999999999998</v>
      </c>
      <c r="P313" s="6">
        <f t="shared" si="16"/>
        <v>38.417999999999999</v>
      </c>
      <c r="Q313" s="6">
        <f t="shared" si="17"/>
        <v>16.829999999999998</v>
      </c>
      <c r="R313" s="6">
        <f t="shared" si="18"/>
        <v>21.588000000000001</v>
      </c>
      <c r="S313" s="8">
        <f t="shared" si="19"/>
        <v>0.56192409807902555</v>
      </c>
      <c r="T313" s="5">
        <f>YEAR(SalesDataTable[[#This Row],[Order Date]])</f>
        <v>2026</v>
      </c>
    </row>
    <row r="314" spans="1:20" ht="15.6">
      <c r="A314" s="2">
        <v>2997</v>
      </c>
      <c r="B314" s="3">
        <v>46087</v>
      </c>
      <c r="C314" s="13">
        <f>YEAR(SalesDataTable[[#This Row],[Order Date]])</f>
        <v>2026</v>
      </c>
      <c r="D314" s="4" t="str">
        <f>"Q"&amp;ROUNDUP(MONTH(SalesDataTable[[#This Row],[Order Date]])/3,0)</f>
        <v>Q1</v>
      </c>
      <c r="E314" s="4" t="str">
        <f>TEXT(SalesDataTable[[#This Row],[Order Date]],"MMM")</f>
        <v>Mar</v>
      </c>
      <c r="F314" s="4" t="s">
        <v>11</v>
      </c>
      <c r="G314" s="4" t="s">
        <v>52</v>
      </c>
      <c r="H314" s="4" t="s">
        <v>2</v>
      </c>
      <c r="I314" s="4" t="s">
        <v>3</v>
      </c>
      <c r="J314" s="4" t="s">
        <v>14</v>
      </c>
      <c r="K314" s="4" t="s">
        <v>15</v>
      </c>
      <c r="L314" s="9">
        <v>3</v>
      </c>
      <c r="M314" s="6">
        <v>35.89</v>
      </c>
      <c r="N314" s="7">
        <v>0</v>
      </c>
      <c r="O314" s="6">
        <v>13.25</v>
      </c>
      <c r="P314" s="6">
        <f t="shared" si="16"/>
        <v>107.67</v>
      </c>
      <c r="Q314" s="6">
        <f t="shared" si="17"/>
        <v>39.75</v>
      </c>
      <c r="R314" s="6">
        <f t="shared" si="18"/>
        <v>67.92</v>
      </c>
      <c r="S314" s="8">
        <f t="shared" si="19"/>
        <v>0.63081638339370294</v>
      </c>
      <c r="T314" s="5">
        <f>YEAR(SalesDataTable[[#This Row],[Order Date]])</f>
        <v>2026</v>
      </c>
    </row>
    <row r="315" spans="1:20" ht="15.6">
      <c r="A315" s="2">
        <v>3056</v>
      </c>
      <c r="B315" s="3">
        <v>46087</v>
      </c>
      <c r="C315" s="13">
        <f>YEAR(SalesDataTable[[#This Row],[Order Date]])</f>
        <v>2026</v>
      </c>
      <c r="D315" s="4" t="str">
        <f>"Q"&amp;ROUNDUP(MONTH(SalesDataTable[[#This Row],[Order Date]])/3,0)</f>
        <v>Q1</v>
      </c>
      <c r="E315" s="4" t="str">
        <f>TEXT(SalesDataTable[[#This Row],[Order Date]],"MMM")</f>
        <v>Mar</v>
      </c>
      <c r="F315" s="4" t="s">
        <v>6</v>
      </c>
      <c r="G315" s="4" t="s">
        <v>43</v>
      </c>
      <c r="H315" s="4" t="s">
        <v>28</v>
      </c>
      <c r="I315" s="4" t="s">
        <v>3</v>
      </c>
      <c r="J315" s="4" t="s">
        <v>14</v>
      </c>
      <c r="K315" s="4" t="s">
        <v>48</v>
      </c>
      <c r="L315" s="9">
        <v>3</v>
      </c>
      <c r="M315" s="6">
        <v>163.44999999999999</v>
      </c>
      <c r="N315" s="7">
        <v>0</v>
      </c>
      <c r="O315" s="6">
        <v>86.88</v>
      </c>
      <c r="P315" s="6">
        <f t="shared" si="16"/>
        <v>490.34999999999997</v>
      </c>
      <c r="Q315" s="6">
        <f t="shared" si="17"/>
        <v>260.64</v>
      </c>
      <c r="R315" s="6">
        <f t="shared" si="18"/>
        <v>229.70999999999998</v>
      </c>
      <c r="S315" s="8">
        <f t="shared" si="19"/>
        <v>0.46846130315081064</v>
      </c>
      <c r="T315" s="5">
        <f>YEAR(SalesDataTable[[#This Row],[Order Date]])</f>
        <v>2026</v>
      </c>
    </row>
    <row r="316" spans="1:20" ht="15.6">
      <c r="A316" s="2">
        <v>471</v>
      </c>
      <c r="B316" s="3">
        <v>46088</v>
      </c>
      <c r="C316" s="13">
        <f>YEAR(SalesDataTable[[#This Row],[Order Date]])</f>
        <v>2026</v>
      </c>
      <c r="D316" s="4" t="str">
        <f>"Q"&amp;ROUNDUP(MONTH(SalesDataTable[[#This Row],[Order Date]])/3,0)</f>
        <v>Q1</v>
      </c>
      <c r="E316" s="4" t="str">
        <f>TEXT(SalesDataTable[[#This Row],[Order Date]],"MMM")</f>
        <v>Mar</v>
      </c>
      <c r="F316" s="4" t="s">
        <v>6</v>
      </c>
      <c r="G316" s="4" t="s">
        <v>7</v>
      </c>
      <c r="H316" s="4" t="s">
        <v>19</v>
      </c>
      <c r="I316" s="4" t="s">
        <v>3</v>
      </c>
      <c r="J316" s="4" t="s">
        <v>34</v>
      </c>
      <c r="K316" s="4" t="s">
        <v>35</v>
      </c>
      <c r="L316" s="9">
        <v>2</v>
      </c>
      <c r="M316" s="6">
        <v>40.020000000000003</v>
      </c>
      <c r="N316" s="7">
        <v>0</v>
      </c>
      <c r="O316" s="6">
        <v>14.38</v>
      </c>
      <c r="P316" s="6">
        <f t="shared" si="16"/>
        <v>80.040000000000006</v>
      </c>
      <c r="Q316" s="6">
        <f t="shared" si="17"/>
        <v>28.76</v>
      </c>
      <c r="R316" s="6">
        <f t="shared" si="18"/>
        <v>51.28</v>
      </c>
      <c r="S316" s="8">
        <f t="shared" si="19"/>
        <v>0.64067966016991496</v>
      </c>
      <c r="T316" s="5">
        <f>YEAR(SalesDataTable[[#This Row],[Order Date]])</f>
        <v>2026</v>
      </c>
    </row>
    <row r="317" spans="1:20" ht="15.6">
      <c r="A317" s="2">
        <v>842</v>
      </c>
      <c r="B317" s="3">
        <v>46088</v>
      </c>
      <c r="C317" s="13">
        <f>YEAR(SalesDataTable[[#This Row],[Order Date]])</f>
        <v>2026</v>
      </c>
      <c r="D317" s="4" t="str">
        <f>"Q"&amp;ROUNDUP(MONTH(SalesDataTable[[#This Row],[Order Date]])/3,0)</f>
        <v>Q1</v>
      </c>
      <c r="E317" s="4" t="str">
        <f>TEXT(SalesDataTable[[#This Row],[Order Date]],"MMM")</f>
        <v>Mar</v>
      </c>
      <c r="F317" s="4" t="s">
        <v>0</v>
      </c>
      <c r="G317" s="4" t="s">
        <v>50</v>
      </c>
      <c r="H317" s="4" t="s">
        <v>2</v>
      </c>
      <c r="I317" s="4" t="s">
        <v>13</v>
      </c>
      <c r="J317" s="4" t="s">
        <v>34</v>
      </c>
      <c r="K317" s="4" t="s">
        <v>35</v>
      </c>
      <c r="L317" s="9">
        <v>1</v>
      </c>
      <c r="M317" s="6">
        <v>40.01</v>
      </c>
      <c r="N317" s="7">
        <v>0.05</v>
      </c>
      <c r="O317" s="6">
        <v>14.35</v>
      </c>
      <c r="P317" s="6">
        <f t="shared" si="16"/>
        <v>38.009499999999996</v>
      </c>
      <c r="Q317" s="6">
        <f t="shared" si="17"/>
        <v>14.35</v>
      </c>
      <c r="R317" s="6">
        <f t="shared" si="18"/>
        <v>23.659499999999994</v>
      </c>
      <c r="S317" s="8">
        <f t="shared" si="19"/>
        <v>0.62246280535129372</v>
      </c>
      <c r="T317" s="5">
        <f>YEAR(SalesDataTable[[#This Row],[Order Date]])</f>
        <v>2026</v>
      </c>
    </row>
    <row r="318" spans="1:20" ht="15.6">
      <c r="A318" s="2">
        <v>3386</v>
      </c>
      <c r="B318" s="3">
        <v>46088</v>
      </c>
      <c r="C318" s="13">
        <f>YEAR(SalesDataTable[[#This Row],[Order Date]])</f>
        <v>2026</v>
      </c>
      <c r="D318" s="4" t="str">
        <f>"Q"&amp;ROUNDUP(MONTH(SalesDataTable[[#This Row],[Order Date]])/3,0)</f>
        <v>Q1</v>
      </c>
      <c r="E318" s="4" t="str">
        <f>TEXT(SalesDataTable[[#This Row],[Order Date]],"MMM")</f>
        <v>Mar</v>
      </c>
      <c r="F318" s="4" t="s">
        <v>6</v>
      </c>
      <c r="G318" s="4" t="s">
        <v>43</v>
      </c>
      <c r="H318" s="4" t="s">
        <v>2</v>
      </c>
      <c r="I318" s="4" t="s">
        <v>3</v>
      </c>
      <c r="J318" s="4" t="s">
        <v>9</v>
      </c>
      <c r="K318" s="4" t="s">
        <v>37</v>
      </c>
      <c r="L318" s="9">
        <v>3</v>
      </c>
      <c r="M318" s="6">
        <v>155.16</v>
      </c>
      <c r="N318" s="7">
        <v>0</v>
      </c>
      <c r="O318" s="6">
        <v>76.849999999999994</v>
      </c>
      <c r="P318" s="6">
        <f t="shared" si="16"/>
        <v>465.48</v>
      </c>
      <c r="Q318" s="6">
        <f t="shared" si="17"/>
        <v>230.54999999999998</v>
      </c>
      <c r="R318" s="6">
        <f t="shared" si="18"/>
        <v>234.93000000000004</v>
      </c>
      <c r="S318" s="8">
        <f t="shared" si="19"/>
        <v>0.50470482083011092</v>
      </c>
      <c r="T318" s="5">
        <f>YEAR(SalesDataTable[[#This Row],[Order Date]])</f>
        <v>2026</v>
      </c>
    </row>
    <row r="319" spans="1:20" ht="15.6">
      <c r="A319" s="2">
        <v>4505</v>
      </c>
      <c r="B319" s="3">
        <v>46088</v>
      </c>
      <c r="C319" s="13">
        <f>YEAR(SalesDataTable[[#This Row],[Order Date]])</f>
        <v>2026</v>
      </c>
      <c r="D319" s="4" t="str">
        <f>"Q"&amp;ROUNDUP(MONTH(SalesDataTable[[#This Row],[Order Date]])/3,0)</f>
        <v>Q1</v>
      </c>
      <c r="E319" s="4" t="str">
        <f>TEXT(SalesDataTable[[#This Row],[Order Date]],"MMM")</f>
        <v>Mar</v>
      </c>
      <c r="F319" s="4" t="s">
        <v>6</v>
      </c>
      <c r="G319" s="4" t="s">
        <v>49</v>
      </c>
      <c r="H319" s="4" t="s">
        <v>28</v>
      </c>
      <c r="I319" s="4" t="s">
        <v>13</v>
      </c>
      <c r="J319" s="4" t="s">
        <v>34</v>
      </c>
      <c r="K319" s="4" t="s">
        <v>35</v>
      </c>
      <c r="L319" s="9">
        <v>1</v>
      </c>
      <c r="M319" s="6">
        <v>39.96</v>
      </c>
      <c r="N319" s="7">
        <v>0</v>
      </c>
      <c r="O319" s="6">
        <v>14.5</v>
      </c>
      <c r="P319" s="6">
        <f t="shared" si="16"/>
        <v>39.96</v>
      </c>
      <c r="Q319" s="6">
        <f t="shared" si="17"/>
        <v>14.5</v>
      </c>
      <c r="R319" s="6">
        <f t="shared" si="18"/>
        <v>25.46</v>
      </c>
      <c r="S319" s="8">
        <f t="shared" si="19"/>
        <v>0.63713713713713716</v>
      </c>
      <c r="T319" s="5">
        <f>YEAR(SalesDataTable[[#This Row],[Order Date]])</f>
        <v>2026</v>
      </c>
    </row>
    <row r="320" spans="1:20" ht="15.6">
      <c r="A320" s="2">
        <v>1286</v>
      </c>
      <c r="B320" s="3">
        <v>46089</v>
      </c>
      <c r="C320" s="13">
        <f>YEAR(SalesDataTable[[#This Row],[Order Date]])</f>
        <v>2026</v>
      </c>
      <c r="D320" s="4" t="str">
        <f>"Q"&amp;ROUNDUP(MONTH(SalesDataTable[[#This Row],[Order Date]])/3,0)</f>
        <v>Q1</v>
      </c>
      <c r="E320" s="4" t="str">
        <f>TEXT(SalesDataTable[[#This Row],[Order Date]],"MMM")</f>
        <v>Mar</v>
      </c>
      <c r="F320" s="4" t="s">
        <v>6</v>
      </c>
      <c r="G320" s="4" t="s">
        <v>7</v>
      </c>
      <c r="H320" s="4" t="s">
        <v>2</v>
      </c>
      <c r="I320" s="4" t="s">
        <v>13</v>
      </c>
      <c r="J320" s="4" t="s">
        <v>9</v>
      </c>
      <c r="K320" s="4" t="s">
        <v>17</v>
      </c>
      <c r="L320" s="9">
        <v>1</v>
      </c>
      <c r="M320" s="6">
        <v>146.6</v>
      </c>
      <c r="N320" s="7">
        <v>0</v>
      </c>
      <c r="O320" s="6">
        <v>78.92</v>
      </c>
      <c r="P320" s="6">
        <f t="shared" si="16"/>
        <v>146.6</v>
      </c>
      <c r="Q320" s="6">
        <f t="shared" si="17"/>
        <v>78.92</v>
      </c>
      <c r="R320" s="6">
        <f t="shared" si="18"/>
        <v>67.679999999999993</v>
      </c>
      <c r="S320" s="8">
        <f t="shared" si="19"/>
        <v>0.46166439290586625</v>
      </c>
      <c r="T320" s="5">
        <f>YEAR(SalesDataTable[[#This Row],[Order Date]])</f>
        <v>2026</v>
      </c>
    </row>
    <row r="321" spans="1:20" ht="15.6">
      <c r="A321" s="2">
        <v>2653</v>
      </c>
      <c r="B321" s="3">
        <v>46089</v>
      </c>
      <c r="C321" s="13">
        <f>YEAR(SalesDataTable[[#This Row],[Order Date]])</f>
        <v>2026</v>
      </c>
      <c r="D321" s="4" t="str">
        <f>"Q"&amp;ROUNDUP(MONTH(SalesDataTable[[#This Row],[Order Date]])/3,0)</f>
        <v>Q1</v>
      </c>
      <c r="E321" s="4" t="str">
        <f>TEXT(SalesDataTable[[#This Row],[Order Date]],"MMM")</f>
        <v>Mar</v>
      </c>
      <c r="F321" s="4" t="s">
        <v>6</v>
      </c>
      <c r="G321" s="4" t="s">
        <v>49</v>
      </c>
      <c r="H321" s="4" t="s">
        <v>19</v>
      </c>
      <c r="I321" s="4" t="s">
        <v>3</v>
      </c>
      <c r="J321" s="4" t="s">
        <v>9</v>
      </c>
      <c r="K321" s="4" t="s">
        <v>10</v>
      </c>
      <c r="L321" s="9">
        <v>1</v>
      </c>
      <c r="M321" s="6">
        <v>94.38</v>
      </c>
      <c r="N321" s="7">
        <v>0</v>
      </c>
      <c r="O321" s="6">
        <v>44.78</v>
      </c>
      <c r="P321" s="6">
        <f t="shared" si="16"/>
        <v>94.38</v>
      </c>
      <c r="Q321" s="6">
        <f t="shared" si="17"/>
        <v>44.78</v>
      </c>
      <c r="R321" s="6">
        <f t="shared" si="18"/>
        <v>49.599999999999994</v>
      </c>
      <c r="S321" s="8">
        <f t="shared" si="19"/>
        <v>0.52553507098961638</v>
      </c>
      <c r="T321" s="5">
        <f>YEAR(SalesDataTable[[#This Row],[Order Date]])</f>
        <v>2026</v>
      </c>
    </row>
    <row r="322" spans="1:20" ht="15.6">
      <c r="A322" s="2">
        <v>4465</v>
      </c>
      <c r="B322" s="3">
        <v>46089</v>
      </c>
      <c r="C322" s="13">
        <f>YEAR(SalesDataTable[[#This Row],[Order Date]])</f>
        <v>2026</v>
      </c>
      <c r="D322" s="4" t="str">
        <f>"Q"&amp;ROUNDUP(MONTH(SalesDataTable[[#This Row],[Order Date]])/3,0)</f>
        <v>Q1</v>
      </c>
      <c r="E322" s="4" t="str">
        <f>TEXT(SalesDataTable[[#This Row],[Order Date]],"MMM")</f>
        <v>Mar</v>
      </c>
      <c r="F322" s="4" t="s">
        <v>6</v>
      </c>
      <c r="G322" s="4" t="s">
        <v>43</v>
      </c>
      <c r="H322" s="4" t="s">
        <v>19</v>
      </c>
      <c r="I322" s="4" t="s">
        <v>3</v>
      </c>
      <c r="J322" s="4" t="s">
        <v>34</v>
      </c>
      <c r="K322" s="4" t="s">
        <v>38</v>
      </c>
      <c r="L322" s="9">
        <v>1</v>
      </c>
      <c r="M322" s="6">
        <v>121.77</v>
      </c>
      <c r="N322" s="7">
        <v>0</v>
      </c>
      <c r="O322" s="6">
        <v>67.52</v>
      </c>
      <c r="P322" s="6">
        <f t="shared" ref="P322:P385" si="20">L322*M322*(1-N322)</f>
        <v>121.77</v>
      </c>
      <c r="Q322" s="6">
        <f t="shared" ref="Q322:Q385" si="21">L322*O322</f>
        <v>67.52</v>
      </c>
      <c r="R322" s="6">
        <f t="shared" ref="R322:R385" si="22">P322-Q322</f>
        <v>54.25</v>
      </c>
      <c r="S322" s="8">
        <f t="shared" ref="S322:S385" si="23">IFERROR(R322/P322,0)</f>
        <v>0.44551203087788455</v>
      </c>
      <c r="T322" s="5">
        <f>YEAR(SalesDataTable[[#This Row],[Order Date]])</f>
        <v>2026</v>
      </c>
    </row>
    <row r="323" spans="1:20" ht="15.6">
      <c r="A323" s="2">
        <v>4576</v>
      </c>
      <c r="B323" s="3">
        <v>46089</v>
      </c>
      <c r="C323" s="13">
        <f>YEAR(SalesDataTable[[#This Row],[Order Date]])</f>
        <v>2026</v>
      </c>
      <c r="D323" s="4" t="str">
        <f>"Q"&amp;ROUNDUP(MONTH(SalesDataTable[[#This Row],[Order Date]])/3,0)</f>
        <v>Q1</v>
      </c>
      <c r="E323" s="4" t="str">
        <f>TEXT(SalesDataTable[[#This Row],[Order Date]],"MMM")</f>
        <v>Mar</v>
      </c>
      <c r="F323" s="4" t="s">
        <v>20</v>
      </c>
      <c r="G323" s="4" t="s">
        <v>33</v>
      </c>
      <c r="H323" s="4" t="s">
        <v>28</v>
      </c>
      <c r="I323" s="4" t="s">
        <v>3</v>
      </c>
      <c r="J323" s="4" t="s">
        <v>23</v>
      </c>
      <c r="K323" s="4" t="s">
        <v>51</v>
      </c>
      <c r="L323" s="9">
        <v>5</v>
      </c>
      <c r="M323" s="6">
        <v>123.29</v>
      </c>
      <c r="N323" s="7">
        <v>0</v>
      </c>
      <c r="O323" s="6">
        <v>61.34</v>
      </c>
      <c r="P323" s="6">
        <f t="shared" si="20"/>
        <v>616.45000000000005</v>
      </c>
      <c r="Q323" s="6">
        <f t="shared" si="21"/>
        <v>306.70000000000005</v>
      </c>
      <c r="R323" s="6">
        <f t="shared" si="22"/>
        <v>309.75</v>
      </c>
      <c r="S323" s="8">
        <f t="shared" si="23"/>
        <v>0.50247384216075919</v>
      </c>
      <c r="T323" s="5">
        <f>YEAR(SalesDataTable[[#This Row],[Order Date]])</f>
        <v>2026</v>
      </c>
    </row>
    <row r="324" spans="1:20" ht="15.6">
      <c r="A324" s="2">
        <v>718</v>
      </c>
      <c r="B324" s="3">
        <v>46090</v>
      </c>
      <c r="C324" s="13">
        <f>YEAR(SalesDataTable[[#This Row],[Order Date]])</f>
        <v>2026</v>
      </c>
      <c r="D324" s="4" t="str">
        <f>"Q"&amp;ROUNDUP(MONTH(SalesDataTable[[#This Row],[Order Date]])/3,0)</f>
        <v>Q1</v>
      </c>
      <c r="E324" s="4" t="str">
        <f>TEXT(SalesDataTable[[#This Row],[Order Date]],"MMM")</f>
        <v>Mar</v>
      </c>
      <c r="F324" s="4" t="s">
        <v>6</v>
      </c>
      <c r="G324" s="4" t="s">
        <v>43</v>
      </c>
      <c r="H324" s="4" t="s">
        <v>2</v>
      </c>
      <c r="I324" s="4" t="s">
        <v>13</v>
      </c>
      <c r="J324" s="4" t="s">
        <v>34</v>
      </c>
      <c r="K324" s="4" t="s">
        <v>35</v>
      </c>
      <c r="L324" s="9">
        <v>1</v>
      </c>
      <c r="M324" s="6">
        <v>41.15</v>
      </c>
      <c r="N324" s="7">
        <v>0.05</v>
      </c>
      <c r="O324" s="6">
        <v>14.4</v>
      </c>
      <c r="P324" s="6">
        <f t="shared" si="20"/>
        <v>39.092499999999994</v>
      </c>
      <c r="Q324" s="6">
        <f t="shared" si="21"/>
        <v>14.4</v>
      </c>
      <c r="R324" s="6">
        <f t="shared" si="22"/>
        <v>24.692499999999995</v>
      </c>
      <c r="S324" s="8">
        <f t="shared" si="23"/>
        <v>0.63164289825414077</v>
      </c>
      <c r="T324" s="5">
        <f>YEAR(SalesDataTable[[#This Row],[Order Date]])</f>
        <v>2026</v>
      </c>
    </row>
    <row r="325" spans="1:20" ht="15.6">
      <c r="A325" s="2">
        <v>1527</v>
      </c>
      <c r="B325" s="3">
        <v>46090</v>
      </c>
      <c r="C325" s="13">
        <f>YEAR(SalesDataTable[[#This Row],[Order Date]])</f>
        <v>2026</v>
      </c>
      <c r="D325" s="4" t="str">
        <f>"Q"&amp;ROUNDUP(MONTH(SalesDataTable[[#This Row],[Order Date]])/3,0)</f>
        <v>Q1</v>
      </c>
      <c r="E325" s="4" t="str">
        <f>TEXT(SalesDataTable[[#This Row],[Order Date]],"MMM")</f>
        <v>Mar</v>
      </c>
      <c r="F325" s="4" t="s">
        <v>20</v>
      </c>
      <c r="G325" s="4" t="s">
        <v>21</v>
      </c>
      <c r="H325" s="4" t="s">
        <v>28</v>
      </c>
      <c r="I325" s="4" t="s">
        <v>13</v>
      </c>
      <c r="J325" s="4" t="s">
        <v>14</v>
      </c>
      <c r="K325" s="4" t="s">
        <v>15</v>
      </c>
      <c r="L325" s="9">
        <v>4</v>
      </c>
      <c r="M325" s="6">
        <v>35.42</v>
      </c>
      <c r="N325" s="7">
        <v>0</v>
      </c>
      <c r="O325" s="6">
        <v>13.31</v>
      </c>
      <c r="P325" s="6">
        <f t="shared" si="20"/>
        <v>141.68</v>
      </c>
      <c r="Q325" s="6">
        <f t="shared" si="21"/>
        <v>53.24</v>
      </c>
      <c r="R325" s="6">
        <f t="shared" si="22"/>
        <v>88.44</v>
      </c>
      <c r="S325" s="8">
        <f t="shared" si="23"/>
        <v>0.62422360248447195</v>
      </c>
      <c r="T325" s="5">
        <f>YEAR(SalesDataTable[[#This Row],[Order Date]])</f>
        <v>2026</v>
      </c>
    </row>
    <row r="326" spans="1:20" ht="15.6">
      <c r="A326" s="2">
        <v>1797</v>
      </c>
      <c r="B326" s="3">
        <v>46090</v>
      </c>
      <c r="C326" s="13">
        <f>YEAR(SalesDataTable[[#This Row],[Order Date]])</f>
        <v>2026</v>
      </c>
      <c r="D326" s="4" t="str">
        <f>"Q"&amp;ROUNDUP(MONTH(SalesDataTable[[#This Row],[Order Date]])/3,0)</f>
        <v>Q1</v>
      </c>
      <c r="E326" s="4" t="str">
        <f>TEXT(SalesDataTable[[#This Row],[Order Date]],"MMM")</f>
        <v>Mar</v>
      </c>
      <c r="F326" s="4" t="s">
        <v>6</v>
      </c>
      <c r="G326" s="4" t="s">
        <v>43</v>
      </c>
      <c r="H326" s="4" t="s">
        <v>2</v>
      </c>
      <c r="I326" s="4" t="s">
        <v>16</v>
      </c>
      <c r="J326" s="4" t="s">
        <v>4</v>
      </c>
      <c r="K326" s="4" t="s">
        <v>30</v>
      </c>
      <c r="L326" s="9">
        <v>1</v>
      </c>
      <c r="M326" s="6">
        <v>103.74</v>
      </c>
      <c r="N326" s="7">
        <v>0.1</v>
      </c>
      <c r="O326" s="6">
        <v>51.32</v>
      </c>
      <c r="P326" s="6">
        <f t="shared" si="20"/>
        <v>93.366</v>
      </c>
      <c r="Q326" s="6">
        <f t="shared" si="21"/>
        <v>51.32</v>
      </c>
      <c r="R326" s="6">
        <f t="shared" si="22"/>
        <v>42.045999999999999</v>
      </c>
      <c r="S326" s="8">
        <f t="shared" si="23"/>
        <v>0.45033523980892404</v>
      </c>
      <c r="T326" s="5">
        <f>YEAR(SalesDataTable[[#This Row],[Order Date]])</f>
        <v>2026</v>
      </c>
    </row>
    <row r="327" spans="1:20" ht="15.6">
      <c r="A327" s="2">
        <v>2917</v>
      </c>
      <c r="B327" s="3">
        <v>46090</v>
      </c>
      <c r="C327" s="13">
        <f>YEAR(SalesDataTable[[#This Row],[Order Date]])</f>
        <v>2026</v>
      </c>
      <c r="D327" s="4" t="str">
        <f>"Q"&amp;ROUNDUP(MONTH(SalesDataTable[[#This Row],[Order Date]])/3,0)</f>
        <v>Q1</v>
      </c>
      <c r="E327" s="4" t="str">
        <f>TEXT(SalesDataTable[[#This Row],[Order Date]],"MMM")</f>
        <v>Mar</v>
      </c>
      <c r="F327" s="4" t="s">
        <v>11</v>
      </c>
      <c r="G327" s="4" t="s">
        <v>52</v>
      </c>
      <c r="H327" s="4" t="s">
        <v>28</v>
      </c>
      <c r="I327" s="4" t="s">
        <v>16</v>
      </c>
      <c r="J327" s="4" t="s">
        <v>14</v>
      </c>
      <c r="K327" s="4" t="s">
        <v>48</v>
      </c>
      <c r="L327" s="9">
        <v>2</v>
      </c>
      <c r="M327" s="6">
        <v>165.49</v>
      </c>
      <c r="N327" s="7">
        <v>0.05</v>
      </c>
      <c r="O327" s="6">
        <v>89.82</v>
      </c>
      <c r="P327" s="6">
        <f t="shared" si="20"/>
        <v>314.43099999999998</v>
      </c>
      <c r="Q327" s="6">
        <f t="shared" si="21"/>
        <v>179.64</v>
      </c>
      <c r="R327" s="6">
        <f t="shared" si="22"/>
        <v>134.791</v>
      </c>
      <c r="S327" s="8">
        <f t="shared" si="23"/>
        <v>0.4286822864157796</v>
      </c>
      <c r="T327" s="5">
        <f>YEAR(SalesDataTable[[#This Row],[Order Date]])</f>
        <v>2026</v>
      </c>
    </row>
    <row r="328" spans="1:20" ht="15.6">
      <c r="A328" s="2">
        <v>4095</v>
      </c>
      <c r="B328" s="3">
        <v>46090</v>
      </c>
      <c r="C328" s="13">
        <f>YEAR(SalesDataTable[[#This Row],[Order Date]])</f>
        <v>2026</v>
      </c>
      <c r="D328" s="4" t="str">
        <f>"Q"&amp;ROUNDUP(MONTH(SalesDataTable[[#This Row],[Order Date]])/3,0)</f>
        <v>Q1</v>
      </c>
      <c r="E328" s="4" t="str">
        <f>TEXT(SalesDataTable[[#This Row],[Order Date]],"MMM")</f>
        <v>Mar</v>
      </c>
      <c r="F328" s="4" t="s">
        <v>6</v>
      </c>
      <c r="G328" s="4" t="s">
        <v>27</v>
      </c>
      <c r="H328" s="4" t="s">
        <v>28</v>
      </c>
      <c r="I328" s="4" t="s">
        <v>13</v>
      </c>
      <c r="J328" s="4" t="s">
        <v>9</v>
      </c>
      <c r="K328" s="4" t="s">
        <v>46</v>
      </c>
      <c r="L328" s="9">
        <v>1</v>
      </c>
      <c r="M328" s="6">
        <v>72.87</v>
      </c>
      <c r="N328" s="7">
        <v>0.05</v>
      </c>
      <c r="O328" s="6">
        <v>32</v>
      </c>
      <c r="P328" s="6">
        <f t="shared" si="20"/>
        <v>69.226500000000001</v>
      </c>
      <c r="Q328" s="6">
        <f t="shared" si="21"/>
        <v>32</v>
      </c>
      <c r="R328" s="6">
        <f t="shared" si="22"/>
        <v>37.226500000000001</v>
      </c>
      <c r="S328" s="8">
        <f t="shared" si="23"/>
        <v>0.53774927231623726</v>
      </c>
      <c r="T328" s="5">
        <f>YEAR(SalesDataTable[[#This Row],[Order Date]])</f>
        <v>2026</v>
      </c>
    </row>
    <row r="329" spans="1:20" ht="15.6">
      <c r="A329" s="2">
        <v>5050</v>
      </c>
      <c r="B329" s="3">
        <v>46090</v>
      </c>
      <c r="C329" s="13">
        <f>YEAR(SalesDataTable[[#This Row],[Order Date]])</f>
        <v>2026</v>
      </c>
      <c r="D329" s="4" t="str">
        <f>"Q"&amp;ROUNDUP(MONTH(SalesDataTable[[#This Row],[Order Date]])/3,0)</f>
        <v>Q1</v>
      </c>
      <c r="E329" s="4" t="str">
        <f>TEXT(SalesDataTable[[#This Row],[Order Date]],"MMM")</f>
        <v>Mar</v>
      </c>
      <c r="F329" s="4" t="s">
        <v>20</v>
      </c>
      <c r="G329" s="4" t="s">
        <v>47</v>
      </c>
      <c r="H329" s="4" t="s">
        <v>19</v>
      </c>
      <c r="I329" s="4" t="s">
        <v>3</v>
      </c>
      <c r="J329" s="4" t="s">
        <v>14</v>
      </c>
      <c r="K329" s="4" t="s">
        <v>48</v>
      </c>
      <c r="L329" s="9">
        <v>1</v>
      </c>
      <c r="M329" s="6">
        <v>161.04</v>
      </c>
      <c r="N329" s="7">
        <v>0</v>
      </c>
      <c r="O329" s="6">
        <v>85.83</v>
      </c>
      <c r="P329" s="6">
        <f t="shared" si="20"/>
        <v>161.04</v>
      </c>
      <c r="Q329" s="6">
        <f t="shared" si="21"/>
        <v>85.83</v>
      </c>
      <c r="R329" s="6">
        <f t="shared" si="22"/>
        <v>75.209999999999994</v>
      </c>
      <c r="S329" s="8">
        <f t="shared" si="23"/>
        <v>0.46702682563338299</v>
      </c>
      <c r="T329" s="5">
        <f>YEAR(SalesDataTable[[#This Row],[Order Date]])</f>
        <v>2026</v>
      </c>
    </row>
    <row r="330" spans="1:20" ht="15.6">
      <c r="A330" s="2">
        <v>709</v>
      </c>
      <c r="B330" s="3">
        <v>46091</v>
      </c>
      <c r="C330" s="13">
        <f>YEAR(SalesDataTable[[#This Row],[Order Date]])</f>
        <v>2026</v>
      </c>
      <c r="D330" s="4" t="str">
        <f>"Q"&amp;ROUNDUP(MONTH(SalesDataTable[[#This Row],[Order Date]])/3,0)</f>
        <v>Q1</v>
      </c>
      <c r="E330" s="4" t="str">
        <f>TEXT(SalesDataTable[[#This Row],[Order Date]],"MMM")</f>
        <v>Mar</v>
      </c>
      <c r="F330" s="4" t="s">
        <v>0</v>
      </c>
      <c r="G330" s="4" t="s">
        <v>1</v>
      </c>
      <c r="H330" s="4" t="s">
        <v>2</v>
      </c>
      <c r="I330" s="4" t="s">
        <v>13</v>
      </c>
      <c r="J330" s="4" t="s">
        <v>14</v>
      </c>
      <c r="K330" s="4" t="s">
        <v>44</v>
      </c>
      <c r="L330" s="9">
        <v>3</v>
      </c>
      <c r="M330" s="6">
        <v>130.6</v>
      </c>
      <c r="N330" s="7">
        <v>0.05</v>
      </c>
      <c r="O330" s="6">
        <v>65.62</v>
      </c>
      <c r="P330" s="6">
        <f t="shared" si="20"/>
        <v>372.20999999999992</v>
      </c>
      <c r="Q330" s="6">
        <f t="shared" si="21"/>
        <v>196.86</v>
      </c>
      <c r="R330" s="6">
        <f t="shared" si="22"/>
        <v>175.34999999999991</v>
      </c>
      <c r="S330" s="8">
        <f t="shared" si="23"/>
        <v>0.47110502135891014</v>
      </c>
      <c r="T330" s="5">
        <f>YEAR(SalesDataTable[[#This Row],[Order Date]])</f>
        <v>2026</v>
      </c>
    </row>
    <row r="331" spans="1:20" ht="15.6">
      <c r="A331" s="2">
        <v>1073</v>
      </c>
      <c r="B331" s="3">
        <v>46091</v>
      </c>
      <c r="C331" s="13">
        <f>YEAR(SalesDataTable[[#This Row],[Order Date]])</f>
        <v>2026</v>
      </c>
      <c r="D331" s="4" t="str">
        <f>"Q"&amp;ROUNDUP(MONTH(SalesDataTable[[#This Row],[Order Date]])/3,0)</f>
        <v>Q1</v>
      </c>
      <c r="E331" s="4" t="str">
        <f>TEXT(SalesDataTable[[#This Row],[Order Date]],"MMM")</f>
        <v>Mar</v>
      </c>
      <c r="F331" s="4" t="s">
        <v>11</v>
      </c>
      <c r="G331" s="4" t="s">
        <v>39</v>
      </c>
      <c r="H331" s="4" t="s">
        <v>28</v>
      </c>
      <c r="I331" s="4" t="s">
        <v>3</v>
      </c>
      <c r="J331" s="4" t="s">
        <v>4</v>
      </c>
      <c r="K331" s="4" t="s">
        <v>5</v>
      </c>
      <c r="L331" s="9">
        <v>2</v>
      </c>
      <c r="M331" s="6">
        <v>81.290000000000006</v>
      </c>
      <c r="N331" s="7">
        <v>0</v>
      </c>
      <c r="O331" s="6">
        <v>43.9</v>
      </c>
      <c r="P331" s="6">
        <f t="shared" si="20"/>
        <v>162.58000000000001</v>
      </c>
      <c r="Q331" s="6">
        <f t="shared" si="21"/>
        <v>87.8</v>
      </c>
      <c r="R331" s="6">
        <f t="shared" si="22"/>
        <v>74.780000000000015</v>
      </c>
      <c r="S331" s="8">
        <f t="shared" si="23"/>
        <v>0.45995817443720022</v>
      </c>
      <c r="T331" s="5">
        <f>YEAR(SalesDataTable[[#This Row],[Order Date]])</f>
        <v>2026</v>
      </c>
    </row>
    <row r="332" spans="1:20" ht="15.6">
      <c r="A332" s="2">
        <v>2623</v>
      </c>
      <c r="B332" s="3">
        <v>46091</v>
      </c>
      <c r="C332" s="13">
        <f>YEAR(SalesDataTable[[#This Row],[Order Date]])</f>
        <v>2026</v>
      </c>
      <c r="D332" s="4" t="str">
        <f>"Q"&amp;ROUNDUP(MONTH(SalesDataTable[[#This Row],[Order Date]])/3,0)</f>
        <v>Q1</v>
      </c>
      <c r="E332" s="4" t="str">
        <f>TEXT(SalesDataTable[[#This Row],[Order Date]],"MMM")</f>
        <v>Mar</v>
      </c>
      <c r="F332" s="4" t="s">
        <v>6</v>
      </c>
      <c r="G332" s="4" t="s">
        <v>43</v>
      </c>
      <c r="H332" s="4" t="s">
        <v>28</v>
      </c>
      <c r="I332" s="4" t="s">
        <v>13</v>
      </c>
      <c r="J332" s="4" t="s">
        <v>4</v>
      </c>
      <c r="K332" s="4" t="s">
        <v>30</v>
      </c>
      <c r="L332" s="9">
        <v>2</v>
      </c>
      <c r="M332" s="6">
        <v>103.33</v>
      </c>
      <c r="N332" s="7">
        <v>0.05</v>
      </c>
      <c r="O332" s="6">
        <v>51.58</v>
      </c>
      <c r="P332" s="6">
        <f t="shared" si="20"/>
        <v>196.327</v>
      </c>
      <c r="Q332" s="6">
        <f t="shared" si="21"/>
        <v>103.16</v>
      </c>
      <c r="R332" s="6">
        <f t="shared" si="22"/>
        <v>93.167000000000002</v>
      </c>
      <c r="S332" s="8">
        <f t="shared" si="23"/>
        <v>0.47455011282197557</v>
      </c>
      <c r="T332" s="5">
        <f>YEAR(SalesDataTable[[#This Row],[Order Date]])</f>
        <v>2026</v>
      </c>
    </row>
    <row r="333" spans="1:20" ht="15.6">
      <c r="A333" s="2">
        <v>2625</v>
      </c>
      <c r="B333" s="3">
        <v>46091</v>
      </c>
      <c r="C333" s="13">
        <f>YEAR(SalesDataTable[[#This Row],[Order Date]])</f>
        <v>2026</v>
      </c>
      <c r="D333" s="4" t="str">
        <f>"Q"&amp;ROUNDUP(MONTH(SalesDataTable[[#This Row],[Order Date]])/3,0)</f>
        <v>Q1</v>
      </c>
      <c r="E333" s="4" t="str">
        <f>TEXT(SalesDataTable[[#This Row],[Order Date]],"MMM")</f>
        <v>Mar</v>
      </c>
      <c r="F333" s="4" t="s">
        <v>20</v>
      </c>
      <c r="G333" s="4" t="s">
        <v>31</v>
      </c>
      <c r="H333" s="4" t="s">
        <v>19</v>
      </c>
      <c r="I333" s="4" t="s">
        <v>16</v>
      </c>
      <c r="J333" s="4" t="s">
        <v>34</v>
      </c>
      <c r="K333" s="4" t="s">
        <v>45</v>
      </c>
      <c r="L333" s="9">
        <v>2</v>
      </c>
      <c r="M333" s="6">
        <v>51.14</v>
      </c>
      <c r="N333" s="7">
        <v>0</v>
      </c>
      <c r="O333" s="6">
        <v>21.58</v>
      </c>
      <c r="P333" s="6">
        <f t="shared" si="20"/>
        <v>102.28</v>
      </c>
      <c r="Q333" s="6">
        <f t="shared" si="21"/>
        <v>43.16</v>
      </c>
      <c r="R333" s="6">
        <f t="shared" si="22"/>
        <v>59.120000000000005</v>
      </c>
      <c r="S333" s="8">
        <f t="shared" si="23"/>
        <v>0.57802111849824012</v>
      </c>
      <c r="T333" s="5">
        <f>YEAR(SalesDataTable[[#This Row],[Order Date]])</f>
        <v>2026</v>
      </c>
    </row>
    <row r="334" spans="1:20" ht="15.6">
      <c r="A334" s="2">
        <v>3304</v>
      </c>
      <c r="B334" s="3">
        <v>46091</v>
      </c>
      <c r="C334" s="13">
        <f>YEAR(SalesDataTable[[#This Row],[Order Date]])</f>
        <v>2026</v>
      </c>
      <c r="D334" s="4" t="str">
        <f>"Q"&amp;ROUNDUP(MONTH(SalesDataTable[[#This Row],[Order Date]])/3,0)</f>
        <v>Q1</v>
      </c>
      <c r="E334" s="4" t="str">
        <f>TEXT(SalesDataTable[[#This Row],[Order Date]],"MMM")</f>
        <v>Mar</v>
      </c>
      <c r="F334" s="4" t="s">
        <v>6</v>
      </c>
      <c r="G334" s="4" t="s">
        <v>43</v>
      </c>
      <c r="H334" s="4" t="s">
        <v>28</v>
      </c>
      <c r="I334" s="4" t="s">
        <v>3</v>
      </c>
      <c r="J334" s="4" t="s">
        <v>4</v>
      </c>
      <c r="K334" s="4" t="s">
        <v>22</v>
      </c>
      <c r="L334" s="9">
        <v>2</v>
      </c>
      <c r="M334" s="6">
        <v>49.7</v>
      </c>
      <c r="N334" s="7">
        <v>0</v>
      </c>
      <c r="O334" s="6">
        <v>23.14</v>
      </c>
      <c r="P334" s="6">
        <f t="shared" si="20"/>
        <v>99.4</v>
      </c>
      <c r="Q334" s="6">
        <f t="shared" si="21"/>
        <v>46.28</v>
      </c>
      <c r="R334" s="6">
        <f t="shared" si="22"/>
        <v>53.120000000000005</v>
      </c>
      <c r="S334" s="8">
        <f t="shared" si="23"/>
        <v>0.53440643863179071</v>
      </c>
      <c r="T334" s="5">
        <f>YEAR(SalesDataTable[[#This Row],[Order Date]])</f>
        <v>2026</v>
      </c>
    </row>
    <row r="335" spans="1:20" ht="15.6">
      <c r="A335" s="2">
        <v>4876</v>
      </c>
      <c r="B335" s="3">
        <v>46091</v>
      </c>
      <c r="C335" s="13">
        <f>YEAR(SalesDataTable[[#This Row],[Order Date]])</f>
        <v>2026</v>
      </c>
      <c r="D335" s="4" t="str">
        <f>"Q"&amp;ROUNDUP(MONTH(SalesDataTable[[#This Row],[Order Date]])/3,0)</f>
        <v>Q1</v>
      </c>
      <c r="E335" s="4" t="str">
        <f>TEXT(SalesDataTable[[#This Row],[Order Date]],"MMM")</f>
        <v>Mar</v>
      </c>
      <c r="F335" s="4" t="s">
        <v>20</v>
      </c>
      <c r="G335" s="4" t="s">
        <v>21</v>
      </c>
      <c r="H335" s="4" t="s">
        <v>2</v>
      </c>
      <c r="I335" s="4" t="s">
        <v>3</v>
      </c>
      <c r="J335" s="4" t="s">
        <v>4</v>
      </c>
      <c r="K335" s="4" t="s">
        <v>26</v>
      </c>
      <c r="L335" s="9">
        <v>1</v>
      </c>
      <c r="M335" s="6">
        <v>39.659999999999997</v>
      </c>
      <c r="N335" s="7">
        <v>0.05</v>
      </c>
      <c r="O335" s="6">
        <v>16.93</v>
      </c>
      <c r="P335" s="6">
        <f t="shared" si="20"/>
        <v>37.676999999999992</v>
      </c>
      <c r="Q335" s="6">
        <f t="shared" si="21"/>
        <v>16.93</v>
      </c>
      <c r="R335" s="6">
        <f t="shared" si="22"/>
        <v>20.746999999999993</v>
      </c>
      <c r="S335" s="8">
        <f t="shared" si="23"/>
        <v>0.5506542452955383</v>
      </c>
      <c r="T335" s="5">
        <f>YEAR(SalesDataTable[[#This Row],[Order Date]])</f>
        <v>2026</v>
      </c>
    </row>
    <row r="336" spans="1:20" ht="15.6">
      <c r="A336" s="2">
        <v>83</v>
      </c>
      <c r="B336" s="3">
        <v>46092</v>
      </c>
      <c r="C336" s="13">
        <f>YEAR(SalesDataTable[[#This Row],[Order Date]])</f>
        <v>2026</v>
      </c>
      <c r="D336" s="4" t="str">
        <f>"Q"&amp;ROUNDUP(MONTH(SalesDataTable[[#This Row],[Order Date]])/3,0)</f>
        <v>Q1</v>
      </c>
      <c r="E336" s="4" t="str">
        <f>TEXT(SalesDataTable[[#This Row],[Order Date]],"MMM")</f>
        <v>Mar</v>
      </c>
      <c r="F336" s="4" t="s">
        <v>6</v>
      </c>
      <c r="G336" s="4" t="s">
        <v>43</v>
      </c>
      <c r="H336" s="4" t="s">
        <v>8</v>
      </c>
      <c r="I336" s="4" t="s">
        <v>16</v>
      </c>
      <c r="J336" s="4" t="s">
        <v>34</v>
      </c>
      <c r="K336" s="4" t="s">
        <v>45</v>
      </c>
      <c r="L336" s="9">
        <v>4</v>
      </c>
      <c r="M336" s="6">
        <v>50.65</v>
      </c>
      <c r="N336" s="7">
        <v>0.15</v>
      </c>
      <c r="O336" s="6">
        <v>22</v>
      </c>
      <c r="P336" s="6">
        <f t="shared" si="20"/>
        <v>172.20999999999998</v>
      </c>
      <c r="Q336" s="6">
        <f t="shared" si="21"/>
        <v>88</v>
      </c>
      <c r="R336" s="6">
        <f t="shared" si="22"/>
        <v>84.20999999999998</v>
      </c>
      <c r="S336" s="8">
        <f t="shared" si="23"/>
        <v>0.48899599326403803</v>
      </c>
      <c r="T336" s="5">
        <f>YEAR(SalesDataTable[[#This Row],[Order Date]])</f>
        <v>2026</v>
      </c>
    </row>
    <row r="337" spans="1:20" ht="15.6">
      <c r="A337" s="2">
        <v>863</v>
      </c>
      <c r="B337" s="3">
        <v>46092</v>
      </c>
      <c r="C337" s="13">
        <f>YEAR(SalesDataTable[[#This Row],[Order Date]])</f>
        <v>2026</v>
      </c>
      <c r="D337" s="4" t="str">
        <f>"Q"&amp;ROUNDUP(MONTH(SalesDataTable[[#This Row],[Order Date]])/3,0)</f>
        <v>Q1</v>
      </c>
      <c r="E337" s="4" t="str">
        <f>TEXT(SalesDataTable[[#This Row],[Order Date]],"MMM")</f>
        <v>Mar</v>
      </c>
      <c r="F337" s="4" t="s">
        <v>11</v>
      </c>
      <c r="G337" s="4" t="s">
        <v>12</v>
      </c>
      <c r="H337" s="4" t="s">
        <v>28</v>
      </c>
      <c r="I337" s="4" t="s">
        <v>3</v>
      </c>
      <c r="J337" s="4" t="s">
        <v>34</v>
      </c>
      <c r="K337" s="4" t="s">
        <v>45</v>
      </c>
      <c r="L337" s="9">
        <v>2</v>
      </c>
      <c r="M337" s="6">
        <v>50.72</v>
      </c>
      <c r="N337" s="7">
        <v>0</v>
      </c>
      <c r="O337" s="6">
        <v>21.88</v>
      </c>
      <c r="P337" s="6">
        <f t="shared" si="20"/>
        <v>101.44</v>
      </c>
      <c r="Q337" s="6">
        <f t="shared" si="21"/>
        <v>43.76</v>
      </c>
      <c r="R337" s="6">
        <f t="shared" si="22"/>
        <v>57.68</v>
      </c>
      <c r="S337" s="8">
        <f t="shared" si="23"/>
        <v>0.56861198738170349</v>
      </c>
      <c r="T337" s="5">
        <f>YEAR(SalesDataTable[[#This Row],[Order Date]])</f>
        <v>2026</v>
      </c>
    </row>
    <row r="338" spans="1:20" ht="15.6">
      <c r="A338" s="2">
        <v>2323</v>
      </c>
      <c r="B338" s="3">
        <v>46092</v>
      </c>
      <c r="C338" s="13">
        <f>YEAR(SalesDataTable[[#This Row],[Order Date]])</f>
        <v>2026</v>
      </c>
      <c r="D338" s="4" t="str">
        <f>"Q"&amp;ROUNDUP(MONTH(SalesDataTable[[#This Row],[Order Date]])/3,0)</f>
        <v>Q1</v>
      </c>
      <c r="E338" s="4" t="str">
        <f>TEXT(SalesDataTable[[#This Row],[Order Date]],"MMM")</f>
        <v>Mar</v>
      </c>
      <c r="F338" s="4" t="s">
        <v>6</v>
      </c>
      <c r="G338" s="4" t="s">
        <v>43</v>
      </c>
      <c r="H338" s="4" t="s">
        <v>19</v>
      </c>
      <c r="I338" s="4" t="s">
        <v>13</v>
      </c>
      <c r="J338" s="4" t="s">
        <v>14</v>
      </c>
      <c r="K338" s="4" t="s">
        <v>15</v>
      </c>
      <c r="L338" s="9">
        <v>2</v>
      </c>
      <c r="M338" s="6">
        <v>36.08</v>
      </c>
      <c r="N338" s="7">
        <v>0.05</v>
      </c>
      <c r="O338" s="6">
        <v>13.19</v>
      </c>
      <c r="P338" s="6">
        <f t="shared" si="20"/>
        <v>68.551999999999992</v>
      </c>
      <c r="Q338" s="6">
        <f t="shared" si="21"/>
        <v>26.38</v>
      </c>
      <c r="R338" s="6">
        <f t="shared" si="22"/>
        <v>42.171999999999997</v>
      </c>
      <c r="S338" s="8">
        <f t="shared" si="23"/>
        <v>0.61518263507993931</v>
      </c>
      <c r="T338" s="5">
        <f>YEAR(SalesDataTable[[#This Row],[Order Date]])</f>
        <v>2026</v>
      </c>
    </row>
    <row r="339" spans="1:20" ht="15.6">
      <c r="A339" s="2">
        <v>3064</v>
      </c>
      <c r="B339" s="3">
        <v>46092</v>
      </c>
      <c r="C339" s="13">
        <f>YEAR(SalesDataTable[[#This Row],[Order Date]])</f>
        <v>2026</v>
      </c>
      <c r="D339" s="4" t="str">
        <f>"Q"&amp;ROUNDUP(MONTH(SalesDataTable[[#This Row],[Order Date]])/3,0)</f>
        <v>Q1</v>
      </c>
      <c r="E339" s="4" t="str">
        <f>TEXT(SalesDataTable[[#This Row],[Order Date]],"MMM")</f>
        <v>Mar</v>
      </c>
      <c r="F339" s="4" t="s">
        <v>20</v>
      </c>
      <c r="G339" s="4" t="s">
        <v>33</v>
      </c>
      <c r="H339" s="4" t="s">
        <v>2</v>
      </c>
      <c r="I339" s="4" t="s">
        <v>3</v>
      </c>
      <c r="J339" s="4" t="s">
        <v>23</v>
      </c>
      <c r="K339" s="4" t="s">
        <v>51</v>
      </c>
      <c r="L339" s="9">
        <v>6</v>
      </c>
      <c r="M339" s="6">
        <v>124.04</v>
      </c>
      <c r="N339" s="7">
        <v>0.05</v>
      </c>
      <c r="O339" s="6">
        <v>61.17</v>
      </c>
      <c r="P339" s="6">
        <f t="shared" si="20"/>
        <v>707.02800000000002</v>
      </c>
      <c r="Q339" s="6">
        <f t="shared" si="21"/>
        <v>367.02</v>
      </c>
      <c r="R339" s="6">
        <f t="shared" si="22"/>
        <v>340.00800000000004</v>
      </c>
      <c r="S339" s="8">
        <f t="shared" si="23"/>
        <v>0.48089750335205966</v>
      </c>
      <c r="T339" s="5">
        <f>YEAR(SalesDataTable[[#This Row],[Order Date]])</f>
        <v>2026</v>
      </c>
    </row>
    <row r="340" spans="1:20" ht="15.6">
      <c r="A340" s="2">
        <v>4995</v>
      </c>
      <c r="B340" s="3">
        <v>46092</v>
      </c>
      <c r="C340" s="13">
        <f>YEAR(SalesDataTable[[#This Row],[Order Date]])</f>
        <v>2026</v>
      </c>
      <c r="D340" s="4" t="str">
        <f>"Q"&amp;ROUNDUP(MONTH(SalesDataTable[[#This Row],[Order Date]])/3,0)</f>
        <v>Q1</v>
      </c>
      <c r="E340" s="4" t="str">
        <f>TEXT(SalesDataTable[[#This Row],[Order Date]],"MMM")</f>
        <v>Mar</v>
      </c>
      <c r="F340" s="4" t="s">
        <v>6</v>
      </c>
      <c r="G340" s="4" t="s">
        <v>43</v>
      </c>
      <c r="H340" s="4" t="s">
        <v>28</v>
      </c>
      <c r="I340" s="4" t="s">
        <v>13</v>
      </c>
      <c r="J340" s="4" t="s">
        <v>9</v>
      </c>
      <c r="K340" s="4" t="s">
        <v>10</v>
      </c>
      <c r="L340" s="9">
        <v>3</v>
      </c>
      <c r="M340" s="6">
        <v>90.31</v>
      </c>
      <c r="N340" s="7">
        <v>0</v>
      </c>
      <c r="O340" s="6">
        <v>44.58</v>
      </c>
      <c r="P340" s="6">
        <f t="shared" si="20"/>
        <v>270.93</v>
      </c>
      <c r="Q340" s="6">
        <f t="shared" si="21"/>
        <v>133.74</v>
      </c>
      <c r="R340" s="6">
        <f t="shared" si="22"/>
        <v>137.19</v>
      </c>
      <c r="S340" s="8">
        <f t="shared" si="23"/>
        <v>0.50636695825489975</v>
      </c>
      <c r="T340" s="5">
        <f>YEAR(SalesDataTable[[#This Row],[Order Date]])</f>
        <v>2026</v>
      </c>
    </row>
    <row r="341" spans="1:20" ht="15.6">
      <c r="A341" s="2">
        <v>46</v>
      </c>
      <c r="B341" s="3">
        <v>46093</v>
      </c>
      <c r="C341" s="13">
        <f>YEAR(SalesDataTable[[#This Row],[Order Date]])</f>
        <v>2026</v>
      </c>
      <c r="D341" s="4" t="str">
        <f>"Q"&amp;ROUNDUP(MONTH(SalesDataTable[[#This Row],[Order Date]])/3,0)</f>
        <v>Q1</v>
      </c>
      <c r="E341" s="4" t="str">
        <f>TEXT(SalesDataTable[[#This Row],[Order Date]],"MMM")</f>
        <v>Mar</v>
      </c>
      <c r="F341" s="4" t="s">
        <v>20</v>
      </c>
      <c r="G341" s="4" t="s">
        <v>31</v>
      </c>
      <c r="H341" s="4" t="s">
        <v>2</v>
      </c>
      <c r="I341" s="4" t="s">
        <v>3</v>
      </c>
      <c r="J341" s="4" t="s">
        <v>9</v>
      </c>
      <c r="K341" s="4" t="s">
        <v>46</v>
      </c>
      <c r="L341" s="9">
        <v>4</v>
      </c>
      <c r="M341" s="6">
        <v>72.63</v>
      </c>
      <c r="N341" s="7">
        <v>0.1</v>
      </c>
      <c r="O341" s="6">
        <v>31.45</v>
      </c>
      <c r="P341" s="6">
        <f t="shared" si="20"/>
        <v>261.46800000000002</v>
      </c>
      <c r="Q341" s="6">
        <f t="shared" si="21"/>
        <v>125.8</v>
      </c>
      <c r="R341" s="6">
        <f t="shared" si="22"/>
        <v>135.66800000000001</v>
      </c>
      <c r="S341" s="8">
        <f t="shared" si="23"/>
        <v>0.51887037801948999</v>
      </c>
      <c r="T341" s="5">
        <f>YEAR(SalesDataTable[[#This Row],[Order Date]])</f>
        <v>2026</v>
      </c>
    </row>
    <row r="342" spans="1:20" ht="15.6">
      <c r="A342" s="2">
        <v>443</v>
      </c>
      <c r="B342" s="3">
        <v>46093</v>
      </c>
      <c r="C342" s="13">
        <f>YEAR(SalesDataTable[[#This Row],[Order Date]])</f>
        <v>2026</v>
      </c>
      <c r="D342" s="4" t="str">
        <f>"Q"&amp;ROUNDUP(MONTH(SalesDataTable[[#This Row],[Order Date]])/3,0)</f>
        <v>Q1</v>
      </c>
      <c r="E342" s="4" t="str">
        <f>TEXT(SalesDataTable[[#This Row],[Order Date]],"MMM")</f>
        <v>Mar</v>
      </c>
      <c r="F342" s="4" t="s">
        <v>6</v>
      </c>
      <c r="G342" s="4" t="s">
        <v>49</v>
      </c>
      <c r="H342" s="4" t="s">
        <v>2</v>
      </c>
      <c r="I342" s="4" t="s">
        <v>3</v>
      </c>
      <c r="J342" s="4" t="s">
        <v>34</v>
      </c>
      <c r="K342" s="4" t="s">
        <v>35</v>
      </c>
      <c r="L342" s="9">
        <v>3</v>
      </c>
      <c r="M342" s="6">
        <v>39.9</v>
      </c>
      <c r="N342" s="7">
        <v>0</v>
      </c>
      <c r="O342" s="6">
        <v>14.49</v>
      </c>
      <c r="P342" s="6">
        <f t="shared" si="20"/>
        <v>119.69999999999999</v>
      </c>
      <c r="Q342" s="6">
        <f t="shared" si="21"/>
        <v>43.47</v>
      </c>
      <c r="R342" s="6">
        <f t="shared" si="22"/>
        <v>76.22999999999999</v>
      </c>
      <c r="S342" s="8">
        <f t="shared" si="23"/>
        <v>0.63684210526315788</v>
      </c>
      <c r="T342" s="5">
        <f>YEAR(SalesDataTable[[#This Row],[Order Date]])</f>
        <v>2026</v>
      </c>
    </row>
    <row r="343" spans="1:20" ht="15.6">
      <c r="A343" s="2">
        <v>759</v>
      </c>
      <c r="B343" s="3">
        <v>46093</v>
      </c>
      <c r="C343" s="13">
        <f>YEAR(SalesDataTable[[#This Row],[Order Date]])</f>
        <v>2026</v>
      </c>
      <c r="D343" s="4" t="str">
        <f>"Q"&amp;ROUNDUP(MONTH(SalesDataTable[[#This Row],[Order Date]])/3,0)</f>
        <v>Q1</v>
      </c>
      <c r="E343" s="4" t="str">
        <f>TEXT(SalesDataTable[[#This Row],[Order Date]],"MMM")</f>
        <v>Mar</v>
      </c>
      <c r="F343" s="4" t="s">
        <v>6</v>
      </c>
      <c r="G343" s="4" t="s">
        <v>43</v>
      </c>
      <c r="H343" s="4" t="s">
        <v>2</v>
      </c>
      <c r="I343" s="4" t="s">
        <v>13</v>
      </c>
      <c r="J343" s="4" t="s">
        <v>34</v>
      </c>
      <c r="K343" s="4" t="s">
        <v>45</v>
      </c>
      <c r="L343" s="9">
        <v>1</v>
      </c>
      <c r="M343" s="6">
        <v>49.79</v>
      </c>
      <c r="N343" s="7">
        <v>0.1</v>
      </c>
      <c r="O343" s="6">
        <v>22.29</v>
      </c>
      <c r="P343" s="6">
        <f t="shared" si="20"/>
        <v>44.811</v>
      </c>
      <c r="Q343" s="6">
        <f t="shared" si="21"/>
        <v>22.29</v>
      </c>
      <c r="R343" s="6">
        <f t="shared" si="22"/>
        <v>22.521000000000001</v>
      </c>
      <c r="S343" s="8">
        <f t="shared" si="23"/>
        <v>0.5025774921336279</v>
      </c>
      <c r="T343" s="5">
        <f>YEAR(SalesDataTable[[#This Row],[Order Date]])</f>
        <v>2026</v>
      </c>
    </row>
    <row r="344" spans="1:20" ht="15.6">
      <c r="A344" s="2">
        <v>1097</v>
      </c>
      <c r="B344" s="3">
        <v>46093</v>
      </c>
      <c r="C344" s="13">
        <f>YEAR(SalesDataTable[[#This Row],[Order Date]])</f>
        <v>2026</v>
      </c>
      <c r="D344" s="4" t="str">
        <f>"Q"&amp;ROUNDUP(MONTH(SalesDataTable[[#This Row],[Order Date]])/3,0)</f>
        <v>Q1</v>
      </c>
      <c r="E344" s="4" t="str">
        <f>TEXT(SalesDataTable[[#This Row],[Order Date]],"MMM")</f>
        <v>Mar</v>
      </c>
      <c r="F344" s="4" t="s">
        <v>11</v>
      </c>
      <c r="G344" s="4" t="s">
        <v>12</v>
      </c>
      <c r="H344" s="4" t="s">
        <v>28</v>
      </c>
      <c r="I344" s="4" t="s">
        <v>13</v>
      </c>
      <c r="J344" s="4" t="s">
        <v>4</v>
      </c>
      <c r="K344" s="4" t="s">
        <v>26</v>
      </c>
      <c r="L344" s="9">
        <v>1</v>
      </c>
      <c r="M344" s="6">
        <v>41.24</v>
      </c>
      <c r="N344" s="7">
        <v>0.05</v>
      </c>
      <c r="O344" s="6">
        <v>16.64</v>
      </c>
      <c r="P344" s="6">
        <f t="shared" si="20"/>
        <v>39.177999999999997</v>
      </c>
      <c r="Q344" s="6">
        <f t="shared" si="21"/>
        <v>16.64</v>
      </c>
      <c r="R344" s="6">
        <f t="shared" si="22"/>
        <v>22.537999999999997</v>
      </c>
      <c r="S344" s="8">
        <f t="shared" si="23"/>
        <v>0.57527183623462141</v>
      </c>
      <c r="T344" s="5">
        <f>YEAR(SalesDataTable[[#This Row],[Order Date]])</f>
        <v>2026</v>
      </c>
    </row>
    <row r="345" spans="1:20" ht="15.6">
      <c r="A345" s="2">
        <v>2152</v>
      </c>
      <c r="B345" s="3">
        <v>46093</v>
      </c>
      <c r="C345" s="13">
        <f>YEAR(SalesDataTable[[#This Row],[Order Date]])</f>
        <v>2026</v>
      </c>
      <c r="D345" s="4" t="str">
        <f>"Q"&amp;ROUNDUP(MONTH(SalesDataTable[[#This Row],[Order Date]])/3,0)</f>
        <v>Q1</v>
      </c>
      <c r="E345" s="4" t="str">
        <f>TEXT(SalesDataTable[[#This Row],[Order Date]],"MMM")</f>
        <v>Mar</v>
      </c>
      <c r="F345" s="4" t="s">
        <v>0</v>
      </c>
      <c r="G345" s="4" t="s">
        <v>36</v>
      </c>
      <c r="H345" s="4" t="s">
        <v>2</v>
      </c>
      <c r="I345" s="4" t="s">
        <v>13</v>
      </c>
      <c r="J345" s="4" t="s">
        <v>9</v>
      </c>
      <c r="K345" s="4" t="s">
        <v>17</v>
      </c>
      <c r="L345" s="9">
        <v>1</v>
      </c>
      <c r="M345" s="6">
        <v>142.88999999999999</v>
      </c>
      <c r="N345" s="7">
        <v>0</v>
      </c>
      <c r="O345" s="6">
        <v>81.099999999999994</v>
      </c>
      <c r="P345" s="6">
        <f t="shared" si="20"/>
        <v>142.88999999999999</v>
      </c>
      <c r="Q345" s="6">
        <f t="shared" si="21"/>
        <v>81.099999999999994</v>
      </c>
      <c r="R345" s="6">
        <f t="shared" si="22"/>
        <v>61.789999999999992</v>
      </c>
      <c r="S345" s="8">
        <f t="shared" si="23"/>
        <v>0.43243054097557559</v>
      </c>
      <c r="T345" s="5">
        <f>YEAR(SalesDataTable[[#This Row],[Order Date]])</f>
        <v>2026</v>
      </c>
    </row>
    <row r="346" spans="1:20" ht="15.6">
      <c r="A346" s="2">
        <v>2512</v>
      </c>
      <c r="B346" s="3">
        <v>46093</v>
      </c>
      <c r="C346" s="13">
        <f>YEAR(SalesDataTable[[#This Row],[Order Date]])</f>
        <v>2026</v>
      </c>
      <c r="D346" s="4" t="str">
        <f>"Q"&amp;ROUNDUP(MONTH(SalesDataTable[[#This Row],[Order Date]])/3,0)</f>
        <v>Q1</v>
      </c>
      <c r="E346" s="4" t="str">
        <f>TEXT(SalesDataTable[[#This Row],[Order Date]],"MMM")</f>
        <v>Mar</v>
      </c>
      <c r="F346" s="4" t="s">
        <v>6</v>
      </c>
      <c r="G346" s="4" t="s">
        <v>7</v>
      </c>
      <c r="H346" s="4" t="s">
        <v>2</v>
      </c>
      <c r="I346" s="4" t="s">
        <v>13</v>
      </c>
      <c r="J346" s="4" t="s">
        <v>23</v>
      </c>
      <c r="K346" s="4" t="s">
        <v>29</v>
      </c>
      <c r="L346" s="9">
        <v>2</v>
      </c>
      <c r="M346" s="6">
        <v>192.76</v>
      </c>
      <c r="N346" s="7">
        <v>0</v>
      </c>
      <c r="O346" s="6">
        <v>103.08</v>
      </c>
      <c r="P346" s="6">
        <f t="shared" si="20"/>
        <v>385.52</v>
      </c>
      <c r="Q346" s="6">
        <f t="shared" si="21"/>
        <v>206.16</v>
      </c>
      <c r="R346" s="6">
        <f t="shared" si="22"/>
        <v>179.35999999999999</v>
      </c>
      <c r="S346" s="8">
        <f t="shared" si="23"/>
        <v>0.46524175140070551</v>
      </c>
      <c r="T346" s="5">
        <f>YEAR(SalesDataTable[[#This Row],[Order Date]])</f>
        <v>2026</v>
      </c>
    </row>
    <row r="347" spans="1:20" ht="15.6">
      <c r="A347" s="2">
        <v>2578</v>
      </c>
      <c r="B347" s="3">
        <v>46093</v>
      </c>
      <c r="C347" s="13">
        <f>YEAR(SalesDataTable[[#This Row],[Order Date]])</f>
        <v>2026</v>
      </c>
      <c r="D347" s="4" t="str">
        <f>"Q"&amp;ROUNDUP(MONTH(SalesDataTable[[#This Row],[Order Date]])/3,0)</f>
        <v>Q1</v>
      </c>
      <c r="E347" s="4" t="str">
        <f>TEXT(SalesDataTable[[#This Row],[Order Date]],"MMM")</f>
        <v>Mar</v>
      </c>
      <c r="F347" s="4" t="s">
        <v>11</v>
      </c>
      <c r="G347" s="4" t="s">
        <v>25</v>
      </c>
      <c r="H347" s="4" t="s">
        <v>2</v>
      </c>
      <c r="I347" s="4" t="s">
        <v>13</v>
      </c>
      <c r="J347" s="4" t="s">
        <v>14</v>
      </c>
      <c r="K347" s="4" t="s">
        <v>48</v>
      </c>
      <c r="L347" s="9">
        <v>1</v>
      </c>
      <c r="M347" s="6">
        <v>165.72</v>
      </c>
      <c r="N347" s="7">
        <v>0</v>
      </c>
      <c r="O347" s="6">
        <v>89.31</v>
      </c>
      <c r="P347" s="6">
        <f t="shared" si="20"/>
        <v>165.72</v>
      </c>
      <c r="Q347" s="6">
        <f t="shared" si="21"/>
        <v>89.31</v>
      </c>
      <c r="R347" s="6">
        <f t="shared" si="22"/>
        <v>76.41</v>
      </c>
      <c r="S347" s="8">
        <f t="shared" si="23"/>
        <v>0.46107892831281677</v>
      </c>
      <c r="T347" s="5">
        <f>YEAR(SalesDataTable[[#This Row],[Order Date]])</f>
        <v>2026</v>
      </c>
    </row>
    <row r="348" spans="1:20" ht="15.6">
      <c r="A348" s="2">
        <v>3302</v>
      </c>
      <c r="B348" s="3">
        <v>46093</v>
      </c>
      <c r="C348" s="13">
        <f>YEAR(SalesDataTable[[#This Row],[Order Date]])</f>
        <v>2026</v>
      </c>
      <c r="D348" s="4" t="str">
        <f>"Q"&amp;ROUNDUP(MONTH(SalesDataTable[[#This Row],[Order Date]])/3,0)</f>
        <v>Q1</v>
      </c>
      <c r="E348" s="4" t="str">
        <f>TEXT(SalesDataTable[[#This Row],[Order Date]],"MMM")</f>
        <v>Mar</v>
      </c>
      <c r="F348" s="4" t="s">
        <v>20</v>
      </c>
      <c r="G348" s="4" t="s">
        <v>31</v>
      </c>
      <c r="H348" s="4" t="s">
        <v>19</v>
      </c>
      <c r="I348" s="4" t="s">
        <v>16</v>
      </c>
      <c r="J348" s="4" t="s">
        <v>14</v>
      </c>
      <c r="K348" s="4" t="s">
        <v>48</v>
      </c>
      <c r="L348" s="9">
        <v>2</v>
      </c>
      <c r="M348" s="6">
        <v>164.33</v>
      </c>
      <c r="N348" s="7">
        <v>0</v>
      </c>
      <c r="O348" s="6">
        <v>86.07</v>
      </c>
      <c r="P348" s="6">
        <f t="shared" si="20"/>
        <v>328.66</v>
      </c>
      <c r="Q348" s="6">
        <f t="shared" si="21"/>
        <v>172.14</v>
      </c>
      <c r="R348" s="6">
        <f t="shared" si="22"/>
        <v>156.52000000000004</v>
      </c>
      <c r="S348" s="8">
        <f t="shared" si="23"/>
        <v>0.47623684050386428</v>
      </c>
      <c r="T348" s="5">
        <f>YEAR(SalesDataTable[[#This Row],[Order Date]])</f>
        <v>2026</v>
      </c>
    </row>
    <row r="349" spans="1:20" ht="15.6">
      <c r="A349" s="2">
        <v>3752</v>
      </c>
      <c r="B349" s="3">
        <v>46093</v>
      </c>
      <c r="C349" s="13">
        <f>YEAR(SalesDataTable[[#This Row],[Order Date]])</f>
        <v>2026</v>
      </c>
      <c r="D349" s="4" t="str">
        <f>"Q"&amp;ROUNDUP(MONTH(SalesDataTable[[#This Row],[Order Date]])/3,0)</f>
        <v>Q1</v>
      </c>
      <c r="E349" s="4" t="str">
        <f>TEXT(SalesDataTable[[#This Row],[Order Date]],"MMM")</f>
        <v>Mar</v>
      </c>
      <c r="F349" s="4" t="s">
        <v>20</v>
      </c>
      <c r="G349" s="4" t="s">
        <v>33</v>
      </c>
      <c r="H349" s="4" t="s">
        <v>8</v>
      </c>
      <c r="I349" s="4" t="s">
        <v>16</v>
      </c>
      <c r="J349" s="4" t="s">
        <v>14</v>
      </c>
      <c r="K349" s="4" t="s">
        <v>32</v>
      </c>
      <c r="L349" s="9">
        <v>3</v>
      </c>
      <c r="M349" s="6">
        <v>45.8</v>
      </c>
      <c r="N349" s="7">
        <v>0.15</v>
      </c>
      <c r="O349" s="6">
        <v>18.47</v>
      </c>
      <c r="P349" s="6">
        <f t="shared" si="20"/>
        <v>116.78999999999998</v>
      </c>
      <c r="Q349" s="6">
        <f t="shared" si="21"/>
        <v>55.41</v>
      </c>
      <c r="R349" s="6">
        <f t="shared" si="22"/>
        <v>61.379999999999981</v>
      </c>
      <c r="S349" s="8">
        <f t="shared" si="23"/>
        <v>0.52555869509375797</v>
      </c>
      <c r="T349" s="5">
        <f>YEAR(SalesDataTable[[#This Row],[Order Date]])</f>
        <v>2026</v>
      </c>
    </row>
    <row r="350" spans="1:20" ht="15.6">
      <c r="A350" s="2">
        <v>4839</v>
      </c>
      <c r="B350" s="3">
        <v>46093</v>
      </c>
      <c r="C350" s="13">
        <f>YEAR(SalesDataTable[[#This Row],[Order Date]])</f>
        <v>2026</v>
      </c>
      <c r="D350" s="4" t="str">
        <f>"Q"&amp;ROUNDUP(MONTH(SalesDataTable[[#This Row],[Order Date]])/3,0)</f>
        <v>Q1</v>
      </c>
      <c r="E350" s="4" t="str">
        <f>TEXT(SalesDataTable[[#This Row],[Order Date]],"MMM")</f>
        <v>Mar</v>
      </c>
      <c r="F350" s="4" t="s">
        <v>6</v>
      </c>
      <c r="G350" s="4" t="s">
        <v>7</v>
      </c>
      <c r="H350" s="4" t="s">
        <v>2</v>
      </c>
      <c r="I350" s="4" t="s">
        <v>13</v>
      </c>
      <c r="J350" s="4" t="s">
        <v>4</v>
      </c>
      <c r="K350" s="4" t="s">
        <v>30</v>
      </c>
      <c r="L350" s="9">
        <v>2</v>
      </c>
      <c r="M350" s="6">
        <v>103.08</v>
      </c>
      <c r="N350" s="7">
        <v>0.05</v>
      </c>
      <c r="O350" s="6">
        <v>49.27</v>
      </c>
      <c r="P350" s="6">
        <f t="shared" si="20"/>
        <v>195.85199999999998</v>
      </c>
      <c r="Q350" s="6">
        <f t="shared" si="21"/>
        <v>98.54</v>
      </c>
      <c r="R350" s="6">
        <f t="shared" si="22"/>
        <v>97.311999999999969</v>
      </c>
      <c r="S350" s="8">
        <f t="shared" si="23"/>
        <v>0.49686497967853266</v>
      </c>
      <c r="T350" s="5">
        <f>YEAR(SalesDataTable[[#This Row],[Order Date]])</f>
        <v>2026</v>
      </c>
    </row>
    <row r="351" spans="1:20" ht="15.6">
      <c r="A351" s="2">
        <v>264</v>
      </c>
      <c r="B351" s="3">
        <v>46094</v>
      </c>
      <c r="C351" s="13">
        <f>YEAR(SalesDataTable[[#This Row],[Order Date]])</f>
        <v>2026</v>
      </c>
      <c r="D351" s="4" t="str">
        <f>"Q"&amp;ROUNDUP(MONTH(SalesDataTable[[#This Row],[Order Date]])/3,0)</f>
        <v>Q1</v>
      </c>
      <c r="E351" s="4" t="str">
        <f>TEXT(SalesDataTable[[#This Row],[Order Date]],"MMM")</f>
        <v>Mar</v>
      </c>
      <c r="F351" s="4" t="s">
        <v>0</v>
      </c>
      <c r="G351" s="4" t="s">
        <v>1</v>
      </c>
      <c r="H351" s="4" t="s">
        <v>2</v>
      </c>
      <c r="I351" s="4" t="s">
        <v>16</v>
      </c>
      <c r="J351" s="4" t="s">
        <v>14</v>
      </c>
      <c r="K351" s="4" t="s">
        <v>32</v>
      </c>
      <c r="L351" s="9">
        <v>4</v>
      </c>
      <c r="M351" s="6">
        <v>47.33</v>
      </c>
      <c r="N351" s="7">
        <v>0</v>
      </c>
      <c r="O351" s="6">
        <v>18.739999999999998</v>
      </c>
      <c r="P351" s="6">
        <f t="shared" si="20"/>
        <v>189.32</v>
      </c>
      <c r="Q351" s="6">
        <f t="shared" si="21"/>
        <v>74.959999999999994</v>
      </c>
      <c r="R351" s="6">
        <f t="shared" si="22"/>
        <v>114.36</v>
      </c>
      <c r="S351" s="8">
        <f t="shared" si="23"/>
        <v>0.60405662370589475</v>
      </c>
      <c r="T351" s="5">
        <f>YEAR(SalesDataTable[[#This Row],[Order Date]])</f>
        <v>2026</v>
      </c>
    </row>
    <row r="352" spans="1:20" ht="15.6">
      <c r="A352" s="2">
        <v>2498</v>
      </c>
      <c r="B352" s="3">
        <v>46094</v>
      </c>
      <c r="C352" s="13">
        <f>YEAR(SalesDataTable[[#This Row],[Order Date]])</f>
        <v>2026</v>
      </c>
      <c r="D352" s="4" t="str">
        <f>"Q"&amp;ROUNDUP(MONTH(SalesDataTable[[#This Row],[Order Date]])/3,0)</f>
        <v>Q1</v>
      </c>
      <c r="E352" s="4" t="str">
        <f>TEXT(SalesDataTable[[#This Row],[Order Date]],"MMM")</f>
        <v>Mar</v>
      </c>
      <c r="F352" s="4" t="s">
        <v>11</v>
      </c>
      <c r="G352" s="4" t="s">
        <v>18</v>
      </c>
      <c r="H352" s="4" t="s">
        <v>19</v>
      </c>
      <c r="I352" s="4" t="s">
        <v>13</v>
      </c>
      <c r="J352" s="4" t="s">
        <v>4</v>
      </c>
      <c r="K352" s="4" t="s">
        <v>22</v>
      </c>
      <c r="L352" s="9">
        <v>1</v>
      </c>
      <c r="M352" s="6">
        <v>50.04</v>
      </c>
      <c r="N352" s="7">
        <v>0</v>
      </c>
      <c r="O352" s="6">
        <v>22.64</v>
      </c>
      <c r="P352" s="6">
        <f t="shared" si="20"/>
        <v>50.04</v>
      </c>
      <c r="Q352" s="6">
        <f t="shared" si="21"/>
        <v>22.64</v>
      </c>
      <c r="R352" s="6">
        <f t="shared" si="22"/>
        <v>27.4</v>
      </c>
      <c r="S352" s="8">
        <f t="shared" si="23"/>
        <v>0.54756195043964828</v>
      </c>
      <c r="T352" s="5">
        <f>YEAR(SalesDataTable[[#This Row],[Order Date]])</f>
        <v>2026</v>
      </c>
    </row>
    <row r="353" spans="1:20" ht="15.6">
      <c r="A353" s="2">
        <v>3929</v>
      </c>
      <c r="B353" s="3">
        <v>46094</v>
      </c>
      <c r="C353" s="13">
        <f>YEAR(SalesDataTable[[#This Row],[Order Date]])</f>
        <v>2026</v>
      </c>
      <c r="D353" s="4" t="str">
        <f>"Q"&amp;ROUNDUP(MONTH(SalesDataTable[[#This Row],[Order Date]])/3,0)</f>
        <v>Q1</v>
      </c>
      <c r="E353" s="4" t="str">
        <f>TEXT(SalesDataTable[[#This Row],[Order Date]],"MMM")</f>
        <v>Mar</v>
      </c>
      <c r="F353" s="4" t="s">
        <v>20</v>
      </c>
      <c r="G353" s="4" t="s">
        <v>47</v>
      </c>
      <c r="H353" s="4" t="s">
        <v>2</v>
      </c>
      <c r="I353" s="4" t="s">
        <v>13</v>
      </c>
      <c r="J353" s="4" t="s">
        <v>34</v>
      </c>
      <c r="K353" s="4" t="s">
        <v>38</v>
      </c>
      <c r="L353" s="9">
        <v>1</v>
      </c>
      <c r="M353" s="6">
        <v>125.69</v>
      </c>
      <c r="N353" s="7">
        <v>0</v>
      </c>
      <c r="O353" s="6">
        <v>67.150000000000006</v>
      </c>
      <c r="P353" s="6">
        <f t="shared" si="20"/>
        <v>125.69</v>
      </c>
      <c r="Q353" s="6">
        <f t="shared" si="21"/>
        <v>67.150000000000006</v>
      </c>
      <c r="R353" s="6">
        <f t="shared" si="22"/>
        <v>58.539999999999992</v>
      </c>
      <c r="S353" s="8">
        <f t="shared" si="23"/>
        <v>0.465749065160315</v>
      </c>
      <c r="T353" s="5">
        <f>YEAR(SalesDataTable[[#This Row],[Order Date]])</f>
        <v>2026</v>
      </c>
    </row>
    <row r="354" spans="1:20" ht="15.6">
      <c r="A354" s="2">
        <v>4195</v>
      </c>
      <c r="B354" s="3">
        <v>46094</v>
      </c>
      <c r="C354" s="13">
        <f>YEAR(SalesDataTable[[#This Row],[Order Date]])</f>
        <v>2026</v>
      </c>
      <c r="D354" s="4" t="str">
        <f>"Q"&amp;ROUNDUP(MONTH(SalesDataTable[[#This Row],[Order Date]])/3,0)</f>
        <v>Q1</v>
      </c>
      <c r="E354" s="4" t="str">
        <f>TEXT(SalesDataTable[[#This Row],[Order Date]],"MMM")</f>
        <v>Mar</v>
      </c>
      <c r="F354" s="4" t="s">
        <v>20</v>
      </c>
      <c r="G354" s="4" t="s">
        <v>47</v>
      </c>
      <c r="H354" s="4" t="s">
        <v>28</v>
      </c>
      <c r="I354" s="4" t="s">
        <v>13</v>
      </c>
      <c r="J354" s="4" t="s">
        <v>9</v>
      </c>
      <c r="K354" s="4" t="s">
        <v>17</v>
      </c>
      <c r="L354" s="9">
        <v>2</v>
      </c>
      <c r="M354" s="6">
        <v>142.72999999999999</v>
      </c>
      <c r="N354" s="7">
        <v>0.1</v>
      </c>
      <c r="O354" s="6">
        <v>77.28</v>
      </c>
      <c r="P354" s="6">
        <f t="shared" si="20"/>
        <v>256.91399999999999</v>
      </c>
      <c r="Q354" s="6">
        <f t="shared" si="21"/>
        <v>154.56</v>
      </c>
      <c r="R354" s="6">
        <f t="shared" si="22"/>
        <v>102.35399999999998</v>
      </c>
      <c r="S354" s="8">
        <f t="shared" si="23"/>
        <v>0.39839790747098247</v>
      </c>
      <c r="T354" s="5">
        <f>YEAR(SalesDataTable[[#This Row],[Order Date]])</f>
        <v>2026</v>
      </c>
    </row>
    <row r="355" spans="1:20" ht="15.6">
      <c r="A355" s="2">
        <v>4684</v>
      </c>
      <c r="B355" s="3">
        <v>46094</v>
      </c>
      <c r="C355" s="13">
        <f>YEAR(SalesDataTable[[#This Row],[Order Date]])</f>
        <v>2026</v>
      </c>
      <c r="D355" s="4" t="str">
        <f>"Q"&amp;ROUNDUP(MONTH(SalesDataTable[[#This Row],[Order Date]])/3,0)</f>
        <v>Q1</v>
      </c>
      <c r="E355" s="4" t="str">
        <f>TEXT(SalesDataTable[[#This Row],[Order Date]],"MMM")</f>
        <v>Mar</v>
      </c>
      <c r="F355" s="4" t="s">
        <v>6</v>
      </c>
      <c r="G355" s="4" t="s">
        <v>43</v>
      </c>
      <c r="H355" s="4" t="s">
        <v>2</v>
      </c>
      <c r="I355" s="4" t="s">
        <v>3</v>
      </c>
      <c r="J355" s="4" t="s">
        <v>34</v>
      </c>
      <c r="K355" s="4" t="s">
        <v>38</v>
      </c>
      <c r="L355" s="9">
        <v>4</v>
      </c>
      <c r="M355" s="6">
        <v>124.36</v>
      </c>
      <c r="N355" s="7">
        <v>0</v>
      </c>
      <c r="O355" s="6">
        <v>68.790000000000006</v>
      </c>
      <c r="P355" s="6">
        <f t="shared" si="20"/>
        <v>497.44</v>
      </c>
      <c r="Q355" s="6">
        <f t="shared" si="21"/>
        <v>275.16000000000003</v>
      </c>
      <c r="R355" s="6">
        <f t="shared" si="22"/>
        <v>222.27999999999997</v>
      </c>
      <c r="S355" s="8">
        <f t="shared" si="23"/>
        <v>0.44684786104856861</v>
      </c>
      <c r="T355" s="5">
        <f>YEAR(SalesDataTable[[#This Row],[Order Date]])</f>
        <v>2026</v>
      </c>
    </row>
    <row r="356" spans="1:20" ht="15.6">
      <c r="A356" s="2">
        <v>313</v>
      </c>
      <c r="B356" s="3">
        <v>46095</v>
      </c>
      <c r="C356" s="13">
        <f>YEAR(SalesDataTable[[#This Row],[Order Date]])</f>
        <v>2026</v>
      </c>
      <c r="D356" s="4" t="str">
        <f>"Q"&amp;ROUNDUP(MONTH(SalesDataTable[[#This Row],[Order Date]])/3,0)</f>
        <v>Q1</v>
      </c>
      <c r="E356" s="4" t="str">
        <f>TEXT(SalesDataTable[[#This Row],[Order Date]],"MMM")</f>
        <v>Mar</v>
      </c>
      <c r="F356" s="4" t="s">
        <v>20</v>
      </c>
      <c r="G356" s="4" t="s">
        <v>33</v>
      </c>
      <c r="H356" s="4" t="s">
        <v>2</v>
      </c>
      <c r="I356" s="4" t="s">
        <v>13</v>
      </c>
      <c r="J356" s="4" t="s">
        <v>4</v>
      </c>
      <c r="K356" s="4" t="s">
        <v>26</v>
      </c>
      <c r="L356" s="9">
        <v>4</v>
      </c>
      <c r="M356" s="6">
        <v>40.42</v>
      </c>
      <c r="N356" s="7">
        <v>0.1</v>
      </c>
      <c r="O356" s="6">
        <v>16.25</v>
      </c>
      <c r="P356" s="6">
        <f t="shared" si="20"/>
        <v>145.512</v>
      </c>
      <c r="Q356" s="6">
        <f t="shared" si="21"/>
        <v>65</v>
      </c>
      <c r="R356" s="6">
        <f t="shared" si="22"/>
        <v>80.512</v>
      </c>
      <c r="S356" s="8">
        <f t="shared" si="23"/>
        <v>0.5533014459288581</v>
      </c>
      <c r="T356" s="5">
        <f>YEAR(SalesDataTable[[#This Row],[Order Date]])</f>
        <v>2026</v>
      </c>
    </row>
    <row r="357" spans="1:20" ht="15.6">
      <c r="A357" s="2">
        <v>1056</v>
      </c>
      <c r="B357" s="3">
        <v>46095</v>
      </c>
      <c r="C357" s="13">
        <f>YEAR(SalesDataTable[[#This Row],[Order Date]])</f>
        <v>2026</v>
      </c>
      <c r="D357" s="4" t="str">
        <f>"Q"&amp;ROUNDUP(MONTH(SalesDataTable[[#This Row],[Order Date]])/3,0)</f>
        <v>Q1</v>
      </c>
      <c r="E357" s="4" t="str">
        <f>TEXT(SalesDataTable[[#This Row],[Order Date]],"MMM")</f>
        <v>Mar</v>
      </c>
      <c r="F357" s="4" t="s">
        <v>0</v>
      </c>
      <c r="G357" s="4" t="s">
        <v>50</v>
      </c>
      <c r="H357" s="4" t="s">
        <v>2</v>
      </c>
      <c r="I357" s="4" t="s">
        <v>3</v>
      </c>
      <c r="J357" s="4" t="s">
        <v>23</v>
      </c>
      <c r="K357" s="4" t="s">
        <v>29</v>
      </c>
      <c r="L357" s="9">
        <v>1</v>
      </c>
      <c r="M357" s="6">
        <v>192.86</v>
      </c>
      <c r="N357" s="7">
        <v>0</v>
      </c>
      <c r="O357" s="6">
        <v>101.13</v>
      </c>
      <c r="P357" s="6">
        <f t="shared" si="20"/>
        <v>192.86</v>
      </c>
      <c r="Q357" s="6">
        <f t="shared" si="21"/>
        <v>101.13</v>
      </c>
      <c r="R357" s="6">
        <f t="shared" si="22"/>
        <v>91.730000000000018</v>
      </c>
      <c r="S357" s="8">
        <f t="shared" si="23"/>
        <v>0.475629990666805</v>
      </c>
      <c r="T357" s="5">
        <f>YEAR(SalesDataTable[[#This Row],[Order Date]])</f>
        <v>2026</v>
      </c>
    </row>
    <row r="358" spans="1:20" ht="15.6">
      <c r="A358" s="2">
        <v>2189</v>
      </c>
      <c r="B358" s="3">
        <v>46095</v>
      </c>
      <c r="C358" s="13">
        <f>YEAR(SalesDataTable[[#This Row],[Order Date]])</f>
        <v>2026</v>
      </c>
      <c r="D358" s="4" t="str">
        <f>"Q"&amp;ROUNDUP(MONTH(SalesDataTable[[#This Row],[Order Date]])/3,0)</f>
        <v>Q1</v>
      </c>
      <c r="E358" s="4" t="str">
        <f>TEXT(SalesDataTable[[#This Row],[Order Date]],"MMM")</f>
        <v>Mar</v>
      </c>
      <c r="F358" s="4" t="s">
        <v>20</v>
      </c>
      <c r="G358" s="4" t="s">
        <v>21</v>
      </c>
      <c r="H358" s="4" t="s">
        <v>28</v>
      </c>
      <c r="I358" s="4" t="s">
        <v>13</v>
      </c>
      <c r="J358" s="4" t="s">
        <v>9</v>
      </c>
      <c r="K358" s="4" t="s">
        <v>46</v>
      </c>
      <c r="L358" s="9">
        <v>2</v>
      </c>
      <c r="M358" s="6">
        <v>72.34</v>
      </c>
      <c r="N358" s="7">
        <v>0</v>
      </c>
      <c r="O358" s="6">
        <v>33.29</v>
      </c>
      <c r="P358" s="6">
        <f t="shared" si="20"/>
        <v>144.68</v>
      </c>
      <c r="Q358" s="6">
        <f t="shared" si="21"/>
        <v>66.58</v>
      </c>
      <c r="R358" s="6">
        <f t="shared" si="22"/>
        <v>78.100000000000009</v>
      </c>
      <c r="S358" s="8">
        <f t="shared" si="23"/>
        <v>0.53981199889411113</v>
      </c>
      <c r="T358" s="5">
        <f>YEAR(SalesDataTable[[#This Row],[Order Date]])</f>
        <v>2026</v>
      </c>
    </row>
    <row r="359" spans="1:20" ht="15.6">
      <c r="A359" s="2">
        <v>2617</v>
      </c>
      <c r="B359" s="3">
        <v>46095</v>
      </c>
      <c r="C359" s="13">
        <f>YEAR(SalesDataTable[[#This Row],[Order Date]])</f>
        <v>2026</v>
      </c>
      <c r="D359" s="4" t="str">
        <f>"Q"&amp;ROUNDUP(MONTH(SalesDataTable[[#This Row],[Order Date]])/3,0)</f>
        <v>Q1</v>
      </c>
      <c r="E359" s="4" t="str">
        <f>TEXT(SalesDataTable[[#This Row],[Order Date]],"MMM")</f>
        <v>Mar</v>
      </c>
      <c r="F359" s="4" t="s">
        <v>20</v>
      </c>
      <c r="G359" s="4" t="s">
        <v>47</v>
      </c>
      <c r="H359" s="4" t="s">
        <v>2</v>
      </c>
      <c r="I359" s="4" t="s">
        <v>13</v>
      </c>
      <c r="J359" s="4" t="s">
        <v>14</v>
      </c>
      <c r="K359" s="4" t="s">
        <v>15</v>
      </c>
      <c r="L359" s="9">
        <v>2</v>
      </c>
      <c r="M359" s="6">
        <v>35.409999999999997</v>
      </c>
      <c r="N359" s="7">
        <v>0</v>
      </c>
      <c r="O359" s="6">
        <v>13.89</v>
      </c>
      <c r="P359" s="6">
        <f t="shared" si="20"/>
        <v>70.819999999999993</v>
      </c>
      <c r="Q359" s="6">
        <f t="shared" si="21"/>
        <v>27.78</v>
      </c>
      <c r="R359" s="6">
        <f t="shared" si="22"/>
        <v>43.039999999999992</v>
      </c>
      <c r="S359" s="8">
        <f t="shared" si="23"/>
        <v>0.60773792713922614</v>
      </c>
      <c r="T359" s="5">
        <f>YEAR(SalesDataTable[[#This Row],[Order Date]])</f>
        <v>2026</v>
      </c>
    </row>
    <row r="360" spans="1:20" ht="15.6">
      <c r="A360" s="2">
        <v>2901</v>
      </c>
      <c r="B360" s="3">
        <v>46095</v>
      </c>
      <c r="C360" s="13">
        <f>YEAR(SalesDataTable[[#This Row],[Order Date]])</f>
        <v>2026</v>
      </c>
      <c r="D360" s="4" t="str">
        <f>"Q"&amp;ROUNDUP(MONTH(SalesDataTable[[#This Row],[Order Date]])/3,0)</f>
        <v>Q1</v>
      </c>
      <c r="E360" s="4" t="str">
        <f>TEXT(SalesDataTable[[#This Row],[Order Date]],"MMM")</f>
        <v>Mar</v>
      </c>
      <c r="F360" s="4" t="s">
        <v>20</v>
      </c>
      <c r="G360" s="4" t="s">
        <v>33</v>
      </c>
      <c r="H360" s="4" t="s">
        <v>8</v>
      </c>
      <c r="I360" s="4" t="s">
        <v>16</v>
      </c>
      <c r="J360" s="4" t="s">
        <v>4</v>
      </c>
      <c r="K360" s="4" t="s">
        <v>30</v>
      </c>
      <c r="L360" s="9">
        <v>12</v>
      </c>
      <c r="M360" s="6">
        <v>102.25</v>
      </c>
      <c r="N360" s="7">
        <v>0.1</v>
      </c>
      <c r="O360" s="6">
        <v>51.07</v>
      </c>
      <c r="P360" s="6">
        <f t="shared" si="20"/>
        <v>1104.3</v>
      </c>
      <c r="Q360" s="6">
        <f t="shared" si="21"/>
        <v>612.84</v>
      </c>
      <c r="R360" s="6">
        <f t="shared" si="22"/>
        <v>491.45999999999992</v>
      </c>
      <c r="S360" s="8">
        <f t="shared" si="23"/>
        <v>0.44504210812279266</v>
      </c>
      <c r="T360" s="5">
        <f>YEAR(SalesDataTable[[#This Row],[Order Date]])</f>
        <v>2026</v>
      </c>
    </row>
    <row r="361" spans="1:20" ht="15.6">
      <c r="A361" s="2">
        <v>2952</v>
      </c>
      <c r="B361" s="3">
        <v>46095</v>
      </c>
      <c r="C361" s="13">
        <f>YEAR(SalesDataTable[[#This Row],[Order Date]])</f>
        <v>2026</v>
      </c>
      <c r="D361" s="4" t="str">
        <f>"Q"&amp;ROUNDUP(MONTH(SalesDataTable[[#This Row],[Order Date]])/3,0)</f>
        <v>Q1</v>
      </c>
      <c r="E361" s="4" t="str">
        <f>TEXT(SalesDataTable[[#This Row],[Order Date]],"MMM")</f>
        <v>Mar</v>
      </c>
      <c r="F361" s="4" t="s">
        <v>6</v>
      </c>
      <c r="G361" s="4" t="s">
        <v>7</v>
      </c>
      <c r="H361" s="4" t="s">
        <v>2</v>
      </c>
      <c r="I361" s="4" t="s">
        <v>13</v>
      </c>
      <c r="J361" s="4" t="s">
        <v>4</v>
      </c>
      <c r="K361" s="4" t="s">
        <v>22</v>
      </c>
      <c r="L361" s="9">
        <v>1</v>
      </c>
      <c r="M361" s="6">
        <v>51.86</v>
      </c>
      <c r="N361" s="7">
        <v>0.1</v>
      </c>
      <c r="O361" s="6">
        <v>22.34</v>
      </c>
      <c r="P361" s="6">
        <f t="shared" si="20"/>
        <v>46.673999999999999</v>
      </c>
      <c r="Q361" s="6">
        <f t="shared" si="21"/>
        <v>22.34</v>
      </c>
      <c r="R361" s="6">
        <f t="shared" si="22"/>
        <v>24.334</v>
      </c>
      <c r="S361" s="8">
        <f t="shared" si="23"/>
        <v>0.52136092899687192</v>
      </c>
      <c r="T361" s="5">
        <f>YEAR(SalesDataTable[[#This Row],[Order Date]])</f>
        <v>2026</v>
      </c>
    </row>
    <row r="362" spans="1:20" ht="15.6">
      <c r="A362" s="2">
        <v>3421</v>
      </c>
      <c r="B362" s="3">
        <v>46095</v>
      </c>
      <c r="C362" s="13">
        <f>YEAR(SalesDataTable[[#This Row],[Order Date]])</f>
        <v>2026</v>
      </c>
      <c r="D362" s="4" t="str">
        <f>"Q"&amp;ROUNDUP(MONTH(SalesDataTable[[#This Row],[Order Date]])/3,0)</f>
        <v>Q1</v>
      </c>
      <c r="E362" s="4" t="str">
        <f>TEXT(SalesDataTable[[#This Row],[Order Date]],"MMM")</f>
        <v>Mar</v>
      </c>
      <c r="F362" s="4" t="s">
        <v>20</v>
      </c>
      <c r="G362" s="4" t="s">
        <v>33</v>
      </c>
      <c r="H362" s="4" t="s">
        <v>2</v>
      </c>
      <c r="I362" s="4" t="s">
        <v>3</v>
      </c>
      <c r="J362" s="4" t="s">
        <v>14</v>
      </c>
      <c r="K362" s="4" t="s">
        <v>15</v>
      </c>
      <c r="L362" s="9">
        <v>1</v>
      </c>
      <c r="M362" s="6">
        <v>36.520000000000003</v>
      </c>
      <c r="N362" s="7">
        <v>0.05</v>
      </c>
      <c r="O362" s="6">
        <v>13.23</v>
      </c>
      <c r="P362" s="6">
        <f t="shared" si="20"/>
        <v>34.694000000000003</v>
      </c>
      <c r="Q362" s="6">
        <f t="shared" si="21"/>
        <v>13.23</v>
      </c>
      <c r="R362" s="6">
        <f t="shared" si="22"/>
        <v>21.464000000000002</v>
      </c>
      <c r="S362" s="8">
        <f t="shared" si="23"/>
        <v>0.61866605176687617</v>
      </c>
      <c r="T362" s="5">
        <f>YEAR(SalesDataTable[[#This Row],[Order Date]])</f>
        <v>2026</v>
      </c>
    </row>
    <row r="363" spans="1:20" ht="15.6">
      <c r="A363" s="2">
        <v>3536</v>
      </c>
      <c r="B363" s="3">
        <v>46095</v>
      </c>
      <c r="C363" s="13">
        <f>YEAR(SalesDataTable[[#This Row],[Order Date]])</f>
        <v>2026</v>
      </c>
      <c r="D363" s="4" t="str">
        <f>"Q"&amp;ROUNDUP(MONTH(SalesDataTable[[#This Row],[Order Date]])/3,0)</f>
        <v>Q1</v>
      </c>
      <c r="E363" s="4" t="str">
        <f>TEXT(SalesDataTable[[#This Row],[Order Date]],"MMM")</f>
        <v>Mar</v>
      </c>
      <c r="F363" s="4" t="s">
        <v>11</v>
      </c>
      <c r="G363" s="4" t="s">
        <v>39</v>
      </c>
      <c r="H363" s="4" t="s">
        <v>2</v>
      </c>
      <c r="I363" s="4" t="s">
        <v>13</v>
      </c>
      <c r="J363" s="4" t="s">
        <v>9</v>
      </c>
      <c r="K363" s="4" t="s">
        <v>37</v>
      </c>
      <c r="L363" s="9">
        <v>2</v>
      </c>
      <c r="M363" s="6">
        <v>153.66</v>
      </c>
      <c r="N363" s="7">
        <v>0.1</v>
      </c>
      <c r="O363" s="6">
        <v>78.430000000000007</v>
      </c>
      <c r="P363" s="6">
        <f t="shared" si="20"/>
        <v>276.58800000000002</v>
      </c>
      <c r="Q363" s="6">
        <f t="shared" si="21"/>
        <v>156.86000000000001</v>
      </c>
      <c r="R363" s="6">
        <f t="shared" si="22"/>
        <v>119.72800000000001</v>
      </c>
      <c r="S363" s="8">
        <f t="shared" si="23"/>
        <v>0.43287488972768162</v>
      </c>
      <c r="T363" s="5">
        <f>YEAR(SalesDataTable[[#This Row],[Order Date]])</f>
        <v>2026</v>
      </c>
    </row>
    <row r="364" spans="1:20" ht="15.6">
      <c r="A364" s="2">
        <v>3878</v>
      </c>
      <c r="B364" s="3">
        <v>46095</v>
      </c>
      <c r="C364" s="13">
        <f>YEAR(SalesDataTable[[#This Row],[Order Date]])</f>
        <v>2026</v>
      </c>
      <c r="D364" s="4" t="str">
        <f>"Q"&amp;ROUNDUP(MONTH(SalesDataTable[[#This Row],[Order Date]])/3,0)</f>
        <v>Q1</v>
      </c>
      <c r="E364" s="4" t="str">
        <f>TEXT(SalesDataTable[[#This Row],[Order Date]],"MMM")</f>
        <v>Mar</v>
      </c>
      <c r="F364" s="4" t="s">
        <v>6</v>
      </c>
      <c r="G364" s="4" t="s">
        <v>49</v>
      </c>
      <c r="H364" s="4" t="s">
        <v>28</v>
      </c>
      <c r="I364" s="4" t="s">
        <v>3</v>
      </c>
      <c r="J364" s="4" t="s">
        <v>34</v>
      </c>
      <c r="K364" s="4" t="s">
        <v>35</v>
      </c>
      <c r="L364" s="9">
        <v>1</v>
      </c>
      <c r="M364" s="6">
        <v>41.05</v>
      </c>
      <c r="N364" s="7">
        <v>0.1</v>
      </c>
      <c r="O364" s="6">
        <v>14.94</v>
      </c>
      <c r="P364" s="6">
        <f t="shared" si="20"/>
        <v>36.945</v>
      </c>
      <c r="Q364" s="6">
        <f t="shared" si="21"/>
        <v>14.94</v>
      </c>
      <c r="R364" s="6">
        <f t="shared" si="22"/>
        <v>22.005000000000003</v>
      </c>
      <c r="S364" s="8">
        <f t="shared" si="23"/>
        <v>0.59561510353227776</v>
      </c>
      <c r="T364" s="5">
        <f>YEAR(SalesDataTable[[#This Row],[Order Date]])</f>
        <v>2026</v>
      </c>
    </row>
    <row r="365" spans="1:20" ht="15.6">
      <c r="A365" s="2">
        <v>2027</v>
      </c>
      <c r="B365" s="3">
        <v>46096</v>
      </c>
      <c r="C365" s="13">
        <f>YEAR(SalesDataTable[[#This Row],[Order Date]])</f>
        <v>2026</v>
      </c>
      <c r="D365" s="4" t="str">
        <f>"Q"&amp;ROUNDUP(MONTH(SalesDataTable[[#This Row],[Order Date]])/3,0)</f>
        <v>Q1</v>
      </c>
      <c r="E365" s="4" t="str">
        <f>TEXT(SalesDataTable[[#This Row],[Order Date]],"MMM")</f>
        <v>Mar</v>
      </c>
      <c r="F365" s="4" t="s">
        <v>11</v>
      </c>
      <c r="G365" s="4" t="s">
        <v>12</v>
      </c>
      <c r="H365" s="4" t="s">
        <v>2</v>
      </c>
      <c r="I365" s="4" t="s">
        <v>3</v>
      </c>
      <c r="J365" s="4" t="s">
        <v>14</v>
      </c>
      <c r="K365" s="4" t="s">
        <v>44</v>
      </c>
      <c r="L365" s="9">
        <v>4</v>
      </c>
      <c r="M365" s="6">
        <v>136.21</v>
      </c>
      <c r="N365" s="7">
        <v>0.05</v>
      </c>
      <c r="O365" s="6">
        <v>68.55</v>
      </c>
      <c r="P365" s="6">
        <f t="shared" si="20"/>
        <v>517.59799999999996</v>
      </c>
      <c r="Q365" s="6">
        <f t="shared" si="21"/>
        <v>274.2</v>
      </c>
      <c r="R365" s="6">
        <f t="shared" si="22"/>
        <v>243.39799999999997</v>
      </c>
      <c r="S365" s="8">
        <f t="shared" si="23"/>
        <v>0.4702452482428448</v>
      </c>
      <c r="T365" s="5">
        <f>YEAR(SalesDataTable[[#This Row],[Order Date]])</f>
        <v>2026</v>
      </c>
    </row>
    <row r="366" spans="1:20" ht="15.6">
      <c r="A366" s="2">
        <v>3280</v>
      </c>
      <c r="B366" s="3">
        <v>46096</v>
      </c>
      <c r="C366" s="13">
        <f>YEAR(SalesDataTable[[#This Row],[Order Date]])</f>
        <v>2026</v>
      </c>
      <c r="D366" s="4" t="str">
        <f>"Q"&amp;ROUNDUP(MONTH(SalesDataTable[[#This Row],[Order Date]])/3,0)</f>
        <v>Q1</v>
      </c>
      <c r="E366" s="4" t="str">
        <f>TEXT(SalesDataTable[[#This Row],[Order Date]],"MMM")</f>
        <v>Mar</v>
      </c>
      <c r="F366" s="4" t="s">
        <v>20</v>
      </c>
      <c r="G366" s="4" t="s">
        <v>21</v>
      </c>
      <c r="H366" s="4" t="s">
        <v>2</v>
      </c>
      <c r="I366" s="4" t="s">
        <v>3</v>
      </c>
      <c r="J366" s="4" t="s">
        <v>14</v>
      </c>
      <c r="K366" s="4" t="s">
        <v>32</v>
      </c>
      <c r="L366" s="9">
        <v>3</v>
      </c>
      <c r="M366" s="6">
        <v>46.68</v>
      </c>
      <c r="N366" s="7">
        <v>0</v>
      </c>
      <c r="O366" s="6">
        <v>18.760000000000002</v>
      </c>
      <c r="P366" s="6">
        <f t="shared" si="20"/>
        <v>140.04</v>
      </c>
      <c r="Q366" s="6">
        <f t="shared" si="21"/>
        <v>56.28</v>
      </c>
      <c r="R366" s="6">
        <f t="shared" si="22"/>
        <v>83.759999999999991</v>
      </c>
      <c r="S366" s="8">
        <f t="shared" si="23"/>
        <v>0.59811482433590402</v>
      </c>
      <c r="T366" s="5">
        <f>YEAR(SalesDataTable[[#This Row],[Order Date]])</f>
        <v>2026</v>
      </c>
    </row>
    <row r="367" spans="1:20" ht="15.6">
      <c r="A367" s="2">
        <v>5149</v>
      </c>
      <c r="B367" s="3">
        <v>46096</v>
      </c>
      <c r="C367" s="13">
        <f>YEAR(SalesDataTable[[#This Row],[Order Date]])</f>
        <v>2026</v>
      </c>
      <c r="D367" s="4" t="str">
        <f>"Q"&amp;ROUNDUP(MONTH(SalesDataTable[[#This Row],[Order Date]])/3,0)</f>
        <v>Q1</v>
      </c>
      <c r="E367" s="4" t="str">
        <f>TEXT(SalesDataTable[[#This Row],[Order Date]],"MMM")</f>
        <v>Mar</v>
      </c>
      <c r="F367" s="4" t="s">
        <v>6</v>
      </c>
      <c r="G367" s="4" t="s">
        <v>43</v>
      </c>
      <c r="H367" s="4" t="s">
        <v>19</v>
      </c>
      <c r="I367" s="4" t="s">
        <v>13</v>
      </c>
      <c r="J367" s="4" t="s">
        <v>14</v>
      </c>
      <c r="K367" s="4" t="s">
        <v>15</v>
      </c>
      <c r="L367" s="9">
        <v>1</v>
      </c>
      <c r="M367" s="6">
        <v>35.340000000000003</v>
      </c>
      <c r="N367" s="7">
        <v>0.05</v>
      </c>
      <c r="O367" s="6">
        <v>13.37</v>
      </c>
      <c r="P367" s="6">
        <f t="shared" si="20"/>
        <v>33.573</v>
      </c>
      <c r="Q367" s="6">
        <f t="shared" si="21"/>
        <v>13.37</v>
      </c>
      <c r="R367" s="6">
        <f t="shared" si="22"/>
        <v>20.203000000000003</v>
      </c>
      <c r="S367" s="8">
        <f t="shared" si="23"/>
        <v>0.60176332171685587</v>
      </c>
      <c r="T367" s="5">
        <f>YEAR(SalesDataTable[[#This Row],[Order Date]])</f>
        <v>2026</v>
      </c>
    </row>
    <row r="368" spans="1:20" ht="15.6">
      <c r="A368" s="2">
        <v>412</v>
      </c>
      <c r="B368" s="3">
        <v>46097</v>
      </c>
      <c r="C368" s="13">
        <f>YEAR(SalesDataTable[[#This Row],[Order Date]])</f>
        <v>2026</v>
      </c>
      <c r="D368" s="4" t="str">
        <f>"Q"&amp;ROUNDUP(MONTH(SalesDataTable[[#This Row],[Order Date]])/3,0)</f>
        <v>Q1</v>
      </c>
      <c r="E368" s="4" t="str">
        <f>TEXT(SalesDataTable[[#This Row],[Order Date]],"MMM")</f>
        <v>Mar</v>
      </c>
      <c r="F368" s="4" t="s">
        <v>20</v>
      </c>
      <c r="G368" s="4" t="s">
        <v>31</v>
      </c>
      <c r="H368" s="4" t="s">
        <v>19</v>
      </c>
      <c r="I368" s="4" t="s">
        <v>3</v>
      </c>
      <c r="J368" s="4" t="s">
        <v>34</v>
      </c>
      <c r="K368" s="4" t="s">
        <v>35</v>
      </c>
      <c r="L368" s="9">
        <v>2</v>
      </c>
      <c r="M368" s="6">
        <v>40.19</v>
      </c>
      <c r="N368" s="7">
        <v>0</v>
      </c>
      <c r="O368" s="6">
        <v>14.92</v>
      </c>
      <c r="P368" s="6">
        <f t="shared" si="20"/>
        <v>80.38</v>
      </c>
      <c r="Q368" s="6">
        <f t="shared" si="21"/>
        <v>29.84</v>
      </c>
      <c r="R368" s="6">
        <f t="shared" si="22"/>
        <v>50.539999999999992</v>
      </c>
      <c r="S368" s="8">
        <f t="shared" si="23"/>
        <v>0.62876337397362525</v>
      </c>
      <c r="T368" s="5">
        <f>YEAR(SalesDataTable[[#This Row],[Order Date]])</f>
        <v>2026</v>
      </c>
    </row>
    <row r="369" spans="1:20" ht="15.6">
      <c r="A369" s="2">
        <v>1161</v>
      </c>
      <c r="B369" s="3">
        <v>46097</v>
      </c>
      <c r="C369" s="13">
        <f>YEAR(SalesDataTable[[#This Row],[Order Date]])</f>
        <v>2026</v>
      </c>
      <c r="D369" s="4" t="str">
        <f>"Q"&amp;ROUNDUP(MONTH(SalesDataTable[[#This Row],[Order Date]])/3,0)</f>
        <v>Q1</v>
      </c>
      <c r="E369" s="4" t="str">
        <f>TEXT(SalesDataTable[[#This Row],[Order Date]],"MMM")</f>
        <v>Mar</v>
      </c>
      <c r="F369" s="4" t="s">
        <v>6</v>
      </c>
      <c r="G369" s="4" t="s">
        <v>43</v>
      </c>
      <c r="H369" s="4" t="s">
        <v>2</v>
      </c>
      <c r="I369" s="4" t="s">
        <v>13</v>
      </c>
      <c r="J369" s="4" t="s">
        <v>4</v>
      </c>
      <c r="K369" s="4" t="s">
        <v>30</v>
      </c>
      <c r="L369" s="9">
        <v>2</v>
      </c>
      <c r="M369" s="6">
        <v>101.73</v>
      </c>
      <c r="N369" s="7">
        <v>0.05</v>
      </c>
      <c r="O369" s="6">
        <v>51.56</v>
      </c>
      <c r="P369" s="6">
        <f t="shared" si="20"/>
        <v>193.28700000000001</v>
      </c>
      <c r="Q369" s="6">
        <f t="shared" si="21"/>
        <v>103.12</v>
      </c>
      <c r="R369" s="6">
        <f t="shared" si="22"/>
        <v>90.167000000000002</v>
      </c>
      <c r="S369" s="8">
        <f t="shared" si="23"/>
        <v>0.46649283190281809</v>
      </c>
      <c r="T369" s="5">
        <f>YEAR(SalesDataTable[[#This Row],[Order Date]])</f>
        <v>2026</v>
      </c>
    </row>
    <row r="370" spans="1:20" ht="15.6">
      <c r="A370" s="2">
        <v>1320</v>
      </c>
      <c r="B370" s="3">
        <v>46097</v>
      </c>
      <c r="C370" s="13">
        <f>YEAR(SalesDataTable[[#This Row],[Order Date]])</f>
        <v>2026</v>
      </c>
      <c r="D370" s="4" t="str">
        <f>"Q"&amp;ROUNDUP(MONTH(SalesDataTable[[#This Row],[Order Date]])/3,0)</f>
        <v>Q1</v>
      </c>
      <c r="E370" s="4" t="str">
        <f>TEXT(SalesDataTable[[#This Row],[Order Date]],"MMM")</f>
        <v>Mar</v>
      </c>
      <c r="F370" s="4" t="s">
        <v>11</v>
      </c>
      <c r="G370" s="4" t="s">
        <v>18</v>
      </c>
      <c r="H370" s="4" t="s">
        <v>19</v>
      </c>
      <c r="I370" s="4" t="s">
        <v>16</v>
      </c>
      <c r="J370" s="4" t="s">
        <v>23</v>
      </c>
      <c r="K370" s="4" t="s">
        <v>29</v>
      </c>
      <c r="L370" s="9">
        <v>1</v>
      </c>
      <c r="M370" s="6">
        <v>200.05</v>
      </c>
      <c r="N370" s="7">
        <v>0</v>
      </c>
      <c r="O370" s="6">
        <v>102.69</v>
      </c>
      <c r="P370" s="6">
        <f t="shared" si="20"/>
        <v>200.05</v>
      </c>
      <c r="Q370" s="6">
        <f t="shared" si="21"/>
        <v>102.69</v>
      </c>
      <c r="R370" s="6">
        <f t="shared" si="22"/>
        <v>97.360000000000014</v>
      </c>
      <c r="S370" s="8">
        <f t="shared" si="23"/>
        <v>0.48667833041739567</v>
      </c>
      <c r="T370" s="5">
        <f>YEAR(SalesDataTable[[#This Row],[Order Date]])</f>
        <v>2026</v>
      </c>
    </row>
    <row r="371" spans="1:20" ht="15.6">
      <c r="A371" s="2">
        <v>2528</v>
      </c>
      <c r="B371" s="3">
        <v>46097</v>
      </c>
      <c r="C371" s="13">
        <f>YEAR(SalesDataTable[[#This Row],[Order Date]])</f>
        <v>2026</v>
      </c>
      <c r="D371" s="4" t="str">
        <f>"Q"&amp;ROUNDUP(MONTH(SalesDataTable[[#This Row],[Order Date]])/3,0)</f>
        <v>Q1</v>
      </c>
      <c r="E371" s="4" t="str">
        <f>TEXT(SalesDataTable[[#This Row],[Order Date]],"MMM")</f>
        <v>Mar</v>
      </c>
      <c r="F371" s="4" t="s">
        <v>20</v>
      </c>
      <c r="G371" s="4" t="s">
        <v>31</v>
      </c>
      <c r="H371" s="4" t="s">
        <v>2</v>
      </c>
      <c r="I371" s="4" t="s">
        <v>13</v>
      </c>
      <c r="J371" s="4" t="s">
        <v>9</v>
      </c>
      <c r="K371" s="4" t="s">
        <v>10</v>
      </c>
      <c r="L371" s="9">
        <v>1</v>
      </c>
      <c r="M371" s="6">
        <v>90.06</v>
      </c>
      <c r="N371" s="7">
        <v>0</v>
      </c>
      <c r="O371" s="6">
        <v>44.49</v>
      </c>
      <c r="P371" s="6">
        <f t="shared" si="20"/>
        <v>90.06</v>
      </c>
      <c r="Q371" s="6">
        <f t="shared" si="21"/>
        <v>44.49</v>
      </c>
      <c r="R371" s="6">
        <f t="shared" si="22"/>
        <v>45.57</v>
      </c>
      <c r="S371" s="8">
        <f t="shared" si="23"/>
        <v>0.50599600266489009</v>
      </c>
      <c r="T371" s="5">
        <f>YEAR(SalesDataTable[[#This Row],[Order Date]])</f>
        <v>2026</v>
      </c>
    </row>
    <row r="372" spans="1:20" ht="15.6">
      <c r="A372" s="2">
        <v>2956</v>
      </c>
      <c r="B372" s="3">
        <v>46097</v>
      </c>
      <c r="C372" s="13">
        <f>YEAR(SalesDataTable[[#This Row],[Order Date]])</f>
        <v>2026</v>
      </c>
      <c r="D372" s="4" t="str">
        <f>"Q"&amp;ROUNDUP(MONTH(SalesDataTable[[#This Row],[Order Date]])/3,0)</f>
        <v>Q1</v>
      </c>
      <c r="E372" s="4" t="str">
        <f>TEXT(SalesDataTable[[#This Row],[Order Date]],"MMM")</f>
        <v>Mar</v>
      </c>
      <c r="F372" s="4" t="s">
        <v>6</v>
      </c>
      <c r="G372" s="4" t="s">
        <v>41</v>
      </c>
      <c r="H372" s="4" t="s">
        <v>2</v>
      </c>
      <c r="I372" s="4" t="s">
        <v>13</v>
      </c>
      <c r="J372" s="4" t="s">
        <v>14</v>
      </c>
      <c r="K372" s="4" t="s">
        <v>15</v>
      </c>
      <c r="L372" s="9">
        <v>1</v>
      </c>
      <c r="M372" s="6">
        <v>37.119999999999997</v>
      </c>
      <c r="N372" s="7">
        <v>0.1</v>
      </c>
      <c r="O372" s="6">
        <v>13.39</v>
      </c>
      <c r="P372" s="6">
        <f t="shared" si="20"/>
        <v>33.408000000000001</v>
      </c>
      <c r="Q372" s="6">
        <f t="shared" si="21"/>
        <v>13.39</v>
      </c>
      <c r="R372" s="6">
        <f t="shared" si="22"/>
        <v>20.018000000000001</v>
      </c>
      <c r="S372" s="8">
        <f t="shared" si="23"/>
        <v>0.59919779693486586</v>
      </c>
      <c r="T372" s="5">
        <f>YEAR(SalesDataTable[[#This Row],[Order Date]])</f>
        <v>2026</v>
      </c>
    </row>
    <row r="373" spans="1:20" ht="15.6">
      <c r="A373" s="2">
        <v>2973</v>
      </c>
      <c r="B373" s="3">
        <v>46097</v>
      </c>
      <c r="C373" s="13">
        <f>YEAR(SalesDataTable[[#This Row],[Order Date]])</f>
        <v>2026</v>
      </c>
      <c r="D373" s="4" t="str">
        <f>"Q"&amp;ROUNDUP(MONTH(SalesDataTable[[#This Row],[Order Date]])/3,0)</f>
        <v>Q1</v>
      </c>
      <c r="E373" s="4" t="str">
        <f>TEXT(SalesDataTable[[#This Row],[Order Date]],"MMM")</f>
        <v>Mar</v>
      </c>
      <c r="F373" s="4" t="s">
        <v>0</v>
      </c>
      <c r="G373" s="4" t="s">
        <v>1</v>
      </c>
      <c r="H373" s="4" t="s">
        <v>19</v>
      </c>
      <c r="I373" s="4" t="s">
        <v>3</v>
      </c>
      <c r="J373" s="4" t="s">
        <v>9</v>
      </c>
      <c r="K373" s="4" t="s">
        <v>37</v>
      </c>
      <c r="L373" s="9">
        <v>2</v>
      </c>
      <c r="M373" s="6">
        <v>156.09</v>
      </c>
      <c r="N373" s="7">
        <v>0.1</v>
      </c>
      <c r="O373" s="6">
        <v>79.72</v>
      </c>
      <c r="P373" s="6">
        <f t="shared" si="20"/>
        <v>280.96199999999999</v>
      </c>
      <c r="Q373" s="6">
        <f t="shared" si="21"/>
        <v>159.44</v>
      </c>
      <c r="R373" s="6">
        <f t="shared" si="22"/>
        <v>121.52199999999999</v>
      </c>
      <c r="S373" s="8">
        <f t="shared" si="23"/>
        <v>0.43252112385304775</v>
      </c>
      <c r="T373" s="5">
        <f>YEAR(SalesDataTable[[#This Row],[Order Date]])</f>
        <v>2026</v>
      </c>
    </row>
    <row r="374" spans="1:20" ht="15.6">
      <c r="A374" s="2">
        <v>3358</v>
      </c>
      <c r="B374" s="3">
        <v>46097</v>
      </c>
      <c r="C374" s="13">
        <f>YEAR(SalesDataTable[[#This Row],[Order Date]])</f>
        <v>2026</v>
      </c>
      <c r="D374" s="4" t="str">
        <f>"Q"&amp;ROUNDUP(MONTH(SalesDataTable[[#This Row],[Order Date]])/3,0)</f>
        <v>Q1</v>
      </c>
      <c r="E374" s="4" t="str">
        <f>TEXT(SalesDataTable[[#This Row],[Order Date]],"MMM")</f>
        <v>Mar</v>
      </c>
      <c r="F374" s="4" t="s">
        <v>0</v>
      </c>
      <c r="G374" s="4" t="s">
        <v>1</v>
      </c>
      <c r="H374" s="4" t="s">
        <v>8</v>
      </c>
      <c r="I374" s="4" t="s">
        <v>16</v>
      </c>
      <c r="J374" s="4" t="s">
        <v>34</v>
      </c>
      <c r="K374" s="4" t="s">
        <v>42</v>
      </c>
      <c r="L374" s="9">
        <v>12</v>
      </c>
      <c r="M374" s="6">
        <v>36.44</v>
      </c>
      <c r="N374" s="7">
        <v>0.05</v>
      </c>
      <c r="O374" s="6">
        <v>13.65</v>
      </c>
      <c r="P374" s="6">
        <f t="shared" si="20"/>
        <v>415.41599999999994</v>
      </c>
      <c r="Q374" s="6">
        <f t="shared" si="21"/>
        <v>163.80000000000001</v>
      </c>
      <c r="R374" s="6">
        <f t="shared" si="22"/>
        <v>251.61599999999993</v>
      </c>
      <c r="S374" s="8">
        <f t="shared" si="23"/>
        <v>0.60569645848980291</v>
      </c>
      <c r="T374" s="5">
        <f>YEAR(SalesDataTable[[#This Row],[Order Date]])</f>
        <v>2026</v>
      </c>
    </row>
    <row r="375" spans="1:20" ht="15.6">
      <c r="A375" s="2">
        <v>164</v>
      </c>
      <c r="B375" s="3">
        <v>46098</v>
      </c>
      <c r="C375" s="13">
        <f>YEAR(SalesDataTable[[#This Row],[Order Date]])</f>
        <v>2026</v>
      </c>
      <c r="D375" s="4" t="str">
        <f>"Q"&amp;ROUNDUP(MONTH(SalesDataTable[[#This Row],[Order Date]])/3,0)</f>
        <v>Q1</v>
      </c>
      <c r="E375" s="4" t="str">
        <f>TEXT(SalesDataTable[[#This Row],[Order Date]],"MMM")</f>
        <v>Mar</v>
      </c>
      <c r="F375" s="4" t="s">
        <v>0</v>
      </c>
      <c r="G375" s="4" t="s">
        <v>50</v>
      </c>
      <c r="H375" s="4" t="s">
        <v>28</v>
      </c>
      <c r="I375" s="4" t="s">
        <v>16</v>
      </c>
      <c r="J375" s="4" t="s">
        <v>23</v>
      </c>
      <c r="K375" s="4" t="s">
        <v>51</v>
      </c>
      <c r="L375" s="9">
        <v>5</v>
      </c>
      <c r="M375" s="6">
        <v>123.95</v>
      </c>
      <c r="N375" s="7">
        <v>0.05</v>
      </c>
      <c r="O375" s="6">
        <v>59.23</v>
      </c>
      <c r="P375" s="6">
        <f t="shared" si="20"/>
        <v>588.76249999999993</v>
      </c>
      <c r="Q375" s="6">
        <f t="shared" si="21"/>
        <v>296.14999999999998</v>
      </c>
      <c r="R375" s="6">
        <f t="shared" si="22"/>
        <v>292.61249999999995</v>
      </c>
      <c r="S375" s="8">
        <f t="shared" si="23"/>
        <v>0.49699581749856692</v>
      </c>
      <c r="T375" s="5">
        <f>YEAR(SalesDataTable[[#This Row],[Order Date]])</f>
        <v>2026</v>
      </c>
    </row>
    <row r="376" spans="1:20" ht="15.6">
      <c r="A376" s="2">
        <v>995</v>
      </c>
      <c r="B376" s="3">
        <v>46098</v>
      </c>
      <c r="C376" s="13">
        <f>YEAR(SalesDataTable[[#This Row],[Order Date]])</f>
        <v>2026</v>
      </c>
      <c r="D376" s="4" t="str">
        <f>"Q"&amp;ROUNDUP(MONTH(SalesDataTable[[#This Row],[Order Date]])/3,0)</f>
        <v>Q1</v>
      </c>
      <c r="E376" s="4" t="str">
        <f>TEXT(SalesDataTable[[#This Row],[Order Date]],"MMM")</f>
        <v>Mar</v>
      </c>
      <c r="F376" s="4" t="s">
        <v>11</v>
      </c>
      <c r="G376" s="4" t="s">
        <v>52</v>
      </c>
      <c r="H376" s="4" t="s">
        <v>28</v>
      </c>
      <c r="I376" s="4" t="s">
        <v>16</v>
      </c>
      <c r="J376" s="4" t="s">
        <v>23</v>
      </c>
      <c r="K376" s="4" t="s">
        <v>29</v>
      </c>
      <c r="L376" s="9">
        <v>1</v>
      </c>
      <c r="M376" s="6">
        <v>192.84</v>
      </c>
      <c r="N376" s="7">
        <v>0.15</v>
      </c>
      <c r="O376" s="6">
        <v>101.42</v>
      </c>
      <c r="P376" s="6">
        <f t="shared" si="20"/>
        <v>163.91399999999999</v>
      </c>
      <c r="Q376" s="6">
        <f t="shared" si="21"/>
        <v>101.42</v>
      </c>
      <c r="R376" s="6">
        <f t="shared" si="22"/>
        <v>62.493999999999986</v>
      </c>
      <c r="S376" s="8">
        <f t="shared" si="23"/>
        <v>0.38126090510877647</v>
      </c>
      <c r="T376" s="5">
        <f>YEAR(SalesDataTable[[#This Row],[Order Date]])</f>
        <v>2026</v>
      </c>
    </row>
    <row r="377" spans="1:20" ht="15.6">
      <c r="A377" s="2">
        <v>4912</v>
      </c>
      <c r="B377" s="3">
        <v>46098</v>
      </c>
      <c r="C377" s="13">
        <f>YEAR(SalesDataTable[[#This Row],[Order Date]])</f>
        <v>2026</v>
      </c>
      <c r="D377" s="4" t="str">
        <f>"Q"&amp;ROUNDUP(MONTH(SalesDataTable[[#This Row],[Order Date]])/3,0)</f>
        <v>Q1</v>
      </c>
      <c r="E377" s="4" t="str">
        <f>TEXT(SalesDataTable[[#This Row],[Order Date]],"MMM")</f>
        <v>Mar</v>
      </c>
      <c r="F377" s="4" t="s">
        <v>6</v>
      </c>
      <c r="G377" s="4" t="s">
        <v>41</v>
      </c>
      <c r="H377" s="4" t="s">
        <v>2</v>
      </c>
      <c r="I377" s="4" t="s">
        <v>13</v>
      </c>
      <c r="J377" s="4" t="s">
        <v>9</v>
      </c>
      <c r="K377" s="4" t="s">
        <v>37</v>
      </c>
      <c r="L377" s="9">
        <v>1</v>
      </c>
      <c r="M377" s="6">
        <v>152.57</v>
      </c>
      <c r="N377" s="7">
        <v>0.1</v>
      </c>
      <c r="O377" s="6">
        <v>80.319999999999993</v>
      </c>
      <c r="P377" s="6">
        <f t="shared" si="20"/>
        <v>137.31299999999999</v>
      </c>
      <c r="Q377" s="6">
        <f t="shared" si="21"/>
        <v>80.319999999999993</v>
      </c>
      <c r="R377" s="6">
        <f t="shared" si="22"/>
        <v>56.992999999999995</v>
      </c>
      <c r="S377" s="8">
        <f t="shared" si="23"/>
        <v>0.41505902572953762</v>
      </c>
      <c r="T377" s="5">
        <f>YEAR(SalesDataTable[[#This Row],[Order Date]])</f>
        <v>2026</v>
      </c>
    </row>
    <row r="378" spans="1:20" ht="15.6">
      <c r="A378" s="2">
        <v>29</v>
      </c>
      <c r="B378" s="3">
        <v>46099</v>
      </c>
      <c r="C378" s="13">
        <f>YEAR(SalesDataTable[[#This Row],[Order Date]])</f>
        <v>2026</v>
      </c>
      <c r="D378" s="4" t="str">
        <f>"Q"&amp;ROUNDUP(MONTH(SalesDataTable[[#This Row],[Order Date]])/3,0)</f>
        <v>Q1</v>
      </c>
      <c r="E378" s="4" t="str">
        <f>TEXT(SalesDataTable[[#This Row],[Order Date]],"MMM")</f>
        <v>Mar</v>
      </c>
      <c r="F378" s="4" t="s">
        <v>20</v>
      </c>
      <c r="G378" s="4" t="s">
        <v>21</v>
      </c>
      <c r="H378" s="4" t="s">
        <v>2</v>
      </c>
      <c r="I378" s="4" t="s">
        <v>16</v>
      </c>
      <c r="J378" s="4" t="s">
        <v>14</v>
      </c>
      <c r="K378" s="4" t="s">
        <v>44</v>
      </c>
      <c r="L378" s="9">
        <v>2</v>
      </c>
      <c r="M378" s="6">
        <v>130.4</v>
      </c>
      <c r="N378" s="7">
        <v>0</v>
      </c>
      <c r="O378" s="6">
        <v>67.599999999999994</v>
      </c>
      <c r="P378" s="6">
        <f t="shared" si="20"/>
        <v>260.8</v>
      </c>
      <c r="Q378" s="6">
        <f t="shared" si="21"/>
        <v>135.19999999999999</v>
      </c>
      <c r="R378" s="6">
        <f t="shared" si="22"/>
        <v>125.60000000000002</v>
      </c>
      <c r="S378" s="8">
        <f t="shared" si="23"/>
        <v>0.48159509202453993</v>
      </c>
      <c r="T378" s="5">
        <f>YEAR(SalesDataTable[[#This Row],[Order Date]])</f>
        <v>2026</v>
      </c>
    </row>
    <row r="379" spans="1:20" ht="15.6">
      <c r="A379" s="2">
        <v>891</v>
      </c>
      <c r="B379" s="3">
        <v>46099</v>
      </c>
      <c r="C379" s="13">
        <f>YEAR(SalesDataTable[[#This Row],[Order Date]])</f>
        <v>2026</v>
      </c>
      <c r="D379" s="4" t="str">
        <f>"Q"&amp;ROUNDUP(MONTH(SalesDataTable[[#This Row],[Order Date]])/3,0)</f>
        <v>Q1</v>
      </c>
      <c r="E379" s="4" t="str">
        <f>TEXT(SalesDataTable[[#This Row],[Order Date]],"MMM")</f>
        <v>Mar</v>
      </c>
      <c r="F379" s="4" t="s">
        <v>11</v>
      </c>
      <c r="G379" s="4" t="s">
        <v>18</v>
      </c>
      <c r="H379" s="4" t="s">
        <v>2</v>
      </c>
      <c r="I379" s="4" t="s">
        <v>13</v>
      </c>
      <c r="J379" s="4" t="s">
        <v>9</v>
      </c>
      <c r="K379" s="4" t="s">
        <v>10</v>
      </c>
      <c r="L379" s="9">
        <v>2</v>
      </c>
      <c r="M379" s="6">
        <v>94.25</v>
      </c>
      <c r="N379" s="7">
        <v>0.1</v>
      </c>
      <c r="O379" s="6">
        <v>44.99</v>
      </c>
      <c r="P379" s="6">
        <f t="shared" si="20"/>
        <v>169.65</v>
      </c>
      <c r="Q379" s="6">
        <f t="shared" si="21"/>
        <v>89.98</v>
      </c>
      <c r="R379" s="6">
        <f t="shared" si="22"/>
        <v>79.67</v>
      </c>
      <c r="S379" s="8">
        <f t="shared" si="23"/>
        <v>0.46961391099322131</v>
      </c>
      <c r="T379" s="5">
        <f>YEAR(SalesDataTable[[#This Row],[Order Date]])</f>
        <v>2026</v>
      </c>
    </row>
    <row r="380" spans="1:20" ht="15.6">
      <c r="A380" s="2">
        <v>1143</v>
      </c>
      <c r="B380" s="3">
        <v>46099</v>
      </c>
      <c r="C380" s="13">
        <f>YEAR(SalesDataTable[[#This Row],[Order Date]])</f>
        <v>2026</v>
      </c>
      <c r="D380" s="4" t="str">
        <f>"Q"&amp;ROUNDUP(MONTH(SalesDataTable[[#This Row],[Order Date]])/3,0)</f>
        <v>Q1</v>
      </c>
      <c r="E380" s="4" t="str">
        <f>TEXT(SalesDataTable[[#This Row],[Order Date]],"MMM")</f>
        <v>Mar</v>
      </c>
      <c r="F380" s="4" t="s">
        <v>6</v>
      </c>
      <c r="G380" s="4" t="s">
        <v>43</v>
      </c>
      <c r="H380" s="4" t="s">
        <v>2</v>
      </c>
      <c r="I380" s="4" t="s">
        <v>16</v>
      </c>
      <c r="J380" s="4" t="s">
        <v>23</v>
      </c>
      <c r="K380" s="4" t="s">
        <v>51</v>
      </c>
      <c r="L380" s="9">
        <v>5</v>
      </c>
      <c r="M380" s="6">
        <v>125.91</v>
      </c>
      <c r="N380" s="7">
        <v>0</v>
      </c>
      <c r="O380" s="6">
        <v>59.36</v>
      </c>
      <c r="P380" s="6">
        <f t="shared" si="20"/>
        <v>629.54999999999995</v>
      </c>
      <c r="Q380" s="6">
        <f t="shared" si="21"/>
        <v>296.8</v>
      </c>
      <c r="R380" s="6">
        <f t="shared" si="22"/>
        <v>332.74999999999994</v>
      </c>
      <c r="S380" s="8">
        <f t="shared" si="23"/>
        <v>0.52855214041775866</v>
      </c>
      <c r="T380" s="5">
        <f>YEAR(SalesDataTable[[#This Row],[Order Date]])</f>
        <v>2026</v>
      </c>
    </row>
    <row r="381" spans="1:20" ht="15.6">
      <c r="A381" s="2">
        <v>2478</v>
      </c>
      <c r="B381" s="3">
        <v>46099</v>
      </c>
      <c r="C381" s="13">
        <f>YEAR(SalesDataTable[[#This Row],[Order Date]])</f>
        <v>2026</v>
      </c>
      <c r="D381" s="4" t="str">
        <f>"Q"&amp;ROUNDUP(MONTH(SalesDataTable[[#This Row],[Order Date]])/3,0)</f>
        <v>Q1</v>
      </c>
      <c r="E381" s="4" t="str">
        <f>TEXT(SalesDataTable[[#This Row],[Order Date]],"MMM")</f>
        <v>Mar</v>
      </c>
      <c r="F381" s="4" t="s">
        <v>20</v>
      </c>
      <c r="G381" s="4" t="s">
        <v>31</v>
      </c>
      <c r="H381" s="4" t="s">
        <v>19</v>
      </c>
      <c r="I381" s="4" t="s">
        <v>3</v>
      </c>
      <c r="J381" s="4" t="s">
        <v>34</v>
      </c>
      <c r="K381" s="4" t="s">
        <v>35</v>
      </c>
      <c r="L381" s="9">
        <v>2</v>
      </c>
      <c r="M381" s="6">
        <v>39.619999999999997</v>
      </c>
      <c r="N381" s="7">
        <v>0</v>
      </c>
      <c r="O381" s="6">
        <v>14.78</v>
      </c>
      <c r="P381" s="6">
        <f t="shared" si="20"/>
        <v>79.239999999999995</v>
      </c>
      <c r="Q381" s="6">
        <f t="shared" si="21"/>
        <v>29.56</v>
      </c>
      <c r="R381" s="6">
        <f t="shared" si="22"/>
        <v>49.679999999999993</v>
      </c>
      <c r="S381" s="8">
        <f t="shared" si="23"/>
        <v>0.62695608278647141</v>
      </c>
      <c r="T381" s="5">
        <f>YEAR(SalesDataTable[[#This Row],[Order Date]])</f>
        <v>2026</v>
      </c>
    </row>
    <row r="382" spans="1:20" ht="15.6">
      <c r="A382" s="2">
        <v>3961</v>
      </c>
      <c r="B382" s="3">
        <v>46099</v>
      </c>
      <c r="C382" s="13">
        <f>YEAR(SalesDataTable[[#This Row],[Order Date]])</f>
        <v>2026</v>
      </c>
      <c r="D382" s="4" t="str">
        <f>"Q"&amp;ROUNDUP(MONTH(SalesDataTable[[#This Row],[Order Date]])/3,0)</f>
        <v>Q1</v>
      </c>
      <c r="E382" s="4" t="str">
        <f>TEXT(SalesDataTable[[#This Row],[Order Date]],"MMM")</f>
        <v>Mar</v>
      </c>
      <c r="F382" s="4" t="s">
        <v>0</v>
      </c>
      <c r="G382" s="4" t="s">
        <v>36</v>
      </c>
      <c r="H382" s="4" t="s">
        <v>2</v>
      </c>
      <c r="I382" s="4" t="s">
        <v>16</v>
      </c>
      <c r="J382" s="4" t="s">
        <v>34</v>
      </c>
      <c r="K382" s="4" t="s">
        <v>42</v>
      </c>
      <c r="L382" s="9">
        <v>3</v>
      </c>
      <c r="M382" s="6">
        <v>36.32</v>
      </c>
      <c r="N382" s="7">
        <v>0</v>
      </c>
      <c r="O382" s="6">
        <v>14.18</v>
      </c>
      <c r="P382" s="6">
        <f t="shared" si="20"/>
        <v>108.96000000000001</v>
      </c>
      <c r="Q382" s="6">
        <f t="shared" si="21"/>
        <v>42.54</v>
      </c>
      <c r="R382" s="6">
        <f t="shared" si="22"/>
        <v>66.420000000000016</v>
      </c>
      <c r="S382" s="8">
        <f t="shared" si="23"/>
        <v>0.60958149779735693</v>
      </c>
      <c r="T382" s="5">
        <f>YEAR(SalesDataTable[[#This Row],[Order Date]])</f>
        <v>2026</v>
      </c>
    </row>
    <row r="383" spans="1:20" ht="15.6">
      <c r="A383" s="2">
        <v>4724</v>
      </c>
      <c r="B383" s="3">
        <v>46099</v>
      </c>
      <c r="C383" s="13">
        <f>YEAR(SalesDataTable[[#This Row],[Order Date]])</f>
        <v>2026</v>
      </c>
      <c r="D383" s="4" t="str">
        <f>"Q"&amp;ROUNDUP(MONTH(SalesDataTable[[#This Row],[Order Date]])/3,0)</f>
        <v>Q1</v>
      </c>
      <c r="E383" s="4" t="str">
        <f>TEXT(SalesDataTable[[#This Row],[Order Date]],"MMM")</f>
        <v>Mar</v>
      </c>
      <c r="F383" s="4" t="s">
        <v>0</v>
      </c>
      <c r="G383" s="4" t="s">
        <v>50</v>
      </c>
      <c r="H383" s="4" t="s">
        <v>19</v>
      </c>
      <c r="I383" s="4" t="s">
        <v>13</v>
      </c>
      <c r="J383" s="4" t="s">
        <v>34</v>
      </c>
      <c r="K383" s="4" t="s">
        <v>45</v>
      </c>
      <c r="L383" s="9">
        <v>1</v>
      </c>
      <c r="M383" s="6">
        <v>51.16</v>
      </c>
      <c r="N383" s="7">
        <v>0</v>
      </c>
      <c r="O383" s="6">
        <v>22.39</v>
      </c>
      <c r="P383" s="6">
        <f t="shared" si="20"/>
        <v>51.16</v>
      </c>
      <c r="Q383" s="6">
        <f t="shared" si="21"/>
        <v>22.39</v>
      </c>
      <c r="R383" s="6">
        <f t="shared" si="22"/>
        <v>28.769999999999996</v>
      </c>
      <c r="S383" s="8">
        <f t="shared" si="23"/>
        <v>0.56235340109460508</v>
      </c>
      <c r="T383" s="5">
        <f>YEAR(SalesDataTable[[#This Row],[Order Date]])</f>
        <v>2026</v>
      </c>
    </row>
    <row r="384" spans="1:20" ht="15.6">
      <c r="A384" s="2">
        <v>2171</v>
      </c>
      <c r="B384" s="3">
        <v>46100</v>
      </c>
      <c r="C384" s="13">
        <f>YEAR(SalesDataTable[[#This Row],[Order Date]])</f>
        <v>2026</v>
      </c>
      <c r="D384" s="4" t="str">
        <f>"Q"&amp;ROUNDUP(MONTH(SalesDataTable[[#This Row],[Order Date]])/3,0)</f>
        <v>Q1</v>
      </c>
      <c r="E384" s="4" t="str">
        <f>TEXT(SalesDataTable[[#This Row],[Order Date]],"MMM")</f>
        <v>Mar</v>
      </c>
      <c r="F384" s="4" t="s">
        <v>20</v>
      </c>
      <c r="G384" s="4" t="s">
        <v>47</v>
      </c>
      <c r="H384" s="4" t="s">
        <v>8</v>
      </c>
      <c r="I384" s="4" t="s">
        <v>16</v>
      </c>
      <c r="J384" s="4" t="s">
        <v>34</v>
      </c>
      <c r="K384" s="4" t="s">
        <v>42</v>
      </c>
      <c r="L384" s="9">
        <v>5</v>
      </c>
      <c r="M384" s="6">
        <v>35.65</v>
      </c>
      <c r="N384" s="7">
        <v>0.1</v>
      </c>
      <c r="O384" s="6">
        <v>13.64</v>
      </c>
      <c r="P384" s="6">
        <f t="shared" si="20"/>
        <v>160.42500000000001</v>
      </c>
      <c r="Q384" s="6">
        <f t="shared" si="21"/>
        <v>68.2</v>
      </c>
      <c r="R384" s="6">
        <f t="shared" si="22"/>
        <v>92.225000000000009</v>
      </c>
      <c r="S384" s="8">
        <f t="shared" si="23"/>
        <v>0.5748792270531401</v>
      </c>
      <c r="T384" s="5">
        <f>YEAR(SalesDataTable[[#This Row],[Order Date]])</f>
        <v>2026</v>
      </c>
    </row>
    <row r="385" spans="1:20" ht="15.6">
      <c r="A385" s="2">
        <v>2311</v>
      </c>
      <c r="B385" s="3">
        <v>46100</v>
      </c>
      <c r="C385" s="13">
        <f>YEAR(SalesDataTable[[#This Row],[Order Date]])</f>
        <v>2026</v>
      </c>
      <c r="D385" s="4" t="str">
        <f>"Q"&amp;ROUNDUP(MONTH(SalesDataTable[[#This Row],[Order Date]])/3,0)</f>
        <v>Q1</v>
      </c>
      <c r="E385" s="4" t="str">
        <f>TEXT(SalesDataTable[[#This Row],[Order Date]],"MMM")</f>
        <v>Mar</v>
      </c>
      <c r="F385" s="4" t="s">
        <v>20</v>
      </c>
      <c r="G385" s="4" t="s">
        <v>33</v>
      </c>
      <c r="H385" s="4" t="s">
        <v>2</v>
      </c>
      <c r="I385" s="4" t="s">
        <v>13</v>
      </c>
      <c r="J385" s="4" t="s">
        <v>9</v>
      </c>
      <c r="K385" s="4" t="s">
        <v>17</v>
      </c>
      <c r="L385" s="9">
        <v>1</v>
      </c>
      <c r="M385" s="6">
        <v>145.19</v>
      </c>
      <c r="N385" s="7">
        <v>0</v>
      </c>
      <c r="O385" s="6">
        <v>80.67</v>
      </c>
      <c r="P385" s="6">
        <f t="shared" si="20"/>
        <v>145.19</v>
      </c>
      <c r="Q385" s="6">
        <f t="shared" si="21"/>
        <v>80.67</v>
      </c>
      <c r="R385" s="6">
        <f t="shared" si="22"/>
        <v>64.52</v>
      </c>
      <c r="S385" s="8">
        <f t="shared" si="23"/>
        <v>0.44438322198498514</v>
      </c>
      <c r="T385" s="5">
        <f>YEAR(SalesDataTable[[#This Row],[Order Date]])</f>
        <v>2026</v>
      </c>
    </row>
    <row r="386" spans="1:20" ht="15.6">
      <c r="A386" s="2">
        <v>3563</v>
      </c>
      <c r="B386" s="3">
        <v>46100</v>
      </c>
      <c r="C386" s="13">
        <f>YEAR(SalesDataTable[[#This Row],[Order Date]])</f>
        <v>2026</v>
      </c>
      <c r="D386" s="4" t="str">
        <f>"Q"&amp;ROUNDUP(MONTH(SalesDataTable[[#This Row],[Order Date]])/3,0)</f>
        <v>Q1</v>
      </c>
      <c r="E386" s="4" t="str">
        <f>TEXT(SalesDataTable[[#This Row],[Order Date]],"MMM")</f>
        <v>Mar</v>
      </c>
      <c r="F386" s="4" t="s">
        <v>20</v>
      </c>
      <c r="G386" s="4" t="s">
        <v>33</v>
      </c>
      <c r="H386" s="4" t="s">
        <v>2</v>
      </c>
      <c r="I386" s="4" t="s">
        <v>3</v>
      </c>
      <c r="J386" s="4" t="s">
        <v>4</v>
      </c>
      <c r="K386" s="4" t="s">
        <v>26</v>
      </c>
      <c r="L386" s="9">
        <v>2</v>
      </c>
      <c r="M386" s="6">
        <v>40.090000000000003</v>
      </c>
      <c r="N386" s="7">
        <v>0</v>
      </c>
      <c r="O386" s="6">
        <v>17.2</v>
      </c>
      <c r="P386" s="6">
        <f t="shared" ref="P386:P449" si="24">L386*M386*(1-N386)</f>
        <v>80.180000000000007</v>
      </c>
      <c r="Q386" s="6">
        <f t="shared" ref="Q386:Q449" si="25">L386*O386</f>
        <v>34.4</v>
      </c>
      <c r="R386" s="6">
        <f t="shared" ref="R386:R449" si="26">P386-Q386</f>
        <v>45.780000000000008</v>
      </c>
      <c r="S386" s="8">
        <f t="shared" ref="S386:S449" si="27">IFERROR(R386/P386,0)</f>
        <v>0.57096532801197308</v>
      </c>
      <c r="T386" s="5">
        <f>YEAR(SalesDataTable[[#This Row],[Order Date]])</f>
        <v>2026</v>
      </c>
    </row>
    <row r="387" spans="1:20" ht="15.6">
      <c r="A387" s="2">
        <v>3587</v>
      </c>
      <c r="B387" s="3">
        <v>46100</v>
      </c>
      <c r="C387" s="13">
        <f>YEAR(SalesDataTable[[#This Row],[Order Date]])</f>
        <v>2026</v>
      </c>
      <c r="D387" s="4" t="str">
        <f>"Q"&amp;ROUNDUP(MONTH(SalesDataTable[[#This Row],[Order Date]])/3,0)</f>
        <v>Q1</v>
      </c>
      <c r="E387" s="4" t="str">
        <f>TEXT(SalesDataTable[[#This Row],[Order Date]],"MMM")</f>
        <v>Mar</v>
      </c>
      <c r="F387" s="4" t="s">
        <v>20</v>
      </c>
      <c r="G387" s="4" t="s">
        <v>31</v>
      </c>
      <c r="H387" s="4" t="s">
        <v>2</v>
      </c>
      <c r="I387" s="4" t="s">
        <v>3</v>
      </c>
      <c r="J387" s="4" t="s">
        <v>34</v>
      </c>
      <c r="K387" s="4" t="s">
        <v>35</v>
      </c>
      <c r="L387" s="9">
        <v>1</v>
      </c>
      <c r="M387" s="6">
        <v>39.47</v>
      </c>
      <c r="N387" s="7">
        <v>0</v>
      </c>
      <c r="O387" s="6">
        <v>15.02</v>
      </c>
      <c r="P387" s="6">
        <f t="shared" si="24"/>
        <v>39.47</v>
      </c>
      <c r="Q387" s="6">
        <f t="shared" si="25"/>
        <v>15.02</v>
      </c>
      <c r="R387" s="6">
        <f t="shared" si="26"/>
        <v>24.45</v>
      </c>
      <c r="S387" s="8">
        <f t="shared" si="27"/>
        <v>0.61945781606283257</v>
      </c>
      <c r="T387" s="5">
        <f>YEAR(SalesDataTable[[#This Row],[Order Date]])</f>
        <v>2026</v>
      </c>
    </row>
    <row r="388" spans="1:20" ht="15.6">
      <c r="A388" s="2">
        <v>3706</v>
      </c>
      <c r="B388" s="3">
        <v>46100</v>
      </c>
      <c r="C388" s="13">
        <f>YEAR(SalesDataTable[[#This Row],[Order Date]])</f>
        <v>2026</v>
      </c>
      <c r="D388" s="4" t="str">
        <f>"Q"&amp;ROUNDUP(MONTH(SalesDataTable[[#This Row],[Order Date]])/3,0)</f>
        <v>Q1</v>
      </c>
      <c r="E388" s="4" t="str">
        <f>TEXT(SalesDataTable[[#This Row],[Order Date]],"MMM")</f>
        <v>Mar</v>
      </c>
      <c r="F388" s="4" t="s">
        <v>0</v>
      </c>
      <c r="G388" s="4" t="s">
        <v>1</v>
      </c>
      <c r="H388" s="4" t="s">
        <v>2</v>
      </c>
      <c r="I388" s="4" t="s">
        <v>3</v>
      </c>
      <c r="J388" s="4" t="s">
        <v>4</v>
      </c>
      <c r="K388" s="4" t="s">
        <v>30</v>
      </c>
      <c r="L388" s="9">
        <v>2</v>
      </c>
      <c r="M388" s="6">
        <v>103.42</v>
      </c>
      <c r="N388" s="7">
        <v>0</v>
      </c>
      <c r="O388" s="6">
        <v>49.51</v>
      </c>
      <c r="P388" s="6">
        <f t="shared" si="24"/>
        <v>206.84</v>
      </c>
      <c r="Q388" s="6">
        <f t="shared" si="25"/>
        <v>99.02</v>
      </c>
      <c r="R388" s="6">
        <f t="shared" si="26"/>
        <v>107.82000000000001</v>
      </c>
      <c r="S388" s="8">
        <f t="shared" si="27"/>
        <v>0.52127248114484626</v>
      </c>
      <c r="T388" s="5">
        <f>YEAR(SalesDataTable[[#This Row],[Order Date]])</f>
        <v>2026</v>
      </c>
    </row>
    <row r="389" spans="1:20" ht="15.6">
      <c r="A389" s="2">
        <v>4121</v>
      </c>
      <c r="B389" s="3">
        <v>46100</v>
      </c>
      <c r="C389" s="13">
        <f>YEAR(SalesDataTable[[#This Row],[Order Date]])</f>
        <v>2026</v>
      </c>
      <c r="D389" s="4" t="str">
        <f>"Q"&amp;ROUNDUP(MONTH(SalesDataTable[[#This Row],[Order Date]])/3,0)</f>
        <v>Q1</v>
      </c>
      <c r="E389" s="4" t="str">
        <f>TEXT(SalesDataTable[[#This Row],[Order Date]],"MMM")</f>
        <v>Mar</v>
      </c>
      <c r="F389" s="4" t="s">
        <v>0</v>
      </c>
      <c r="G389" s="4" t="s">
        <v>1</v>
      </c>
      <c r="H389" s="4" t="s">
        <v>2</v>
      </c>
      <c r="I389" s="4" t="s">
        <v>3</v>
      </c>
      <c r="J389" s="4" t="s">
        <v>14</v>
      </c>
      <c r="K389" s="4" t="s">
        <v>48</v>
      </c>
      <c r="L389" s="9">
        <v>4</v>
      </c>
      <c r="M389" s="6">
        <v>161.93</v>
      </c>
      <c r="N389" s="7">
        <v>0.15</v>
      </c>
      <c r="O389" s="6">
        <v>88</v>
      </c>
      <c r="P389" s="6">
        <f t="shared" si="24"/>
        <v>550.56200000000001</v>
      </c>
      <c r="Q389" s="6">
        <f t="shared" si="25"/>
        <v>352</v>
      </c>
      <c r="R389" s="6">
        <f t="shared" si="26"/>
        <v>198.56200000000001</v>
      </c>
      <c r="S389" s="8">
        <f t="shared" si="27"/>
        <v>0.36065329608654428</v>
      </c>
      <c r="T389" s="5">
        <f>YEAR(SalesDataTable[[#This Row],[Order Date]])</f>
        <v>2026</v>
      </c>
    </row>
    <row r="390" spans="1:20" ht="15.6">
      <c r="A390" s="2">
        <v>1047</v>
      </c>
      <c r="B390" s="3">
        <v>46101</v>
      </c>
      <c r="C390" s="13">
        <f>YEAR(SalesDataTable[[#This Row],[Order Date]])</f>
        <v>2026</v>
      </c>
      <c r="D390" s="4" t="str">
        <f>"Q"&amp;ROUNDUP(MONTH(SalesDataTable[[#This Row],[Order Date]])/3,0)</f>
        <v>Q1</v>
      </c>
      <c r="E390" s="4" t="str">
        <f>TEXT(SalesDataTable[[#This Row],[Order Date]],"MMM")</f>
        <v>Mar</v>
      </c>
      <c r="F390" s="4" t="s">
        <v>0</v>
      </c>
      <c r="G390" s="4" t="s">
        <v>1</v>
      </c>
      <c r="H390" s="4" t="s">
        <v>2</v>
      </c>
      <c r="I390" s="4" t="s">
        <v>3</v>
      </c>
      <c r="J390" s="4" t="s">
        <v>14</v>
      </c>
      <c r="K390" s="4" t="s">
        <v>32</v>
      </c>
      <c r="L390" s="9">
        <v>2</v>
      </c>
      <c r="M390" s="6">
        <v>46.21</v>
      </c>
      <c r="N390" s="7">
        <v>0.05</v>
      </c>
      <c r="O390" s="6">
        <v>18.37</v>
      </c>
      <c r="P390" s="6">
        <f t="shared" si="24"/>
        <v>87.798999999999992</v>
      </c>
      <c r="Q390" s="6">
        <f t="shared" si="25"/>
        <v>36.74</v>
      </c>
      <c r="R390" s="6">
        <f t="shared" si="26"/>
        <v>51.05899999999999</v>
      </c>
      <c r="S390" s="8">
        <f t="shared" si="27"/>
        <v>0.58154420893176451</v>
      </c>
      <c r="T390" s="5">
        <f>YEAR(SalesDataTable[[#This Row],[Order Date]])</f>
        <v>2026</v>
      </c>
    </row>
    <row r="391" spans="1:20" ht="15.6">
      <c r="A391" s="2">
        <v>1142</v>
      </c>
      <c r="B391" s="3">
        <v>46101</v>
      </c>
      <c r="C391" s="13">
        <f>YEAR(SalesDataTable[[#This Row],[Order Date]])</f>
        <v>2026</v>
      </c>
      <c r="D391" s="4" t="str">
        <f>"Q"&amp;ROUNDUP(MONTH(SalesDataTable[[#This Row],[Order Date]])/3,0)</f>
        <v>Q1</v>
      </c>
      <c r="E391" s="4" t="str">
        <f>TEXT(SalesDataTable[[#This Row],[Order Date]],"MMM")</f>
        <v>Mar</v>
      </c>
      <c r="F391" s="4" t="s">
        <v>6</v>
      </c>
      <c r="G391" s="4" t="s">
        <v>41</v>
      </c>
      <c r="H391" s="4" t="s">
        <v>2</v>
      </c>
      <c r="I391" s="4" t="s">
        <v>13</v>
      </c>
      <c r="J391" s="4" t="s">
        <v>23</v>
      </c>
      <c r="K391" s="4" t="s">
        <v>51</v>
      </c>
      <c r="L391" s="9">
        <v>3</v>
      </c>
      <c r="M391" s="6">
        <v>125.85</v>
      </c>
      <c r="N391" s="7">
        <v>0</v>
      </c>
      <c r="O391" s="6">
        <v>59.19</v>
      </c>
      <c r="P391" s="6">
        <f t="shared" si="24"/>
        <v>377.54999999999995</v>
      </c>
      <c r="Q391" s="6">
        <f t="shared" si="25"/>
        <v>177.57</v>
      </c>
      <c r="R391" s="6">
        <f t="shared" si="26"/>
        <v>199.97999999999996</v>
      </c>
      <c r="S391" s="8">
        <f t="shared" si="27"/>
        <v>0.52967818831942781</v>
      </c>
      <c r="T391" s="5">
        <f>YEAR(SalesDataTable[[#This Row],[Order Date]])</f>
        <v>2026</v>
      </c>
    </row>
    <row r="392" spans="1:20" ht="15.6">
      <c r="A392" s="2">
        <v>2232</v>
      </c>
      <c r="B392" s="3">
        <v>46101</v>
      </c>
      <c r="C392" s="13">
        <f>YEAR(SalesDataTable[[#This Row],[Order Date]])</f>
        <v>2026</v>
      </c>
      <c r="D392" s="4" t="str">
        <f>"Q"&amp;ROUNDUP(MONTH(SalesDataTable[[#This Row],[Order Date]])/3,0)</f>
        <v>Q1</v>
      </c>
      <c r="E392" s="4" t="str">
        <f>TEXT(SalesDataTable[[#This Row],[Order Date]],"MMM")</f>
        <v>Mar</v>
      </c>
      <c r="F392" s="4" t="s">
        <v>20</v>
      </c>
      <c r="G392" s="4" t="s">
        <v>47</v>
      </c>
      <c r="H392" s="4" t="s">
        <v>19</v>
      </c>
      <c r="I392" s="4" t="s">
        <v>13</v>
      </c>
      <c r="J392" s="4" t="s">
        <v>14</v>
      </c>
      <c r="K392" s="4" t="s">
        <v>15</v>
      </c>
      <c r="L392" s="9">
        <v>2</v>
      </c>
      <c r="M392" s="6">
        <v>36.340000000000003</v>
      </c>
      <c r="N392" s="7">
        <v>0</v>
      </c>
      <c r="O392" s="6">
        <v>13.8</v>
      </c>
      <c r="P392" s="6">
        <f t="shared" si="24"/>
        <v>72.680000000000007</v>
      </c>
      <c r="Q392" s="6">
        <f t="shared" si="25"/>
        <v>27.6</v>
      </c>
      <c r="R392" s="6">
        <f t="shared" si="26"/>
        <v>45.080000000000005</v>
      </c>
      <c r="S392" s="8">
        <f t="shared" si="27"/>
        <v>0.620253164556962</v>
      </c>
      <c r="T392" s="5">
        <f>YEAR(SalesDataTable[[#This Row],[Order Date]])</f>
        <v>2026</v>
      </c>
    </row>
    <row r="393" spans="1:20" ht="15.6">
      <c r="A393" s="2">
        <v>2339</v>
      </c>
      <c r="B393" s="3">
        <v>46101</v>
      </c>
      <c r="C393" s="13">
        <f>YEAR(SalesDataTable[[#This Row],[Order Date]])</f>
        <v>2026</v>
      </c>
      <c r="D393" s="4" t="str">
        <f>"Q"&amp;ROUNDUP(MONTH(SalesDataTable[[#This Row],[Order Date]])/3,0)</f>
        <v>Q1</v>
      </c>
      <c r="E393" s="4" t="str">
        <f>TEXT(SalesDataTable[[#This Row],[Order Date]],"MMM")</f>
        <v>Mar</v>
      </c>
      <c r="F393" s="4" t="s">
        <v>6</v>
      </c>
      <c r="G393" s="4" t="s">
        <v>43</v>
      </c>
      <c r="H393" s="4" t="s">
        <v>28</v>
      </c>
      <c r="I393" s="4" t="s">
        <v>13</v>
      </c>
      <c r="J393" s="4" t="s">
        <v>4</v>
      </c>
      <c r="K393" s="4" t="s">
        <v>22</v>
      </c>
      <c r="L393" s="9">
        <v>2</v>
      </c>
      <c r="M393" s="6">
        <v>51.29</v>
      </c>
      <c r="N393" s="7">
        <v>0</v>
      </c>
      <c r="O393" s="6">
        <v>23.15</v>
      </c>
      <c r="P393" s="6">
        <f t="shared" si="24"/>
        <v>102.58</v>
      </c>
      <c r="Q393" s="6">
        <f t="shared" si="25"/>
        <v>46.3</v>
      </c>
      <c r="R393" s="6">
        <f t="shared" si="26"/>
        <v>56.28</v>
      </c>
      <c r="S393" s="8">
        <f t="shared" si="27"/>
        <v>0.54864496003119523</v>
      </c>
      <c r="T393" s="5">
        <f>YEAR(SalesDataTable[[#This Row],[Order Date]])</f>
        <v>2026</v>
      </c>
    </row>
    <row r="394" spans="1:20" ht="15.6">
      <c r="A394" s="2">
        <v>3611</v>
      </c>
      <c r="B394" s="3">
        <v>46101</v>
      </c>
      <c r="C394" s="13">
        <f>YEAR(SalesDataTable[[#This Row],[Order Date]])</f>
        <v>2026</v>
      </c>
      <c r="D394" s="4" t="str">
        <f>"Q"&amp;ROUNDUP(MONTH(SalesDataTable[[#This Row],[Order Date]])/3,0)</f>
        <v>Q1</v>
      </c>
      <c r="E394" s="4" t="str">
        <f>TEXT(SalesDataTable[[#This Row],[Order Date]],"MMM")</f>
        <v>Mar</v>
      </c>
      <c r="F394" s="4" t="s">
        <v>6</v>
      </c>
      <c r="G394" s="4" t="s">
        <v>7</v>
      </c>
      <c r="H394" s="4" t="s">
        <v>8</v>
      </c>
      <c r="I394" s="4" t="s">
        <v>16</v>
      </c>
      <c r="J394" s="4" t="s">
        <v>4</v>
      </c>
      <c r="K394" s="4" t="s">
        <v>26</v>
      </c>
      <c r="L394" s="9">
        <v>6</v>
      </c>
      <c r="M394" s="6">
        <v>40.89</v>
      </c>
      <c r="N394" s="7">
        <v>0.1</v>
      </c>
      <c r="O394" s="6">
        <v>16.84</v>
      </c>
      <c r="P394" s="6">
        <f t="shared" si="24"/>
        <v>220.80600000000001</v>
      </c>
      <c r="Q394" s="6">
        <f t="shared" si="25"/>
        <v>101.03999999999999</v>
      </c>
      <c r="R394" s="6">
        <f t="shared" si="26"/>
        <v>119.76600000000002</v>
      </c>
      <c r="S394" s="8">
        <f t="shared" si="27"/>
        <v>0.54240373902883077</v>
      </c>
      <c r="T394" s="5">
        <f>YEAR(SalesDataTable[[#This Row],[Order Date]])</f>
        <v>2026</v>
      </c>
    </row>
    <row r="395" spans="1:20" ht="15.6">
      <c r="A395" s="2">
        <v>3953</v>
      </c>
      <c r="B395" s="3">
        <v>46101</v>
      </c>
      <c r="C395" s="13">
        <f>YEAR(SalesDataTable[[#This Row],[Order Date]])</f>
        <v>2026</v>
      </c>
      <c r="D395" s="4" t="str">
        <f>"Q"&amp;ROUNDUP(MONTH(SalesDataTable[[#This Row],[Order Date]])/3,0)</f>
        <v>Q1</v>
      </c>
      <c r="E395" s="4" t="str">
        <f>TEXT(SalesDataTable[[#This Row],[Order Date]],"MMM")</f>
        <v>Mar</v>
      </c>
      <c r="F395" s="4" t="s">
        <v>6</v>
      </c>
      <c r="G395" s="4" t="s">
        <v>49</v>
      </c>
      <c r="H395" s="4" t="s">
        <v>2</v>
      </c>
      <c r="I395" s="4" t="s">
        <v>13</v>
      </c>
      <c r="J395" s="4" t="s">
        <v>34</v>
      </c>
      <c r="K395" s="4" t="s">
        <v>38</v>
      </c>
      <c r="L395" s="9">
        <v>1</v>
      </c>
      <c r="M395" s="6">
        <v>120.63</v>
      </c>
      <c r="N395" s="7">
        <v>0</v>
      </c>
      <c r="O395" s="6">
        <v>70.28</v>
      </c>
      <c r="P395" s="6">
        <f t="shared" si="24"/>
        <v>120.63</v>
      </c>
      <c r="Q395" s="6">
        <f t="shared" si="25"/>
        <v>70.28</v>
      </c>
      <c r="R395" s="6">
        <f t="shared" si="26"/>
        <v>50.349999999999994</v>
      </c>
      <c r="S395" s="8">
        <f t="shared" si="27"/>
        <v>0.41739202520102792</v>
      </c>
      <c r="T395" s="5">
        <f>YEAR(SalesDataTable[[#This Row],[Order Date]])</f>
        <v>2026</v>
      </c>
    </row>
    <row r="396" spans="1:20" ht="15.6">
      <c r="A396" s="2">
        <v>4253</v>
      </c>
      <c r="B396" s="3">
        <v>46101</v>
      </c>
      <c r="C396" s="13">
        <f>YEAR(SalesDataTable[[#This Row],[Order Date]])</f>
        <v>2026</v>
      </c>
      <c r="D396" s="4" t="str">
        <f>"Q"&amp;ROUNDUP(MONTH(SalesDataTable[[#This Row],[Order Date]])/3,0)</f>
        <v>Q1</v>
      </c>
      <c r="E396" s="4" t="str">
        <f>TEXT(SalesDataTable[[#This Row],[Order Date]],"MMM")</f>
        <v>Mar</v>
      </c>
      <c r="F396" s="4" t="s">
        <v>20</v>
      </c>
      <c r="G396" s="4" t="s">
        <v>47</v>
      </c>
      <c r="H396" s="4" t="s">
        <v>8</v>
      </c>
      <c r="I396" s="4" t="s">
        <v>13</v>
      </c>
      <c r="J396" s="4" t="s">
        <v>4</v>
      </c>
      <c r="K396" s="4" t="s">
        <v>5</v>
      </c>
      <c r="L396" s="9">
        <v>5</v>
      </c>
      <c r="M396" s="6">
        <v>82.64</v>
      </c>
      <c r="N396" s="7">
        <v>0.1</v>
      </c>
      <c r="O396" s="6">
        <v>43.52</v>
      </c>
      <c r="P396" s="6">
        <f t="shared" si="24"/>
        <v>371.88</v>
      </c>
      <c r="Q396" s="6">
        <f t="shared" si="25"/>
        <v>217.60000000000002</v>
      </c>
      <c r="R396" s="6">
        <f t="shared" si="26"/>
        <v>154.27999999999997</v>
      </c>
      <c r="S396" s="8">
        <f t="shared" si="27"/>
        <v>0.41486501021834993</v>
      </c>
      <c r="T396" s="5">
        <f>YEAR(SalesDataTable[[#This Row],[Order Date]])</f>
        <v>2026</v>
      </c>
    </row>
    <row r="397" spans="1:20" ht="15.6">
      <c r="A397" s="2">
        <v>4952</v>
      </c>
      <c r="B397" s="3">
        <v>46101</v>
      </c>
      <c r="C397" s="13">
        <f>YEAR(SalesDataTable[[#This Row],[Order Date]])</f>
        <v>2026</v>
      </c>
      <c r="D397" s="4" t="str">
        <f>"Q"&amp;ROUNDUP(MONTH(SalesDataTable[[#This Row],[Order Date]])/3,0)</f>
        <v>Q1</v>
      </c>
      <c r="E397" s="4" t="str">
        <f>TEXT(SalesDataTable[[#This Row],[Order Date]],"MMM")</f>
        <v>Mar</v>
      </c>
      <c r="F397" s="4" t="s">
        <v>6</v>
      </c>
      <c r="G397" s="4" t="s">
        <v>27</v>
      </c>
      <c r="H397" s="4" t="s">
        <v>2</v>
      </c>
      <c r="I397" s="4" t="s">
        <v>16</v>
      </c>
      <c r="J397" s="4" t="s">
        <v>9</v>
      </c>
      <c r="K397" s="4" t="s">
        <v>46</v>
      </c>
      <c r="L397" s="9">
        <v>2</v>
      </c>
      <c r="M397" s="6">
        <v>72.459999999999994</v>
      </c>
      <c r="N397" s="7">
        <v>0</v>
      </c>
      <c r="O397" s="6">
        <v>33.31</v>
      </c>
      <c r="P397" s="6">
        <f t="shared" si="24"/>
        <v>144.91999999999999</v>
      </c>
      <c r="Q397" s="6">
        <f t="shared" si="25"/>
        <v>66.62</v>
      </c>
      <c r="R397" s="6">
        <f t="shared" si="26"/>
        <v>78.299999999999983</v>
      </c>
      <c r="S397" s="8">
        <f t="shared" si="27"/>
        <v>0.54029809550096597</v>
      </c>
      <c r="T397" s="5">
        <f>YEAR(SalesDataTable[[#This Row],[Order Date]])</f>
        <v>2026</v>
      </c>
    </row>
    <row r="398" spans="1:20" ht="15.6">
      <c r="A398" s="2">
        <v>5016</v>
      </c>
      <c r="B398" s="3">
        <v>46101</v>
      </c>
      <c r="C398" s="13">
        <f>YEAR(SalesDataTable[[#This Row],[Order Date]])</f>
        <v>2026</v>
      </c>
      <c r="D398" s="4" t="str">
        <f>"Q"&amp;ROUNDUP(MONTH(SalesDataTable[[#This Row],[Order Date]])/3,0)</f>
        <v>Q1</v>
      </c>
      <c r="E398" s="4" t="str">
        <f>TEXT(SalesDataTable[[#This Row],[Order Date]],"MMM")</f>
        <v>Mar</v>
      </c>
      <c r="F398" s="4" t="s">
        <v>6</v>
      </c>
      <c r="G398" s="4" t="s">
        <v>43</v>
      </c>
      <c r="H398" s="4" t="s">
        <v>28</v>
      </c>
      <c r="I398" s="4" t="s">
        <v>13</v>
      </c>
      <c r="J398" s="4" t="s">
        <v>34</v>
      </c>
      <c r="K398" s="4" t="s">
        <v>35</v>
      </c>
      <c r="L398" s="9">
        <v>2</v>
      </c>
      <c r="M398" s="6">
        <v>40.659999999999997</v>
      </c>
      <c r="N398" s="7">
        <v>0.1</v>
      </c>
      <c r="O398" s="6">
        <v>14.63</v>
      </c>
      <c r="P398" s="6">
        <f t="shared" si="24"/>
        <v>73.188000000000002</v>
      </c>
      <c r="Q398" s="6">
        <f t="shared" si="25"/>
        <v>29.26</v>
      </c>
      <c r="R398" s="6">
        <f t="shared" si="26"/>
        <v>43.927999999999997</v>
      </c>
      <c r="S398" s="8">
        <f t="shared" si="27"/>
        <v>0.60020768431983385</v>
      </c>
      <c r="T398" s="5">
        <f>YEAR(SalesDataTable[[#This Row],[Order Date]])</f>
        <v>2026</v>
      </c>
    </row>
    <row r="399" spans="1:20" ht="15.6">
      <c r="A399" s="2">
        <v>839</v>
      </c>
      <c r="B399" s="3">
        <v>46102</v>
      </c>
      <c r="C399" s="13">
        <f>YEAR(SalesDataTable[[#This Row],[Order Date]])</f>
        <v>2026</v>
      </c>
      <c r="D399" s="4" t="str">
        <f>"Q"&amp;ROUNDUP(MONTH(SalesDataTable[[#This Row],[Order Date]])/3,0)</f>
        <v>Q1</v>
      </c>
      <c r="E399" s="4" t="str">
        <f>TEXT(SalesDataTable[[#This Row],[Order Date]],"MMM")</f>
        <v>Mar</v>
      </c>
      <c r="F399" s="4" t="s">
        <v>6</v>
      </c>
      <c r="G399" s="4" t="s">
        <v>43</v>
      </c>
      <c r="H399" s="4" t="s">
        <v>28</v>
      </c>
      <c r="I399" s="4" t="s">
        <v>13</v>
      </c>
      <c r="J399" s="4" t="s">
        <v>4</v>
      </c>
      <c r="K399" s="4" t="s">
        <v>26</v>
      </c>
      <c r="L399" s="9">
        <v>1</v>
      </c>
      <c r="M399" s="6">
        <v>40.5</v>
      </c>
      <c r="N399" s="7">
        <v>0.05</v>
      </c>
      <c r="O399" s="6">
        <v>17.16</v>
      </c>
      <c r="P399" s="6">
        <f t="shared" si="24"/>
        <v>38.475000000000001</v>
      </c>
      <c r="Q399" s="6">
        <f t="shared" si="25"/>
        <v>17.16</v>
      </c>
      <c r="R399" s="6">
        <f t="shared" si="26"/>
        <v>21.315000000000001</v>
      </c>
      <c r="S399" s="8">
        <f t="shared" si="27"/>
        <v>0.55399610136452238</v>
      </c>
      <c r="T399" s="5">
        <f>YEAR(SalesDataTable[[#This Row],[Order Date]])</f>
        <v>2026</v>
      </c>
    </row>
    <row r="400" spans="1:20" ht="15.6">
      <c r="A400" s="2">
        <v>1382</v>
      </c>
      <c r="B400" s="3">
        <v>46102</v>
      </c>
      <c r="C400" s="13">
        <f>YEAR(SalesDataTable[[#This Row],[Order Date]])</f>
        <v>2026</v>
      </c>
      <c r="D400" s="4" t="str">
        <f>"Q"&amp;ROUNDUP(MONTH(SalesDataTable[[#This Row],[Order Date]])/3,0)</f>
        <v>Q1</v>
      </c>
      <c r="E400" s="4" t="str">
        <f>TEXT(SalesDataTable[[#This Row],[Order Date]],"MMM")</f>
        <v>Mar</v>
      </c>
      <c r="F400" s="4" t="s">
        <v>11</v>
      </c>
      <c r="G400" s="4" t="s">
        <v>12</v>
      </c>
      <c r="H400" s="4" t="s">
        <v>2</v>
      </c>
      <c r="I400" s="4" t="s">
        <v>16</v>
      </c>
      <c r="J400" s="4" t="s">
        <v>9</v>
      </c>
      <c r="K400" s="4" t="s">
        <v>46</v>
      </c>
      <c r="L400" s="9">
        <v>1</v>
      </c>
      <c r="M400" s="6">
        <v>72.16</v>
      </c>
      <c r="N400" s="7">
        <v>0</v>
      </c>
      <c r="O400" s="6">
        <v>33.11</v>
      </c>
      <c r="P400" s="6">
        <f t="shared" si="24"/>
        <v>72.16</v>
      </c>
      <c r="Q400" s="6">
        <f t="shared" si="25"/>
        <v>33.11</v>
      </c>
      <c r="R400" s="6">
        <f t="shared" si="26"/>
        <v>39.049999999999997</v>
      </c>
      <c r="S400" s="8">
        <f t="shared" si="27"/>
        <v>0.54115853658536583</v>
      </c>
      <c r="T400" s="5">
        <f>YEAR(SalesDataTable[[#This Row],[Order Date]])</f>
        <v>2026</v>
      </c>
    </row>
    <row r="401" spans="1:20" ht="15.6">
      <c r="A401" s="2">
        <v>1452</v>
      </c>
      <c r="B401" s="3">
        <v>46102</v>
      </c>
      <c r="C401" s="13">
        <f>YEAR(SalesDataTable[[#This Row],[Order Date]])</f>
        <v>2026</v>
      </c>
      <c r="D401" s="4" t="str">
        <f>"Q"&amp;ROUNDUP(MONTH(SalesDataTable[[#This Row],[Order Date]])/3,0)</f>
        <v>Q1</v>
      </c>
      <c r="E401" s="4" t="str">
        <f>TEXT(SalesDataTable[[#This Row],[Order Date]],"MMM")</f>
        <v>Mar</v>
      </c>
      <c r="F401" s="4" t="s">
        <v>11</v>
      </c>
      <c r="G401" s="4" t="s">
        <v>25</v>
      </c>
      <c r="H401" s="4" t="s">
        <v>28</v>
      </c>
      <c r="I401" s="4" t="s">
        <v>16</v>
      </c>
      <c r="J401" s="4" t="s">
        <v>14</v>
      </c>
      <c r="K401" s="4" t="s">
        <v>48</v>
      </c>
      <c r="L401" s="9">
        <v>1</v>
      </c>
      <c r="M401" s="6">
        <v>161.93</v>
      </c>
      <c r="N401" s="7">
        <v>0.15</v>
      </c>
      <c r="O401" s="6">
        <v>87.5</v>
      </c>
      <c r="P401" s="6">
        <f t="shared" si="24"/>
        <v>137.6405</v>
      </c>
      <c r="Q401" s="6">
        <f t="shared" si="25"/>
        <v>87.5</v>
      </c>
      <c r="R401" s="6">
        <f t="shared" si="26"/>
        <v>50.140500000000003</v>
      </c>
      <c r="S401" s="8">
        <f t="shared" si="27"/>
        <v>0.36428594781332529</v>
      </c>
      <c r="T401" s="5">
        <f>YEAR(SalesDataTable[[#This Row],[Order Date]])</f>
        <v>2026</v>
      </c>
    </row>
    <row r="402" spans="1:20" ht="15.6">
      <c r="A402" s="2">
        <v>1845</v>
      </c>
      <c r="B402" s="3">
        <v>46102</v>
      </c>
      <c r="C402" s="13">
        <f>YEAR(SalesDataTable[[#This Row],[Order Date]])</f>
        <v>2026</v>
      </c>
      <c r="D402" s="4" t="str">
        <f>"Q"&amp;ROUNDUP(MONTH(SalesDataTable[[#This Row],[Order Date]])/3,0)</f>
        <v>Q1</v>
      </c>
      <c r="E402" s="4" t="str">
        <f>TEXT(SalesDataTable[[#This Row],[Order Date]],"MMM")</f>
        <v>Mar</v>
      </c>
      <c r="F402" s="4" t="s">
        <v>0</v>
      </c>
      <c r="G402" s="4" t="s">
        <v>36</v>
      </c>
      <c r="H402" s="4" t="s">
        <v>2</v>
      </c>
      <c r="I402" s="4" t="s">
        <v>3</v>
      </c>
      <c r="J402" s="4" t="s">
        <v>23</v>
      </c>
      <c r="K402" s="4" t="s">
        <v>24</v>
      </c>
      <c r="L402" s="9">
        <v>3</v>
      </c>
      <c r="M402" s="6">
        <v>348.54</v>
      </c>
      <c r="N402" s="7">
        <v>0.1</v>
      </c>
      <c r="O402" s="6">
        <v>200.3</v>
      </c>
      <c r="P402" s="6">
        <f t="shared" si="24"/>
        <v>941.05800000000011</v>
      </c>
      <c r="Q402" s="6">
        <f t="shared" si="25"/>
        <v>600.90000000000009</v>
      </c>
      <c r="R402" s="6">
        <f t="shared" si="26"/>
        <v>340.15800000000002</v>
      </c>
      <c r="S402" s="8">
        <f t="shared" si="27"/>
        <v>0.36146337420222768</v>
      </c>
      <c r="T402" s="5">
        <f>YEAR(SalesDataTable[[#This Row],[Order Date]])</f>
        <v>2026</v>
      </c>
    </row>
    <row r="403" spans="1:20" ht="15.6">
      <c r="A403" s="2">
        <v>3560</v>
      </c>
      <c r="B403" s="3">
        <v>46102</v>
      </c>
      <c r="C403" s="13">
        <f>YEAR(SalesDataTable[[#This Row],[Order Date]])</f>
        <v>2026</v>
      </c>
      <c r="D403" s="4" t="str">
        <f>"Q"&amp;ROUNDUP(MONTH(SalesDataTable[[#This Row],[Order Date]])/3,0)</f>
        <v>Q1</v>
      </c>
      <c r="E403" s="4" t="str">
        <f>TEXT(SalesDataTable[[#This Row],[Order Date]],"MMM")</f>
        <v>Mar</v>
      </c>
      <c r="F403" s="4" t="s">
        <v>11</v>
      </c>
      <c r="G403" s="4" t="s">
        <v>52</v>
      </c>
      <c r="H403" s="4" t="s">
        <v>2</v>
      </c>
      <c r="I403" s="4" t="s">
        <v>3</v>
      </c>
      <c r="J403" s="4" t="s">
        <v>34</v>
      </c>
      <c r="K403" s="4" t="s">
        <v>45</v>
      </c>
      <c r="L403" s="9">
        <v>3</v>
      </c>
      <c r="M403" s="6">
        <v>50.46</v>
      </c>
      <c r="N403" s="7">
        <v>0.1</v>
      </c>
      <c r="O403" s="6">
        <v>21.9</v>
      </c>
      <c r="P403" s="6">
        <f t="shared" si="24"/>
        <v>136.24199999999999</v>
      </c>
      <c r="Q403" s="6">
        <f t="shared" si="25"/>
        <v>65.699999999999989</v>
      </c>
      <c r="R403" s="6">
        <f t="shared" si="26"/>
        <v>70.542000000000002</v>
      </c>
      <c r="S403" s="8">
        <f t="shared" si="27"/>
        <v>0.51776985070683057</v>
      </c>
      <c r="T403" s="5">
        <f>YEAR(SalesDataTable[[#This Row],[Order Date]])</f>
        <v>2026</v>
      </c>
    </row>
    <row r="404" spans="1:20" ht="15.6">
      <c r="A404" s="2">
        <v>4059</v>
      </c>
      <c r="B404" s="3">
        <v>46102</v>
      </c>
      <c r="C404" s="13">
        <f>YEAR(SalesDataTable[[#This Row],[Order Date]])</f>
        <v>2026</v>
      </c>
      <c r="D404" s="4" t="str">
        <f>"Q"&amp;ROUNDUP(MONTH(SalesDataTable[[#This Row],[Order Date]])/3,0)</f>
        <v>Q1</v>
      </c>
      <c r="E404" s="4" t="str">
        <f>TEXT(SalesDataTable[[#This Row],[Order Date]],"MMM")</f>
        <v>Mar</v>
      </c>
      <c r="F404" s="4" t="s">
        <v>20</v>
      </c>
      <c r="G404" s="4" t="s">
        <v>47</v>
      </c>
      <c r="H404" s="4" t="s">
        <v>28</v>
      </c>
      <c r="I404" s="4" t="s">
        <v>13</v>
      </c>
      <c r="J404" s="4" t="s">
        <v>23</v>
      </c>
      <c r="K404" s="4" t="s">
        <v>40</v>
      </c>
      <c r="L404" s="9">
        <v>1</v>
      </c>
      <c r="M404" s="6">
        <v>83.62</v>
      </c>
      <c r="N404" s="7">
        <v>0</v>
      </c>
      <c r="O404" s="6">
        <v>39.15</v>
      </c>
      <c r="P404" s="6">
        <f t="shared" si="24"/>
        <v>83.62</v>
      </c>
      <c r="Q404" s="6">
        <f t="shared" si="25"/>
        <v>39.15</v>
      </c>
      <c r="R404" s="6">
        <f t="shared" si="26"/>
        <v>44.470000000000006</v>
      </c>
      <c r="S404" s="8">
        <f t="shared" si="27"/>
        <v>0.53181057163358048</v>
      </c>
      <c r="T404" s="5">
        <f>YEAR(SalesDataTable[[#This Row],[Order Date]])</f>
        <v>2026</v>
      </c>
    </row>
    <row r="405" spans="1:20" ht="15.6">
      <c r="A405" s="2">
        <v>4731</v>
      </c>
      <c r="B405" s="3">
        <v>46102</v>
      </c>
      <c r="C405" s="13">
        <f>YEAR(SalesDataTable[[#This Row],[Order Date]])</f>
        <v>2026</v>
      </c>
      <c r="D405" s="4" t="str">
        <f>"Q"&amp;ROUNDUP(MONTH(SalesDataTable[[#This Row],[Order Date]])/3,0)</f>
        <v>Q1</v>
      </c>
      <c r="E405" s="4" t="str">
        <f>TEXT(SalesDataTable[[#This Row],[Order Date]],"MMM")</f>
        <v>Mar</v>
      </c>
      <c r="F405" s="4" t="s">
        <v>6</v>
      </c>
      <c r="G405" s="4" t="s">
        <v>43</v>
      </c>
      <c r="H405" s="4" t="s">
        <v>8</v>
      </c>
      <c r="I405" s="4" t="s">
        <v>16</v>
      </c>
      <c r="J405" s="4" t="s">
        <v>4</v>
      </c>
      <c r="K405" s="4" t="s">
        <v>22</v>
      </c>
      <c r="L405" s="9">
        <v>6</v>
      </c>
      <c r="M405" s="6">
        <v>51.07</v>
      </c>
      <c r="N405" s="7">
        <v>0.1</v>
      </c>
      <c r="O405" s="6">
        <v>22.68</v>
      </c>
      <c r="P405" s="6">
        <f t="shared" si="24"/>
        <v>275.77800000000002</v>
      </c>
      <c r="Q405" s="6">
        <f t="shared" si="25"/>
        <v>136.07999999999998</v>
      </c>
      <c r="R405" s="6">
        <f t="shared" si="26"/>
        <v>139.69800000000004</v>
      </c>
      <c r="S405" s="8">
        <f t="shared" si="27"/>
        <v>0.50655962404542798</v>
      </c>
      <c r="T405" s="5">
        <f>YEAR(SalesDataTable[[#This Row],[Order Date]])</f>
        <v>2026</v>
      </c>
    </row>
    <row r="406" spans="1:20" ht="15.6">
      <c r="A406" s="2">
        <v>693</v>
      </c>
      <c r="B406" s="3">
        <v>46103</v>
      </c>
      <c r="C406" s="13">
        <f>YEAR(SalesDataTable[[#This Row],[Order Date]])</f>
        <v>2026</v>
      </c>
      <c r="D406" s="4" t="str">
        <f>"Q"&amp;ROUNDUP(MONTH(SalesDataTable[[#This Row],[Order Date]])/3,0)</f>
        <v>Q1</v>
      </c>
      <c r="E406" s="4" t="str">
        <f>TEXT(SalesDataTable[[#This Row],[Order Date]],"MMM")</f>
        <v>Mar</v>
      </c>
      <c r="F406" s="4" t="s">
        <v>6</v>
      </c>
      <c r="G406" s="4" t="s">
        <v>41</v>
      </c>
      <c r="H406" s="4" t="s">
        <v>2</v>
      </c>
      <c r="I406" s="4" t="s">
        <v>13</v>
      </c>
      <c r="J406" s="4" t="s">
        <v>14</v>
      </c>
      <c r="K406" s="4" t="s">
        <v>32</v>
      </c>
      <c r="L406" s="9">
        <v>3</v>
      </c>
      <c r="M406" s="6">
        <v>47.02</v>
      </c>
      <c r="N406" s="7">
        <v>0.1</v>
      </c>
      <c r="O406" s="6">
        <v>17.989999999999998</v>
      </c>
      <c r="P406" s="6">
        <f t="shared" si="24"/>
        <v>126.95400000000001</v>
      </c>
      <c r="Q406" s="6">
        <f t="shared" si="25"/>
        <v>53.97</v>
      </c>
      <c r="R406" s="6">
        <f t="shared" si="26"/>
        <v>72.984000000000009</v>
      </c>
      <c r="S406" s="8">
        <f t="shared" si="27"/>
        <v>0.57488539155914742</v>
      </c>
      <c r="T406" s="5">
        <f>YEAR(SalesDataTable[[#This Row],[Order Date]])</f>
        <v>2026</v>
      </c>
    </row>
    <row r="407" spans="1:20" ht="15.6">
      <c r="A407" s="2">
        <v>1672</v>
      </c>
      <c r="B407" s="3">
        <v>46103</v>
      </c>
      <c r="C407" s="13">
        <f>YEAR(SalesDataTable[[#This Row],[Order Date]])</f>
        <v>2026</v>
      </c>
      <c r="D407" s="4" t="str">
        <f>"Q"&amp;ROUNDUP(MONTH(SalesDataTable[[#This Row],[Order Date]])/3,0)</f>
        <v>Q1</v>
      </c>
      <c r="E407" s="4" t="str">
        <f>TEXT(SalesDataTable[[#This Row],[Order Date]],"MMM")</f>
        <v>Mar</v>
      </c>
      <c r="F407" s="4" t="s">
        <v>11</v>
      </c>
      <c r="G407" s="4" t="s">
        <v>25</v>
      </c>
      <c r="H407" s="4" t="s">
        <v>28</v>
      </c>
      <c r="I407" s="4" t="s">
        <v>3</v>
      </c>
      <c r="J407" s="4" t="s">
        <v>14</v>
      </c>
      <c r="K407" s="4" t="s">
        <v>32</v>
      </c>
      <c r="L407" s="9">
        <v>1</v>
      </c>
      <c r="M407" s="6">
        <v>47.1</v>
      </c>
      <c r="N407" s="7">
        <v>0.05</v>
      </c>
      <c r="O407" s="6">
        <v>18.48</v>
      </c>
      <c r="P407" s="6">
        <f t="shared" si="24"/>
        <v>44.744999999999997</v>
      </c>
      <c r="Q407" s="6">
        <f t="shared" si="25"/>
        <v>18.48</v>
      </c>
      <c r="R407" s="6">
        <f t="shared" si="26"/>
        <v>26.264999999999997</v>
      </c>
      <c r="S407" s="8">
        <f t="shared" si="27"/>
        <v>0.58699296010727453</v>
      </c>
      <c r="T407" s="5">
        <f>YEAR(SalesDataTable[[#This Row],[Order Date]])</f>
        <v>2026</v>
      </c>
    </row>
    <row r="408" spans="1:20" ht="15.6">
      <c r="A408" s="2">
        <v>2347</v>
      </c>
      <c r="B408" s="3">
        <v>46103</v>
      </c>
      <c r="C408" s="13">
        <f>YEAR(SalesDataTable[[#This Row],[Order Date]])</f>
        <v>2026</v>
      </c>
      <c r="D408" s="4" t="str">
        <f>"Q"&amp;ROUNDUP(MONTH(SalesDataTable[[#This Row],[Order Date]])/3,0)</f>
        <v>Q1</v>
      </c>
      <c r="E408" s="4" t="str">
        <f>TEXT(SalesDataTable[[#This Row],[Order Date]],"MMM")</f>
        <v>Mar</v>
      </c>
      <c r="F408" s="4" t="s">
        <v>20</v>
      </c>
      <c r="G408" s="4" t="s">
        <v>47</v>
      </c>
      <c r="H408" s="4" t="s">
        <v>2</v>
      </c>
      <c r="I408" s="4" t="s">
        <v>3</v>
      </c>
      <c r="J408" s="4" t="s">
        <v>14</v>
      </c>
      <c r="K408" s="4" t="s">
        <v>44</v>
      </c>
      <c r="L408" s="9">
        <v>2</v>
      </c>
      <c r="M408" s="6">
        <v>131.38999999999999</v>
      </c>
      <c r="N408" s="7">
        <v>0</v>
      </c>
      <c r="O408" s="6">
        <v>66.91</v>
      </c>
      <c r="P408" s="6">
        <f t="shared" si="24"/>
        <v>262.77999999999997</v>
      </c>
      <c r="Q408" s="6">
        <f t="shared" si="25"/>
        <v>133.82</v>
      </c>
      <c r="R408" s="6">
        <f t="shared" si="26"/>
        <v>128.95999999999998</v>
      </c>
      <c r="S408" s="8">
        <f t="shared" si="27"/>
        <v>0.49075272090722277</v>
      </c>
      <c r="T408" s="5">
        <f>YEAR(SalesDataTable[[#This Row],[Order Date]])</f>
        <v>2026</v>
      </c>
    </row>
    <row r="409" spans="1:20" ht="15.6">
      <c r="A409" s="2">
        <v>2582</v>
      </c>
      <c r="B409" s="3">
        <v>46103</v>
      </c>
      <c r="C409" s="13">
        <f>YEAR(SalesDataTable[[#This Row],[Order Date]])</f>
        <v>2026</v>
      </c>
      <c r="D409" s="4" t="str">
        <f>"Q"&amp;ROUNDUP(MONTH(SalesDataTable[[#This Row],[Order Date]])/3,0)</f>
        <v>Q1</v>
      </c>
      <c r="E409" s="4" t="str">
        <f>TEXT(SalesDataTable[[#This Row],[Order Date]],"MMM")</f>
        <v>Mar</v>
      </c>
      <c r="F409" s="4" t="s">
        <v>6</v>
      </c>
      <c r="G409" s="4" t="s">
        <v>7</v>
      </c>
      <c r="H409" s="4" t="s">
        <v>28</v>
      </c>
      <c r="I409" s="4" t="s">
        <v>13</v>
      </c>
      <c r="J409" s="4" t="s">
        <v>34</v>
      </c>
      <c r="K409" s="4" t="s">
        <v>38</v>
      </c>
      <c r="L409" s="9">
        <v>1</v>
      </c>
      <c r="M409" s="6">
        <v>120.16</v>
      </c>
      <c r="N409" s="7">
        <v>0.15</v>
      </c>
      <c r="O409" s="6">
        <v>68.33</v>
      </c>
      <c r="P409" s="6">
        <f t="shared" si="24"/>
        <v>102.136</v>
      </c>
      <c r="Q409" s="6">
        <f t="shared" si="25"/>
        <v>68.33</v>
      </c>
      <c r="R409" s="6">
        <f t="shared" si="26"/>
        <v>33.805999999999997</v>
      </c>
      <c r="S409" s="8">
        <f t="shared" si="27"/>
        <v>0.33099005247904756</v>
      </c>
      <c r="T409" s="5">
        <f>YEAR(SalesDataTable[[#This Row],[Order Date]])</f>
        <v>2026</v>
      </c>
    </row>
    <row r="410" spans="1:20" ht="15.6">
      <c r="A410" s="2">
        <v>2762</v>
      </c>
      <c r="B410" s="3">
        <v>46103</v>
      </c>
      <c r="C410" s="13">
        <f>YEAR(SalesDataTable[[#This Row],[Order Date]])</f>
        <v>2026</v>
      </c>
      <c r="D410" s="4" t="str">
        <f>"Q"&amp;ROUNDUP(MONTH(SalesDataTable[[#This Row],[Order Date]])/3,0)</f>
        <v>Q1</v>
      </c>
      <c r="E410" s="4" t="str">
        <f>TEXT(SalesDataTable[[#This Row],[Order Date]],"MMM")</f>
        <v>Mar</v>
      </c>
      <c r="F410" s="4" t="s">
        <v>20</v>
      </c>
      <c r="G410" s="4" t="s">
        <v>33</v>
      </c>
      <c r="H410" s="4" t="s">
        <v>19</v>
      </c>
      <c r="I410" s="4" t="s">
        <v>3</v>
      </c>
      <c r="J410" s="4" t="s">
        <v>23</v>
      </c>
      <c r="K410" s="4" t="s">
        <v>29</v>
      </c>
      <c r="L410" s="9">
        <v>1</v>
      </c>
      <c r="M410" s="6">
        <v>196.48</v>
      </c>
      <c r="N410" s="7">
        <v>0</v>
      </c>
      <c r="O410" s="6">
        <v>101.29</v>
      </c>
      <c r="P410" s="6">
        <f t="shared" si="24"/>
        <v>196.48</v>
      </c>
      <c r="Q410" s="6">
        <f t="shared" si="25"/>
        <v>101.29</v>
      </c>
      <c r="R410" s="6">
        <f t="shared" si="26"/>
        <v>95.189999999999984</v>
      </c>
      <c r="S410" s="8">
        <f t="shared" si="27"/>
        <v>0.48447679153094458</v>
      </c>
      <c r="T410" s="5">
        <f>YEAR(SalesDataTable[[#This Row],[Order Date]])</f>
        <v>2026</v>
      </c>
    </row>
    <row r="411" spans="1:20" ht="15.6">
      <c r="A411" s="2">
        <v>4090</v>
      </c>
      <c r="B411" s="3">
        <v>46103</v>
      </c>
      <c r="C411" s="13">
        <f>YEAR(SalesDataTable[[#This Row],[Order Date]])</f>
        <v>2026</v>
      </c>
      <c r="D411" s="4" t="str">
        <f>"Q"&amp;ROUNDUP(MONTH(SalesDataTable[[#This Row],[Order Date]])/3,0)</f>
        <v>Q1</v>
      </c>
      <c r="E411" s="4" t="str">
        <f>TEXT(SalesDataTable[[#This Row],[Order Date]],"MMM")</f>
        <v>Mar</v>
      </c>
      <c r="F411" s="4" t="s">
        <v>6</v>
      </c>
      <c r="G411" s="4" t="s">
        <v>41</v>
      </c>
      <c r="H411" s="4" t="s">
        <v>28</v>
      </c>
      <c r="I411" s="4" t="s">
        <v>16</v>
      </c>
      <c r="J411" s="4" t="s">
        <v>14</v>
      </c>
      <c r="K411" s="4" t="s">
        <v>15</v>
      </c>
      <c r="L411" s="9">
        <v>1</v>
      </c>
      <c r="M411" s="6">
        <v>36.520000000000003</v>
      </c>
      <c r="N411" s="7">
        <v>0</v>
      </c>
      <c r="O411" s="6">
        <v>13.96</v>
      </c>
      <c r="P411" s="6">
        <f t="shared" si="24"/>
        <v>36.520000000000003</v>
      </c>
      <c r="Q411" s="6">
        <f t="shared" si="25"/>
        <v>13.96</v>
      </c>
      <c r="R411" s="6">
        <f t="shared" si="26"/>
        <v>22.560000000000002</v>
      </c>
      <c r="S411" s="8">
        <f t="shared" si="27"/>
        <v>0.61774370208105145</v>
      </c>
      <c r="T411" s="5">
        <f>YEAR(SalesDataTable[[#This Row],[Order Date]])</f>
        <v>2026</v>
      </c>
    </row>
    <row r="412" spans="1:20" ht="15.6">
      <c r="A412" s="2">
        <v>4491</v>
      </c>
      <c r="B412" s="3">
        <v>46103</v>
      </c>
      <c r="C412" s="13">
        <f>YEAR(SalesDataTable[[#This Row],[Order Date]])</f>
        <v>2026</v>
      </c>
      <c r="D412" s="4" t="str">
        <f>"Q"&amp;ROUNDUP(MONTH(SalesDataTable[[#This Row],[Order Date]])/3,0)</f>
        <v>Q1</v>
      </c>
      <c r="E412" s="4" t="str">
        <f>TEXT(SalesDataTable[[#This Row],[Order Date]],"MMM")</f>
        <v>Mar</v>
      </c>
      <c r="F412" s="4" t="s">
        <v>6</v>
      </c>
      <c r="G412" s="4" t="s">
        <v>43</v>
      </c>
      <c r="H412" s="4" t="s">
        <v>19</v>
      </c>
      <c r="I412" s="4" t="s">
        <v>16</v>
      </c>
      <c r="J412" s="4" t="s">
        <v>34</v>
      </c>
      <c r="K412" s="4" t="s">
        <v>45</v>
      </c>
      <c r="L412" s="9">
        <v>4</v>
      </c>
      <c r="M412" s="6">
        <v>49.71</v>
      </c>
      <c r="N412" s="7">
        <v>0.1</v>
      </c>
      <c r="O412" s="6">
        <v>22.46</v>
      </c>
      <c r="P412" s="6">
        <f t="shared" si="24"/>
        <v>178.95600000000002</v>
      </c>
      <c r="Q412" s="6">
        <f t="shared" si="25"/>
        <v>89.84</v>
      </c>
      <c r="R412" s="6">
        <f t="shared" si="26"/>
        <v>89.116000000000014</v>
      </c>
      <c r="S412" s="8">
        <f t="shared" si="27"/>
        <v>0.49797715639598561</v>
      </c>
      <c r="T412" s="5">
        <f>YEAR(SalesDataTable[[#This Row],[Order Date]])</f>
        <v>2026</v>
      </c>
    </row>
    <row r="413" spans="1:20" ht="15.6">
      <c r="A413" s="2">
        <v>4678</v>
      </c>
      <c r="B413" s="3">
        <v>46103</v>
      </c>
      <c r="C413" s="13">
        <f>YEAR(SalesDataTable[[#This Row],[Order Date]])</f>
        <v>2026</v>
      </c>
      <c r="D413" s="4" t="str">
        <f>"Q"&amp;ROUNDUP(MONTH(SalesDataTable[[#This Row],[Order Date]])/3,0)</f>
        <v>Q1</v>
      </c>
      <c r="E413" s="4" t="str">
        <f>TEXT(SalesDataTable[[#This Row],[Order Date]],"MMM")</f>
        <v>Mar</v>
      </c>
      <c r="F413" s="4" t="s">
        <v>0</v>
      </c>
      <c r="G413" s="4" t="s">
        <v>1</v>
      </c>
      <c r="H413" s="4" t="s">
        <v>2</v>
      </c>
      <c r="I413" s="4" t="s">
        <v>3</v>
      </c>
      <c r="J413" s="4" t="s">
        <v>23</v>
      </c>
      <c r="K413" s="4" t="s">
        <v>40</v>
      </c>
      <c r="L413" s="9">
        <v>1</v>
      </c>
      <c r="M413" s="6">
        <v>81.209999999999994</v>
      </c>
      <c r="N413" s="7">
        <v>0.05</v>
      </c>
      <c r="O413" s="6">
        <v>40.44</v>
      </c>
      <c r="P413" s="6">
        <f t="shared" si="24"/>
        <v>77.149499999999989</v>
      </c>
      <c r="Q413" s="6">
        <f t="shared" si="25"/>
        <v>40.44</v>
      </c>
      <c r="R413" s="6">
        <f t="shared" si="26"/>
        <v>36.709499999999991</v>
      </c>
      <c r="S413" s="8">
        <f t="shared" si="27"/>
        <v>0.47582291524896464</v>
      </c>
      <c r="T413" s="5">
        <f>YEAR(SalesDataTable[[#This Row],[Order Date]])</f>
        <v>2026</v>
      </c>
    </row>
    <row r="414" spans="1:20" ht="15.6">
      <c r="A414" s="2">
        <v>1189</v>
      </c>
      <c r="B414" s="3">
        <v>46104</v>
      </c>
      <c r="C414" s="13">
        <f>YEAR(SalesDataTable[[#This Row],[Order Date]])</f>
        <v>2026</v>
      </c>
      <c r="D414" s="4" t="str">
        <f>"Q"&amp;ROUNDUP(MONTH(SalesDataTable[[#This Row],[Order Date]])/3,0)</f>
        <v>Q1</v>
      </c>
      <c r="E414" s="4" t="str">
        <f>TEXT(SalesDataTable[[#This Row],[Order Date]],"MMM")</f>
        <v>Mar</v>
      </c>
      <c r="F414" s="4" t="s">
        <v>20</v>
      </c>
      <c r="G414" s="4" t="s">
        <v>47</v>
      </c>
      <c r="H414" s="4" t="s">
        <v>2</v>
      </c>
      <c r="I414" s="4" t="s">
        <v>13</v>
      </c>
      <c r="J414" s="4" t="s">
        <v>4</v>
      </c>
      <c r="K414" s="4" t="s">
        <v>30</v>
      </c>
      <c r="L414" s="9">
        <v>2</v>
      </c>
      <c r="M414" s="6">
        <v>103.22</v>
      </c>
      <c r="N414" s="7">
        <v>0</v>
      </c>
      <c r="O414" s="6">
        <v>51.33</v>
      </c>
      <c r="P414" s="6">
        <f t="shared" si="24"/>
        <v>206.44</v>
      </c>
      <c r="Q414" s="6">
        <f t="shared" si="25"/>
        <v>102.66</v>
      </c>
      <c r="R414" s="6">
        <f t="shared" si="26"/>
        <v>103.78</v>
      </c>
      <c r="S414" s="8">
        <f t="shared" si="27"/>
        <v>0.50271265258670805</v>
      </c>
      <c r="T414" s="5">
        <f>YEAR(SalesDataTable[[#This Row],[Order Date]])</f>
        <v>2026</v>
      </c>
    </row>
    <row r="415" spans="1:20" ht="15.6">
      <c r="A415" s="2">
        <v>1590</v>
      </c>
      <c r="B415" s="3">
        <v>46104</v>
      </c>
      <c r="C415" s="13">
        <f>YEAR(SalesDataTable[[#This Row],[Order Date]])</f>
        <v>2026</v>
      </c>
      <c r="D415" s="4" t="str">
        <f>"Q"&amp;ROUNDUP(MONTH(SalesDataTable[[#This Row],[Order Date]])/3,0)</f>
        <v>Q1</v>
      </c>
      <c r="E415" s="4" t="str">
        <f>TEXT(SalesDataTable[[#This Row],[Order Date]],"MMM")</f>
        <v>Mar</v>
      </c>
      <c r="F415" s="4" t="s">
        <v>0</v>
      </c>
      <c r="G415" s="4" t="s">
        <v>50</v>
      </c>
      <c r="H415" s="4" t="s">
        <v>28</v>
      </c>
      <c r="I415" s="4" t="s">
        <v>13</v>
      </c>
      <c r="J415" s="4" t="s">
        <v>9</v>
      </c>
      <c r="K415" s="4" t="s">
        <v>37</v>
      </c>
      <c r="L415" s="9">
        <v>1</v>
      </c>
      <c r="M415" s="6">
        <v>153.47</v>
      </c>
      <c r="N415" s="7">
        <v>0</v>
      </c>
      <c r="O415" s="6">
        <v>78.19</v>
      </c>
      <c r="P415" s="6">
        <f t="shared" si="24"/>
        <v>153.47</v>
      </c>
      <c r="Q415" s="6">
        <f t="shared" si="25"/>
        <v>78.19</v>
      </c>
      <c r="R415" s="6">
        <f t="shared" si="26"/>
        <v>75.28</v>
      </c>
      <c r="S415" s="8">
        <f t="shared" si="27"/>
        <v>0.49051931973675639</v>
      </c>
      <c r="T415" s="5">
        <f>YEAR(SalesDataTable[[#This Row],[Order Date]])</f>
        <v>2026</v>
      </c>
    </row>
    <row r="416" spans="1:20" ht="15.6">
      <c r="A416" s="2">
        <v>2309</v>
      </c>
      <c r="B416" s="3">
        <v>46104</v>
      </c>
      <c r="C416" s="13">
        <f>YEAR(SalesDataTable[[#This Row],[Order Date]])</f>
        <v>2026</v>
      </c>
      <c r="D416" s="4" t="str">
        <f>"Q"&amp;ROUNDUP(MONTH(SalesDataTable[[#This Row],[Order Date]])/3,0)</f>
        <v>Q1</v>
      </c>
      <c r="E416" s="4" t="str">
        <f>TEXT(SalesDataTable[[#This Row],[Order Date]],"MMM")</f>
        <v>Mar</v>
      </c>
      <c r="F416" s="4" t="s">
        <v>20</v>
      </c>
      <c r="G416" s="4" t="s">
        <v>31</v>
      </c>
      <c r="H416" s="4" t="s">
        <v>2</v>
      </c>
      <c r="I416" s="4" t="s">
        <v>3</v>
      </c>
      <c r="J416" s="4" t="s">
        <v>23</v>
      </c>
      <c r="K416" s="4" t="s">
        <v>29</v>
      </c>
      <c r="L416" s="9">
        <v>6</v>
      </c>
      <c r="M416" s="6">
        <v>199.75</v>
      </c>
      <c r="N416" s="7">
        <v>0</v>
      </c>
      <c r="O416" s="6">
        <v>105.84</v>
      </c>
      <c r="P416" s="6">
        <f t="shared" si="24"/>
        <v>1198.5</v>
      </c>
      <c r="Q416" s="6">
        <f t="shared" si="25"/>
        <v>635.04</v>
      </c>
      <c r="R416" s="6">
        <f t="shared" si="26"/>
        <v>563.46</v>
      </c>
      <c r="S416" s="8">
        <f t="shared" si="27"/>
        <v>0.47013767209011265</v>
      </c>
      <c r="T416" s="5">
        <f>YEAR(SalesDataTable[[#This Row],[Order Date]])</f>
        <v>2026</v>
      </c>
    </row>
    <row r="417" spans="1:20" ht="15.6">
      <c r="A417" s="2">
        <v>3628</v>
      </c>
      <c r="B417" s="3">
        <v>46104</v>
      </c>
      <c r="C417" s="13">
        <f>YEAR(SalesDataTable[[#This Row],[Order Date]])</f>
        <v>2026</v>
      </c>
      <c r="D417" s="4" t="str">
        <f>"Q"&amp;ROUNDUP(MONTH(SalesDataTable[[#This Row],[Order Date]])/3,0)</f>
        <v>Q1</v>
      </c>
      <c r="E417" s="4" t="str">
        <f>TEXT(SalesDataTable[[#This Row],[Order Date]],"MMM")</f>
        <v>Mar</v>
      </c>
      <c r="F417" s="4" t="s">
        <v>6</v>
      </c>
      <c r="G417" s="4" t="s">
        <v>43</v>
      </c>
      <c r="H417" s="4" t="s">
        <v>28</v>
      </c>
      <c r="I417" s="4" t="s">
        <v>13</v>
      </c>
      <c r="J417" s="4" t="s">
        <v>14</v>
      </c>
      <c r="K417" s="4" t="s">
        <v>32</v>
      </c>
      <c r="L417" s="9">
        <v>1</v>
      </c>
      <c r="M417" s="6">
        <v>45.84</v>
      </c>
      <c r="N417" s="7">
        <v>0</v>
      </c>
      <c r="O417" s="6">
        <v>18.079999999999998</v>
      </c>
      <c r="P417" s="6">
        <f t="shared" si="24"/>
        <v>45.84</v>
      </c>
      <c r="Q417" s="6">
        <f t="shared" si="25"/>
        <v>18.079999999999998</v>
      </c>
      <c r="R417" s="6">
        <f t="shared" si="26"/>
        <v>27.760000000000005</v>
      </c>
      <c r="S417" s="8">
        <f t="shared" si="27"/>
        <v>0.605584642233857</v>
      </c>
      <c r="T417" s="5">
        <f>YEAR(SalesDataTable[[#This Row],[Order Date]])</f>
        <v>2026</v>
      </c>
    </row>
    <row r="418" spans="1:20" ht="15.6">
      <c r="A418" s="2">
        <v>3718</v>
      </c>
      <c r="B418" s="3">
        <v>46104</v>
      </c>
      <c r="C418" s="13">
        <f>YEAR(SalesDataTable[[#This Row],[Order Date]])</f>
        <v>2026</v>
      </c>
      <c r="D418" s="4" t="str">
        <f>"Q"&amp;ROUNDUP(MONTH(SalesDataTable[[#This Row],[Order Date]])/3,0)</f>
        <v>Q1</v>
      </c>
      <c r="E418" s="4" t="str">
        <f>TEXT(SalesDataTable[[#This Row],[Order Date]],"MMM")</f>
        <v>Mar</v>
      </c>
      <c r="F418" s="4" t="s">
        <v>6</v>
      </c>
      <c r="G418" s="4" t="s">
        <v>43</v>
      </c>
      <c r="H418" s="4" t="s">
        <v>28</v>
      </c>
      <c r="I418" s="4" t="s">
        <v>13</v>
      </c>
      <c r="J418" s="4" t="s">
        <v>23</v>
      </c>
      <c r="K418" s="4" t="s">
        <v>51</v>
      </c>
      <c r="L418" s="9">
        <v>2</v>
      </c>
      <c r="M418" s="6">
        <v>122.07</v>
      </c>
      <c r="N418" s="7">
        <v>0.05</v>
      </c>
      <c r="O418" s="6">
        <v>59.16</v>
      </c>
      <c r="P418" s="6">
        <f t="shared" si="24"/>
        <v>231.93299999999996</v>
      </c>
      <c r="Q418" s="6">
        <f t="shared" si="25"/>
        <v>118.32</v>
      </c>
      <c r="R418" s="6">
        <f t="shared" si="26"/>
        <v>113.61299999999997</v>
      </c>
      <c r="S418" s="8">
        <f t="shared" si="27"/>
        <v>0.48985267297021118</v>
      </c>
      <c r="T418" s="5">
        <f>YEAR(SalesDataTable[[#This Row],[Order Date]])</f>
        <v>2026</v>
      </c>
    </row>
    <row r="419" spans="1:20" ht="15.6">
      <c r="A419" s="2">
        <v>4198</v>
      </c>
      <c r="B419" s="3">
        <v>46104</v>
      </c>
      <c r="C419" s="13">
        <f>YEAR(SalesDataTable[[#This Row],[Order Date]])</f>
        <v>2026</v>
      </c>
      <c r="D419" s="4" t="str">
        <f>"Q"&amp;ROUNDUP(MONTH(SalesDataTable[[#This Row],[Order Date]])/3,0)</f>
        <v>Q1</v>
      </c>
      <c r="E419" s="4" t="str">
        <f>TEXT(SalesDataTable[[#This Row],[Order Date]],"MMM")</f>
        <v>Mar</v>
      </c>
      <c r="F419" s="4" t="s">
        <v>6</v>
      </c>
      <c r="G419" s="4" t="s">
        <v>49</v>
      </c>
      <c r="H419" s="4" t="s">
        <v>28</v>
      </c>
      <c r="I419" s="4" t="s">
        <v>13</v>
      </c>
      <c r="J419" s="4" t="s">
        <v>34</v>
      </c>
      <c r="K419" s="4" t="s">
        <v>38</v>
      </c>
      <c r="L419" s="9">
        <v>3</v>
      </c>
      <c r="M419" s="6">
        <v>122.4</v>
      </c>
      <c r="N419" s="7">
        <v>0.15</v>
      </c>
      <c r="O419" s="6">
        <v>71.150000000000006</v>
      </c>
      <c r="P419" s="6">
        <f t="shared" si="24"/>
        <v>312.12</v>
      </c>
      <c r="Q419" s="6">
        <f t="shared" si="25"/>
        <v>213.45000000000002</v>
      </c>
      <c r="R419" s="6">
        <f t="shared" si="26"/>
        <v>98.669999999999987</v>
      </c>
      <c r="S419" s="8">
        <f t="shared" si="27"/>
        <v>0.31612841214917337</v>
      </c>
      <c r="T419" s="5">
        <f>YEAR(SalesDataTable[[#This Row],[Order Date]])</f>
        <v>2026</v>
      </c>
    </row>
    <row r="420" spans="1:20" ht="15.6">
      <c r="A420" s="2">
        <v>4784</v>
      </c>
      <c r="B420" s="3">
        <v>46104</v>
      </c>
      <c r="C420" s="13">
        <f>YEAR(SalesDataTable[[#This Row],[Order Date]])</f>
        <v>2026</v>
      </c>
      <c r="D420" s="4" t="str">
        <f>"Q"&amp;ROUNDUP(MONTH(SalesDataTable[[#This Row],[Order Date]])/3,0)</f>
        <v>Q1</v>
      </c>
      <c r="E420" s="4" t="str">
        <f>TEXT(SalesDataTable[[#This Row],[Order Date]],"MMM")</f>
        <v>Mar</v>
      </c>
      <c r="F420" s="4" t="s">
        <v>0</v>
      </c>
      <c r="G420" s="4" t="s">
        <v>50</v>
      </c>
      <c r="H420" s="4" t="s">
        <v>2</v>
      </c>
      <c r="I420" s="4" t="s">
        <v>13</v>
      </c>
      <c r="J420" s="4" t="s">
        <v>4</v>
      </c>
      <c r="K420" s="4" t="s">
        <v>30</v>
      </c>
      <c r="L420" s="9">
        <v>1</v>
      </c>
      <c r="M420" s="6">
        <v>101.43</v>
      </c>
      <c r="N420" s="7">
        <v>0</v>
      </c>
      <c r="O420" s="6">
        <v>51.78</v>
      </c>
      <c r="P420" s="6">
        <f t="shared" si="24"/>
        <v>101.43</v>
      </c>
      <c r="Q420" s="6">
        <f t="shared" si="25"/>
        <v>51.78</v>
      </c>
      <c r="R420" s="6">
        <f t="shared" si="26"/>
        <v>49.650000000000006</v>
      </c>
      <c r="S420" s="8">
        <f t="shared" si="27"/>
        <v>0.4895001478852411</v>
      </c>
      <c r="T420" s="5">
        <f>YEAR(SalesDataTable[[#This Row],[Order Date]])</f>
        <v>2026</v>
      </c>
    </row>
    <row r="421" spans="1:20" ht="15.6">
      <c r="A421" s="2">
        <v>86</v>
      </c>
      <c r="B421" s="3">
        <v>46105</v>
      </c>
      <c r="C421" s="13">
        <f>YEAR(SalesDataTable[[#This Row],[Order Date]])</f>
        <v>2026</v>
      </c>
      <c r="D421" s="4" t="str">
        <f>"Q"&amp;ROUNDUP(MONTH(SalesDataTable[[#This Row],[Order Date]])/3,0)</f>
        <v>Q1</v>
      </c>
      <c r="E421" s="4" t="str">
        <f>TEXT(SalesDataTable[[#This Row],[Order Date]],"MMM")</f>
        <v>Mar</v>
      </c>
      <c r="F421" s="4" t="s">
        <v>6</v>
      </c>
      <c r="G421" s="4" t="s">
        <v>43</v>
      </c>
      <c r="H421" s="4" t="s">
        <v>8</v>
      </c>
      <c r="I421" s="4" t="s">
        <v>16</v>
      </c>
      <c r="J421" s="4" t="s">
        <v>4</v>
      </c>
      <c r="K421" s="4" t="s">
        <v>30</v>
      </c>
      <c r="L421" s="9">
        <v>8</v>
      </c>
      <c r="M421" s="6">
        <v>104.7</v>
      </c>
      <c r="N421" s="7">
        <v>0.05</v>
      </c>
      <c r="O421" s="6">
        <v>49.91</v>
      </c>
      <c r="P421" s="6">
        <f t="shared" si="24"/>
        <v>795.72</v>
      </c>
      <c r="Q421" s="6">
        <f t="shared" si="25"/>
        <v>399.28</v>
      </c>
      <c r="R421" s="6">
        <f t="shared" si="26"/>
        <v>396.44000000000005</v>
      </c>
      <c r="S421" s="8">
        <f t="shared" si="27"/>
        <v>0.49821545267179412</v>
      </c>
      <c r="T421" s="5">
        <f>YEAR(SalesDataTable[[#This Row],[Order Date]])</f>
        <v>2026</v>
      </c>
    </row>
    <row r="422" spans="1:20" ht="15.6">
      <c r="A422" s="2">
        <v>1813</v>
      </c>
      <c r="B422" s="3">
        <v>46105</v>
      </c>
      <c r="C422" s="13">
        <f>YEAR(SalesDataTable[[#This Row],[Order Date]])</f>
        <v>2026</v>
      </c>
      <c r="D422" s="4" t="str">
        <f>"Q"&amp;ROUNDUP(MONTH(SalesDataTable[[#This Row],[Order Date]])/3,0)</f>
        <v>Q1</v>
      </c>
      <c r="E422" s="4" t="str">
        <f>TEXT(SalesDataTable[[#This Row],[Order Date]],"MMM")</f>
        <v>Mar</v>
      </c>
      <c r="F422" s="4" t="s">
        <v>0</v>
      </c>
      <c r="G422" s="4" t="s">
        <v>1</v>
      </c>
      <c r="H422" s="4" t="s">
        <v>19</v>
      </c>
      <c r="I422" s="4" t="s">
        <v>3</v>
      </c>
      <c r="J422" s="4" t="s">
        <v>9</v>
      </c>
      <c r="K422" s="4" t="s">
        <v>17</v>
      </c>
      <c r="L422" s="9">
        <v>4</v>
      </c>
      <c r="M422" s="6">
        <v>146.34</v>
      </c>
      <c r="N422" s="7">
        <v>0</v>
      </c>
      <c r="O422" s="6">
        <v>79.37</v>
      </c>
      <c r="P422" s="6">
        <f t="shared" si="24"/>
        <v>585.36</v>
      </c>
      <c r="Q422" s="6">
        <f t="shared" si="25"/>
        <v>317.48</v>
      </c>
      <c r="R422" s="6">
        <f t="shared" si="26"/>
        <v>267.88</v>
      </c>
      <c r="S422" s="8">
        <f t="shared" si="27"/>
        <v>0.45763290966242992</v>
      </c>
      <c r="T422" s="5">
        <f>YEAR(SalesDataTable[[#This Row],[Order Date]])</f>
        <v>2026</v>
      </c>
    </row>
    <row r="423" spans="1:20" ht="15.6">
      <c r="A423" s="2">
        <v>2212</v>
      </c>
      <c r="B423" s="3">
        <v>46105</v>
      </c>
      <c r="C423" s="13">
        <f>YEAR(SalesDataTable[[#This Row],[Order Date]])</f>
        <v>2026</v>
      </c>
      <c r="D423" s="4" t="str">
        <f>"Q"&amp;ROUNDUP(MONTH(SalesDataTable[[#This Row],[Order Date]])/3,0)</f>
        <v>Q1</v>
      </c>
      <c r="E423" s="4" t="str">
        <f>TEXT(SalesDataTable[[#This Row],[Order Date]],"MMM")</f>
        <v>Mar</v>
      </c>
      <c r="F423" s="4" t="s">
        <v>6</v>
      </c>
      <c r="G423" s="4" t="s">
        <v>27</v>
      </c>
      <c r="H423" s="4" t="s">
        <v>2</v>
      </c>
      <c r="I423" s="4" t="s">
        <v>3</v>
      </c>
      <c r="J423" s="4" t="s">
        <v>34</v>
      </c>
      <c r="K423" s="4" t="s">
        <v>38</v>
      </c>
      <c r="L423" s="9">
        <v>2</v>
      </c>
      <c r="M423" s="6">
        <v>122.92</v>
      </c>
      <c r="N423" s="7">
        <v>0.05</v>
      </c>
      <c r="O423" s="6">
        <v>70.31</v>
      </c>
      <c r="P423" s="6">
        <f t="shared" si="24"/>
        <v>233.548</v>
      </c>
      <c r="Q423" s="6">
        <f t="shared" si="25"/>
        <v>140.62</v>
      </c>
      <c r="R423" s="6">
        <f t="shared" si="26"/>
        <v>92.927999999999997</v>
      </c>
      <c r="S423" s="8">
        <f t="shared" si="27"/>
        <v>0.39789679209413054</v>
      </c>
      <c r="T423" s="5">
        <f>YEAR(SalesDataTable[[#This Row],[Order Date]])</f>
        <v>2026</v>
      </c>
    </row>
    <row r="424" spans="1:20" ht="15.6">
      <c r="A424" s="2">
        <v>4466</v>
      </c>
      <c r="B424" s="3">
        <v>46105</v>
      </c>
      <c r="C424" s="13">
        <f>YEAR(SalesDataTable[[#This Row],[Order Date]])</f>
        <v>2026</v>
      </c>
      <c r="D424" s="4" t="str">
        <f>"Q"&amp;ROUNDUP(MONTH(SalesDataTable[[#This Row],[Order Date]])/3,0)</f>
        <v>Q1</v>
      </c>
      <c r="E424" s="4" t="str">
        <f>TEXT(SalesDataTable[[#This Row],[Order Date]],"MMM")</f>
        <v>Mar</v>
      </c>
      <c r="F424" s="4" t="s">
        <v>11</v>
      </c>
      <c r="G424" s="4" t="s">
        <v>12</v>
      </c>
      <c r="H424" s="4" t="s">
        <v>2</v>
      </c>
      <c r="I424" s="4" t="s">
        <v>13</v>
      </c>
      <c r="J424" s="4" t="s">
        <v>9</v>
      </c>
      <c r="K424" s="4" t="s">
        <v>10</v>
      </c>
      <c r="L424" s="9">
        <v>1</v>
      </c>
      <c r="M424" s="6">
        <v>91.35</v>
      </c>
      <c r="N424" s="7">
        <v>0.05</v>
      </c>
      <c r="O424" s="6">
        <v>45.24</v>
      </c>
      <c r="P424" s="6">
        <f t="shared" si="24"/>
        <v>86.782499999999985</v>
      </c>
      <c r="Q424" s="6">
        <f t="shared" si="25"/>
        <v>45.24</v>
      </c>
      <c r="R424" s="6">
        <f t="shared" si="26"/>
        <v>41.542499999999983</v>
      </c>
      <c r="S424" s="8">
        <f t="shared" si="27"/>
        <v>0.47869674185463645</v>
      </c>
      <c r="T424" s="5">
        <f>YEAR(SalesDataTable[[#This Row],[Order Date]])</f>
        <v>2026</v>
      </c>
    </row>
    <row r="425" spans="1:20" ht="15.6">
      <c r="A425" s="2">
        <v>4483</v>
      </c>
      <c r="B425" s="3">
        <v>46105</v>
      </c>
      <c r="C425" s="13">
        <f>YEAR(SalesDataTable[[#This Row],[Order Date]])</f>
        <v>2026</v>
      </c>
      <c r="D425" s="4" t="str">
        <f>"Q"&amp;ROUNDUP(MONTH(SalesDataTable[[#This Row],[Order Date]])/3,0)</f>
        <v>Q1</v>
      </c>
      <c r="E425" s="4" t="str">
        <f>TEXT(SalesDataTable[[#This Row],[Order Date]],"MMM")</f>
        <v>Mar</v>
      </c>
      <c r="F425" s="4" t="s">
        <v>6</v>
      </c>
      <c r="G425" s="4" t="s">
        <v>43</v>
      </c>
      <c r="H425" s="4" t="s">
        <v>2</v>
      </c>
      <c r="I425" s="4" t="s">
        <v>13</v>
      </c>
      <c r="J425" s="4" t="s">
        <v>4</v>
      </c>
      <c r="K425" s="4" t="s">
        <v>22</v>
      </c>
      <c r="L425" s="9">
        <v>3</v>
      </c>
      <c r="M425" s="6">
        <v>51.01</v>
      </c>
      <c r="N425" s="7">
        <v>0.15</v>
      </c>
      <c r="O425" s="6">
        <v>22.84</v>
      </c>
      <c r="P425" s="6">
        <f t="shared" si="24"/>
        <v>130.07550000000001</v>
      </c>
      <c r="Q425" s="6">
        <f t="shared" si="25"/>
        <v>68.52</v>
      </c>
      <c r="R425" s="6">
        <f t="shared" si="26"/>
        <v>61.555500000000009</v>
      </c>
      <c r="S425" s="8">
        <f t="shared" si="27"/>
        <v>0.47322900930613382</v>
      </c>
      <c r="T425" s="5">
        <f>YEAR(SalesDataTable[[#This Row],[Order Date]])</f>
        <v>2026</v>
      </c>
    </row>
    <row r="426" spans="1:20" ht="15.6">
      <c r="A426" s="2">
        <v>273</v>
      </c>
      <c r="B426" s="3">
        <v>46106</v>
      </c>
      <c r="C426" s="13">
        <f>YEAR(SalesDataTable[[#This Row],[Order Date]])</f>
        <v>2026</v>
      </c>
      <c r="D426" s="4" t="str">
        <f>"Q"&amp;ROUNDUP(MONTH(SalesDataTable[[#This Row],[Order Date]])/3,0)</f>
        <v>Q1</v>
      </c>
      <c r="E426" s="4" t="str">
        <f>TEXT(SalesDataTable[[#This Row],[Order Date]],"MMM")</f>
        <v>Mar</v>
      </c>
      <c r="F426" s="4" t="s">
        <v>20</v>
      </c>
      <c r="G426" s="4" t="s">
        <v>33</v>
      </c>
      <c r="H426" s="4" t="s">
        <v>2</v>
      </c>
      <c r="I426" s="4" t="s">
        <v>13</v>
      </c>
      <c r="J426" s="4" t="s">
        <v>34</v>
      </c>
      <c r="K426" s="4" t="s">
        <v>38</v>
      </c>
      <c r="L426" s="9">
        <v>2</v>
      </c>
      <c r="M426" s="6">
        <v>125.04</v>
      </c>
      <c r="N426" s="7">
        <v>0.05</v>
      </c>
      <c r="O426" s="6">
        <v>67.680000000000007</v>
      </c>
      <c r="P426" s="6">
        <f t="shared" si="24"/>
        <v>237.57599999999999</v>
      </c>
      <c r="Q426" s="6">
        <f t="shared" si="25"/>
        <v>135.36000000000001</v>
      </c>
      <c r="R426" s="6">
        <f t="shared" si="26"/>
        <v>102.21599999999998</v>
      </c>
      <c r="S426" s="8">
        <f t="shared" si="27"/>
        <v>0.43024547934134755</v>
      </c>
      <c r="T426" s="5">
        <f>YEAR(SalesDataTable[[#This Row],[Order Date]])</f>
        <v>2026</v>
      </c>
    </row>
    <row r="427" spans="1:20" ht="15.6">
      <c r="A427" s="2">
        <v>578</v>
      </c>
      <c r="B427" s="3">
        <v>46106</v>
      </c>
      <c r="C427" s="13">
        <f>YEAR(SalesDataTable[[#This Row],[Order Date]])</f>
        <v>2026</v>
      </c>
      <c r="D427" s="4" t="str">
        <f>"Q"&amp;ROUNDUP(MONTH(SalesDataTable[[#This Row],[Order Date]])/3,0)</f>
        <v>Q1</v>
      </c>
      <c r="E427" s="4" t="str">
        <f>TEXT(SalesDataTable[[#This Row],[Order Date]],"MMM")</f>
        <v>Mar</v>
      </c>
      <c r="F427" s="4" t="s">
        <v>11</v>
      </c>
      <c r="G427" s="4" t="s">
        <v>25</v>
      </c>
      <c r="H427" s="4" t="s">
        <v>28</v>
      </c>
      <c r="I427" s="4" t="s">
        <v>3</v>
      </c>
      <c r="J427" s="4" t="s">
        <v>4</v>
      </c>
      <c r="K427" s="4" t="s">
        <v>22</v>
      </c>
      <c r="L427" s="9">
        <v>2</v>
      </c>
      <c r="M427" s="6">
        <v>50.22</v>
      </c>
      <c r="N427" s="7">
        <v>0.05</v>
      </c>
      <c r="O427" s="6">
        <v>23.16</v>
      </c>
      <c r="P427" s="6">
        <f t="shared" si="24"/>
        <v>95.417999999999992</v>
      </c>
      <c r="Q427" s="6">
        <f t="shared" si="25"/>
        <v>46.32</v>
      </c>
      <c r="R427" s="6">
        <f t="shared" si="26"/>
        <v>49.097999999999992</v>
      </c>
      <c r="S427" s="8">
        <f t="shared" si="27"/>
        <v>0.51455700182355524</v>
      </c>
      <c r="T427" s="5">
        <f>YEAR(SalesDataTable[[#This Row],[Order Date]])</f>
        <v>2026</v>
      </c>
    </row>
    <row r="428" spans="1:20" ht="15.6">
      <c r="A428" s="2">
        <v>1290</v>
      </c>
      <c r="B428" s="3">
        <v>46106</v>
      </c>
      <c r="C428" s="13">
        <f>YEAR(SalesDataTable[[#This Row],[Order Date]])</f>
        <v>2026</v>
      </c>
      <c r="D428" s="4" t="str">
        <f>"Q"&amp;ROUNDUP(MONTH(SalesDataTable[[#This Row],[Order Date]])/3,0)</f>
        <v>Q1</v>
      </c>
      <c r="E428" s="4" t="str">
        <f>TEXT(SalesDataTable[[#This Row],[Order Date]],"MMM")</f>
        <v>Mar</v>
      </c>
      <c r="F428" s="4" t="s">
        <v>6</v>
      </c>
      <c r="G428" s="4" t="s">
        <v>7</v>
      </c>
      <c r="H428" s="4" t="s">
        <v>2</v>
      </c>
      <c r="I428" s="4" t="s">
        <v>16</v>
      </c>
      <c r="J428" s="4" t="s">
        <v>34</v>
      </c>
      <c r="K428" s="4" t="s">
        <v>42</v>
      </c>
      <c r="L428" s="9">
        <v>5</v>
      </c>
      <c r="M428" s="6">
        <v>36.369999999999997</v>
      </c>
      <c r="N428" s="7">
        <v>0.05</v>
      </c>
      <c r="O428" s="6">
        <v>13.81</v>
      </c>
      <c r="P428" s="6">
        <f t="shared" si="24"/>
        <v>172.75749999999999</v>
      </c>
      <c r="Q428" s="6">
        <f t="shared" si="25"/>
        <v>69.05</v>
      </c>
      <c r="R428" s="6">
        <f t="shared" si="26"/>
        <v>103.7075</v>
      </c>
      <c r="S428" s="8">
        <f t="shared" si="27"/>
        <v>0.60030678841729013</v>
      </c>
      <c r="T428" s="5">
        <f>YEAR(SalesDataTable[[#This Row],[Order Date]])</f>
        <v>2026</v>
      </c>
    </row>
    <row r="429" spans="1:20" ht="15.6">
      <c r="A429" s="2">
        <v>1501</v>
      </c>
      <c r="B429" s="3">
        <v>46106</v>
      </c>
      <c r="C429" s="13">
        <f>YEAR(SalesDataTable[[#This Row],[Order Date]])</f>
        <v>2026</v>
      </c>
      <c r="D429" s="4" t="str">
        <f>"Q"&amp;ROUNDUP(MONTH(SalesDataTable[[#This Row],[Order Date]])/3,0)</f>
        <v>Q1</v>
      </c>
      <c r="E429" s="4" t="str">
        <f>TEXT(SalesDataTable[[#This Row],[Order Date]],"MMM")</f>
        <v>Mar</v>
      </c>
      <c r="F429" s="4" t="s">
        <v>20</v>
      </c>
      <c r="G429" s="4" t="s">
        <v>31</v>
      </c>
      <c r="H429" s="4" t="s">
        <v>8</v>
      </c>
      <c r="I429" s="4" t="s">
        <v>13</v>
      </c>
      <c r="J429" s="4" t="s">
        <v>14</v>
      </c>
      <c r="K429" s="4" t="s">
        <v>15</v>
      </c>
      <c r="L429" s="9">
        <v>3</v>
      </c>
      <c r="M429" s="6">
        <v>36.43</v>
      </c>
      <c r="N429" s="7">
        <v>0.1</v>
      </c>
      <c r="O429" s="6">
        <v>13.23</v>
      </c>
      <c r="P429" s="6">
        <f t="shared" si="24"/>
        <v>98.36099999999999</v>
      </c>
      <c r="Q429" s="6">
        <f t="shared" si="25"/>
        <v>39.69</v>
      </c>
      <c r="R429" s="6">
        <f t="shared" si="26"/>
        <v>58.670999999999992</v>
      </c>
      <c r="S429" s="8">
        <f t="shared" si="27"/>
        <v>0.59648641229755694</v>
      </c>
      <c r="T429" s="5">
        <f>YEAR(SalesDataTable[[#This Row],[Order Date]])</f>
        <v>2026</v>
      </c>
    </row>
    <row r="430" spans="1:20" ht="15.6">
      <c r="A430" s="2">
        <v>1540</v>
      </c>
      <c r="B430" s="3">
        <v>46106</v>
      </c>
      <c r="C430" s="13">
        <f>YEAR(SalesDataTable[[#This Row],[Order Date]])</f>
        <v>2026</v>
      </c>
      <c r="D430" s="4" t="str">
        <f>"Q"&amp;ROUNDUP(MONTH(SalesDataTable[[#This Row],[Order Date]])/3,0)</f>
        <v>Q1</v>
      </c>
      <c r="E430" s="4" t="str">
        <f>TEXT(SalesDataTable[[#This Row],[Order Date]],"MMM")</f>
        <v>Mar</v>
      </c>
      <c r="F430" s="4" t="s">
        <v>6</v>
      </c>
      <c r="G430" s="4" t="s">
        <v>43</v>
      </c>
      <c r="H430" s="4" t="s">
        <v>8</v>
      </c>
      <c r="I430" s="4" t="s">
        <v>16</v>
      </c>
      <c r="J430" s="4" t="s">
        <v>4</v>
      </c>
      <c r="K430" s="4" t="s">
        <v>22</v>
      </c>
      <c r="L430" s="9">
        <v>10</v>
      </c>
      <c r="M430" s="6">
        <v>49.7</v>
      </c>
      <c r="N430" s="7">
        <v>0.1</v>
      </c>
      <c r="O430" s="6">
        <v>21.96</v>
      </c>
      <c r="P430" s="6">
        <f t="shared" si="24"/>
        <v>447.3</v>
      </c>
      <c r="Q430" s="6">
        <f t="shared" si="25"/>
        <v>219.60000000000002</v>
      </c>
      <c r="R430" s="6">
        <f t="shared" si="26"/>
        <v>227.7</v>
      </c>
      <c r="S430" s="8">
        <f t="shared" si="27"/>
        <v>0.50905432595573441</v>
      </c>
      <c r="T430" s="5">
        <f>YEAR(SalesDataTable[[#This Row],[Order Date]])</f>
        <v>2026</v>
      </c>
    </row>
    <row r="431" spans="1:20" ht="15.6">
      <c r="A431" s="2">
        <v>2541</v>
      </c>
      <c r="B431" s="3">
        <v>46106</v>
      </c>
      <c r="C431" s="13">
        <f>YEAR(SalesDataTable[[#This Row],[Order Date]])</f>
        <v>2026</v>
      </c>
      <c r="D431" s="4" t="str">
        <f>"Q"&amp;ROUNDUP(MONTH(SalesDataTable[[#This Row],[Order Date]])/3,0)</f>
        <v>Q1</v>
      </c>
      <c r="E431" s="4" t="str">
        <f>TEXT(SalesDataTable[[#This Row],[Order Date]],"MMM")</f>
        <v>Mar</v>
      </c>
      <c r="F431" s="4" t="s">
        <v>6</v>
      </c>
      <c r="G431" s="4" t="s">
        <v>43</v>
      </c>
      <c r="H431" s="4" t="s">
        <v>2</v>
      </c>
      <c r="I431" s="4" t="s">
        <v>3</v>
      </c>
      <c r="J431" s="4" t="s">
        <v>14</v>
      </c>
      <c r="K431" s="4" t="s">
        <v>32</v>
      </c>
      <c r="L431" s="9">
        <v>2</v>
      </c>
      <c r="M431" s="6">
        <v>46.61</v>
      </c>
      <c r="N431" s="7">
        <v>0</v>
      </c>
      <c r="O431" s="6">
        <v>17.97</v>
      </c>
      <c r="P431" s="6">
        <f t="shared" si="24"/>
        <v>93.22</v>
      </c>
      <c r="Q431" s="6">
        <f t="shared" si="25"/>
        <v>35.94</v>
      </c>
      <c r="R431" s="6">
        <f t="shared" si="26"/>
        <v>57.28</v>
      </c>
      <c r="S431" s="8">
        <f t="shared" si="27"/>
        <v>0.61446041621969538</v>
      </c>
      <c r="T431" s="5">
        <f>YEAR(SalesDataTable[[#This Row],[Order Date]])</f>
        <v>2026</v>
      </c>
    </row>
    <row r="432" spans="1:20" ht="15.6">
      <c r="A432" s="2">
        <v>4264</v>
      </c>
      <c r="B432" s="3">
        <v>46106</v>
      </c>
      <c r="C432" s="13">
        <f>YEAR(SalesDataTable[[#This Row],[Order Date]])</f>
        <v>2026</v>
      </c>
      <c r="D432" s="4" t="str">
        <f>"Q"&amp;ROUNDUP(MONTH(SalesDataTable[[#This Row],[Order Date]])/3,0)</f>
        <v>Q1</v>
      </c>
      <c r="E432" s="4" t="str">
        <f>TEXT(SalesDataTable[[#This Row],[Order Date]],"MMM")</f>
        <v>Mar</v>
      </c>
      <c r="F432" s="4" t="s">
        <v>11</v>
      </c>
      <c r="G432" s="4" t="s">
        <v>25</v>
      </c>
      <c r="H432" s="4" t="s">
        <v>2</v>
      </c>
      <c r="I432" s="4" t="s">
        <v>13</v>
      </c>
      <c r="J432" s="4" t="s">
        <v>14</v>
      </c>
      <c r="K432" s="4" t="s">
        <v>32</v>
      </c>
      <c r="L432" s="9">
        <v>1</v>
      </c>
      <c r="M432" s="6">
        <v>47.61</v>
      </c>
      <c r="N432" s="7">
        <v>0</v>
      </c>
      <c r="O432" s="6">
        <v>18.89</v>
      </c>
      <c r="P432" s="6">
        <f t="shared" si="24"/>
        <v>47.61</v>
      </c>
      <c r="Q432" s="6">
        <f t="shared" si="25"/>
        <v>18.89</v>
      </c>
      <c r="R432" s="6">
        <f t="shared" si="26"/>
        <v>28.72</v>
      </c>
      <c r="S432" s="8">
        <f t="shared" si="27"/>
        <v>0.60323461457676952</v>
      </c>
      <c r="T432" s="5">
        <f>YEAR(SalesDataTable[[#This Row],[Order Date]])</f>
        <v>2026</v>
      </c>
    </row>
    <row r="433" spans="1:20" ht="15.6">
      <c r="A433" s="2">
        <v>4311</v>
      </c>
      <c r="B433" s="3">
        <v>46106</v>
      </c>
      <c r="C433" s="13">
        <f>YEAR(SalesDataTable[[#This Row],[Order Date]])</f>
        <v>2026</v>
      </c>
      <c r="D433" s="4" t="str">
        <f>"Q"&amp;ROUNDUP(MONTH(SalesDataTable[[#This Row],[Order Date]])/3,0)</f>
        <v>Q1</v>
      </c>
      <c r="E433" s="4" t="str">
        <f>TEXT(SalesDataTable[[#This Row],[Order Date]],"MMM")</f>
        <v>Mar</v>
      </c>
      <c r="F433" s="4" t="s">
        <v>11</v>
      </c>
      <c r="G433" s="4" t="s">
        <v>12</v>
      </c>
      <c r="H433" s="4" t="s">
        <v>2</v>
      </c>
      <c r="I433" s="4" t="s">
        <v>13</v>
      </c>
      <c r="J433" s="4" t="s">
        <v>4</v>
      </c>
      <c r="K433" s="4" t="s">
        <v>26</v>
      </c>
      <c r="L433" s="9">
        <v>2</v>
      </c>
      <c r="M433" s="6">
        <v>40.880000000000003</v>
      </c>
      <c r="N433" s="7">
        <v>0.05</v>
      </c>
      <c r="O433" s="6">
        <v>16.39</v>
      </c>
      <c r="P433" s="6">
        <f t="shared" si="24"/>
        <v>77.671999999999997</v>
      </c>
      <c r="Q433" s="6">
        <f t="shared" si="25"/>
        <v>32.78</v>
      </c>
      <c r="R433" s="6">
        <f t="shared" si="26"/>
        <v>44.891999999999996</v>
      </c>
      <c r="S433" s="8">
        <f t="shared" si="27"/>
        <v>0.57796889483983926</v>
      </c>
      <c r="T433" s="5">
        <f>YEAR(SalesDataTable[[#This Row],[Order Date]])</f>
        <v>2026</v>
      </c>
    </row>
    <row r="434" spans="1:20" ht="15.6">
      <c r="A434" s="2">
        <v>4796</v>
      </c>
      <c r="B434" s="3">
        <v>46106</v>
      </c>
      <c r="C434" s="13">
        <f>YEAR(SalesDataTable[[#This Row],[Order Date]])</f>
        <v>2026</v>
      </c>
      <c r="D434" s="4" t="str">
        <f>"Q"&amp;ROUNDUP(MONTH(SalesDataTable[[#This Row],[Order Date]])/3,0)</f>
        <v>Q1</v>
      </c>
      <c r="E434" s="4" t="str">
        <f>TEXT(SalesDataTable[[#This Row],[Order Date]],"MMM")</f>
        <v>Mar</v>
      </c>
      <c r="F434" s="4" t="s">
        <v>6</v>
      </c>
      <c r="G434" s="4" t="s">
        <v>43</v>
      </c>
      <c r="H434" s="4" t="s">
        <v>2</v>
      </c>
      <c r="I434" s="4" t="s">
        <v>13</v>
      </c>
      <c r="J434" s="4" t="s">
        <v>34</v>
      </c>
      <c r="K434" s="4" t="s">
        <v>35</v>
      </c>
      <c r="L434" s="9">
        <v>2</v>
      </c>
      <c r="M434" s="6">
        <v>39.409999999999997</v>
      </c>
      <c r="N434" s="7">
        <v>0.15</v>
      </c>
      <c r="O434" s="6">
        <v>14.91</v>
      </c>
      <c r="P434" s="6">
        <f t="shared" si="24"/>
        <v>66.996999999999986</v>
      </c>
      <c r="Q434" s="6">
        <f t="shared" si="25"/>
        <v>29.82</v>
      </c>
      <c r="R434" s="6">
        <f t="shared" si="26"/>
        <v>37.176999999999985</v>
      </c>
      <c r="S434" s="8">
        <f t="shared" si="27"/>
        <v>0.55490544352732207</v>
      </c>
      <c r="T434" s="5">
        <f>YEAR(SalesDataTable[[#This Row],[Order Date]])</f>
        <v>2026</v>
      </c>
    </row>
    <row r="435" spans="1:20" ht="15.6">
      <c r="A435" s="2">
        <v>89</v>
      </c>
      <c r="B435" s="3">
        <v>46107</v>
      </c>
      <c r="C435" s="13">
        <f>YEAR(SalesDataTable[[#This Row],[Order Date]])</f>
        <v>2026</v>
      </c>
      <c r="D435" s="4" t="str">
        <f>"Q"&amp;ROUNDUP(MONTH(SalesDataTable[[#This Row],[Order Date]])/3,0)</f>
        <v>Q1</v>
      </c>
      <c r="E435" s="4" t="str">
        <f>TEXT(SalesDataTable[[#This Row],[Order Date]],"MMM")</f>
        <v>Mar</v>
      </c>
      <c r="F435" s="4" t="s">
        <v>11</v>
      </c>
      <c r="G435" s="4" t="s">
        <v>39</v>
      </c>
      <c r="H435" s="4" t="s">
        <v>2</v>
      </c>
      <c r="I435" s="4" t="s">
        <v>3</v>
      </c>
      <c r="J435" s="4" t="s">
        <v>4</v>
      </c>
      <c r="K435" s="4" t="s">
        <v>26</v>
      </c>
      <c r="L435" s="9">
        <v>1</v>
      </c>
      <c r="M435" s="6">
        <v>40.82</v>
      </c>
      <c r="N435" s="7">
        <v>0.05</v>
      </c>
      <c r="O435" s="6">
        <v>16.940000000000001</v>
      </c>
      <c r="P435" s="6">
        <f t="shared" si="24"/>
        <v>38.778999999999996</v>
      </c>
      <c r="Q435" s="6">
        <f t="shared" si="25"/>
        <v>16.940000000000001</v>
      </c>
      <c r="R435" s="6">
        <f t="shared" si="26"/>
        <v>21.838999999999995</v>
      </c>
      <c r="S435" s="8">
        <f t="shared" si="27"/>
        <v>0.56316563088269411</v>
      </c>
      <c r="T435" s="5">
        <f>YEAR(SalesDataTable[[#This Row],[Order Date]])</f>
        <v>2026</v>
      </c>
    </row>
    <row r="436" spans="1:20" ht="15.6">
      <c r="A436" s="2">
        <v>487</v>
      </c>
      <c r="B436" s="3">
        <v>46107</v>
      </c>
      <c r="C436" s="13">
        <f>YEAR(SalesDataTable[[#This Row],[Order Date]])</f>
        <v>2026</v>
      </c>
      <c r="D436" s="4" t="str">
        <f>"Q"&amp;ROUNDUP(MONTH(SalesDataTable[[#This Row],[Order Date]])/3,0)</f>
        <v>Q1</v>
      </c>
      <c r="E436" s="4" t="str">
        <f>TEXT(SalesDataTable[[#This Row],[Order Date]],"MMM")</f>
        <v>Mar</v>
      </c>
      <c r="F436" s="4" t="s">
        <v>20</v>
      </c>
      <c r="G436" s="4" t="s">
        <v>33</v>
      </c>
      <c r="H436" s="4" t="s">
        <v>19</v>
      </c>
      <c r="I436" s="4" t="s">
        <v>16</v>
      </c>
      <c r="J436" s="4" t="s">
        <v>14</v>
      </c>
      <c r="K436" s="4" t="s">
        <v>15</v>
      </c>
      <c r="L436" s="9">
        <v>3</v>
      </c>
      <c r="M436" s="6">
        <v>36.979999999999997</v>
      </c>
      <c r="N436" s="7">
        <v>0.1</v>
      </c>
      <c r="O436" s="6">
        <v>13.65</v>
      </c>
      <c r="P436" s="6">
        <f t="shared" si="24"/>
        <v>99.846000000000004</v>
      </c>
      <c r="Q436" s="6">
        <f t="shared" si="25"/>
        <v>40.950000000000003</v>
      </c>
      <c r="R436" s="6">
        <f t="shared" si="26"/>
        <v>58.896000000000001</v>
      </c>
      <c r="S436" s="8">
        <f t="shared" si="27"/>
        <v>0.58986839733189111</v>
      </c>
      <c r="T436" s="5">
        <f>YEAR(SalesDataTable[[#This Row],[Order Date]])</f>
        <v>2026</v>
      </c>
    </row>
    <row r="437" spans="1:20" ht="15.6">
      <c r="A437" s="2">
        <v>1476</v>
      </c>
      <c r="B437" s="3">
        <v>46107</v>
      </c>
      <c r="C437" s="13">
        <f>YEAR(SalesDataTable[[#This Row],[Order Date]])</f>
        <v>2026</v>
      </c>
      <c r="D437" s="4" t="str">
        <f>"Q"&amp;ROUNDUP(MONTH(SalesDataTable[[#This Row],[Order Date]])/3,0)</f>
        <v>Q1</v>
      </c>
      <c r="E437" s="4" t="str">
        <f>TEXT(SalesDataTable[[#This Row],[Order Date]],"MMM")</f>
        <v>Mar</v>
      </c>
      <c r="F437" s="4" t="s">
        <v>6</v>
      </c>
      <c r="G437" s="4" t="s">
        <v>43</v>
      </c>
      <c r="H437" s="4" t="s">
        <v>28</v>
      </c>
      <c r="I437" s="4" t="s">
        <v>13</v>
      </c>
      <c r="J437" s="4" t="s">
        <v>14</v>
      </c>
      <c r="K437" s="4" t="s">
        <v>15</v>
      </c>
      <c r="L437" s="9">
        <v>1</v>
      </c>
      <c r="M437" s="6">
        <v>35.700000000000003</v>
      </c>
      <c r="N437" s="7">
        <v>0.05</v>
      </c>
      <c r="O437" s="6">
        <v>13.91</v>
      </c>
      <c r="P437" s="6">
        <f t="shared" si="24"/>
        <v>33.914999999999999</v>
      </c>
      <c r="Q437" s="6">
        <f t="shared" si="25"/>
        <v>13.91</v>
      </c>
      <c r="R437" s="6">
        <f t="shared" si="26"/>
        <v>20.004999999999999</v>
      </c>
      <c r="S437" s="8">
        <f t="shared" si="27"/>
        <v>0.58985699542975079</v>
      </c>
      <c r="T437" s="5">
        <f>YEAR(SalesDataTable[[#This Row],[Order Date]])</f>
        <v>2026</v>
      </c>
    </row>
    <row r="438" spans="1:20" ht="15.6">
      <c r="A438" s="2">
        <v>2145</v>
      </c>
      <c r="B438" s="3">
        <v>46107</v>
      </c>
      <c r="C438" s="13">
        <f>YEAR(SalesDataTable[[#This Row],[Order Date]])</f>
        <v>2026</v>
      </c>
      <c r="D438" s="4" t="str">
        <f>"Q"&amp;ROUNDUP(MONTH(SalesDataTable[[#This Row],[Order Date]])/3,0)</f>
        <v>Q1</v>
      </c>
      <c r="E438" s="4" t="str">
        <f>TEXT(SalesDataTable[[#This Row],[Order Date]],"MMM")</f>
        <v>Mar</v>
      </c>
      <c r="F438" s="4" t="s">
        <v>20</v>
      </c>
      <c r="G438" s="4" t="s">
        <v>33</v>
      </c>
      <c r="H438" s="4" t="s">
        <v>19</v>
      </c>
      <c r="I438" s="4" t="s">
        <v>3</v>
      </c>
      <c r="J438" s="4" t="s">
        <v>4</v>
      </c>
      <c r="K438" s="4" t="s">
        <v>26</v>
      </c>
      <c r="L438" s="9">
        <v>1</v>
      </c>
      <c r="M438" s="6">
        <v>39.53</v>
      </c>
      <c r="N438" s="7">
        <v>0.05</v>
      </c>
      <c r="O438" s="6">
        <v>17.170000000000002</v>
      </c>
      <c r="P438" s="6">
        <f t="shared" si="24"/>
        <v>37.5535</v>
      </c>
      <c r="Q438" s="6">
        <f t="shared" si="25"/>
        <v>17.170000000000002</v>
      </c>
      <c r="R438" s="6">
        <f t="shared" si="26"/>
        <v>20.383499999999998</v>
      </c>
      <c r="S438" s="8">
        <f t="shared" si="27"/>
        <v>0.54278562584046752</v>
      </c>
      <c r="T438" s="5">
        <f>YEAR(SalesDataTable[[#This Row],[Order Date]])</f>
        <v>2026</v>
      </c>
    </row>
    <row r="439" spans="1:20" ht="15.6">
      <c r="A439" s="2">
        <v>2999</v>
      </c>
      <c r="B439" s="3">
        <v>46107</v>
      </c>
      <c r="C439" s="13">
        <f>YEAR(SalesDataTable[[#This Row],[Order Date]])</f>
        <v>2026</v>
      </c>
      <c r="D439" s="4" t="str">
        <f>"Q"&amp;ROUNDUP(MONTH(SalesDataTable[[#This Row],[Order Date]])/3,0)</f>
        <v>Q1</v>
      </c>
      <c r="E439" s="4" t="str">
        <f>TEXT(SalesDataTable[[#This Row],[Order Date]],"MMM")</f>
        <v>Mar</v>
      </c>
      <c r="F439" s="4" t="s">
        <v>11</v>
      </c>
      <c r="G439" s="4" t="s">
        <v>18</v>
      </c>
      <c r="H439" s="4" t="s">
        <v>19</v>
      </c>
      <c r="I439" s="4" t="s">
        <v>3</v>
      </c>
      <c r="J439" s="4" t="s">
        <v>14</v>
      </c>
      <c r="K439" s="4" t="s">
        <v>15</v>
      </c>
      <c r="L439" s="9">
        <v>2</v>
      </c>
      <c r="M439" s="6">
        <v>35.75</v>
      </c>
      <c r="N439" s="7">
        <v>0</v>
      </c>
      <c r="O439" s="6">
        <v>13.28</v>
      </c>
      <c r="P439" s="6">
        <f t="shared" si="24"/>
        <v>71.5</v>
      </c>
      <c r="Q439" s="6">
        <f t="shared" si="25"/>
        <v>26.56</v>
      </c>
      <c r="R439" s="6">
        <f t="shared" si="26"/>
        <v>44.94</v>
      </c>
      <c r="S439" s="8">
        <f t="shared" si="27"/>
        <v>0.62853146853146846</v>
      </c>
      <c r="T439" s="5">
        <f>YEAR(SalesDataTable[[#This Row],[Order Date]])</f>
        <v>2026</v>
      </c>
    </row>
    <row r="440" spans="1:20" ht="15.6">
      <c r="A440" s="2">
        <v>4464</v>
      </c>
      <c r="B440" s="3">
        <v>46107</v>
      </c>
      <c r="C440" s="13">
        <f>YEAR(SalesDataTable[[#This Row],[Order Date]])</f>
        <v>2026</v>
      </c>
      <c r="D440" s="4" t="str">
        <f>"Q"&amp;ROUNDUP(MONTH(SalesDataTable[[#This Row],[Order Date]])/3,0)</f>
        <v>Q1</v>
      </c>
      <c r="E440" s="4" t="str">
        <f>TEXT(SalesDataTable[[#This Row],[Order Date]],"MMM")</f>
        <v>Mar</v>
      </c>
      <c r="F440" s="4" t="s">
        <v>11</v>
      </c>
      <c r="G440" s="4" t="s">
        <v>12</v>
      </c>
      <c r="H440" s="4" t="s">
        <v>2</v>
      </c>
      <c r="I440" s="4" t="s">
        <v>16</v>
      </c>
      <c r="J440" s="4" t="s">
        <v>34</v>
      </c>
      <c r="K440" s="4" t="s">
        <v>45</v>
      </c>
      <c r="L440" s="9">
        <v>2</v>
      </c>
      <c r="M440" s="6">
        <v>50.17</v>
      </c>
      <c r="N440" s="7">
        <v>0</v>
      </c>
      <c r="O440" s="6">
        <v>22.37</v>
      </c>
      <c r="P440" s="6">
        <f t="shared" si="24"/>
        <v>100.34</v>
      </c>
      <c r="Q440" s="6">
        <f t="shared" si="25"/>
        <v>44.74</v>
      </c>
      <c r="R440" s="6">
        <f t="shared" si="26"/>
        <v>55.6</v>
      </c>
      <c r="S440" s="8">
        <f t="shared" si="27"/>
        <v>0.55411600558102447</v>
      </c>
      <c r="T440" s="5">
        <f>YEAR(SalesDataTable[[#This Row],[Order Date]])</f>
        <v>2026</v>
      </c>
    </row>
    <row r="441" spans="1:20" ht="15.6">
      <c r="A441" s="2">
        <v>4978</v>
      </c>
      <c r="B441" s="3">
        <v>46107</v>
      </c>
      <c r="C441" s="13">
        <f>YEAR(SalesDataTable[[#This Row],[Order Date]])</f>
        <v>2026</v>
      </c>
      <c r="D441" s="4" t="str">
        <f>"Q"&amp;ROUNDUP(MONTH(SalesDataTable[[#This Row],[Order Date]])/3,0)</f>
        <v>Q1</v>
      </c>
      <c r="E441" s="4" t="str">
        <f>TEXT(SalesDataTable[[#This Row],[Order Date]],"MMM")</f>
        <v>Mar</v>
      </c>
      <c r="F441" s="4" t="s">
        <v>0</v>
      </c>
      <c r="G441" s="4" t="s">
        <v>36</v>
      </c>
      <c r="H441" s="4" t="s">
        <v>2</v>
      </c>
      <c r="I441" s="4" t="s">
        <v>13</v>
      </c>
      <c r="J441" s="4" t="s">
        <v>34</v>
      </c>
      <c r="K441" s="4" t="s">
        <v>35</v>
      </c>
      <c r="L441" s="9">
        <v>5</v>
      </c>
      <c r="M441" s="6">
        <v>41.32</v>
      </c>
      <c r="N441" s="7">
        <v>0</v>
      </c>
      <c r="O441" s="6">
        <v>15.09</v>
      </c>
      <c r="P441" s="6">
        <f t="shared" si="24"/>
        <v>206.6</v>
      </c>
      <c r="Q441" s="6">
        <f t="shared" si="25"/>
        <v>75.45</v>
      </c>
      <c r="R441" s="6">
        <f t="shared" si="26"/>
        <v>131.14999999999998</v>
      </c>
      <c r="S441" s="8">
        <f t="shared" si="27"/>
        <v>0.63480154888673757</v>
      </c>
      <c r="T441" s="5">
        <f>YEAR(SalesDataTable[[#This Row],[Order Date]])</f>
        <v>2026</v>
      </c>
    </row>
    <row r="442" spans="1:20" ht="15.6">
      <c r="A442" s="2">
        <v>130</v>
      </c>
      <c r="B442" s="3">
        <v>46108</v>
      </c>
      <c r="C442" s="13">
        <f>YEAR(SalesDataTable[[#This Row],[Order Date]])</f>
        <v>2026</v>
      </c>
      <c r="D442" s="4" t="str">
        <f>"Q"&amp;ROUNDUP(MONTH(SalesDataTable[[#This Row],[Order Date]])/3,0)</f>
        <v>Q1</v>
      </c>
      <c r="E442" s="4" t="str">
        <f>TEXT(SalesDataTable[[#This Row],[Order Date]],"MMM")</f>
        <v>Mar</v>
      </c>
      <c r="F442" s="4" t="s">
        <v>20</v>
      </c>
      <c r="G442" s="4" t="s">
        <v>31</v>
      </c>
      <c r="H442" s="4" t="s">
        <v>28</v>
      </c>
      <c r="I442" s="4" t="s">
        <v>13</v>
      </c>
      <c r="J442" s="4" t="s">
        <v>9</v>
      </c>
      <c r="K442" s="4" t="s">
        <v>37</v>
      </c>
      <c r="L442" s="9">
        <v>3</v>
      </c>
      <c r="M442" s="6">
        <v>152.4</v>
      </c>
      <c r="N442" s="7">
        <v>0.05</v>
      </c>
      <c r="O442" s="6">
        <v>79.97</v>
      </c>
      <c r="P442" s="6">
        <f t="shared" si="24"/>
        <v>434.34000000000003</v>
      </c>
      <c r="Q442" s="6">
        <f t="shared" si="25"/>
        <v>239.91</v>
      </c>
      <c r="R442" s="6">
        <f t="shared" si="26"/>
        <v>194.43000000000004</v>
      </c>
      <c r="S442" s="8">
        <f t="shared" si="27"/>
        <v>0.44764470230694853</v>
      </c>
      <c r="T442" s="5">
        <f>YEAR(SalesDataTable[[#This Row],[Order Date]])</f>
        <v>2026</v>
      </c>
    </row>
    <row r="443" spans="1:20" ht="15.6">
      <c r="A443" s="2">
        <v>848</v>
      </c>
      <c r="B443" s="3">
        <v>46108</v>
      </c>
      <c r="C443" s="13">
        <f>YEAR(SalesDataTable[[#This Row],[Order Date]])</f>
        <v>2026</v>
      </c>
      <c r="D443" s="4" t="str">
        <f>"Q"&amp;ROUNDUP(MONTH(SalesDataTable[[#This Row],[Order Date]])/3,0)</f>
        <v>Q1</v>
      </c>
      <c r="E443" s="4" t="str">
        <f>TEXT(SalesDataTable[[#This Row],[Order Date]],"MMM")</f>
        <v>Mar</v>
      </c>
      <c r="F443" s="4" t="s">
        <v>0</v>
      </c>
      <c r="G443" s="4" t="s">
        <v>1</v>
      </c>
      <c r="H443" s="4" t="s">
        <v>2</v>
      </c>
      <c r="I443" s="4" t="s">
        <v>13</v>
      </c>
      <c r="J443" s="4" t="s">
        <v>34</v>
      </c>
      <c r="K443" s="4" t="s">
        <v>42</v>
      </c>
      <c r="L443" s="9">
        <v>1</v>
      </c>
      <c r="M443" s="6">
        <v>36.299999999999997</v>
      </c>
      <c r="N443" s="7">
        <v>0</v>
      </c>
      <c r="O443" s="6">
        <v>14.1</v>
      </c>
      <c r="P443" s="6">
        <f t="shared" si="24"/>
        <v>36.299999999999997</v>
      </c>
      <c r="Q443" s="6">
        <f t="shared" si="25"/>
        <v>14.1</v>
      </c>
      <c r="R443" s="6">
        <f t="shared" si="26"/>
        <v>22.199999999999996</v>
      </c>
      <c r="S443" s="8">
        <f t="shared" si="27"/>
        <v>0.61157024793388426</v>
      </c>
      <c r="T443" s="5">
        <f>YEAR(SalesDataTable[[#This Row],[Order Date]])</f>
        <v>2026</v>
      </c>
    </row>
    <row r="444" spans="1:20" ht="15.6">
      <c r="A444" s="2">
        <v>1359</v>
      </c>
      <c r="B444" s="3">
        <v>46108</v>
      </c>
      <c r="C444" s="13">
        <f>YEAR(SalesDataTable[[#This Row],[Order Date]])</f>
        <v>2026</v>
      </c>
      <c r="D444" s="4" t="str">
        <f>"Q"&amp;ROUNDUP(MONTH(SalesDataTable[[#This Row],[Order Date]])/3,0)</f>
        <v>Q1</v>
      </c>
      <c r="E444" s="4" t="str">
        <f>TEXT(SalesDataTable[[#This Row],[Order Date]],"MMM")</f>
        <v>Mar</v>
      </c>
      <c r="F444" s="4" t="s">
        <v>11</v>
      </c>
      <c r="G444" s="4" t="s">
        <v>25</v>
      </c>
      <c r="H444" s="4" t="s">
        <v>2</v>
      </c>
      <c r="I444" s="4" t="s">
        <v>3</v>
      </c>
      <c r="J444" s="4" t="s">
        <v>14</v>
      </c>
      <c r="K444" s="4" t="s">
        <v>32</v>
      </c>
      <c r="L444" s="9">
        <v>3</v>
      </c>
      <c r="M444" s="6">
        <v>46.24</v>
      </c>
      <c r="N444" s="7">
        <v>0.1</v>
      </c>
      <c r="O444" s="6">
        <v>18.2</v>
      </c>
      <c r="P444" s="6">
        <f t="shared" si="24"/>
        <v>124.848</v>
      </c>
      <c r="Q444" s="6">
        <f t="shared" si="25"/>
        <v>54.599999999999994</v>
      </c>
      <c r="R444" s="6">
        <f t="shared" si="26"/>
        <v>70.248000000000005</v>
      </c>
      <c r="S444" s="8">
        <f t="shared" si="27"/>
        <v>0.56266820453671673</v>
      </c>
      <c r="T444" s="5">
        <f>YEAR(SalesDataTable[[#This Row],[Order Date]])</f>
        <v>2026</v>
      </c>
    </row>
    <row r="445" spans="1:20" ht="15.6">
      <c r="A445" s="2">
        <v>2379</v>
      </c>
      <c r="B445" s="3">
        <v>46108</v>
      </c>
      <c r="C445" s="13">
        <f>YEAR(SalesDataTable[[#This Row],[Order Date]])</f>
        <v>2026</v>
      </c>
      <c r="D445" s="4" t="str">
        <f>"Q"&amp;ROUNDUP(MONTH(SalesDataTable[[#This Row],[Order Date]])/3,0)</f>
        <v>Q1</v>
      </c>
      <c r="E445" s="4" t="str">
        <f>TEXT(SalesDataTable[[#This Row],[Order Date]],"MMM")</f>
        <v>Mar</v>
      </c>
      <c r="F445" s="4" t="s">
        <v>0</v>
      </c>
      <c r="G445" s="4" t="s">
        <v>1</v>
      </c>
      <c r="H445" s="4" t="s">
        <v>19</v>
      </c>
      <c r="I445" s="4" t="s">
        <v>3</v>
      </c>
      <c r="J445" s="4" t="s">
        <v>14</v>
      </c>
      <c r="K445" s="4" t="s">
        <v>48</v>
      </c>
      <c r="L445" s="9">
        <v>2</v>
      </c>
      <c r="M445" s="6">
        <v>165.58</v>
      </c>
      <c r="N445" s="7">
        <v>0</v>
      </c>
      <c r="O445" s="6">
        <v>86.16</v>
      </c>
      <c r="P445" s="6">
        <f t="shared" si="24"/>
        <v>331.16</v>
      </c>
      <c r="Q445" s="6">
        <f t="shared" si="25"/>
        <v>172.32</v>
      </c>
      <c r="R445" s="6">
        <f t="shared" si="26"/>
        <v>158.84000000000003</v>
      </c>
      <c r="S445" s="8">
        <f t="shared" si="27"/>
        <v>0.47964730039859893</v>
      </c>
      <c r="T445" s="5">
        <f>YEAR(SalesDataTable[[#This Row],[Order Date]])</f>
        <v>2026</v>
      </c>
    </row>
    <row r="446" spans="1:20" ht="15.6">
      <c r="A446" s="2">
        <v>2987</v>
      </c>
      <c r="B446" s="3">
        <v>46108</v>
      </c>
      <c r="C446" s="13">
        <f>YEAR(SalesDataTable[[#This Row],[Order Date]])</f>
        <v>2026</v>
      </c>
      <c r="D446" s="4" t="str">
        <f>"Q"&amp;ROUNDUP(MONTH(SalesDataTable[[#This Row],[Order Date]])/3,0)</f>
        <v>Q1</v>
      </c>
      <c r="E446" s="4" t="str">
        <f>TEXT(SalesDataTable[[#This Row],[Order Date]],"MMM")</f>
        <v>Mar</v>
      </c>
      <c r="F446" s="4" t="s">
        <v>0</v>
      </c>
      <c r="G446" s="4" t="s">
        <v>36</v>
      </c>
      <c r="H446" s="4" t="s">
        <v>2</v>
      </c>
      <c r="I446" s="4" t="s">
        <v>3</v>
      </c>
      <c r="J446" s="4" t="s">
        <v>23</v>
      </c>
      <c r="K446" s="4" t="s">
        <v>51</v>
      </c>
      <c r="L446" s="9">
        <v>4</v>
      </c>
      <c r="M446" s="6">
        <v>121.49</v>
      </c>
      <c r="N446" s="7">
        <v>0</v>
      </c>
      <c r="O446" s="6">
        <v>62.01</v>
      </c>
      <c r="P446" s="6">
        <f t="shared" si="24"/>
        <v>485.96</v>
      </c>
      <c r="Q446" s="6">
        <f t="shared" si="25"/>
        <v>248.04</v>
      </c>
      <c r="R446" s="6">
        <f t="shared" si="26"/>
        <v>237.92</v>
      </c>
      <c r="S446" s="8">
        <f t="shared" si="27"/>
        <v>0.4895876203802782</v>
      </c>
      <c r="T446" s="5">
        <f>YEAR(SalesDataTable[[#This Row],[Order Date]])</f>
        <v>2026</v>
      </c>
    </row>
    <row r="447" spans="1:20" ht="15.6">
      <c r="A447" s="2">
        <v>3121</v>
      </c>
      <c r="B447" s="3">
        <v>46108</v>
      </c>
      <c r="C447" s="13">
        <f>YEAR(SalesDataTable[[#This Row],[Order Date]])</f>
        <v>2026</v>
      </c>
      <c r="D447" s="4" t="str">
        <f>"Q"&amp;ROUNDUP(MONTH(SalesDataTable[[#This Row],[Order Date]])/3,0)</f>
        <v>Q1</v>
      </c>
      <c r="E447" s="4" t="str">
        <f>TEXT(SalesDataTable[[#This Row],[Order Date]],"MMM")</f>
        <v>Mar</v>
      </c>
      <c r="F447" s="4" t="s">
        <v>6</v>
      </c>
      <c r="G447" s="4" t="s">
        <v>43</v>
      </c>
      <c r="H447" s="4" t="s">
        <v>19</v>
      </c>
      <c r="I447" s="4" t="s">
        <v>13</v>
      </c>
      <c r="J447" s="4" t="s">
        <v>4</v>
      </c>
      <c r="K447" s="4" t="s">
        <v>5</v>
      </c>
      <c r="L447" s="9">
        <v>5</v>
      </c>
      <c r="M447" s="6">
        <v>81.84</v>
      </c>
      <c r="N447" s="7">
        <v>0.1</v>
      </c>
      <c r="O447" s="6">
        <v>42.7</v>
      </c>
      <c r="P447" s="6">
        <f t="shared" si="24"/>
        <v>368.28000000000003</v>
      </c>
      <c r="Q447" s="6">
        <f t="shared" si="25"/>
        <v>213.5</v>
      </c>
      <c r="R447" s="6">
        <f t="shared" si="26"/>
        <v>154.78000000000003</v>
      </c>
      <c r="S447" s="8">
        <f t="shared" si="27"/>
        <v>0.42027804931030743</v>
      </c>
      <c r="T447" s="5">
        <f>YEAR(SalesDataTable[[#This Row],[Order Date]])</f>
        <v>2026</v>
      </c>
    </row>
    <row r="448" spans="1:20" ht="15.6">
      <c r="A448" s="2">
        <v>4445</v>
      </c>
      <c r="B448" s="3">
        <v>46108</v>
      </c>
      <c r="C448" s="13">
        <f>YEAR(SalesDataTable[[#This Row],[Order Date]])</f>
        <v>2026</v>
      </c>
      <c r="D448" s="4" t="str">
        <f>"Q"&amp;ROUNDUP(MONTH(SalesDataTable[[#This Row],[Order Date]])/3,0)</f>
        <v>Q1</v>
      </c>
      <c r="E448" s="4" t="str">
        <f>TEXT(SalesDataTable[[#This Row],[Order Date]],"MMM")</f>
        <v>Mar</v>
      </c>
      <c r="F448" s="4" t="s">
        <v>6</v>
      </c>
      <c r="G448" s="4" t="s">
        <v>41</v>
      </c>
      <c r="H448" s="4" t="s">
        <v>2</v>
      </c>
      <c r="I448" s="4" t="s">
        <v>13</v>
      </c>
      <c r="J448" s="4" t="s">
        <v>9</v>
      </c>
      <c r="K448" s="4" t="s">
        <v>37</v>
      </c>
      <c r="L448" s="9">
        <v>1</v>
      </c>
      <c r="M448" s="6">
        <v>151.47999999999999</v>
      </c>
      <c r="N448" s="7">
        <v>0</v>
      </c>
      <c r="O448" s="6">
        <v>79.41</v>
      </c>
      <c r="P448" s="6">
        <f t="shared" si="24"/>
        <v>151.47999999999999</v>
      </c>
      <c r="Q448" s="6">
        <f t="shared" si="25"/>
        <v>79.41</v>
      </c>
      <c r="R448" s="6">
        <f t="shared" si="26"/>
        <v>72.069999999999993</v>
      </c>
      <c r="S448" s="8">
        <f t="shared" si="27"/>
        <v>0.47577237919197252</v>
      </c>
      <c r="T448" s="5">
        <f>YEAR(SalesDataTable[[#This Row],[Order Date]])</f>
        <v>2026</v>
      </c>
    </row>
    <row r="449" spans="1:20" ht="15.6">
      <c r="A449" s="2">
        <v>441</v>
      </c>
      <c r="B449" s="3">
        <v>46109</v>
      </c>
      <c r="C449" s="13">
        <f>YEAR(SalesDataTable[[#This Row],[Order Date]])</f>
        <v>2026</v>
      </c>
      <c r="D449" s="4" t="str">
        <f>"Q"&amp;ROUNDUP(MONTH(SalesDataTable[[#This Row],[Order Date]])/3,0)</f>
        <v>Q1</v>
      </c>
      <c r="E449" s="4" t="str">
        <f>TEXT(SalesDataTable[[#This Row],[Order Date]],"MMM")</f>
        <v>Mar</v>
      </c>
      <c r="F449" s="4" t="s">
        <v>0</v>
      </c>
      <c r="G449" s="4" t="s">
        <v>50</v>
      </c>
      <c r="H449" s="4" t="s">
        <v>19</v>
      </c>
      <c r="I449" s="4" t="s">
        <v>13</v>
      </c>
      <c r="J449" s="4" t="s">
        <v>34</v>
      </c>
      <c r="K449" s="4" t="s">
        <v>45</v>
      </c>
      <c r="L449" s="9">
        <v>1</v>
      </c>
      <c r="M449" s="6">
        <v>51.02</v>
      </c>
      <c r="N449" s="7">
        <v>0.05</v>
      </c>
      <c r="O449" s="6">
        <v>21.94</v>
      </c>
      <c r="P449" s="6">
        <f t="shared" si="24"/>
        <v>48.469000000000001</v>
      </c>
      <c r="Q449" s="6">
        <f t="shared" si="25"/>
        <v>21.94</v>
      </c>
      <c r="R449" s="6">
        <f t="shared" si="26"/>
        <v>26.529</v>
      </c>
      <c r="S449" s="8">
        <f t="shared" si="27"/>
        <v>0.54733953661102974</v>
      </c>
      <c r="T449" s="5">
        <f>YEAR(SalesDataTable[[#This Row],[Order Date]])</f>
        <v>2026</v>
      </c>
    </row>
    <row r="450" spans="1:20" ht="15.6">
      <c r="A450" s="2">
        <v>4608</v>
      </c>
      <c r="B450" s="3">
        <v>46109</v>
      </c>
      <c r="C450" s="13">
        <f>YEAR(SalesDataTable[[#This Row],[Order Date]])</f>
        <v>2026</v>
      </c>
      <c r="D450" s="4" t="str">
        <f>"Q"&amp;ROUNDUP(MONTH(SalesDataTable[[#This Row],[Order Date]])/3,0)</f>
        <v>Q1</v>
      </c>
      <c r="E450" s="4" t="str">
        <f>TEXT(SalesDataTable[[#This Row],[Order Date]],"MMM")</f>
        <v>Mar</v>
      </c>
      <c r="F450" s="4" t="s">
        <v>11</v>
      </c>
      <c r="G450" s="4" t="s">
        <v>12</v>
      </c>
      <c r="H450" s="4" t="s">
        <v>8</v>
      </c>
      <c r="I450" s="4" t="s">
        <v>16</v>
      </c>
      <c r="J450" s="4" t="s">
        <v>4</v>
      </c>
      <c r="K450" s="4" t="s">
        <v>26</v>
      </c>
      <c r="L450" s="9">
        <v>8</v>
      </c>
      <c r="M450" s="6">
        <v>40.86</v>
      </c>
      <c r="N450" s="7">
        <v>0.1</v>
      </c>
      <c r="O450" s="6">
        <v>16.34</v>
      </c>
      <c r="P450" s="6">
        <f t="shared" ref="P450:P513" si="28">L450*M450*(1-N450)</f>
        <v>294.19200000000001</v>
      </c>
      <c r="Q450" s="6">
        <f t="shared" ref="Q450:Q513" si="29">L450*O450</f>
        <v>130.72</v>
      </c>
      <c r="R450" s="6">
        <f t="shared" ref="R450:R513" si="30">P450-Q450</f>
        <v>163.47200000000001</v>
      </c>
      <c r="S450" s="8">
        <f t="shared" ref="S450:S513" si="31">IFERROR(R450/P450,0)</f>
        <v>0.55566432805786703</v>
      </c>
      <c r="T450" s="5">
        <f>YEAR(SalesDataTable[[#This Row],[Order Date]])</f>
        <v>2026</v>
      </c>
    </row>
    <row r="451" spans="1:20" ht="15.6">
      <c r="A451" s="2">
        <v>4914</v>
      </c>
      <c r="B451" s="3">
        <v>46109</v>
      </c>
      <c r="C451" s="13">
        <f>YEAR(SalesDataTable[[#This Row],[Order Date]])</f>
        <v>2026</v>
      </c>
      <c r="D451" s="4" t="str">
        <f>"Q"&amp;ROUNDUP(MONTH(SalesDataTable[[#This Row],[Order Date]])/3,0)</f>
        <v>Q1</v>
      </c>
      <c r="E451" s="4" t="str">
        <f>TEXT(SalesDataTable[[#This Row],[Order Date]],"MMM")</f>
        <v>Mar</v>
      </c>
      <c r="F451" s="4" t="s">
        <v>0</v>
      </c>
      <c r="G451" s="4" t="s">
        <v>36</v>
      </c>
      <c r="H451" s="4" t="s">
        <v>2</v>
      </c>
      <c r="I451" s="4" t="s">
        <v>13</v>
      </c>
      <c r="J451" s="4" t="s">
        <v>14</v>
      </c>
      <c r="K451" s="4" t="s">
        <v>48</v>
      </c>
      <c r="L451" s="9">
        <v>5</v>
      </c>
      <c r="M451" s="6">
        <v>163.33000000000001</v>
      </c>
      <c r="N451" s="7">
        <v>0</v>
      </c>
      <c r="O451" s="6">
        <v>87.05</v>
      </c>
      <c r="P451" s="6">
        <f t="shared" si="28"/>
        <v>816.65000000000009</v>
      </c>
      <c r="Q451" s="6">
        <f t="shared" si="29"/>
        <v>435.25</v>
      </c>
      <c r="R451" s="6">
        <f t="shared" si="30"/>
        <v>381.40000000000009</v>
      </c>
      <c r="S451" s="8">
        <f t="shared" si="31"/>
        <v>0.46702993938651816</v>
      </c>
      <c r="T451" s="5">
        <f>YEAR(SalesDataTable[[#This Row],[Order Date]])</f>
        <v>2026</v>
      </c>
    </row>
    <row r="452" spans="1:20" ht="15.6">
      <c r="A452" s="2">
        <v>860</v>
      </c>
      <c r="B452" s="3">
        <v>46110</v>
      </c>
      <c r="C452" s="13">
        <f>YEAR(SalesDataTable[[#This Row],[Order Date]])</f>
        <v>2026</v>
      </c>
      <c r="D452" s="4" t="str">
        <f>"Q"&amp;ROUNDUP(MONTH(SalesDataTable[[#This Row],[Order Date]])/3,0)</f>
        <v>Q1</v>
      </c>
      <c r="E452" s="4" t="str">
        <f>TEXT(SalesDataTable[[#This Row],[Order Date]],"MMM")</f>
        <v>Mar</v>
      </c>
      <c r="F452" s="4" t="s">
        <v>6</v>
      </c>
      <c r="G452" s="4" t="s">
        <v>49</v>
      </c>
      <c r="H452" s="4" t="s">
        <v>28</v>
      </c>
      <c r="I452" s="4" t="s">
        <v>13</v>
      </c>
      <c r="J452" s="4" t="s">
        <v>9</v>
      </c>
      <c r="K452" s="4" t="s">
        <v>10</v>
      </c>
      <c r="L452" s="9">
        <v>1</v>
      </c>
      <c r="M452" s="6">
        <v>90.27</v>
      </c>
      <c r="N452" s="7">
        <v>0</v>
      </c>
      <c r="O452" s="6">
        <v>46.38</v>
      </c>
      <c r="P452" s="6">
        <f t="shared" si="28"/>
        <v>90.27</v>
      </c>
      <c r="Q452" s="6">
        <f t="shared" si="29"/>
        <v>46.38</v>
      </c>
      <c r="R452" s="6">
        <f t="shared" si="30"/>
        <v>43.889999999999993</v>
      </c>
      <c r="S452" s="8">
        <f t="shared" si="31"/>
        <v>0.48620804253904948</v>
      </c>
      <c r="T452" s="5">
        <f>YEAR(SalesDataTable[[#This Row],[Order Date]])</f>
        <v>2026</v>
      </c>
    </row>
    <row r="453" spans="1:20" ht="15.6">
      <c r="A453" s="2">
        <v>920</v>
      </c>
      <c r="B453" s="3">
        <v>46110</v>
      </c>
      <c r="C453" s="13">
        <f>YEAR(SalesDataTable[[#This Row],[Order Date]])</f>
        <v>2026</v>
      </c>
      <c r="D453" s="4" t="str">
        <f>"Q"&amp;ROUNDUP(MONTH(SalesDataTable[[#This Row],[Order Date]])/3,0)</f>
        <v>Q1</v>
      </c>
      <c r="E453" s="4" t="str">
        <f>TEXT(SalesDataTable[[#This Row],[Order Date]],"MMM")</f>
        <v>Mar</v>
      </c>
      <c r="F453" s="4" t="s">
        <v>0</v>
      </c>
      <c r="G453" s="4" t="s">
        <v>36</v>
      </c>
      <c r="H453" s="4" t="s">
        <v>8</v>
      </c>
      <c r="I453" s="4" t="s">
        <v>16</v>
      </c>
      <c r="J453" s="4" t="s">
        <v>14</v>
      </c>
      <c r="K453" s="4" t="s">
        <v>44</v>
      </c>
      <c r="L453" s="9">
        <v>12</v>
      </c>
      <c r="M453" s="6">
        <v>131.31</v>
      </c>
      <c r="N453" s="7">
        <v>0.05</v>
      </c>
      <c r="O453" s="6">
        <v>68.459999999999994</v>
      </c>
      <c r="P453" s="6">
        <f t="shared" si="28"/>
        <v>1496.934</v>
      </c>
      <c r="Q453" s="6">
        <f t="shared" si="29"/>
        <v>821.52</v>
      </c>
      <c r="R453" s="6">
        <f t="shared" si="30"/>
        <v>675.41399999999999</v>
      </c>
      <c r="S453" s="8">
        <f t="shared" si="31"/>
        <v>0.45119824922140855</v>
      </c>
      <c r="T453" s="5">
        <f>YEAR(SalesDataTable[[#This Row],[Order Date]])</f>
        <v>2026</v>
      </c>
    </row>
    <row r="454" spans="1:20" ht="15.6">
      <c r="A454" s="2">
        <v>1700</v>
      </c>
      <c r="B454" s="3">
        <v>46110</v>
      </c>
      <c r="C454" s="13">
        <f>YEAR(SalesDataTable[[#This Row],[Order Date]])</f>
        <v>2026</v>
      </c>
      <c r="D454" s="4" t="str">
        <f>"Q"&amp;ROUNDUP(MONTH(SalesDataTable[[#This Row],[Order Date]])/3,0)</f>
        <v>Q1</v>
      </c>
      <c r="E454" s="4" t="str">
        <f>TEXT(SalesDataTable[[#This Row],[Order Date]],"MMM")</f>
        <v>Mar</v>
      </c>
      <c r="F454" s="4" t="s">
        <v>6</v>
      </c>
      <c r="G454" s="4" t="s">
        <v>43</v>
      </c>
      <c r="H454" s="4" t="s">
        <v>28</v>
      </c>
      <c r="I454" s="4" t="s">
        <v>13</v>
      </c>
      <c r="J454" s="4" t="s">
        <v>14</v>
      </c>
      <c r="K454" s="4" t="s">
        <v>48</v>
      </c>
      <c r="L454" s="9">
        <v>1</v>
      </c>
      <c r="M454" s="6">
        <v>167.27</v>
      </c>
      <c r="N454" s="7">
        <v>0.05</v>
      </c>
      <c r="O454" s="6">
        <v>88.19</v>
      </c>
      <c r="P454" s="6">
        <f t="shared" si="28"/>
        <v>158.90649999999999</v>
      </c>
      <c r="Q454" s="6">
        <f t="shared" si="29"/>
        <v>88.19</v>
      </c>
      <c r="R454" s="6">
        <f t="shared" si="30"/>
        <v>70.716499999999996</v>
      </c>
      <c r="S454" s="8">
        <f t="shared" si="31"/>
        <v>0.44501955552478972</v>
      </c>
      <c r="T454" s="5">
        <f>YEAR(SalesDataTable[[#This Row],[Order Date]])</f>
        <v>2026</v>
      </c>
    </row>
    <row r="455" spans="1:20" ht="15.6">
      <c r="A455" s="2">
        <v>1768</v>
      </c>
      <c r="B455" s="3">
        <v>46110</v>
      </c>
      <c r="C455" s="13">
        <f>YEAR(SalesDataTable[[#This Row],[Order Date]])</f>
        <v>2026</v>
      </c>
      <c r="D455" s="4" t="str">
        <f>"Q"&amp;ROUNDUP(MONTH(SalesDataTable[[#This Row],[Order Date]])/3,0)</f>
        <v>Q1</v>
      </c>
      <c r="E455" s="4" t="str">
        <f>TEXT(SalesDataTable[[#This Row],[Order Date]],"MMM")</f>
        <v>Mar</v>
      </c>
      <c r="F455" s="4" t="s">
        <v>6</v>
      </c>
      <c r="G455" s="4" t="s">
        <v>43</v>
      </c>
      <c r="H455" s="4" t="s">
        <v>28</v>
      </c>
      <c r="I455" s="4" t="s">
        <v>3</v>
      </c>
      <c r="J455" s="4" t="s">
        <v>9</v>
      </c>
      <c r="K455" s="4" t="s">
        <v>46</v>
      </c>
      <c r="L455" s="9">
        <v>4</v>
      </c>
      <c r="M455" s="6">
        <v>70.510000000000005</v>
      </c>
      <c r="N455" s="7">
        <v>0</v>
      </c>
      <c r="O455" s="6">
        <v>31.93</v>
      </c>
      <c r="P455" s="6">
        <f t="shared" si="28"/>
        <v>282.04000000000002</v>
      </c>
      <c r="Q455" s="6">
        <f t="shared" si="29"/>
        <v>127.72</v>
      </c>
      <c r="R455" s="6">
        <f t="shared" si="30"/>
        <v>154.32000000000002</v>
      </c>
      <c r="S455" s="8">
        <f t="shared" si="31"/>
        <v>0.54715643171181394</v>
      </c>
      <c r="T455" s="5">
        <f>YEAR(SalesDataTable[[#This Row],[Order Date]])</f>
        <v>2026</v>
      </c>
    </row>
    <row r="456" spans="1:20" ht="15.6">
      <c r="A456" s="2">
        <v>1876</v>
      </c>
      <c r="B456" s="3">
        <v>46110</v>
      </c>
      <c r="C456" s="13">
        <f>YEAR(SalesDataTable[[#This Row],[Order Date]])</f>
        <v>2026</v>
      </c>
      <c r="D456" s="4" t="str">
        <f>"Q"&amp;ROUNDUP(MONTH(SalesDataTable[[#This Row],[Order Date]])/3,0)</f>
        <v>Q1</v>
      </c>
      <c r="E456" s="4" t="str">
        <f>TEXT(SalesDataTable[[#This Row],[Order Date]],"MMM")</f>
        <v>Mar</v>
      </c>
      <c r="F456" s="4" t="s">
        <v>6</v>
      </c>
      <c r="G456" s="4" t="s">
        <v>27</v>
      </c>
      <c r="H456" s="4" t="s">
        <v>8</v>
      </c>
      <c r="I456" s="4" t="s">
        <v>13</v>
      </c>
      <c r="J456" s="4" t="s">
        <v>4</v>
      </c>
      <c r="K456" s="4" t="s">
        <v>30</v>
      </c>
      <c r="L456" s="9">
        <v>12</v>
      </c>
      <c r="M456" s="6">
        <v>101.06</v>
      </c>
      <c r="N456" s="7">
        <v>0.1</v>
      </c>
      <c r="O456" s="6">
        <v>50.59</v>
      </c>
      <c r="P456" s="6">
        <f t="shared" si="28"/>
        <v>1091.4480000000001</v>
      </c>
      <c r="Q456" s="6">
        <f t="shared" si="29"/>
        <v>607.08000000000004</v>
      </c>
      <c r="R456" s="6">
        <f t="shared" si="30"/>
        <v>484.36800000000005</v>
      </c>
      <c r="S456" s="8">
        <f t="shared" si="31"/>
        <v>0.4437847703234602</v>
      </c>
      <c r="T456" s="5">
        <f>YEAR(SalesDataTable[[#This Row],[Order Date]])</f>
        <v>2026</v>
      </c>
    </row>
    <row r="457" spans="1:20" ht="15.6">
      <c r="A457" s="2">
        <v>2453</v>
      </c>
      <c r="B457" s="3">
        <v>46110</v>
      </c>
      <c r="C457" s="13">
        <f>YEAR(SalesDataTable[[#This Row],[Order Date]])</f>
        <v>2026</v>
      </c>
      <c r="D457" s="4" t="str">
        <f>"Q"&amp;ROUNDUP(MONTH(SalesDataTable[[#This Row],[Order Date]])/3,0)</f>
        <v>Q1</v>
      </c>
      <c r="E457" s="4" t="str">
        <f>TEXT(SalesDataTable[[#This Row],[Order Date]],"MMM")</f>
        <v>Mar</v>
      </c>
      <c r="F457" s="4" t="s">
        <v>20</v>
      </c>
      <c r="G457" s="4" t="s">
        <v>33</v>
      </c>
      <c r="H457" s="4" t="s">
        <v>2</v>
      </c>
      <c r="I457" s="4" t="s">
        <v>16</v>
      </c>
      <c r="J457" s="4" t="s">
        <v>4</v>
      </c>
      <c r="K457" s="4" t="s">
        <v>5</v>
      </c>
      <c r="L457" s="9">
        <v>2</v>
      </c>
      <c r="M457" s="6">
        <v>79.849999999999994</v>
      </c>
      <c r="N457" s="7">
        <v>0.05</v>
      </c>
      <c r="O457" s="6">
        <v>43.78</v>
      </c>
      <c r="P457" s="6">
        <f t="shared" si="28"/>
        <v>151.71499999999997</v>
      </c>
      <c r="Q457" s="6">
        <f t="shared" si="29"/>
        <v>87.56</v>
      </c>
      <c r="R457" s="6">
        <f t="shared" si="30"/>
        <v>64.154999999999973</v>
      </c>
      <c r="S457" s="8">
        <f t="shared" si="31"/>
        <v>0.42286524074745402</v>
      </c>
      <c r="T457" s="5">
        <f>YEAR(SalesDataTable[[#This Row],[Order Date]])</f>
        <v>2026</v>
      </c>
    </row>
    <row r="458" spans="1:20" ht="15.6">
      <c r="A458" s="2">
        <v>2676</v>
      </c>
      <c r="B458" s="3">
        <v>46110</v>
      </c>
      <c r="C458" s="13">
        <f>YEAR(SalesDataTable[[#This Row],[Order Date]])</f>
        <v>2026</v>
      </c>
      <c r="D458" s="4" t="str">
        <f>"Q"&amp;ROUNDUP(MONTH(SalesDataTable[[#This Row],[Order Date]])/3,0)</f>
        <v>Q1</v>
      </c>
      <c r="E458" s="4" t="str">
        <f>TEXT(SalesDataTable[[#This Row],[Order Date]],"MMM")</f>
        <v>Mar</v>
      </c>
      <c r="F458" s="4" t="s">
        <v>11</v>
      </c>
      <c r="G458" s="4" t="s">
        <v>25</v>
      </c>
      <c r="H458" s="4" t="s">
        <v>19</v>
      </c>
      <c r="I458" s="4" t="s">
        <v>13</v>
      </c>
      <c r="J458" s="4" t="s">
        <v>23</v>
      </c>
      <c r="K458" s="4" t="s">
        <v>29</v>
      </c>
      <c r="L458" s="9">
        <v>4</v>
      </c>
      <c r="M458" s="6">
        <v>191.99</v>
      </c>
      <c r="N458" s="7">
        <v>0</v>
      </c>
      <c r="O458" s="6">
        <v>104.44</v>
      </c>
      <c r="P458" s="6">
        <f t="shared" si="28"/>
        <v>767.96</v>
      </c>
      <c r="Q458" s="6">
        <f t="shared" si="29"/>
        <v>417.76</v>
      </c>
      <c r="R458" s="6">
        <f t="shared" si="30"/>
        <v>350.20000000000005</v>
      </c>
      <c r="S458" s="8">
        <f t="shared" si="31"/>
        <v>0.45601333402781397</v>
      </c>
      <c r="T458" s="5">
        <f>YEAR(SalesDataTable[[#This Row],[Order Date]])</f>
        <v>2026</v>
      </c>
    </row>
    <row r="459" spans="1:20" ht="15.6">
      <c r="A459" s="2">
        <v>2800</v>
      </c>
      <c r="B459" s="3">
        <v>46110</v>
      </c>
      <c r="C459" s="13">
        <f>YEAR(SalesDataTable[[#This Row],[Order Date]])</f>
        <v>2026</v>
      </c>
      <c r="D459" s="4" t="str">
        <f>"Q"&amp;ROUNDUP(MONTH(SalesDataTable[[#This Row],[Order Date]])/3,0)</f>
        <v>Q1</v>
      </c>
      <c r="E459" s="4" t="str">
        <f>TEXT(SalesDataTable[[#This Row],[Order Date]],"MMM")</f>
        <v>Mar</v>
      </c>
      <c r="F459" s="4" t="s">
        <v>6</v>
      </c>
      <c r="G459" s="4" t="s">
        <v>41</v>
      </c>
      <c r="H459" s="4" t="s">
        <v>2</v>
      </c>
      <c r="I459" s="4" t="s">
        <v>13</v>
      </c>
      <c r="J459" s="4" t="s">
        <v>4</v>
      </c>
      <c r="K459" s="4" t="s">
        <v>22</v>
      </c>
      <c r="L459" s="9">
        <v>1</v>
      </c>
      <c r="M459" s="6">
        <v>49.81</v>
      </c>
      <c r="N459" s="7">
        <v>0.05</v>
      </c>
      <c r="O459" s="6">
        <v>23.12</v>
      </c>
      <c r="P459" s="6">
        <f t="shared" si="28"/>
        <v>47.319499999999998</v>
      </c>
      <c r="Q459" s="6">
        <f t="shared" si="29"/>
        <v>23.12</v>
      </c>
      <c r="R459" s="6">
        <f t="shared" si="30"/>
        <v>24.199499999999997</v>
      </c>
      <c r="S459" s="8">
        <f t="shared" si="31"/>
        <v>0.51140650260463438</v>
      </c>
      <c r="T459" s="5">
        <f>YEAR(SalesDataTable[[#This Row],[Order Date]])</f>
        <v>2026</v>
      </c>
    </row>
    <row r="460" spans="1:20" ht="15.6">
      <c r="A460" s="2">
        <v>2857</v>
      </c>
      <c r="B460" s="3">
        <v>46110</v>
      </c>
      <c r="C460" s="13">
        <f>YEAR(SalesDataTable[[#This Row],[Order Date]])</f>
        <v>2026</v>
      </c>
      <c r="D460" s="4" t="str">
        <f>"Q"&amp;ROUNDUP(MONTH(SalesDataTable[[#This Row],[Order Date]])/3,0)</f>
        <v>Q1</v>
      </c>
      <c r="E460" s="4" t="str">
        <f>TEXT(SalesDataTable[[#This Row],[Order Date]],"MMM")</f>
        <v>Mar</v>
      </c>
      <c r="F460" s="4" t="s">
        <v>0</v>
      </c>
      <c r="G460" s="4" t="s">
        <v>50</v>
      </c>
      <c r="H460" s="4" t="s">
        <v>19</v>
      </c>
      <c r="I460" s="4" t="s">
        <v>13</v>
      </c>
      <c r="J460" s="4" t="s">
        <v>34</v>
      </c>
      <c r="K460" s="4" t="s">
        <v>35</v>
      </c>
      <c r="L460" s="9">
        <v>1</v>
      </c>
      <c r="M460" s="6">
        <v>40.39</v>
      </c>
      <c r="N460" s="7">
        <v>0.1</v>
      </c>
      <c r="O460" s="6">
        <v>14.97</v>
      </c>
      <c r="P460" s="6">
        <f t="shared" si="28"/>
        <v>36.350999999999999</v>
      </c>
      <c r="Q460" s="6">
        <f t="shared" si="29"/>
        <v>14.97</v>
      </c>
      <c r="R460" s="6">
        <f t="shared" si="30"/>
        <v>21.381</v>
      </c>
      <c r="S460" s="8">
        <f t="shared" si="31"/>
        <v>0.58818189320788972</v>
      </c>
      <c r="T460" s="5">
        <f>YEAR(SalesDataTable[[#This Row],[Order Date]])</f>
        <v>2026</v>
      </c>
    </row>
    <row r="461" spans="1:20" ht="15.6">
      <c r="A461" s="2">
        <v>3584</v>
      </c>
      <c r="B461" s="3">
        <v>46110</v>
      </c>
      <c r="C461" s="13">
        <f>YEAR(SalesDataTable[[#This Row],[Order Date]])</f>
        <v>2026</v>
      </c>
      <c r="D461" s="4" t="str">
        <f>"Q"&amp;ROUNDUP(MONTH(SalesDataTable[[#This Row],[Order Date]])/3,0)</f>
        <v>Q1</v>
      </c>
      <c r="E461" s="4" t="str">
        <f>TEXT(SalesDataTable[[#This Row],[Order Date]],"MMM")</f>
        <v>Mar</v>
      </c>
      <c r="F461" s="4" t="s">
        <v>0</v>
      </c>
      <c r="G461" s="4" t="s">
        <v>1</v>
      </c>
      <c r="H461" s="4" t="s">
        <v>2</v>
      </c>
      <c r="I461" s="4" t="s">
        <v>3</v>
      </c>
      <c r="J461" s="4" t="s">
        <v>14</v>
      </c>
      <c r="K461" s="4" t="s">
        <v>15</v>
      </c>
      <c r="L461" s="9">
        <v>1</v>
      </c>
      <c r="M461" s="6">
        <v>35.700000000000003</v>
      </c>
      <c r="N461" s="7">
        <v>0.05</v>
      </c>
      <c r="O461" s="6">
        <v>13.85</v>
      </c>
      <c r="P461" s="6">
        <f t="shared" si="28"/>
        <v>33.914999999999999</v>
      </c>
      <c r="Q461" s="6">
        <f t="shared" si="29"/>
        <v>13.85</v>
      </c>
      <c r="R461" s="6">
        <f t="shared" si="30"/>
        <v>20.064999999999998</v>
      </c>
      <c r="S461" s="8">
        <f t="shared" si="31"/>
        <v>0.59162612413386406</v>
      </c>
      <c r="T461" s="5">
        <f>YEAR(SalesDataTable[[#This Row],[Order Date]])</f>
        <v>2026</v>
      </c>
    </row>
    <row r="462" spans="1:20" ht="15.6">
      <c r="A462" s="2">
        <v>3669</v>
      </c>
      <c r="B462" s="3">
        <v>46110</v>
      </c>
      <c r="C462" s="13">
        <f>YEAR(SalesDataTable[[#This Row],[Order Date]])</f>
        <v>2026</v>
      </c>
      <c r="D462" s="4" t="str">
        <f>"Q"&amp;ROUNDUP(MONTH(SalesDataTable[[#This Row],[Order Date]])/3,0)</f>
        <v>Q1</v>
      </c>
      <c r="E462" s="4" t="str">
        <f>TEXT(SalesDataTable[[#This Row],[Order Date]],"MMM")</f>
        <v>Mar</v>
      </c>
      <c r="F462" s="4" t="s">
        <v>11</v>
      </c>
      <c r="G462" s="4" t="s">
        <v>39</v>
      </c>
      <c r="H462" s="4" t="s">
        <v>28</v>
      </c>
      <c r="I462" s="4" t="s">
        <v>3</v>
      </c>
      <c r="J462" s="4" t="s">
        <v>23</v>
      </c>
      <c r="K462" s="4" t="s">
        <v>40</v>
      </c>
      <c r="L462" s="9">
        <v>1</v>
      </c>
      <c r="M462" s="6">
        <v>80.09</v>
      </c>
      <c r="N462" s="7">
        <v>0</v>
      </c>
      <c r="O462" s="6">
        <v>40.61</v>
      </c>
      <c r="P462" s="6">
        <f t="shared" si="28"/>
        <v>80.09</v>
      </c>
      <c r="Q462" s="6">
        <f t="shared" si="29"/>
        <v>40.61</v>
      </c>
      <c r="R462" s="6">
        <f t="shared" si="30"/>
        <v>39.480000000000004</v>
      </c>
      <c r="S462" s="8">
        <f t="shared" si="31"/>
        <v>0.49294543638406796</v>
      </c>
      <c r="T462" s="5">
        <f>YEAR(SalesDataTable[[#This Row],[Order Date]])</f>
        <v>2026</v>
      </c>
    </row>
    <row r="463" spans="1:20" ht="15.6">
      <c r="A463" s="2">
        <v>4787</v>
      </c>
      <c r="B463" s="3">
        <v>46110</v>
      </c>
      <c r="C463" s="13">
        <f>YEAR(SalesDataTable[[#This Row],[Order Date]])</f>
        <v>2026</v>
      </c>
      <c r="D463" s="4" t="str">
        <f>"Q"&amp;ROUNDUP(MONTH(SalesDataTable[[#This Row],[Order Date]])/3,0)</f>
        <v>Q1</v>
      </c>
      <c r="E463" s="4" t="str">
        <f>TEXT(SalesDataTable[[#This Row],[Order Date]],"MMM")</f>
        <v>Mar</v>
      </c>
      <c r="F463" s="4" t="s">
        <v>20</v>
      </c>
      <c r="G463" s="4" t="s">
        <v>47</v>
      </c>
      <c r="H463" s="4" t="s">
        <v>28</v>
      </c>
      <c r="I463" s="4" t="s">
        <v>13</v>
      </c>
      <c r="J463" s="4" t="s">
        <v>9</v>
      </c>
      <c r="K463" s="4" t="s">
        <v>17</v>
      </c>
      <c r="L463" s="9">
        <v>1</v>
      </c>
      <c r="M463" s="6">
        <v>142.87</v>
      </c>
      <c r="N463" s="7">
        <v>0.1</v>
      </c>
      <c r="O463" s="6">
        <v>77.33</v>
      </c>
      <c r="P463" s="6">
        <f t="shared" si="28"/>
        <v>128.583</v>
      </c>
      <c r="Q463" s="6">
        <f t="shared" si="29"/>
        <v>77.33</v>
      </c>
      <c r="R463" s="6">
        <f t="shared" si="30"/>
        <v>51.253</v>
      </c>
      <c r="S463" s="8">
        <f t="shared" si="31"/>
        <v>0.39859857057309289</v>
      </c>
      <c r="T463" s="5">
        <f>YEAR(SalesDataTable[[#This Row],[Order Date]])</f>
        <v>2026</v>
      </c>
    </row>
    <row r="464" spans="1:20" ht="15.6">
      <c r="A464" s="2">
        <v>769</v>
      </c>
      <c r="B464" s="3">
        <v>46111</v>
      </c>
      <c r="C464" s="13">
        <f>YEAR(SalesDataTable[[#This Row],[Order Date]])</f>
        <v>2026</v>
      </c>
      <c r="D464" s="4" t="str">
        <f>"Q"&amp;ROUNDUP(MONTH(SalesDataTable[[#This Row],[Order Date]])/3,0)</f>
        <v>Q1</v>
      </c>
      <c r="E464" s="4" t="str">
        <f>TEXT(SalesDataTable[[#This Row],[Order Date]],"MMM")</f>
        <v>Mar</v>
      </c>
      <c r="F464" s="4" t="s">
        <v>20</v>
      </c>
      <c r="G464" s="4" t="s">
        <v>33</v>
      </c>
      <c r="H464" s="4" t="s">
        <v>2</v>
      </c>
      <c r="I464" s="4" t="s">
        <v>3</v>
      </c>
      <c r="J464" s="4" t="s">
        <v>34</v>
      </c>
      <c r="K464" s="4" t="s">
        <v>35</v>
      </c>
      <c r="L464" s="9">
        <v>1</v>
      </c>
      <c r="M464" s="6">
        <v>40.53</v>
      </c>
      <c r="N464" s="7">
        <v>0</v>
      </c>
      <c r="O464" s="6">
        <v>14.32</v>
      </c>
      <c r="P464" s="6">
        <f t="shared" si="28"/>
        <v>40.53</v>
      </c>
      <c r="Q464" s="6">
        <f t="shared" si="29"/>
        <v>14.32</v>
      </c>
      <c r="R464" s="6">
        <f t="shared" si="30"/>
        <v>26.21</v>
      </c>
      <c r="S464" s="8">
        <f t="shared" si="31"/>
        <v>0.64668147051566738</v>
      </c>
      <c r="T464" s="5">
        <f>YEAR(SalesDataTable[[#This Row],[Order Date]])</f>
        <v>2026</v>
      </c>
    </row>
    <row r="465" spans="1:20" ht="15.6">
      <c r="A465" s="2">
        <v>1184</v>
      </c>
      <c r="B465" s="3">
        <v>46111</v>
      </c>
      <c r="C465" s="13">
        <f>YEAR(SalesDataTable[[#This Row],[Order Date]])</f>
        <v>2026</v>
      </c>
      <c r="D465" s="4" t="str">
        <f>"Q"&amp;ROUNDUP(MONTH(SalesDataTable[[#This Row],[Order Date]])/3,0)</f>
        <v>Q1</v>
      </c>
      <c r="E465" s="4" t="str">
        <f>TEXT(SalesDataTable[[#This Row],[Order Date]],"MMM")</f>
        <v>Mar</v>
      </c>
      <c r="F465" s="4" t="s">
        <v>20</v>
      </c>
      <c r="G465" s="4" t="s">
        <v>33</v>
      </c>
      <c r="H465" s="4" t="s">
        <v>2</v>
      </c>
      <c r="I465" s="4" t="s">
        <v>3</v>
      </c>
      <c r="J465" s="4" t="s">
        <v>4</v>
      </c>
      <c r="K465" s="4" t="s">
        <v>22</v>
      </c>
      <c r="L465" s="9">
        <v>1</v>
      </c>
      <c r="M465" s="6">
        <v>49.46</v>
      </c>
      <c r="N465" s="7">
        <v>0</v>
      </c>
      <c r="O465" s="6">
        <v>23.04</v>
      </c>
      <c r="P465" s="6">
        <f t="shared" si="28"/>
        <v>49.46</v>
      </c>
      <c r="Q465" s="6">
        <f t="shared" si="29"/>
        <v>23.04</v>
      </c>
      <c r="R465" s="6">
        <f t="shared" si="30"/>
        <v>26.42</v>
      </c>
      <c r="S465" s="8">
        <f t="shared" si="31"/>
        <v>0.53416902547513145</v>
      </c>
      <c r="T465" s="5">
        <f>YEAR(SalesDataTable[[#This Row],[Order Date]])</f>
        <v>2026</v>
      </c>
    </row>
    <row r="466" spans="1:20" ht="15.6">
      <c r="A466" s="2">
        <v>1498</v>
      </c>
      <c r="B466" s="3">
        <v>46111</v>
      </c>
      <c r="C466" s="13">
        <f>YEAR(SalesDataTable[[#This Row],[Order Date]])</f>
        <v>2026</v>
      </c>
      <c r="D466" s="4" t="str">
        <f>"Q"&amp;ROUNDUP(MONTH(SalesDataTable[[#This Row],[Order Date]])/3,0)</f>
        <v>Q1</v>
      </c>
      <c r="E466" s="4" t="str">
        <f>TEXT(SalesDataTable[[#This Row],[Order Date]],"MMM")</f>
        <v>Mar</v>
      </c>
      <c r="F466" s="4" t="s">
        <v>6</v>
      </c>
      <c r="G466" s="4" t="s">
        <v>49</v>
      </c>
      <c r="H466" s="4" t="s">
        <v>28</v>
      </c>
      <c r="I466" s="4" t="s">
        <v>16</v>
      </c>
      <c r="J466" s="4" t="s">
        <v>9</v>
      </c>
      <c r="K466" s="4" t="s">
        <v>17</v>
      </c>
      <c r="L466" s="9">
        <v>3</v>
      </c>
      <c r="M466" s="6">
        <v>142.46</v>
      </c>
      <c r="N466" s="7">
        <v>0</v>
      </c>
      <c r="O466" s="6">
        <v>79.650000000000006</v>
      </c>
      <c r="P466" s="6">
        <f t="shared" si="28"/>
        <v>427.38</v>
      </c>
      <c r="Q466" s="6">
        <f t="shared" si="29"/>
        <v>238.95000000000002</v>
      </c>
      <c r="R466" s="6">
        <f t="shared" si="30"/>
        <v>188.42999999999998</v>
      </c>
      <c r="S466" s="8">
        <f t="shared" si="31"/>
        <v>0.44089569001825069</v>
      </c>
      <c r="T466" s="5">
        <f>YEAR(SalesDataTable[[#This Row],[Order Date]])</f>
        <v>2026</v>
      </c>
    </row>
    <row r="467" spans="1:20" ht="15.6">
      <c r="A467" s="2">
        <v>2054</v>
      </c>
      <c r="B467" s="3">
        <v>46111</v>
      </c>
      <c r="C467" s="13">
        <f>YEAR(SalesDataTable[[#This Row],[Order Date]])</f>
        <v>2026</v>
      </c>
      <c r="D467" s="4" t="str">
        <f>"Q"&amp;ROUNDUP(MONTH(SalesDataTable[[#This Row],[Order Date]])/3,0)</f>
        <v>Q1</v>
      </c>
      <c r="E467" s="4" t="str">
        <f>TEXT(SalesDataTable[[#This Row],[Order Date]],"MMM")</f>
        <v>Mar</v>
      </c>
      <c r="F467" s="4" t="s">
        <v>20</v>
      </c>
      <c r="G467" s="4" t="s">
        <v>47</v>
      </c>
      <c r="H467" s="4" t="s">
        <v>8</v>
      </c>
      <c r="I467" s="4" t="s">
        <v>16</v>
      </c>
      <c r="J467" s="4" t="s">
        <v>9</v>
      </c>
      <c r="K467" s="4" t="s">
        <v>17</v>
      </c>
      <c r="L467" s="9">
        <v>6</v>
      </c>
      <c r="M467" s="6">
        <v>142.18</v>
      </c>
      <c r="N467" s="7">
        <v>0.05</v>
      </c>
      <c r="O467" s="6">
        <v>80.94</v>
      </c>
      <c r="P467" s="6">
        <f t="shared" si="28"/>
        <v>810.42600000000004</v>
      </c>
      <c r="Q467" s="6">
        <f t="shared" si="29"/>
        <v>485.64</v>
      </c>
      <c r="R467" s="6">
        <f t="shared" si="30"/>
        <v>324.78600000000006</v>
      </c>
      <c r="S467" s="8">
        <f t="shared" si="31"/>
        <v>0.40075960050640036</v>
      </c>
      <c r="T467" s="5">
        <f>YEAR(SalesDataTable[[#This Row],[Order Date]])</f>
        <v>2026</v>
      </c>
    </row>
    <row r="468" spans="1:20" ht="15.6">
      <c r="A468" s="2">
        <v>2294</v>
      </c>
      <c r="B468" s="3">
        <v>46111</v>
      </c>
      <c r="C468" s="13">
        <f>YEAR(SalesDataTable[[#This Row],[Order Date]])</f>
        <v>2026</v>
      </c>
      <c r="D468" s="4" t="str">
        <f>"Q"&amp;ROUNDUP(MONTH(SalesDataTable[[#This Row],[Order Date]])/3,0)</f>
        <v>Q1</v>
      </c>
      <c r="E468" s="4" t="str">
        <f>TEXT(SalesDataTable[[#This Row],[Order Date]],"MMM")</f>
        <v>Mar</v>
      </c>
      <c r="F468" s="4" t="s">
        <v>6</v>
      </c>
      <c r="G468" s="4" t="s">
        <v>49</v>
      </c>
      <c r="H468" s="4" t="s">
        <v>2</v>
      </c>
      <c r="I468" s="4" t="s">
        <v>13</v>
      </c>
      <c r="J468" s="4" t="s">
        <v>34</v>
      </c>
      <c r="K468" s="4" t="s">
        <v>35</v>
      </c>
      <c r="L468" s="9">
        <v>2</v>
      </c>
      <c r="M468" s="6">
        <v>41.04</v>
      </c>
      <c r="N468" s="7">
        <v>0</v>
      </c>
      <c r="O468" s="6">
        <v>15.03</v>
      </c>
      <c r="P468" s="6">
        <f t="shared" si="28"/>
        <v>82.08</v>
      </c>
      <c r="Q468" s="6">
        <f t="shared" si="29"/>
        <v>30.06</v>
      </c>
      <c r="R468" s="6">
        <f t="shared" si="30"/>
        <v>52.019999999999996</v>
      </c>
      <c r="S468" s="8">
        <f t="shared" si="31"/>
        <v>0.63377192982456132</v>
      </c>
      <c r="T468" s="5">
        <f>YEAR(SalesDataTable[[#This Row],[Order Date]])</f>
        <v>2026</v>
      </c>
    </row>
    <row r="469" spans="1:20" ht="15.6">
      <c r="A469" s="2">
        <v>2892</v>
      </c>
      <c r="B469" s="3">
        <v>46111</v>
      </c>
      <c r="C469" s="13">
        <f>YEAR(SalesDataTable[[#This Row],[Order Date]])</f>
        <v>2026</v>
      </c>
      <c r="D469" s="4" t="str">
        <f>"Q"&amp;ROUNDUP(MONTH(SalesDataTable[[#This Row],[Order Date]])/3,0)</f>
        <v>Q1</v>
      </c>
      <c r="E469" s="4" t="str">
        <f>TEXT(SalesDataTable[[#This Row],[Order Date]],"MMM")</f>
        <v>Mar</v>
      </c>
      <c r="F469" s="4" t="s">
        <v>6</v>
      </c>
      <c r="G469" s="4" t="s">
        <v>43</v>
      </c>
      <c r="H469" s="4" t="s">
        <v>2</v>
      </c>
      <c r="I469" s="4" t="s">
        <v>3</v>
      </c>
      <c r="J469" s="4" t="s">
        <v>9</v>
      </c>
      <c r="K469" s="4" t="s">
        <v>17</v>
      </c>
      <c r="L469" s="9">
        <v>2</v>
      </c>
      <c r="M469" s="6">
        <v>145.06</v>
      </c>
      <c r="N469" s="7">
        <v>0.15</v>
      </c>
      <c r="O469" s="6">
        <v>77.08</v>
      </c>
      <c r="P469" s="6">
        <f t="shared" si="28"/>
        <v>246.602</v>
      </c>
      <c r="Q469" s="6">
        <f t="shared" si="29"/>
        <v>154.16</v>
      </c>
      <c r="R469" s="6">
        <f t="shared" si="30"/>
        <v>92.442000000000007</v>
      </c>
      <c r="S469" s="8">
        <f t="shared" si="31"/>
        <v>0.37486313979610875</v>
      </c>
      <c r="T469" s="5">
        <f>YEAR(SalesDataTable[[#This Row],[Order Date]])</f>
        <v>2026</v>
      </c>
    </row>
    <row r="470" spans="1:20" ht="15.6">
      <c r="A470" s="2">
        <v>3145</v>
      </c>
      <c r="B470" s="3">
        <v>46111</v>
      </c>
      <c r="C470" s="13">
        <f>YEAR(SalesDataTable[[#This Row],[Order Date]])</f>
        <v>2026</v>
      </c>
      <c r="D470" s="4" t="str">
        <f>"Q"&amp;ROUNDUP(MONTH(SalesDataTable[[#This Row],[Order Date]])/3,0)</f>
        <v>Q1</v>
      </c>
      <c r="E470" s="4" t="str">
        <f>TEXT(SalesDataTable[[#This Row],[Order Date]],"MMM")</f>
        <v>Mar</v>
      </c>
      <c r="F470" s="4" t="s">
        <v>6</v>
      </c>
      <c r="G470" s="4" t="s">
        <v>41</v>
      </c>
      <c r="H470" s="4" t="s">
        <v>2</v>
      </c>
      <c r="I470" s="4" t="s">
        <v>3</v>
      </c>
      <c r="J470" s="4" t="s">
        <v>14</v>
      </c>
      <c r="K470" s="4" t="s">
        <v>44</v>
      </c>
      <c r="L470" s="9">
        <v>1</v>
      </c>
      <c r="M470" s="6">
        <v>130.72999999999999</v>
      </c>
      <c r="N470" s="7">
        <v>0</v>
      </c>
      <c r="O470" s="6">
        <v>66.17</v>
      </c>
      <c r="P470" s="6">
        <f t="shared" si="28"/>
        <v>130.72999999999999</v>
      </c>
      <c r="Q470" s="6">
        <f t="shared" si="29"/>
        <v>66.17</v>
      </c>
      <c r="R470" s="6">
        <f t="shared" si="30"/>
        <v>64.559999999999988</v>
      </c>
      <c r="S470" s="8">
        <f t="shared" si="31"/>
        <v>0.4938422703281572</v>
      </c>
      <c r="T470" s="5">
        <f>YEAR(SalesDataTable[[#This Row],[Order Date]])</f>
        <v>2026</v>
      </c>
    </row>
    <row r="471" spans="1:20" ht="15.6">
      <c r="A471" s="2">
        <v>3925</v>
      </c>
      <c r="B471" s="3">
        <v>46111</v>
      </c>
      <c r="C471" s="13">
        <f>YEAR(SalesDataTable[[#This Row],[Order Date]])</f>
        <v>2026</v>
      </c>
      <c r="D471" s="4" t="str">
        <f>"Q"&amp;ROUNDUP(MONTH(SalesDataTable[[#This Row],[Order Date]])/3,0)</f>
        <v>Q1</v>
      </c>
      <c r="E471" s="4" t="str">
        <f>TEXT(SalesDataTable[[#This Row],[Order Date]],"MMM")</f>
        <v>Mar</v>
      </c>
      <c r="F471" s="4" t="s">
        <v>20</v>
      </c>
      <c r="G471" s="4" t="s">
        <v>47</v>
      </c>
      <c r="H471" s="4" t="s">
        <v>2</v>
      </c>
      <c r="I471" s="4" t="s">
        <v>16</v>
      </c>
      <c r="J471" s="4" t="s">
        <v>34</v>
      </c>
      <c r="K471" s="4" t="s">
        <v>42</v>
      </c>
      <c r="L471" s="9">
        <v>2</v>
      </c>
      <c r="M471" s="6">
        <v>36.630000000000003</v>
      </c>
      <c r="N471" s="7">
        <v>0</v>
      </c>
      <c r="O471" s="6">
        <v>14.31</v>
      </c>
      <c r="P471" s="6">
        <f t="shared" si="28"/>
        <v>73.260000000000005</v>
      </c>
      <c r="Q471" s="6">
        <f t="shared" si="29"/>
        <v>28.62</v>
      </c>
      <c r="R471" s="6">
        <f t="shared" si="30"/>
        <v>44.64</v>
      </c>
      <c r="S471" s="8">
        <f t="shared" si="31"/>
        <v>0.60933660933660927</v>
      </c>
      <c r="T471" s="5">
        <f>YEAR(SalesDataTable[[#This Row],[Order Date]])</f>
        <v>2026</v>
      </c>
    </row>
    <row r="472" spans="1:20" ht="15.6">
      <c r="A472" s="2">
        <v>2722</v>
      </c>
      <c r="B472" s="3">
        <v>46112</v>
      </c>
      <c r="C472" s="13">
        <f>YEAR(SalesDataTable[[#This Row],[Order Date]])</f>
        <v>2026</v>
      </c>
      <c r="D472" s="4" t="str">
        <f>"Q"&amp;ROUNDUP(MONTH(SalesDataTable[[#This Row],[Order Date]])/3,0)</f>
        <v>Q1</v>
      </c>
      <c r="E472" s="4" t="str">
        <f>TEXT(SalesDataTable[[#This Row],[Order Date]],"MMM")</f>
        <v>Mar</v>
      </c>
      <c r="F472" s="4" t="s">
        <v>20</v>
      </c>
      <c r="G472" s="4" t="s">
        <v>47</v>
      </c>
      <c r="H472" s="4" t="s">
        <v>28</v>
      </c>
      <c r="I472" s="4" t="s">
        <v>13</v>
      </c>
      <c r="J472" s="4" t="s">
        <v>4</v>
      </c>
      <c r="K472" s="4" t="s">
        <v>22</v>
      </c>
      <c r="L472" s="9">
        <v>1</v>
      </c>
      <c r="M472" s="6">
        <v>50.99</v>
      </c>
      <c r="N472" s="7">
        <v>0.1</v>
      </c>
      <c r="O472" s="6">
        <v>21.86</v>
      </c>
      <c r="P472" s="6">
        <f t="shared" si="28"/>
        <v>45.891000000000005</v>
      </c>
      <c r="Q472" s="6">
        <f t="shared" si="29"/>
        <v>21.86</v>
      </c>
      <c r="R472" s="6">
        <f t="shared" si="30"/>
        <v>24.031000000000006</v>
      </c>
      <c r="S472" s="8">
        <f t="shared" si="31"/>
        <v>0.52365387548756848</v>
      </c>
      <c r="T472" s="5">
        <f>YEAR(SalesDataTable[[#This Row],[Order Date]])</f>
        <v>2026</v>
      </c>
    </row>
    <row r="473" spans="1:20" ht="15.6">
      <c r="A473" s="2">
        <v>2767</v>
      </c>
      <c r="B473" s="3">
        <v>46112</v>
      </c>
      <c r="C473" s="13">
        <f>YEAR(SalesDataTable[[#This Row],[Order Date]])</f>
        <v>2026</v>
      </c>
      <c r="D473" s="4" t="str">
        <f>"Q"&amp;ROUNDUP(MONTH(SalesDataTable[[#This Row],[Order Date]])/3,0)</f>
        <v>Q1</v>
      </c>
      <c r="E473" s="4" t="str">
        <f>TEXT(SalesDataTable[[#This Row],[Order Date]],"MMM")</f>
        <v>Mar</v>
      </c>
      <c r="F473" s="4" t="s">
        <v>6</v>
      </c>
      <c r="G473" s="4" t="s">
        <v>27</v>
      </c>
      <c r="H473" s="4" t="s">
        <v>2</v>
      </c>
      <c r="I473" s="4" t="s">
        <v>3</v>
      </c>
      <c r="J473" s="4" t="s">
        <v>14</v>
      </c>
      <c r="K473" s="4" t="s">
        <v>44</v>
      </c>
      <c r="L473" s="9">
        <v>4</v>
      </c>
      <c r="M473" s="6">
        <v>134.18</v>
      </c>
      <c r="N473" s="7">
        <v>0</v>
      </c>
      <c r="O473" s="6">
        <v>66.430000000000007</v>
      </c>
      <c r="P473" s="6">
        <f t="shared" si="28"/>
        <v>536.72</v>
      </c>
      <c r="Q473" s="6">
        <f t="shared" si="29"/>
        <v>265.72000000000003</v>
      </c>
      <c r="R473" s="6">
        <f t="shared" si="30"/>
        <v>271</v>
      </c>
      <c r="S473" s="8">
        <f t="shared" si="31"/>
        <v>0.5049187658369354</v>
      </c>
      <c r="T473" s="5">
        <f>YEAR(SalesDataTable[[#This Row],[Order Date]])</f>
        <v>2026</v>
      </c>
    </row>
    <row r="474" spans="1:20" ht="15.6">
      <c r="A474" s="2">
        <v>3794</v>
      </c>
      <c r="B474" s="3">
        <v>46112</v>
      </c>
      <c r="C474" s="13">
        <f>YEAR(SalesDataTable[[#This Row],[Order Date]])</f>
        <v>2026</v>
      </c>
      <c r="D474" s="4" t="str">
        <f>"Q"&amp;ROUNDUP(MONTH(SalesDataTable[[#This Row],[Order Date]])/3,0)</f>
        <v>Q1</v>
      </c>
      <c r="E474" s="4" t="str">
        <f>TEXT(SalesDataTable[[#This Row],[Order Date]],"MMM")</f>
        <v>Mar</v>
      </c>
      <c r="F474" s="4" t="s">
        <v>6</v>
      </c>
      <c r="G474" s="4" t="s">
        <v>43</v>
      </c>
      <c r="H474" s="4" t="s">
        <v>19</v>
      </c>
      <c r="I474" s="4" t="s">
        <v>16</v>
      </c>
      <c r="J474" s="4" t="s">
        <v>34</v>
      </c>
      <c r="K474" s="4" t="s">
        <v>45</v>
      </c>
      <c r="L474" s="9">
        <v>2</v>
      </c>
      <c r="M474" s="6">
        <v>50.86</v>
      </c>
      <c r="N474" s="7">
        <v>0.1</v>
      </c>
      <c r="O474" s="6">
        <v>21.76</v>
      </c>
      <c r="P474" s="6">
        <f t="shared" si="28"/>
        <v>91.548000000000002</v>
      </c>
      <c r="Q474" s="6">
        <f t="shared" si="29"/>
        <v>43.52</v>
      </c>
      <c r="R474" s="6">
        <f t="shared" si="30"/>
        <v>48.027999999999999</v>
      </c>
      <c r="S474" s="8">
        <f t="shared" si="31"/>
        <v>0.52462096386595003</v>
      </c>
      <c r="T474" s="5">
        <f>YEAR(SalesDataTable[[#This Row],[Order Date]])</f>
        <v>2026</v>
      </c>
    </row>
    <row r="475" spans="1:20" ht="15.6">
      <c r="A475" s="2">
        <v>3880</v>
      </c>
      <c r="B475" s="3">
        <v>46112</v>
      </c>
      <c r="C475" s="13">
        <f>YEAR(SalesDataTable[[#This Row],[Order Date]])</f>
        <v>2026</v>
      </c>
      <c r="D475" s="4" t="str">
        <f>"Q"&amp;ROUNDUP(MONTH(SalesDataTable[[#This Row],[Order Date]])/3,0)</f>
        <v>Q1</v>
      </c>
      <c r="E475" s="4" t="str">
        <f>TEXT(SalesDataTable[[#This Row],[Order Date]],"MMM")</f>
        <v>Mar</v>
      </c>
      <c r="F475" s="4" t="s">
        <v>6</v>
      </c>
      <c r="G475" s="4" t="s">
        <v>43</v>
      </c>
      <c r="H475" s="4" t="s">
        <v>8</v>
      </c>
      <c r="I475" s="4" t="s">
        <v>16</v>
      </c>
      <c r="J475" s="4" t="s">
        <v>23</v>
      </c>
      <c r="K475" s="4" t="s">
        <v>51</v>
      </c>
      <c r="L475" s="9">
        <v>12</v>
      </c>
      <c r="M475" s="6">
        <v>124.86</v>
      </c>
      <c r="N475" s="7">
        <v>0.1</v>
      </c>
      <c r="O475" s="6">
        <v>60.82</v>
      </c>
      <c r="P475" s="6">
        <f t="shared" si="28"/>
        <v>1348.4880000000001</v>
      </c>
      <c r="Q475" s="6">
        <f t="shared" si="29"/>
        <v>729.84</v>
      </c>
      <c r="R475" s="6">
        <f t="shared" si="30"/>
        <v>618.64800000000002</v>
      </c>
      <c r="S475" s="8">
        <f t="shared" si="31"/>
        <v>0.45877160197198641</v>
      </c>
      <c r="T475" s="5">
        <f>YEAR(SalesDataTable[[#This Row],[Order Date]])</f>
        <v>2026</v>
      </c>
    </row>
    <row r="476" spans="1:20" ht="15.6">
      <c r="A476" s="2">
        <v>422</v>
      </c>
      <c r="B476" s="3">
        <v>46113</v>
      </c>
      <c r="C476" s="13">
        <f>YEAR(SalesDataTable[[#This Row],[Order Date]])</f>
        <v>2026</v>
      </c>
      <c r="D476" s="4" t="str">
        <f>"Q"&amp;ROUNDUP(MONTH(SalesDataTable[[#This Row],[Order Date]])/3,0)</f>
        <v>Q2</v>
      </c>
      <c r="E476" s="4" t="str">
        <f>TEXT(SalesDataTable[[#This Row],[Order Date]],"MMM")</f>
        <v>Apr</v>
      </c>
      <c r="F476" s="4" t="s">
        <v>20</v>
      </c>
      <c r="G476" s="4" t="s">
        <v>21</v>
      </c>
      <c r="H476" s="4" t="s">
        <v>2</v>
      </c>
      <c r="I476" s="4" t="s">
        <v>16</v>
      </c>
      <c r="J476" s="4" t="s">
        <v>4</v>
      </c>
      <c r="K476" s="4" t="s">
        <v>5</v>
      </c>
      <c r="L476" s="9">
        <v>1</v>
      </c>
      <c r="M476" s="6">
        <v>81.760000000000005</v>
      </c>
      <c r="N476" s="7">
        <v>0.1</v>
      </c>
      <c r="O476" s="6">
        <v>42.78</v>
      </c>
      <c r="P476" s="6">
        <f t="shared" si="28"/>
        <v>73.584000000000003</v>
      </c>
      <c r="Q476" s="6">
        <f t="shared" si="29"/>
        <v>42.78</v>
      </c>
      <c r="R476" s="6">
        <f t="shared" si="30"/>
        <v>30.804000000000002</v>
      </c>
      <c r="S476" s="8">
        <f t="shared" si="31"/>
        <v>0.4186236138290933</v>
      </c>
      <c r="T476" s="5">
        <f>YEAR(SalesDataTable[[#This Row],[Order Date]])</f>
        <v>2026</v>
      </c>
    </row>
    <row r="477" spans="1:20" ht="15.6">
      <c r="A477" s="2">
        <v>495</v>
      </c>
      <c r="B477" s="3">
        <v>46113</v>
      </c>
      <c r="C477" s="13">
        <f>YEAR(SalesDataTable[[#This Row],[Order Date]])</f>
        <v>2026</v>
      </c>
      <c r="D477" s="4" t="str">
        <f>"Q"&amp;ROUNDUP(MONTH(SalesDataTable[[#This Row],[Order Date]])/3,0)</f>
        <v>Q2</v>
      </c>
      <c r="E477" s="4" t="str">
        <f>TEXT(SalesDataTable[[#This Row],[Order Date]],"MMM")</f>
        <v>Apr</v>
      </c>
      <c r="F477" s="4" t="s">
        <v>6</v>
      </c>
      <c r="G477" s="4" t="s">
        <v>49</v>
      </c>
      <c r="H477" s="4" t="s">
        <v>19</v>
      </c>
      <c r="I477" s="4" t="s">
        <v>16</v>
      </c>
      <c r="J477" s="4" t="s">
        <v>14</v>
      </c>
      <c r="K477" s="4" t="s">
        <v>44</v>
      </c>
      <c r="L477" s="9">
        <v>1</v>
      </c>
      <c r="M477" s="6">
        <v>134.65</v>
      </c>
      <c r="N477" s="7">
        <v>0</v>
      </c>
      <c r="O477" s="6">
        <v>68.19</v>
      </c>
      <c r="P477" s="6">
        <f t="shared" si="28"/>
        <v>134.65</v>
      </c>
      <c r="Q477" s="6">
        <f t="shared" si="29"/>
        <v>68.19</v>
      </c>
      <c r="R477" s="6">
        <f t="shared" si="30"/>
        <v>66.460000000000008</v>
      </c>
      <c r="S477" s="8">
        <f t="shared" si="31"/>
        <v>0.49357593761604163</v>
      </c>
      <c r="T477" s="5">
        <f>YEAR(SalesDataTable[[#This Row],[Order Date]])</f>
        <v>2026</v>
      </c>
    </row>
    <row r="478" spans="1:20" ht="15.6">
      <c r="A478" s="2">
        <v>1517</v>
      </c>
      <c r="B478" s="3">
        <v>46113</v>
      </c>
      <c r="C478" s="13">
        <f>YEAR(SalesDataTable[[#This Row],[Order Date]])</f>
        <v>2026</v>
      </c>
      <c r="D478" s="4" t="str">
        <f>"Q"&amp;ROUNDUP(MONTH(SalesDataTable[[#This Row],[Order Date]])/3,0)</f>
        <v>Q2</v>
      </c>
      <c r="E478" s="4" t="str">
        <f>TEXT(SalesDataTable[[#This Row],[Order Date]],"MMM")</f>
        <v>Apr</v>
      </c>
      <c r="F478" s="4" t="s">
        <v>11</v>
      </c>
      <c r="G478" s="4" t="s">
        <v>52</v>
      </c>
      <c r="H478" s="4" t="s">
        <v>2</v>
      </c>
      <c r="I478" s="4" t="s">
        <v>16</v>
      </c>
      <c r="J478" s="4" t="s">
        <v>4</v>
      </c>
      <c r="K478" s="4" t="s">
        <v>26</v>
      </c>
      <c r="L478" s="9">
        <v>1</v>
      </c>
      <c r="M478" s="6">
        <v>41.21</v>
      </c>
      <c r="N478" s="7">
        <v>0</v>
      </c>
      <c r="O478" s="6">
        <v>16.34</v>
      </c>
      <c r="P478" s="6">
        <f t="shared" si="28"/>
        <v>41.21</v>
      </c>
      <c r="Q478" s="6">
        <f t="shared" si="29"/>
        <v>16.34</v>
      </c>
      <c r="R478" s="6">
        <f t="shared" si="30"/>
        <v>24.87</v>
      </c>
      <c r="S478" s="8">
        <f t="shared" si="31"/>
        <v>0.60349429750060668</v>
      </c>
      <c r="T478" s="5">
        <f>YEAR(SalesDataTable[[#This Row],[Order Date]])</f>
        <v>2026</v>
      </c>
    </row>
    <row r="479" spans="1:20" ht="15.6">
      <c r="A479" s="2">
        <v>2391</v>
      </c>
      <c r="B479" s="3">
        <v>46113</v>
      </c>
      <c r="C479" s="13">
        <f>YEAR(SalesDataTable[[#This Row],[Order Date]])</f>
        <v>2026</v>
      </c>
      <c r="D479" s="4" t="str">
        <f>"Q"&amp;ROUNDUP(MONTH(SalesDataTable[[#This Row],[Order Date]])/3,0)</f>
        <v>Q2</v>
      </c>
      <c r="E479" s="4" t="str">
        <f>TEXT(SalesDataTable[[#This Row],[Order Date]],"MMM")</f>
        <v>Apr</v>
      </c>
      <c r="F479" s="4" t="s">
        <v>6</v>
      </c>
      <c r="G479" s="4" t="s">
        <v>43</v>
      </c>
      <c r="H479" s="4" t="s">
        <v>2</v>
      </c>
      <c r="I479" s="4" t="s">
        <v>3</v>
      </c>
      <c r="J479" s="4" t="s">
        <v>34</v>
      </c>
      <c r="K479" s="4" t="s">
        <v>35</v>
      </c>
      <c r="L479" s="9">
        <v>2</v>
      </c>
      <c r="M479" s="6">
        <v>40.590000000000003</v>
      </c>
      <c r="N479" s="7">
        <v>0</v>
      </c>
      <c r="O479" s="6">
        <v>15.01</v>
      </c>
      <c r="P479" s="6">
        <f t="shared" si="28"/>
        <v>81.180000000000007</v>
      </c>
      <c r="Q479" s="6">
        <f t="shared" si="29"/>
        <v>30.02</v>
      </c>
      <c r="R479" s="6">
        <f t="shared" si="30"/>
        <v>51.160000000000011</v>
      </c>
      <c r="S479" s="8">
        <f t="shared" si="31"/>
        <v>0.63020448386302053</v>
      </c>
      <c r="T479" s="5">
        <f>YEAR(SalesDataTable[[#This Row],[Order Date]])</f>
        <v>2026</v>
      </c>
    </row>
    <row r="480" spans="1:20" ht="15.6">
      <c r="A480" s="2">
        <v>3809</v>
      </c>
      <c r="B480" s="3">
        <v>46113</v>
      </c>
      <c r="C480" s="13">
        <f>YEAR(SalesDataTable[[#This Row],[Order Date]])</f>
        <v>2026</v>
      </c>
      <c r="D480" s="4" t="str">
        <f>"Q"&amp;ROUNDUP(MONTH(SalesDataTable[[#This Row],[Order Date]])/3,0)</f>
        <v>Q2</v>
      </c>
      <c r="E480" s="4" t="str">
        <f>TEXT(SalesDataTable[[#This Row],[Order Date]],"MMM")</f>
        <v>Apr</v>
      </c>
      <c r="F480" s="4" t="s">
        <v>0</v>
      </c>
      <c r="G480" s="4" t="s">
        <v>50</v>
      </c>
      <c r="H480" s="4" t="s">
        <v>2</v>
      </c>
      <c r="I480" s="4" t="s">
        <v>13</v>
      </c>
      <c r="J480" s="4" t="s">
        <v>23</v>
      </c>
      <c r="K480" s="4" t="s">
        <v>51</v>
      </c>
      <c r="L480" s="9">
        <v>3</v>
      </c>
      <c r="M480" s="6">
        <v>124.08</v>
      </c>
      <c r="N480" s="7">
        <v>0.05</v>
      </c>
      <c r="O480" s="6">
        <v>62.41</v>
      </c>
      <c r="P480" s="6">
        <f t="shared" si="28"/>
        <v>353.62799999999999</v>
      </c>
      <c r="Q480" s="6">
        <f t="shared" si="29"/>
        <v>187.23</v>
      </c>
      <c r="R480" s="6">
        <f t="shared" si="30"/>
        <v>166.398</v>
      </c>
      <c r="S480" s="8">
        <f t="shared" si="31"/>
        <v>0.47054531880959655</v>
      </c>
      <c r="T480" s="5">
        <f>YEAR(SalesDataTable[[#This Row],[Order Date]])</f>
        <v>2026</v>
      </c>
    </row>
    <row r="481" spans="1:20" ht="15.6">
      <c r="A481" s="2">
        <v>3958</v>
      </c>
      <c r="B481" s="3">
        <v>46113</v>
      </c>
      <c r="C481" s="13">
        <f>YEAR(SalesDataTable[[#This Row],[Order Date]])</f>
        <v>2026</v>
      </c>
      <c r="D481" s="4" t="str">
        <f>"Q"&amp;ROUNDUP(MONTH(SalesDataTable[[#This Row],[Order Date]])/3,0)</f>
        <v>Q2</v>
      </c>
      <c r="E481" s="4" t="str">
        <f>TEXT(SalesDataTable[[#This Row],[Order Date]],"MMM")</f>
        <v>Apr</v>
      </c>
      <c r="F481" s="4" t="s">
        <v>6</v>
      </c>
      <c r="G481" s="4" t="s">
        <v>7</v>
      </c>
      <c r="H481" s="4" t="s">
        <v>2</v>
      </c>
      <c r="I481" s="4" t="s">
        <v>3</v>
      </c>
      <c r="J481" s="4" t="s">
        <v>23</v>
      </c>
      <c r="K481" s="4" t="s">
        <v>51</v>
      </c>
      <c r="L481" s="9">
        <v>2</v>
      </c>
      <c r="M481" s="6">
        <v>125.35</v>
      </c>
      <c r="N481" s="7">
        <v>0.15</v>
      </c>
      <c r="O481" s="6">
        <v>60.73</v>
      </c>
      <c r="P481" s="6">
        <f t="shared" si="28"/>
        <v>213.095</v>
      </c>
      <c r="Q481" s="6">
        <f t="shared" si="29"/>
        <v>121.46</v>
      </c>
      <c r="R481" s="6">
        <f t="shared" si="30"/>
        <v>91.635000000000005</v>
      </c>
      <c r="S481" s="8">
        <f t="shared" si="31"/>
        <v>0.43001947488209485</v>
      </c>
      <c r="T481" s="5">
        <f>YEAR(SalesDataTable[[#This Row],[Order Date]])</f>
        <v>2026</v>
      </c>
    </row>
    <row r="482" spans="1:20" ht="15.6">
      <c r="A482" s="2">
        <v>4418</v>
      </c>
      <c r="B482" s="3">
        <v>46113</v>
      </c>
      <c r="C482" s="13">
        <f>YEAR(SalesDataTable[[#This Row],[Order Date]])</f>
        <v>2026</v>
      </c>
      <c r="D482" s="4" t="str">
        <f>"Q"&amp;ROUNDUP(MONTH(SalesDataTable[[#This Row],[Order Date]])/3,0)</f>
        <v>Q2</v>
      </c>
      <c r="E482" s="4" t="str">
        <f>TEXT(SalesDataTable[[#This Row],[Order Date]],"MMM")</f>
        <v>Apr</v>
      </c>
      <c r="F482" s="4" t="s">
        <v>6</v>
      </c>
      <c r="G482" s="4" t="s">
        <v>49</v>
      </c>
      <c r="H482" s="4" t="s">
        <v>28</v>
      </c>
      <c r="I482" s="4" t="s">
        <v>13</v>
      </c>
      <c r="J482" s="4" t="s">
        <v>34</v>
      </c>
      <c r="K482" s="4" t="s">
        <v>42</v>
      </c>
      <c r="L482" s="9">
        <v>3</v>
      </c>
      <c r="M482" s="6">
        <v>36.090000000000003</v>
      </c>
      <c r="N482" s="7">
        <v>0</v>
      </c>
      <c r="O482" s="6">
        <v>14.03</v>
      </c>
      <c r="P482" s="6">
        <f t="shared" si="28"/>
        <v>108.27000000000001</v>
      </c>
      <c r="Q482" s="6">
        <f t="shared" si="29"/>
        <v>42.089999999999996</v>
      </c>
      <c r="R482" s="6">
        <f t="shared" si="30"/>
        <v>66.180000000000007</v>
      </c>
      <c r="S482" s="8">
        <f t="shared" si="31"/>
        <v>0.61124965364366857</v>
      </c>
      <c r="T482" s="5">
        <f>YEAR(SalesDataTable[[#This Row],[Order Date]])</f>
        <v>2026</v>
      </c>
    </row>
    <row r="483" spans="1:20" ht="15.6">
      <c r="A483" s="2">
        <v>4693</v>
      </c>
      <c r="B483" s="3">
        <v>46113</v>
      </c>
      <c r="C483" s="13">
        <f>YEAR(SalesDataTable[[#This Row],[Order Date]])</f>
        <v>2026</v>
      </c>
      <c r="D483" s="4" t="str">
        <f>"Q"&amp;ROUNDUP(MONTH(SalesDataTable[[#This Row],[Order Date]])/3,0)</f>
        <v>Q2</v>
      </c>
      <c r="E483" s="4" t="str">
        <f>TEXT(SalesDataTable[[#This Row],[Order Date]],"MMM")</f>
        <v>Apr</v>
      </c>
      <c r="F483" s="4" t="s">
        <v>6</v>
      </c>
      <c r="G483" s="4" t="s">
        <v>43</v>
      </c>
      <c r="H483" s="4" t="s">
        <v>8</v>
      </c>
      <c r="I483" s="4" t="s">
        <v>16</v>
      </c>
      <c r="J483" s="4" t="s">
        <v>9</v>
      </c>
      <c r="K483" s="4" t="s">
        <v>10</v>
      </c>
      <c r="L483" s="9">
        <v>15</v>
      </c>
      <c r="M483" s="6">
        <v>94.33</v>
      </c>
      <c r="N483" s="7">
        <v>0.1</v>
      </c>
      <c r="O483" s="6">
        <v>44.38</v>
      </c>
      <c r="P483" s="6">
        <f t="shared" si="28"/>
        <v>1273.4550000000002</v>
      </c>
      <c r="Q483" s="6">
        <f t="shared" si="29"/>
        <v>665.7</v>
      </c>
      <c r="R483" s="6">
        <f t="shared" si="30"/>
        <v>607.75500000000011</v>
      </c>
      <c r="S483" s="8">
        <f t="shared" si="31"/>
        <v>0.47724890161018652</v>
      </c>
      <c r="T483" s="5">
        <f>YEAR(SalesDataTable[[#This Row],[Order Date]])</f>
        <v>2026</v>
      </c>
    </row>
    <row r="484" spans="1:20" ht="15.6">
      <c r="A484" s="2">
        <v>193</v>
      </c>
      <c r="B484" s="3">
        <v>46114</v>
      </c>
      <c r="C484" s="13">
        <f>YEAR(SalesDataTable[[#This Row],[Order Date]])</f>
        <v>2026</v>
      </c>
      <c r="D484" s="4" t="str">
        <f>"Q"&amp;ROUNDUP(MONTH(SalesDataTable[[#This Row],[Order Date]])/3,0)</f>
        <v>Q2</v>
      </c>
      <c r="E484" s="4" t="str">
        <f>TEXT(SalesDataTable[[#This Row],[Order Date]],"MMM")</f>
        <v>Apr</v>
      </c>
      <c r="F484" s="4" t="s">
        <v>20</v>
      </c>
      <c r="G484" s="4" t="s">
        <v>21</v>
      </c>
      <c r="H484" s="4" t="s">
        <v>19</v>
      </c>
      <c r="I484" s="4" t="s">
        <v>3</v>
      </c>
      <c r="J484" s="4" t="s">
        <v>14</v>
      </c>
      <c r="K484" s="4" t="s">
        <v>15</v>
      </c>
      <c r="L484" s="9">
        <v>1</v>
      </c>
      <c r="M484" s="6">
        <v>35.6</v>
      </c>
      <c r="N484" s="7">
        <v>0.1</v>
      </c>
      <c r="O484" s="6">
        <v>13.39</v>
      </c>
      <c r="P484" s="6">
        <f t="shared" si="28"/>
        <v>32.04</v>
      </c>
      <c r="Q484" s="6">
        <f t="shared" si="29"/>
        <v>13.39</v>
      </c>
      <c r="R484" s="6">
        <f t="shared" si="30"/>
        <v>18.649999999999999</v>
      </c>
      <c r="S484" s="8">
        <f t="shared" si="31"/>
        <v>0.58208489388264661</v>
      </c>
      <c r="T484" s="5">
        <f>YEAR(SalesDataTable[[#This Row],[Order Date]])</f>
        <v>2026</v>
      </c>
    </row>
    <row r="485" spans="1:20" ht="15.6">
      <c r="A485" s="2">
        <v>2246</v>
      </c>
      <c r="B485" s="3">
        <v>46114</v>
      </c>
      <c r="C485" s="13">
        <f>YEAR(SalesDataTable[[#This Row],[Order Date]])</f>
        <v>2026</v>
      </c>
      <c r="D485" s="4" t="str">
        <f>"Q"&amp;ROUNDUP(MONTH(SalesDataTable[[#This Row],[Order Date]])/3,0)</f>
        <v>Q2</v>
      </c>
      <c r="E485" s="4" t="str">
        <f>TEXT(SalesDataTable[[#This Row],[Order Date]],"MMM")</f>
        <v>Apr</v>
      </c>
      <c r="F485" s="4" t="s">
        <v>6</v>
      </c>
      <c r="G485" s="4" t="s">
        <v>43</v>
      </c>
      <c r="H485" s="4" t="s">
        <v>28</v>
      </c>
      <c r="I485" s="4" t="s">
        <v>3</v>
      </c>
      <c r="J485" s="4" t="s">
        <v>4</v>
      </c>
      <c r="K485" s="4" t="s">
        <v>22</v>
      </c>
      <c r="L485" s="9">
        <v>1</v>
      </c>
      <c r="M485" s="6">
        <v>50.17</v>
      </c>
      <c r="N485" s="7">
        <v>0</v>
      </c>
      <c r="O485" s="6">
        <v>21.95</v>
      </c>
      <c r="P485" s="6">
        <f t="shared" si="28"/>
        <v>50.17</v>
      </c>
      <c r="Q485" s="6">
        <f t="shared" si="29"/>
        <v>21.95</v>
      </c>
      <c r="R485" s="6">
        <f t="shared" si="30"/>
        <v>28.220000000000002</v>
      </c>
      <c r="S485" s="8">
        <f t="shared" si="31"/>
        <v>0.56248754235598963</v>
      </c>
      <c r="T485" s="5">
        <f>YEAR(SalesDataTable[[#This Row],[Order Date]])</f>
        <v>2026</v>
      </c>
    </row>
    <row r="486" spans="1:20" ht="15.6">
      <c r="A486" s="2">
        <v>2556</v>
      </c>
      <c r="B486" s="3">
        <v>46114</v>
      </c>
      <c r="C486" s="13">
        <f>YEAR(SalesDataTable[[#This Row],[Order Date]])</f>
        <v>2026</v>
      </c>
      <c r="D486" s="4" t="str">
        <f>"Q"&amp;ROUNDUP(MONTH(SalesDataTable[[#This Row],[Order Date]])/3,0)</f>
        <v>Q2</v>
      </c>
      <c r="E486" s="4" t="str">
        <f>TEXT(SalesDataTable[[#This Row],[Order Date]],"MMM")</f>
        <v>Apr</v>
      </c>
      <c r="F486" s="4" t="s">
        <v>20</v>
      </c>
      <c r="G486" s="4" t="s">
        <v>33</v>
      </c>
      <c r="H486" s="4" t="s">
        <v>2</v>
      </c>
      <c r="I486" s="4" t="s">
        <v>3</v>
      </c>
      <c r="J486" s="4" t="s">
        <v>9</v>
      </c>
      <c r="K486" s="4" t="s">
        <v>46</v>
      </c>
      <c r="L486" s="9">
        <v>2</v>
      </c>
      <c r="M486" s="6">
        <v>72.900000000000006</v>
      </c>
      <c r="N486" s="7">
        <v>0</v>
      </c>
      <c r="O486" s="6">
        <v>31.52</v>
      </c>
      <c r="P486" s="6">
        <f t="shared" si="28"/>
        <v>145.80000000000001</v>
      </c>
      <c r="Q486" s="6">
        <f t="shared" si="29"/>
        <v>63.04</v>
      </c>
      <c r="R486" s="6">
        <f t="shared" si="30"/>
        <v>82.760000000000019</v>
      </c>
      <c r="S486" s="8">
        <f t="shared" si="31"/>
        <v>0.5676268861454048</v>
      </c>
      <c r="T486" s="5">
        <f>YEAR(SalesDataTable[[#This Row],[Order Date]])</f>
        <v>2026</v>
      </c>
    </row>
    <row r="487" spans="1:20" ht="15.6">
      <c r="A487" s="2">
        <v>169</v>
      </c>
      <c r="B487" s="3">
        <v>46115</v>
      </c>
      <c r="C487" s="13">
        <f>YEAR(SalesDataTable[[#This Row],[Order Date]])</f>
        <v>2026</v>
      </c>
      <c r="D487" s="4" t="str">
        <f>"Q"&amp;ROUNDUP(MONTH(SalesDataTable[[#This Row],[Order Date]])/3,0)</f>
        <v>Q2</v>
      </c>
      <c r="E487" s="4" t="str">
        <f>TEXT(SalesDataTable[[#This Row],[Order Date]],"MMM")</f>
        <v>Apr</v>
      </c>
      <c r="F487" s="4" t="s">
        <v>11</v>
      </c>
      <c r="G487" s="4" t="s">
        <v>52</v>
      </c>
      <c r="H487" s="4" t="s">
        <v>2</v>
      </c>
      <c r="I487" s="4" t="s">
        <v>13</v>
      </c>
      <c r="J487" s="4" t="s">
        <v>9</v>
      </c>
      <c r="K487" s="4" t="s">
        <v>10</v>
      </c>
      <c r="L487" s="9">
        <v>2</v>
      </c>
      <c r="M487" s="6">
        <v>93.48</v>
      </c>
      <c r="N487" s="7">
        <v>0</v>
      </c>
      <c r="O487" s="6">
        <v>45.15</v>
      </c>
      <c r="P487" s="6">
        <f t="shared" si="28"/>
        <v>186.96</v>
      </c>
      <c r="Q487" s="6">
        <f t="shared" si="29"/>
        <v>90.3</v>
      </c>
      <c r="R487" s="6">
        <f t="shared" si="30"/>
        <v>96.660000000000011</v>
      </c>
      <c r="S487" s="8">
        <f t="shared" si="31"/>
        <v>0.51700898587933253</v>
      </c>
      <c r="T487" s="5">
        <f>YEAR(SalesDataTable[[#This Row],[Order Date]])</f>
        <v>2026</v>
      </c>
    </row>
    <row r="488" spans="1:20" ht="15.6">
      <c r="A488" s="2">
        <v>877</v>
      </c>
      <c r="B488" s="3">
        <v>46115</v>
      </c>
      <c r="C488" s="13">
        <f>YEAR(SalesDataTable[[#This Row],[Order Date]])</f>
        <v>2026</v>
      </c>
      <c r="D488" s="4" t="str">
        <f>"Q"&amp;ROUNDUP(MONTH(SalesDataTable[[#This Row],[Order Date]])/3,0)</f>
        <v>Q2</v>
      </c>
      <c r="E488" s="4" t="str">
        <f>TEXT(SalesDataTable[[#This Row],[Order Date]],"MMM")</f>
        <v>Apr</v>
      </c>
      <c r="F488" s="4" t="s">
        <v>6</v>
      </c>
      <c r="G488" s="4" t="s">
        <v>43</v>
      </c>
      <c r="H488" s="4" t="s">
        <v>2</v>
      </c>
      <c r="I488" s="4" t="s">
        <v>13</v>
      </c>
      <c r="J488" s="4" t="s">
        <v>23</v>
      </c>
      <c r="K488" s="4" t="s">
        <v>51</v>
      </c>
      <c r="L488" s="9">
        <v>1</v>
      </c>
      <c r="M488" s="6">
        <v>123.63</v>
      </c>
      <c r="N488" s="7">
        <v>0</v>
      </c>
      <c r="O488" s="6">
        <v>58.88</v>
      </c>
      <c r="P488" s="6">
        <f t="shared" si="28"/>
        <v>123.63</v>
      </c>
      <c r="Q488" s="6">
        <f t="shared" si="29"/>
        <v>58.88</v>
      </c>
      <c r="R488" s="6">
        <f t="shared" si="30"/>
        <v>64.75</v>
      </c>
      <c r="S488" s="8">
        <f t="shared" si="31"/>
        <v>0.52374019250990866</v>
      </c>
      <c r="T488" s="5">
        <f>YEAR(SalesDataTable[[#This Row],[Order Date]])</f>
        <v>2026</v>
      </c>
    </row>
    <row r="489" spans="1:20" ht="15.6">
      <c r="A489" s="2">
        <v>2023</v>
      </c>
      <c r="B489" s="3">
        <v>46115</v>
      </c>
      <c r="C489" s="13">
        <f>YEAR(SalesDataTable[[#This Row],[Order Date]])</f>
        <v>2026</v>
      </c>
      <c r="D489" s="4" t="str">
        <f>"Q"&amp;ROUNDUP(MONTH(SalesDataTable[[#This Row],[Order Date]])/3,0)</f>
        <v>Q2</v>
      </c>
      <c r="E489" s="4" t="str">
        <f>TEXT(SalesDataTable[[#This Row],[Order Date]],"MMM")</f>
        <v>Apr</v>
      </c>
      <c r="F489" s="4" t="s">
        <v>6</v>
      </c>
      <c r="G489" s="4" t="s">
        <v>43</v>
      </c>
      <c r="H489" s="4" t="s">
        <v>2</v>
      </c>
      <c r="I489" s="4" t="s">
        <v>13</v>
      </c>
      <c r="J489" s="4" t="s">
        <v>14</v>
      </c>
      <c r="K489" s="4" t="s">
        <v>48</v>
      </c>
      <c r="L489" s="9">
        <v>3</v>
      </c>
      <c r="M489" s="6">
        <v>168.37</v>
      </c>
      <c r="N489" s="7">
        <v>0</v>
      </c>
      <c r="O489" s="6">
        <v>87.15</v>
      </c>
      <c r="P489" s="6">
        <f t="shared" si="28"/>
        <v>505.11</v>
      </c>
      <c r="Q489" s="6">
        <f t="shared" si="29"/>
        <v>261.45000000000005</v>
      </c>
      <c r="R489" s="6">
        <f t="shared" si="30"/>
        <v>243.65999999999997</v>
      </c>
      <c r="S489" s="8">
        <f t="shared" si="31"/>
        <v>0.4823899744610084</v>
      </c>
      <c r="T489" s="5">
        <f>YEAR(SalesDataTable[[#This Row],[Order Date]])</f>
        <v>2026</v>
      </c>
    </row>
    <row r="490" spans="1:20" ht="15.6">
      <c r="A490" s="2">
        <v>2548</v>
      </c>
      <c r="B490" s="3">
        <v>46115</v>
      </c>
      <c r="C490" s="13">
        <f>YEAR(SalesDataTable[[#This Row],[Order Date]])</f>
        <v>2026</v>
      </c>
      <c r="D490" s="4" t="str">
        <f>"Q"&amp;ROUNDUP(MONTH(SalesDataTable[[#This Row],[Order Date]])/3,0)</f>
        <v>Q2</v>
      </c>
      <c r="E490" s="4" t="str">
        <f>TEXT(SalesDataTable[[#This Row],[Order Date]],"MMM")</f>
        <v>Apr</v>
      </c>
      <c r="F490" s="4" t="s">
        <v>0</v>
      </c>
      <c r="G490" s="4" t="s">
        <v>36</v>
      </c>
      <c r="H490" s="4" t="s">
        <v>28</v>
      </c>
      <c r="I490" s="4" t="s">
        <v>13</v>
      </c>
      <c r="J490" s="4" t="s">
        <v>4</v>
      </c>
      <c r="K490" s="4" t="s">
        <v>22</v>
      </c>
      <c r="L490" s="9">
        <v>4</v>
      </c>
      <c r="M490" s="6">
        <v>51.68</v>
      </c>
      <c r="N490" s="7">
        <v>0.05</v>
      </c>
      <c r="O490" s="6">
        <v>23.09</v>
      </c>
      <c r="P490" s="6">
        <f t="shared" si="28"/>
        <v>196.38399999999999</v>
      </c>
      <c r="Q490" s="6">
        <f t="shared" si="29"/>
        <v>92.36</v>
      </c>
      <c r="R490" s="6">
        <f t="shared" si="30"/>
        <v>104.02399999999999</v>
      </c>
      <c r="S490" s="8">
        <f t="shared" si="31"/>
        <v>0.52969692031937421</v>
      </c>
      <c r="T490" s="5">
        <f>YEAR(SalesDataTable[[#This Row],[Order Date]])</f>
        <v>2026</v>
      </c>
    </row>
    <row r="491" spans="1:20" ht="15.6">
      <c r="A491" s="2">
        <v>2602</v>
      </c>
      <c r="B491" s="3">
        <v>46115</v>
      </c>
      <c r="C491" s="13">
        <f>YEAR(SalesDataTable[[#This Row],[Order Date]])</f>
        <v>2026</v>
      </c>
      <c r="D491" s="4" t="str">
        <f>"Q"&amp;ROUNDUP(MONTH(SalesDataTable[[#This Row],[Order Date]])/3,0)</f>
        <v>Q2</v>
      </c>
      <c r="E491" s="4" t="str">
        <f>TEXT(SalesDataTable[[#This Row],[Order Date]],"MMM")</f>
        <v>Apr</v>
      </c>
      <c r="F491" s="4" t="s">
        <v>6</v>
      </c>
      <c r="G491" s="4" t="s">
        <v>43</v>
      </c>
      <c r="H491" s="4" t="s">
        <v>28</v>
      </c>
      <c r="I491" s="4" t="s">
        <v>13</v>
      </c>
      <c r="J491" s="4" t="s">
        <v>4</v>
      </c>
      <c r="K491" s="4" t="s">
        <v>26</v>
      </c>
      <c r="L491" s="9">
        <v>1</v>
      </c>
      <c r="M491" s="6">
        <v>40.159999999999997</v>
      </c>
      <c r="N491" s="7">
        <v>0</v>
      </c>
      <c r="O491" s="6">
        <v>16.77</v>
      </c>
      <c r="P491" s="6">
        <f t="shared" si="28"/>
        <v>40.159999999999997</v>
      </c>
      <c r="Q491" s="6">
        <f t="shared" si="29"/>
        <v>16.77</v>
      </c>
      <c r="R491" s="6">
        <f t="shared" si="30"/>
        <v>23.389999999999997</v>
      </c>
      <c r="S491" s="8">
        <f t="shared" si="31"/>
        <v>0.58242031872509958</v>
      </c>
      <c r="T491" s="5">
        <f>YEAR(SalesDataTable[[#This Row],[Order Date]])</f>
        <v>2026</v>
      </c>
    </row>
    <row r="492" spans="1:20" ht="15.6">
      <c r="A492" s="2">
        <v>3229</v>
      </c>
      <c r="B492" s="3">
        <v>46115</v>
      </c>
      <c r="C492" s="13">
        <f>YEAR(SalesDataTable[[#This Row],[Order Date]])</f>
        <v>2026</v>
      </c>
      <c r="D492" s="4" t="str">
        <f>"Q"&amp;ROUNDUP(MONTH(SalesDataTable[[#This Row],[Order Date]])/3,0)</f>
        <v>Q2</v>
      </c>
      <c r="E492" s="4" t="str">
        <f>TEXT(SalesDataTable[[#This Row],[Order Date]],"MMM")</f>
        <v>Apr</v>
      </c>
      <c r="F492" s="4" t="s">
        <v>20</v>
      </c>
      <c r="G492" s="4" t="s">
        <v>47</v>
      </c>
      <c r="H492" s="4" t="s">
        <v>19</v>
      </c>
      <c r="I492" s="4" t="s">
        <v>3</v>
      </c>
      <c r="J492" s="4" t="s">
        <v>14</v>
      </c>
      <c r="K492" s="4" t="s">
        <v>15</v>
      </c>
      <c r="L492" s="9">
        <v>3</v>
      </c>
      <c r="M492" s="6">
        <v>36.17</v>
      </c>
      <c r="N492" s="7">
        <v>0.1</v>
      </c>
      <c r="O492" s="6">
        <v>13.65</v>
      </c>
      <c r="P492" s="6">
        <f t="shared" si="28"/>
        <v>97.659000000000006</v>
      </c>
      <c r="Q492" s="6">
        <f t="shared" si="29"/>
        <v>40.950000000000003</v>
      </c>
      <c r="R492" s="6">
        <f t="shared" si="30"/>
        <v>56.709000000000003</v>
      </c>
      <c r="S492" s="8">
        <f t="shared" si="31"/>
        <v>0.58068380794396834</v>
      </c>
      <c r="T492" s="5">
        <f>YEAR(SalesDataTable[[#This Row],[Order Date]])</f>
        <v>2026</v>
      </c>
    </row>
    <row r="493" spans="1:20" ht="15.6">
      <c r="A493" s="2">
        <v>3261</v>
      </c>
      <c r="B493" s="3">
        <v>46115</v>
      </c>
      <c r="C493" s="13">
        <f>YEAR(SalesDataTable[[#This Row],[Order Date]])</f>
        <v>2026</v>
      </c>
      <c r="D493" s="4" t="str">
        <f>"Q"&amp;ROUNDUP(MONTH(SalesDataTable[[#This Row],[Order Date]])/3,0)</f>
        <v>Q2</v>
      </c>
      <c r="E493" s="4" t="str">
        <f>TEXT(SalesDataTable[[#This Row],[Order Date]],"MMM")</f>
        <v>Apr</v>
      </c>
      <c r="F493" s="4" t="s">
        <v>11</v>
      </c>
      <c r="G493" s="4" t="s">
        <v>39</v>
      </c>
      <c r="H493" s="4" t="s">
        <v>2</v>
      </c>
      <c r="I493" s="4" t="s">
        <v>13</v>
      </c>
      <c r="J493" s="4" t="s">
        <v>14</v>
      </c>
      <c r="K493" s="4" t="s">
        <v>44</v>
      </c>
      <c r="L493" s="9">
        <v>4</v>
      </c>
      <c r="M493" s="6">
        <v>130.55000000000001</v>
      </c>
      <c r="N493" s="7">
        <v>0</v>
      </c>
      <c r="O493" s="6">
        <v>67.66</v>
      </c>
      <c r="P493" s="6">
        <f t="shared" si="28"/>
        <v>522.20000000000005</v>
      </c>
      <c r="Q493" s="6">
        <f t="shared" si="29"/>
        <v>270.64</v>
      </c>
      <c r="R493" s="6">
        <f t="shared" si="30"/>
        <v>251.56000000000006</v>
      </c>
      <c r="S493" s="8">
        <f t="shared" si="31"/>
        <v>0.48173113749521262</v>
      </c>
      <c r="T493" s="5">
        <f>YEAR(SalesDataTable[[#This Row],[Order Date]])</f>
        <v>2026</v>
      </c>
    </row>
    <row r="494" spans="1:20" ht="15.6">
      <c r="A494" s="2">
        <v>3621</v>
      </c>
      <c r="B494" s="3">
        <v>46115</v>
      </c>
      <c r="C494" s="13">
        <f>YEAR(SalesDataTable[[#This Row],[Order Date]])</f>
        <v>2026</v>
      </c>
      <c r="D494" s="4" t="str">
        <f>"Q"&amp;ROUNDUP(MONTH(SalesDataTable[[#This Row],[Order Date]])/3,0)</f>
        <v>Q2</v>
      </c>
      <c r="E494" s="4" t="str">
        <f>TEXT(SalesDataTable[[#This Row],[Order Date]],"MMM")</f>
        <v>Apr</v>
      </c>
      <c r="F494" s="4" t="s">
        <v>20</v>
      </c>
      <c r="G494" s="4" t="s">
        <v>33</v>
      </c>
      <c r="H494" s="4" t="s">
        <v>2</v>
      </c>
      <c r="I494" s="4" t="s">
        <v>13</v>
      </c>
      <c r="J494" s="4" t="s">
        <v>4</v>
      </c>
      <c r="K494" s="4" t="s">
        <v>30</v>
      </c>
      <c r="L494" s="9">
        <v>2</v>
      </c>
      <c r="M494" s="6">
        <v>102.63</v>
      </c>
      <c r="N494" s="7">
        <v>0</v>
      </c>
      <c r="O494" s="6">
        <v>50.19</v>
      </c>
      <c r="P494" s="6">
        <f t="shared" si="28"/>
        <v>205.26</v>
      </c>
      <c r="Q494" s="6">
        <f t="shared" si="29"/>
        <v>100.38</v>
      </c>
      <c r="R494" s="6">
        <f t="shared" si="30"/>
        <v>104.88</v>
      </c>
      <c r="S494" s="8">
        <f t="shared" si="31"/>
        <v>0.51096170710318622</v>
      </c>
      <c r="T494" s="5">
        <f>YEAR(SalesDataTable[[#This Row],[Order Date]])</f>
        <v>2026</v>
      </c>
    </row>
    <row r="495" spans="1:20" ht="15.6">
      <c r="A495" s="2">
        <v>4681</v>
      </c>
      <c r="B495" s="3">
        <v>46115</v>
      </c>
      <c r="C495" s="13">
        <f>YEAR(SalesDataTable[[#This Row],[Order Date]])</f>
        <v>2026</v>
      </c>
      <c r="D495" s="4" t="str">
        <f>"Q"&amp;ROUNDUP(MONTH(SalesDataTable[[#This Row],[Order Date]])/3,0)</f>
        <v>Q2</v>
      </c>
      <c r="E495" s="4" t="str">
        <f>TEXT(SalesDataTable[[#This Row],[Order Date]],"MMM")</f>
        <v>Apr</v>
      </c>
      <c r="F495" s="4" t="s">
        <v>20</v>
      </c>
      <c r="G495" s="4" t="s">
        <v>47</v>
      </c>
      <c r="H495" s="4" t="s">
        <v>28</v>
      </c>
      <c r="I495" s="4" t="s">
        <v>3</v>
      </c>
      <c r="J495" s="4" t="s">
        <v>4</v>
      </c>
      <c r="K495" s="4" t="s">
        <v>5</v>
      </c>
      <c r="L495" s="9">
        <v>6</v>
      </c>
      <c r="M495" s="6">
        <v>81.239999999999995</v>
      </c>
      <c r="N495" s="7">
        <v>0</v>
      </c>
      <c r="O495" s="6">
        <v>43.28</v>
      </c>
      <c r="P495" s="6">
        <f t="shared" si="28"/>
        <v>487.43999999999994</v>
      </c>
      <c r="Q495" s="6">
        <f t="shared" si="29"/>
        <v>259.68</v>
      </c>
      <c r="R495" s="6">
        <f t="shared" si="30"/>
        <v>227.75999999999993</v>
      </c>
      <c r="S495" s="8">
        <f t="shared" si="31"/>
        <v>0.46725750861644505</v>
      </c>
      <c r="T495" s="5">
        <f>YEAR(SalesDataTable[[#This Row],[Order Date]])</f>
        <v>2026</v>
      </c>
    </row>
    <row r="496" spans="1:20" ht="15.6">
      <c r="A496" s="2">
        <v>4954</v>
      </c>
      <c r="B496" s="3">
        <v>46115</v>
      </c>
      <c r="C496" s="13">
        <f>YEAR(SalesDataTable[[#This Row],[Order Date]])</f>
        <v>2026</v>
      </c>
      <c r="D496" s="4" t="str">
        <f>"Q"&amp;ROUNDUP(MONTH(SalesDataTable[[#This Row],[Order Date]])/3,0)</f>
        <v>Q2</v>
      </c>
      <c r="E496" s="4" t="str">
        <f>TEXT(SalesDataTable[[#This Row],[Order Date]],"MMM")</f>
        <v>Apr</v>
      </c>
      <c r="F496" s="4" t="s">
        <v>20</v>
      </c>
      <c r="G496" s="4" t="s">
        <v>33</v>
      </c>
      <c r="H496" s="4" t="s">
        <v>2</v>
      </c>
      <c r="I496" s="4" t="s">
        <v>13</v>
      </c>
      <c r="J496" s="4" t="s">
        <v>9</v>
      </c>
      <c r="K496" s="4" t="s">
        <v>46</v>
      </c>
      <c r="L496" s="9">
        <v>3</v>
      </c>
      <c r="M496" s="6">
        <v>72.11</v>
      </c>
      <c r="N496" s="7">
        <v>0.05</v>
      </c>
      <c r="O496" s="6">
        <v>31.63</v>
      </c>
      <c r="P496" s="6">
        <f t="shared" si="28"/>
        <v>205.51349999999996</v>
      </c>
      <c r="Q496" s="6">
        <f t="shared" si="29"/>
        <v>94.89</v>
      </c>
      <c r="R496" s="6">
        <f t="shared" si="30"/>
        <v>110.62349999999996</v>
      </c>
      <c r="S496" s="8">
        <f t="shared" si="31"/>
        <v>0.5382785072513484</v>
      </c>
      <c r="T496" s="5">
        <f>YEAR(SalesDataTable[[#This Row],[Order Date]])</f>
        <v>2026</v>
      </c>
    </row>
    <row r="497" spans="1:20" ht="15.6">
      <c r="A497" s="2">
        <v>1153</v>
      </c>
      <c r="B497" s="3">
        <v>46116</v>
      </c>
      <c r="C497" s="13">
        <f>YEAR(SalesDataTable[[#This Row],[Order Date]])</f>
        <v>2026</v>
      </c>
      <c r="D497" s="4" t="str">
        <f>"Q"&amp;ROUNDUP(MONTH(SalesDataTable[[#This Row],[Order Date]])/3,0)</f>
        <v>Q2</v>
      </c>
      <c r="E497" s="4" t="str">
        <f>TEXT(SalesDataTable[[#This Row],[Order Date]],"MMM")</f>
        <v>Apr</v>
      </c>
      <c r="F497" s="4" t="s">
        <v>11</v>
      </c>
      <c r="G497" s="4" t="s">
        <v>52</v>
      </c>
      <c r="H497" s="4" t="s">
        <v>19</v>
      </c>
      <c r="I497" s="4" t="s">
        <v>13</v>
      </c>
      <c r="J497" s="4" t="s">
        <v>9</v>
      </c>
      <c r="K497" s="4" t="s">
        <v>10</v>
      </c>
      <c r="L497" s="9">
        <v>4</v>
      </c>
      <c r="M497" s="6">
        <v>90.15</v>
      </c>
      <c r="N497" s="7">
        <v>0</v>
      </c>
      <c r="O497" s="6">
        <v>44.9</v>
      </c>
      <c r="P497" s="6">
        <f t="shared" si="28"/>
        <v>360.6</v>
      </c>
      <c r="Q497" s="6">
        <f t="shared" si="29"/>
        <v>179.6</v>
      </c>
      <c r="R497" s="6">
        <f t="shared" si="30"/>
        <v>181.00000000000003</v>
      </c>
      <c r="S497" s="8">
        <f t="shared" si="31"/>
        <v>0.50194120909595119</v>
      </c>
      <c r="T497" s="5">
        <f>YEAR(SalesDataTable[[#This Row],[Order Date]])</f>
        <v>2026</v>
      </c>
    </row>
    <row r="498" spans="1:20" ht="15.6">
      <c r="A498" s="2">
        <v>1383</v>
      </c>
      <c r="B498" s="3">
        <v>46116</v>
      </c>
      <c r="C498" s="13">
        <f>YEAR(SalesDataTable[[#This Row],[Order Date]])</f>
        <v>2026</v>
      </c>
      <c r="D498" s="4" t="str">
        <f>"Q"&amp;ROUNDUP(MONTH(SalesDataTable[[#This Row],[Order Date]])/3,0)</f>
        <v>Q2</v>
      </c>
      <c r="E498" s="4" t="str">
        <f>TEXT(SalesDataTable[[#This Row],[Order Date]],"MMM")</f>
        <v>Apr</v>
      </c>
      <c r="F498" s="4" t="s">
        <v>20</v>
      </c>
      <c r="G498" s="4" t="s">
        <v>21</v>
      </c>
      <c r="H498" s="4" t="s">
        <v>19</v>
      </c>
      <c r="I498" s="4" t="s">
        <v>3</v>
      </c>
      <c r="J498" s="4" t="s">
        <v>4</v>
      </c>
      <c r="K498" s="4" t="s">
        <v>22</v>
      </c>
      <c r="L498" s="9">
        <v>1</v>
      </c>
      <c r="M498" s="6">
        <v>50.7</v>
      </c>
      <c r="N498" s="7">
        <v>0.05</v>
      </c>
      <c r="O498" s="6">
        <v>21.85</v>
      </c>
      <c r="P498" s="6">
        <f t="shared" si="28"/>
        <v>48.164999999999999</v>
      </c>
      <c r="Q498" s="6">
        <f t="shared" si="29"/>
        <v>21.85</v>
      </c>
      <c r="R498" s="6">
        <f t="shared" si="30"/>
        <v>26.314999999999998</v>
      </c>
      <c r="S498" s="8">
        <f t="shared" si="31"/>
        <v>0.54635108481262329</v>
      </c>
      <c r="T498" s="5">
        <f>YEAR(SalesDataTable[[#This Row],[Order Date]])</f>
        <v>2026</v>
      </c>
    </row>
    <row r="499" spans="1:20" ht="15.6">
      <c r="A499" s="2">
        <v>2583</v>
      </c>
      <c r="B499" s="3">
        <v>46116</v>
      </c>
      <c r="C499" s="13">
        <f>YEAR(SalesDataTable[[#This Row],[Order Date]])</f>
        <v>2026</v>
      </c>
      <c r="D499" s="4" t="str">
        <f>"Q"&amp;ROUNDUP(MONTH(SalesDataTable[[#This Row],[Order Date]])/3,0)</f>
        <v>Q2</v>
      </c>
      <c r="E499" s="4" t="str">
        <f>TEXT(SalesDataTable[[#This Row],[Order Date]],"MMM")</f>
        <v>Apr</v>
      </c>
      <c r="F499" s="4" t="s">
        <v>0</v>
      </c>
      <c r="G499" s="4" t="s">
        <v>1</v>
      </c>
      <c r="H499" s="4" t="s">
        <v>2</v>
      </c>
      <c r="I499" s="4" t="s">
        <v>3</v>
      </c>
      <c r="J499" s="4" t="s">
        <v>34</v>
      </c>
      <c r="K499" s="4" t="s">
        <v>35</v>
      </c>
      <c r="L499" s="9">
        <v>1</v>
      </c>
      <c r="M499" s="6">
        <v>41.13</v>
      </c>
      <c r="N499" s="7">
        <v>0</v>
      </c>
      <c r="O499" s="6">
        <v>15.04</v>
      </c>
      <c r="P499" s="6">
        <f t="shared" si="28"/>
        <v>41.13</v>
      </c>
      <c r="Q499" s="6">
        <f t="shared" si="29"/>
        <v>15.04</v>
      </c>
      <c r="R499" s="6">
        <f t="shared" si="30"/>
        <v>26.090000000000003</v>
      </c>
      <c r="S499" s="8">
        <f t="shared" si="31"/>
        <v>0.63433017262338931</v>
      </c>
      <c r="T499" s="5">
        <f>YEAR(SalesDataTable[[#This Row],[Order Date]])</f>
        <v>2026</v>
      </c>
    </row>
    <row r="500" spans="1:20" ht="15.6">
      <c r="A500" s="2">
        <v>4074</v>
      </c>
      <c r="B500" s="3">
        <v>46116</v>
      </c>
      <c r="C500" s="13">
        <f>YEAR(SalesDataTable[[#This Row],[Order Date]])</f>
        <v>2026</v>
      </c>
      <c r="D500" s="4" t="str">
        <f>"Q"&amp;ROUNDUP(MONTH(SalesDataTable[[#This Row],[Order Date]])/3,0)</f>
        <v>Q2</v>
      </c>
      <c r="E500" s="4" t="str">
        <f>TEXT(SalesDataTable[[#This Row],[Order Date]],"MMM")</f>
        <v>Apr</v>
      </c>
      <c r="F500" s="4" t="s">
        <v>6</v>
      </c>
      <c r="G500" s="4" t="s">
        <v>7</v>
      </c>
      <c r="H500" s="4" t="s">
        <v>19</v>
      </c>
      <c r="I500" s="4" t="s">
        <v>3</v>
      </c>
      <c r="J500" s="4" t="s">
        <v>23</v>
      </c>
      <c r="K500" s="4" t="s">
        <v>51</v>
      </c>
      <c r="L500" s="9">
        <v>1</v>
      </c>
      <c r="M500" s="6">
        <v>121.66</v>
      </c>
      <c r="N500" s="7">
        <v>0</v>
      </c>
      <c r="O500" s="6">
        <v>61.37</v>
      </c>
      <c r="P500" s="6">
        <f t="shared" si="28"/>
        <v>121.66</v>
      </c>
      <c r="Q500" s="6">
        <f t="shared" si="29"/>
        <v>61.37</v>
      </c>
      <c r="R500" s="6">
        <f t="shared" si="30"/>
        <v>60.29</v>
      </c>
      <c r="S500" s="8">
        <f t="shared" si="31"/>
        <v>0.49556140062469178</v>
      </c>
      <c r="T500" s="5">
        <f>YEAR(SalesDataTable[[#This Row],[Order Date]])</f>
        <v>2026</v>
      </c>
    </row>
    <row r="501" spans="1:20" ht="15.6">
      <c r="A501" s="2">
        <v>4301</v>
      </c>
      <c r="B501" s="3">
        <v>46116</v>
      </c>
      <c r="C501" s="13">
        <f>YEAR(SalesDataTable[[#This Row],[Order Date]])</f>
        <v>2026</v>
      </c>
      <c r="D501" s="4" t="str">
        <f>"Q"&amp;ROUNDUP(MONTH(SalesDataTable[[#This Row],[Order Date]])/3,0)</f>
        <v>Q2</v>
      </c>
      <c r="E501" s="4" t="str">
        <f>TEXT(SalesDataTable[[#This Row],[Order Date]],"MMM")</f>
        <v>Apr</v>
      </c>
      <c r="F501" s="4" t="s">
        <v>11</v>
      </c>
      <c r="G501" s="4" t="s">
        <v>52</v>
      </c>
      <c r="H501" s="4" t="s">
        <v>19</v>
      </c>
      <c r="I501" s="4" t="s">
        <v>13</v>
      </c>
      <c r="J501" s="4" t="s">
        <v>34</v>
      </c>
      <c r="K501" s="4" t="s">
        <v>38</v>
      </c>
      <c r="L501" s="9">
        <v>1</v>
      </c>
      <c r="M501" s="6">
        <v>122.77</v>
      </c>
      <c r="N501" s="7">
        <v>0.1</v>
      </c>
      <c r="O501" s="6">
        <v>70.59</v>
      </c>
      <c r="P501" s="6">
        <f t="shared" si="28"/>
        <v>110.49299999999999</v>
      </c>
      <c r="Q501" s="6">
        <f t="shared" si="29"/>
        <v>70.59</v>
      </c>
      <c r="R501" s="6">
        <f t="shared" si="30"/>
        <v>39.902999999999992</v>
      </c>
      <c r="S501" s="8">
        <f t="shared" si="31"/>
        <v>0.36113599956558329</v>
      </c>
      <c r="T501" s="5">
        <f>YEAR(SalesDataTable[[#This Row],[Order Date]])</f>
        <v>2026</v>
      </c>
    </row>
    <row r="502" spans="1:20" ht="15.6">
      <c r="A502" s="2">
        <v>4692</v>
      </c>
      <c r="B502" s="3">
        <v>46116</v>
      </c>
      <c r="C502" s="13">
        <f>YEAR(SalesDataTable[[#This Row],[Order Date]])</f>
        <v>2026</v>
      </c>
      <c r="D502" s="4" t="str">
        <f>"Q"&amp;ROUNDUP(MONTH(SalesDataTable[[#This Row],[Order Date]])/3,0)</f>
        <v>Q2</v>
      </c>
      <c r="E502" s="4" t="str">
        <f>TEXT(SalesDataTable[[#This Row],[Order Date]],"MMM")</f>
        <v>Apr</v>
      </c>
      <c r="F502" s="4" t="s">
        <v>20</v>
      </c>
      <c r="G502" s="4" t="s">
        <v>47</v>
      </c>
      <c r="H502" s="4" t="s">
        <v>2</v>
      </c>
      <c r="I502" s="4" t="s">
        <v>3</v>
      </c>
      <c r="J502" s="4" t="s">
        <v>4</v>
      </c>
      <c r="K502" s="4" t="s">
        <v>22</v>
      </c>
      <c r="L502" s="9">
        <v>1</v>
      </c>
      <c r="M502" s="6">
        <v>49.96</v>
      </c>
      <c r="N502" s="7">
        <v>0</v>
      </c>
      <c r="O502" s="6">
        <v>22.13</v>
      </c>
      <c r="P502" s="6">
        <f t="shared" si="28"/>
        <v>49.96</v>
      </c>
      <c r="Q502" s="6">
        <f t="shared" si="29"/>
        <v>22.13</v>
      </c>
      <c r="R502" s="6">
        <f t="shared" si="30"/>
        <v>27.830000000000002</v>
      </c>
      <c r="S502" s="8">
        <f t="shared" si="31"/>
        <v>0.55704563650920735</v>
      </c>
      <c r="T502" s="5">
        <f>YEAR(SalesDataTable[[#This Row],[Order Date]])</f>
        <v>2026</v>
      </c>
    </row>
    <row r="503" spans="1:20" ht="15.6">
      <c r="A503" s="2">
        <v>1951</v>
      </c>
      <c r="B503" s="3">
        <v>46117</v>
      </c>
      <c r="C503" s="13">
        <f>YEAR(SalesDataTable[[#This Row],[Order Date]])</f>
        <v>2026</v>
      </c>
      <c r="D503" s="4" t="str">
        <f>"Q"&amp;ROUNDUP(MONTH(SalesDataTable[[#This Row],[Order Date]])/3,0)</f>
        <v>Q2</v>
      </c>
      <c r="E503" s="4" t="str">
        <f>TEXT(SalesDataTable[[#This Row],[Order Date]],"MMM")</f>
        <v>Apr</v>
      </c>
      <c r="F503" s="4" t="s">
        <v>20</v>
      </c>
      <c r="G503" s="4" t="s">
        <v>33</v>
      </c>
      <c r="H503" s="4" t="s">
        <v>28</v>
      </c>
      <c r="I503" s="4" t="s">
        <v>3</v>
      </c>
      <c r="J503" s="4" t="s">
        <v>9</v>
      </c>
      <c r="K503" s="4" t="s">
        <v>37</v>
      </c>
      <c r="L503" s="9">
        <v>2</v>
      </c>
      <c r="M503" s="6">
        <v>155.13</v>
      </c>
      <c r="N503" s="7">
        <v>0.15</v>
      </c>
      <c r="O503" s="6">
        <v>80.959999999999994</v>
      </c>
      <c r="P503" s="6">
        <f t="shared" si="28"/>
        <v>263.721</v>
      </c>
      <c r="Q503" s="6">
        <f t="shared" si="29"/>
        <v>161.91999999999999</v>
      </c>
      <c r="R503" s="6">
        <f t="shared" si="30"/>
        <v>101.80100000000002</v>
      </c>
      <c r="S503" s="8">
        <f t="shared" si="31"/>
        <v>0.38601779911345707</v>
      </c>
      <c r="T503" s="5">
        <f>YEAR(SalesDataTable[[#This Row],[Order Date]])</f>
        <v>2026</v>
      </c>
    </row>
    <row r="504" spans="1:20" ht="15.6">
      <c r="A504" s="2">
        <v>2111</v>
      </c>
      <c r="B504" s="3">
        <v>46117</v>
      </c>
      <c r="C504" s="13">
        <f>YEAR(SalesDataTable[[#This Row],[Order Date]])</f>
        <v>2026</v>
      </c>
      <c r="D504" s="4" t="str">
        <f>"Q"&amp;ROUNDUP(MONTH(SalesDataTable[[#This Row],[Order Date]])/3,0)</f>
        <v>Q2</v>
      </c>
      <c r="E504" s="4" t="str">
        <f>TEXT(SalesDataTable[[#This Row],[Order Date]],"MMM")</f>
        <v>Apr</v>
      </c>
      <c r="F504" s="4" t="s">
        <v>20</v>
      </c>
      <c r="G504" s="4" t="s">
        <v>47</v>
      </c>
      <c r="H504" s="4" t="s">
        <v>2</v>
      </c>
      <c r="I504" s="4" t="s">
        <v>13</v>
      </c>
      <c r="J504" s="4" t="s">
        <v>9</v>
      </c>
      <c r="K504" s="4" t="s">
        <v>46</v>
      </c>
      <c r="L504" s="9">
        <v>3</v>
      </c>
      <c r="M504" s="6">
        <v>69.83</v>
      </c>
      <c r="N504" s="7">
        <v>0.05</v>
      </c>
      <c r="O504" s="6">
        <v>31.53</v>
      </c>
      <c r="P504" s="6">
        <f t="shared" si="28"/>
        <v>199.0155</v>
      </c>
      <c r="Q504" s="6">
        <f t="shared" si="29"/>
        <v>94.59</v>
      </c>
      <c r="R504" s="6">
        <f t="shared" si="30"/>
        <v>104.4255</v>
      </c>
      <c r="S504" s="8">
        <f t="shared" si="31"/>
        <v>0.52471038687941396</v>
      </c>
      <c r="T504" s="5">
        <f>YEAR(SalesDataTable[[#This Row],[Order Date]])</f>
        <v>2026</v>
      </c>
    </row>
    <row r="505" spans="1:20" ht="15.6">
      <c r="A505" s="2">
        <v>2933</v>
      </c>
      <c r="B505" s="3">
        <v>46117</v>
      </c>
      <c r="C505" s="13">
        <f>YEAR(SalesDataTable[[#This Row],[Order Date]])</f>
        <v>2026</v>
      </c>
      <c r="D505" s="4" t="str">
        <f>"Q"&amp;ROUNDUP(MONTH(SalesDataTable[[#This Row],[Order Date]])/3,0)</f>
        <v>Q2</v>
      </c>
      <c r="E505" s="4" t="str">
        <f>TEXT(SalesDataTable[[#This Row],[Order Date]],"MMM")</f>
        <v>Apr</v>
      </c>
      <c r="F505" s="4" t="s">
        <v>6</v>
      </c>
      <c r="G505" s="4" t="s">
        <v>27</v>
      </c>
      <c r="H505" s="4" t="s">
        <v>19</v>
      </c>
      <c r="I505" s="4" t="s">
        <v>3</v>
      </c>
      <c r="J505" s="4" t="s">
        <v>14</v>
      </c>
      <c r="K505" s="4" t="s">
        <v>15</v>
      </c>
      <c r="L505" s="9">
        <v>1</v>
      </c>
      <c r="M505" s="6">
        <v>35.4</v>
      </c>
      <c r="N505" s="7">
        <v>0</v>
      </c>
      <c r="O505" s="6">
        <v>13.37</v>
      </c>
      <c r="P505" s="6">
        <f t="shared" si="28"/>
        <v>35.4</v>
      </c>
      <c r="Q505" s="6">
        <f t="shared" si="29"/>
        <v>13.37</v>
      </c>
      <c r="R505" s="6">
        <f t="shared" si="30"/>
        <v>22.03</v>
      </c>
      <c r="S505" s="8">
        <f t="shared" si="31"/>
        <v>0.62231638418079105</v>
      </c>
      <c r="T505" s="5">
        <f>YEAR(SalesDataTable[[#This Row],[Order Date]])</f>
        <v>2026</v>
      </c>
    </row>
    <row r="506" spans="1:20" ht="15.6">
      <c r="A506" s="2">
        <v>3263</v>
      </c>
      <c r="B506" s="3">
        <v>46117</v>
      </c>
      <c r="C506" s="13">
        <f>YEAR(SalesDataTable[[#This Row],[Order Date]])</f>
        <v>2026</v>
      </c>
      <c r="D506" s="4" t="str">
        <f>"Q"&amp;ROUNDUP(MONTH(SalesDataTable[[#This Row],[Order Date]])/3,0)</f>
        <v>Q2</v>
      </c>
      <c r="E506" s="4" t="str">
        <f>TEXT(SalesDataTable[[#This Row],[Order Date]],"MMM")</f>
        <v>Apr</v>
      </c>
      <c r="F506" s="4" t="s">
        <v>20</v>
      </c>
      <c r="G506" s="4" t="s">
        <v>31</v>
      </c>
      <c r="H506" s="4" t="s">
        <v>2</v>
      </c>
      <c r="I506" s="4" t="s">
        <v>13</v>
      </c>
      <c r="J506" s="4" t="s">
        <v>34</v>
      </c>
      <c r="K506" s="4" t="s">
        <v>45</v>
      </c>
      <c r="L506" s="9">
        <v>1</v>
      </c>
      <c r="M506" s="6">
        <v>51.75</v>
      </c>
      <c r="N506" s="7">
        <v>0.1</v>
      </c>
      <c r="O506" s="6">
        <v>22.1</v>
      </c>
      <c r="P506" s="6">
        <f t="shared" si="28"/>
        <v>46.575000000000003</v>
      </c>
      <c r="Q506" s="6">
        <f t="shared" si="29"/>
        <v>22.1</v>
      </c>
      <c r="R506" s="6">
        <f t="shared" si="30"/>
        <v>24.475000000000001</v>
      </c>
      <c r="S506" s="8">
        <f t="shared" si="31"/>
        <v>0.52549651100375738</v>
      </c>
      <c r="T506" s="5">
        <f>YEAR(SalesDataTable[[#This Row],[Order Date]])</f>
        <v>2026</v>
      </c>
    </row>
    <row r="507" spans="1:20" ht="15.6">
      <c r="A507" s="2">
        <v>4764</v>
      </c>
      <c r="B507" s="3">
        <v>46117</v>
      </c>
      <c r="C507" s="13">
        <f>YEAR(SalesDataTable[[#This Row],[Order Date]])</f>
        <v>2026</v>
      </c>
      <c r="D507" s="4" t="str">
        <f>"Q"&amp;ROUNDUP(MONTH(SalesDataTable[[#This Row],[Order Date]])/3,0)</f>
        <v>Q2</v>
      </c>
      <c r="E507" s="4" t="str">
        <f>TEXT(SalesDataTable[[#This Row],[Order Date]],"MMM")</f>
        <v>Apr</v>
      </c>
      <c r="F507" s="4" t="s">
        <v>20</v>
      </c>
      <c r="G507" s="4" t="s">
        <v>47</v>
      </c>
      <c r="H507" s="4" t="s">
        <v>28</v>
      </c>
      <c r="I507" s="4" t="s">
        <v>13</v>
      </c>
      <c r="J507" s="4" t="s">
        <v>4</v>
      </c>
      <c r="K507" s="4" t="s">
        <v>26</v>
      </c>
      <c r="L507" s="9">
        <v>6</v>
      </c>
      <c r="M507" s="6">
        <v>39.6</v>
      </c>
      <c r="N507" s="7">
        <v>0.15</v>
      </c>
      <c r="O507" s="6">
        <v>17.010000000000002</v>
      </c>
      <c r="P507" s="6">
        <f t="shared" si="28"/>
        <v>201.96</v>
      </c>
      <c r="Q507" s="6">
        <f t="shared" si="29"/>
        <v>102.06</v>
      </c>
      <c r="R507" s="6">
        <f t="shared" si="30"/>
        <v>99.9</v>
      </c>
      <c r="S507" s="8">
        <f t="shared" si="31"/>
        <v>0.49465240641711233</v>
      </c>
      <c r="T507" s="5">
        <f>YEAR(SalesDataTable[[#This Row],[Order Date]])</f>
        <v>2026</v>
      </c>
    </row>
    <row r="508" spans="1:20" ht="15.6">
      <c r="A508" s="2">
        <v>28</v>
      </c>
      <c r="B508" s="3">
        <v>46118</v>
      </c>
      <c r="C508" s="13">
        <f>YEAR(SalesDataTable[[#This Row],[Order Date]])</f>
        <v>2026</v>
      </c>
      <c r="D508" s="4" t="str">
        <f>"Q"&amp;ROUNDUP(MONTH(SalesDataTable[[#This Row],[Order Date]])/3,0)</f>
        <v>Q2</v>
      </c>
      <c r="E508" s="4" t="str">
        <f>TEXT(SalesDataTable[[#This Row],[Order Date]],"MMM")</f>
        <v>Apr</v>
      </c>
      <c r="F508" s="4" t="s">
        <v>6</v>
      </c>
      <c r="G508" s="4" t="s">
        <v>27</v>
      </c>
      <c r="H508" s="4" t="s">
        <v>19</v>
      </c>
      <c r="I508" s="4" t="s">
        <v>13</v>
      </c>
      <c r="J508" s="4" t="s">
        <v>34</v>
      </c>
      <c r="K508" s="4" t="s">
        <v>38</v>
      </c>
      <c r="L508" s="9">
        <v>2</v>
      </c>
      <c r="M508" s="6">
        <v>125.94</v>
      </c>
      <c r="N508" s="7">
        <v>0.05</v>
      </c>
      <c r="O508" s="6">
        <v>70.94</v>
      </c>
      <c r="P508" s="6">
        <f t="shared" si="28"/>
        <v>239.28599999999997</v>
      </c>
      <c r="Q508" s="6">
        <f t="shared" si="29"/>
        <v>141.88</v>
      </c>
      <c r="R508" s="6">
        <f t="shared" si="30"/>
        <v>97.405999999999977</v>
      </c>
      <c r="S508" s="8">
        <f t="shared" si="31"/>
        <v>0.40706936469329585</v>
      </c>
      <c r="T508" s="5">
        <f>YEAR(SalesDataTable[[#This Row],[Order Date]])</f>
        <v>2026</v>
      </c>
    </row>
    <row r="509" spans="1:20" ht="15.6">
      <c r="A509" s="2">
        <v>581</v>
      </c>
      <c r="B509" s="3">
        <v>46118</v>
      </c>
      <c r="C509" s="13">
        <f>YEAR(SalesDataTable[[#This Row],[Order Date]])</f>
        <v>2026</v>
      </c>
      <c r="D509" s="4" t="str">
        <f>"Q"&amp;ROUNDUP(MONTH(SalesDataTable[[#This Row],[Order Date]])/3,0)</f>
        <v>Q2</v>
      </c>
      <c r="E509" s="4" t="str">
        <f>TEXT(SalesDataTable[[#This Row],[Order Date]],"MMM")</f>
        <v>Apr</v>
      </c>
      <c r="F509" s="4" t="s">
        <v>6</v>
      </c>
      <c r="G509" s="4" t="s">
        <v>7</v>
      </c>
      <c r="H509" s="4" t="s">
        <v>2</v>
      </c>
      <c r="I509" s="4" t="s">
        <v>3</v>
      </c>
      <c r="J509" s="4" t="s">
        <v>23</v>
      </c>
      <c r="K509" s="4" t="s">
        <v>51</v>
      </c>
      <c r="L509" s="9">
        <v>3</v>
      </c>
      <c r="M509" s="6">
        <v>124.67</v>
      </c>
      <c r="N509" s="7">
        <v>0</v>
      </c>
      <c r="O509" s="6">
        <v>61.46</v>
      </c>
      <c r="P509" s="6">
        <f t="shared" si="28"/>
        <v>374.01</v>
      </c>
      <c r="Q509" s="6">
        <f t="shared" si="29"/>
        <v>184.38</v>
      </c>
      <c r="R509" s="6">
        <f t="shared" si="30"/>
        <v>189.63</v>
      </c>
      <c r="S509" s="8">
        <f t="shared" si="31"/>
        <v>0.50701852891633914</v>
      </c>
      <c r="T509" s="5">
        <f>YEAR(SalesDataTable[[#This Row],[Order Date]])</f>
        <v>2026</v>
      </c>
    </row>
    <row r="510" spans="1:20" ht="15.6">
      <c r="A510" s="2">
        <v>643</v>
      </c>
      <c r="B510" s="3">
        <v>46118</v>
      </c>
      <c r="C510" s="13">
        <f>YEAR(SalesDataTable[[#This Row],[Order Date]])</f>
        <v>2026</v>
      </c>
      <c r="D510" s="4" t="str">
        <f>"Q"&amp;ROUNDUP(MONTH(SalesDataTable[[#This Row],[Order Date]])/3,0)</f>
        <v>Q2</v>
      </c>
      <c r="E510" s="4" t="str">
        <f>TEXT(SalesDataTable[[#This Row],[Order Date]],"MMM")</f>
        <v>Apr</v>
      </c>
      <c r="F510" s="4" t="s">
        <v>20</v>
      </c>
      <c r="G510" s="4" t="s">
        <v>33</v>
      </c>
      <c r="H510" s="4" t="s">
        <v>2</v>
      </c>
      <c r="I510" s="4" t="s">
        <v>3</v>
      </c>
      <c r="J510" s="4" t="s">
        <v>9</v>
      </c>
      <c r="K510" s="4" t="s">
        <v>46</v>
      </c>
      <c r="L510" s="9">
        <v>2</v>
      </c>
      <c r="M510" s="6">
        <v>72.260000000000005</v>
      </c>
      <c r="N510" s="7">
        <v>0</v>
      </c>
      <c r="O510" s="6">
        <v>33.21</v>
      </c>
      <c r="P510" s="6">
        <f t="shared" si="28"/>
        <v>144.52000000000001</v>
      </c>
      <c r="Q510" s="6">
        <f t="shared" si="29"/>
        <v>66.42</v>
      </c>
      <c r="R510" s="6">
        <f t="shared" si="30"/>
        <v>78.100000000000009</v>
      </c>
      <c r="S510" s="8">
        <f t="shared" si="31"/>
        <v>0.54040963188486024</v>
      </c>
      <c r="T510" s="5">
        <f>YEAR(SalesDataTable[[#This Row],[Order Date]])</f>
        <v>2026</v>
      </c>
    </row>
    <row r="511" spans="1:20" ht="15.6">
      <c r="A511" s="2">
        <v>1907</v>
      </c>
      <c r="B511" s="3">
        <v>46118</v>
      </c>
      <c r="C511" s="13">
        <f>YEAR(SalesDataTable[[#This Row],[Order Date]])</f>
        <v>2026</v>
      </c>
      <c r="D511" s="4" t="str">
        <f>"Q"&amp;ROUNDUP(MONTH(SalesDataTable[[#This Row],[Order Date]])/3,0)</f>
        <v>Q2</v>
      </c>
      <c r="E511" s="4" t="str">
        <f>TEXT(SalesDataTable[[#This Row],[Order Date]],"MMM")</f>
        <v>Apr</v>
      </c>
      <c r="F511" s="4" t="s">
        <v>6</v>
      </c>
      <c r="G511" s="4" t="s">
        <v>43</v>
      </c>
      <c r="H511" s="4" t="s">
        <v>8</v>
      </c>
      <c r="I511" s="4" t="s">
        <v>16</v>
      </c>
      <c r="J511" s="4" t="s">
        <v>4</v>
      </c>
      <c r="K511" s="4" t="s">
        <v>22</v>
      </c>
      <c r="L511" s="9">
        <v>10</v>
      </c>
      <c r="M511" s="6">
        <v>50.64</v>
      </c>
      <c r="N511" s="7">
        <v>0.2</v>
      </c>
      <c r="O511" s="6">
        <v>22.99</v>
      </c>
      <c r="P511" s="6">
        <f t="shared" si="28"/>
        <v>405.12</v>
      </c>
      <c r="Q511" s="6">
        <f t="shared" si="29"/>
        <v>229.89999999999998</v>
      </c>
      <c r="R511" s="6">
        <f t="shared" si="30"/>
        <v>175.22000000000003</v>
      </c>
      <c r="S511" s="8">
        <f t="shared" si="31"/>
        <v>0.43251382306477099</v>
      </c>
      <c r="T511" s="5">
        <f>YEAR(SalesDataTable[[#This Row],[Order Date]])</f>
        <v>2026</v>
      </c>
    </row>
    <row r="512" spans="1:20" ht="15.6">
      <c r="A512" s="2">
        <v>1950</v>
      </c>
      <c r="B512" s="3">
        <v>46118</v>
      </c>
      <c r="C512" s="13">
        <f>YEAR(SalesDataTable[[#This Row],[Order Date]])</f>
        <v>2026</v>
      </c>
      <c r="D512" s="4" t="str">
        <f>"Q"&amp;ROUNDUP(MONTH(SalesDataTable[[#This Row],[Order Date]])/3,0)</f>
        <v>Q2</v>
      </c>
      <c r="E512" s="4" t="str">
        <f>TEXT(SalesDataTable[[#This Row],[Order Date]],"MMM")</f>
        <v>Apr</v>
      </c>
      <c r="F512" s="4" t="s">
        <v>0</v>
      </c>
      <c r="G512" s="4" t="s">
        <v>36</v>
      </c>
      <c r="H512" s="4" t="s">
        <v>2</v>
      </c>
      <c r="I512" s="4" t="s">
        <v>13</v>
      </c>
      <c r="J512" s="4" t="s">
        <v>9</v>
      </c>
      <c r="K512" s="4" t="s">
        <v>46</v>
      </c>
      <c r="L512" s="9">
        <v>1</v>
      </c>
      <c r="M512" s="6">
        <v>73</v>
      </c>
      <c r="N512" s="7">
        <v>0</v>
      </c>
      <c r="O512" s="6">
        <v>32.4</v>
      </c>
      <c r="P512" s="6">
        <f t="shared" si="28"/>
        <v>73</v>
      </c>
      <c r="Q512" s="6">
        <f t="shared" si="29"/>
        <v>32.4</v>
      </c>
      <c r="R512" s="6">
        <f t="shared" si="30"/>
        <v>40.6</v>
      </c>
      <c r="S512" s="8">
        <f t="shared" si="31"/>
        <v>0.55616438356164388</v>
      </c>
      <c r="T512" s="5">
        <f>YEAR(SalesDataTable[[#This Row],[Order Date]])</f>
        <v>2026</v>
      </c>
    </row>
    <row r="513" spans="1:20" ht="15.6">
      <c r="A513" s="2">
        <v>2443</v>
      </c>
      <c r="B513" s="3">
        <v>46118</v>
      </c>
      <c r="C513" s="13">
        <f>YEAR(SalesDataTable[[#This Row],[Order Date]])</f>
        <v>2026</v>
      </c>
      <c r="D513" s="4" t="str">
        <f>"Q"&amp;ROUNDUP(MONTH(SalesDataTable[[#This Row],[Order Date]])/3,0)</f>
        <v>Q2</v>
      </c>
      <c r="E513" s="4" t="str">
        <f>TEXT(SalesDataTable[[#This Row],[Order Date]],"MMM")</f>
        <v>Apr</v>
      </c>
      <c r="F513" s="4" t="s">
        <v>0</v>
      </c>
      <c r="G513" s="4" t="s">
        <v>50</v>
      </c>
      <c r="H513" s="4" t="s">
        <v>2</v>
      </c>
      <c r="I513" s="4" t="s">
        <v>3</v>
      </c>
      <c r="J513" s="4" t="s">
        <v>14</v>
      </c>
      <c r="K513" s="4" t="s">
        <v>15</v>
      </c>
      <c r="L513" s="9">
        <v>1</v>
      </c>
      <c r="M513" s="6">
        <v>35.700000000000003</v>
      </c>
      <c r="N513" s="7">
        <v>0</v>
      </c>
      <c r="O513" s="6">
        <v>13.8</v>
      </c>
      <c r="P513" s="6">
        <f t="shared" si="28"/>
        <v>35.700000000000003</v>
      </c>
      <c r="Q513" s="6">
        <f t="shared" si="29"/>
        <v>13.8</v>
      </c>
      <c r="R513" s="6">
        <f t="shared" si="30"/>
        <v>21.900000000000002</v>
      </c>
      <c r="S513" s="8">
        <f t="shared" si="31"/>
        <v>0.61344537815126055</v>
      </c>
      <c r="T513" s="5">
        <f>YEAR(SalesDataTable[[#This Row],[Order Date]])</f>
        <v>2026</v>
      </c>
    </row>
    <row r="514" spans="1:20" ht="15.6">
      <c r="A514" s="2">
        <v>2480</v>
      </c>
      <c r="B514" s="3">
        <v>46118</v>
      </c>
      <c r="C514" s="13">
        <f>YEAR(SalesDataTable[[#This Row],[Order Date]])</f>
        <v>2026</v>
      </c>
      <c r="D514" s="4" t="str">
        <f>"Q"&amp;ROUNDUP(MONTH(SalesDataTable[[#This Row],[Order Date]])/3,0)</f>
        <v>Q2</v>
      </c>
      <c r="E514" s="4" t="str">
        <f>TEXT(SalesDataTable[[#This Row],[Order Date]],"MMM")</f>
        <v>Apr</v>
      </c>
      <c r="F514" s="4" t="s">
        <v>11</v>
      </c>
      <c r="G514" s="4" t="s">
        <v>52</v>
      </c>
      <c r="H514" s="4" t="s">
        <v>8</v>
      </c>
      <c r="I514" s="4" t="s">
        <v>13</v>
      </c>
      <c r="J514" s="4" t="s">
        <v>9</v>
      </c>
      <c r="K514" s="4" t="s">
        <v>37</v>
      </c>
      <c r="L514" s="9">
        <v>8</v>
      </c>
      <c r="M514" s="6">
        <v>152.41999999999999</v>
      </c>
      <c r="N514" s="7">
        <v>0.05</v>
      </c>
      <c r="O514" s="6">
        <v>80.11</v>
      </c>
      <c r="P514" s="6">
        <f t="shared" ref="P514:P577" si="32">L514*M514*(1-N514)</f>
        <v>1158.3919999999998</v>
      </c>
      <c r="Q514" s="6">
        <f t="shared" ref="Q514:Q577" si="33">L514*O514</f>
        <v>640.88</v>
      </c>
      <c r="R514" s="6">
        <f t="shared" ref="R514:R577" si="34">P514-Q514</f>
        <v>517.51199999999983</v>
      </c>
      <c r="S514" s="8">
        <f t="shared" ref="S514:S577" si="35">IFERROR(R514/P514,0)</f>
        <v>0.44675032286134564</v>
      </c>
      <c r="T514" s="5">
        <f>YEAR(SalesDataTable[[#This Row],[Order Date]])</f>
        <v>2026</v>
      </c>
    </row>
    <row r="515" spans="1:20" ht="15.6">
      <c r="A515" s="2">
        <v>2515</v>
      </c>
      <c r="B515" s="3">
        <v>46118</v>
      </c>
      <c r="C515" s="13">
        <f>YEAR(SalesDataTable[[#This Row],[Order Date]])</f>
        <v>2026</v>
      </c>
      <c r="D515" s="4" t="str">
        <f>"Q"&amp;ROUNDUP(MONTH(SalesDataTable[[#This Row],[Order Date]])/3,0)</f>
        <v>Q2</v>
      </c>
      <c r="E515" s="4" t="str">
        <f>TEXT(SalesDataTable[[#This Row],[Order Date]],"MMM")</f>
        <v>Apr</v>
      </c>
      <c r="F515" s="4" t="s">
        <v>20</v>
      </c>
      <c r="G515" s="4" t="s">
        <v>33</v>
      </c>
      <c r="H515" s="4" t="s">
        <v>2</v>
      </c>
      <c r="I515" s="4" t="s">
        <v>3</v>
      </c>
      <c r="J515" s="4" t="s">
        <v>4</v>
      </c>
      <c r="K515" s="4" t="s">
        <v>5</v>
      </c>
      <c r="L515" s="9">
        <v>1</v>
      </c>
      <c r="M515" s="6">
        <v>81.78</v>
      </c>
      <c r="N515" s="7">
        <v>0</v>
      </c>
      <c r="O515" s="6">
        <v>42.82</v>
      </c>
      <c r="P515" s="6">
        <f t="shared" si="32"/>
        <v>81.78</v>
      </c>
      <c r="Q515" s="6">
        <f t="shared" si="33"/>
        <v>42.82</v>
      </c>
      <c r="R515" s="6">
        <f t="shared" si="34"/>
        <v>38.96</v>
      </c>
      <c r="S515" s="8">
        <f t="shared" si="35"/>
        <v>0.47640009782342874</v>
      </c>
      <c r="T515" s="5">
        <f>YEAR(SalesDataTable[[#This Row],[Order Date]])</f>
        <v>2026</v>
      </c>
    </row>
    <row r="516" spans="1:20" ht="15.6">
      <c r="A516" s="2">
        <v>2829</v>
      </c>
      <c r="B516" s="3">
        <v>46118</v>
      </c>
      <c r="C516" s="13">
        <f>YEAR(SalesDataTable[[#This Row],[Order Date]])</f>
        <v>2026</v>
      </c>
      <c r="D516" s="4" t="str">
        <f>"Q"&amp;ROUNDUP(MONTH(SalesDataTable[[#This Row],[Order Date]])/3,0)</f>
        <v>Q2</v>
      </c>
      <c r="E516" s="4" t="str">
        <f>TEXT(SalesDataTable[[#This Row],[Order Date]],"MMM")</f>
        <v>Apr</v>
      </c>
      <c r="F516" s="4" t="s">
        <v>6</v>
      </c>
      <c r="G516" s="4" t="s">
        <v>27</v>
      </c>
      <c r="H516" s="4" t="s">
        <v>2</v>
      </c>
      <c r="I516" s="4" t="s">
        <v>16</v>
      </c>
      <c r="J516" s="4" t="s">
        <v>4</v>
      </c>
      <c r="K516" s="4" t="s">
        <v>30</v>
      </c>
      <c r="L516" s="9">
        <v>6</v>
      </c>
      <c r="M516" s="6">
        <v>102.59</v>
      </c>
      <c r="N516" s="7">
        <v>0.1</v>
      </c>
      <c r="O516" s="6">
        <v>49.6</v>
      </c>
      <c r="P516" s="6">
        <f t="shared" si="32"/>
        <v>553.98599999999999</v>
      </c>
      <c r="Q516" s="6">
        <f t="shared" si="33"/>
        <v>297.60000000000002</v>
      </c>
      <c r="R516" s="6">
        <f t="shared" si="34"/>
        <v>256.38599999999997</v>
      </c>
      <c r="S516" s="8">
        <f t="shared" si="35"/>
        <v>0.46280230908362302</v>
      </c>
      <c r="T516" s="5">
        <f>YEAR(SalesDataTable[[#This Row],[Order Date]])</f>
        <v>2026</v>
      </c>
    </row>
    <row r="517" spans="1:20" ht="15.6">
      <c r="A517" s="2">
        <v>4086</v>
      </c>
      <c r="B517" s="3">
        <v>46118</v>
      </c>
      <c r="C517" s="13">
        <f>YEAR(SalesDataTable[[#This Row],[Order Date]])</f>
        <v>2026</v>
      </c>
      <c r="D517" s="4" t="str">
        <f>"Q"&amp;ROUNDUP(MONTH(SalesDataTable[[#This Row],[Order Date]])/3,0)</f>
        <v>Q2</v>
      </c>
      <c r="E517" s="4" t="str">
        <f>TEXT(SalesDataTable[[#This Row],[Order Date]],"MMM")</f>
        <v>Apr</v>
      </c>
      <c r="F517" s="4" t="s">
        <v>20</v>
      </c>
      <c r="G517" s="4" t="s">
        <v>33</v>
      </c>
      <c r="H517" s="4" t="s">
        <v>19</v>
      </c>
      <c r="I517" s="4" t="s">
        <v>3</v>
      </c>
      <c r="J517" s="4" t="s">
        <v>9</v>
      </c>
      <c r="K517" s="4" t="s">
        <v>37</v>
      </c>
      <c r="L517" s="9">
        <v>2</v>
      </c>
      <c r="M517" s="6">
        <v>152.44</v>
      </c>
      <c r="N517" s="7">
        <v>0.15</v>
      </c>
      <c r="O517" s="6">
        <v>76.680000000000007</v>
      </c>
      <c r="P517" s="6">
        <f t="shared" si="32"/>
        <v>259.14799999999997</v>
      </c>
      <c r="Q517" s="6">
        <f t="shared" si="33"/>
        <v>153.36000000000001</v>
      </c>
      <c r="R517" s="6">
        <f t="shared" si="34"/>
        <v>105.78799999999995</v>
      </c>
      <c r="S517" s="8">
        <f t="shared" si="35"/>
        <v>0.4082146109559015</v>
      </c>
      <c r="T517" s="5">
        <f>YEAR(SalesDataTable[[#This Row],[Order Date]])</f>
        <v>2026</v>
      </c>
    </row>
    <row r="518" spans="1:20" ht="15.6">
      <c r="A518" s="2">
        <v>4512</v>
      </c>
      <c r="B518" s="3">
        <v>46118</v>
      </c>
      <c r="C518" s="13">
        <f>YEAR(SalesDataTable[[#This Row],[Order Date]])</f>
        <v>2026</v>
      </c>
      <c r="D518" s="4" t="str">
        <f>"Q"&amp;ROUNDUP(MONTH(SalesDataTable[[#This Row],[Order Date]])/3,0)</f>
        <v>Q2</v>
      </c>
      <c r="E518" s="4" t="str">
        <f>TEXT(SalesDataTable[[#This Row],[Order Date]],"MMM")</f>
        <v>Apr</v>
      </c>
      <c r="F518" s="4" t="s">
        <v>6</v>
      </c>
      <c r="G518" s="4" t="s">
        <v>7</v>
      </c>
      <c r="H518" s="4" t="s">
        <v>2</v>
      </c>
      <c r="I518" s="4" t="s">
        <v>13</v>
      </c>
      <c r="J518" s="4" t="s">
        <v>14</v>
      </c>
      <c r="K518" s="4" t="s">
        <v>44</v>
      </c>
      <c r="L518" s="9">
        <v>6</v>
      </c>
      <c r="M518" s="6">
        <v>136.29</v>
      </c>
      <c r="N518" s="7">
        <v>0</v>
      </c>
      <c r="O518" s="6">
        <v>68.209999999999994</v>
      </c>
      <c r="P518" s="6">
        <f t="shared" si="32"/>
        <v>817.74</v>
      </c>
      <c r="Q518" s="6">
        <f t="shared" si="33"/>
        <v>409.26</v>
      </c>
      <c r="R518" s="6">
        <f t="shared" si="34"/>
        <v>408.48</v>
      </c>
      <c r="S518" s="8">
        <f t="shared" si="35"/>
        <v>0.49952307579426225</v>
      </c>
      <c r="T518" s="5">
        <f>YEAR(SalesDataTable[[#This Row],[Order Date]])</f>
        <v>2026</v>
      </c>
    </row>
    <row r="519" spans="1:20" ht="15.6">
      <c r="A519" s="2">
        <v>4837</v>
      </c>
      <c r="B519" s="3">
        <v>46118</v>
      </c>
      <c r="C519" s="13">
        <f>YEAR(SalesDataTable[[#This Row],[Order Date]])</f>
        <v>2026</v>
      </c>
      <c r="D519" s="4" t="str">
        <f>"Q"&amp;ROUNDUP(MONTH(SalesDataTable[[#This Row],[Order Date]])/3,0)</f>
        <v>Q2</v>
      </c>
      <c r="E519" s="4" t="str">
        <f>TEXT(SalesDataTable[[#This Row],[Order Date]],"MMM")</f>
        <v>Apr</v>
      </c>
      <c r="F519" s="4" t="s">
        <v>0</v>
      </c>
      <c r="G519" s="4" t="s">
        <v>36</v>
      </c>
      <c r="H519" s="4" t="s">
        <v>8</v>
      </c>
      <c r="I519" s="4" t="s">
        <v>16</v>
      </c>
      <c r="J519" s="4" t="s">
        <v>9</v>
      </c>
      <c r="K519" s="4" t="s">
        <v>37</v>
      </c>
      <c r="L519" s="9">
        <v>4</v>
      </c>
      <c r="M519" s="6">
        <v>157.51</v>
      </c>
      <c r="N519" s="7">
        <v>0.2</v>
      </c>
      <c r="O519" s="6">
        <v>79.209999999999994</v>
      </c>
      <c r="P519" s="6">
        <f t="shared" si="32"/>
        <v>504.03199999999998</v>
      </c>
      <c r="Q519" s="6">
        <f t="shared" si="33"/>
        <v>316.83999999999997</v>
      </c>
      <c r="R519" s="6">
        <f t="shared" si="34"/>
        <v>187.19200000000001</v>
      </c>
      <c r="S519" s="8">
        <f t="shared" si="35"/>
        <v>0.37138911815122855</v>
      </c>
      <c r="T519" s="5">
        <f>YEAR(SalesDataTable[[#This Row],[Order Date]])</f>
        <v>2026</v>
      </c>
    </row>
    <row r="520" spans="1:20" ht="15.6">
      <c r="A520" s="2">
        <v>1580</v>
      </c>
      <c r="B520" s="3">
        <v>46119</v>
      </c>
      <c r="C520" s="13">
        <f>YEAR(SalesDataTable[[#This Row],[Order Date]])</f>
        <v>2026</v>
      </c>
      <c r="D520" s="4" t="str">
        <f>"Q"&amp;ROUNDUP(MONTH(SalesDataTable[[#This Row],[Order Date]])/3,0)</f>
        <v>Q2</v>
      </c>
      <c r="E520" s="4" t="str">
        <f>TEXT(SalesDataTable[[#This Row],[Order Date]],"MMM")</f>
        <v>Apr</v>
      </c>
      <c r="F520" s="4" t="s">
        <v>11</v>
      </c>
      <c r="G520" s="4" t="s">
        <v>18</v>
      </c>
      <c r="H520" s="4" t="s">
        <v>2</v>
      </c>
      <c r="I520" s="4" t="s">
        <v>13</v>
      </c>
      <c r="J520" s="4" t="s">
        <v>23</v>
      </c>
      <c r="K520" s="4" t="s">
        <v>51</v>
      </c>
      <c r="L520" s="9">
        <v>2</v>
      </c>
      <c r="M520" s="6">
        <v>120.5</v>
      </c>
      <c r="N520" s="7">
        <v>0</v>
      </c>
      <c r="O520" s="6">
        <v>61.42</v>
      </c>
      <c r="P520" s="6">
        <f t="shared" si="32"/>
        <v>241</v>
      </c>
      <c r="Q520" s="6">
        <f t="shared" si="33"/>
        <v>122.84</v>
      </c>
      <c r="R520" s="6">
        <f t="shared" si="34"/>
        <v>118.16</v>
      </c>
      <c r="S520" s="8">
        <f t="shared" si="35"/>
        <v>0.49029045643153524</v>
      </c>
      <c r="T520" s="5">
        <f>YEAR(SalesDataTable[[#This Row],[Order Date]])</f>
        <v>2026</v>
      </c>
    </row>
    <row r="521" spans="1:20" ht="15.6">
      <c r="A521" s="2">
        <v>1962</v>
      </c>
      <c r="B521" s="3">
        <v>46119</v>
      </c>
      <c r="C521" s="13">
        <f>YEAR(SalesDataTable[[#This Row],[Order Date]])</f>
        <v>2026</v>
      </c>
      <c r="D521" s="4" t="str">
        <f>"Q"&amp;ROUNDUP(MONTH(SalesDataTable[[#This Row],[Order Date]])/3,0)</f>
        <v>Q2</v>
      </c>
      <c r="E521" s="4" t="str">
        <f>TEXT(SalesDataTable[[#This Row],[Order Date]],"MMM")</f>
        <v>Apr</v>
      </c>
      <c r="F521" s="4" t="s">
        <v>0</v>
      </c>
      <c r="G521" s="4" t="s">
        <v>1</v>
      </c>
      <c r="H521" s="4" t="s">
        <v>2</v>
      </c>
      <c r="I521" s="4" t="s">
        <v>3</v>
      </c>
      <c r="J521" s="4" t="s">
        <v>9</v>
      </c>
      <c r="K521" s="4" t="s">
        <v>37</v>
      </c>
      <c r="L521" s="9">
        <v>3</v>
      </c>
      <c r="M521" s="6">
        <v>152.62</v>
      </c>
      <c r="N521" s="7">
        <v>0.05</v>
      </c>
      <c r="O521" s="6">
        <v>77.75</v>
      </c>
      <c r="P521" s="6">
        <f t="shared" si="32"/>
        <v>434.96699999999998</v>
      </c>
      <c r="Q521" s="6">
        <f t="shared" si="33"/>
        <v>233.25</v>
      </c>
      <c r="R521" s="6">
        <f t="shared" si="34"/>
        <v>201.71699999999998</v>
      </c>
      <c r="S521" s="8">
        <f t="shared" si="35"/>
        <v>0.46375242259757637</v>
      </c>
      <c r="T521" s="5">
        <f>YEAR(SalesDataTable[[#This Row],[Order Date]])</f>
        <v>2026</v>
      </c>
    </row>
    <row r="522" spans="1:20" ht="15.6">
      <c r="A522" s="2">
        <v>2381</v>
      </c>
      <c r="B522" s="3">
        <v>46119</v>
      </c>
      <c r="C522" s="13">
        <f>YEAR(SalesDataTable[[#This Row],[Order Date]])</f>
        <v>2026</v>
      </c>
      <c r="D522" s="4" t="str">
        <f>"Q"&amp;ROUNDUP(MONTH(SalesDataTable[[#This Row],[Order Date]])/3,0)</f>
        <v>Q2</v>
      </c>
      <c r="E522" s="4" t="str">
        <f>TEXT(SalesDataTable[[#This Row],[Order Date]],"MMM")</f>
        <v>Apr</v>
      </c>
      <c r="F522" s="4" t="s">
        <v>6</v>
      </c>
      <c r="G522" s="4" t="s">
        <v>41</v>
      </c>
      <c r="H522" s="4" t="s">
        <v>2</v>
      </c>
      <c r="I522" s="4" t="s">
        <v>3</v>
      </c>
      <c r="J522" s="4" t="s">
        <v>14</v>
      </c>
      <c r="K522" s="4" t="s">
        <v>44</v>
      </c>
      <c r="L522" s="9">
        <v>2</v>
      </c>
      <c r="M522" s="6">
        <v>134.16</v>
      </c>
      <c r="N522" s="7">
        <v>0.05</v>
      </c>
      <c r="O522" s="6">
        <v>67.08</v>
      </c>
      <c r="P522" s="6">
        <f t="shared" si="32"/>
        <v>254.90399999999997</v>
      </c>
      <c r="Q522" s="6">
        <f t="shared" si="33"/>
        <v>134.16</v>
      </c>
      <c r="R522" s="6">
        <f t="shared" si="34"/>
        <v>120.74399999999997</v>
      </c>
      <c r="S522" s="8">
        <f t="shared" si="35"/>
        <v>0.47368421052631576</v>
      </c>
      <c r="T522" s="5">
        <f>YEAR(SalesDataTable[[#This Row],[Order Date]])</f>
        <v>2026</v>
      </c>
    </row>
    <row r="523" spans="1:20" ht="15.6">
      <c r="A523" s="2">
        <v>2655</v>
      </c>
      <c r="B523" s="3">
        <v>46119</v>
      </c>
      <c r="C523" s="13">
        <f>YEAR(SalesDataTable[[#This Row],[Order Date]])</f>
        <v>2026</v>
      </c>
      <c r="D523" s="4" t="str">
        <f>"Q"&amp;ROUNDUP(MONTH(SalesDataTable[[#This Row],[Order Date]])/3,0)</f>
        <v>Q2</v>
      </c>
      <c r="E523" s="4" t="str">
        <f>TEXT(SalesDataTable[[#This Row],[Order Date]],"MMM")</f>
        <v>Apr</v>
      </c>
      <c r="F523" s="4" t="s">
        <v>20</v>
      </c>
      <c r="G523" s="4" t="s">
        <v>47</v>
      </c>
      <c r="H523" s="4" t="s">
        <v>19</v>
      </c>
      <c r="I523" s="4" t="s">
        <v>16</v>
      </c>
      <c r="J523" s="4" t="s">
        <v>4</v>
      </c>
      <c r="K523" s="4" t="s">
        <v>30</v>
      </c>
      <c r="L523" s="9">
        <v>1</v>
      </c>
      <c r="M523" s="6">
        <v>101.13</v>
      </c>
      <c r="N523" s="7">
        <v>0</v>
      </c>
      <c r="O523" s="6">
        <v>50.8</v>
      </c>
      <c r="P523" s="6">
        <f t="shared" si="32"/>
        <v>101.13</v>
      </c>
      <c r="Q523" s="6">
        <f t="shared" si="33"/>
        <v>50.8</v>
      </c>
      <c r="R523" s="6">
        <f t="shared" si="34"/>
        <v>50.33</v>
      </c>
      <c r="S523" s="8">
        <f t="shared" si="35"/>
        <v>0.49767625828141998</v>
      </c>
      <c r="T523" s="5">
        <f>YEAR(SalesDataTable[[#This Row],[Order Date]])</f>
        <v>2026</v>
      </c>
    </row>
    <row r="524" spans="1:20" ht="15.6">
      <c r="A524" s="2">
        <v>2944</v>
      </c>
      <c r="B524" s="3">
        <v>46119</v>
      </c>
      <c r="C524" s="13">
        <f>YEAR(SalesDataTable[[#This Row],[Order Date]])</f>
        <v>2026</v>
      </c>
      <c r="D524" s="4" t="str">
        <f>"Q"&amp;ROUNDUP(MONTH(SalesDataTable[[#This Row],[Order Date]])/3,0)</f>
        <v>Q2</v>
      </c>
      <c r="E524" s="4" t="str">
        <f>TEXT(SalesDataTable[[#This Row],[Order Date]],"MMM")</f>
        <v>Apr</v>
      </c>
      <c r="F524" s="4" t="s">
        <v>6</v>
      </c>
      <c r="G524" s="4" t="s">
        <v>49</v>
      </c>
      <c r="H524" s="4" t="s">
        <v>19</v>
      </c>
      <c r="I524" s="4" t="s">
        <v>13</v>
      </c>
      <c r="J524" s="4" t="s">
        <v>34</v>
      </c>
      <c r="K524" s="4" t="s">
        <v>45</v>
      </c>
      <c r="L524" s="9">
        <v>1</v>
      </c>
      <c r="M524" s="6">
        <v>51.36</v>
      </c>
      <c r="N524" s="7">
        <v>0</v>
      </c>
      <c r="O524" s="6">
        <v>22.21</v>
      </c>
      <c r="P524" s="6">
        <f t="shared" si="32"/>
        <v>51.36</v>
      </c>
      <c r="Q524" s="6">
        <f t="shared" si="33"/>
        <v>22.21</v>
      </c>
      <c r="R524" s="6">
        <f t="shared" si="34"/>
        <v>29.15</v>
      </c>
      <c r="S524" s="8">
        <f t="shared" si="35"/>
        <v>0.56756230529595009</v>
      </c>
      <c r="T524" s="5">
        <f>YEAR(SalesDataTable[[#This Row],[Order Date]])</f>
        <v>2026</v>
      </c>
    </row>
    <row r="525" spans="1:20" ht="15.6">
      <c r="A525" s="2">
        <v>4756</v>
      </c>
      <c r="B525" s="3">
        <v>46119</v>
      </c>
      <c r="C525" s="13">
        <f>YEAR(SalesDataTable[[#This Row],[Order Date]])</f>
        <v>2026</v>
      </c>
      <c r="D525" s="4" t="str">
        <f>"Q"&amp;ROUNDUP(MONTH(SalesDataTable[[#This Row],[Order Date]])/3,0)</f>
        <v>Q2</v>
      </c>
      <c r="E525" s="4" t="str">
        <f>TEXT(SalesDataTable[[#This Row],[Order Date]],"MMM")</f>
        <v>Apr</v>
      </c>
      <c r="F525" s="4" t="s">
        <v>11</v>
      </c>
      <c r="G525" s="4" t="s">
        <v>52</v>
      </c>
      <c r="H525" s="4" t="s">
        <v>2</v>
      </c>
      <c r="I525" s="4" t="s">
        <v>16</v>
      </c>
      <c r="J525" s="4" t="s">
        <v>9</v>
      </c>
      <c r="K525" s="4" t="s">
        <v>37</v>
      </c>
      <c r="L525" s="9">
        <v>5</v>
      </c>
      <c r="M525" s="6">
        <v>151.88</v>
      </c>
      <c r="N525" s="7">
        <v>0</v>
      </c>
      <c r="O525" s="6">
        <v>80.56</v>
      </c>
      <c r="P525" s="6">
        <f t="shared" si="32"/>
        <v>759.4</v>
      </c>
      <c r="Q525" s="6">
        <f t="shared" si="33"/>
        <v>402.8</v>
      </c>
      <c r="R525" s="6">
        <f t="shared" si="34"/>
        <v>356.59999999999997</v>
      </c>
      <c r="S525" s="8">
        <f t="shared" si="35"/>
        <v>0.46958124835396364</v>
      </c>
      <c r="T525" s="5">
        <f>YEAR(SalesDataTable[[#This Row],[Order Date]])</f>
        <v>2026</v>
      </c>
    </row>
    <row r="526" spans="1:20" ht="15.6">
      <c r="A526" s="2">
        <v>52</v>
      </c>
      <c r="B526" s="3">
        <v>46120</v>
      </c>
      <c r="C526" s="13">
        <f>YEAR(SalesDataTable[[#This Row],[Order Date]])</f>
        <v>2026</v>
      </c>
      <c r="D526" s="4" t="str">
        <f>"Q"&amp;ROUNDUP(MONTH(SalesDataTable[[#This Row],[Order Date]])/3,0)</f>
        <v>Q2</v>
      </c>
      <c r="E526" s="4" t="str">
        <f>TEXT(SalesDataTable[[#This Row],[Order Date]],"MMM")</f>
        <v>Apr</v>
      </c>
      <c r="F526" s="4" t="s">
        <v>6</v>
      </c>
      <c r="G526" s="4" t="s">
        <v>43</v>
      </c>
      <c r="H526" s="4" t="s">
        <v>2</v>
      </c>
      <c r="I526" s="4" t="s">
        <v>13</v>
      </c>
      <c r="J526" s="4" t="s">
        <v>14</v>
      </c>
      <c r="K526" s="4" t="s">
        <v>44</v>
      </c>
      <c r="L526" s="9">
        <v>2</v>
      </c>
      <c r="M526" s="6">
        <v>133.59</v>
      </c>
      <c r="N526" s="7">
        <v>0</v>
      </c>
      <c r="O526" s="6">
        <v>66.83</v>
      </c>
      <c r="P526" s="6">
        <f t="shared" si="32"/>
        <v>267.18</v>
      </c>
      <c r="Q526" s="6">
        <f t="shared" si="33"/>
        <v>133.66</v>
      </c>
      <c r="R526" s="6">
        <f t="shared" si="34"/>
        <v>133.52000000000001</v>
      </c>
      <c r="S526" s="8">
        <f t="shared" si="35"/>
        <v>0.49973800434164234</v>
      </c>
      <c r="T526" s="5">
        <f>YEAR(SalesDataTable[[#This Row],[Order Date]])</f>
        <v>2026</v>
      </c>
    </row>
    <row r="527" spans="1:20" ht="15.6">
      <c r="A527" s="2">
        <v>556</v>
      </c>
      <c r="B527" s="3">
        <v>46120</v>
      </c>
      <c r="C527" s="13">
        <f>YEAR(SalesDataTable[[#This Row],[Order Date]])</f>
        <v>2026</v>
      </c>
      <c r="D527" s="4" t="str">
        <f>"Q"&amp;ROUNDUP(MONTH(SalesDataTable[[#This Row],[Order Date]])/3,0)</f>
        <v>Q2</v>
      </c>
      <c r="E527" s="4" t="str">
        <f>TEXT(SalesDataTable[[#This Row],[Order Date]],"MMM")</f>
        <v>Apr</v>
      </c>
      <c r="F527" s="4" t="s">
        <v>20</v>
      </c>
      <c r="G527" s="4" t="s">
        <v>33</v>
      </c>
      <c r="H527" s="4" t="s">
        <v>2</v>
      </c>
      <c r="I527" s="4" t="s">
        <v>13</v>
      </c>
      <c r="J527" s="4" t="s">
        <v>23</v>
      </c>
      <c r="K527" s="4" t="s">
        <v>51</v>
      </c>
      <c r="L527" s="9">
        <v>2</v>
      </c>
      <c r="M527" s="6">
        <v>124.39</v>
      </c>
      <c r="N527" s="7">
        <v>0</v>
      </c>
      <c r="O527" s="6">
        <v>61.27</v>
      </c>
      <c r="P527" s="6">
        <f t="shared" si="32"/>
        <v>248.78</v>
      </c>
      <c r="Q527" s="6">
        <f t="shared" si="33"/>
        <v>122.54</v>
      </c>
      <c r="R527" s="6">
        <f t="shared" si="34"/>
        <v>126.24</v>
      </c>
      <c r="S527" s="8">
        <f t="shared" si="35"/>
        <v>0.50743628909076288</v>
      </c>
      <c r="T527" s="5">
        <f>YEAR(SalesDataTable[[#This Row],[Order Date]])</f>
        <v>2026</v>
      </c>
    </row>
    <row r="528" spans="1:20" ht="15.6">
      <c r="A528" s="2">
        <v>1233</v>
      </c>
      <c r="B528" s="3">
        <v>46120</v>
      </c>
      <c r="C528" s="13">
        <f>YEAR(SalesDataTable[[#This Row],[Order Date]])</f>
        <v>2026</v>
      </c>
      <c r="D528" s="4" t="str">
        <f>"Q"&amp;ROUNDUP(MONTH(SalesDataTable[[#This Row],[Order Date]])/3,0)</f>
        <v>Q2</v>
      </c>
      <c r="E528" s="4" t="str">
        <f>TEXT(SalesDataTable[[#This Row],[Order Date]],"MMM")</f>
        <v>Apr</v>
      </c>
      <c r="F528" s="4" t="s">
        <v>0</v>
      </c>
      <c r="G528" s="4" t="s">
        <v>50</v>
      </c>
      <c r="H528" s="4" t="s">
        <v>2</v>
      </c>
      <c r="I528" s="4" t="s">
        <v>13</v>
      </c>
      <c r="J528" s="4" t="s">
        <v>4</v>
      </c>
      <c r="K528" s="4" t="s">
        <v>22</v>
      </c>
      <c r="L528" s="9">
        <v>5</v>
      </c>
      <c r="M528" s="6">
        <v>50.22</v>
      </c>
      <c r="N528" s="7">
        <v>0.1</v>
      </c>
      <c r="O528" s="6">
        <v>22.31</v>
      </c>
      <c r="P528" s="6">
        <f t="shared" si="32"/>
        <v>225.99</v>
      </c>
      <c r="Q528" s="6">
        <f t="shared" si="33"/>
        <v>111.55</v>
      </c>
      <c r="R528" s="6">
        <f t="shared" si="34"/>
        <v>114.44000000000001</v>
      </c>
      <c r="S528" s="8">
        <f t="shared" si="35"/>
        <v>0.50639408823399268</v>
      </c>
      <c r="T528" s="5">
        <f>YEAR(SalesDataTable[[#This Row],[Order Date]])</f>
        <v>2026</v>
      </c>
    </row>
    <row r="529" spans="1:20" ht="15.6">
      <c r="A529" s="2">
        <v>1492</v>
      </c>
      <c r="B529" s="3">
        <v>46120</v>
      </c>
      <c r="C529" s="13">
        <f>YEAR(SalesDataTable[[#This Row],[Order Date]])</f>
        <v>2026</v>
      </c>
      <c r="D529" s="4" t="str">
        <f>"Q"&amp;ROUNDUP(MONTH(SalesDataTable[[#This Row],[Order Date]])/3,0)</f>
        <v>Q2</v>
      </c>
      <c r="E529" s="4" t="str">
        <f>TEXT(SalesDataTable[[#This Row],[Order Date]],"MMM")</f>
        <v>Apr</v>
      </c>
      <c r="F529" s="4" t="s">
        <v>6</v>
      </c>
      <c r="G529" s="4" t="s">
        <v>49</v>
      </c>
      <c r="H529" s="4" t="s">
        <v>2</v>
      </c>
      <c r="I529" s="4" t="s">
        <v>3</v>
      </c>
      <c r="J529" s="4" t="s">
        <v>4</v>
      </c>
      <c r="K529" s="4" t="s">
        <v>26</v>
      </c>
      <c r="L529" s="9">
        <v>2</v>
      </c>
      <c r="M529" s="6">
        <v>41.08</v>
      </c>
      <c r="N529" s="7">
        <v>0</v>
      </c>
      <c r="O529" s="6">
        <v>16.79</v>
      </c>
      <c r="P529" s="6">
        <f t="shared" si="32"/>
        <v>82.16</v>
      </c>
      <c r="Q529" s="6">
        <f t="shared" si="33"/>
        <v>33.58</v>
      </c>
      <c r="R529" s="6">
        <f t="shared" si="34"/>
        <v>48.58</v>
      </c>
      <c r="S529" s="8">
        <f t="shared" si="35"/>
        <v>0.59128529698149956</v>
      </c>
      <c r="T529" s="5">
        <f>YEAR(SalesDataTable[[#This Row],[Order Date]])</f>
        <v>2026</v>
      </c>
    </row>
    <row r="530" spans="1:20" ht="15.6">
      <c r="A530" s="2">
        <v>1619</v>
      </c>
      <c r="B530" s="3">
        <v>46120</v>
      </c>
      <c r="C530" s="13">
        <f>YEAR(SalesDataTable[[#This Row],[Order Date]])</f>
        <v>2026</v>
      </c>
      <c r="D530" s="4" t="str">
        <f>"Q"&amp;ROUNDUP(MONTH(SalesDataTable[[#This Row],[Order Date]])/3,0)</f>
        <v>Q2</v>
      </c>
      <c r="E530" s="4" t="str">
        <f>TEXT(SalesDataTable[[#This Row],[Order Date]],"MMM")</f>
        <v>Apr</v>
      </c>
      <c r="F530" s="4" t="s">
        <v>20</v>
      </c>
      <c r="G530" s="4" t="s">
        <v>33</v>
      </c>
      <c r="H530" s="4" t="s">
        <v>19</v>
      </c>
      <c r="I530" s="4" t="s">
        <v>13</v>
      </c>
      <c r="J530" s="4" t="s">
        <v>14</v>
      </c>
      <c r="K530" s="4" t="s">
        <v>32</v>
      </c>
      <c r="L530" s="9">
        <v>5</v>
      </c>
      <c r="M530" s="6">
        <v>46.11</v>
      </c>
      <c r="N530" s="7">
        <v>0</v>
      </c>
      <c r="O530" s="6">
        <v>18.88</v>
      </c>
      <c r="P530" s="6">
        <f t="shared" si="32"/>
        <v>230.55</v>
      </c>
      <c r="Q530" s="6">
        <f t="shared" si="33"/>
        <v>94.399999999999991</v>
      </c>
      <c r="R530" s="6">
        <f t="shared" si="34"/>
        <v>136.15000000000003</v>
      </c>
      <c r="S530" s="8">
        <f t="shared" si="35"/>
        <v>0.5905443504662764</v>
      </c>
      <c r="T530" s="5">
        <f>YEAR(SalesDataTable[[#This Row],[Order Date]])</f>
        <v>2026</v>
      </c>
    </row>
    <row r="531" spans="1:20" ht="15.6">
      <c r="A531" s="2">
        <v>1631</v>
      </c>
      <c r="B531" s="3">
        <v>46120</v>
      </c>
      <c r="C531" s="13">
        <f>YEAR(SalesDataTable[[#This Row],[Order Date]])</f>
        <v>2026</v>
      </c>
      <c r="D531" s="4" t="str">
        <f>"Q"&amp;ROUNDUP(MONTH(SalesDataTable[[#This Row],[Order Date]])/3,0)</f>
        <v>Q2</v>
      </c>
      <c r="E531" s="4" t="str">
        <f>TEXT(SalesDataTable[[#This Row],[Order Date]],"MMM")</f>
        <v>Apr</v>
      </c>
      <c r="F531" s="4" t="s">
        <v>20</v>
      </c>
      <c r="G531" s="4" t="s">
        <v>33</v>
      </c>
      <c r="H531" s="4" t="s">
        <v>2</v>
      </c>
      <c r="I531" s="4" t="s">
        <v>3</v>
      </c>
      <c r="J531" s="4" t="s">
        <v>14</v>
      </c>
      <c r="K531" s="4" t="s">
        <v>32</v>
      </c>
      <c r="L531" s="9">
        <v>1</v>
      </c>
      <c r="M531" s="6">
        <v>45.54</v>
      </c>
      <c r="N531" s="7">
        <v>0</v>
      </c>
      <c r="O531" s="6">
        <v>18.36</v>
      </c>
      <c r="P531" s="6">
        <f t="shared" si="32"/>
        <v>45.54</v>
      </c>
      <c r="Q531" s="6">
        <f t="shared" si="33"/>
        <v>18.36</v>
      </c>
      <c r="R531" s="6">
        <f t="shared" si="34"/>
        <v>27.18</v>
      </c>
      <c r="S531" s="8">
        <f t="shared" si="35"/>
        <v>0.59683794466403162</v>
      </c>
      <c r="T531" s="5">
        <f>YEAR(SalesDataTable[[#This Row],[Order Date]])</f>
        <v>2026</v>
      </c>
    </row>
    <row r="532" spans="1:20" ht="15.6">
      <c r="A532" s="2">
        <v>1844</v>
      </c>
      <c r="B532" s="3">
        <v>46120</v>
      </c>
      <c r="C532" s="13">
        <f>YEAR(SalesDataTable[[#This Row],[Order Date]])</f>
        <v>2026</v>
      </c>
      <c r="D532" s="4" t="str">
        <f>"Q"&amp;ROUNDUP(MONTH(SalesDataTable[[#This Row],[Order Date]])/3,0)</f>
        <v>Q2</v>
      </c>
      <c r="E532" s="4" t="str">
        <f>TEXT(SalesDataTable[[#This Row],[Order Date]],"MMM")</f>
        <v>Apr</v>
      </c>
      <c r="F532" s="4" t="s">
        <v>6</v>
      </c>
      <c r="G532" s="4" t="s">
        <v>49</v>
      </c>
      <c r="H532" s="4" t="s">
        <v>19</v>
      </c>
      <c r="I532" s="4" t="s">
        <v>13</v>
      </c>
      <c r="J532" s="4" t="s">
        <v>34</v>
      </c>
      <c r="K532" s="4" t="s">
        <v>42</v>
      </c>
      <c r="L532" s="9">
        <v>2</v>
      </c>
      <c r="M532" s="6">
        <v>37.1</v>
      </c>
      <c r="N532" s="7">
        <v>0.1</v>
      </c>
      <c r="O532" s="6">
        <v>14.17</v>
      </c>
      <c r="P532" s="6">
        <f t="shared" si="32"/>
        <v>66.78</v>
      </c>
      <c r="Q532" s="6">
        <f t="shared" si="33"/>
        <v>28.34</v>
      </c>
      <c r="R532" s="6">
        <f t="shared" si="34"/>
        <v>38.44</v>
      </c>
      <c r="S532" s="8">
        <f t="shared" si="35"/>
        <v>0.57562144354597178</v>
      </c>
      <c r="T532" s="5">
        <f>YEAR(SalesDataTable[[#This Row],[Order Date]])</f>
        <v>2026</v>
      </c>
    </row>
    <row r="533" spans="1:20" ht="15.6">
      <c r="A533" s="2">
        <v>4246</v>
      </c>
      <c r="B533" s="3">
        <v>46120</v>
      </c>
      <c r="C533" s="13">
        <f>YEAR(SalesDataTable[[#This Row],[Order Date]])</f>
        <v>2026</v>
      </c>
      <c r="D533" s="4" t="str">
        <f>"Q"&amp;ROUNDUP(MONTH(SalesDataTable[[#This Row],[Order Date]])/3,0)</f>
        <v>Q2</v>
      </c>
      <c r="E533" s="4" t="str">
        <f>TEXT(SalesDataTable[[#This Row],[Order Date]],"MMM")</f>
        <v>Apr</v>
      </c>
      <c r="F533" s="4" t="s">
        <v>20</v>
      </c>
      <c r="G533" s="4" t="s">
        <v>33</v>
      </c>
      <c r="H533" s="4" t="s">
        <v>8</v>
      </c>
      <c r="I533" s="4" t="s">
        <v>16</v>
      </c>
      <c r="J533" s="4" t="s">
        <v>9</v>
      </c>
      <c r="K533" s="4" t="s">
        <v>37</v>
      </c>
      <c r="L533" s="9">
        <v>5</v>
      </c>
      <c r="M533" s="6">
        <v>156.57</v>
      </c>
      <c r="N533" s="7">
        <v>0.15</v>
      </c>
      <c r="O533" s="6">
        <v>80.849999999999994</v>
      </c>
      <c r="P533" s="6">
        <f t="shared" si="32"/>
        <v>665.4224999999999</v>
      </c>
      <c r="Q533" s="6">
        <f t="shared" si="33"/>
        <v>404.25</v>
      </c>
      <c r="R533" s="6">
        <f t="shared" si="34"/>
        <v>261.1724999999999</v>
      </c>
      <c r="S533" s="8">
        <f t="shared" si="35"/>
        <v>0.39249123677062309</v>
      </c>
      <c r="T533" s="5">
        <f>YEAR(SalesDataTable[[#This Row],[Order Date]])</f>
        <v>2026</v>
      </c>
    </row>
    <row r="534" spans="1:20" ht="15.6">
      <c r="A534" s="2">
        <v>5139</v>
      </c>
      <c r="B534" s="3">
        <v>46120</v>
      </c>
      <c r="C534" s="13">
        <f>YEAR(SalesDataTable[[#This Row],[Order Date]])</f>
        <v>2026</v>
      </c>
      <c r="D534" s="4" t="str">
        <f>"Q"&amp;ROUNDUP(MONTH(SalesDataTable[[#This Row],[Order Date]])/3,0)</f>
        <v>Q2</v>
      </c>
      <c r="E534" s="4" t="str">
        <f>TEXT(SalesDataTable[[#This Row],[Order Date]],"MMM")</f>
        <v>Apr</v>
      </c>
      <c r="F534" s="4" t="s">
        <v>0</v>
      </c>
      <c r="G534" s="4" t="s">
        <v>50</v>
      </c>
      <c r="H534" s="4" t="s">
        <v>2</v>
      </c>
      <c r="I534" s="4" t="s">
        <v>3</v>
      </c>
      <c r="J534" s="4" t="s">
        <v>34</v>
      </c>
      <c r="K534" s="4" t="s">
        <v>45</v>
      </c>
      <c r="L534" s="9">
        <v>2</v>
      </c>
      <c r="M534" s="6">
        <v>51.4</v>
      </c>
      <c r="N534" s="7">
        <v>0</v>
      </c>
      <c r="O534" s="6">
        <v>21.99</v>
      </c>
      <c r="P534" s="6">
        <f t="shared" si="32"/>
        <v>102.8</v>
      </c>
      <c r="Q534" s="6">
        <f t="shared" si="33"/>
        <v>43.98</v>
      </c>
      <c r="R534" s="6">
        <f t="shared" si="34"/>
        <v>58.82</v>
      </c>
      <c r="S534" s="8">
        <f t="shared" si="35"/>
        <v>0.57217898832684821</v>
      </c>
      <c r="T534" s="5">
        <f>YEAR(SalesDataTable[[#This Row],[Order Date]])</f>
        <v>2026</v>
      </c>
    </row>
    <row r="535" spans="1:20" ht="15.6">
      <c r="A535" s="2">
        <v>186</v>
      </c>
      <c r="B535" s="3">
        <v>46121</v>
      </c>
      <c r="C535" s="13">
        <f>YEAR(SalesDataTable[[#This Row],[Order Date]])</f>
        <v>2026</v>
      </c>
      <c r="D535" s="4" t="str">
        <f>"Q"&amp;ROUNDUP(MONTH(SalesDataTable[[#This Row],[Order Date]])/3,0)</f>
        <v>Q2</v>
      </c>
      <c r="E535" s="4" t="str">
        <f>TEXT(SalesDataTable[[#This Row],[Order Date]],"MMM")</f>
        <v>Apr</v>
      </c>
      <c r="F535" s="4" t="s">
        <v>0</v>
      </c>
      <c r="G535" s="4" t="s">
        <v>1</v>
      </c>
      <c r="H535" s="4" t="s">
        <v>2</v>
      </c>
      <c r="I535" s="4" t="s">
        <v>13</v>
      </c>
      <c r="J535" s="4" t="s">
        <v>14</v>
      </c>
      <c r="K535" s="4" t="s">
        <v>32</v>
      </c>
      <c r="L535" s="9">
        <v>2</v>
      </c>
      <c r="M535" s="6">
        <v>46.42</v>
      </c>
      <c r="N535" s="7">
        <v>0.1</v>
      </c>
      <c r="O535" s="6">
        <v>18.73</v>
      </c>
      <c r="P535" s="6">
        <f t="shared" si="32"/>
        <v>83.556000000000012</v>
      </c>
      <c r="Q535" s="6">
        <f t="shared" si="33"/>
        <v>37.46</v>
      </c>
      <c r="R535" s="6">
        <f t="shared" si="34"/>
        <v>46.096000000000011</v>
      </c>
      <c r="S535" s="8">
        <f t="shared" si="35"/>
        <v>0.55167791660682663</v>
      </c>
      <c r="T535" s="5">
        <f>YEAR(SalesDataTable[[#This Row],[Order Date]])</f>
        <v>2026</v>
      </c>
    </row>
    <row r="536" spans="1:20" ht="15.6">
      <c r="A536" s="2">
        <v>1742</v>
      </c>
      <c r="B536" s="3">
        <v>46121</v>
      </c>
      <c r="C536" s="13">
        <f>YEAR(SalesDataTable[[#This Row],[Order Date]])</f>
        <v>2026</v>
      </c>
      <c r="D536" s="4" t="str">
        <f>"Q"&amp;ROUNDUP(MONTH(SalesDataTable[[#This Row],[Order Date]])/3,0)</f>
        <v>Q2</v>
      </c>
      <c r="E536" s="4" t="str">
        <f>TEXT(SalesDataTable[[#This Row],[Order Date]],"MMM")</f>
        <v>Apr</v>
      </c>
      <c r="F536" s="4" t="s">
        <v>20</v>
      </c>
      <c r="G536" s="4" t="s">
        <v>21</v>
      </c>
      <c r="H536" s="4" t="s">
        <v>28</v>
      </c>
      <c r="I536" s="4" t="s">
        <v>3</v>
      </c>
      <c r="J536" s="4" t="s">
        <v>23</v>
      </c>
      <c r="K536" s="4" t="s">
        <v>51</v>
      </c>
      <c r="L536" s="9">
        <v>2</v>
      </c>
      <c r="M536" s="6">
        <v>120.75</v>
      </c>
      <c r="N536" s="7">
        <v>0.05</v>
      </c>
      <c r="O536" s="6">
        <v>60.31</v>
      </c>
      <c r="P536" s="6">
        <f t="shared" si="32"/>
        <v>229.42499999999998</v>
      </c>
      <c r="Q536" s="6">
        <f t="shared" si="33"/>
        <v>120.62</v>
      </c>
      <c r="R536" s="6">
        <f t="shared" si="34"/>
        <v>108.80499999999998</v>
      </c>
      <c r="S536" s="8">
        <f t="shared" si="35"/>
        <v>0.47425084450256066</v>
      </c>
      <c r="T536" s="5">
        <f>YEAR(SalesDataTable[[#This Row],[Order Date]])</f>
        <v>2026</v>
      </c>
    </row>
    <row r="537" spans="1:20" ht="15.6">
      <c r="A537" s="2">
        <v>3189</v>
      </c>
      <c r="B537" s="3">
        <v>46121</v>
      </c>
      <c r="C537" s="13">
        <f>YEAR(SalesDataTable[[#This Row],[Order Date]])</f>
        <v>2026</v>
      </c>
      <c r="D537" s="4" t="str">
        <f>"Q"&amp;ROUNDUP(MONTH(SalesDataTable[[#This Row],[Order Date]])/3,0)</f>
        <v>Q2</v>
      </c>
      <c r="E537" s="4" t="str">
        <f>TEXT(SalesDataTable[[#This Row],[Order Date]],"MMM")</f>
        <v>Apr</v>
      </c>
      <c r="F537" s="4" t="s">
        <v>6</v>
      </c>
      <c r="G537" s="4" t="s">
        <v>41</v>
      </c>
      <c r="H537" s="4" t="s">
        <v>8</v>
      </c>
      <c r="I537" s="4" t="s">
        <v>16</v>
      </c>
      <c r="J537" s="4" t="s">
        <v>9</v>
      </c>
      <c r="K537" s="4" t="s">
        <v>37</v>
      </c>
      <c r="L537" s="9">
        <v>6</v>
      </c>
      <c r="M537" s="6">
        <v>157.38999999999999</v>
      </c>
      <c r="N537" s="7">
        <v>0.05</v>
      </c>
      <c r="O537" s="6">
        <v>79.239999999999995</v>
      </c>
      <c r="P537" s="6">
        <f t="shared" si="32"/>
        <v>897.12299999999993</v>
      </c>
      <c r="Q537" s="6">
        <f t="shared" si="33"/>
        <v>475.43999999999994</v>
      </c>
      <c r="R537" s="6">
        <f t="shared" si="34"/>
        <v>421.68299999999999</v>
      </c>
      <c r="S537" s="8">
        <f t="shared" si="35"/>
        <v>0.47003922539049831</v>
      </c>
      <c r="T537" s="5">
        <f>YEAR(SalesDataTable[[#This Row],[Order Date]])</f>
        <v>2026</v>
      </c>
    </row>
    <row r="538" spans="1:20" ht="15.6">
      <c r="A538" s="2">
        <v>3747</v>
      </c>
      <c r="B538" s="3">
        <v>46121</v>
      </c>
      <c r="C538" s="13">
        <f>YEAR(SalesDataTable[[#This Row],[Order Date]])</f>
        <v>2026</v>
      </c>
      <c r="D538" s="4" t="str">
        <f>"Q"&amp;ROUNDUP(MONTH(SalesDataTable[[#This Row],[Order Date]])/3,0)</f>
        <v>Q2</v>
      </c>
      <c r="E538" s="4" t="str">
        <f>TEXT(SalesDataTable[[#This Row],[Order Date]],"MMM")</f>
        <v>Apr</v>
      </c>
      <c r="F538" s="4" t="s">
        <v>20</v>
      </c>
      <c r="G538" s="4" t="s">
        <v>31</v>
      </c>
      <c r="H538" s="4" t="s">
        <v>19</v>
      </c>
      <c r="I538" s="4" t="s">
        <v>3</v>
      </c>
      <c r="J538" s="4" t="s">
        <v>23</v>
      </c>
      <c r="K538" s="4" t="s">
        <v>51</v>
      </c>
      <c r="L538" s="9">
        <v>2</v>
      </c>
      <c r="M538" s="6">
        <v>122.36</v>
      </c>
      <c r="N538" s="7">
        <v>0.05</v>
      </c>
      <c r="O538" s="6">
        <v>59.06</v>
      </c>
      <c r="P538" s="6">
        <f t="shared" si="32"/>
        <v>232.48399999999998</v>
      </c>
      <c r="Q538" s="6">
        <f t="shared" si="33"/>
        <v>118.12</v>
      </c>
      <c r="R538" s="6">
        <f t="shared" si="34"/>
        <v>114.36399999999998</v>
      </c>
      <c r="S538" s="8">
        <f t="shared" si="35"/>
        <v>0.49192202474148755</v>
      </c>
      <c r="T538" s="5">
        <f>YEAR(SalesDataTable[[#This Row],[Order Date]])</f>
        <v>2026</v>
      </c>
    </row>
    <row r="539" spans="1:20" ht="15.6">
      <c r="A539" s="2">
        <v>3782</v>
      </c>
      <c r="B539" s="3">
        <v>46121</v>
      </c>
      <c r="C539" s="13">
        <f>YEAR(SalesDataTable[[#This Row],[Order Date]])</f>
        <v>2026</v>
      </c>
      <c r="D539" s="4" t="str">
        <f>"Q"&amp;ROUNDUP(MONTH(SalesDataTable[[#This Row],[Order Date]])/3,0)</f>
        <v>Q2</v>
      </c>
      <c r="E539" s="4" t="str">
        <f>TEXT(SalesDataTable[[#This Row],[Order Date]],"MMM")</f>
        <v>Apr</v>
      </c>
      <c r="F539" s="4" t="s">
        <v>0</v>
      </c>
      <c r="G539" s="4" t="s">
        <v>1</v>
      </c>
      <c r="H539" s="4" t="s">
        <v>19</v>
      </c>
      <c r="I539" s="4" t="s">
        <v>3</v>
      </c>
      <c r="J539" s="4" t="s">
        <v>34</v>
      </c>
      <c r="K539" s="4" t="s">
        <v>35</v>
      </c>
      <c r="L539" s="9">
        <v>2</v>
      </c>
      <c r="M539" s="6">
        <v>39.68</v>
      </c>
      <c r="N539" s="7">
        <v>0.05</v>
      </c>
      <c r="O539" s="6">
        <v>14.98</v>
      </c>
      <c r="P539" s="6">
        <f t="shared" si="32"/>
        <v>75.391999999999996</v>
      </c>
      <c r="Q539" s="6">
        <f t="shared" si="33"/>
        <v>29.96</v>
      </c>
      <c r="R539" s="6">
        <f t="shared" si="34"/>
        <v>45.431999999999995</v>
      </c>
      <c r="S539" s="8">
        <f t="shared" si="35"/>
        <v>0.60261035653650252</v>
      </c>
      <c r="T539" s="5">
        <f>YEAR(SalesDataTable[[#This Row],[Order Date]])</f>
        <v>2026</v>
      </c>
    </row>
    <row r="540" spans="1:20" ht="15.6">
      <c r="A540" s="2">
        <v>4344</v>
      </c>
      <c r="B540" s="3">
        <v>46121</v>
      </c>
      <c r="C540" s="13">
        <f>YEAR(SalesDataTable[[#This Row],[Order Date]])</f>
        <v>2026</v>
      </c>
      <c r="D540" s="4" t="str">
        <f>"Q"&amp;ROUNDUP(MONTH(SalesDataTable[[#This Row],[Order Date]])/3,0)</f>
        <v>Q2</v>
      </c>
      <c r="E540" s="4" t="str">
        <f>TEXT(SalesDataTable[[#This Row],[Order Date]],"MMM")</f>
        <v>Apr</v>
      </c>
      <c r="F540" s="4" t="s">
        <v>11</v>
      </c>
      <c r="G540" s="4" t="s">
        <v>25</v>
      </c>
      <c r="H540" s="4" t="s">
        <v>19</v>
      </c>
      <c r="I540" s="4" t="s">
        <v>16</v>
      </c>
      <c r="J540" s="4" t="s">
        <v>23</v>
      </c>
      <c r="K540" s="4" t="s">
        <v>51</v>
      </c>
      <c r="L540" s="9">
        <v>3</v>
      </c>
      <c r="M540" s="6">
        <v>121.56</v>
      </c>
      <c r="N540" s="7">
        <v>0.15</v>
      </c>
      <c r="O540" s="6">
        <v>61.31</v>
      </c>
      <c r="P540" s="6">
        <f t="shared" si="32"/>
        <v>309.97800000000001</v>
      </c>
      <c r="Q540" s="6">
        <f t="shared" si="33"/>
        <v>183.93</v>
      </c>
      <c r="R540" s="6">
        <f t="shared" si="34"/>
        <v>126.048</v>
      </c>
      <c r="S540" s="8">
        <f t="shared" si="35"/>
        <v>0.40663530960261696</v>
      </c>
      <c r="T540" s="5">
        <f>YEAR(SalesDataTable[[#This Row],[Order Date]])</f>
        <v>2026</v>
      </c>
    </row>
    <row r="541" spans="1:20" ht="15.6">
      <c r="A541" s="2">
        <v>4901</v>
      </c>
      <c r="B541" s="3">
        <v>46121</v>
      </c>
      <c r="C541" s="13">
        <f>YEAR(SalesDataTable[[#This Row],[Order Date]])</f>
        <v>2026</v>
      </c>
      <c r="D541" s="4" t="str">
        <f>"Q"&amp;ROUNDUP(MONTH(SalesDataTable[[#This Row],[Order Date]])/3,0)</f>
        <v>Q2</v>
      </c>
      <c r="E541" s="4" t="str">
        <f>TEXT(SalesDataTable[[#This Row],[Order Date]],"MMM")</f>
        <v>Apr</v>
      </c>
      <c r="F541" s="4" t="s">
        <v>0</v>
      </c>
      <c r="G541" s="4" t="s">
        <v>1</v>
      </c>
      <c r="H541" s="4" t="s">
        <v>28</v>
      </c>
      <c r="I541" s="4" t="s">
        <v>13</v>
      </c>
      <c r="J541" s="4" t="s">
        <v>4</v>
      </c>
      <c r="K541" s="4" t="s">
        <v>5</v>
      </c>
      <c r="L541" s="9">
        <v>1</v>
      </c>
      <c r="M541" s="6">
        <v>80.19</v>
      </c>
      <c r="N541" s="7">
        <v>0.1</v>
      </c>
      <c r="O541" s="6">
        <v>42.15</v>
      </c>
      <c r="P541" s="6">
        <f t="shared" si="32"/>
        <v>72.171000000000006</v>
      </c>
      <c r="Q541" s="6">
        <f t="shared" si="33"/>
        <v>42.15</v>
      </c>
      <c r="R541" s="6">
        <f t="shared" si="34"/>
        <v>30.021000000000008</v>
      </c>
      <c r="S541" s="8">
        <f t="shared" si="35"/>
        <v>0.4159704036247247</v>
      </c>
      <c r="T541" s="5">
        <f>YEAR(SalesDataTable[[#This Row],[Order Date]])</f>
        <v>2026</v>
      </c>
    </row>
    <row r="542" spans="1:20" ht="15.6">
      <c r="A542" s="2">
        <v>4969</v>
      </c>
      <c r="B542" s="3">
        <v>46121</v>
      </c>
      <c r="C542" s="13">
        <f>YEAR(SalesDataTable[[#This Row],[Order Date]])</f>
        <v>2026</v>
      </c>
      <c r="D542" s="4" t="str">
        <f>"Q"&amp;ROUNDUP(MONTH(SalesDataTable[[#This Row],[Order Date]])/3,0)</f>
        <v>Q2</v>
      </c>
      <c r="E542" s="4" t="str">
        <f>TEXT(SalesDataTable[[#This Row],[Order Date]],"MMM")</f>
        <v>Apr</v>
      </c>
      <c r="F542" s="4" t="s">
        <v>20</v>
      </c>
      <c r="G542" s="4" t="s">
        <v>31</v>
      </c>
      <c r="H542" s="4" t="s">
        <v>28</v>
      </c>
      <c r="I542" s="4" t="s">
        <v>16</v>
      </c>
      <c r="J542" s="4" t="s">
        <v>4</v>
      </c>
      <c r="K542" s="4" t="s">
        <v>5</v>
      </c>
      <c r="L542" s="9">
        <v>2</v>
      </c>
      <c r="M542" s="6">
        <v>81.14</v>
      </c>
      <c r="N542" s="7">
        <v>0</v>
      </c>
      <c r="O542" s="6">
        <v>43.43</v>
      </c>
      <c r="P542" s="6">
        <f t="shared" si="32"/>
        <v>162.28</v>
      </c>
      <c r="Q542" s="6">
        <f t="shared" si="33"/>
        <v>86.86</v>
      </c>
      <c r="R542" s="6">
        <f t="shared" si="34"/>
        <v>75.42</v>
      </c>
      <c r="S542" s="8">
        <f t="shared" si="35"/>
        <v>0.46475228000985952</v>
      </c>
      <c r="T542" s="5">
        <f>YEAR(SalesDataTable[[#This Row],[Order Date]])</f>
        <v>2026</v>
      </c>
    </row>
    <row r="543" spans="1:20" ht="15.6">
      <c r="A543" s="2">
        <v>673</v>
      </c>
      <c r="B543" s="3">
        <v>46122</v>
      </c>
      <c r="C543" s="13">
        <f>YEAR(SalesDataTable[[#This Row],[Order Date]])</f>
        <v>2026</v>
      </c>
      <c r="D543" s="4" t="str">
        <f>"Q"&amp;ROUNDUP(MONTH(SalesDataTable[[#This Row],[Order Date]])/3,0)</f>
        <v>Q2</v>
      </c>
      <c r="E543" s="4" t="str">
        <f>TEXT(SalesDataTable[[#This Row],[Order Date]],"MMM")</f>
        <v>Apr</v>
      </c>
      <c r="F543" s="4" t="s">
        <v>20</v>
      </c>
      <c r="G543" s="4" t="s">
        <v>33</v>
      </c>
      <c r="H543" s="4" t="s">
        <v>19</v>
      </c>
      <c r="I543" s="4" t="s">
        <v>13</v>
      </c>
      <c r="J543" s="4" t="s">
        <v>23</v>
      </c>
      <c r="K543" s="4" t="s">
        <v>29</v>
      </c>
      <c r="L543" s="9">
        <v>2</v>
      </c>
      <c r="M543" s="6">
        <v>191.11</v>
      </c>
      <c r="N543" s="7">
        <v>0</v>
      </c>
      <c r="O543" s="6">
        <v>103.58</v>
      </c>
      <c r="P543" s="6">
        <f t="shared" si="32"/>
        <v>382.22</v>
      </c>
      <c r="Q543" s="6">
        <f t="shared" si="33"/>
        <v>207.16</v>
      </c>
      <c r="R543" s="6">
        <f t="shared" si="34"/>
        <v>175.06000000000003</v>
      </c>
      <c r="S543" s="8">
        <f t="shared" si="35"/>
        <v>0.45800847679346979</v>
      </c>
      <c r="T543" s="5">
        <f>YEAR(SalesDataTable[[#This Row],[Order Date]])</f>
        <v>2026</v>
      </c>
    </row>
    <row r="544" spans="1:20" ht="15.6">
      <c r="A544" s="2">
        <v>888</v>
      </c>
      <c r="B544" s="3">
        <v>46122</v>
      </c>
      <c r="C544" s="13">
        <f>YEAR(SalesDataTable[[#This Row],[Order Date]])</f>
        <v>2026</v>
      </c>
      <c r="D544" s="4" t="str">
        <f>"Q"&amp;ROUNDUP(MONTH(SalesDataTable[[#This Row],[Order Date]])/3,0)</f>
        <v>Q2</v>
      </c>
      <c r="E544" s="4" t="str">
        <f>TEXT(SalesDataTable[[#This Row],[Order Date]],"MMM")</f>
        <v>Apr</v>
      </c>
      <c r="F544" s="4" t="s">
        <v>20</v>
      </c>
      <c r="G544" s="4" t="s">
        <v>31</v>
      </c>
      <c r="H544" s="4" t="s">
        <v>19</v>
      </c>
      <c r="I544" s="4" t="s">
        <v>13</v>
      </c>
      <c r="J544" s="4" t="s">
        <v>4</v>
      </c>
      <c r="K544" s="4" t="s">
        <v>26</v>
      </c>
      <c r="L544" s="9">
        <v>2</v>
      </c>
      <c r="M544" s="6">
        <v>40.58</v>
      </c>
      <c r="N544" s="7">
        <v>0.05</v>
      </c>
      <c r="O544" s="6">
        <v>17.149999999999999</v>
      </c>
      <c r="P544" s="6">
        <f t="shared" si="32"/>
        <v>77.10199999999999</v>
      </c>
      <c r="Q544" s="6">
        <f t="shared" si="33"/>
        <v>34.299999999999997</v>
      </c>
      <c r="R544" s="6">
        <f t="shared" si="34"/>
        <v>42.801999999999992</v>
      </c>
      <c r="S544" s="8">
        <f t="shared" si="35"/>
        <v>0.55513475655625011</v>
      </c>
      <c r="T544" s="5">
        <f>YEAR(SalesDataTable[[#This Row],[Order Date]])</f>
        <v>2026</v>
      </c>
    </row>
    <row r="545" spans="1:20" ht="15.6">
      <c r="A545" s="2">
        <v>1541</v>
      </c>
      <c r="B545" s="3">
        <v>46122</v>
      </c>
      <c r="C545" s="13">
        <f>YEAR(SalesDataTable[[#This Row],[Order Date]])</f>
        <v>2026</v>
      </c>
      <c r="D545" s="4" t="str">
        <f>"Q"&amp;ROUNDUP(MONTH(SalesDataTable[[#This Row],[Order Date]])/3,0)</f>
        <v>Q2</v>
      </c>
      <c r="E545" s="4" t="str">
        <f>TEXT(SalesDataTable[[#This Row],[Order Date]],"MMM")</f>
        <v>Apr</v>
      </c>
      <c r="F545" s="4" t="s">
        <v>0</v>
      </c>
      <c r="G545" s="4" t="s">
        <v>50</v>
      </c>
      <c r="H545" s="4" t="s">
        <v>28</v>
      </c>
      <c r="I545" s="4" t="s">
        <v>3</v>
      </c>
      <c r="J545" s="4" t="s">
        <v>23</v>
      </c>
      <c r="K545" s="4" t="s">
        <v>40</v>
      </c>
      <c r="L545" s="9">
        <v>1</v>
      </c>
      <c r="M545" s="6">
        <v>83.44</v>
      </c>
      <c r="N545" s="7">
        <v>0</v>
      </c>
      <c r="O545" s="6">
        <v>40.299999999999997</v>
      </c>
      <c r="P545" s="6">
        <f t="shared" si="32"/>
        <v>83.44</v>
      </c>
      <c r="Q545" s="6">
        <f t="shared" si="33"/>
        <v>40.299999999999997</v>
      </c>
      <c r="R545" s="6">
        <f t="shared" si="34"/>
        <v>43.14</v>
      </c>
      <c r="S545" s="8">
        <f t="shared" si="35"/>
        <v>0.51701821668264625</v>
      </c>
      <c r="T545" s="5">
        <f>YEAR(SalesDataTable[[#This Row],[Order Date]])</f>
        <v>2026</v>
      </c>
    </row>
    <row r="546" spans="1:20" ht="15.6">
      <c r="A546" s="2">
        <v>1881</v>
      </c>
      <c r="B546" s="3">
        <v>46122</v>
      </c>
      <c r="C546" s="13">
        <f>YEAR(SalesDataTable[[#This Row],[Order Date]])</f>
        <v>2026</v>
      </c>
      <c r="D546" s="4" t="str">
        <f>"Q"&amp;ROUNDUP(MONTH(SalesDataTable[[#This Row],[Order Date]])/3,0)</f>
        <v>Q2</v>
      </c>
      <c r="E546" s="4" t="str">
        <f>TEXT(SalesDataTable[[#This Row],[Order Date]],"MMM")</f>
        <v>Apr</v>
      </c>
      <c r="F546" s="4" t="s">
        <v>20</v>
      </c>
      <c r="G546" s="4" t="s">
        <v>31</v>
      </c>
      <c r="H546" s="4" t="s">
        <v>28</v>
      </c>
      <c r="I546" s="4" t="s">
        <v>13</v>
      </c>
      <c r="J546" s="4" t="s">
        <v>34</v>
      </c>
      <c r="K546" s="4" t="s">
        <v>45</v>
      </c>
      <c r="L546" s="9">
        <v>1</v>
      </c>
      <c r="M546" s="6">
        <v>49.61</v>
      </c>
      <c r="N546" s="7">
        <v>0</v>
      </c>
      <c r="O546" s="6">
        <v>21.92</v>
      </c>
      <c r="P546" s="6">
        <f t="shared" si="32"/>
        <v>49.61</v>
      </c>
      <c r="Q546" s="6">
        <f t="shared" si="33"/>
        <v>21.92</v>
      </c>
      <c r="R546" s="6">
        <f t="shared" si="34"/>
        <v>27.689999999999998</v>
      </c>
      <c r="S546" s="8">
        <f t="shared" si="35"/>
        <v>0.55815359806490628</v>
      </c>
      <c r="T546" s="5">
        <f>YEAR(SalesDataTable[[#This Row],[Order Date]])</f>
        <v>2026</v>
      </c>
    </row>
    <row r="547" spans="1:20" ht="15.6">
      <c r="A547" s="2">
        <v>2007</v>
      </c>
      <c r="B547" s="3">
        <v>46122</v>
      </c>
      <c r="C547" s="13">
        <f>YEAR(SalesDataTable[[#This Row],[Order Date]])</f>
        <v>2026</v>
      </c>
      <c r="D547" s="4" t="str">
        <f>"Q"&amp;ROUNDUP(MONTH(SalesDataTable[[#This Row],[Order Date]])/3,0)</f>
        <v>Q2</v>
      </c>
      <c r="E547" s="4" t="str">
        <f>TEXT(SalesDataTable[[#This Row],[Order Date]],"MMM")</f>
        <v>Apr</v>
      </c>
      <c r="F547" s="4" t="s">
        <v>20</v>
      </c>
      <c r="G547" s="4" t="s">
        <v>33</v>
      </c>
      <c r="H547" s="4" t="s">
        <v>2</v>
      </c>
      <c r="I547" s="4" t="s">
        <v>3</v>
      </c>
      <c r="J547" s="4" t="s">
        <v>34</v>
      </c>
      <c r="K547" s="4" t="s">
        <v>38</v>
      </c>
      <c r="L547" s="9">
        <v>2</v>
      </c>
      <c r="M547" s="6">
        <v>123.31</v>
      </c>
      <c r="N547" s="7">
        <v>0</v>
      </c>
      <c r="O547" s="6">
        <v>69.239999999999995</v>
      </c>
      <c r="P547" s="6">
        <f t="shared" si="32"/>
        <v>246.62</v>
      </c>
      <c r="Q547" s="6">
        <f t="shared" si="33"/>
        <v>138.47999999999999</v>
      </c>
      <c r="R547" s="6">
        <f t="shared" si="34"/>
        <v>108.14000000000001</v>
      </c>
      <c r="S547" s="8">
        <f t="shared" si="35"/>
        <v>0.43848836266320662</v>
      </c>
      <c r="T547" s="5">
        <f>YEAR(SalesDataTable[[#This Row],[Order Date]])</f>
        <v>2026</v>
      </c>
    </row>
    <row r="548" spans="1:20" ht="15.6">
      <c r="A548" s="2">
        <v>2312</v>
      </c>
      <c r="B548" s="3">
        <v>46122</v>
      </c>
      <c r="C548" s="13">
        <f>YEAR(SalesDataTable[[#This Row],[Order Date]])</f>
        <v>2026</v>
      </c>
      <c r="D548" s="4" t="str">
        <f>"Q"&amp;ROUNDUP(MONTH(SalesDataTable[[#This Row],[Order Date]])/3,0)</f>
        <v>Q2</v>
      </c>
      <c r="E548" s="4" t="str">
        <f>TEXT(SalesDataTable[[#This Row],[Order Date]],"MMM")</f>
        <v>Apr</v>
      </c>
      <c r="F548" s="4" t="s">
        <v>0</v>
      </c>
      <c r="G548" s="4" t="s">
        <v>50</v>
      </c>
      <c r="H548" s="4" t="s">
        <v>19</v>
      </c>
      <c r="I548" s="4" t="s">
        <v>13</v>
      </c>
      <c r="J548" s="4" t="s">
        <v>9</v>
      </c>
      <c r="K548" s="4" t="s">
        <v>10</v>
      </c>
      <c r="L548" s="9">
        <v>1</v>
      </c>
      <c r="M548" s="6">
        <v>93.35</v>
      </c>
      <c r="N548" s="7">
        <v>0.1</v>
      </c>
      <c r="O548" s="6">
        <v>45.54</v>
      </c>
      <c r="P548" s="6">
        <f t="shared" si="32"/>
        <v>84.015000000000001</v>
      </c>
      <c r="Q548" s="6">
        <f t="shared" si="33"/>
        <v>45.54</v>
      </c>
      <c r="R548" s="6">
        <f t="shared" si="34"/>
        <v>38.475000000000001</v>
      </c>
      <c r="S548" s="8">
        <f t="shared" si="35"/>
        <v>0.45795393679700053</v>
      </c>
      <c r="T548" s="5">
        <f>YEAR(SalesDataTable[[#This Row],[Order Date]])</f>
        <v>2026</v>
      </c>
    </row>
    <row r="549" spans="1:20" ht="15.6">
      <c r="A549" s="2">
        <v>4493</v>
      </c>
      <c r="B549" s="3">
        <v>46122</v>
      </c>
      <c r="C549" s="13">
        <f>YEAR(SalesDataTable[[#This Row],[Order Date]])</f>
        <v>2026</v>
      </c>
      <c r="D549" s="4" t="str">
        <f>"Q"&amp;ROUNDUP(MONTH(SalesDataTable[[#This Row],[Order Date]])/3,0)</f>
        <v>Q2</v>
      </c>
      <c r="E549" s="4" t="str">
        <f>TEXT(SalesDataTable[[#This Row],[Order Date]],"MMM")</f>
        <v>Apr</v>
      </c>
      <c r="F549" s="4" t="s">
        <v>0</v>
      </c>
      <c r="G549" s="4" t="s">
        <v>1</v>
      </c>
      <c r="H549" s="4" t="s">
        <v>8</v>
      </c>
      <c r="I549" s="4" t="s">
        <v>16</v>
      </c>
      <c r="J549" s="4" t="s">
        <v>9</v>
      </c>
      <c r="K549" s="4" t="s">
        <v>10</v>
      </c>
      <c r="L549" s="9">
        <v>5</v>
      </c>
      <c r="M549" s="6">
        <v>92.63</v>
      </c>
      <c r="N549" s="7">
        <v>0.15</v>
      </c>
      <c r="O549" s="6">
        <v>46.33</v>
      </c>
      <c r="P549" s="6">
        <f t="shared" si="32"/>
        <v>393.67749999999995</v>
      </c>
      <c r="Q549" s="6">
        <f t="shared" si="33"/>
        <v>231.64999999999998</v>
      </c>
      <c r="R549" s="6">
        <f t="shared" si="34"/>
        <v>162.02749999999997</v>
      </c>
      <c r="S549" s="8">
        <f t="shared" si="35"/>
        <v>0.41157419461361139</v>
      </c>
      <c r="T549" s="5">
        <f>YEAR(SalesDataTable[[#This Row],[Order Date]])</f>
        <v>2026</v>
      </c>
    </row>
    <row r="550" spans="1:20" ht="15.6">
      <c r="A550" s="2">
        <v>2072</v>
      </c>
      <c r="B550" s="3">
        <v>46123</v>
      </c>
      <c r="C550" s="13">
        <f>YEAR(SalesDataTable[[#This Row],[Order Date]])</f>
        <v>2026</v>
      </c>
      <c r="D550" s="4" t="str">
        <f>"Q"&amp;ROUNDUP(MONTH(SalesDataTable[[#This Row],[Order Date]])/3,0)</f>
        <v>Q2</v>
      </c>
      <c r="E550" s="4" t="str">
        <f>TEXT(SalesDataTable[[#This Row],[Order Date]],"MMM")</f>
        <v>Apr</v>
      </c>
      <c r="F550" s="4" t="s">
        <v>0</v>
      </c>
      <c r="G550" s="4" t="s">
        <v>36</v>
      </c>
      <c r="H550" s="4" t="s">
        <v>2</v>
      </c>
      <c r="I550" s="4" t="s">
        <v>13</v>
      </c>
      <c r="J550" s="4" t="s">
        <v>23</v>
      </c>
      <c r="K550" s="4" t="s">
        <v>51</v>
      </c>
      <c r="L550" s="9">
        <v>4</v>
      </c>
      <c r="M550" s="6">
        <v>124.87</v>
      </c>
      <c r="N550" s="7">
        <v>0.1</v>
      </c>
      <c r="O550" s="6">
        <v>62.03</v>
      </c>
      <c r="P550" s="6">
        <f t="shared" si="32"/>
        <v>449.53200000000004</v>
      </c>
      <c r="Q550" s="6">
        <f t="shared" si="33"/>
        <v>248.12</v>
      </c>
      <c r="R550" s="6">
        <f t="shared" si="34"/>
        <v>201.41200000000003</v>
      </c>
      <c r="S550" s="8">
        <f t="shared" si="35"/>
        <v>0.44804819234225823</v>
      </c>
      <c r="T550" s="5">
        <f>YEAR(SalesDataTable[[#This Row],[Order Date]])</f>
        <v>2026</v>
      </c>
    </row>
    <row r="551" spans="1:20" ht="15.6">
      <c r="A551" s="2">
        <v>2142</v>
      </c>
      <c r="B551" s="3">
        <v>46123</v>
      </c>
      <c r="C551" s="13">
        <f>YEAR(SalesDataTable[[#This Row],[Order Date]])</f>
        <v>2026</v>
      </c>
      <c r="D551" s="4" t="str">
        <f>"Q"&amp;ROUNDUP(MONTH(SalesDataTable[[#This Row],[Order Date]])/3,0)</f>
        <v>Q2</v>
      </c>
      <c r="E551" s="4" t="str">
        <f>TEXT(SalesDataTable[[#This Row],[Order Date]],"MMM")</f>
        <v>Apr</v>
      </c>
      <c r="F551" s="4" t="s">
        <v>20</v>
      </c>
      <c r="G551" s="4" t="s">
        <v>21</v>
      </c>
      <c r="H551" s="4" t="s">
        <v>28</v>
      </c>
      <c r="I551" s="4" t="s">
        <v>13</v>
      </c>
      <c r="J551" s="4" t="s">
        <v>23</v>
      </c>
      <c r="K551" s="4" t="s">
        <v>24</v>
      </c>
      <c r="L551" s="9">
        <v>1</v>
      </c>
      <c r="M551" s="6">
        <v>339.64</v>
      </c>
      <c r="N551" s="7">
        <v>0.1</v>
      </c>
      <c r="O551" s="6">
        <v>195.81</v>
      </c>
      <c r="P551" s="6">
        <f t="shared" si="32"/>
        <v>305.67599999999999</v>
      </c>
      <c r="Q551" s="6">
        <f t="shared" si="33"/>
        <v>195.81</v>
      </c>
      <c r="R551" s="6">
        <f t="shared" si="34"/>
        <v>109.86599999999999</v>
      </c>
      <c r="S551" s="8">
        <f t="shared" si="35"/>
        <v>0.35941977780394924</v>
      </c>
      <c r="T551" s="5">
        <f>YEAR(SalesDataTable[[#This Row],[Order Date]])</f>
        <v>2026</v>
      </c>
    </row>
    <row r="552" spans="1:20" ht="15.6">
      <c r="A552" s="2">
        <v>2911</v>
      </c>
      <c r="B552" s="3">
        <v>46123</v>
      </c>
      <c r="C552" s="13">
        <f>YEAR(SalesDataTable[[#This Row],[Order Date]])</f>
        <v>2026</v>
      </c>
      <c r="D552" s="4" t="str">
        <f>"Q"&amp;ROUNDUP(MONTH(SalesDataTable[[#This Row],[Order Date]])/3,0)</f>
        <v>Q2</v>
      </c>
      <c r="E552" s="4" t="str">
        <f>TEXT(SalesDataTable[[#This Row],[Order Date]],"MMM")</f>
        <v>Apr</v>
      </c>
      <c r="F552" s="4" t="s">
        <v>11</v>
      </c>
      <c r="G552" s="4" t="s">
        <v>12</v>
      </c>
      <c r="H552" s="4" t="s">
        <v>19</v>
      </c>
      <c r="I552" s="4" t="s">
        <v>13</v>
      </c>
      <c r="J552" s="4" t="s">
        <v>4</v>
      </c>
      <c r="K552" s="4" t="s">
        <v>22</v>
      </c>
      <c r="L552" s="9">
        <v>1</v>
      </c>
      <c r="M552" s="6">
        <v>50.86</v>
      </c>
      <c r="N552" s="7">
        <v>0.05</v>
      </c>
      <c r="O552" s="6">
        <v>22.1</v>
      </c>
      <c r="P552" s="6">
        <f t="shared" si="32"/>
        <v>48.317</v>
      </c>
      <c r="Q552" s="6">
        <f t="shared" si="33"/>
        <v>22.1</v>
      </c>
      <c r="R552" s="6">
        <f t="shared" si="34"/>
        <v>26.216999999999999</v>
      </c>
      <c r="S552" s="8">
        <f t="shared" si="35"/>
        <v>0.54260405240391574</v>
      </c>
      <c r="T552" s="5">
        <f>YEAR(SalesDataTable[[#This Row],[Order Date]])</f>
        <v>2026</v>
      </c>
    </row>
    <row r="553" spans="1:20" ht="15.6">
      <c r="A553" s="2">
        <v>4276</v>
      </c>
      <c r="B553" s="3">
        <v>46123</v>
      </c>
      <c r="C553" s="13">
        <f>YEAR(SalesDataTable[[#This Row],[Order Date]])</f>
        <v>2026</v>
      </c>
      <c r="D553" s="4" t="str">
        <f>"Q"&amp;ROUNDUP(MONTH(SalesDataTable[[#This Row],[Order Date]])/3,0)</f>
        <v>Q2</v>
      </c>
      <c r="E553" s="4" t="str">
        <f>TEXT(SalesDataTable[[#This Row],[Order Date]],"MMM")</f>
        <v>Apr</v>
      </c>
      <c r="F553" s="4" t="s">
        <v>20</v>
      </c>
      <c r="G553" s="4" t="s">
        <v>33</v>
      </c>
      <c r="H553" s="4" t="s">
        <v>2</v>
      </c>
      <c r="I553" s="4" t="s">
        <v>13</v>
      </c>
      <c r="J553" s="4" t="s">
        <v>14</v>
      </c>
      <c r="K553" s="4" t="s">
        <v>48</v>
      </c>
      <c r="L553" s="9">
        <v>2</v>
      </c>
      <c r="M553" s="6">
        <v>167.01</v>
      </c>
      <c r="N553" s="7">
        <v>0</v>
      </c>
      <c r="O553" s="6">
        <v>89.8</v>
      </c>
      <c r="P553" s="6">
        <f t="shared" si="32"/>
        <v>334.02</v>
      </c>
      <c r="Q553" s="6">
        <f t="shared" si="33"/>
        <v>179.6</v>
      </c>
      <c r="R553" s="6">
        <f t="shared" si="34"/>
        <v>154.41999999999999</v>
      </c>
      <c r="S553" s="8">
        <f t="shared" si="35"/>
        <v>0.46230764624872761</v>
      </c>
      <c r="T553" s="5">
        <f>YEAR(SalesDataTable[[#This Row],[Order Date]])</f>
        <v>2026</v>
      </c>
    </row>
    <row r="554" spans="1:20" ht="15.6">
      <c r="A554" s="2">
        <v>5077</v>
      </c>
      <c r="B554" s="3">
        <v>46123</v>
      </c>
      <c r="C554" s="13">
        <f>YEAR(SalesDataTable[[#This Row],[Order Date]])</f>
        <v>2026</v>
      </c>
      <c r="D554" s="4" t="str">
        <f>"Q"&amp;ROUNDUP(MONTH(SalesDataTable[[#This Row],[Order Date]])/3,0)</f>
        <v>Q2</v>
      </c>
      <c r="E554" s="4" t="str">
        <f>TEXT(SalesDataTable[[#This Row],[Order Date]],"MMM")</f>
        <v>Apr</v>
      </c>
      <c r="F554" s="4" t="s">
        <v>20</v>
      </c>
      <c r="G554" s="4" t="s">
        <v>33</v>
      </c>
      <c r="H554" s="4" t="s">
        <v>28</v>
      </c>
      <c r="I554" s="4" t="s">
        <v>3</v>
      </c>
      <c r="J554" s="4" t="s">
        <v>9</v>
      </c>
      <c r="K554" s="4" t="s">
        <v>10</v>
      </c>
      <c r="L554" s="9">
        <v>2</v>
      </c>
      <c r="M554" s="6">
        <v>92.63</v>
      </c>
      <c r="N554" s="7">
        <v>0.15</v>
      </c>
      <c r="O554" s="6">
        <v>44.96</v>
      </c>
      <c r="P554" s="6">
        <f t="shared" si="32"/>
        <v>157.47099999999998</v>
      </c>
      <c r="Q554" s="6">
        <f t="shared" si="33"/>
        <v>89.92</v>
      </c>
      <c r="R554" s="6">
        <f t="shared" si="34"/>
        <v>67.550999999999974</v>
      </c>
      <c r="S554" s="8">
        <f t="shared" si="35"/>
        <v>0.42897422382533917</v>
      </c>
      <c r="T554" s="5">
        <f>YEAR(SalesDataTable[[#This Row],[Order Date]])</f>
        <v>2026</v>
      </c>
    </row>
    <row r="555" spans="1:20" ht="15.6">
      <c r="A555" s="2">
        <v>1259</v>
      </c>
      <c r="B555" s="3">
        <v>46124</v>
      </c>
      <c r="C555" s="13">
        <f>YEAR(SalesDataTable[[#This Row],[Order Date]])</f>
        <v>2026</v>
      </c>
      <c r="D555" s="4" t="str">
        <f>"Q"&amp;ROUNDUP(MONTH(SalesDataTable[[#This Row],[Order Date]])/3,0)</f>
        <v>Q2</v>
      </c>
      <c r="E555" s="4" t="str">
        <f>TEXT(SalesDataTable[[#This Row],[Order Date]],"MMM")</f>
        <v>Apr</v>
      </c>
      <c r="F555" s="4" t="s">
        <v>6</v>
      </c>
      <c r="G555" s="4" t="s">
        <v>43</v>
      </c>
      <c r="H555" s="4" t="s">
        <v>28</v>
      </c>
      <c r="I555" s="4" t="s">
        <v>13</v>
      </c>
      <c r="J555" s="4" t="s">
        <v>9</v>
      </c>
      <c r="K555" s="4" t="s">
        <v>37</v>
      </c>
      <c r="L555" s="9">
        <v>2</v>
      </c>
      <c r="M555" s="6">
        <v>151.01</v>
      </c>
      <c r="N555" s="7">
        <v>0</v>
      </c>
      <c r="O555" s="6">
        <v>80.209999999999994</v>
      </c>
      <c r="P555" s="6">
        <f t="shared" si="32"/>
        <v>302.02</v>
      </c>
      <c r="Q555" s="6">
        <f t="shared" si="33"/>
        <v>160.41999999999999</v>
      </c>
      <c r="R555" s="6">
        <f t="shared" si="34"/>
        <v>141.6</v>
      </c>
      <c r="S555" s="8">
        <f t="shared" si="35"/>
        <v>0.4688431229719886</v>
      </c>
      <c r="T555" s="5">
        <f>YEAR(SalesDataTable[[#This Row],[Order Date]])</f>
        <v>2026</v>
      </c>
    </row>
    <row r="556" spans="1:20" ht="15.6">
      <c r="A556" s="2">
        <v>1720</v>
      </c>
      <c r="B556" s="3">
        <v>46124</v>
      </c>
      <c r="C556" s="13">
        <f>YEAR(SalesDataTable[[#This Row],[Order Date]])</f>
        <v>2026</v>
      </c>
      <c r="D556" s="4" t="str">
        <f>"Q"&amp;ROUNDUP(MONTH(SalesDataTable[[#This Row],[Order Date]])/3,0)</f>
        <v>Q2</v>
      </c>
      <c r="E556" s="4" t="str">
        <f>TEXT(SalesDataTable[[#This Row],[Order Date]],"MMM")</f>
        <v>Apr</v>
      </c>
      <c r="F556" s="4" t="s">
        <v>0</v>
      </c>
      <c r="G556" s="4" t="s">
        <v>50</v>
      </c>
      <c r="H556" s="4" t="s">
        <v>2</v>
      </c>
      <c r="I556" s="4" t="s">
        <v>13</v>
      </c>
      <c r="J556" s="4" t="s">
        <v>9</v>
      </c>
      <c r="K556" s="4" t="s">
        <v>10</v>
      </c>
      <c r="L556" s="9">
        <v>2</v>
      </c>
      <c r="M556" s="6">
        <v>92.07</v>
      </c>
      <c r="N556" s="7">
        <v>0</v>
      </c>
      <c r="O556" s="6">
        <v>44.1</v>
      </c>
      <c r="P556" s="6">
        <f t="shared" si="32"/>
        <v>184.14</v>
      </c>
      <c r="Q556" s="6">
        <f t="shared" si="33"/>
        <v>88.2</v>
      </c>
      <c r="R556" s="6">
        <f t="shared" si="34"/>
        <v>95.939999999999984</v>
      </c>
      <c r="S556" s="8">
        <f t="shared" si="35"/>
        <v>0.52101661779081132</v>
      </c>
      <c r="T556" s="5">
        <f>YEAR(SalesDataTable[[#This Row],[Order Date]])</f>
        <v>2026</v>
      </c>
    </row>
    <row r="557" spans="1:20" ht="15.6">
      <c r="A557" s="2">
        <v>1975</v>
      </c>
      <c r="B557" s="3">
        <v>46124</v>
      </c>
      <c r="C557" s="13">
        <f>YEAR(SalesDataTable[[#This Row],[Order Date]])</f>
        <v>2026</v>
      </c>
      <c r="D557" s="4" t="str">
        <f>"Q"&amp;ROUNDUP(MONTH(SalesDataTable[[#This Row],[Order Date]])/3,0)</f>
        <v>Q2</v>
      </c>
      <c r="E557" s="4" t="str">
        <f>TEXT(SalesDataTable[[#This Row],[Order Date]],"MMM")</f>
        <v>Apr</v>
      </c>
      <c r="F557" s="4" t="s">
        <v>0</v>
      </c>
      <c r="G557" s="4" t="s">
        <v>50</v>
      </c>
      <c r="H557" s="4" t="s">
        <v>2</v>
      </c>
      <c r="I557" s="4" t="s">
        <v>3</v>
      </c>
      <c r="J557" s="4" t="s">
        <v>34</v>
      </c>
      <c r="K557" s="4" t="s">
        <v>42</v>
      </c>
      <c r="L557" s="9">
        <v>1</v>
      </c>
      <c r="M557" s="6">
        <v>36.840000000000003</v>
      </c>
      <c r="N557" s="7">
        <v>0.1</v>
      </c>
      <c r="O557" s="6">
        <v>13.86</v>
      </c>
      <c r="P557" s="6">
        <f t="shared" si="32"/>
        <v>33.156000000000006</v>
      </c>
      <c r="Q557" s="6">
        <f t="shared" si="33"/>
        <v>13.86</v>
      </c>
      <c r="R557" s="6">
        <f t="shared" si="34"/>
        <v>19.296000000000006</v>
      </c>
      <c r="S557" s="8">
        <f t="shared" si="35"/>
        <v>0.58197611292073836</v>
      </c>
      <c r="T557" s="5">
        <f>YEAR(SalesDataTable[[#This Row],[Order Date]])</f>
        <v>2026</v>
      </c>
    </row>
    <row r="558" spans="1:20" ht="15.6">
      <c r="A558" s="2">
        <v>2848</v>
      </c>
      <c r="B558" s="3">
        <v>46124</v>
      </c>
      <c r="C558" s="13">
        <f>YEAR(SalesDataTable[[#This Row],[Order Date]])</f>
        <v>2026</v>
      </c>
      <c r="D558" s="4" t="str">
        <f>"Q"&amp;ROUNDUP(MONTH(SalesDataTable[[#This Row],[Order Date]])/3,0)</f>
        <v>Q2</v>
      </c>
      <c r="E558" s="4" t="str">
        <f>TEXT(SalesDataTable[[#This Row],[Order Date]],"MMM")</f>
        <v>Apr</v>
      </c>
      <c r="F558" s="4" t="s">
        <v>6</v>
      </c>
      <c r="G558" s="4" t="s">
        <v>27</v>
      </c>
      <c r="H558" s="4" t="s">
        <v>2</v>
      </c>
      <c r="I558" s="4" t="s">
        <v>13</v>
      </c>
      <c r="J558" s="4" t="s">
        <v>9</v>
      </c>
      <c r="K558" s="4" t="s">
        <v>46</v>
      </c>
      <c r="L558" s="9">
        <v>1</v>
      </c>
      <c r="M558" s="6">
        <v>71.64</v>
      </c>
      <c r="N558" s="7">
        <v>0.05</v>
      </c>
      <c r="O558" s="6">
        <v>32.729999999999997</v>
      </c>
      <c r="P558" s="6">
        <f t="shared" si="32"/>
        <v>68.057999999999993</v>
      </c>
      <c r="Q558" s="6">
        <f t="shared" si="33"/>
        <v>32.729999999999997</v>
      </c>
      <c r="R558" s="6">
        <f t="shared" si="34"/>
        <v>35.327999999999996</v>
      </c>
      <c r="S558" s="8">
        <f t="shared" si="35"/>
        <v>0.51908666137706072</v>
      </c>
      <c r="T558" s="5">
        <f>YEAR(SalesDataTable[[#This Row],[Order Date]])</f>
        <v>2026</v>
      </c>
    </row>
    <row r="559" spans="1:20" ht="15.6">
      <c r="A559" s="2">
        <v>2979</v>
      </c>
      <c r="B559" s="3">
        <v>46124</v>
      </c>
      <c r="C559" s="13">
        <f>YEAR(SalesDataTable[[#This Row],[Order Date]])</f>
        <v>2026</v>
      </c>
      <c r="D559" s="4" t="str">
        <f>"Q"&amp;ROUNDUP(MONTH(SalesDataTable[[#This Row],[Order Date]])/3,0)</f>
        <v>Q2</v>
      </c>
      <c r="E559" s="4" t="str">
        <f>TEXT(SalesDataTable[[#This Row],[Order Date]],"MMM")</f>
        <v>Apr</v>
      </c>
      <c r="F559" s="4" t="s">
        <v>6</v>
      </c>
      <c r="G559" s="4" t="s">
        <v>49</v>
      </c>
      <c r="H559" s="4" t="s">
        <v>2</v>
      </c>
      <c r="I559" s="4" t="s">
        <v>13</v>
      </c>
      <c r="J559" s="4" t="s">
        <v>34</v>
      </c>
      <c r="K559" s="4" t="s">
        <v>38</v>
      </c>
      <c r="L559" s="9">
        <v>1</v>
      </c>
      <c r="M559" s="6">
        <v>124.18</v>
      </c>
      <c r="N559" s="7">
        <v>0</v>
      </c>
      <c r="O559" s="6">
        <v>67.42</v>
      </c>
      <c r="P559" s="6">
        <f t="shared" si="32"/>
        <v>124.18</v>
      </c>
      <c r="Q559" s="6">
        <f t="shared" si="33"/>
        <v>67.42</v>
      </c>
      <c r="R559" s="6">
        <f t="shared" si="34"/>
        <v>56.760000000000005</v>
      </c>
      <c r="S559" s="8">
        <f t="shared" si="35"/>
        <v>0.45707843453052022</v>
      </c>
      <c r="T559" s="5">
        <f>YEAR(SalesDataTable[[#This Row],[Order Date]])</f>
        <v>2026</v>
      </c>
    </row>
    <row r="560" spans="1:20" ht="15.6">
      <c r="A560" s="2">
        <v>2996</v>
      </c>
      <c r="B560" s="3">
        <v>46124</v>
      </c>
      <c r="C560" s="13">
        <f>YEAR(SalesDataTable[[#This Row],[Order Date]])</f>
        <v>2026</v>
      </c>
      <c r="D560" s="4" t="str">
        <f>"Q"&amp;ROUNDUP(MONTH(SalesDataTable[[#This Row],[Order Date]])/3,0)</f>
        <v>Q2</v>
      </c>
      <c r="E560" s="4" t="str">
        <f>TEXT(SalesDataTable[[#This Row],[Order Date]],"MMM")</f>
        <v>Apr</v>
      </c>
      <c r="F560" s="4" t="s">
        <v>6</v>
      </c>
      <c r="G560" s="4" t="s">
        <v>43</v>
      </c>
      <c r="H560" s="4" t="s">
        <v>19</v>
      </c>
      <c r="I560" s="4" t="s">
        <v>13</v>
      </c>
      <c r="J560" s="4" t="s">
        <v>14</v>
      </c>
      <c r="K560" s="4" t="s">
        <v>44</v>
      </c>
      <c r="L560" s="9">
        <v>1</v>
      </c>
      <c r="M560" s="6">
        <v>134.94999999999999</v>
      </c>
      <c r="N560" s="7">
        <v>0</v>
      </c>
      <c r="O560" s="6">
        <v>67.849999999999994</v>
      </c>
      <c r="P560" s="6">
        <f t="shared" si="32"/>
        <v>134.94999999999999</v>
      </c>
      <c r="Q560" s="6">
        <f t="shared" si="33"/>
        <v>67.849999999999994</v>
      </c>
      <c r="R560" s="6">
        <f t="shared" si="34"/>
        <v>67.099999999999994</v>
      </c>
      <c r="S560" s="8">
        <f t="shared" si="35"/>
        <v>0.49722119303445722</v>
      </c>
      <c r="T560" s="5">
        <f>YEAR(SalesDataTable[[#This Row],[Order Date]])</f>
        <v>2026</v>
      </c>
    </row>
    <row r="561" spans="1:20" ht="15.6">
      <c r="A561" s="2">
        <v>749</v>
      </c>
      <c r="B561" s="3">
        <v>46125</v>
      </c>
      <c r="C561" s="13">
        <f>YEAR(SalesDataTable[[#This Row],[Order Date]])</f>
        <v>2026</v>
      </c>
      <c r="D561" s="4" t="str">
        <f>"Q"&amp;ROUNDUP(MONTH(SalesDataTable[[#This Row],[Order Date]])/3,0)</f>
        <v>Q2</v>
      </c>
      <c r="E561" s="4" t="str">
        <f>TEXT(SalesDataTable[[#This Row],[Order Date]],"MMM")</f>
        <v>Apr</v>
      </c>
      <c r="F561" s="4" t="s">
        <v>0</v>
      </c>
      <c r="G561" s="4" t="s">
        <v>50</v>
      </c>
      <c r="H561" s="4" t="s">
        <v>2</v>
      </c>
      <c r="I561" s="4" t="s">
        <v>13</v>
      </c>
      <c r="J561" s="4" t="s">
        <v>23</v>
      </c>
      <c r="K561" s="4" t="s">
        <v>51</v>
      </c>
      <c r="L561" s="9">
        <v>2</v>
      </c>
      <c r="M561" s="6">
        <v>124</v>
      </c>
      <c r="N561" s="7">
        <v>0</v>
      </c>
      <c r="O561" s="6">
        <v>60.14</v>
      </c>
      <c r="P561" s="6">
        <f t="shared" si="32"/>
        <v>248</v>
      </c>
      <c r="Q561" s="6">
        <f t="shared" si="33"/>
        <v>120.28</v>
      </c>
      <c r="R561" s="6">
        <f t="shared" si="34"/>
        <v>127.72</v>
      </c>
      <c r="S561" s="8">
        <f t="shared" si="35"/>
        <v>0.51500000000000001</v>
      </c>
      <c r="T561" s="5">
        <f>YEAR(SalesDataTable[[#This Row],[Order Date]])</f>
        <v>2026</v>
      </c>
    </row>
    <row r="562" spans="1:20" ht="15.6">
      <c r="A562" s="2">
        <v>1928</v>
      </c>
      <c r="B562" s="3">
        <v>46125</v>
      </c>
      <c r="C562" s="13">
        <f>YEAR(SalesDataTable[[#This Row],[Order Date]])</f>
        <v>2026</v>
      </c>
      <c r="D562" s="4" t="str">
        <f>"Q"&amp;ROUNDUP(MONTH(SalesDataTable[[#This Row],[Order Date]])/3,0)</f>
        <v>Q2</v>
      </c>
      <c r="E562" s="4" t="str">
        <f>TEXT(SalesDataTable[[#This Row],[Order Date]],"MMM")</f>
        <v>Apr</v>
      </c>
      <c r="F562" s="4" t="s">
        <v>20</v>
      </c>
      <c r="G562" s="4" t="s">
        <v>47</v>
      </c>
      <c r="H562" s="4" t="s">
        <v>28</v>
      </c>
      <c r="I562" s="4" t="s">
        <v>3</v>
      </c>
      <c r="J562" s="4" t="s">
        <v>34</v>
      </c>
      <c r="K562" s="4" t="s">
        <v>45</v>
      </c>
      <c r="L562" s="9">
        <v>2</v>
      </c>
      <c r="M562" s="6">
        <v>50.2</v>
      </c>
      <c r="N562" s="7">
        <v>0.1</v>
      </c>
      <c r="O562" s="6">
        <v>21.48</v>
      </c>
      <c r="P562" s="6">
        <f t="shared" si="32"/>
        <v>90.360000000000014</v>
      </c>
      <c r="Q562" s="6">
        <f t="shared" si="33"/>
        <v>42.96</v>
      </c>
      <c r="R562" s="6">
        <f t="shared" si="34"/>
        <v>47.400000000000013</v>
      </c>
      <c r="S562" s="8">
        <f t="shared" si="35"/>
        <v>0.5245683930942896</v>
      </c>
      <c r="T562" s="5">
        <f>YEAR(SalesDataTable[[#This Row],[Order Date]])</f>
        <v>2026</v>
      </c>
    </row>
    <row r="563" spans="1:20" ht="15.6">
      <c r="A563" s="2">
        <v>2486</v>
      </c>
      <c r="B563" s="3">
        <v>46125</v>
      </c>
      <c r="C563" s="13">
        <f>YEAR(SalesDataTable[[#This Row],[Order Date]])</f>
        <v>2026</v>
      </c>
      <c r="D563" s="4" t="str">
        <f>"Q"&amp;ROUNDUP(MONTH(SalesDataTable[[#This Row],[Order Date]])/3,0)</f>
        <v>Q2</v>
      </c>
      <c r="E563" s="4" t="str">
        <f>TEXT(SalesDataTable[[#This Row],[Order Date]],"MMM")</f>
        <v>Apr</v>
      </c>
      <c r="F563" s="4" t="s">
        <v>6</v>
      </c>
      <c r="G563" s="4" t="s">
        <v>41</v>
      </c>
      <c r="H563" s="4" t="s">
        <v>2</v>
      </c>
      <c r="I563" s="4" t="s">
        <v>16</v>
      </c>
      <c r="J563" s="4" t="s">
        <v>9</v>
      </c>
      <c r="K563" s="4" t="s">
        <v>10</v>
      </c>
      <c r="L563" s="9">
        <v>1</v>
      </c>
      <c r="M563" s="6">
        <v>93.65</v>
      </c>
      <c r="N563" s="7">
        <v>0</v>
      </c>
      <c r="O563" s="6">
        <v>44.15</v>
      </c>
      <c r="P563" s="6">
        <f t="shared" si="32"/>
        <v>93.65</v>
      </c>
      <c r="Q563" s="6">
        <f t="shared" si="33"/>
        <v>44.15</v>
      </c>
      <c r="R563" s="6">
        <f t="shared" si="34"/>
        <v>49.500000000000007</v>
      </c>
      <c r="S563" s="8">
        <f t="shared" si="35"/>
        <v>0.5285638013881474</v>
      </c>
      <c r="T563" s="5">
        <f>YEAR(SalesDataTable[[#This Row],[Order Date]])</f>
        <v>2026</v>
      </c>
    </row>
    <row r="564" spans="1:20" ht="15.6">
      <c r="A564" s="2">
        <v>2688</v>
      </c>
      <c r="B564" s="3">
        <v>46125</v>
      </c>
      <c r="C564" s="13">
        <f>YEAR(SalesDataTable[[#This Row],[Order Date]])</f>
        <v>2026</v>
      </c>
      <c r="D564" s="4" t="str">
        <f>"Q"&amp;ROUNDUP(MONTH(SalesDataTable[[#This Row],[Order Date]])/3,0)</f>
        <v>Q2</v>
      </c>
      <c r="E564" s="4" t="str">
        <f>TEXT(SalesDataTable[[#This Row],[Order Date]],"MMM")</f>
        <v>Apr</v>
      </c>
      <c r="F564" s="4" t="s">
        <v>11</v>
      </c>
      <c r="G564" s="4" t="s">
        <v>52</v>
      </c>
      <c r="H564" s="4" t="s">
        <v>28</v>
      </c>
      <c r="I564" s="4" t="s">
        <v>13</v>
      </c>
      <c r="J564" s="4" t="s">
        <v>14</v>
      </c>
      <c r="K564" s="4" t="s">
        <v>32</v>
      </c>
      <c r="L564" s="9">
        <v>5</v>
      </c>
      <c r="M564" s="6">
        <v>47.25</v>
      </c>
      <c r="N564" s="7">
        <v>0.1</v>
      </c>
      <c r="O564" s="6">
        <v>17.93</v>
      </c>
      <c r="P564" s="6">
        <f t="shared" si="32"/>
        <v>212.625</v>
      </c>
      <c r="Q564" s="6">
        <f t="shared" si="33"/>
        <v>89.65</v>
      </c>
      <c r="R564" s="6">
        <f t="shared" si="34"/>
        <v>122.97499999999999</v>
      </c>
      <c r="S564" s="8">
        <f t="shared" si="35"/>
        <v>0.57836566725455607</v>
      </c>
      <c r="T564" s="5">
        <f>YEAR(SalesDataTable[[#This Row],[Order Date]])</f>
        <v>2026</v>
      </c>
    </row>
    <row r="565" spans="1:20" ht="15.6">
      <c r="A565" s="2">
        <v>2712</v>
      </c>
      <c r="B565" s="3">
        <v>46125</v>
      </c>
      <c r="C565" s="13">
        <f>YEAR(SalesDataTable[[#This Row],[Order Date]])</f>
        <v>2026</v>
      </c>
      <c r="D565" s="4" t="str">
        <f>"Q"&amp;ROUNDUP(MONTH(SalesDataTable[[#This Row],[Order Date]])/3,0)</f>
        <v>Q2</v>
      </c>
      <c r="E565" s="4" t="str">
        <f>TEXT(SalesDataTable[[#This Row],[Order Date]],"MMM")</f>
        <v>Apr</v>
      </c>
      <c r="F565" s="4" t="s">
        <v>11</v>
      </c>
      <c r="G565" s="4" t="s">
        <v>25</v>
      </c>
      <c r="H565" s="4" t="s">
        <v>2</v>
      </c>
      <c r="I565" s="4" t="s">
        <v>3</v>
      </c>
      <c r="J565" s="4" t="s">
        <v>34</v>
      </c>
      <c r="K565" s="4" t="s">
        <v>42</v>
      </c>
      <c r="L565" s="9">
        <v>1</v>
      </c>
      <c r="M565" s="6">
        <v>35.69</v>
      </c>
      <c r="N565" s="7">
        <v>0.05</v>
      </c>
      <c r="O565" s="6">
        <v>13.53</v>
      </c>
      <c r="P565" s="6">
        <f t="shared" si="32"/>
        <v>33.905499999999996</v>
      </c>
      <c r="Q565" s="6">
        <f t="shared" si="33"/>
        <v>13.53</v>
      </c>
      <c r="R565" s="6">
        <f t="shared" si="34"/>
        <v>20.375499999999995</v>
      </c>
      <c r="S565" s="8">
        <f t="shared" si="35"/>
        <v>0.60094969842650892</v>
      </c>
      <c r="T565" s="5">
        <f>YEAR(SalesDataTable[[#This Row],[Order Date]])</f>
        <v>2026</v>
      </c>
    </row>
    <row r="566" spans="1:20" ht="15.6">
      <c r="A566" s="2">
        <v>3853</v>
      </c>
      <c r="B566" s="3">
        <v>46125</v>
      </c>
      <c r="C566" s="13">
        <f>YEAR(SalesDataTable[[#This Row],[Order Date]])</f>
        <v>2026</v>
      </c>
      <c r="D566" s="4" t="str">
        <f>"Q"&amp;ROUNDUP(MONTH(SalesDataTable[[#This Row],[Order Date]])/3,0)</f>
        <v>Q2</v>
      </c>
      <c r="E566" s="4" t="str">
        <f>TEXT(SalesDataTable[[#This Row],[Order Date]],"MMM")</f>
        <v>Apr</v>
      </c>
      <c r="F566" s="4" t="s">
        <v>20</v>
      </c>
      <c r="G566" s="4" t="s">
        <v>47</v>
      </c>
      <c r="H566" s="4" t="s">
        <v>2</v>
      </c>
      <c r="I566" s="4" t="s">
        <v>3</v>
      </c>
      <c r="J566" s="4" t="s">
        <v>14</v>
      </c>
      <c r="K566" s="4" t="s">
        <v>44</v>
      </c>
      <c r="L566" s="9">
        <v>3</v>
      </c>
      <c r="M566" s="6">
        <v>136.12</v>
      </c>
      <c r="N566" s="7">
        <v>0</v>
      </c>
      <c r="O566" s="6">
        <v>66.58</v>
      </c>
      <c r="P566" s="6">
        <f t="shared" si="32"/>
        <v>408.36</v>
      </c>
      <c r="Q566" s="6">
        <f t="shared" si="33"/>
        <v>199.74</v>
      </c>
      <c r="R566" s="6">
        <f t="shared" si="34"/>
        <v>208.62</v>
      </c>
      <c r="S566" s="8">
        <f t="shared" si="35"/>
        <v>0.51087275933000298</v>
      </c>
      <c r="T566" s="5">
        <f>YEAR(SalesDataTable[[#This Row],[Order Date]])</f>
        <v>2026</v>
      </c>
    </row>
    <row r="567" spans="1:20" ht="15.6">
      <c r="A567" s="2">
        <v>4043</v>
      </c>
      <c r="B567" s="3">
        <v>46125</v>
      </c>
      <c r="C567" s="13">
        <f>YEAR(SalesDataTable[[#This Row],[Order Date]])</f>
        <v>2026</v>
      </c>
      <c r="D567" s="4" t="str">
        <f>"Q"&amp;ROUNDUP(MONTH(SalesDataTable[[#This Row],[Order Date]])/3,0)</f>
        <v>Q2</v>
      </c>
      <c r="E567" s="4" t="str">
        <f>TEXT(SalesDataTable[[#This Row],[Order Date]],"MMM")</f>
        <v>Apr</v>
      </c>
      <c r="F567" s="4" t="s">
        <v>20</v>
      </c>
      <c r="G567" s="4" t="s">
        <v>31</v>
      </c>
      <c r="H567" s="4" t="s">
        <v>28</v>
      </c>
      <c r="I567" s="4" t="s">
        <v>13</v>
      </c>
      <c r="J567" s="4" t="s">
        <v>9</v>
      </c>
      <c r="K567" s="4" t="s">
        <v>37</v>
      </c>
      <c r="L567" s="9">
        <v>1</v>
      </c>
      <c r="M567" s="6">
        <v>155.88999999999999</v>
      </c>
      <c r="N567" s="7">
        <v>0</v>
      </c>
      <c r="O567" s="6">
        <v>77.260000000000005</v>
      </c>
      <c r="P567" s="6">
        <f t="shared" si="32"/>
        <v>155.88999999999999</v>
      </c>
      <c r="Q567" s="6">
        <f t="shared" si="33"/>
        <v>77.260000000000005</v>
      </c>
      <c r="R567" s="6">
        <f t="shared" si="34"/>
        <v>78.629999999999981</v>
      </c>
      <c r="S567" s="8">
        <f t="shared" si="35"/>
        <v>0.50439412406183837</v>
      </c>
      <c r="T567" s="5">
        <f>YEAR(SalesDataTable[[#This Row],[Order Date]])</f>
        <v>2026</v>
      </c>
    </row>
    <row r="568" spans="1:20" ht="15.6">
      <c r="A568" s="2">
        <v>290</v>
      </c>
      <c r="B568" s="3">
        <v>46126</v>
      </c>
      <c r="C568" s="13">
        <f>YEAR(SalesDataTable[[#This Row],[Order Date]])</f>
        <v>2026</v>
      </c>
      <c r="D568" s="4" t="str">
        <f>"Q"&amp;ROUNDUP(MONTH(SalesDataTable[[#This Row],[Order Date]])/3,0)</f>
        <v>Q2</v>
      </c>
      <c r="E568" s="4" t="str">
        <f>TEXT(SalesDataTable[[#This Row],[Order Date]],"MMM")</f>
        <v>Apr</v>
      </c>
      <c r="F568" s="4" t="s">
        <v>0</v>
      </c>
      <c r="G568" s="4" t="s">
        <v>50</v>
      </c>
      <c r="H568" s="4" t="s">
        <v>2</v>
      </c>
      <c r="I568" s="4" t="s">
        <v>16</v>
      </c>
      <c r="J568" s="4" t="s">
        <v>14</v>
      </c>
      <c r="K568" s="4" t="s">
        <v>44</v>
      </c>
      <c r="L568" s="9">
        <v>1</v>
      </c>
      <c r="M568" s="6">
        <v>130.81</v>
      </c>
      <c r="N568" s="7">
        <v>0</v>
      </c>
      <c r="O568" s="6">
        <v>67.86</v>
      </c>
      <c r="P568" s="6">
        <f t="shared" si="32"/>
        <v>130.81</v>
      </c>
      <c r="Q568" s="6">
        <f t="shared" si="33"/>
        <v>67.86</v>
      </c>
      <c r="R568" s="6">
        <f t="shared" si="34"/>
        <v>62.95</v>
      </c>
      <c r="S568" s="8">
        <f t="shared" si="35"/>
        <v>0.48123232168794439</v>
      </c>
      <c r="T568" s="5">
        <f>YEAR(SalesDataTable[[#This Row],[Order Date]])</f>
        <v>2026</v>
      </c>
    </row>
    <row r="569" spans="1:20" ht="15.6">
      <c r="A569" s="2">
        <v>2953</v>
      </c>
      <c r="B569" s="3">
        <v>46126</v>
      </c>
      <c r="C569" s="13">
        <f>YEAR(SalesDataTable[[#This Row],[Order Date]])</f>
        <v>2026</v>
      </c>
      <c r="D569" s="4" t="str">
        <f>"Q"&amp;ROUNDUP(MONTH(SalesDataTable[[#This Row],[Order Date]])/3,0)</f>
        <v>Q2</v>
      </c>
      <c r="E569" s="4" t="str">
        <f>TEXT(SalesDataTable[[#This Row],[Order Date]],"MMM")</f>
        <v>Apr</v>
      </c>
      <c r="F569" s="4" t="s">
        <v>0</v>
      </c>
      <c r="G569" s="4" t="s">
        <v>1</v>
      </c>
      <c r="H569" s="4" t="s">
        <v>2</v>
      </c>
      <c r="I569" s="4" t="s">
        <v>3</v>
      </c>
      <c r="J569" s="4" t="s">
        <v>14</v>
      </c>
      <c r="K569" s="4" t="s">
        <v>32</v>
      </c>
      <c r="L569" s="9">
        <v>2</v>
      </c>
      <c r="M569" s="6">
        <v>47.56</v>
      </c>
      <c r="N569" s="7">
        <v>0.05</v>
      </c>
      <c r="O569" s="6">
        <v>18.649999999999999</v>
      </c>
      <c r="P569" s="6">
        <f t="shared" si="32"/>
        <v>90.364000000000004</v>
      </c>
      <c r="Q569" s="6">
        <f t="shared" si="33"/>
        <v>37.299999999999997</v>
      </c>
      <c r="R569" s="6">
        <f t="shared" si="34"/>
        <v>53.064000000000007</v>
      </c>
      <c r="S569" s="8">
        <f t="shared" si="35"/>
        <v>0.58722500110663545</v>
      </c>
      <c r="T569" s="5">
        <f>YEAR(SalesDataTable[[#This Row],[Order Date]])</f>
        <v>2026</v>
      </c>
    </row>
    <row r="570" spans="1:20" ht="15.6">
      <c r="A570" s="2">
        <v>3179</v>
      </c>
      <c r="B570" s="3">
        <v>46126</v>
      </c>
      <c r="C570" s="13">
        <f>YEAR(SalesDataTable[[#This Row],[Order Date]])</f>
        <v>2026</v>
      </c>
      <c r="D570" s="4" t="str">
        <f>"Q"&amp;ROUNDUP(MONTH(SalesDataTable[[#This Row],[Order Date]])/3,0)</f>
        <v>Q2</v>
      </c>
      <c r="E570" s="4" t="str">
        <f>TEXT(SalesDataTable[[#This Row],[Order Date]],"MMM")</f>
        <v>Apr</v>
      </c>
      <c r="F570" s="4" t="s">
        <v>6</v>
      </c>
      <c r="G570" s="4" t="s">
        <v>49</v>
      </c>
      <c r="H570" s="4" t="s">
        <v>2</v>
      </c>
      <c r="I570" s="4" t="s">
        <v>13</v>
      </c>
      <c r="J570" s="4" t="s">
        <v>9</v>
      </c>
      <c r="K570" s="4" t="s">
        <v>17</v>
      </c>
      <c r="L570" s="9">
        <v>2</v>
      </c>
      <c r="M570" s="6">
        <v>140.65</v>
      </c>
      <c r="N570" s="7">
        <v>0.05</v>
      </c>
      <c r="O570" s="6">
        <v>78.900000000000006</v>
      </c>
      <c r="P570" s="6">
        <f t="shared" si="32"/>
        <v>267.23500000000001</v>
      </c>
      <c r="Q570" s="6">
        <f t="shared" si="33"/>
        <v>157.80000000000001</v>
      </c>
      <c r="R570" s="6">
        <f t="shared" si="34"/>
        <v>109.435</v>
      </c>
      <c r="S570" s="8">
        <f t="shared" si="35"/>
        <v>0.40950848504125581</v>
      </c>
      <c r="T570" s="5">
        <f>YEAR(SalesDataTable[[#This Row],[Order Date]])</f>
        <v>2026</v>
      </c>
    </row>
    <row r="571" spans="1:20" ht="15.6">
      <c r="A571" s="2">
        <v>3301</v>
      </c>
      <c r="B571" s="3">
        <v>46126</v>
      </c>
      <c r="C571" s="13">
        <f>YEAR(SalesDataTable[[#This Row],[Order Date]])</f>
        <v>2026</v>
      </c>
      <c r="D571" s="4" t="str">
        <f>"Q"&amp;ROUNDUP(MONTH(SalesDataTable[[#This Row],[Order Date]])/3,0)</f>
        <v>Q2</v>
      </c>
      <c r="E571" s="4" t="str">
        <f>TEXT(SalesDataTable[[#This Row],[Order Date]],"MMM")</f>
        <v>Apr</v>
      </c>
      <c r="F571" s="4" t="s">
        <v>20</v>
      </c>
      <c r="G571" s="4" t="s">
        <v>21</v>
      </c>
      <c r="H571" s="4" t="s">
        <v>19</v>
      </c>
      <c r="I571" s="4" t="s">
        <v>13</v>
      </c>
      <c r="J571" s="4" t="s">
        <v>4</v>
      </c>
      <c r="K571" s="4" t="s">
        <v>5</v>
      </c>
      <c r="L571" s="9">
        <v>1</v>
      </c>
      <c r="M571" s="6">
        <v>82.75</v>
      </c>
      <c r="N571" s="7">
        <v>0</v>
      </c>
      <c r="O571" s="6">
        <v>43.18</v>
      </c>
      <c r="P571" s="6">
        <f t="shared" si="32"/>
        <v>82.75</v>
      </c>
      <c r="Q571" s="6">
        <f t="shared" si="33"/>
        <v>43.18</v>
      </c>
      <c r="R571" s="6">
        <f t="shared" si="34"/>
        <v>39.57</v>
      </c>
      <c r="S571" s="8">
        <f t="shared" si="35"/>
        <v>0.47818731117824775</v>
      </c>
      <c r="T571" s="5">
        <f>YEAR(SalesDataTable[[#This Row],[Order Date]])</f>
        <v>2026</v>
      </c>
    </row>
    <row r="572" spans="1:20" ht="15.6">
      <c r="A572" s="2">
        <v>3349</v>
      </c>
      <c r="B572" s="3">
        <v>46126</v>
      </c>
      <c r="C572" s="13">
        <f>YEAR(SalesDataTable[[#This Row],[Order Date]])</f>
        <v>2026</v>
      </c>
      <c r="D572" s="4" t="str">
        <f>"Q"&amp;ROUNDUP(MONTH(SalesDataTable[[#This Row],[Order Date]])/3,0)</f>
        <v>Q2</v>
      </c>
      <c r="E572" s="4" t="str">
        <f>TEXT(SalesDataTable[[#This Row],[Order Date]],"MMM")</f>
        <v>Apr</v>
      </c>
      <c r="F572" s="4" t="s">
        <v>20</v>
      </c>
      <c r="G572" s="4" t="s">
        <v>33</v>
      </c>
      <c r="H572" s="4" t="s">
        <v>2</v>
      </c>
      <c r="I572" s="4" t="s">
        <v>3</v>
      </c>
      <c r="J572" s="4" t="s">
        <v>34</v>
      </c>
      <c r="K572" s="4" t="s">
        <v>35</v>
      </c>
      <c r="L572" s="9">
        <v>2</v>
      </c>
      <c r="M572" s="6">
        <v>40.909999999999997</v>
      </c>
      <c r="N572" s="7">
        <v>0.1</v>
      </c>
      <c r="O572" s="6">
        <v>14.95</v>
      </c>
      <c r="P572" s="6">
        <f t="shared" si="32"/>
        <v>73.637999999999991</v>
      </c>
      <c r="Q572" s="6">
        <f t="shared" si="33"/>
        <v>29.9</v>
      </c>
      <c r="R572" s="6">
        <f t="shared" si="34"/>
        <v>43.737999999999992</v>
      </c>
      <c r="S572" s="8">
        <f t="shared" si="35"/>
        <v>0.59395964040305271</v>
      </c>
      <c r="T572" s="5">
        <f>YEAR(SalesDataTable[[#This Row],[Order Date]])</f>
        <v>2026</v>
      </c>
    </row>
    <row r="573" spans="1:20" ht="15.6">
      <c r="A573" s="2">
        <v>4874</v>
      </c>
      <c r="B573" s="3">
        <v>46126</v>
      </c>
      <c r="C573" s="13">
        <f>YEAR(SalesDataTable[[#This Row],[Order Date]])</f>
        <v>2026</v>
      </c>
      <c r="D573" s="4" t="str">
        <f>"Q"&amp;ROUNDUP(MONTH(SalesDataTable[[#This Row],[Order Date]])/3,0)</f>
        <v>Q2</v>
      </c>
      <c r="E573" s="4" t="str">
        <f>TEXT(SalesDataTable[[#This Row],[Order Date]],"MMM")</f>
        <v>Apr</v>
      </c>
      <c r="F573" s="4" t="s">
        <v>0</v>
      </c>
      <c r="G573" s="4" t="s">
        <v>1</v>
      </c>
      <c r="H573" s="4" t="s">
        <v>19</v>
      </c>
      <c r="I573" s="4" t="s">
        <v>3</v>
      </c>
      <c r="J573" s="4" t="s">
        <v>14</v>
      </c>
      <c r="K573" s="4" t="s">
        <v>32</v>
      </c>
      <c r="L573" s="9">
        <v>1</v>
      </c>
      <c r="M573" s="6">
        <v>46.62</v>
      </c>
      <c r="N573" s="7">
        <v>0</v>
      </c>
      <c r="O573" s="6">
        <v>18.86</v>
      </c>
      <c r="P573" s="6">
        <f t="shared" si="32"/>
        <v>46.62</v>
      </c>
      <c r="Q573" s="6">
        <f t="shared" si="33"/>
        <v>18.86</v>
      </c>
      <c r="R573" s="6">
        <f t="shared" si="34"/>
        <v>27.759999999999998</v>
      </c>
      <c r="S573" s="8">
        <f t="shared" si="35"/>
        <v>0.59545259545259543</v>
      </c>
      <c r="T573" s="5">
        <f>YEAR(SalesDataTable[[#This Row],[Order Date]])</f>
        <v>2026</v>
      </c>
    </row>
    <row r="574" spans="1:20" ht="15.6">
      <c r="A574" s="2">
        <v>1045</v>
      </c>
      <c r="B574" s="3">
        <v>46127</v>
      </c>
      <c r="C574" s="13">
        <f>YEAR(SalesDataTable[[#This Row],[Order Date]])</f>
        <v>2026</v>
      </c>
      <c r="D574" s="4" t="str">
        <f>"Q"&amp;ROUNDUP(MONTH(SalesDataTable[[#This Row],[Order Date]])/3,0)</f>
        <v>Q2</v>
      </c>
      <c r="E574" s="4" t="str">
        <f>TEXT(SalesDataTable[[#This Row],[Order Date]],"MMM")</f>
        <v>Apr</v>
      </c>
      <c r="F574" s="4" t="s">
        <v>0</v>
      </c>
      <c r="G574" s="4" t="s">
        <v>50</v>
      </c>
      <c r="H574" s="4" t="s">
        <v>2</v>
      </c>
      <c r="I574" s="4" t="s">
        <v>3</v>
      </c>
      <c r="J574" s="4" t="s">
        <v>23</v>
      </c>
      <c r="K574" s="4" t="s">
        <v>29</v>
      </c>
      <c r="L574" s="9">
        <v>2</v>
      </c>
      <c r="M574" s="6">
        <v>196.57</v>
      </c>
      <c r="N574" s="7">
        <v>0.05</v>
      </c>
      <c r="O574" s="6">
        <v>106.2</v>
      </c>
      <c r="P574" s="6">
        <f t="shared" si="32"/>
        <v>373.48299999999995</v>
      </c>
      <c r="Q574" s="6">
        <f t="shared" si="33"/>
        <v>212.4</v>
      </c>
      <c r="R574" s="6">
        <f t="shared" si="34"/>
        <v>161.08299999999994</v>
      </c>
      <c r="S574" s="8">
        <f t="shared" si="35"/>
        <v>0.43129941657317727</v>
      </c>
      <c r="T574" s="5">
        <f>YEAR(SalesDataTable[[#This Row],[Order Date]])</f>
        <v>2026</v>
      </c>
    </row>
    <row r="575" spans="1:20" ht="15.6">
      <c r="A575" s="2">
        <v>1703</v>
      </c>
      <c r="B575" s="3">
        <v>46127</v>
      </c>
      <c r="C575" s="13">
        <f>YEAR(SalesDataTable[[#This Row],[Order Date]])</f>
        <v>2026</v>
      </c>
      <c r="D575" s="4" t="str">
        <f>"Q"&amp;ROUNDUP(MONTH(SalesDataTable[[#This Row],[Order Date]])/3,0)</f>
        <v>Q2</v>
      </c>
      <c r="E575" s="4" t="str">
        <f>TEXT(SalesDataTable[[#This Row],[Order Date]],"MMM")</f>
        <v>Apr</v>
      </c>
      <c r="F575" s="4" t="s">
        <v>6</v>
      </c>
      <c r="G575" s="4" t="s">
        <v>7</v>
      </c>
      <c r="H575" s="4" t="s">
        <v>2</v>
      </c>
      <c r="I575" s="4" t="s">
        <v>3</v>
      </c>
      <c r="J575" s="4" t="s">
        <v>9</v>
      </c>
      <c r="K575" s="4" t="s">
        <v>10</v>
      </c>
      <c r="L575" s="9">
        <v>1</v>
      </c>
      <c r="M575" s="6">
        <v>90.52</v>
      </c>
      <c r="N575" s="7">
        <v>0</v>
      </c>
      <c r="O575" s="6">
        <v>46.5</v>
      </c>
      <c r="P575" s="6">
        <f t="shared" si="32"/>
        <v>90.52</v>
      </c>
      <c r="Q575" s="6">
        <f t="shared" si="33"/>
        <v>46.5</v>
      </c>
      <c r="R575" s="6">
        <f t="shared" si="34"/>
        <v>44.019999999999996</v>
      </c>
      <c r="S575" s="8">
        <f t="shared" si="35"/>
        <v>0.4863013698630137</v>
      </c>
      <c r="T575" s="5">
        <f>YEAR(SalesDataTable[[#This Row],[Order Date]])</f>
        <v>2026</v>
      </c>
    </row>
    <row r="576" spans="1:20" ht="15.6">
      <c r="A576" s="2">
        <v>2107</v>
      </c>
      <c r="B576" s="3">
        <v>46127</v>
      </c>
      <c r="C576" s="13">
        <f>YEAR(SalesDataTable[[#This Row],[Order Date]])</f>
        <v>2026</v>
      </c>
      <c r="D576" s="4" t="str">
        <f>"Q"&amp;ROUNDUP(MONTH(SalesDataTable[[#This Row],[Order Date]])/3,0)</f>
        <v>Q2</v>
      </c>
      <c r="E576" s="4" t="str">
        <f>TEXT(SalesDataTable[[#This Row],[Order Date]],"MMM")</f>
        <v>Apr</v>
      </c>
      <c r="F576" s="4" t="s">
        <v>0</v>
      </c>
      <c r="G576" s="4" t="s">
        <v>50</v>
      </c>
      <c r="H576" s="4" t="s">
        <v>2</v>
      </c>
      <c r="I576" s="4" t="s">
        <v>3</v>
      </c>
      <c r="J576" s="4" t="s">
        <v>14</v>
      </c>
      <c r="K576" s="4" t="s">
        <v>48</v>
      </c>
      <c r="L576" s="9">
        <v>5</v>
      </c>
      <c r="M576" s="6">
        <v>165.35</v>
      </c>
      <c r="N576" s="7">
        <v>0.05</v>
      </c>
      <c r="O576" s="6">
        <v>89.38</v>
      </c>
      <c r="P576" s="6">
        <f t="shared" si="32"/>
        <v>785.41249999999991</v>
      </c>
      <c r="Q576" s="6">
        <f t="shared" si="33"/>
        <v>446.9</v>
      </c>
      <c r="R576" s="6">
        <f t="shared" si="34"/>
        <v>338.51249999999993</v>
      </c>
      <c r="S576" s="8">
        <f t="shared" si="35"/>
        <v>0.43099963395031271</v>
      </c>
      <c r="T576" s="5">
        <f>YEAR(SalesDataTable[[#This Row],[Order Date]])</f>
        <v>2026</v>
      </c>
    </row>
    <row r="577" spans="1:20" ht="15.6">
      <c r="A577" s="2">
        <v>2265</v>
      </c>
      <c r="B577" s="3">
        <v>46127</v>
      </c>
      <c r="C577" s="13">
        <f>YEAR(SalesDataTable[[#This Row],[Order Date]])</f>
        <v>2026</v>
      </c>
      <c r="D577" s="4" t="str">
        <f>"Q"&amp;ROUNDUP(MONTH(SalesDataTable[[#This Row],[Order Date]])/3,0)</f>
        <v>Q2</v>
      </c>
      <c r="E577" s="4" t="str">
        <f>TEXT(SalesDataTable[[#This Row],[Order Date]],"MMM")</f>
        <v>Apr</v>
      </c>
      <c r="F577" s="4" t="s">
        <v>6</v>
      </c>
      <c r="G577" s="4" t="s">
        <v>41</v>
      </c>
      <c r="H577" s="4" t="s">
        <v>19</v>
      </c>
      <c r="I577" s="4" t="s">
        <v>3</v>
      </c>
      <c r="J577" s="4" t="s">
        <v>14</v>
      </c>
      <c r="K577" s="4" t="s">
        <v>15</v>
      </c>
      <c r="L577" s="9">
        <v>2</v>
      </c>
      <c r="M577" s="6">
        <v>36.35</v>
      </c>
      <c r="N577" s="7">
        <v>0</v>
      </c>
      <c r="O577" s="6">
        <v>13.55</v>
      </c>
      <c r="P577" s="6">
        <f t="shared" si="32"/>
        <v>72.7</v>
      </c>
      <c r="Q577" s="6">
        <f t="shared" si="33"/>
        <v>27.1</v>
      </c>
      <c r="R577" s="6">
        <f t="shared" si="34"/>
        <v>45.6</v>
      </c>
      <c r="S577" s="8">
        <f t="shared" si="35"/>
        <v>0.6272352132049519</v>
      </c>
      <c r="T577" s="5">
        <f>YEAR(SalesDataTable[[#This Row],[Order Date]])</f>
        <v>2026</v>
      </c>
    </row>
    <row r="578" spans="1:20" ht="15.6">
      <c r="A578" s="2">
        <v>2839</v>
      </c>
      <c r="B578" s="3">
        <v>46127</v>
      </c>
      <c r="C578" s="13">
        <f>YEAR(SalesDataTable[[#This Row],[Order Date]])</f>
        <v>2026</v>
      </c>
      <c r="D578" s="4" t="str">
        <f>"Q"&amp;ROUNDUP(MONTH(SalesDataTable[[#This Row],[Order Date]])/3,0)</f>
        <v>Q2</v>
      </c>
      <c r="E578" s="4" t="str">
        <f>TEXT(SalesDataTable[[#This Row],[Order Date]],"MMM")</f>
        <v>Apr</v>
      </c>
      <c r="F578" s="4" t="s">
        <v>6</v>
      </c>
      <c r="G578" s="4" t="s">
        <v>49</v>
      </c>
      <c r="H578" s="4" t="s">
        <v>19</v>
      </c>
      <c r="I578" s="4" t="s">
        <v>13</v>
      </c>
      <c r="J578" s="4" t="s">
        <v>14</v>
      </c>
      <c r="K578" s="4" t="s">
        <v>32</v>
      </c>
      <c r="L578" s="9">
        <v>1</v>
      </c>
      <c r="M578" s="6">
        <v>47</v>
      </c>
      <c r="N578" s="7">
        <v>0</v>
      </c>
      <c r="O578" s="6">
        <v>18.64</v>
      </c>
      <c r="P578" s="6">
        <f t="shared" ref="P578:P641" si="36">L578*M578*(1-N578)</f>
        <v>47</v>
      </c>
      <c r="Q578" s="6">
        <f t="shared" ref="Q578:Q641" si="37">L578*O578</f>
        <v>18.64</v>
      </c>
      <c r="R578" s="6">
        <f t="shared" ref="R578:R641" si="38">P578-Q578</f>
        <v>28.36</v>
      </c>
      <c r="S578" s="8">
        <f t="shared" ref="S578:S641" si="39">IFERROR(R578/P578,0)</f>
        <v>0.60340425531914887</v>
      </c>
      <c r="T578" s="5">
        <f>YEAR(SalesDataTable[[#This Row],[Order Date]])</f>
        <v>2026</v>
      </c>
    </row>
    <row r="579" spans="1:20" ht="15.6">
      <c r="A579" s="2">
        <v>4742</v>
      </c>
      <c r="B579" s="3">
        <v>46127</v>
      </c>
      <c r="C579" s="13">
        <f>YEAR(SalesDataTable[[#This Row],[Order Date]])</f>
        <v>2026</v>
      </c>
      <c r="D579" s="4" t="str">
        <f>"Q"&amp;ROUNDUP(MONTH(SalesDataTable[[#This Row],[Order Date]])/3,0)</f>
        <v>Q2</v>
      </c>
      <c r="E579" s="4" t="str">
        <f>TEXT(SalesDataTable[[#This Row],[Order Date]],"MMM")</f>
        <v>Apr</v>
      </c>
      <c r="F579" s="4" t="s">
        <v>20</v>
      </c>
      <c r="G579" s="4" t="s">
        <v>47</v>
      </c>
      <c r="H579" s="4" t="s">
        <v>28</v>
      </c>
      <c r="I579" s="4" t="s">
        <v>3</v>
      </c>
      <c r="J579" s="4" t="s">
        <v>14</v>
      </c>
      <c r="K579" s="4" t="s">
        <v>32</v>
      </c>
      <c r="L579" s="9">
        <v>1</v>
      </c>
      <c r="M579" s="6">
        <v>46.86</v>
      </c>
      <c r="N579" s="7">
        <v>0</v>
      </c>
      <c r="O579" s="6">
        <v>18.190000000000001</v>
      </c>
      <c r="P579" s="6">
        <f t="shared" si="36"/>
        <v>46.86</v>
      </c>
      <c r="Q579" s="6">
        <f t="shared" si="37"/>
        <v>18.190000000000001</v>
      </c>
      <c r="R579" s="6">
        <f t="shared" si="38"/>
        <v>28.669999999999998</v>
      </c>
      <c r="S579" s="8">
        <f t="shared" si="39"/>
        <v>0.61182244985061884</v>
      </c>
      <c r="T579" s="5">
        <f>YEAR(SalesDataTable[[#This Row],[Order Date]])</f>
        <v>2026</v>
      </c>
    </row>
    <row r="580" spans="1:20" ht="15.6">
      <c r="A580" s="2">
        <v>4899</v>
      </c>
      <c r="B580" s="3">
        <v>46127</v>
      </c>
      <c r="C580" s="13">
        <f>YEAR(SalesDataTable[[#This Row],[Order Date]])</f>
        <v>2026</v>
      </c>
      <c r="D580" s="4" t="str">
        <f>"Q"&amp;ROUNDUP(MONTH(SalesDataTable[[#This Row],[Order Date]])/3,0)</f>
        <v>Q2</v>
      </c>
      <c r="E580" s="4" t="str">
        <f>TEXT(SalesDataTable[[#This Row],[Order Date]],"MMM")</f>
        <v>Apr</v>
      </c>
      <c r="F580" s="4" t="s">
        <v>0</v>
      </c>
      <c r="G580" s="4" t="s">
        <v>36</v>
      </c>
      <c r="H580" s="4" t="s">
        <v>2</v>
      </c>
      <c r="I580" s="4" t="s">
        <v>13</v>
      </c>
      <c r="J580" s="4" t="s">
        <v>23</v>
      </c>
      <c r="K580" s="4" t="s">
        <v>40</v>
      </c>
      <c r="L580" s="9">
        <v>2</v>
      </c>
      <c r="M580" s="6">
        <v>82.13</v>
      </c>
      <c r="N580" s="7">
        <v>0.05</v>
      </c>
      <c r="O580" s="6">
        <v>39.909999999999997</v>
      </c>
      <c r="P580" s="6">
        <f t="shared" si="36"/>
        <v>156.047</v>
      </c>
      <c r="Q580" s="6">
        <f t="shared" si="37"/>
        <v>79.819999999999993</v>
      </c>
      <c r="R580" s="6">
        <f t="shared" si="38"/>
        <v>76.227000000000004</v>
      </c>
      <c r="S580" s="8">
        <f t="shared" si="39"/>
        <v>0.48848744288579726</v>
      </c>
      <c r="T580" s="5">
        <f>YEAR(SalesDataTable[[#This Row],[Order Date]])</f>
        <v>2026</v>
      </c>
    </row>
    <row r="581" spans="1:20" ht="15.6">
      <c r="A581" s="2">
        <v>5042</v>
      </c>
      <c r="B581" s="3">
        <v>46127</v>
      </c>
      <c r="C581" s="13">
        <f>YEAR(SalesDataTable[[#This Row],[Order Date]])</f>
        <v>2026</v>
      </c>
      <c r="D581" s="4" t="str">
        <f>"Q"&amp;ROUNDUP(MONTH(SalesDataTable[[#This Row],[Order Date]])/3,0)</f>
        <v>Q2</v>
      </c>
      <c r="E581" s="4" t="str">
        <f>TEXT(SalesDataTable[[#This Row],[Order Date]],"MMM")</f>
        <v>Apr</v>
      </c>
      <c r="F581" s="4" t="s">
        <v>6</v>
      </c>
      <c r="G581" s="4" t="s">
        <v>27</v>
      </c>
      <c r="H581" s="4" t="s">
        <v>19</v>
      </c>
      <c r="I581" s="4" t="s">
        <v>16</v>
      </c>
      <c r="J581" s="4" t="s">
        <v>14</v>
      </c>
      <c r="K581" s="4" t="s">
        <v>48</v>
      </c>
      <c r="L581" s="9">
        <v>1</v>
      </c>
      <c r="M581" s="6">
        <v>163.16</v>
      </c>
      <c r="N581" s="7">
        <v>0</v>
      </c>
      <c r="O581" s="6">
        <v>88.78</v>
      </c>
      <c r="P581" s="6">
        <f t="shared" si="36"/>
        <v>163.16</v>
      </c>
      <c r="Q581" s="6">
        <f t="shared" si="37"/>
        <v>88.78</v>
      </c>
      <c r="R581" s="6">
        <f t="shared" si="38"/>
        <v>74.38</v>
      </c>
      <c r="S581" s="8">
        <f t="shared" si="39"/>
        <v>0.45587153714145623</v>
      </c>
      <c r="T581" s="5">
        <f>YEAR(SalesDataTable[[#This Row],[Order Date]])</f>
        <v>2026</v>
      </c>
    </row>
    <row r="582" spans="1:20" ht="15.6">
      <c r="A582" s="2">
        <v>2248</v>
      </c>
      <c r="B582" s="3">
        <v>46128</v>
      </c>
      <c r="C582" s="13">
        <f>YEAR(SalesDataTable[[#This Row],[Order Date]])</f>
        <v>2026</v>
      </c>
      <c r="D582" s="4" t="str">
        <f>"Q"&amp;ROUNDUP(MONTH(SalesDataTable[[#This Row],[Order Date]])/3,0)</f>
        <v>Q2</v>
      </c>
      <c r="E582" s="4" t="str">
        <f>TEXT(SalesDataTable[[#This Row],[Order Date]],"MMM")</f>
        <v>Apr</v>
      </c>
      <c r="F582" s="4" t="s">
        <v>0</v>
      </c>
      <c r="G582" s="4" t="s">
        <v>50</v>
      </c>
      <c r="H582" s="4" t="s">
        <v>19</v>
      </c>
      <c r="I582" s="4" t="s">
        <v>13</v>
      </c>
      <c r="J582" s="4" t="s">
        <v>14</v>
      </c>
      <c r="K582" s="4" t="s">
        <v>15</v>
      </c>
      <c r="L582" s="9">
        <v>2</v>
      </c>
      <c r="M582" s="6">
        <v>36.68</v>
      </c>
      <c r="N582" s="7">
        <v>0.1</v>
      </c>
      <c r="O582" s="6">
        <v>13.92</v>
      </c>
      <c r="P582" s="6">
        <f t="shared" si="36"/>
        <v>66.024000000000001</v>
      </c>
      <c r="Q582" s="6">
        <f t="shared" si="37"/>
        <v>27.84</v>
      </c>
      <c r="R582" s="6">
        <f t="shared" si="38"/>
        <v>38.183999999999997</v>
      </c>
      <c r="S582" s="8">
        <f t="shared" si="39"/>
        <v>0.57833515085423481</v>
      </c>
      <c r="T582" s="5">
        <f>YEAR(SalesDataTable[[#This Row],[Order Date]])</f>
        <v>2026</v>
      </c>
    </row>
    <row r="583" spans="1:20" ht="15.6">
      <c r="A583" s="2">
        <v>2427</v>
      </c>
      <c r="B583" s="3">
        <v>46128</v>
      </c>
      <c r="C583" s="13">
        <f>YEAR(SalesDataTable[[#This Row],[Order Date]])</f>
        <v>2026</v>
      </c>
      <c r="D583" s="4" t="str">
        <f>"Q"&amp;ROUNDUP(MONTH(SalesDataTable[[#This Row],[Order Date]])/3,0)</f>
        <v>Q2</v>
      </c>
      <c r="E583" s="4" t="str">
        <f>TEXT(SalesDataTable[[#This Row],[Order Date]],"MMM")</f>
        <v>Apr</v>
      </c>
      <c r="F583" s="4" t="s">
        <v>20</v>
      </c>
      <c r="G583" s="4" t="s">
        <v>47</v>
      </c>
      <c r="H583" s="4" t="s">
        <v>2</v>
      </c>
      <c r="I583" s="4" t="s">
        <v>13</v>
      </c>
      <c r="J583" s="4" t="s">
        <v>14</v>
      </c>
      <c r="K583" s="4" t="s">
        <v>32</v>
      </c>
      <c r="L583" s="9">
        <v>1</v>
      </c>
      <c r="M583" s="6">
        <v>45.82</v>
      </c>
      <c r="N583" s="7">
        <v>0.1</v>
      </c>
      <c r="O583" s="6">
        <v>18.48</v>
      </c>
      <c r="P583" s="6">
        <f t="shared" si="36"/>
        <v>41.238</v>
      </c>
      <c r="Q583" s="6">
        <f t="shared" si="37"/>
        <v>18.48</v>
      </c>
      <c r="R583" s="6">
        <f t="shared" si="38"/>
        <v>22.757999999999999</v>
      </c>
      <c r="S583" s="8">
        <f t="shared" si="39"/>
        <v>0.55186963480285167</v>
      </c>
      <c r="T583" s="5">
        <f>YEAR(SalesDataTable[[#This Row],[Order Date]])</f>
        <v>2026</v>
      </c>
    </row>
    <row r="584" spans="1:20" ht="15.6">
      <c r="A584" s="2">
        <v>2445</v>
      </c>
      <c r="B584" s="3">
        <v>46128</v>
      </c>
      <c r="C584" s="13">
        <f>YEAR(SalesDataTable[[#This Row],[Order Date]])</f>
        <v>2026</v>
      </c>
      <c r="D584" s="4" t="str">
        <f>"Q"&amp;ROUNDUP(MONTH(SalesDataTable[[#This Row],[Order Date]])/3,0)</f>
        <v>Q2</v>
      </c>
      <c r="E584" s="4" t="str">
        <f>TEXT(SalesDataTable[[#This Row],[Order Date]],"MMM")</f>
        <v>Apr</v>
      </c>
      <c r="F584" s="4" t="s">
        <v>0</v>
      </c>
      <c r="G584" s="4" t="s">
        <v>50</v>
      </c>
      <c r="H584" s="4" t="s">
        <v>2</v>
      </c>
      <c r="I584" s="4" t="s">
        <v>3</v>
      </c>
      <c r="J584" s="4" t="s">
        <v>9</v>
      </c>
      <c r="K584" s="4" t="s">
        <v>46</v>
      </c>
      <c r="L584" s="9">
        <v>1</v>
      </c>
      <c r="M584" s="6">
        <v>70.95</v>
      </c>
      <c r="N584" s="7">
        <v>0</v>
      </c>
      <c r="O584" s="6">
        <v>31.43</v>
      </c>
      <c r="P584" s="6">
        <f t="shared" si="36"/>
        <v>70.95</v>
      </c>
      <c r="Q584" s="6">
        <f t="shared" si="37"/>
        <v>31.43</v>
      </c>
      <c r="R584" s="6">
        <f t="shared" si="38"/>
        <v>39.520000000000003</v>
      </c>
      <c r="S584" s="8">
        <f t="shared" si="39"/>
        <v>0.55701198026779419</v>
      </c>
      <c r="T584" s="5">
        <f>YEAR(SalesDataTable[[#This Row],[Order Date]])</f>
        <v>2026</v>
      </c>
    </row>
    <row r="585" spans="1:20" ht="15.6">
      <c r="A585" s="2">
        <v>3311</v>
      </c>
      <c r="B585" s="3">
        <v>46128</v>
      </c>
      <c r="C585" s="13">
        <f>YEAR(SalesDataTable[[#This Row],[Order Date]])</f>
        <v>2026</v>
      </c>
      <c r="D585" s="4" t="str">
        <f>"Q"&amp;ROUNDUP(MONTH(SalesDataTable[[#This Row],[Order Date]])/3,0)</f>
        <v>Q2</v>
      </c>
      <c r="E585" s="4" t="str">
        <f>TEXT(SalesDataTable[[#This Row],[Order Date]],"MMM")</f>
        <v>Apr</v>
      </c>
      <c r="F585" s="4" t="s">
        <v>6</v>
      </c>
      <c r="G585" s="4" t="s">
        <v>41</v>
      </c>
      <c r="H585" s="4" t="s">
        <v>2</v>
      </c>
      <c r="I585" s="4" t="s">
        <v>13</v>
      </c>
      <c r="J585" s="4" t="s">
        <v>14</v>
      </c>
      <c r="K585" s="4" t="s">
        <v>32</v>
      </c>
      <c r="L585" s="9">
        <v>1</v>
      </c>
      <c r="M585" s="6">
        <v>46.68</v>
      </c>
      <c r="N585" s="7">
        <v>0.05</v>
      </c>
      <c r="O585" s="6">
        <v>18.350000000000001</v>
      </c>
      <c r="P585" s="6">
        <f t="shared" si="36"/>
        <v>44.345999999999997</v>
      </c>
      <c r="Q585" s="6">
        <f t="shared" si="37"/>
        <v>18.350000000000001</v>
      </c>
      <c r="R585" s="6">
        <f t="shared" si="38"/>
        <v>25.995999999999995</v>
      </c>
      <c r="S585" s="8">
        <f t="shared" si="39"/>
        <v>0.58620845172056102</v>
      </c>
      <c r="T585" s="5">
        <f>YEAR(SalesDataTable[[#This Row],[Order Date]])</f>
        <v>2026</v>
      </c>
    </row>
    <row r="586" spans="1:20" ht="15.6">
      <c r="A586" s="2">
        <v>3320</v>
      </c>
      <c r="B586" s="3">
        <v>46128</v>
      </c>
      <c r="C586" s="13">
        <f>YEAR(SalesDataTable[[#This Row],[Order Date]])</f>
        <v>2026</v>
      </c>
      <c r="D586" s="4" t="str">
        <f>"Q"&amp;ROUNDUP(MONTH(SalesDataTable[[#This Row],[Order Date]])/3,0)</f>
        <v>Q2</v>
      </c>
      <c r="E586" s="4" t="str">
        <f>TEXT(SalesDataTable[[#This Row],[Order Date]],"MMM")</f>
        <v>Apr</v>
      </c>
      <c r="F586" s="4" t="s">
        <v>11</v>
      </c>
      <c r="G586" s="4" t="s">
        <v>52</v>
      </c>
      <c r="H586" s="4" t="s">
        <v>2</v>
      </c>
      <c r="I586" s="4" t="s">
        <v>16</v>
      </c>
      <c r="J586" s="4" t="s">
        <v>14</v>
      </c>
      <c r="K586" s="4" t="s">
        <v>48</v>
      </c>
      <c r="L586" s="9">
        <v>5</v>
      </c>
      <c r="M586" s="6">
        <v>164.31</v>
      </c>
      <c r="N586" s="7">
        <v>0.05</v>
      </c>
      <c r="O586" s="6">
        <v>85.41</v>
      </c>
      <c r="P586" s="6">
        <f t="shared" si="36"/>
        <v>780.47249999999997</v>
      </c>
      <c r="Q586" s="6">
        <f t="shared" si="37"/>
        <v>427.04999999999995</v>
      </c>
      <c r="R586" s="6">
        <f t="shared" si="38"/>
        <v>353.42250000000001</v>
      </c>
      <c r="S586" s="8">
        <f t="shared" si="39"/>
        <v>0.45283145786686912</v>
      </c>
      <c r="T586" s="5">
        <f>YEAR(SalesDataTable[[#This Row],[Order Date]])</f>
        <v>2026</v>
      </c>
    </row>
    <row r="587" spans="1:20" ht="15.6">
      <c r="A587" s="2">
        <v>3321</v>
      </c>
      <c r="B587" s="3">
        <v>46128</v>
      </c>
      <c r="C587" s="13">
        <f>YEAR(SalesDataTable[[#This Row],[Order Date]])</f>
        <v>2026</v>
      </c>
      <c r="D587" s="4" t="str">
        <f>"Q"&amp;ROUNDUP(MONTH(SalesDataTable[[#This Row],[Order Date]])/3,0)</f>
        <v>Q2</v>
      </c>
      <c r="E587" s="4" t="str">
        <f>TEXT(SalesDataTable[[#This Row],[Order Date]],"MMM")</f>
        <v>Apr</v>
      </c>
      <c r="F587" s="4" t="s">
        <v>6</v>
      </c>
      <c r="G587" s="4" t="s">
        <v>27</v>
      </c>
      <c r="H587" s="4" t="s">
        <v>2</v>
      </c>
      <c r="I587" s="4" t="s">
        <v>16</v>
      </c>
      <c r="J587" s="4" t="s">
        <v>14</v>
      </c>
      <c r="K587" s="4" t="s">
        <v>15</v>
      </c>
      <c r="L587" s="9">
        <v>3</v>
      </c>
      <c r="M587" s="6">
        <v>35.57</v>
      </c>
      <c r="N587" s="7">
        <v>0</v>
      </c>
      <c r="O587" s="6">
        <v>13.67</v>
      </c>
      <c r="P587" s="6">
        <f t="shared" si="36"/>
        <v>106.71000000000001</v>
      </c>
      <c r="Q587" s="6">
        <f t="shared" si="37"/>
        <v>41.01</v>
      </c>
      <c r="R587" s="6">
        <f t="shared" si="38"/>
        <v>65.700000000000017</v>
      </c>
      <c r="S587" s="8">
        <f t="shared" si="39"/>
        <v>0.61568737700309262</v>
      </c>
      <c r="T587" s="5">
        <f>YEAR(SalesDataTable[[#This Row],[Order Date]])</f>
        <v>2026</v>
      </c>
    </row>
    <row r="588" spans="1:20" ht="15.6">
      <c r="A588" s="2">
        <v>5181</v>
      </c>
      <c r="B588" s="3">
        <v>46128</v>
      </c>
      <c r="C588" s="13">
        <f>YEAR(SalesDataTable[[#This Row],[Order Date]])</f>
        <v>2026</v>
      </c>
      <c r="D588" s="4" t="str">
        <f>"Q"&amp;ROUNDUP(MONTH(SalesDataTable[[#This Row],[Order Date]])/3,0)</f>
        <v>Q2</v>
      </c>
      <c r="E588" s="4" t="str">
        <f>TEXT(SalesDataTable[[#This Row],[Order Date]],"MMM")</f>
        <v>Apr</v>
      </c>
      <c r="F588" s="4" t="s">
        <v>0</v>
      </c>
      <c r="G588" s="4" t="s">
        <v>1</v>
      </c>
      <c r="H588" s="4" t="s">
        <v>28</v>
      </c>
      <c r="I588" s="4" t="s">
        <v>13</v>
      </c>
      <c r="J588" s="4" t="s">
        <v>14</v>
      </c>
      <c r="K588" s="4" t="s">
        <v>32</v>
      </c>
      <c r="L588" s="9">
        <v>2</v>
      </c>
      <c r="M588" s="6">
        <v>45.51</v>
      </c>
      <c r="N588" s="7">
        <v>0.1</v>
      </c>
      <c r="O588" s="6">
        <v>18.809999999999999</v>
      </c>
      <c r="P588" s="6">
        <f t="shared" si="36"/>
        <v>81.917999999999992</v>
      </c>
      <c r="Q588" s="6">
        <f t="shared" si="37"/>
        <v>37.619999999999997</v>
      </c>
      <c r="R588" s="6">
        <f t="shared" si="38"/>
        <v>44.297999999999995</v>
      </c>
      <c r="S588" s="8">
        <f t="shared" si="39"/>
        <v>0.54076027246758951</v>
      </c>
      <c r="T588" s="5">
        <f>YEAR(SalesDataTable[[#This Row],[Order Date]])</f>
        <v>2026</v>
      </c>
    </row>
    <row r="589" spans="1:20" ht="15.6">
      <c r="A589" s="2">
        <v>5187</v>
      </c>
      <c r="B589" s="3">
        <v>46128</v>
      </c>
      <c r="C589" s="13">
        <f>YEAR(SalesDataTable[[#This Row],[Order Date]])</f>
        <v>2026</v>
      </c>
      <c r="D589" s="4" t="str">
        <f>"Q"&amp;ROUNDUP(MONTH(SalesDataTable[[#This Row],[Order Date]])/3,0)</f>
        <v>Q2</v>
      </c>
      <c r="E589" s="4" t="str">
        <f>TEXT(SalesDataTable[[#This Row],[Order Date]],"MMM")</f>
        <v>Apr</v>
      </c>
      <c r="F589" s="4" t="s">
        <v>20</v>
      </c>
      <c r="G589" s="4" t="s">
        <v>33</v>
      </c>
      <c r="H589" s="4" t="s">
        <v>2</v>
      </c>
      <c r="I589" s="4" t="s">
        <v>3</v>
      </c>
      <c r="J589" s="4" t="s">
        <v>23</v>
      </c>
      <c r="K589" s="4" t="s">
        <v>29</v>
      </c>
      <c r="L589" s="9">
        <v>2</v>
      </c>
      <c r="M589" s="6">
        <v>198.32</v>
      </c>
      <c r="N589" s="7">
        <v>0</v>
      </c>
      <c r="O589" s="6">
        <v>106.8</v>
      </c>
      <c r="P589" s="6">
        <f t="shared" si="36"/>
        <v>396.64</v>
      </c>
      <c r="Q589" s="6">
        <f t="shared" si="37"/>
        <v>213.6</v>
      </c>
      <c r="R589" s="6">
        <f t="shared" si="38"/>
        <v>183.04</v>
      </c>
      <c r="S589" s="8">
        <f t="shared" si="39"/>
        <v>0.46147640177490923</v>
      </c>
      <c r="T589" s="5">
        <f>YEAR(SalesDataTable[[#This Row],[Order Date]])</f>
        <v>2026</v>
      </c>
    </row>
    <row r="590" spans="1:20" ht="15.6">
      <c r="A590" s="2">
        <v>605</v>
      </c>
      <c r="B590" s="3">
        <v>46129</v>
      </c>
      <c r="C590" s="13">
        <f>YEAR(SalesDataTable[[#This Row],[Order Date]])</f>
        <v>2026</v>
      </c>
      <c r="D590" s="4" t="str">
        <f>"Q"&amp;ROUNDUP(MONTH(SalesDataTable[[#This Row],[Order Date]])/3,0)</f>
        <v>Q2</v>
      </c>
      <c r="E590" s="4" t="str">
        <f>TEXT(SalesDataTable[[#This Row],[Order Date]],"MMM")</f>
        <v>Apr</v>
      </c>
      <c r="F590" s="4" t="s">
        <v>20</v>
      </c>
      <c r="G590" s="4" t="s">
        <v>33</v>
      </c>
      <c r="H590" s="4" t="s">
        <v>28</v>
      </c>
      <c r="I590" s="4" t="s">
        <v>16</v>
      </c>
      <c r="J590" s="4" t="s">
        <v>14</v>
      </c>
      <c r="K590" s="4" t="s">
        <v>44</v>
      </c>
      <c r="L590" s="9">
        <v>2</v>
      </c>
      <c r="M590" s="6">
        <v>130.94</v>
      </c>
      <c r="N590" s="7">
        <v>0</v>
      </c>
      <c r="O590" s="6">
        <v>67.459999999999994</v>
      </c>
      <c r="P590" s="6">
        <f t="shared" si="36"/>
        <v>261.88</v>
      </c>
      <c r="Q590" s="6">
        <f t="shared" si="37"/>
        <v>134.91999999999999</v>
      </c>
      <c r="R590" s="6">
        <f t="shared" si="38"/>
        <v>126.96000000000001</v>
      </c>
      <c r="S590" s="8">
        <f t="shared" si="39"/>
        <v>0.48480219948067821</v>
      </c>
      <c r="T590" s="5">
        <f>YEAR(SalesDataTable[[#This Row],[Order Date]])</f>
        <v>2026</v>
      </c>
    </row>
    <row r="591" spans="1:20" ht="15.6">
      <c r="A591" s="2">
        <v>3244</v>
      </c>
      <c r="B591" s="3">
        <v>46129</v>
      </c>
      <c r="C591" s="13">
        <f>YEAR(SalesDataTable[[#This Row],[Order Date]])</f>
        <v>2026</v>
      </c>
      <c r="D591" s="4" t="str">
        <f>"Q"&amp;ROUNDUP(MONTH(SalesDataTable[[#This Row],[Order Date]])/3,0)</f>
        <v>Q2</v>
      </c>
      <c r="E591" s="4" t="str">
        <f>TEXT(SalesDataTable[[#This Row],[Order Date]],"MMM")</f>
        <v>Apr</v>
      </c>
      <c r="F591" s="4" t="s">
        <v>6</v>
      </c>
      <c r="G591" s="4" t="s">
        <v>41</v>
      </c>
      <c r="H591" s="4" t="s">
        <v>28</v>
      </c>
      <c r="I591" s="4" t="s">
        <v>3</v>
      </c>
      <c r="J591" s="4" t="s">
        <v>14</v>
      </c>
      <c r="K591" s="4" t="s">
        <v>44</v>
      </c>
      <c r="L591" s="9">
        <v>1</v>
      </c>
      <c r="M591" s="6">
        <v>131.62</v>
      </c>
      <c r="N591" s="7">
        <v>0</v>
      </c>
      <c r="O591" s="6">
        <v>66.95</v>
      </c>
      <c r="P591" s="6">
        <f t="shared" si="36"/>
        <v>131.62</v>
      </c>
      <c r="Q591" s="6">
        <f t="shared" si="37"/>
        <v>66.95</v>
      </c>
      <c r="R591" s="6">
        <f t="shared" si="38"/>
        <v>64.67</v>
      </c>
      <c r="S591" s="8">
        <f t="shared" si="39"/>
        <v>0.49133870232487464</v>
      </c>
      <c r="T591" s="5">
        <f>YEAR(SalesDataTable[[#This Row],[Order Date]])</f>
        <v>2026</v>
      </c>
    </row>
    <row r="592" spans="1:20" ht="15.6">
      <c r="A592" s="2">
        <v>4047</v>
      </c>
      <c r="B592" s="3">
        <v>46129</v>
      </c>
      <c r="C592" s="13">
        <f>YEAR(SalesDataTable[[#This Row],[Order Date]])</f>
        <v>2026</v>
      </c>
      <c r="D592" s="4" t="str">
        <f>"Q"&amp;ROUNDUP(MONTH(SalesDataTable[[#This Row],[Order Date]])/3,0)</f>
        <v>Q2</v>
      </c>
      <c r="E592" s="4" t="str">
        <f>TEXT(SalesDataTable[[#This Row],[Order Date]],"MMM")</f>
        <v>Apr</v>
      </c>
      <c r="F592" s="4" t="s">
        <v>0</v>
      </c>
      <c r="G592" s="4" t="s">
        <v>1</v>
      </c>
      <c r="H592" s="4" t="s">
        <v>8</v>
      </c>
      <c r="I592" s="4" t="s">
        <v>16</v>
      </c>
      <c r="J592" s="4" t="s">
        <v>14</v>
      </c>
      <c r="K592" s="4" t="s">
        <v>48</v>
      </c>
      <c r="L592" s="9">
        <v>8</v>
      </c>
      <c r="M592" s="6">
        <v>168.34</v>
      </c>
      <c r="N592" s="7">
        <v>0.15</v>
      </c>
      <c r="O592" s="6">
        <v>88.7</v>
      </c>
      <c r="P592" s="6">
        <f t="shared" si="36"/>
        <v>1144.712</v>
      </c>
      <c r="Q592" s="6">
        <f t="shared" si="37"/>
        <v>709.6</v>
      </c>
      <c r="R592" s="6">
        <f t="shared" si="38"/>
        <v>435.11199999999997</v>
      </c>
      <c r="S592" s="8">
        <f t="shared" si="39"/>
        <v>0.38010608781946897</v>
      </c>
      <c r="T592" s="5">
        <f>YEAR(SalesDataTable[[#This Row],[Order Date]])</f>
        <v>2026</v>
      </c>
    </row>
    <row r="593" spans="1:20" ht="15.6">
      <c r="A593" s="2">
        <v>4101</v>
      </c>
      <c r="B593" s="3">
        <v>46129</v>
      </c>
      <c r="C593" s="13">
        <f>YEAR(SalesDataTable[[#This Row],[Order Date]])</f>
        <v>2026</v>
      </c>
      <c r="D593" s="4" t="str">
        <f>"Q"&amp;ROUNDUP(MONTH(SalesDataTable[[#This Row],[Order Date]])/3,0)</f>
        <v>Q2</v>
      </c>
      <c r="E593" s="4" t="str">
        <f>TEXT(SalesDataTable[[#This Row],[Order Date]],"MMM")</f>
        <v>Apr</v>
      </c>
      <c r="F593" s="4" t="s">
        <v>6</v>
      </c>
      <c r="G593" s="4" t="s">
        <v>27</v>
      </c>
      <c r="H593" s="4" t="s">
        <v>2</v>
      </c>
      <c r="I593" s="4" t="s">
        <v>3</v>
      </c>
      <c r="J593" s="4" t="s">
        <v>23</v>
      </c>
      <c r="K593" s="4" t="s">
        <v>40</v>
      </c>
      <c r="L593" s="9">
        <v>1</v>
      </c>
      <c r="M593" s="6">
        <v>81.040000000000006</v>
      </c>
      <c r="N593" s="7">
        <v>0</v>
      </c>
      <c r="O593" s="6">
        <v>39.97</v>
      </c>
      <c r="P593" s="6">
        <f t="shared" si="36"/>
        <v>81.040000000000006</v>
      </c>
      <c r="Q593" s="6">
        <f t="shared" si="37"/>
        <v>39.97</v>
      </c>
      <c r="R593" s="6">
        <f t="shared" si="38"/>
        <v>41.070000000000007</v>
      </c>
      <c r="S593" s="8">
        <f t="shared" si="39"/>
        <v>0.50678677196446209</v>
      </c>
      <c r="T593" s="5">
        <f>YEAR(SalesDataTable[[#This Row],[Order Date]])</f>
        <v>2026</v>
      </c>
    </row>
    <row r="594" spans="1:20" ht="15.6">
      <c r="A594" s="2">
        <v>4537</v>
      </c>
      <c r="B594" s="3">
        <v>46129</v>
      </c>
      <c r="C594" s="13">
        <f>YEAR(SalesDataTable[[#This Row],[Order Date]])</f>
        <v>2026</v>
      </c>
      <c r="D594" s="4" t="str">
        <f>"Q"&amp;ROUNDUP(MONTH(SalesDataTable[[#This Row],[Order Date]])/3,0)</f>
        <v>Q2</v>
      </c>
      <c r="E594" s="4" t="str">
        <f>TEXT(SalesDataTable[[#This Row],[Order Date]],"MMM")</f>
        <v>Apr</v>
      </c>
      <c r="F594" s="4" t="s">
        <v>20</v>
      </c>
      <c r="G594" s="4" t="s">
        <v>33</v>
      </c>
      <c r="H594" s="4" t="s">
        <v>2</v>
      </c>
      <c r="I594" s="4" t="s">
        <v>16</v>
      </c>
      <c r="J594" s="4" t="s">
        <v>23</v>
      </c>
      <c r="K594" s="4" t="s">
        <v>40</v>
      </c>
      <c r="L594" s="9">
        <v>3</v>
      </c>
      <c r="M594" s="6">
        <v>81.53</v>
      </c>
      <c r="N594" s="7">
        <v>0.05</v>
      </c>
      <c r="O594" s="6">
        <v>38.630000000000003</v>
      </c>
      <c r="P594" s="6">
        <f t="shared" si="36"/>
        <v>232.3605</v>
      </c>
      <c r="Q594" s="6">
        <f t="shared" si="37"/>
        <v>115.89000000000001</v>
      </c>
      <c r="R594" s="6">
        <f t="shared" si="38"/>
        <v>116.47049999999999</v>
      </c>
      <c r="S594" s="8">
        <f t="shared" si="39"/>
        <v>0.50124913657872139</v>
      </c>
      <c r="T594" s="5">
        <f>YEAR(SalesDataTable[[#This Row],[Order Date]])</f>
        <v>2026</v>
      </c>
    </row>
    <row r="595" spans="1:20" ht="15.6">
      <c r="A595" s="2">
        <v>754</v>
      </c>
      <c r="B595" s="3">
        <v>46130</v>
      </c>
      <c r="C595" s="13">
        <f>YEAR(SalesDataTable[[#This Row],[Order Date]])</f>
        <v>2026</v>
      </c>
      <c r="D595" s="4" t="str">
        <f>"Q"&amp;ROUNDUP(MONTH(SalesDataTable[[#This Row],[Order Date]])/3,0)</f>
        <v>Q2</v>
      </c>
      <c r="E595" s="4" t="str">
        <f>TEXT(SalesDataTable[[#This Row],[Order Date]],"MMM")</f>
        <v>Apr</v>
      </c>
      <c r="F595" s="4" t="s">
        <v>11</v>
      </c>
      <c r="G595" s="4" t="s">
        <v>39</v>
      </c>
      <c r="H595" s="4" t="s">
        <v>28</v>
      </c>
      <c r="I595" s="4" t="s">
        <v>3</v>
      </c>
      <c r="J595" s="4" t="s">
        <v>4</v>
      </c>
      <c r="K595" s="4" t="s">
        <v>30</v>
      </c>
      <c r="L595" s="9">
        <v>3</v>
      </c>
      <c r="M595" s="6">
        <v>104.8</v>
      </c>
      <c r="N595" s="7">
        <v>0.1</v>
      </c>
      <c r="O595" s="6">
        <v>50.59</v>
      </c>
      <c r="P595" s="6">
        <f t="shared" si="36"/>
        <v>282.95999999999998</v>
      </c>
      <c r="Q595" s="6">
        <f t="shared" si="37"/>
        <v>151.77000000000001</v>
      </c>
      <c r="R595" s="6">
        <f t="shared" si="38"/>
        <v>131.18999999999997</v>
      </c>
      <c r="S595" s="8">
        <f t="shared" si="39"/>
        <v>0.46363443596268017</v>
      </c>
      <c r="T595" s="5">
        <f>YEAR(SalesDataTable[[#This Row],[Order Date]])</f>
        <v>2026</v>
      </c>
    </row>
    <row r="596" spans="1:20" ht="15.6">
      <c r="A596" s="2">
        <v>1340</v>
      </c>
      <c r="B596" s="3">
        <v>46130</v>
      </c>
      <c r="C596" s="13">
        <f>YEAR(SalesDataTable[[#This Row],[Order Date]])</f>
        <v>2026</v>
      </c>
      <c r="D596" s="4" t="str">
        <f>"Q"&amp;ROUNDUP(MONTH(SalesDataTable[[#This Row],[Order Date]])/3,0)</f>
        <v>Q2</v>
      </c>
      <c r="E596" s="4" t="str">
        <f>TEXT(SalesDataTable[[#This Row],[Order Date]],"MMM")</f>
        <v>Apr</v>
      </c>
      <c r="F596" s="4" t="s">
        <v>20</v>
      </c>
      <c r="G596" s="4" t="s">
        <v>33</v>
      </c>
      <c r="H596" s="4" t="s">
        <v>2</v>
      </c>
      <c r="I596" s="4" t="s">
        <v>13</v>
      </c>
      <c r="J596" s="4" t="s">
        <v>34</v>
      </c>
      <c r="K596" s="4" t="s">
        <v>45</v>
      </c>
      <c r="L596" s="9">
        <v>2</v>
      </c>
      <c r="M596" s="6">
        <v>51.24</v>
      </c>
      <c r="N596" s="7">
        <v>0</v>
      </c>
      <c r="O596" s="6">
        <v>22.52</v>
      </c>
      <c r="P596" s="6">
        <f t="shared" si="36"/>
        <v>102.48</v>
      </c>
      <c r="Q596" s="6">
        <f t="shared" si="37"/>
        <v>45.04</v>
      </c>
      <c r="R596" s="6">
        <f t="shared" si="38"/>
        <v>57.440000000000005</v>
      </c>
      <c r="S596" s="8">
        <f t="shared" si="39"/>
        <v>0.56049960967993762</v>
      </c>
      <c r="T596" s="5">
        <f>YEAR(SalesDataTable[[#This Row],[Order Date]])</f>
        <v>2026</v>
      </c>
    </row>
    <row r="597" spans="1:20" ht="15.6">
      <c r="A597" s="2">
        <v>1444</v>
      </c>
      <c r="B597" s="3">
        <v>46130</v>
      </c>
      <c r="C597" s="13">
        <f>YEAR(SalesDataTable[[#This Row],[Order Date]])</f>
        <v>2026</v>
      </c>
      <c r="D597" s="4" t="str">
        <f>"Q"&amp;ROUNDUP(MONTH(SalesDataTable[[#This Row],[Order Date]])/3,0)</f>
        <v>Q2</v>
      </c>
      <c r="E597" s="4" t="str">
        <f>TEXT(SalesDataTable[[#This Row],[Order Date]],"MMM")</f>
        <v>Apr</v>
      </c>
      <c r="F597" s="4" t="s">
        <v>11</v>
      </c>
      <c r="G597" s="4" t="s">
        <v>39</v>
      </c>
      <c r="H597" s="4" t="s">
        <v>19</v>
      </c>
      <c r="I597" s="4" t="s">
        <v>3</v>
      </c>
      <c r="J597" s="4" t="s">
        <v>23</v>
      </c>
      <c r="K597" s="4" t="s">
        <v>51</v>
      </c>
      <c r="L597" s="9">
        <v>1</v>
      </c>
      <c r="M597" s="6">
        <v>120.52</v>
      </c>
      <c r="N597" s="7">
        <v>0.1</v>
      </c>
      <c r="O597" s="6">
        <v>59.01</v>
      </c>
      <c r="P597" s="6">
        <f t="shared" si="36"/>
        <v>108.468</v>
      </c>
      <c r="Q597" s="6">
        <f t="shared" si="37"/>
        <v>59.01</v>
      </c>
      <c r="R597" s="6">
        <f t="shared" si="38"/>
        <v>49.458000000000006</v>
      </c>
      <c r="S597" s="8">
        <f t="shared" si="39"/>
        <v>0.45596858059519862</v>
      </c>
      <c r="T597" s="5">
        <f>YEAR(SalesDataTable[[#This Row],[Order Date]])</f>
        <v>2026</v>
      </c>
    </row>
    <row r="598" spans="1:20" ht="15.6">
      <c r="A598" s="2">
        <v>2390</v>
      </c>
      <c r="B598" s="3">
        <v>46130</v>
      </c>
      <c r="C598" s="13">
        <f>YEAR(SalesDataTable[[#This Row],[Order Date]])</f>
        <v>2026</v>
      </c>
      <c r="D598" s="4" t="str">
        <f>"Q"&amp;ROUNDUP(MONTH(SalesDataTable[[#This Row],[Order Date]])/3,0)</f>
        <v>Q2</v>
      </c>
      <c r="E598" s="4" t="str">
        <f>TEXT(SalesDataTable[[#This Row],[Order Date]],"MMM")</f>
        <v>Apr</v>
      </c>
      <c r="F598" s="4" t="s">
        <v>20</v>
      </c>
      <c r="G598" s="4" t="s">
        <v>33</v>
      </c>
      <c r="H598" s="4" t="s">
        <v>19</v>
      </c>
      <c r="I598" s="4" t="s">
        <v>3</v>
      </c>
      <c r="J598" s="4" t="s">
        <v>23</v>
      </c>
      <c r="K598" s="4" t="s">
        <v>40</v>
      </c>
      <c r="L598" s="9">
        <v>1</v>
      </c>
      <c r="M598" s="6">
        <v>80.98</v>
      </c>
      <c r="N598" s="7">
        <v>0</v>
      </c>
      <c r="O598" s="6">
        <v>40.19</v>
      </c>
      <c r="P598" s="6">
        <f t="shared" si="36"/>
        <v>80.98</v>
      </c>
      <c r="Q598" s="6">
        <f t="shared" si="37"/>
        <v>40.19</v>
      </c>
      <c r="R598" s="6">
        <f t="shared" si="38"/>
        <v>40.790000000000006</v>
      </c>
      <c r="S598" s="8">
        <f t="shared" si="39"/>
        <v>0.50370461842430236</v>
      </c>
      <c r="T598" s="5">
        <f>YEAR(SalesDataTable[[#This Row],[Order Date]])</f>
        <v>2026</v>
      </c>
    </row>
    <row r="599" spans="1:20" ht="15.6">
      <c r="A599" s="2">
        <v>3076</v>
      </c>
      <c r="B599" s="3">
        <v>46130</v>
      </c>
      <c r="C599" s="13">
        <f>YEAR(SalesDataTable[[#This Row],[Order Date]])</f>
        <v>2026</v>
      </c>
      <c r="D599" s="4" t="str">
        <f>"Q"&amp;ROUNDUP(MONTH(SalesDataTable[[#This Row],[Order Date]])/3,0)</f>
        <v>Q2</v>
      </c>
      <c r="E599" s="4" t="str">
        <f>TEXT(SalesDataTable[[#This Row],[Order Date]],"MMM")</f>
        <v>Apr</v>
      </c>
      <c r="F599" s="4" t="s">
        <v>11</v>
      </c>
      <c r="G599" s="4" t="s">
        <v>12</v>
      </c>
      <c r="H599" s="4" t="s">
        <v>2</v>
      </c>
      <c r="I599" s="4" t="s">
        <v>16</v>
      </c>
      <c r="J599" s="4" t="s">
        <v>23</v>
      </c>
      <c r="K599" s="4" t="s">
        <v>40</v>
      </c>
      <c r="L599" s="9">
        <v>2</v>
      </c>
      <c r="M599" s="6">
        <v>82.58</v>
      </c>
      <c r="N599" s="7">
        <v>0.1</v>
      </c>
      <c r="O599" s="6">
        <v>39.93</v>
      </c>
      <c r="P599" s="6">
        <f t="shared" si="36"/>
        <v>148.64400000000001</v>
      </c>
      <c r="Q599" s="6">
        <f t="shared" si="37"/>
        <v>79.86</v>
      </c>
      <c r="R599" s="6">
        <f t="shared" si="38"/>
        <v>68.784000000000006</v>
      </c>
      <c r="S599" s="8">
        <f t="shared" si="39"/>
        <v>0.46274319851457174</v>
      </c>
      <c r="T599" s="5">
        <f>YEAR(SalesDataTable[[#This Row],[Order Date]])</f>
        <v>2026</v>
      </c>
    </row>
    <row r="600" spans="1:20" ht="15.6">
      <c r="A600" s="2">
        <v>3157</v>
      </c>
      <c r="B600" s="3">
        <v>46130</v>
      </c>
      <c r="C600" s="13">
        <f>YEAR(SalesDataTable[[#This Row],[Order Date]])</f>
        <v>2026</v>
      </c>
      <c r="D600" s="4" t="str">
        <f>"Q"&amp;ROUNDUP(MONTH(SalesDataTable[[#This Row],[Order Date]])/3,0)</f>
        <v>Q2</v>
      </c>
      <c r="E600" s="4" t="str">
        <f>TEXT(SalesDataTable[[#This Row],[Order Date]],"MMM")</f>
        <v>Apr</v>
      </c>
      <c r="F600" s="4" t="s">
        <v>20</v>
      </c>
      <c r="G600" s="4" t="s">
        <v>33</v>
      </c>
      <c r="H600" s="4" t="s">
        <v>2</v>
      </c>
      <c r="I600" s="4" t="s">
        <v>13</v>
      </c>
      <c r="J600" s="4" t="s">
        <v>23</v>
      </c>
      <c r="K600" s="4" t="s">
        <v>29</v>
      </c>
      <c r="L600" s="9">
        <v>2</v>
      </c>
      <c r="M600" s="6">
        <v>200.36</v>
      </c>
      <c r="N600" s="7">
        <v>0</v>
      </c>
      <c r="O600" s="6">
        <v>105.12</v>
      </c>
      <c r="P600" s="6">
        <f t="shared" si="36"/>
        <v>400.72</v>
      </c>
      <c r="Q600" s="6">
        <f t="shared" si="37"/>
        <v>210.24</v>
      </c>
      <c r="R600" s="6">
        <f t="shared" si="38"/>
        <v>190.48000000000002</v>
      </c>
      <c r="S600" s="8">
        <f t="shared" si="39"/>
        <v>0.47534438011579161</v>
      </c>
      <c r="T600" s="5">
        <f>YEAR(SalesDataTable[[#This Row],[Order Date]])</f>
        <v>2026</v>
      </c>
    </row>
    <row r="601" spans="1:20" ht="15.6">
      <c r="A601" s="2">
        <v>4516</v>
      </c>
      <c r="B601" s="3">
        <v>46130</v>
      </c>
      <c r="C601" s="13">
        <f>YEAR(SalesDataTable[[#This Row],[Order Date]])</f>
        <v>2026</v>
      </c>
      <c r="D601" s="4" t="str">
        <f>"Q"&amp;ROUNDUP(MONTH(SalesDataTable[[#This Row],[Order Date]])/3,0)</f>
        <v>Q2</v>
      </c>
      <c r="E601" s="4" t="str">
        <f>TEXT(SalesDataTable[[#This Row],[Order Date]],"MMM")</f>
        <v>Apr</v>
      </c>
      <c r="F601" s="4" t="s">
        <v>11</v>
      </c>
      <c r="G601" s="4" t="s">
        <v>25</v>
      </c>
      <c r="H601" s="4" t="s">
        <v>2</v>
      </c>
      <c r="I601" s="4" t="s">
        <v>3</v>
      </c>
      <c r="J601" s="4" t="s">
        <v>23</v>
      </c>
      <c r="K601" s="4" t="s">
        <v>29</v>
      </c>
      <c r="L601" s="9">
        <v>1</v>
      </c>
      <c r="M601" s="6">
        <v>196.24</v>
      </c>
      <c r="N601" s="7">
        <v>0</v>
      </c>
      <c r="O601" s="6">
        <v>106.34</v>
      </c>
      <c r="P601" s="6">
        <f t="shared" si="36"/>
        <v>196.24</v>
      </c>
      <c r="Q601" s="6">
        <f t="shared" si="37"/>
        <v>106.34</v>
      </c>
      <c r="R601" s="6">
        <f t="shared" si="38"/>
        <v>89.9</v>
      </c>
      <c r="S601" s="8">
        <f t="shared" si="39"/>
        <v>0.45811251528740321</v>
      </c>
      <c r="T601" s="5">
        <f>YEAR(SalesDataTable[[#This Row],[Order Date]])</f>
        <v>2026</v>
      </c>
    </row>
    <row r="602" spans="1:20" ht="15.6">
      <c r="A602" s="2">
        <v>5119</v>
      </c>
      <c r="B602" s="3">
        <v>46130</v>
      </c>
      <c r="C602" s="13">
        <f>YEAR(SalesDataTable[[#This Row],[Order Date]])</f>
        <v>2026</v>
      </c>
      <c r="D602" s="4" t="str">
        <f>"Q"&amp;ROUNDUP(MONTH(SalesDataTable[[#This Row],[Order Date]])/3,0)</f>
        <v>Q2</v>
      </c>
      <c r="E602" s="4" t="str">
        <f>TEXT(SalesDataTable[[#This Row],[Order Date]],"MMM")</f>
        <v>Apr</v>
      </c>
      <c r="F602" s="4" t="s">
        <v>0</v>
      </c>
      <c r="G602" s="4" t="s">
        <v>50</v>
      </c>
      <c r="H602" s="4" t="s">
        <v>2</v>
      </c>
      <c r="I602" s="4" t="s">
        <v>16</v>
      </c>
      <c r="J602" s="4" t="s">
        <v>9</v>
      </c>
      <c r="K602" s="4" t="s">
        <v>10</v>
      </c>
      <c r="L602" s="9">
        <v>1</v>
      </c>
      <c r="M602" s="6">
        <v>93.32</v>
      </c>
      <c r="N602" s="7">
        <v>0</v>
      </c>
      <c r="O602" s="6">
        <v>44.82</v>
      </c>
      <c r="P602" s="6">
        <f t="shared" si="36"/>
        <v>93.32</v>
      </c>
      <c r="Q602" s="6">
        <f t="shared" si="37"/>
        <v>44.82</v>
      </c>
      <c r="R602" s="6">
        <f t="shared" si="38"/>
        <v>48.499999999999993</v>
      </c>
      <c r="S602" s="8">
        <f t="shared" si="39"/>
        <v>0.51971710244320612</v>
      </c>
      <c r="T602" s="5">
        <f>YEAR(SalesDataTable[[#This Row],[Order Date]])</f>
        <v>2026</v>
      </c>
    </row>
    <row r="603" spans="1:20" ht="15.6">
      <c r="A603" s="2">
        <v>125</v>
      </c>
      <c r="B603" s="3">
        <v>46131</v>
      </c>
      <c r="C603" s="13">
        <f>YEAR(SalesDataTable[[#This Row],[Order Date]])</f>
        <v>2026</v>
      </c>
      <c r="D603" s="4" t="str">
        <f>"Q"&amp;ROUNDUP(MONTH(SalesDataTable[[#This Row],[Order Date]])/3,0)</f>
        <v>Q2</v>
      </c>
      <c r="E603" s="4" t="str">
        <f>TEXT(SalesDataTable[[#This Row],[Order Date]],"MMM")</f>
        <v>Apr</v>
      </c>
      <c r="F603" s="4" t="s">
        <v>20</v>
      </c>
      <c r="G603" s="4" t="s">
        <v>31</v>
      </c>
      <c r="H603" s="4" t="s">
        <v>2</v>
      </c>
      <c r="I603" s="4" t="s">
        <v>3</v>
      </c>
      <c r="J603" s="4" t="s">
        <v>4</v>
      </c>
      <c r="K603" s="4" t="s">
        <v>30</v>
      </c>
      <c r="L603" s="9">
        <v>2</v>
      </c>
      <c r="M603" s="6">
        <v>101.61</v>
      </c>
      <c r="N603" s="7">
        <v>0</v>
      </c>
      <c r="O603" s="6">
        <v>49.9</v>
      </c>
      <c r="P603" s="6">
        <f t="shared" si="36"/>
        <v>203.22</v>
      </c>
      <c r="Q603" s="6">
        <f t="shared" si="37"/>
        <v>99.8</v>
      </c>
      <c r="R603" s="6">
        <f t="shared" si="38"/>
        <v>103.42</v>
      </c>
      <c r="S603" s="8">
        <f t="shared" si="39"/>
        <v>0.50890660368074014</v>
      </c>
      <c r="T603" s="5">
        <f>YEAR(SalesDataTable[[#This Row],[Order Date]])</f>
        <v>2026</v>
      </c>
    </row>
    <row r="604" spans="1:20" ht="15.6">
      <c r="A604" s="2">
        <v>728</v>
      </c>
      <c r="B604" s="3">
        <v>46131</v>
      </c>
      <c r="C604" s="13">
        <f>YEAR(SalesDataTable[[#This Row],[Order Date]])</f>
        <v>2026</v>
      </c>
      <c r="D604" s="4" t="str">
        <f>"Q"&amp;ROUNDUP(MONTH(SalesDataTable[[#This Row],[Order Date]])/3,0)</f>
        <v>Q2</v>
      </c>
      <c r="E604" s="4" t="str">
        <f>TEXT(SalesDataTable[[#This Row],[Order Date]],"MMM")</f>
        <v>Apr</v>
      </c>
      <c r="F604" s="4" t="s">
        <v>6</v>
      </c>
      <c r="G604" s="4" t="s">
        <v>49</v>
      </c>
      <c r="H604" s="4" t="s">
        <v>2</v>
      </c>
      <c r="I604" s="4" t="s">
        <v>3</v>
      </c>
      <c r="J604" s="4" t="s">
        <v>4</v>
      </c>
      <c r="K604" s="4" t="s">
        <v>30</v>
      </c>
      <c r="L604" s="9">
        <v>1</v>
      </c>
      <c r="M604" s="6">
        <v>104.91</v>
      </c>
      <c r="N604" s="7">
        <v>0</v>
      </c>
      <c r="O604" s="6">
        <v>51.68</v>
      </c>
      <c r="P604" s="6">
        <f t="shared" si="36"/>
        <v>104.91</v>
      </c>
      <c r="Q604" s="6">
        <f t="shared" si="37"/>
        <v>51.68</v>
      </c>
      <c r="R604" s="6">
        <f t="shared" si="38"/>
        <v>53.23</v>
      </c>
      <c r="S604" s="8">
        <f t="shared" si="39"/>
        <v>0.50738728433895719</v>
      </c>
      <c r="T604" s="5">
        <f>YEAR(SalesDataTable[[#This Row],[Order Date]])</f>
        <v>2026</v>
      </c>
    </row>
    <row r="605" spans="1:20" ht="15.6">
      <c r="A605" s="2">
        <v>1271</v>
      </c>
      <c r="B605" s="3">
        <v>46131</v>
      </c>
      <c r="C605" s="13">
        <f>YEAR(SalesDataTable[[#This Row],[Order Date]])</f>
        <v>2026</v>
      </c>
      <c r="D605" s="4" t="str">
        <f>"Q"&amp;ROUNDUP(MONTH(SalesDataTable[[#This Row],[Order Date]])/3,0)</f>
        <v>Q2</v>
      </c>
      <c r="E605" s="4" t="str">
        <f>TEXT(SalesDataTable[[#This Row],[Order Date]],"MMM")</f>
        <v>Apr</v>
      </c>
      <c r="F605" s="4" t="s">
        <v>11</v>
      </c>
      <c r="G605" s="4" t="s">
        <v>12</v>
      </c>
      <c r="H605" s="4" t="s">
        <v>8</v>
      </c>
      <c r="I605" s="4" t="s">
        <v>16</v>
      </c>
      <c r="J605" s="4" t="s">
        <v>34</v>
      </c>
      <c r="K605" s="4" t="s">
        <v>35</v>
      </c>
      <c r="L605" s="9">
        <v>8</v>
      </c>
      <c r="M605" s="6">
        <v>39.99</v>
      </c>
      <c r="N605" s="7">
        <v>0.15</v>
      </c>
      <c r="O605" s="6">
        <v>14.92</v>
      </c>
      <c r="P605" s="6">
        <f t="shared" si="36"/>
        <v>271.93200000000002</v>
      </c>
      <c r="Q605" s="6">
        <f t="shared" si="37"/>
        <v>119.36</v>
      </c>
      <c r="R605" s="6">
        <f t="shared" si="38"/>
        <v>152.572</v>
      </c>
      <c r="S605" s="8">
        <f t="shared" si="39"/>
        <v>0.56106673727255341</v>
      </c>
      <c r="T605" s="5">
        <f>YEAR(SalesDataTable[[#This Row],[Order Date]])</f>
        <v>2026</v>
      </c>
    </row>
    <row r="606" spans="1:20" ht="15.6">
      <c r="A606" s="2">
        <v>1284</v>
      </c>
      <c r="B606" s="3">
        <v>46131</v>
      </c>
      <c r="C606" s="13">
        <f>YEAR(SalesDataTable[[#This Row],[Order Date]])</f>
        <v>2026</v>
      </c>
      <c r="D606" s="4" t="str">
        <f>"Q"&amp;ROUNDUP(MONTH(SalesDataTable[[#This Row],[Order Date]])/3,0)</f>
        <v>Q2</v>
      </c>
      <c r="E606" s="4" t="str">
        <f>TEXT(SalesDataTable[[#This Row],[Order Date]],"MMM")</f>
        <v>Apr</v>
      </c>
      <c r="F606" s="4" t="s">
        <v>6</v>
      </c>
      <c r="G606" s="4" t="s">
        <v>43</v>
      </c>
      <c r="H606" s="4" t="s">
        <v>19</v>
      </c>
      <c r="I606" s="4" t="s">
        <v>13</v>
      </c>
      <c r="J606" s="4" t="s">
        <v>14</v>
      </c>
      <c r="K606" s="4" t="s">
        <v>44</v>
      </c>
      <c r="L606" s="9">
        <v>1</v>
      </c>
      <c r="M606" s="6">
        <v>136.01</v>
      </c>
      <c r="N606" s="7">
        <v>0</v>
      </c>
      <c r="O606" s="6">
        <v>66.59</v>
      </c>
      <c r="P606" s="6">
        <f t="shared" si="36"/>
        <v>136.01</v>
      </c>
      <c r="Q606" s="6">
        <f t="shared" si="37"/>
        <v>66.59</v>
      </c>
      <c r="R606" s="6">
        <f t="shared" si="38"/>
        <v>69.419999999999987</v>
      </c>
      <c r="S606" s="8">
        <f t="shared" si="39"/>
        <v>0.51040364679067707</v>
      </c>
      <c r="T606" s="5">
        <f>YEAR(SalesDataTable[[#This Row],[Order Date]])</f>
        <v>2026</v>
      </c>
    </row>
    <row r="607" spans="1:20" ht="15.6">
      <c r="A607" s="2">
        <v>1657</v>
      </c>
      <c r="B607" s="3">
        <v>46131</v>
      </c>
      <c r="C607" s="13">
        <f>YEAR(SalesDataTable[[#This Row],[Order Date]])</f>
        <v>2026</v>
      </c>
      <c r="D607" s="4" t="str">
        <f>"Q"&amp;ROUNDUP(MONTH(SalesDataTable[[#This Row],[Order Date]])/3,0)</f>
        <v>Q2</v>
      </c>
      <c r="E607" s="4" t="str">
        <f>TEXT(SalesDataTable[[#This Row],[Order Date]],"MMM")</f>
        <v>Apr</v>
      </c>
      <c r="F607" s="4" t="s">
        <v>0</v>
      </c>
      <c r="G607" s="4" t="s">
        <v>1</v>
      </c>
      <c r="H607" s="4" t="s">
        <v>8</v>
      </c>
      <c r="I607" s="4" t="s">
        <v>16</v>
      </c>
      <c r="J607" s="4" t="s">
        <v>23</v>
      </c>
      <c r="K607" s="4" t="s">
        <v>51</v>
      </c>
      <c r="L607" s="9">
        <v>15</v>
      </c>
      <c r="M607" s="6">
        <v>122.1</v>
      </c>
      <c r="N607" s="7">
        <v>0.15</v>
      </c>
      <c r="O607" s="6">
        <v>62.33</v>
      </c>
      <c r="P607" s="6">
        <f t="shared" si="36"/>
        <v>1556.7749999999999</v>
      </c>
      <c r="Q607" s="6">
        <f t="shared" si="37"/>
        <v>934.94999999999993</v>
      </c>
      <c r="R607" s="6">
        <f t="shared" si="38"/>
        <v>621.82499999999993</v>
      </c>
      <c r="S607" s="8">
        <f t="shared" si="39"/>
        <v>0.39943151707857588</v>
      </c>
      <c r="T607" s="5">
        <f>YEAR(SalesDataTable[[#This Row],[Order Date]])</f>
        <v>2026</v>
      </c>
    </row>
    <row r="608" spans="1:20" ht="15.6">
      <c r="A608" s="2">
        <v>2240</v>
      </c>
      <c r="B608" s="3">
        <v>46131</v>
      </c>
      <c r="C608" s="13">
        <f>YEAR(SalesDataTable[[#This Row],[Order Date]])</f>
        <v>2026</v>
      </c>
      <c r="D608" s="4" t="str">
        <f>"Q"&amp;ROUNDUP(MONTH(SalesDataTable[[#This Row],[Order Date]])/3,0)</f>
        <v>Q2</v>
      </c>
      <c r="E608" s="4" t="str">
        <f>TEXT(SalesDataTable[[#This Row],[Order Date]],"MMM")</f>
        <v>Apr</v>
      </c>
      <c r="F608" s="4" t="s">
        <v>0</v>
      </c>
      <c r="G608" s="4" t="s">
        <v>50</v>
      </c>
      <c r="H608" s="4" t="s">
        <v>28</v>
      </c>
      <c r="I608" s="4" t="s">
        <v>3</v>
      </c>
      <c r="J608" s="4" t="s">
        <v>23</v>
      </c>
      <c r="K608" s="4" t="s">
        <v>24</v>
      </c>
      <c r="L608" s="9">
        <v>4</v>
      </c>
      <c r="M608" s="6">
        <v>341.75</v>
      </c>
      <c r="N608" s="7">
        <v>0.1</v>
      </c>
      <c r="O608" s="6">
        <v>191.91</v>
      </c>
      <c r="P608" s="6">
        <f t="shared" si="36"/>
        <v>1230.3</v>
      </c>
      <c r="Q608" s="6">
        <f t="shared" si="37"/>
        <v>767.64</v>
      </c>
      <c r="R608" s="6">
        <f t="shared" si="38"/>
        <v>462.65999999999997</v>
      </c>
      <c r="S608" s="8">
        <f t="shared" si="39"/>
        <v>0.37605462082418922</v>
      </c>
      <c r="T608" s="5">
        <f>YEAR(SalesDataTable[[#This Row],[Order Date]])</f>
        <v>2026</v>
      </c>
    </row>
    <row r="609" spans="1:20" ht="15.6">
      <c r="A609" s="2">
        <v>3050</v>
      </c>
      <c r="B609" s="3">
        <v>46131</v>
      </c>
      <c r="C609" s="13">
        <f>YEAR(SalesDataTable[[#This Row],[Order Date]])</f>
        <v>2026</v>
      </c>
      <c r="D609" s="4" t="str">
        <f>"Q"&amp;ROUNDUP(MONTH(SalesDataTable[[#This Row],[Order Date]])/3,0)</f>
        <v>Q2</v>
      </c>
      <c r="E609" s="4" t="str">
        <f>TEXT(SalesDataTable[[#This Row],[Order Date]],"MMM")</f>
        <v>Apr</v>
      </c>
      <c r="F609" s="4" t="s">
        <v>20</v>
      </c>
      <c r="G609" s="4" t="s">
        <v>47</v>
      </c>
      <c r="H609" s="4" t="s">
        <v>19</v>
      </c>
      <c r="I609" s="4" t="s">
        <v>3</v>
      </c>
      <c r="J609" s="4" t="s">
        <v>9</v>
      </c>
      <c r="K609" s="4" t="s">
        <v>37</v>
      </c>
      <c r="L609" s="9">
        <v>3</v>
      </c>
      <c r="M609" s="6">
        <v>156.16</v>
      </c>
      <c r="N609" s="7">
        <v>0.05</v>
      </c>
      <c r="O609" s="6">
        <v>77.81</v>
      </c>
      <c r="P609" s="6">
        <f t="shared" si="36"/>
        <v>445.05599999999998</v>
      </c>
      <c r="Q609" s="6">
        <f t="shared" si="37"/>
        <v>233.43</v>
      </c>
      <c r="R609" s="6">
        <f t="shared" si="38"/>
        <v>211.62599999999998</v>
      </c>
      <c r="S609" s="8">
        <f t="shared" si="39"/>
        <v>0.47550420621225192</v>
      </c>
      <c r="T609" s="5">
        <f>YEAR(SalesDataTable[[#This Row],[Order Date]])</f>
        <v>2026</v>
      </c>
    </row>
    <row r="610" spans="1:20" ht="15.6">
      <c r="A610" s="2">
        <v>3213</v>
      </c>
      <c r="B610" s="3">
        <v>46131</v>
      </c>
      <c r="C610" s="13">
        <f>YEAR(SalesDataTable[[#This Row],[Order Date]])</f>
        <v>2026</v>
      </c>
      <c r="D610" s="4" t="str">
        <f>"Q"&amp;ROUNDUP(MONTH(SalesDataTable[[#This Row],[Order Date]])/3,0)</f>
        <v>Q2</v>
      </c>
      <c r="E610" s="4" t="str">
        <f>TEXT(SalesDataTable[[#This Row],[Order Date]],"MMM")</f>
        <v>Apr</v>
      </c>
      <c r="F610" s="4" t="s">
        <v>0</v>
      </c>
      <c r="G610" s="4" t="s">
        <v>50</v>
      </c>
      <c r="H610" s="4" t="s">
        <v>2</v>
      </c>
      <c r="I610" s="4" t="s">
        <v>3</v>
      </c>
      <c r="J610" s="4" t="s">
        <v>14</v>
      </c>
      <c r="K610" s="4" t="s">
        <v>44</v>
      </c>
      <c r="L610" s="9">
        <v>2</v>
      </c>
      <c r="M610" s="6">
        <v>132.53</v>
      </c>
      <c r="N610" s="7">
        <v>0.05</v>
      </c>
      <c r="O610" s="6">
        <v>66.39</v>
      </c>
      <c r="P610" s="6">
        <f t="shared" si="36"/>
        <v>251.80699999999999</v>
      </c>
      <c r="Q610" s="6">
        <f t="shared" si="37"/>
        <v>132.78</v>
      </c>
      <c r="R610" s="6">
        <f t="shared" si="38"/>
        <v>119.02699999999999</v>
      </c>
      <c r="S610" s="8">
        <f t="shared" si="39"/>
        <v>0.47269138665724142</v>
      </c>
      <c r="T610" s="5">
        <f>YEAR(SalesDataTable[[#This Row],[Order Date]])</f>
        <v>2026</v>
      </c>
    </row>
    <row r="611" spans="1:20" ht="15.6">
      <c r="A611" s="2">
        <v>3367</v>
      </c>
      <c r="B611" s="3">
        <v>46131</v>
      </c>
      <c r="C611" s="13">
        <f>YEAR(SalesDataTable[[#This Row],[Order Date]])</f>
        <v>2026</v>
      </c>
      <c r="D611" s="4" t="str">
        <f>"Q"&amp;ROUNDUP(MONTH(SalesDataTable[[#This Row],[Order Date]])/3,0)</f>
        <v>Q2</v>
      </c>
      <c r="E611" s="4" t="str">
        <f>TEXT(SalesDataTable[[#This Row],[Order Date]],"MMM")</f>
        <v>Apr</v>
      </c>
      <c r="F611" s="4" t="s">
        <v>11</v>
      </c>
      <c r="G611" s="4" t="s">
        <v>18</v>
      </c>
      <c r="H611" s="4" t="s">
        <v>2</v>
      </c>
      <c r="I611" s="4" t="s">
        <v>3</v>
      </c>
      <c r="J611" s="4" t="s">
        <v>14</v>
      </c>
      <c r="K611" s="4" t="s">
        <v>32</v>
      </c>
      <c r="L611" s="9">
        <v>3</v>
      </c>
      <c r="M611" s="6">
        <v>45.79</v>
      </c>
      <c r="N611" s="7">
        <v>0</v>
      </c>
      <c r="O611" s="6">
        <v>17.98</v>
      </c>
      <c r="P611" s="6">
        <f t="shared" si="36"/>
        <v>137.37</v>
      </c>
      <c r="Q611" s="6">
        <f t="shared" si="37"/>
        <v>53.94</v>
      </c>
      <c r="R611" s="6">
        <f t="shared" si="38"/>
        <v>83.43</v>
      </c>
      <c r="S611" s="8">
        <f t="shared" si="39"/>
        <v>0.60733784669141733</v>
      </c>
      <c r="T611" s="5">
        <f>YEAR(SalesDataTable[[#This Row],[Order Date]])</f>
        <v>2026</v>
      </c>
    </row>
    <row r="612" spans="1:20" ht="15.6">
      <c r="A612" s="2">
        <v>3885</v>
      </c>
      <c r="B612" s="3">
        <v>46131</v>
      </c>
      <c r="C612" s="13">
        <f>YEAR(SalesDataTable[[#This Row],[Order Date]])</f>
        <v>2026</v>
      </c>
      <c r="D612" s="4" t="str">
        <f>"Q"&amp;ROUNDUP(MONTH(SalesDataTable[[#This Row],[Order Date]])/3,0)</f>
        <v>Q2</v>
      </c>
      <c r="E612" s="4" t="str">
        <f>TEXT(SalesDataTable[[#This Row],[Order Date]],"MMM")</f>
        <v>Apr</v>
      </c>
      <c r="F612" s="4" t="s">
        <v>0</v>
      </c>
      <c r="G612" s="4" t="s">
        <v>50</v>
      </c>
      <c r="H612" s="4" t="s">
        <v>2</v>
      </c>
      <c r="I612" s="4" t="s">
        <v>13</v>
      </c>
      <c r="J612" s="4" t="s">
        <v>14</v>
      </c>
      <c r="K612" s="4" t="s">
        <v>44</v>
      </c>
      <c r="L612" s="9">
        <v>2</v>
      </c>
      <c r="M612" s="6">
        <v>133.97</v>
      </c>
      <c r="N612" s="7">
        <v>0.15</v>
      </c>
      <c r="O612" s="6">
        <v>67.36</v>
      </c>
      <c r="P612" s="6">
        <f t="shared" si="36"/>
        <v>227.749</v>
      </c>
      <c r="Q612" s="6">
        <f t="shared" si="37"/>
        <v>134.72</v>
      </c>
      <c r="R612" s="6">
        <f t="shared" si="38"/>
        <v>93.028999999999996</v>
      </c>
      <c r="S612" s="8">
        <f t="shared" si="39"/>
        <v>0.40847160690057915</v>
      </c>
      <c r="T612" s="5">
        <f>YEAR(SalesDataTable[[#This Row],[Order Date]])</f>
        <v>2026</v>
      </c>
    </row>
    <row r="613" spans="1:20" ht="15.6">
      <c r="A613" s="2">
        <v>4372</v>
      </c>
      <c r="B613" s="3">
        <v>46131</v>
      </c>
      <c r="C613" s="13">
        <f>YEAR(SalesDataTable[[#This Row],[Order Date]])</f>
        <v>2026</v>
      </c>
      <c r="D613" s="4" t="str">
        <f>"Q"&amp;ROUNDUP(MONTH(SalesDataTable[[#This Row],[Order Date]])/3,0)</f>
        <v>Q2</v>
      </c>
      <c r="E613" s="4" t="str">
        <f>TEXT(SalesDataTable[[#This Row],[Order Date]],"MMM")</f>
        <v>Apr</v>
      </c>
      <c r="F613" s="4" t="s">
        <v>0</v>
      </c>
      <c r="G613" s="4" t="s">
        <v>50</v>
      </c>
      <c r="H613" s="4" t="s">
        <v>2</v>
      </c>
      <c r="I613" s="4" t="s">
        <v>13</v>
      </c>
      <c r="J613" s="4" t="s">
        <v>34</v>
      </c>
      <c r="K613" s="4" t="s">
        <v>42</v>
      </c>
      <c r="L613" s="9">
        <v>1</v>
      </c>
      <c r="M613" s="6">
        <v>37.11</v>
      </c>
      <c r="N613" s="7">
        <v>0.1</v>
      </c>
      <c r="O613" s="6">
        <v>14.27</v>
      </c>
      <c r="P613" s="6">
        <f t="shared" si="36"/>
        <v>33.399000000000001</v>
      </c>
      <c r="Q613" s="6">
        <f t="shared" si="37"/>
        <v>14.27</v>
      </c>
      <c r="R613" s="6">
        <f t="shared" si="38"/>
        <v>19.129000000000001</v>
      </c>
      <c r="S613" s="8">
        <f t="shared" si="39"/>
        <v>0.5727416988532591</v>
      </c>
      <c r="T613" s="5">
        <f>YEAR(SalesDataTable[[#This Row],[Order Date]])</f>
        <v>2026</v>
      </c>
    </row>
    <row r="614" spans="1:20" ht="15.6">
      <c r="A614" s="2">
        <v>4417</v>
      </c>
      <c r="B614" s="3">
        <v>46131</v>
      </c>
      <c r="C614" s="13">
        <f>YEAR(SalesDataTable[[#This Row],[Order Date]])</f>
        <v>2026</v>
      </c>
      <c r="D614" s="4" t="str">
        <f>"Q"&amp;ROUNDUP(MONTH(SalesDataTable[[#This Row],[Order Date]])/3,0)</f>
        <v>Q2</v>
      </c>
      <c r="E614" s="4" t="str">
        <f>TEXT(SalesDataTable[[#This Row],[Order Date]],"MMM")</f>
        <v>Apr</v>
      </c>
      <c r="F614" s="4" t="s">
        <v>20</v>
      </c>
      <c r="G614" s="4" t="s">
        <v>33</v>
      </c>
      <c r="H614" s="4" t="s">
        <v>19</v>
      </c>
      <c r="I614" s="4" t="s">
        <v>13</v>
      </c>
      <c r="J614" s="4" t="s">
        <v>23</v>
      </c>
      <c r="K614" s="4" t="s">
        <v>24</v>
      </c>
      <c r="L614" s="9">
        <v>3</v>
      </c>
      <c r="M614" s="6">
        <v>334.01</v>
      </c>
      <c r="N614" s="7">
        <v>0.15</v>
      </c>
      <c r="O614" s="6">
        <v>192.17</v>
      </c>
      <c r="P614" s="6">
        <f t="shared" si="36"/>
        <v>851.72550000000001</v>
      </c>
      <c r="Q614" s="6">
        <f t="shared" si="37"/>
        <v>576.51</v>
      </c>
      <c r="R614" s="6">
        <f t="shared" si="38"/>
        <v>275.21550000000002</v>
      </c>
      <c r="S614" s="8">
        <f t="shared" si="39"/>
        <v>0.32312699337990941</v>
      </c>
      <c r="T614" s="5">
        <f>YEAR(SalesDataTable[[#This Row],[Order Date]])</f>
        <v>2026</v>
      </c>
    </row>
    <row r="615" spans="1:20" ht="15.6">
      <c r="A615" s="2">
        <v>1147</v>
      </c>
      <c r="B615" s="3">
        <v>46132</v>
      </c>
      <c r="C615" s="13">
        <f>YEAR(SalesDataTable[[#This Row],[Order Date]])</f>
        <v>2026</v>
      </c>
      <c r="D615" s="4" t="str">
        <f>"Q"&amp;ROUNDUP(MONTH(SalesDataTable[[#This Row],[Order Date]])/3,0)</f>
        <v>Q2</v>
      </c>
      <c r="E615" s="4" t="str">
        <f>TEXT(SalesDataTable[[#This Row],[Order Date]],"MMM")</f>
        <v>Apr</v>
      </c>
      <c r="F615" s="4" t="s">
        <v>20</v>
      </c>
      <c r="G615" s="4" t="s">
        <v>31</v>
      </c>
      <c r="H615" s="4" t="s">
        <v>2</v>
      </c>
      <c r="I615" s="4" t="s">
        <v>13</v>
      </c>
      <c r="J615" s="4" t="s">
        <v>14</v>
      </c>
      <c r="K615" s="4" t="s">
        <v>44</v>
      </c>
      <c r="L615" s="9">
        <v>1</v>
      </c>
      <c r="M615" s="6">
        <v>131.46</v>
      </c>
      <c r="N615" s="7">
        <v>0</v>
      </c>
      <c r="O615" s="6">
        <v>67.77</v>
      </c>
      <c r="P615" s="6">
        <f t="shared" si="36"/>
        <v>131.46</v>
      </c>
      <c r="Q615" s="6">
        <f t="shared" si="37"/>
        <v>67.77</v>
      </c>
      <c r="R615" s="6">
        <f t="shared" si="38"/>
        <v>63.690000000000012</v>
      </c>
      <c r="S615" s="8">
        <f t="shared" si="39"/>
        <v>0.48448197170241902</v>
      </c>
      <c r="T615" s="5">
        <f>YEAR(SalesDataTable[[#This Row],[Order Date]])</f>
        <v>2026</v>
      </c>
    </row>
    <row r="616" spans="1:20" ht="15.6">
      <c r="A616" s="2">
        <v>1514</v>
      </c>
      <c r="B616" s="3">
        <v>46132</v>
      </c>
      <c r="C616" s="13">
        <f>YEAR(SalesDataTable[[#This Row],[Order Date]])</f>
        <v>2026</v>
      </c>
      <c r="D616" s="4" t="str">
        <f>"Q"&amp;ROUNDUP(MONTH(SalesDataTable[[#This Row],[Order Date]])/3,0)</f>
        <v>Q2</v>
      </c>
      <c r="E616" s="4" t="str">
        <f>TEXT(SalesDataTable[[#This Row],[Order Date]],"MMM")</f>
        <v>Apr</v>
      </c>
      <c r="F616" s="4" t="s">
        <v>11</v>
      </c>
      <c r="G616" s="4" t="s">
        <v>18</v>
      </c>
      <c r="H616" s="4" t="s">
        <v>19</v>
      </c>
      <c r="I616" s="4" t="s">
        <v>3</v>
      </c>
      <c r="J616" s="4" t="s">
        <v>9</v>
      </c>
      <c r="K616" s="4" t="s">
        <v>46</v>
      </c>
      <c r="L616" s="9">
        <v>3</v>
      </c>
      <c r="M616" s="6">
        <v>72.48</v>
      </c>
      <c r="N616" s="7">
        <v>0</v>
      </c>
      <c r="O616" s="6">
        <v>32.36</v>
      </c>
      <c r="P616" s="6">
        <f t="shared" si="36"/>
        <v>217.44</v>
      </c>
      <c r="Q616" s="6">
        <f t="shared" si="37"/>
        <v>97.08</v>
      </c>
      <c r="R616" s="6">
        <f t="shared" si="38"/>
        <v>120.36</v>
      </c>
      <c r="S616" s="8">
        <f t="shared" si="39"/>
        <v>0.55353200883002207</v>
      </c>
      <c r="T616" s="5">
        <f>YEAR(SalesDataTable[[#This Row],[Order Date]])</f>
        <v>2026</v>
      </c>
    </row>
    <row r="617" spans="1:20" ht="15.6">
      <c r="A617" s="2">
        <v>1538</v>
      </c>
      <c r="B617" s="3">
        <v>46132</v>
      </c>
      <c r="C617" s="13">
        <f>YEAR(SalesDataTable[[#This Row],[Order Date]])</f>
        <v>2026</v>
      </c>
      <c r="D617" s="4" t="str">
        <f>"Q"&amp;ROUNDUP(MONTH(SalesDataTable[[#This Row],[Order Date]])/3,0)</f>
        <v>Q2</v>
      </c>
      <c r="E617" s="4" t="str">
        <f>TEXT(SalesDataTable[[#This Row],[Order Date]],"MMM")</f>
        <v>Apr</v>
      </c>
      <c r="F617" s="4" t="s">
        <v>11</v>
      </c>
      <c r="G617" s="4" t="s">
        <v>12</v>
      </c>
      <c r="H617" s="4" t="s">
        <v>28</v>
      </c>
      <c r="I617" s="4" t="s">
        <v>13</v>
      </c>
      <c r="J617" s="4" t="s">
        <v>4</v>
      </c>
      <c r="K617" s="4" t="s">
        <v>5</v>
      </c>
      <c r="L617" s="9">
        <v>1</v>
      </c>
      <c r="M617" s="6">
        <v>81.98</v>
      </c>
      <c r="N617" s="7">
        <v>0</v>
      </c>
      <c r="O617" s="6">
        <v>43.15</v>
      </c>
      <c r="P617" s="6">
        <f t="shared" si="36"/>
        <v>81.98</v>
      </c>
      <c r="Q617" s="6">
        <f t="shared" si="37"/>
        <v>43.15</v>
      </c>
      <c r="R617" s="6">
        <f t="shared" si="38"/>
        <v>38.830000000000005</v>
      </c>
      <c r="S617" s="8">
        <f t="shared" si="39"/>
        <v>0.47365211027079779</v>
      </c>
      <c r="T617" s="5">
        <f>YEAR(SalesDataTable[[#This Row],[Order Date]])</f>
        <v>2026</v>
      </c>
    </row>
    <row r="618" spans="1:20" ht="15.6">
      <c r="A618" s="2">
        <v>1679</v>
      </c>
      <c r="B618" s="3">
        <v>46132</v>
      </c>
      <c r="C618" s="13">
        <f>YEAR(SalesDataTable[[#This Row],[Order Date]])</f>
        <v>2026</v>
      </c>
      <c r="D618" s="4" t="str">
        <f>"Q"&amp;ROUNDUP(MONTH(SalesDataTable[[#This Row],[Order Date]])/3,0)</f>
        <v>Q2</v>
      </c>
      <c r="E618" s="4" t="str">
        <f>TEXT(SalesDataTable[[#This Row],[Order Date]],"MMM")</f>
        <v>Apr</v>
      </c>
      <c r="F618" s="4" t="s">
        <v>20</v>
      </c>
      <c r="G618" s="4" t="s">
        <v>47</v>
      </c>
      <c r="H618" s="4" t="s">
        <v>28</v>
      </c>
      <c r="I618" s="4" t="s">
        <v>3</v>
      </c>
      <c r="J618" s="4" t="s">
        <v>14</v>
      </c>
      <c r="K618" s="4" t="s">
        <v>32</v>
      </c>
      <c r="L618" s="9">
        <v>1</v>
      </c>
      <c r="M618" s="6">
        <v>46.71</v>
      </c>
      <c r="N618" s="7">
        <v>0</v>
      </c>
      <c r="O618" s="6">
        <v>18.18</v>
      </c>
      <c r="P618" s="6">
        <f t="shared" si="36"/>
        <v>46.71</v>
      </c>
      <c r="Q618" s="6">
        <f t="shared" si="37"/>
        <v>18.18</v>
      </c>
      <c r="R618" s="6">
        <f t="shared" si="38"/>
        <v>28.53</v>
      </c>
      <c r="S618" s="8">
        <f t="shared" si="39"/>
        <v>0.61078998073217727</v>
      </c>
      <c r="T618" s="5">
        <f>YEAR(SalesDataTable[[#This Row],[Order Date]])</f>
        <v>2026</v>
      </c>
    </row>
    <row r="619" spans="1:20" ht="15.6">
      <c r="A619" s="2">
        <v>1708</v>
      </c>
      <c r="B619" s="3">
        <v>46132</v>
      </c>
      <c r="C619" s="13">
        <f>YEAR(SalesDataTable[[#This Row],[Order Date]])</f>
        <v>2026</v>
      </c>
      <c r="D619" s="4" t="str">
        <f>"Q"&amp;ROUNDUP(MONTH(SalesDataTable[[#This Row],[Order Date]])/3,0)</f>
        <v>Q2</v>
      </c>
      <c r="E619" s="4" t="str">
        <f>TEXT(SalesDataTable[[#This Row],[Order Date]],"MMM")</f>
        <v>Apr</v>
      </c>
      <c r="F619" s="4" t="s">
        <v>11</v>
      </c>
      <c r="G619" s="4" t="s">
        <v>25</v>
      </c>
      <c r="H619" s="4" t="s">
        <v>28</v>
      </c>
      <c r="I619" s="4" t="s">
        <v>13</v>
      </c>
      <c r="J619" s="4" t="s">
        <v>34</v>
      </c>
      <c r="K619" s="4" t="s">
        <v>35</v>
      </c>
      <c r="L619" s="9">
        <v>1</v>
      </c>
      <c r="M619" s="6">
        <v>41.01</v>
      </c>
      <c r="N619" s="7">
        <v>0</v>
      </c>
      <c r="O619" s="6">
        <v>14.5</v>
      </c>
      <c r="P619" s="6">
        <f t="shared" si="36"/>
        <v>41.01</v>
      </c>
      <c r="Q619" s="6">
        <f t="shared" si="37"/>
        <v>14.5</v>
      </c>
      <c r="R619" s="6">
        <f t="shared" si="38"/>
        <v>26.509999999999998</v>
      </c>
      <c r="S619" s="8">
        <f t="shared" si="39"/>
        <v>0.64642770056083876</v>
      </c>
      <c r="T619" s="5">
        <f>YEAR(SalesDataTable[[#This Row],[Order Date]])</f>
        <v>2026</v>
      </c>
    </row>
    <row r="620" spans="1:20" ht="15.6">
      <c r="A620" s="2">
        <v>2686</v>
      </c>
      <c r="B620" s="3">
        <v>46132</v>
      </c>
      <c r="C620" s="13">
        <f>YEAR(SalesDataTable[[#This Row],[Order Date]])</f>
        <v>2026</v>
      </c>
      <c r="D620" s="4" t="str">
        <f>"Q"&amp;ROUNDUP(MONTH(SalesDataTable[[#This Row],[Order Date]])/3,0)</f>
        <v>Q2</v>
      </c>
      <c r="E620" s="4" t="str">
        <f>TEXT(SalesDataTable[[#This Row],[Order Date]],"MMM")</f>
        <v>Apr</v>
      </c>
      <c r="F620" s="4" t="s">
        <v>6</v>
      </c>
      <c r="G620" s="4" t="s">
        <v>43</v>
      </c>
      <c r="H620" s="4" t="s">
        <v>2</v>
      </c>
      <c r="I620" s="4" t="s">
        <v>3</v>
      </c>
      <c r="J620" s="4" t="s">
        <v>9</v>
      </c>
      <c r="K620" s="4" t="s">
        <v>46</v>
      </c>
      <c r="L620" s="9">
        <v>1</v>
      </c>
      <c r="M620" s="6">
        <v>70.45</v>
      </c>
      <c r="N620" s="7">
        <v>0.05</v>
      </c>
      <c r="O620" s="6">
        <v>31.98</v>
      </c>
      <c r="P620" s="6">
        <f t="shared" si="36"/>
        <v>66.927499999999995</v>
      </c>
      <c r="Q620" s="6">
        <f t="shared" si="37"/>
        <v>31.98</v>
      </c>
      <c r="R620" s="6">
        <f t="shared" si="38"/>
        <v>34.947499999999991</v>
      </c>
      <c r="S620" s="8">
        <f t="shared" si="39"/>
        <v>0.52216951178514059</v>
      </c>
      <c r="T620" s="5">
        <f>YEAR(SalesDataTable[[#This Row],[Order Date]])</f>
        <v>2026</v>
      </c>
    </row>
    <row r="621" spans="1:20" ht="15.6">
      <c r="A621" s="2">
        <v>3307</v>
      </c>
      <c r="B621" s="3">
        <v>46132</v>
      </c>
      <c r="C621" s="13">
        <f>YEAR(SalesDataTable[[#This Row],[Order Date]])</f>
        <v>2026</v>
      </c>
      <c r="D621" s="4" t="str">
        <f>"Q"&amp;ROUNDUP(MONTH(SalesDataTable[[#This Row],[Order Date]])/3,0)</f>
        <v>Q2</v>
      </c>
      <c r="E621" s="4" t="str">
        <f>TEXT(SalesDataTable[[#This Row],[Order Date]],"MMM")</f>
        <v>Apr</v>
      </c>
      <c r="F621" s="4" t="s">
        <v>20</v>
      </c>
      <c r="G621" s="4" t="s">
        <v>47</v>
      </c>
      <c r="H621" s="4" t="s">
        <v>19</v>
      </c>
      <c r="I621" s="4" t="s">
        <v>16</v>
      </c>
      <c r="J621" s="4" t="s">
        <v>4</v>
      </c>
      <c r="K621" s="4" t="s">
        <v>22</v>
      </c>
      <c r="L621" s="9">
        <v>2</v>
      </c>
      <c r="M621" s="6">
        <v>51.39</v>
      </c>
      <c r="N621" s="7">
        <v>0.05</v>
      </c>
      <c r="O621" s="6">
        <v>22.28</v>
      </c>
      <c r="P621" s="6">
        <f t="shared" si="36"/>
        <v>97.640999999999991</v>
      </c>
      <c r="Q621" s="6">
        <f t="shared" si="37"/>
        <v>44.56</v>
      </c>
      <c r="R621" s="6">
        <f t="shared" si="38"/>
        <v>53.080999999999989</v>
      </c>
      <c r="S621" s="8">
        <f t="shared" si="39"/>
        <v>0.54363433393758764</v>
      </c>
      <c r="T621" s="5">
        <f>YEAR(SalesDataTable[[#This Row],[Order Date]])</f>
        <v>2026</v>
      </c>
    </row>
    <row r="622" spans="1:20" ht="15.6">
      <c r="A622" s="2">
        <v>3772</v>
      </c>
      <c r="B622" s="3">
        <v>46132</v>
      </c>
      <c r="C622" s="13">
        <f>YEAR(SalesDataTable[[#This Row],[Order Date]])</f>
        <v>2026</v>
      </c>
      <c r="D622" s="4" t="str">
        <f>"Q"&amp;ROUNDUP(MONTH(SalesDataTable[[#This Row],[Order Date]])/3,0)</f>
        <v>Q2</v>
      </c>
      <c r="E622" s="4" t="str">
        <f>TEXT(SalesDataTable[[#This Row],[Order Date]],"MMM")</f>
        <v>Apr</v>
      </c>
      <c r="F622" s="4" t="s">
        <v>0</v>
      </c>
      <c r="G622" s="4" t="s">
        <v>50</v>
      </c>
      <c r="H622" s="4" t="s">
        <v>19</v>
      </c>
      <c r="I622" s="4" t="s">
        <v>3</v>
      </c>
      <c r="J622" s="4" t="s">
        <v>23</v>
      </c>
      <c r="K622" s="4" t="s">
        <v>51</v>
      </c>
      <c r="L622" s="9">
        <v>2</v>
      </c>
      <c r="M622" s="6">
        <v>122.03</v>
      </c>
      <c r="N622" s="7">
        <v>0</v>
      </c>
      <c r="O622" s="6">
        <v>59.43</v>
      </c>
      <c r="P622" s="6">
        <f t="shared" si="36"/>
        <v>244.06</v>
      </c>
      <c r="Q622" s="6">
        <f t="shared" si="37"/>
        <v>118.86</v>
      </c>
      <c r="R622" s="6">
        <f t="shared" si="38"/>
        <v>125.2</v>
      </c>
      <c r="S622" s="8">
        <f t="shared" si="39"/>
        <v>0.51298860935835455</v>
      </c>
      <c r="T622" s="5">
        <f>YEAR(SalesDataTable[[#This Row],[Order Date]])</f>
        <v>2026</v>
      </c>
    </row>
    <row r="623" spans="1:20" ht="15.6">
      <c r="A623" s="2">
        <v>3877</v>
      </c>
      <c r="B623" s="3">
        <v>46132</v>
      </c>
      <c r="C623" s="13">
        <f>YEAR(SalesDataTable[[#This Row],[Order Date]])</f>
        <v>2026</v>
      </c>
      <c r="D623" s="4" t="str">
        <f>"Q"&amp;ROUNDUP(MONTH(SalesDataTable[[#This Row],[Order Date]])/3,0)</f>
        <v>Q2</v>
      </c>
      <c r="E623" s="4" t="str">
        <f>TEXT(SalesDataTable[[#This Row],[Order Date]],"MMM")</f>
        <v>Apr</v>
      </c>
      <c r="F623" s="4" t="s">
        <v>20</v>
      </c>
      <c r="G623" s="4" t="s">
        <v>21</v>
      </c>
      <c r="H623" s="4" t="s">
        <v>2</v>
      </c>
      <c r="I623" s="4" t="s">
        <v>13</v>
      </c>
      <c r="J623" s="4" t="s">
        <v>14</v>
      </c>
      <c r="K623" s="4" t="s">
        <v>44</v>
      </c>
      <c r="L623" s="9">
        <v>3</v>
      </c>
      <c r="M623" s="6">
        <v>132.07</v>
      </c>
      <c r="N623" s="7">
        <v>0.05</v>
      </c>
      <c r="O623" s="6">
        <v>66.41</v>
      </c>
      <c r="P623" s="6">
        <f t="shared" si="36"/>
        <v>376.39949999999999</v>
      </c>
      <c r="Q623" s="6">
        <f t="shared" si="37"/>
        <v>199.23</v>
      </c>
      <c r="R623" s="6">
        <f t="shared" si="38"/>
        <v>177.1695</v>
      </c>
      <c r="S623" s="8">
        <f t="shared" si="39"/>
        <v>0.47069536489819991</v>
      </c>
      <c r="T623" s="5">
        <f>YEAR(SalesDataTable[[#This Row],[Order Date]])</f>
        <v>2026</v>
      </c>
    </row>
    <row r="624" spans="1:20" ht="15.6">
      <c r="A624" s="2">
        <v>4117</v>
      </c>
      <c r="B624" s="3">
        <v>46132</v>
      </c>
      <c r="C624" s="13">
        <f>YEAR(SalesDataTable[[#This Row],[Order Date]])</f>
        <v>2026</v>
      </c>
      <c r="D624" s="4" t="str">
        <f>"Q"&amp;ROUNDUP(MONTH(SalesDataTable[[#This Row],[Order Date]])/3,0)</f>
        <v>Q2</v>
      </c>
      <c r="E624" s="4" t="str">
        <f>TEXT(SalesDataTable[[#This Row],[Order Date]],"MMM")</f>
        <v>Apr</v>
      </c>
      <c r="F624" s="4" t="s">
        <v>20</v>
      </c>
      <c r="G624" s="4" t="s">
        <v>31</v>
      </c>
      <c r="H624" s="4" t="s">
        <v>28</v>
      </c>
      <c r="I624" s="4" t="s">
        <v>3</v>
      </c>
      <c r="J624" s="4" t="s">
        <v>4</v>
      </c>
      <c r="K624" s="4" t="s">
        <v>26</v>
      </c>
      <c r="L624" s="9">
        <v>1</v>
      </c>
      <c r="M624" s="6">
        <v>41.04</v>
      </c>
      <c r="N624" s="7">
        <v>0.1</v>
      </c>
      <c r="O624" s="6">
        <v>17.02</v>
      </c>
      <c r="P624" s="6">
        <f t="shared" si="36"/>
        <v>36.936</v>
      </c>
      <c r="Q624" s="6">
        <f t="shared" si="37"/>
        <v>17.02</v>
      </c>
      <c r="R624" s="6">
        <f t="shared" si="38"/>
        <v>19.916</v>
      </c>
      <c r="S624" s="8">
        <f t="shared" si="39"/>
        <v>0.53920294563569415</v>
      </c>
      <c r="T624" s="5">
        <f>YEAR(SalesDataTable[[#This Row],[Order Date]])</f>
        <v>2026</v>
      </c>
    </row>
    <row r="625" spans="1:20" ht="15.6">
      <c r="A625" s="2">
        <v>4562</v>
      </c>
      <c r="B625" s="3">
        <v>46132</v>
      </c>
      <c r="C625" s="13">
        <f>YEAR(SalesDataTable[[#This Row],[Order Date]])</f>
        <v>2026</v>
      </c>
      <c r="D625" s="4" t="str">
        <f>"Q"&amp;ROUNDUP(MONTH(SalesDataTable[[#This Row],[Order Date]])/3,0)</f>
        <v>Q2</v>
      </c>
      <c r="E625" s="4" t="str">
        <f>TEXT(SalesDataTable[[#This Row],[Order Date]],"MMM")</f>
        <v>Apr</v>
      </c>
      <c r="F625" s="4" t="s">
        <v>6</v>
      </c>
      <c r="G625" s="4" t="s">
        <v>7</v>
      </c>
      <c r="H625" s="4" t="s">
        <v>19</v>
      </c>
      <c r="I625" s="4" t="s">
        <v>13</v>
      </c>
      <c r="J625" s="4" t="s">
        <v>34</v>
      </c>
      <c r="K625" s="4" t="s">
        <v>35</v>
      </c>
      <c r="L625" s="9">
        <v>2</v>
      </c>
      <c r="M625" s="6">
        <v>40.56</v>
      </c>
      <c r="N625" s="7">
        <v>0</v>
      </c>
      <c r="O625" s="6">
        <v>15.09</v>
      </c>
      <c r="P625" s="6">
        <f t="shared" si="36"/>
        <v>81.12</v>
      </c>
      <c r="Q625" s="6">
        <f t="shared" si="37"/>
        <v>30.18</v>
      </c>
      <c r="R625" s="6">
        <f t="shared" si="38"/>
        <v>50.940000000000005</v>
      </c>
      <c r="S625" s="8">
        <f t="shared" si="39"/>
        <v>0.62795857988165682</v>
      </c>
      <c r="T625" s="5">
        <f>YEAR(SalesDataTable[[#This Row],[Order Date]])</f>
        <v>2026</v>
      </c>
    </row>
    <row r="626" spans="1:20" ht="15.6">
      <c r="A626" s="2">
        <v>4683</v>
      </c>
      <c r="B626" s="3">
        <v>46132</v>
      </c>
      <c r="C626" s="13">
        <f>YEAR(SalesDataTable[[#This Row],[Order Date]])</f>
        <v>2026</v>
      </c>
      <c r="D626" s="4" t="str">
        <f>"Q"&amp;ROUNDUP(MONTH(SalesDataTable[[#This Row],[Order Date]])/3,0)</f>
        <v>Q2</v>
      </c>
      <c r="E626" s="4" t="str">
        <f>TEXT(SalesDataTable[[#This Row],[Order Date]],"MMM")</f>
        <v>Apr</v>
      </c>
      <c r="F626" s="4" t="s">
        <v>11</v>
      </c>
      <c r="G626" s="4" t="s">
        <v>52</v>
      </c>
      <c r="H626" s="4" t="s">
        <v>2</v>
      </c>
      <c r="I626" s="4" t="s">
        <v>16</v>
      </c>
      <c r="J626" s="4" t="s">
        <v>34</v>
      </c>
      <c r="K626" s="4" t="s">
        <v>45</v>
      </c>
      <c r="L626" s="9">
        <v>3</v>
      </c>
      <c r="M626" s="6">
        <v>51.36</v>
      </c>
      <c r="N626" s="7">
        <v>0</v>
      </c>
      <c r="O626" s="6">
        <v>22.05</v>
      </c>
      <c r="P626" s="6">
        <f t="shared" si="36"/>
        <v>154.07999999999998</v>
      </c>
      <c r="Q626" s="6">
        <f t="shared" si="37"/>
        <v>66.150000000000006</v>
      </c>
      <c r="R626" s="6">
        <f t="shared" si="38"/>
        <v>87.929999999999978</v>
      </c>
      <c r="S626" s="8">
        <f t="shared" si="39"/>
        <v>0.57067757009345788</v>
      </c>
      <c r="T626" s="5">
        <f>YEAR(SalesDataTable[[#This Row],[Order Date]])</f>
        <v>2026</v>
      </c>
    </row>
    <row r="627" spans="1:20" ht="15.6">
      <c r="A627" s="2">
        <v>308</v>
      </c>
      <c r="B627" s="3">
        <v>46133</v>
      </c>
      <c r="C627" s="13">
        <f>YEAR(SalesDataTable[[#This Row],[Order Date]])</f>
        <v>2026</v>
      </c>
      <c r="D627" s="4" t="str">
        <f>"Q"&amp;ROUNDUP(MONTH(SalesDataTable[[#This Row],[Order Date]])/3,0)</f>
        <v>Q2</v>
      </c>
      <c r="E627" s="4" t="str">
        <f>TEXT(SalesDataTable[[#This Row],[Order Date]],"MMM")</f>
        <v>Apr</v>
      </c>
      <c r="F627" s="4" t="s">
        <v>20</v>
      </c>
      <c r="G627" s="4" t="s">
        <v>31</v>
      </c>
      <c r="H627" s="4" t="s">
        <v>2</v>
      </c>
      <c r="I627" s="4" t="s">
        <v>3</v>
      </c>
      <c r="J627" s="4" t="s">
        <v>9</v>
      </c>
      <c r="K627" s="4" t="s">
        <v>10</v>
      </c>
      <c r="L627" s="9">
        <v>6</v>
      </c>
      <c r="M627" s="6">
        <v>93.58</v>
      </c>
      <c r="N627" s="7">
        <v>0</v>
      </c>
      <c r="O627" s="6">
        <v>46.68</v>
      </c>
      <c r="P627" s="6">
        <f t="shared" si="36"/>
        <v>561.48</v>
      </c>
      <c r="Q627" s="6">
        <f t="shared" si="37"/>
        <v>280.08</v>
      </c>
      <c r="R627" s="6">
        <f t="shared" si="38"/>
        <v>281.40000000000003</v>
      </c>
      <c r="S627" s="8">
        <f t="shared" si="39"/>
        <v>0.5011754648429152</v>
      </c>
      <c r="T627" s="5">
        <f>YEAR(SalesDataTable[[#This Row],[Order Date]])</f>
        <v>2026</v>
      </c>
    </row>
    <row r="628" spans="1:20" ht="15.6">
      <c r="A628" s="2">
        <v>773</v>
      </c>
      <c r="B628" s="3">
        <v>46133</v>
      </c>
      <c r="C628" s="13">
        <f>YEAR(SalesDataTable[[#This Row],[Order Date]])</f>
        <v>2026</v>
      </c>
      <c r="D628" s="4" t="str">
        <f>"Q"&amp;ROUNDUP(MONTH(SalesDataTable[[#This Row],[Order Date]])/3,0)</f>
        <v>Q2</v>
      </c>
      <c r="E628" s="4" t="str">
        <f>TEXT(SalesDataTable[[#This Row],[Order Date]],"MMM")</f>
        <v>Apr</v>
      </c>
      <c r="F628" s="4" t="s">
        <v>20</v>
      </c>
      <c r="G628" s="4" t="s">
        <v>31</v>
      </c>
      <c r="H628" s="4" t="s">
        <v>2</v>
      </c>
      <c r="I628" s="4" t="s">
        <v>16</v>
      </c>
      <c r="J628" s="4" t="s">
        <v>4</v>
      </c>
      <c r="K628" s="4" t="s">
        <v>5</v>
      </c>
      <c r="L628" s="9">
        <v>5</v>
      </c>
      <c r="M628" s="6">
        <v>80.16</v>
      </c>
      <c r="N628" s="7">
        <v>0.1</v>
      </c>
      <c r="O628" s="6">
        <v>42.5</v>
      </c>
      <c r="P628" s="6">
        <f t="shared" si="36"/>
        <v>360.71999999999997</v>
      </c>
      <c r="Q628" s="6">
        <f t="shared" si="37"/>
        <v>212.5</v>
      </c>
      <c r="R628" s="6">
        <f t="shared" si="38"/>
        <v>148.21999999999997</v>
      </c>
      <c r="S628" s="8">
        <f t="shared" si="39"/>
        <v>0.41090042137946325</v>
      </c>
      <c r="T628" s="5">
        <f>YEAR(SalesDataTable[[#This Row],[Order Date]])</f>
        <v>2026</v>
      </c>
    </row>
    <row r="629" spans="1:20" ht="15.6">
      <c r="A629" s="2">
        <v>1303</v>
      </c>
      <c r="B629" s="3">
        <v>46133</v>
      </c>
      <c r="C629" s="13">
        <f>YEAR(SalesDataTable[[#This Row],[Order Date]])</f>
        <v>2026</v>
      </c>
      <c r="D629" s="4" t="str">
        <f>"Q"&amp;ROUNDUP(MONTH(SalesDataTable[[#This Row],[Order Date]])/3,0)</f>
        <v>Q2</v>
      </c>
      <c r="E629" s="4" t="str">
        <f>TEXT(SalesDataTable[[#This Row],[Order Date]],"MMM")</f>
        <v>Apr</v>
      </c>
      <c r="F629" s="4" t="s">
        <v>6</v>
      </c>
      <c r="G629" s="4" t="s">
        <v>43</v>
      </c>
      <c r="H629" s="4" t="s">
        <v>2</v>
      </c>
      <c r="I629" s="4" t="s">
        <v>13</v>
      </c>
      <c r="J629" s="4" t="s">
        <v>9</v>
      </c>
      <c r="K629" s="4" t="s">
        <v>17</v>
      </c>
      <c r="L629" s="9">
        <v>1</v>
      </c>
      <c r="M629" s="6">
        <v>142.22999999999999</v>
      </c>
      <c r="N629" s="7">
        <v>0.05</v>
      </c>
      <c r="O629" s="6">
        <v>77.66</v>
      </c>
      <c r="P629" s="6">
        <f t="shared" si="36"/>
        <v>135.11849999999998</v>
      </c>
      <c r="Q629" s="6">
        <f t="shared" si="37"/>
        <v>77.66</v>
      </c>
      <c r="R629" s="6">
        <f t="shared" si="38"/>
        <v>57.458499999999987</v>
      </c>
      <c r="S629" s="8">
        <f t="shared" si="39"/>
        <v>0.42524524768999061</v>
      </c>
      <c r="T629" s="5">
        <f>YEAR(SalesDataTable[[#This Row],[Order Date]])</f>
        <v>2026</v>
      </c>
    </row>
    <row r="630" spans="1:20" ht="15.6">
      <c r="A630" s="2">
        <v>1348</v>
      </c>
      <c r="B630" s="3">
        <v>46133</v>
      </c>
      <c r="C630" s="13">
        <f>YEAR(SalesDataTable[[#This Row],[Order Date]])</f>
        <v>2026</v>
      </c>
      <c r="D630" s="4" t="str">
        <f>"Q"&amp;ROUNDUP(MONTH(SalesDataTable[[#This Row],[Order Date]])/3,0)</f>
        <v>Q2</v>
      </c>
      <c r="E630" s="4" t="str">
        <f>TEXT(SalesDataTable[[#This Row],[Order Date]],"MMM")</f>
        <v>Apr</v>
      </c>
      <c r="F630" s="4" t="s">
        <v>6</v>
      </c>
      <c r="G630" s="4" t="s">
        <v>49</v>
      </c>
      <c r="H630" s="4" t="s">
        <v>2</v>
      </c>
      <c r="I630" s="4" t="s">
        <v>3</v>
      </c>
      <c r="J630" s="4" t="s">
        <v>9</v>
      </c>
      <c r="K630" s="4" t="s">
        <v>46</v>
      </c>
      <c r="L630" s="9">
        <v>2</v>
      </c>
      <c r="M630" s="6">
        <v>71.77</v>
      </c>
      <c r="N630" s="7">
        <v>0</v>
      </c>
      <c r="O630" s="6">
        <v>32.450000000000003</v>
      </c>
      <c r="P630" s="6">
        <f t="shared" si="36"/>
        <v>143.54</v>
      </c>
      <c r="Q630" s="6">
        <f t="shared" si="37"/>
        <v>64.900000000000006</v>
      </c>
      <c r="R630" s="6">
        <f t="shared" si="38"/>
        <v>78.639999999999986</v>
      </c>
      <c r="S630" s="8">
        <f t="shared" si="39"/>
        <v>0.54786122335237553</v>
      </c>
      <c r="T630" s="5">
        <f>YEAR(SalesDataTable[[#This Row],[Order Date]])</f>
        <v>2026</v>
      </c>
    </row>
    <row r="631" spans="1:20" ht="15.6">
      <c r="A631" s="2">
        <v>1496</v>
      </c>
      <c r="B631" s="3">
        <v>46133</v>
      </c>
      <c r="C631" s="13">
        <f>YEAR(SalesDataTable[[#This Row],[Order Date]])</f>
        <v>2026</v>
      </c>
      <c r="D631" s="4" t="str">
        <f>"Q"&amp;ROUNDUP(MONTH(SalesDataTable[[#This Row],[Order Date]])/3,0)</f>
        <v>Q2</v>
      </c>
      <c r="E631" s="4" t="str">
        <f>TEXT(SalesDataTable[[#This Row],[Order Date]],"MMM")</f>
        <v>Apr</v>
      </c>
      <c r="F631" s="4" t="s">
        <v>0</v>
      </c>
      <c r="G631" s="4" t="s">
        <v>1</v>
      </c>
      <c r="H631" s="4" t="s">
        <v>28</v>
      </c>
      <c r="I631" s="4" t="s">
        <v>3</v>
      </c>
      <c r="J631" s="4" t="s">
        <v>9</v>
      </c>
      <c r="K631" s="4" t="s">
        <v>46</v>
      </c>
      <c r="L631" s="9">
        <v>1</v>
      </c>
      <c r="M631" s="6">
        <v>71.23</v>
      </c>
      <c r="N631" s="7">
        <v>0.05</v>
      </c>
      <c r="O631" s="6">
        <v>33.28</v>
      </c>
      <c r="P631" s="6">
        <f t="shared" si="36"/>
        <v>67.668499999999995</v>
      </c>
      <c r="Q631" s="6">
        <f t="shared" si="37"/>
        <v>33.28</v>
      </c>
      <c r="R631" s="6">
        <f t="shared" si="38"/>
        <v>34.388499999999993</v>
      </c>
      <c r="S631" s="8">
        <f t="shared" si="39"/>
        <v>0.50819066478494423</v>
      </c>
      <c r="T631" s="5">
        <f>YEAR(SalesDataTable[[#This Row],[Order Date]])</f>
        <v>2026</v>
      </c>
    </row>
    <row r="632" spans="1:20" ht="15.6">
      <c r="A632" s="2">
        <v>1695</v>
      </c>
      <c r="B632" s="3">
        <v>46133</v>
      </c>
      <c r="C632" s="13">
        <f>YEAR(SalesDataTable[[#This Row],[Order Date]])</f>
        <v>2026</v>
      </c>
      <c r="D632" s="4" t="str">
        <f>"Q"&amp;ROUNDUP(MONTH(SalesDataTable[[#This Row],[Order Date]])/3,0)</f>
        <v>Q2</v>
      </c>
      <c r="E632" s="4" t="str">
        <f>TEXT(SalesDataTable[[#This Row],[Order Date]],"MMM")</f>
        <v>Apr</v>
      </c>
      <c r="F632" s="4" t="s">
        <v>0</v>
      </c>
      <c r="G632" s="4" t="s">
        <v>1</v>
      </c>
      <c r="H632" s="4" t="s">
        <v>19</v>
      </c>
      <c r="I632" s="4" t="s">
        <v>3</v>
      </c>
      <c r="J632" s="4" t="s">
        <v>9</v>
      </c>
      <c r="K632" s="4" t="s">
        <v>46</v>
      </c>
      <c r="L632" s="9">
        <v>1</v>
      </c>
      <c r="M632" s="6">
        <v>71.239999999999995</v>
      </c>
      <c r="N632" s="7">
        <v>0.1</v>
      </c>
      <c r="O632" s="6">
        <v>33.07</v>
      </c>
      <c r="P632" s="6">
        <f t="shared" si="36"/>
        <v>64.116</v>
      </c>
      <c r="Q632" s="6">
        <f t="shared" si="37"/>
        <v>33.07</v>
      </c>
      <c r="R632" s="6">
        <f t="shared" si="38"/>
        <v>31.045999999999999</v>
      </c>
      <c r="S632" s="8">
        <f t="shared" si="39"/>
        <v>0.48421610830369954</v>
      </c>
      <c r="T632" s="5">
        <f>YEAR(SalesDataTable[[#This Row],[Order Date]])</f>
        <v>2026</v>
      </c>
    </row>
    <row r="633" spans="1:20" ht="15.6">
      <c r="A633" s="2">
        <v>2812</v>
      </c>
      <c r="B633" s="3">
        <v>46133</v>
      </c>
      <c r="C633" s="13">
        <f>YEAR(SalesDataTable[[#This Row],[Order Date]])</f>
        <v>2026</v>
      </c>
      <c r="D633" s="4" t="str">
        <f>"Q"&amp;ROUNDUP(MONTH(SalesDataTable[[#This Row],[Order Date]])/3,0)</f>
        <v>Q2</v>
      </c>
      <c r="E633" s="4" t="str">
        <f>TEXT(SalesDataTable[[#This Row],[Order Date]],"MMM")</f>
        <v>Apr</v>
      </c>
      <c r="F633" s="4" t="s">
        <v>6</v>
      </c>
      <c r="G633" s="4" t="s">
        <v>27</v>
      </c>
      <c r="H633" s="4" t="s">
        <v>2</v>
      </c>
      <c r="I633" s="4" t="s">
        <v>13</v>
      </c>
      <c r="J633" s="4" t="s">
        <v>4</v>
      </c>
      <c r="K633" s="4" t="s">
        <v>22</v>
      </c>
      <c r="L633" s="9">
        <v>1</v>
      </c>
      <c r="M633" s="6">
        <v>51.39</v>
      </c>
      <c r="N633" s="7">
        <v>0</v>
      </c>
      <c r="O633" s="6">
        <v>22.08</v>
      </c>
      <c r="P633" s="6">
        <f t="shared" si="36"/>
        <v>51.39</v>
      </c>
      <c r="Q633" s="6">
        <f t="shared" si="37"/>
        <v>22.08</v>
      </c>
      <c r="R633" s="6">
        <f t="shared" si="38"/>
        <v>29.310000000000002</v>
      </c>
      <c r="S633" s="8">
        <f t="shared" si="39"/>
        <v>0.57034442498540572</v>
      </c>
      <c r="T633" s="5">
        <f>YEAR(SalesDataTable[[#This Row],[Order Date]])</f>
        <v>2026</v>
      </c>
    </row>
    <row r="634" spans="1:20" ht="15.6">
      <c r="A634" s="2">
        <v>3017</v>
      </c>
      <c r="B634" s="3">
        <v>46133</v>
      </c>
      <c r="C634" s="13">
        <f>YEAR(SalesDataTable[[#This Row],[Order Date]])</f>
        <v>2026</v>
      </c>
      <c r="D634" s="4" t="str">
        <f>"Q"&amp;ROUNDUP(MONTH(SalesDataTable[[#This Row],[Order Date]])/3,0)</f>
        <v>Q2</v>
      </c>
      <c r="E634" s="4" t="str">
        <f>TEXT(SalesDataTable[[#This Row],[Order Date]],"MMM")</f>
        <v>Apr</v>
      </c>
      <c r="F634" s="4" t="s">
        <v>6</v>
      </c>
      <c r="G634" s="4" t="s">
        <v>43</v>
      </c>
      <c r="H634" s="4" t="s">
        <v>2</v>
      </c>
      <c r="I634" s="4" t="s">
        <v>3</v>
      </c>
      <c r="J634" s="4" t="s">
        <v>4</v>
      </c>
      <c r="K634" s="4" t="s">
        <v>30</v>
      </c>
      <c r="L634" s="9">
        <v>1</v>
      </c>
      <c r="M634" s="6">
        <v>102.64</v>
      </c>
      <c r="N634" s="7">
        <v>0</v>
      </c>
      <c r="O634" s="6">
        <v>51.86</v>
      </c>
      <c r="P634" s="6">
        <f t="shared" si="36"/>
        <v>102.64</v>
      </c>
      <c r="Q634" s="6">
        <f t="shared" si="37"/>
        <v>51.86</v>
      </c>
      <c r="R634" s="6">
        <f t="shared" si="38"/>
        <v>50.78</v>
      </c>
      <c r="S634" s="8">
        <f t="shared" si="39"/>
        <v>0.49473889321901793</v>
      </c>
      <c r="T634" s="5">
        <f>YEAR(SalesDataTable[[#This Row],[Order Date]])</f>
        <v>2026</v>
      </c>
    </row>
    <row r="635" spans="1:20" ht="15.6">
      <c r="A635" s="2">
        <v>3719</v>
      </c>
      <c r="B635" s="3">
        <v>46133</v>
      </c>
      <c r="C635" s="13">
        <f>YEAR(SalesDataTable[[#This Row],[Order Date]])</f>
        <v>2026</v>
      </c>
      <c r="D635" s="4" t="str">
        <f>"Q"&amp;ROUNDUP(MONTH(SalesDataTable[[#This Row],[Order Date]])/3,0)</f>
        <v>Q2</v>
      </c>
      <c r="E635" s="4" t="str">
        <f>TEXT(SalesDataTable[[#This Row],[Order Date]],"MMM")</f>
        <v>Apr</v>
      </c>
      <c r="F635" s="4" t="s">
        <v>11</v>
      </c>
      <c r="G635" s="4" t="s">
        <v>12</v>
      </c>
      <c r="H635" s="4" t="s">
        <v>2</v>
      </c>
      <c r="I635" s="4" t="s">
        <v>13</v>
      </c>
      <c r="J635" s="4" t="s">
        <v>34</v>
      </c>
      <c r="K635" s="4" t="s">
        <v>42</v>
      </c>
      <c r="L635" s="9">
        <v>2</v>
      </c>
      <c r="M635" s="6">
        <v>35.56</v>
      </c>
      <c r="N635" s="7">
        <v>0.1</v>
      </c>
      <c r="O635" s="6">
        <v>13.85</v>
      </c>
      <c r="P635" s="6">
        <f t="shared" si="36"/>
        <v>64.00800000000001</v>
      </c>
      <c r="Q635" s="6">
        <f t="shared" si="37"/>
        <v>27.7</v>
      </c>
      <c r="R635" s="6">
        <f t="shared" si="38"/>
        <v>36.308000000000007</v>
      </c>
      <c r="S635" s="8">
        <f t="shared" si="39"/>
        <v>0.56724159480064995</v>
      </c>
      <c r="T635" s="5">
        <f>YEAR(SalesDataTable[[#This Row],[Order Date]])</f>
        <v>2026</v>
      </c>
    </row>
    <row r="636" spans="1:20" ht="15.6">
      <c r="A636" s="2">
        <v>3920</v>
      </c>
      <c r="B636" s="3">
        <v>46133</v>
      </c>
      <c r="C636" s="13">
        <f>YEAR(SalesDataTable[[#This Row],[Order Date]])</f>
        <v>2026</v>
      </c>
      <c r="D636" s="4" t="str">
        <f>"Q"&amp;ROUNDUP(MONTH(SalesDataTable[[#This Row],[Order Date]])/3,0)</f>
        <v>Q2</v>
      </c>
      <c r="E636" s="4" t="str">
        <f>TEXT(SalesDataTable[[#This Row],[Order Date]],"MMM")</f>
        <v>Apr</v>
      </c>
      <c r="F636" s="4" t="s">
        <v>6</v>
      </c>
      <c r="G636" s="4" t="s">
        <v>41</v>
      </c>
      <c r="H636" s="4" t="s">
        <v>2</v>
      </c>
      <c r="I636" s="4" t="s">
        <v>3</v>
      </c>
      <c r="J636" s="4" t="s">
        <v>4</v>
      </c>
      <c r="K636" s="4" t="s">
        <v>30</v>
      </c>
      <c r="L636" s="9">
        <v>2</v>
      </c>
      <c r="M636" s="6">
        <v>100.39</v>
      </c>
      <c r="N636" s="7">
        <v>0</v>
      </c>
      <c r="O636" s="6">
        <v>49.05</v>
      </c>
      <c r="P636" s="6">
        <f t="shared" si="36"/>
        <v>200.78</v>
      </c>
      <c r="Q636" s="6">
        <f t="shared" si="37"/>
        <v>98.1</v>
      </c>
      <c r="R636" s="6">
        <f t="shared" si="38"/>
        <v>102.68</v>
      </c>
      <c r="S636" s="8">
        <f t="shared" si="39"/>
        <v>0.51140551847793603</v>
      </c>
      <c r="T636" s="5">
        <f>YEAR(SalesDataTable[[#This Row],[Order Date]])</f>
        <v>2026</v>
      </c>
    </row>
    <row r="637" spans="1:20" ht="15.6">
      <c r="A637" s="2">
        <v>4654</v>
      </c>
      <c r="B637" s="3">
        <v>46133</v>
      </c>
      <c r="C637" s="13">
        <f>YEAR(SalesDataTable[[#This Row],[Order Date]])</f>
        <v>2026</v>
      </c>
      <c r="D637" s="4" t="str">
        <f>"Q"&amp;ROUNDUP(MONTH(SalesDataTable[[#This Row],[Order Date]])/3,0)</f>
        <v>Q2</v>
      </c>
      <c r="E637" s="4" t="str">
        <f>TEXT(SalesDataTable[[#This Row],[Order Date]],"MMM")</f>
        <v>Apr</v>
      </c>
      <c r="F637" s="4" t="s">
        <v>0</v>
      </c>
      <c r="G637" s="4" t="s">
        <v>50</v>
      </c>
      <c r="H637" s="4" t="s">
        <v>19</v>
      </c>
      <c r="I637" s="4" t="s">
        <v>3</v>
      </c>
      <c r="J637" s="4" t="s">
        <v>23</v>
      </c>
      <c r="K637" s="4" t="s">
        <v>29</v>
      </c>
      <c r="L637" s="9">
        <v>2</v>
      </c>
      <c r="M637" s="6">
        <v>191.51</v>
      </c>
      <c r="N637" s="7">
        <v>0.1</v>
      </c>
      <c r="O637" s="6">
        <v>101.25</v>
      </c>
      <c r="P637" s="6">
        <f t="shared" si="36"/>
        <v>344.71800000000002</v>
      </c>
      <c r="Q637" s="6">
        <f t="shared" si="37"/>
        <v>202.5</v>
      </c>
      <c r="R637" s="6">
        <f t="shared" si="38"/>
        <v>142.21800000000002</v>
      </c>
      <c r="S637" s="8">
        <f t="shared" si="39"/>
        <v>0.41256331262075091</v>
      </c>
      <c r="T637" s="5">
        <f>YEAR(SalesDataTable[[#This Row],[Order Date]])</f>
        <v>2026</v>
      </c>
    </row>
    <row r="638" spans="1:20" ht="15.6">
      <c r="A638" s="2">
        <v>4920</v>
      </c>
      <c r="B638" s="3">
        <v>46133</v>
      </c>
      <c r="C638" s="13">
        <f>YEAR(SalesDataTable[[#This Row],[Order Date]])</f>
        <v>2026</v>
      </c>
      <c r="D638" s="4" t="str">
        <f>"Q"&amp;ROUNDUP(MONTH(SalesDataTable[[#This Row],[Order Date]])/3,0)</f>
        <v>Q2</v>
      </c>
      <c r="E638" s="4" t="str">
        <f>TEXT(SalesDataTable[[#This Row],[Order Date]],"MMM")</f>
        <v>Apr</v>
      </c>
      <c r="F638" s="4" t="s">
        <v>6</v>
      </c>
      <c r="G638" s="4" t="s">
        <v>43</v>
      </c>
      <c r="H638" s="4" t="s">
        <v>19</v>
      </c>
      <c r="I638" s="4" t="s">
        <v>13</v>
      </c>
      <c r="J638" s="4" t="s">
        <v>9</v>
      </c>
      <c r="K638" s="4" t="s">
        <v>17</v>
      </c>
      <c r="L638" s="9">
        <v>2</v>
      </c>
      <c r="M638" s="6">
        <v>147.30000000000001</v>
      </c>
      <c r="N638" s="7">
        <v>0</v>
      </c>
      <c r="O638" s="6">
        <v>81.2</v>
      </c>
      <c r="P638" s="6">
        <f t="shared" si="36"/>
        <v>294.60000000000002</v>
      </c>
      <c r="Q638" s="6">
        <f t="shared" si="37"/>
        <v>162.4</v>
      </c>
      <c r="R638" s="6">
        <f t="shared" si="38"/>
        <v>132.20000000000002</v>
      </c>
      <c r="S638" s="8">
        <f t="shared" si="39"/>
        <v>0.44874405974202308</v>
      </c>
      <c r="T638" s="5">
        <f>YEAR(SalesDataTable[[#This Row],[Order Date]])</f>
        <v>2026</v>
      </c>
    </row>
    <row r="639" spans="1:20" ht="15.6">
      <c r="A639" s="2">
        <v>5191</v>
      </c>
      <c r="B639" s="3">
        <v>46133</v>
      </c>
      <c r="C639" s="13">
        <f>YEAR(SalesDataTable[[#This Row],[Order Date]])</f>
        <v>2026</v>
      </c>
      <c r="D639" s="4" t="str">
        <f>"Q"&amp;ROUNDUP(MONTH(SalesDataTable[[#This Row],[Order Date]])/3,0)</f>
        <v>Q2</v>
      </c>
      <c r="E639" s="4" t="str">
        <f>TEXT(SalesDataTable[[#This Row],[Order Date]],"MMM")</f>
        <v>Apr</v>
      </c>
      <c r="F639" s="4" t="s">
        <v>6</v>
      </c>
      <c r="G639" s="4" t="s">
        <v>41</v>
      </c>
      <c r="H639" s="4" t="s">
        <v>19</v>
      </c>
      <c r="I639" s="4" t="s">
        <v>3</v>
      </c>
      <c r="J639" s="4" t="s">
        <v>4</v>
      </c>
      <c r="K639" s="4" t="s">
        <v>5</v>
      </c>
      <c r="L639" s="9">
        <v>1</v>
      </c>
      <c r="M639" s="6">
        <v>79.92</v>
      </c>
      <c r="N639" s="7">
        <v>0.1</v>
      </c>
      <c r="O639" s="6">
        <v>43.13</v>
      </c>
      <c r="P639" s="6">
        <f t="shared" si="36"/>
        <v>71.927999999999997</v>
      </c>
      <c r="Q639" s="6">
        <f t="shared" si="37"/>
        <v>43.13</v>
      </c>
      <c r="R639" s="6">
        <f t="shared" si="38"/>
        <v>28.797999999999995</v>
      </c>
      <c r="S639" s="8">
        <f t="shared" si="39"/>
        <v>0.40037259481703918</v>
      </c>
      <c r="T639" s="5">
        <f>YEAR(SalesDataTable[[#This Row],[Order Date]])</f>
        <v>2026</v>
      </c>
    </row>
    <row r="640" spans="1:20" ht="15.6">
      <c r="A640" s="2">
        <v>413</v>
      </c>
      <c r="B640" s="3">
        <v>46134</v>
      </c>
      <c r="C640" s="13">
        <f>YEAR(SalesDataTable[[#This Row],[Order Date]])</f>
        <v>2026</v>
      </c>
      <c r="D640" s="4" t="str">
        <f>"Q"&amp;ROUNDUP(MONTH(SalesDataTable[[#This Row],[Order Date]])/3,0)</f>
        <v>Q2</v>
      </c>
      <c r="E640" s="4" t="str">
        <f>TEXT(SalesDataTable[[#This Row],[Order Date]],"MMM")</f>
        <v>Apr</v>
      </c>
      <c r="F640" s="4" t="s">
        <v>6</v>
      </c>
      <c r="G640" s="4" t="s">
        <v>7</v>
      </c>
      <c r="H640" s="4" t="s">
        <v>2</v>
      </c>
      <c r="I640" s="4" t="s">
        <v>3</v>
      </c>
      <c r="J640" s="4" t="s">
        <v>23</v>
      </c>
      <c r="K640" s="4" t="s">
        <v>24</v>
      </c>
      <c r="L640" s="9">
        <v>2</v>
      </c>
      <c r="M640" s="6">
        <v>344.29</v>
      </c>
      <c r="N640" s="7">
        <v>0.1</v>
      </c>
      <c r="O640" s="6">
        <v>192.66</v>
      </c>
      <c r="P640" s="6">
        <f t="shared" si="36"/>
        <v>619.72200000000009</v>
      </c>
      <c r="Q640" s="6">
        <f t="shared" si="37"/>
        <v>385.32</v>
      </c>
      <c r="R640" s="6">
        <f t="shared" si="38"/>
        <v>234.4020000000001</v>
      </c>
      <c r="S640" s="8">
        <f t="shared" si="39"/>
        <v>0.37823733867766524</v>
      </c>
      <c r="T640" s="5">
        <f>YEAR(SalesDataTable[[#This Row],[Order Date]])</f>
        <v>2026</v>
      </c>
    </row>
    <row r="641" spans="1:20" ht="15.6">
      <c r="A641" s="2">
        <v>1658</v>
      </c>
      <c r="B641" s="3">
        <v>46134</v>
      </c>
      <c r="C641" s="13">
        <f>YEAR(SalesDataTable[[#This Row],[Order Date]])</f>
        <v>2026</v>
      </c>
      <c r="D641" s="4" t="str">
        <f>"Q"&amp;ROUNDUP(MONTH(SalesDataTable[[#This Row],[Order Date]])/3,0)</f>
        <v>Q2</v>
      </c>
      <c r="E641" s="4" t="str">
        <f>TEXT(SalesDataTable[[#This Row],[Order Date]],"MMM")</f>
        <v>Apr</v>
      </c>
      <c r="F641" s="4" t="s">
        <v>11</v>
      </c>
      <c r="G641" s="4" t="s">
        <v>25</v>
      </c>
      <c r="H641" s="4" t="s">
        <v>2</v>
      </c>
      <c r="I641" s="4" t="s">
        <v>3</v>
      </c>
      <c r="J641" s="4" t="s">
        <v>9</v>
      </c>
      <c r="K641" s="4" t="s">
        <v>37</v>
      </c>
      <c r="L641" s="9">
        <v>1</v>
      </c>
      <c r="M641" s="6">
        <v>151.15</v>
      </c>
      <c r="N641" s="7">
        <v>0</v>
      </c>
      <c r="O641" s="6">
        <v>77.680000000000007</v>
      </c>
      <c r="P641" s="6">
        <f t="shared" si="36"/>
        <v>151.15</v>
      </c>
      <c r="Q641" s="6">
        <f t="shared" si="37"/>
        <v>77.680000000000007</v>
      </c>
      <c r="R641" s="6">
        <f t="shared" si="38"/>
        <v>73.47</v>
      </c>
      <c r="S641" s="8">
        <f t="shared" si="39"/>
        <v>0.48607343698312933</v>
      </c>
      <c r="T641" s="5">
        <f>YEAR(SalesDataTable[[#This Row],[Order Date]])</f>
        <v>2026</v>
      </c>
    </row>
    <row r="642" spans="1:20" ht="15.6">
      <c r="A642" s="2">
        <v>2024</v>
      </c>
      <c r="B642" s="3">
        <v>46134</v>
      </c>
      <c r="C642" s="13">
        <f>YEAR(SalesDataTable[[#This Row],[Order Date]])</f>
        <v>2026</v>
      </c>
      <c r="D642" s="4" t="str">
        <f>"Q"&amp;ROUNDUP(MONTH(SalesDataTable[[#This Row],[Order Date]])/3,0)</f>
        <v>Q2</v>
      </c>
      <c r="E642" s="4" t="str">
        <f>TEXT(SalesDataTable[[#This Row],[Order Date]],"MMM")</f>
        <v>Apr</v>
      </c>
      <c r="F642" s="4" t="s">
        <v>6</v>
      </c>
      <c r="G642" s="4" t="s">
        <v>27</v>
      </c>
      <c r="H642" s="4" t="s">
        <v>19</v>
      </c>
      <c r="I642" s="4" t="s">
        <v>13</v>
      </c>
      <c r="J642" s="4" t="s">
        <v>23</v>
      </c>
      <c r="K642" s="4" t="s">
        <v>40</v>
      </c>
      <c r="L642" s="9">
        <v>1</v>
      </c>
      <c r="M642" s="6">
        <v>81.73</v>
      </c>
      <c r="N642" s="7">
        <v>0.05</v>
      </c>
      <c r="O642" s="6">
        <v>39.979999999999997</v>
      </c>
      <c r="P642" s="6">
        <f t="shared" ref="P642:P705" si="40">L642*M642*(1-N642)</f>
        <v>77.643500000000003</v>
      </c>
      <c r="Q642" s="6">
        <f t="shared" ref="Q642:Q705" si="41">L642*O642</f>
        <v>39.979999999999997</v>
      </c>
      <c r="R642" s="6">
        <f t="shared" ref="R642:R705" si="42">P642-Q642</f>
        <v>37.663500000000006</v>
      </c>
      <c r="S642" s="8">
        <f t="shared" ref="S642:S705" si="43">IFERROR(R642/P642,0)</f>
        <v>0.48508246021882068</v>
      </c>
      <c r="T642" s="5">
        <f>YEAR(SalesDataTable[[#This Row],[Order Date]])</f>
        <v>2026</v>
      </c>
    </row>
    <row r="643" spans="1:20" ht="15.6">
      <c r="A643" s="2">
        <v>3980</v>
      </c>
      <c r="B643" s="3">
        <v>46134</v>
      </c>
      <c r="C643" s="13">
        <f>YEAR(SalesDataTable[[#This Row],[Order Date]])</f>
        <v>2026</v>
      </c>
      <c r="D643" s="4" t="str">
        <f>"Q"&amp;ROUNDUP(MONTH(SalesDataTable[[#This Row],[Order Date]])/3,0)</f>
        <v>Q2</v>
      </c>
      <c r="E643" s="4" t="str">
        <f>TEXT(SalesDataTable[[#This Row],[Order Date]],"MMM")</f>
        <v>Apr</v>
      </c>
      <c r="F643" s="4" t="s">
        <v>20</v>
      </c>
      <c r="G643" s="4" t="s">
        <v>21</v>
      </c>
      <c r="H643" s="4" t="s">
        <v>19</v>
      </c>
      <c r="I643" s="4" t="s">
        <v>13</v>
      </c>
      <c r="J643" s="4" t="s">
        <v>9</v>
      </c>
      <c r="K643" s="4" t="s">
        <v>17</v>
      </c>
      <c r="L643" s="9">
        <v>1</v>
      </c>
      <c r="M643" s="6">
        <v>142.53</v>
      </c>
      <c r="N643" s="7">
        <v>0.05</v>
      </c>
      <c r="O643" s="6">
        <v>77.77</v>
      </c>
      <c r="P643" s="6">
        <f t="shared" si="40"/>
        <v>135.40350000000001</v>
      </c>
      <c r="Q643" s="6">
        <f t="shared" si="41"/>
        <v>77.77</v>
      </c>
      <c r="R643" s="6">
        <f t="shared" si="42"/>
        <v>57.633500000000012</v>
      </c>
      <c r="S643" s="8">
        <f t="shared" si="43"/>
        <v>0.4256426163282338</v>
      </c>
      <c r="T643" s="5">
        <f>YEAR(SalesDataTable[[#This Row],[Order Date]])</f>
        <v>2026</v>
      </c>
    </row>
    <row r="644" spans="1:20" ht="15.6">
      <c r="A644" s="2">
        <v>4239</v>
      </c>
      <c r="B644" s="3">
        <v>46134</v>
      </c>
      <c r="C644" s="13">
        <f>YEAR(SalesDataTable[[#This Row],[Order Date]])</f>
        <v>2026</v>
      </c>
      <c r="D644" s="4" t="str">
        <f>"Q"&amp;ROUNDUP(MONTH(SalesDataTable[[#This Row],[Order Date]])/3,0)</f>
        <v>Q2</v>
      </c>
      <c r="E644" s="4" t="str">
        <f>TEXT(SalesDataTable[[#This Row],[Order Date]],"MMM")</f>
        <v>Apr</v>
      </c>
      <c r="F644" s="4" t="s">
        <v>6</v>
      </c>
      <c r="G644" s="4" t="s">
        <v>7</v>
      </c>
      <c r="H644" s="4" t="s">
        <v>2</v>
      </c>
      <c r="I644" s="4" t="s">
        <v>13</v>
      </c>
      <c r="J644" s="4" t="s">
        <v>23</v>
      </c>
      <c r="K644" s="4" t="s">
        <v>40</v>
      </c>
      <c r="L644" s="9">
        <v>2</v>
      </c>
      <c r="M644" s="6">
        <v>83.24</v>
      </c>
      <c r="N644" s="7">
        <v>0</v>
      </c>
      <c r="O644" s="6">
        <v>40.03</v>
      </c>
      <c r="P644" s="6">
        <f t="shared" si="40"/>
        <v>166.48</v>
      </c>
      <c r="Q644" s="6">
        <f t="shared" si="41"/>
        <v>80.06</v>
      </c>
      <c r="R644" s="6">
        <f t="shared" si="42"/>
        <v>86.419999999999987</v>
      </c>
      <c r="S644" s="8">
        <f t="shared" si="43"/>
        <v>0.51910139356078799</v>
      </c>
      <c r="T644" s="5">
        <f>YEAR(SalesDataTable[[#This Row],[Order Date]])</f>
        <v>2026</v>
      </c>
    </row>
    <row r="645" spans="1:20" ht="15.6">
      <c r="A645" s="2">
        <v>4761</v>
      </c>
      <c r="B645" s="3">
        <v>46134</v>
      </c>
      <c r="C645" s="13">
        <f>YEAR(SalesDataTable[[#This Row],[Order Date]])</f>
        <v>2026</v>
      </c>
      <c r="D645" s="4" t="str">
        <f>"Q"&amp;ROUNDUP(MONTH(SalesDataTable[[#This Row],[Order Date]])/3,0)</f>
        <v>Q2</v>
      </c>
      <c r="E645" s="4" t="str">
        <f>TEXT(SalesDataTable[[#This Row],[Order Date]],"MMM")</f>
        <v>Apr</v>
      </c>
      <c r="F645" s="4" t="s">
        <v>0</v>
      </c>
      <c r="G645" s="4" t="s">
        <v>1</v>
      </c>
      <c r="H645" s="4" t="s">
        <v>28</v>
      </c>
      <c r="I645" s="4" t="s">
        <v>13</v>
      </c>
      <c r="J645" s="4" t="s">
        <v>9</v>
      </c>
      <c r="K645" s="4" t="s">
        <v>17</v>
      </c>
      <c r="L645" s="9">
        <v>1</v>
      </c>
      <c r="M645" s="6">
        <v>141.99</v>
      </c>
      <c r="N645" s="7">
        <v>0.05</v>
      </c>
      <c r="O645" s="6">
        <v>79.7</v>
      </c>
      <c r="P645" s="6">
        <f t="shared" si="40"/>
        <v>134.8905</v>
      </c>
      <c r="Q645" s="6">
        <f t="shared" si="41"/>
        <v>79.7</v>
      </c>
      <c r="R645" s="6">
        <f t="shared" si="42"/>
        <v>55.1905</v>
      </c>
      <c r="S645" s="8">
        <f t="shared" si="43"/>
        <v>0.40915038494186023</v>
      </c>
      <c r="T645" s="5">
        <f>YEAR(SalesDataTable[[#This Row],[Order Date]])</f>
        <v>2026</v>
      </c>
    </row>
    <row r="646" spans="1:20" ht="15.6">
      <c r="A646" s="2">
        <v>5160</v>
      </c>
      <c r="B646" s="3">
        <v>46134</v>
      </c>
      <c r="C646" s="13">
        <f>YEAR(SalesDataTable[[#This Row],[Order Date]])</f>
        <v>2026</v>
      </c>
      <c r="D646" s="4" t="str">
        <f>"Q"&amp;ROUNDUP(MONTH(SalesDataTable[[#This Row],[Order Date]])/3,0)</f>
        <v>Q2</v>
      </c>
      <c r="E646" s="4" t="str">
        <f>TEXT(SalesDataTable[[#This Row],[Order Date]],"MMM")</f>
        <v>Apr</v>
      </c>
      <c r="F646" s="4" t="s">
        <v>6</v>
      </c>
      <c r="G646" s="4" t="s">
        <v>43</v>
      </c>
      <c r="H646" s="4" t="s">
        <v>2</v>
      </c>
      <c r="I646" s="4" t="s">
        <v>13</v>
      </c>
      <c r="J646" s="4" t="s">
        <v>34</v>
      </c>
      <c r="K646" s="4" t="s">
        <v>42</v>
      </c>
      <c r="L646" s="9">
        <v>2</v>
      </c>
      <c r="M646" s="6">
        <v>35.94</v>
      </c>
      <c r="N646" s="7">
        <v>0.05</v>
      </c>
      <c r="O646" s="6">
        <v>14.17</v>
      </c>
      <c r="P646" s="6">
        <f t="shared" si="40"/>
        <v>68.285999999999987</v>
      </c>
      <c r="Q646" s="6">
        <f t="shared" si="41"/>
        <v>28.34</v>
      </c>
      <c r="R646" s="6">
        <f t="shared" si="42"/>
        <v>39.945999999999984</v>
      </c>
      <c r="S646" s="8">
        <f t="shared" si="43"/>
        <v>0.5849808159798493</v>
      </c>
      <c r="T646" s="5">
        <f>YEAR(SalesDataTable[[#This Row],[Order Date]])</f>
        <v>2026</v>
      </c>
    </row>
    <row r="647" spans="1:20" ht="15.6">
      <c r="A647" s="2">
        <v>2224</v>
      </c>
      <c r="B647" s="3">
        <v>46135</v>
      </c>
      <c r="C647" s="13">
        <f>YEAR(SalesDataTable[[#This Row],[Order Date]])</f>
        <v>2026</v>
      </c>
      <c r="D647" s="4" t="str">
        <f>"Q"&amp;ROUNDUP(MONTH(SalesDataTable[[#This Row],[Order Date]])/3,0)</f>
        <v>Q2</v>
      </c>
      <c r="E647" s="4" t="str">
        <f>TEXT(SalesDataTable[[#This Row],[Order Date]],"MMM")</f>
        <v>Apr</v>
      </c>
      <c r="F647" s="4" t="s">
        <v>6</v>
      </c>
      <c r="G647" s="4" t="s">
        <v>7</v>
      </c>
      <c r="H647" s="4" t="s">
        <v>2</v>
      </c>
      <c r="I647" s="4" t="s">
        <v>13</v>
      </c>
      <c r="J647" s="4" t="s">
        <v>34</v>
      </c>
      <c r="K647" s="4" t="s">
        <v>45</v>
      </c>
      <c r="L647" s="9">
        <v>3</v>
      </c>
      <c r="M647" s="6">
        <v>49.55</v>
      </c>
      <c r="N647" s="7">
        <v>0</v>
      </c>
      <c r="O647" s="6">
        <v>22.55</v>
      </c>
      <c r="P647" s="6">
        <f t="shared" si="40"/>
        <v>148.64999999999998</v>
      </c>
      <c r="Q647" s="6">
        <f t="shared" si="41"/>
        <v>67.650000000000006</v>
      </c>
      <c r="R647" s="6">
        <f t="shared" si="42"/>
        <v>80.999999999999972</v>
      </c>
      <c r="S647" s="8">
        <f t="shared" si="43"/>
        <v>0.54490413723511588</v>
      </c>
      <c r="T647" s="5">
        <f>YEAR(SalesDataTable[[#This Row],[Order Date]])</f>
        <v>2026</v>
      </c>
    </row>
    <row r="648" spans="1:20" ht="15.6">
      <c r="A648" s="2">
        <v>2832</v>
      </c>
      <c r="B648" s="3">
        <v>46135</v>
      </c>
      <c r="C648" s="13">
        <f>YEAR(SalesDataTable[[#This Row],[Order Date]])</f>
        <v>2026</v>
      </c>
      <c r="D648" s="4" t="str">
        <f>"Q"&amp;ROUNDUP(MONTH(SalesDataTable[[#This Row],[Order Date]])/3,0)</f>
        <v>Q2</v>
      </c>
      <c r="E648" s="4" t="str">
        <f>TEXT(SalesDataTable[[#This Row],[Order Date]],"MMM")</f>
        <v>Apr</v>
      </c>
      <c r="F648" s="4" t="s">
        <v>20</v>
      </c>
      <c r="G648" s="4" t="s">
        <v>33</v>
      </c>
      <c r="H648" s="4" t="s">
        <v>28</v>
      </c>
      <c r="I648" s="4" t="s">
        <v>3</v>
      </c>
      <c r="J648" s="4" t="s">
        <v>34</v>
      </c>
      <c r="K648" s="4" t="s">
        <v>35</v>
      </c>
      <c r="L648" s="9">
        <v>1</v>
      </c>
      <c r="M648" s="6">
        <v>39.89</v>
      </c>
      <c r="N648" s="7">
        <v>0.05</v>
      </c>
      <c r="O648" s="6">
        <v>15.06</v>
      </c>
      <c r="P648" s="6">
        <f t="shared" si="40"/>
        <v>37.895499999999998</v>
      </c>
      <c r="Q648" s="6">
        <f t="shared" si="41"/>
        <v>15.06</v>
      </c>
      <c r="R648" s="6">
        <f t="shared" si="42"/>
        <v>22.835499999999996</v>
      </c>
      <c r="S648" s="8">
        <f t="shared" si="43"/>
        <v>0.60259133670224685</v>
      </c>
      <c r="T648" s="5">
        <f>YEAR(SalesDataTable[[#This Row],[Order Date]])</f>
        <v>2026</v>
      </c>
    </row>
    <row r="649" spans="1:20" ht="15.6">
      <c r="A649" s="2">
        <v>3000</v>
      </c>
      <c r="B649" s="3">
        <v>46135</v>
      </c>
      <c r="C649" s="13">
        <f>YEAR(SalesDataTable[[#This Row],[Order Date]])</f>
        <v>2026</v>
      </c>
      <c r="D649" s="4" t="str">
        <f>"Q"&amp;ROUNDUP(MONTH(SalesDataTable[[#This Row],[Order Date]])/3,0)</f>
        <v>Q2</v>
      </c>
      <c r="E649" s="4" t="str">
        <f>TEXT(SalesDataTable[[#This Row],[Order Date]],"MMM")</f>
        <v>Apr</v>
      </c>
      <c r="F649" s="4" t="s">
        <v>20</v>
      </c>
      <c r="G649" s="4" t="s">
        <v>31</v>
      </c>
      <c r="H649" s="4" t="s">
        <v>28</v>
      </c>
      <c r="I649" s="4" t="s">
        <v>13</v>
      </c>
      <c r="J649" s="4" t="s">
        <v>34</v>
      </c>
      <c r="K649" s="4" t="s">
        <v>35</v>
      </c>
      <c r="L649" s="9">
        <v>1</v>
      </c>
      <c r="M649" s="6">
        <v>40.630000000000003</v>
      </c>
      <c r="N649" s="7">
        <v>0.1</v>
      </c>
      <c r="O649" s="6">
        <v>14.67</v>
      </c>
      <c r="P649" s="6">
        <f t="shared" si="40"/>
        <v>36.567</v>
      </c>
      <c r="Q649" s="6">
        <f t="shared" si="41"/>
        <v>14.67</v>
      </c>
      <c r="R649" s="6">
        <f t="shared" si="42"/>
        <v>21.896999999999998</v>
      </c>
      <c r="S649" s="8">
        <f t="shared" si="43"/>
        <v>0.59881860694068423</v>
      </c>
      <c r="T649" s="5">
        <f>YEAR(SalesDataTable[[#This Row],[Order Date]])</f>
        <v>2026</v>
      </c>
    </row>
    <row r="650" spans="1:20" ht="15.6">
      <c r="A650" s="2">
        <v>3206</v>
      </c>
      <c r="B650" s="3">
        <v>46135</v>
      </c>
      <c r="C650" s="13">
        <f>YEAR(SalesDataTable[[#This Row],[Order Date]])</f>
        <v>2026</v>
      </c>
      <c r="D650" s="4" t="str">
        <f>"Q"&amp;ROUNDUP(MONTH(SalesDataTable[[#This Row],[Order Date]])/3,0)</f>
        <v>Q2</v>
      </c>
      <c r="E650" s="4" t="str">
        <f>TEXT(SalesDataTable[[#This Row],[Order Date]],"MMM")</f>
        <v>Apr</v>
      </c>
      <c r="F650" s="4" t="s">
        <v>20</v>
      </c>
      <c r="G650" s="4" t="s">
        <v>33</v>
      </c>
      <c r="H650" s="4" t="s">
        <v>28</v>
      </c>
      <c r="I650" s="4" t="s">
        <v>3</v>
      </c>
      <c r="J650" s="4" t="s">
        <v>4</v>
      </c>
      <c r="K650" s="4" t="s">
        <v>26</v>
      </c>
      <c r="L650" s="9">
        <v>4</v>
      </c>
      <c r="M650" s="6">
        <v>39.78</v>
      </c>
      <c r="N650" s="7">
        <v>0.05</v>
      </c>
      <c r="O650" s="6">
        <v>16.7</v>
      </c>
      <c r="P650" s="6">
        <f t="shared" si="40"/>
        <v>151.16399999999999</v>
      </c>
      <c r="Q650" s="6">
        <f t="shared" si="41"/>
        <v>66.8</v>
      </c>
      <c r="R650" s="6">
        <f t="shared" si="42"/>
        <v>84.36399999999999</v>
      </c>
      <c r="S650" s="8">
        <f t="shared" si="43"/>
        <v>0.55809584292556425</v>
      </c>
      <c r="T650" s="5">
        <f>YEAR(SalesDataTable[[#This Row],[Order Date]])</f>
        <v>2026</v>
      </c>
    </row>
    <row r="651" spans="1:20" ht="15.6">
      <c r="A651" s="2">
        <v>3777</v>
      </c>
      <c r="B651" s="3">
        <v>46135</v>
      </c>
      <c r="C651" s="13">
        <f>YEAR(SalesDataTable[[#This Row],[Order Date]])</f>
        <v>2026</v>
      </c>
      <c r="D651" s="4" t="str">
        <f>"Q"&amp;ROUNDUP(MONTH(SalesDataTable[[#This Row],[Order Date]])/3,0)</f>
        <v>Q2</v>
      </c>
      <c r="E651" s="4" t="str">
        <f>TEXT(SalesDataTable[[#This Row],[Order Date]],"MMM")</f>
        <v>Apr</v>
      </c>
      <c r="F651" s="4" t="s">
        <v>20</v>
      </c>
      <c r="G651" s="4" t="s">
        <v>21</v>
      </c>
      <c r="H651" s="4" t="s">
        <v>28</v>
      </c>
      <c r="I651" s="4" t="s">
        <v>16</v>
      </c>
      <c r="J651" s="4" t="s">
        <v>9</v>
      </c>
      <c r="K651" s="4" t="s">
        <v>10</v>
      </c>
      <c r="L651" s="9">
        <v>1</v>
      </c>
      <c r="M651" s="6">
        <v>92.74</v>
      </c>
      <c r="N651" s="7">
        <v>0</v>
      </c>
      <c r="O651" s="6">
        <v>46.1</v>
      </c>
      <c r="P651" s="6">
        <f t="shared" si="40"/>
        <v>92.74</v>
      </c>
      <c r="Q651" s="6">
        <f t="shared" si="41"/>
        <v>46.1</v>
      </c>
      <c r="R651" s="6">
        <f t="shared" si="42"/>
        <v>46.639999999999993</v>
      </c>
      <c r="S651" s="8">
        <f t="shared" si="43"/>
        <v>0.50291136510675005</v>
      </c>
      <c r="T651" s="5">
        <f>YEAR(SalesDataTable[[#This Row],[Order Date]])</f>
        <v>2026</v>
      </c>
    </row>
    <row r="652" spans="1:20" ht="15.6">
      <c r="A652" s="2">
        <v>4980</v>
      </c>
      <c r="B652" s="3">
        <v>46135</v>
      </c>
      <c r="C652" s="13">
        <f>YEAR(SalesDataTable[[#This Row],[Order Date]])</f>
        <v>2026</v>
      </c>
      <c r="D652" s="4" t="str">
        <f>"Q"&amp;ROUNDUP(MONTH(SalesDataTable[[#This Row],[Order Date]])/3,0)</f>
        <v>Q2</v>
      </c>
      <c r="E652" s="4" t="str">
        <f>TEXT(SalesDataTable[[#This Row],[Order Date]],"MMM")</f>
        <v>Apr</v>
      </c>
      <c r="F652" s="4" t="s">
        <v>6</v>
      </c>
      <c r="G652" s="4" t="s">
        <v>27</v>
      </c>
      <c r="H652" s="4" t="s">
        <v>19</v>
      </c>
      <c r="I652" s="4" t="s">
        <v>3</v>
      </c>
      <c r="J652" s="4" t="s">
        <v>23</v>
      </c>
      <c r="K652" s="4" t="s">
        <v>51</v>
      </c>
      <c r="L652" s="9">
        <v>2</v>
      </c>
      <c r="M652" s="6">
        <v>120.49</v>
      </c>
      <c r="N652" s="7">
        <v>0.1</v>
      </c>
      <c r="O652" s="6">
        <v>62.23</v>
      </c>
      <c r="P652" s="6">
        <f t="shared" si="40"/>
        <v>216.88200000000001</v>
      </c>
      <c r="Q652" s="6">
        <f t="shared" si="41"/>
        <v>124.46</v>
      </c>
      <c r="R652" s="6">
        <f t="shared" si="42"/>
        <v>92.422000000000011</v>
      </c>
      <c r="S652" s="8">
        <f t="shared" si="43"/>
        <v>0.42613955976060719</v>
      </c>
      <c r="T652" s="5">
        <f>YEAR(SalesDataTable[[#This Row],[Order Date]])</f>
        <v>2026</v>
      </c>
    </row>
    <row r="653" spans="1:20" ht="15.6">
      <c r="A653" s="2">
        <v>1102</v>
      </c>
      <c r="B653" s="3">
        <v>46136</v>
      </c>
      <c r="C653" s="13">
        <f>YEAR(SalesDataTable[[#This Row],[Order Date]])</f>
        <v>2026</v>
      </c>
      <c r="D653" s="4" t="str">
        <f>"Q"&amp;ROUNDUP(MONTH(SalesDataTable[[#This Row],[Order Date]])/3,0)</f>
        <v>Q2</v>
      </c>
      <c r="E653" s="4" t="str">
        <f>TEXT(SalesDataTable[[#This Row],[Order Date]],"MMM")</f>
        <v>Apr</v>
      </c>
      <c r="F653" s="4" t="s">
        <v>6</v>
      </c>
      <c r="G653" s="4" t="s">
        <v>27</v>
      </c>
      <c r="H653" s="4" t="s">
        <v>2</v>
      </c>
      <c r="I653" s="4" t="s">
        <v>16</v>
      </c>
      <c r="J653" s="4" t="s">
        <v>9</v>
      </c>
      <c r="K653" s="4" t="s">
        <v>46</v>
      </c>
      <c r="L653" s="9">
        <v>2</v>
      </c>
      <c r="M653" s="6">
        <v>70.53</v>
      </c>
      <c r="N653" s="7">
        <v>0</v>
      </c>
      <c r="O653" s="6">
        <v>32.229999999999997</v>
      </c>
      <c r="P653" s="6">
        <f t="shared" si="40"/>
        <v>141.06</v>
      </c>
      <c r="Q653" s="6">
        <f t="shared" si="41"/>
        <v>64.459999999999994</v>
      </c>
      <c r="R653" s="6">
        <f t="shared" si="42"/>
        <v>76.600000000000009</v>
      </c>
      <c r="S653" s="8">
        <f t="shared" si="43"/>
        <v>0.54303133418403526</v>
      </c>
      <c r="T653" s="5">
        <f>YEAR(SalesDataTable[[#This Row],[Order Date]])</f>
        <v>2026</v>
      </c>
    </row>
    <row r="654" spans="1:20" ht="15.6">
      <c r="A654" s="2">
        <v>1333</v>
      </c>
      <c r="B654" s="3">
        <v>46136</v>
      </c>
      <c r="C654" s="13">
        <f>YEAR(SalesDataTable[[#This Row],[Order Date]])</f>
        <v>2026</v>
      </c>
      <c r="D654" s="4" t="str">
        <f>"Q"&amp;ROUNDUP(MONTH(SalesDataTable[[#This Row],[Order Date]])/3,0)</f>
        <v>Q2</v>
      </c>
      <c r="E654" s="4" t="str">
        <f>TEXT(SalesDataTable[[#This Row],[Order Date]],"MMM")</f>
        <v>Apr</v>
      </c>
      <c r="F654" s="4" t="s">
        <v>6</v>
      </c>
      <c r="G654" s="4" t="s">
        <v>49</v>
      </c>
      <c r="H654" s="4" t="s">
        <v>2</v>
      </c>
      <c r="I654" s="4" t="s">
        <v>13</v>
      </c>
      <c r="J654" s="4" t="s">
        <v>9</v>
      </c>
      <c r="K654" s="4" t="s">
        <v>10</v>
      </c>
      <c r="L654" s="9">
        <v>1</v>
      </c>
      <c r="M654" s="6">
        <v>90.87</v>
      </c>
      <c r="N654" s="7">
        <v>0.1</v>
      </c>
      <c r="O654" s="6">
        <v>44.4</v>
      </c>
      <c r="P654" s="6">
        <f t="shared" si="40"/>
        <v>81.783000000000001</v>
      </c>
      <c r="Q654" s="6">
        <f t="shared" si="41"/>
        <v>44.4</v>
      </c>
      <c r="R654" s="6">
        <f t="shared" si="42"/>
        <v>37.383000000000003</v>
      </c>
      <c r="S654" s="8">
        <f t="shared" si="43"/>
        <v>0.45709988628443565</v>
      </c>
      <c r="T654" s="5">
        <f>YEAR(SalesDataTable[[#This Row],[Order Date]])</f>
        <v>2026</v>
      </c>
    </row>
    <row r="655" spans="1:20" ht="15.6">
      <c r="A655" s="2">
        <v>1369</v>
      </c>
      <c r="B655" s="3">
        <v>46136</v>
      </c>
      <c r="C655" s="13">
        <f>YEAR(SalesDataTable[[#This Row],[Order Date]])</f>
        <v>2026</v>
      </c>
      <c r="D655" s="4" t="str">
        <f>"Q"&amp;ROUNDUP(MONTH(SalesDataTable[[#This Row],[Order Date]])/3,0)</f>
        <v>Q2</v>
      </c>
      <c r="E655" s="4" t="str">
        <f>TEXT(SalesDataTable[[#This Row],[Order Date]],"MMM")</f>
        <v>Apr</v>
      </c>
      <c r="F655" s="4" t="s">
        <v>6</v>
      </c>
      <c r="G655" s="4" t="s">
        <v>49</v>
      </c>
      <c r="H655" s="4" t="s">
        <v>8</v>
      </c>
      <c r="I655" s="4" t="s">
        <v>3</v>
      </c>
      <c r="J655" s="4" t="s">
        <v>34</v>
      </c>
      <c r="K655" s="4" t="s">
        <v>38</v>
      </c>
      <c r="L655" s="9">
        <v>3</v>
      </c>
      <c r="M655" s="6">
        <v>124.31</v>
      </c>
      <c r="N655" s="7">
        <v>0.2</v>
      </c>
      <c r="O655" s="6">
        <v>67.97</v>
      </c>
      <c r="P655" s="6">
        <f t="shared" si="40"/>
        <v>298.34399999999999</v>
      </c>
      <c r="Q655" s="6">
        <f t="shared" si="41"/>
        <v>203.91</v>
      </c>
      <c r="R655" s="6">
        <f t="shared" si="42"/>
        <v>94.433999999999997</v>
      </c>
      <c r="S655" s="8">
        <f t="shared" si="43"/>
        <v>0.31652723031131846</v>
      </c>
      <c r="T655" s="5">
        <f>YEAR(SalesDataTable[[#This Row],[Order Date]])</f>
        <v>2026</v>
      </c>
    </row>
    <row r="656" spans="1:20" ht="15.6">
      <c r="A656" s="2">
        <v>1712</v>
      </c>
      <c r="B656" s="3">
        <v>46136</v>
      </c>
      <c r="C656" s="13">
        <f>YEAR(SalesDataTable[[#This Row],[Order Date]])</f>
        <v>2026</v>
      </c>
      <c r="D656" s="4" t="str">
        <f>"Q"&amp;ROUNDUP(MONTH(SalesDataTable[[#This Row],[Order Date]])/3,0)</f>
        <v>Q2</v>
      </c>
      <c r="E656" s="4" t="str">
        <f>TEXT(SalesDataTable[[#This Row],[Order Date]],"MMM")</f>
        <v>Apr</v>
      </c>
      <c r="F656" s="4" t="s">
        <v>6</v>
      </c>
      <c r="G656" s="4" t="s">
        <v>7</v>
      </c>
      <c r="H656" s="4" t="s">
        <v>8</v>
      </c>
      <c r="I656" s="4" t="s">
        <v>3</v>
      </c>
      <c r="J656" s="4" t="s">
        <v>4</v>
      </c>
      <c r="K656" s="4" t="s">
        <v>26</v>
      </c>
      <c r="L656" s="9">
        <v>15</v>
      </c>
      <c r="M656" s="6">
        <v>41.21</v>
      </c>
      <c r="N656" s="7">
        <v>0.15</v>
      </c>
      <c r="O656" s="6">
        <v>16.760000000000002</v>
      </c>
      <c r="P656" s="6">
        <f t="shared" si="40"/>
        <v>525.42750000000001</v>
      </c>
      <c r="Q656" s="6">
        <f t="shared" si="41"/>
        <v>251.40000000000003</v>
      </c>
      <c r="R656" s="6">
        <f t="shared" si="42"/>
        <v>274.02749999999997</v>
      </c>
      <c r="S656" s="8">
        <f t="shared" si="43"/>
        <v>0.52153246642020068</v>
      </c>
      <c r="T656" s="5">
        <f>YEAR(SalesDataTable[[#This Row],[Order Date]])</f>
        <v>2026</v>
      </c>
    </row>
    <row r="657" spans="1:20" ht="15.6">
      <c r="A657" s="2">
        <v>2229</v>
      </c>
      <c r="B657" s="3">
        <v>46136</v>
      </c>
      <c r="C657" s="13">
        <f>YEAR(SalesDataTable[[#This Row],[Order Date]])</f>
        <v>2026</v>
      </c>
      <c r="D657" s="4" t="str">
        <f>"Q"&amp;ROUNDUP(MONTH(SalesDataTable[[#This Row],[Order Date]])/3,0)</f>
        <v>Q2</v>
      </c>
      <c r="E657" s="4" t="str">
        <f>TEXT(SalesDataTable[[#This Row],[Order Date]],"MMM")</f>
        <v>Apr</v>
      </c>
      <c r="F657" s="4" t="s">
        <v>0</v>
      </c>
      <c r="G657" s="4" t="s">
        <v>1</v>
      </c>
      <c r="H657" s="4" t="s">
        <v>2</v>
      </c>
      <c r="I657" s="4" t="s">
        <v>13</v>
      </c>
      <c r="J657" s="4" t="s">
        <v>9</v>
      </c>
      <c r="K657" s="4" t="s">
        <v>17</v>
      </c>
      <c r="L657" s="9">
        <v>2</v>
      </c>
      <c r="M657" s="6">
        <v>145.75</v>
      </c>
      <c r="N657" s="7">
        <v>0.1</v>
      </c>
      <c r="O657" s="6">
        <v>78.900000000000006</v>
      </c>
      <c r="P657" s="6">
        <f t="shared" si="40"/>
        <v>262.35000000000002</v>
      </c>
      <c r="Q657" s="6">
        <f t="shared" si="41"/>
        <v>157.80000000000001</v>
      </c>
      <c r="R657" s="6">
        <f t="shared" si="42"/>
        <v>104.55000000000001</v>
      </c>
      <c r="S657" s="8">
        <f t="shared" si="43"/>
        <v>0.39851343624928531</v>
      </c>
      <c r="T657" s="5">
        <f>YEAR(SalesDataTable[[#This Row],[Order Date]])</f>
        <v>2026</v>
      </c>
    </row>
    <row r="658" spans="1:20" ht="15.6">
      <c r="A658" s="2">
        <v>3458</v>
      </c>
      <c r="B658" s="3">
        <v>46136</v>
      </c>
      <c r="C658" s="13">
        <f>YEAR(SalesDataTable[[#This Row],[Order Date]])</f>
        <v>2026</v>
      </c>
      <c r="D658" s="4" t="str">
        <f>"Q"&amp;ROUNDUP(MONTH(SalesDataTable[[#This Row],[Order Date]])/3,0)</f>
        <v>Q2</v>
      </c>
      <c r="E658" s="4" t="str">
        <f>TEXT(SalesDataTable[[#This Row],[Order Date]],"MMM")</f>
        <v>Apr</v>
      </c>
      <c r="F658" s="4" t="s">
        <v>11</v>
      </c>
      <c r="G658" s="4" t="s">
        <v>18</v>
      </c>
      <c r="H658" s="4" t="s">
        <v>2</v>
      </c>
      <c r="I658" s="4" t="s">
        <v>13</v>
      </c>
      <c r="J658" s="4" t="s">
        <v>14</v>
      </c>
      <c r="K658" s="4" t="s">
        <v>44</v>
      </c>
      <c r="L658" s="9">
        <v>1</v>
      </c>
      <c r="M658" s="6">
        <v>134.86000000000001</v>
      </c>
      <c r="N658" s="7">
        <v>0</v>
      </c>
      <c r="O658" s="6">
        <v>66.040000000000006</v>
      </c>
      <c r="P658" s="6">
        <f t="shared" si="40"/>
        <v>134.86000000000001</v>
      </c>
      <c r="Q658" s="6">
        <f t="shared" si="41"/>
        <v>66.040000000000006</v>
      </c>
      <c r="R658" s="6">
        <f t="shared" si="42"/>
        <v>68.820000000000007</v>
      </c>
      <c r="S658" s="8">
        <f t="shared" si="43"/>
        <v>0.51030698502150373</v>
      </c>
      <c r="T658" s="5">
        <f>YEAR(SalesDataTable[[#This Row],[Order Date]])</f>
        <v>2026</v>
      </c>
    </row>
    <row r="659" spans="1:20" ht="15.6">
      <c r="A659" s="2">
        <v>4637</v>
      </c>
      <c r="B659" s="3">
        <v>46136</v>
      </c>
      <c r="C659" s="13">
        <f>YEAR(SalesDataTable[[#This Row],[Order Date]])</f>
        <v>2026</v>
      </c>
      <c r="D659" s="4" t="str">
        <f>"Q"&amp;ROUNDUP(MONTH(SalesDataTable[[#This Row],[Order Date]])/3,0)</f>
        <v>Q2</v>
      </c>
      <c r="E659" s="4" t="str">
        <f>TEXT(SalesDataTable[[#This Row],[Order Date]],"MMM")</f>
        <v>Apr</v>
      </c>
      <c r="F659" s="4" t="s">
        <v>20</v>
      </c>
      <c r="G659" s="4" t="s">
        <v>47</v>
      </c>
      <c r="H659" s="4" t="s">
        <v>19</v>
      </c>
      <c r="I659" s="4" t="s">
        <v>13</v>
      </c>
      <c r="J659" s="4" t="s">
        <v>14</v>
      </c>
      <c r="K659" s="4" t="s">
        <v>44</v>
      </c>
      <c r="L659" s="9">
        <v>1</v>
      </c>
      <c r="M659" s="6">
        <v>136.07</v>
      </c>
      <c r="N659" s="7">
        <v>0</v>
      </c>
      <c r="O659" s="6">
        <v>65.17</v>
      </c>
      <c r="P659" s="6">
        <f t="shared" si="40"/>
        <v>136.07</v>
      </c>
      <c r="Q659" s="6">
        <f t="shared" si="41"/>
        <v>65.17</v>
      </c>
      <c r="R659" s="6">
        <f t="shared" si="42"/>
        <v>70.899999999999991</v>
      </c>
      <c r="S659" s="8">
        <f t="shared" si="43"/>
        <v>0.52105533916366575</v>
      </c>
      <c r="T659" s="5">
        <f>YEAR(SalesDataTable[[#This Row],[Order Date]])</f>
        <v>2026</v>
      </c>
    </row>
    <row r="660" spans="1:20" ht="15.6">
      <c r="A660" s="2">
        <v>4726</v>
      </c>
      <c r="B660" s="3">
        <v>46136</v>
      </c>
      <c r="C660" s="13">
        <f>YEAR(SalesDataTable[[#This Row],[Order Date]])</f>
        <v>2026</v>
      </c>
      <c r="D660" s="4" t="str">
        <f>"Q"&amp;ROUNDUP(MONTH(SalesDataTable[[#This Row],[Order Date]])/3,0)</f>
        <v>Q2</v>
      </c>
      <c r="E660" s="4" t="str">
        <f>TEXT(SalesDataTable[[#This Row],[Order Date]],"MMM")</f>
        <v>Apr</v>
      </c>
      <c r="F660" s="4" t="s">
        <v>0</v>
      </c>
      <c r="G660" s="4" t="s">
        <v>50</v>
      </c>
      <c r="H660" s="4" t="s">
        <v>19</v>
      </c>
      <c r="I660" s="4" t="s">
        <v>16</v>
      </c>
      <c r="J660" s="4" t="s">
        <v>14</v>
      </c>
      <c r="K660" s="4" t="s">
        <v>32</v>
      </c>
      <c r="L660" s="9">
        <v>1</v>
      </c>
      <c r="M660" s="6">
        <v>47.25</v>
      </c>
      <c r="N660" s="7">
        <v>0.1</v>
      </c>
      <c r="O660" s="6">
        <v>18.25</v>
      </c>
      <c r="P660" s="6">
        <f t="shared" si="40"/>
        <v>42.524999999999999</v>
      </c>
      <c r="Q660" s="6">
        <f t="shared" si="41"/>
        <v>18.25</v>
      </c>
      <c r="R660" s="6">
        <f t="shared" si="42"/>
        <v>24.274999999999999</v>
      </c>
      <c r="S660" s="8">
        <f t="shared" si="43"/>
        <v>0.57084068195179305</v>
      </c>
      <c r="T660" s="5">
        <f>YEAR(SalesDataTable[[#This Row],[Order Date]])</f>
        <v>2026</v>
      </c>
    </row>
    <row r="661" spans="1:20" ht="15.6">
      <c r="A661" s="2">
        <v>4838</v>
      </c>
      <c r="B661" s="3">
        <v>46136</v>
      </c>
      <c r="C661" s="13">
        <f>YEAR(SalesDataTable[[#This Row],[Order Date]])</f>
        <v>2026</v>
      </c>
      <c r="D661" s="4" t="str">
        <f>"Q"&amp;ROUNDUP(MONTH(SalesDataTable[[#This Row],[Order Date]])/3,0)</f>
        <v>Q2</v>
      </c>
      <c r="E661" s="4" t="str">
        <f>TEXT(SalesDataTable[[#This Row],[Order Date]],"MMM")</f>
        <v>Apr</v>
      </c>
      <c r="F661" s="4" t="s">
        <v>0</v>
      </c>
      <c r="G661" s="4" t="s">
        <v>1</v>
      </c>
      <c r="H661" s="4" t="s">
        <v>2</v>
      </c>
      <c r="I661" s="4" t="s">
        <v>16</v>
      </c>
      <c r="J661" s="4" t="s">
        <v>4</v>
      </c>
      <c r="K661" s="4" t="s">
        <v>26</v>
      </c>
      <c r="L661" s="9">
        <v>2</v>
      </c>
      <c r="M661" s="6">
        <v>41.32</v>
      </c>
      <c r="N661" s="7">
        <v>0.1</v>
      </c>
      <c r="O661" s="6">
        <v>16.66</v>
      </c>
      <c r="P661" s="6">
        <f t="shared" si="40"/>
        <v>74.376000000000005</v>
      </c>
      <c r="Q661" s="6">
        <f t="shared" si="41"/>
        <v>33.32</v>
      </c>
      <c r="R661" s="6">
        <f t="shared" si="42"/>
        <v>41.056000000000004</v>
      </c>
      <c r="S661" s="8">
        <f t="shared" si="43"/>
        <v>0.5520060234484242</v>
      </c>
      <c r="T661" s="5">
        <f>YEAR(SalesDataTable[[#This Row],[Order Date]])</f>
        <v>2026</v>
      </c>
    </row>
    <row r="662" spans="1:20" ht="15.6">
      <c r="A662" s="2">
        <v>5075</v>
      </c>
      <c r="B662" s="3">
        <v>46136</v>
      </c>
      <c r="C662" s="13">
        <f>YEAR(SalesDataTable[[#This Row],[Order Date]])</f>
        <v>2026</v>
      </c>
      <c r="D662" s="4" t="str">
        <f>"Q"&amp;ROUNDUP(MONTH(SalesDataTable[[#This Row],[Order Date]])/3,0)</f>
        <v>Q2</v>
      </c>
      <c r="E662" s="4" t="str">
        <f>TEXT(SalesDataTable[[#This Row],[Order Date]],"MMM")</f>
        <v>Apr</v>
      </c>
      <c r="F662" s="4" t="s">
        <v>0</v>
      </c>
      <c r="G662" s="4" t="s">
        <v>50</v>
      </c>
      <c r="H662" s="4" t="s">
        <v>28</v>
      </c>
      <c r="I662" s="4" t="s">
        <v>13</v>
      </c>
      <c r="J662" s="4" t="s">
        <v>4</v>
      </c>
      <c r="K662" s="4" t="s">
        <v>5</v>
      </c>
      <c r="L662" s="9">
        <v>2</v>
      </c>
      <c r="M662" s="6">
        <v>81.75</v>
      </c>
      <c r="N662" s="7">
        <v>0</v>
      </c>
      <c r="O662" s="6">
        <v>41.92</v>
      </c>
      <c r="P662" s="6">
        <f t="shared" si="40"/>
        <v>163.5</v>
      </c>
      <c r="Q662" s="6">
        <f t="shared" si="41"/>
        <v>83.84</v>
      </c>
      <c r="R662" s="6">
        <f t="shared" si="42"/>
        <v>79.66</v>
      </c>
      <c r="S662" s="8">
        <f t="shared" si="43"/>
        <v>0.48721712538226297</v>
      </c>
      <c r="T662" s="5">
        <f>YEAR(SalesDataTable[[#This Row],[Order Date]])</f>
        <v>2026</v>
      </c>
    </row>
    <row r="663" spans="1:20" ht="15.6">
      <c r="A663" s="2">
        <v>149</v>
      </c>
      <c r="B663" s="3">
        <v>46137</v>
      </c>
      <c r="C663" s="13">
        <f>YEAR(SalesDataTable[[#This Row],[Order Date]])</f>
        <v>2026</v>
      </c>
      <c r="D663" s="4" t="str">
        <f>"Q"&amp;ROUNDUP(MONTH(SalesDataTable[[#This Row],[Order Date]])/3,0)</f>
        <v>Q2</v>
      </c>
      <c r="E663" s="4" t="str">
        <f>TEXT(SalesDataTable[[#This Row],[Order Date]],"MMM")</f>
        <v>Apr</v>
      </c>
      <c r="F663" s="4" t="s">
        <v>6</v>
      </c>
      <c r="G663" s="4" t="s">
        <v>43</v>
      </c>
      <c r="H663" s="4" t="s">
        <v>2</v>
      </c>
      <c r="I663" s="4" t="s">
        <v>3</v>
      </c>
      <c r="J663" s="4" t="s">
        <v>14</v>
      </c>
      <c r="K663" s="4" t="s">
        <v>15</v>
      </c>
      <c r="L663" s="9">
        <v>1</v>
      </c>
      <c r="M663" s="6">
        <v>36.020000000000003</v>
      </c>
      <c r="N663" s="7">
        <v>0.05</v>
      </c>
      <c r="O663" s="6">
        <v>13.72</v>
      </c>
      <c r="P663" s="6">
        <f t="shared" si="40"/>
        <v>34.219000000000001</v>
      </c>
      <c r="Q663" s="6">
        <f t="shared" si="41"/>
        <v>13.72</v>
      </c>
      <c r="R663" s="6">
        <f t="shared" si="42"/>
        <v>20.499000000000002</v>
      </c>
      <c r="S663" s="8">
        <f t="shared" si="43"/>
        <v>0.59905315760250155</v>
      </c>
      <c r="T663" s="5">
        <f>YEAR(SalesDataTable[[#This Row],[Order Date]])</f>
        <v>2026</v>
      </c>
    </row>
    <row r="664" spans="1:20" ht="15.6">
      <c r="A664" s="2">
        <v>449</v>
      </c>
      <c r="B664" s="3">
        <v>46137</v>
      </c>
      <c r="C664" s="13">
        <f>YEAR(SalesDataTable[[#This Row],[Order Date]])</f>
        <v>2026</v>
      </c>
      <c r="D664" s="4" t="str">
        <f>"Q"&amp;ROUNDUP(MONTH(SalesDataTable[[#This Row],[Order Date]])/3,0)</f>
        <v>Q2</v>
      </c>
      <c r="E664" s="4" t="str">
        <f>TEXT(SalesDataTable[[#This Row],[Order Date]],"MMM")</f>
        <v>Apr</v>
      </c>
      <c r="F664" s="4" t="s">
        <v>11</v>
      </c>
      <c r="G664" s="4" t="s">
        <v>25</v>
      </c>
      <c r="H664" s="4" t="s">
        <v>2</v>
      </c>
      <c r="I664" s="4" t="s">
        <v>16</v>
      </c>
      <c r="J664" s="4" t="s">
        <v>14</v>
      </c>
      <c r="K664" s="4" t="s">
        <v>15</v>
      </c>
      <c r="L664" s="9">
        <v>1</v>
      </c>
      <c r="M664" s="6">
        <v>36.68</v>
      </c>
      <c r="N664" s="7">
        <v>0</v>
      </c>
      <c r="O664" s="6">
        <v>13.27</v>
      </c>
      <c r="P664" s="6">
        <f t="shared" si="40"/>
        <v>36.68</v>
      </c>
      <c r="Q664" s="6">
        <f t="shared" si="41"/>
        <v>13.27</v>
      </c>
      <c r="R664" s="6">
        <f t="shared" si="42"/>
        <v>23.41</v>
      </c>
      <c r="S664" s="8">
        <f t="shared" si="43"/>
        <v>0.63822246455834242</v>
      </c>
      <c r="T664" s="5">
        <f>YEAR(SalesDataTable[[#This Row],[Order Date]])</f>
        <v>2026</v>
      </c>
    </row>
    <row r="665" spans="1:20" ht="15.6">
      <c r="A665" s="2">
        <v>1422</v>
      </c>
      <c r="B665" s="3">
        <v>46137</v>
      </c>
      <c r="C665" s="13">
        <f>YEAR(SalesDataTable[[#This Row],[Order Date]])</f>
        <v>2026</v>
      </c>
      <c r="D665" s="4" t="str">
        <f>"Q"&amp;ROUNDUP(MONTH(SalesDataTable[[#This Row],[Order Date]])/3,0)</f>
        <v>Q2</v>
      </c>
      <c r="E665" s="4" t="str">
        <f>TEXT(SalesDataTable[[#This Row],[Order Date]],"MMM")</f>
        <v>Apr</v>
      </c>
      <c r="F665" s="4" t="s">
        <v>20</v>
      </c>
      <c r="G665" s="4" t="s">
        <v>33</v>
      </c>
      <c r="H665" s="4" t="s">
        <v>8</v>
      </c>
      <c r="I665" s="4" t="s">
        <v>16</v>
      </c>
      <c r="J665" s="4" t="s">
        <v>23</v>
      </c>
      <c r="K665" s="4" t="s">
        <v>24</v>
      </c>
      <c r="L665" s="9">
        <v>6</v>
      </c>
      <c r="M665" s="6">
        <v>348.16</v>
      </c>
      <c r="N665" s="7">
        <v>0.1</v>
      </c>
      <c r="O665" s="6">
        <v>198.24</v>
      </c>
      <c r="P665" s="6">
        <f t="shared" si="40"/>
        <v>1880.0640000000001</v>
      </c>
      <c r="Q665" s="6">
        <f t="shared" si="41"/>
        <v>1189.44</v>
      </c>
      <c r="R665" s="6">
        <f t="shared" si="42"/>
        <v>690.62400000000002</v>
      </c>
      <c r="S665" s="8">
        <f t="shared" si="43"/>
        <v>0.36734068627450978</v>
      </c>
      <c r="T665" s="5">
        <f>YEAR(SalesDataTable[[#This Row],[Order Date]])</f>
        <v>2026</v>
      </c>
    </row>
    <row r="666" spans="1:20" ht="15.6">
      <c r="A666" s="2">
        <v>3248</v>
      </c>
      <c r="B666" s="3">
        <v>46137</v>
      </c>
      <c r="C666" s="13">
        <f>YEAR(SalesDataTable[[#This Row],[Order Date]])</f>
        <v>2026</v>
      </c>
      <c r="D666" s="4" t="str">
        <f>"Q"&amp;ROUNDUP(MONTH(SalesDataTable[[#This Row],[Order Date]])/3,0)</f>
        <v>Q2</v>
      </c>
      <c r="E666" s="4" t="str">
        <f>TEXT(SalesDataTable[[#This Row],[Order Date]],"MMM")</f>
        <v>Apr</v>
      </c>
      <c r="F666" s="4" t="s">
        <v>11</v>
      </c>
      <c r="G666" s="4" t="s">
        <v>52</v>
      </c>
      <c r="H666" s="4" t="s">
        <v>2</v>
      </c>
      <c r="I666" s="4" t="s">
        <v>3</v>
      </c>
      <c r="J666" s="4" t="s">
        <v>4</v>
      </c>
      <c r="K666" s="4" t="s">
        <v>26</v>
      </c>
      <c r="L666" s="9">
        <v>2</v>
      </c>
      <c r="M666" s="6">
        <v>39.799999999999997</v>
      </c>
      <c r="N666" s="7">
        <v>0.05</v>
      </c>
      <c r="O666" s="6">
        <v>16.23</v>
      </c>
      <c r="P666" s="6">
        <f t="shared" si="40"/>
        <v>75.61999999999999</v>
      </c>
      <c r="Q666" s="6">
        <f t="shared" si="41"/>
        <v>32.46</v>
      </c>
      <c r="R666" s="6">
        <f t="shared" si="42"/>
        <v>43.159999999999989</v>
      </c>
      <c r="S666" s="8">
        <f t="shared" si="43"/>
        <v>0.57074847923829664</v>
      </c>
      <c r="T666" s="5">
        <f>YEAR(SalesDataTable[[#This Row],[Order Date]])</f>
        <v>2026</v>
      </c>
    </row>
    <row r="667" spans="1:20" ht="15.6">
      <c r="A667" s="2">
        <v>3445</v>
      </c>
      <c r="B667" s="3">
        <v>46137</v>
      </c>
      <c r="C667" s="13">
        <f>YEAR(SalesDataTable[[#This Row],[Order Date]])</f>
        <v>2026</v>
      </c>
      <c r="D667" s="4" t="str">
        <f>"Q"&amp;ROUNDUP(MONTH(SalesDataTable[[#This Row],[Order Date]])/3,0)</f>
        <v>Q2</v>
      </c>
      <c r="E667" s="4" t="str">
        <f>TEXT(SalesDataTable[[#This Row],[Order Date]],"MMM")</f>
        <v>Apr</v>
      </c>
      <c r="F667" s="4" t="s">
        <v>0</v>
      </c>
      <c r="G667" s="4" t="s">
        <v>50</v>
      </c>
      <c r="H667" s="4" t="s">
        <v>2</v>
      </c>
      <c r="I667" s="4" t="s">
        <v>3</v>
      </c>
      <c r="J667" s="4" t="s">
        <v>4</v>
      </c>
      <c r="K667" s="4" t="s">
        <v>26</v>
      </c>
      <c r="L667" s="9">
        <v>5</v>
      </c>
      <c r="M667" s="6">
        <v>39.369999999999997</v>
      </c>
      <c r="N667" s="7">
        <v>0.05</v>
      </c>
      <c r="O667" s="6">
        <v>16.760000000000002</v>
      </c>
      <c r="P667" s="6">
        <f t="shared" si="40"/>
        <v>187.00749999999999</v>
      </c>
      <c r="Q667" s="6">
        <f t="shared" si="41"/>
        <v>83.800000000000011</v>
      </c>
      <c r="R667" s="6">
        <f t="shared" si="42"/>
        <v>103.20749999999998</v>
      </c>
      <c r="S667" s="8">
        <f t="shared" si="43"/>
        <v>0.55188963009504954</v>
      </c>
      <c r="T667" s="5">
        <f>YEAR(SalesDataTable[[#This Row],[Order Date]])</f>
        <v>2026</v>
      </c>
    </row>
    <row r="668" spans="1:20" ht="15.6">
      <c r="A668" s="2">
        <v>3930</v>
      </c>
      <c r="B668" s="3">
        <v>46137</v>
      </c>
      <c r="C668" s="13">
        <f>YEAR(SalesDataTable[[#This Row],[Order Date]])</f>
        <v>2026</v>
      </c>
      <c r="D668" s="4" t="str">
        <f>"Q"&amp;ROUNDUP(MONTH(SalesDataTable[[#This Row],[Order Date]])/3,0)</f>
        <v>Q2</v>
      </c>
      <c r="E668" s="4" t="str">
        <f>TEXT(SalesDataTable[[#This Row],[Order Date]],"MMM")</f>
        <v>Apr</v>
      </c>
      <c r="F668" s="4" t="s">
        <v>6</v>
      </c>
      <c r="G668" s="4" t="s">
        <v>43</v>
      </c>
      <c r="H668" s="4" t="s">
        <v>28</v>
      </c>
      <c r="I668" s="4" t="s">
        <v>3</v>
      </c>
      <c r="J668" s="4" t="s">
        <v>34</v>
      </c>
      <c r="K668" s="4" t="s">
        <v>35</v>
      </c>
      <c r="L668" s="9">
        <v>2</v>
      </c>
      <c r="M668" s="6">
        <v>40.85</v>
      </c>
      <c r="N668" s="7">
        <v>0</v>
      </c>
      <c r="O668" s="6">
        <v>14.99</v>
      </c>
      <c r="P668" s="6">
        <f t="shared" si="40"/>
        <v>81.7</v>
      </c>
      <c r="Q668" s="6">
        <f t="shared" si="41"/>
        <v>29.98</v>
      </c>
      <c r="R668" s="6">
        <f t="shared" si="42"/>
        <v>51.72</v>
      </c>
      <c r="S668" s="8">
        <f t="shared" si="43"/>
        <v>0.633047735618115</v>
      </c>
      <c r="T668" s="5">
        <f>YEAR(SalesDataTable[[#This Row],[Order Date]])</f>
        <v>2026</v>
      </c>
    </row>
    <row r="669" spans="1:20" ht="15.6">
      <c r="A669" s="2">
        <v>3969</v>
      </c>
      <c r="B669" s="3">
        <v>46137</v>
      </c>
      <c r="C669" s="13">
        <f>YEAR(SalesDataTable[[#This Row],[Order Date]])</f>
        <v>2026</v>
      </c>
      <c r="D669" s="4" t="str">
        <f>"Q"&amp;ROUNDUP(MONTH(SalesDataTable[[#This Row],[Order Date]])/3,0)</f>
        <v>Q2</v>
      </c>
      <c r="E669" s="4" t="str">
        <f>TEXT(SalesDataTable[[#This Row],[Order Date]],"MMM")</f>
        <v>Apr</v>
      </c>
      <c r="F669" s="4" t="s">
        <v>20</v>
      </c>
      <c r="G669" s="4" t="s">
        <v>33</v>
      </c>
      <c r="H669" s="4" t="s">
        <v>28</v>
      </c>
      <c r="I669" s="4" t="s">
        <v>3</v>
      </c>
      <c r="J669" s="4" t="s">
        <v>9</v>
      </c>
      <c r="K669" s="4" t="s">
        <v>10</v>
      </c>
      <c r="L669" s="9">
        <v>1</v>
      </c>
      <c r="M669" s="6">
        <v>92.91</v>
      </c>
      <c r="N669" s="7">
        <v>0.05</v>
      </c>
      <c r="O669" s="6">
        <v>46</v>
      </c>
      <c r="P669" s="6">
        <f t="shared" si="40"/>
        <v>88.264499999999998</v>
      </c>
      <c r="Q669" s="6">
        <f t="shared" si="41"/>
        <v>46</v>
      </c>
      <c r="R669" s="6">
        <f t="shared" si="42"/>
        <v>42.264499999999998</v>
      </c>
      <c r="S669" s="8">
        <f t="shared" si="43"/>
        <v>0.4788391709010984</v>
      </c>
      <c r="T669" s="5">
        <f>YEAR(SalesDataTable[[#This Row],[Order Date]])</f>
        <v>2026</v>
      </c>
    </row>
    <row r="670" spans="1:20" ht="15.6">
      <c r="A670" s="2">
        <v>4190</v>
      </c>
      <c r="B670" s="3">
        <v>46137</v>
      </c>
      <c r="C670" s="13">
        <f>YEAR(SalesDataTable[[#This Row],[Order Date]])</f>
        <v>2026</v>
      </c>
      <c r="D670" s="4" t="str">
        <f>"Q"&amp;ROUNDUP(MONTH(SalesDataTable[[#This Row],[Order Date]])/3,0)</f>
        <v>Q2</v>
      </c>
      <c r="E670" s="4" t="str">
        <f>TEXT(SalesDataTable[[#This Row],[Order Date]],"MMM")</f>
        <v>Apr</v>
      </c>
      <c r="F670" s="4" t="s">
        <v>20</v>
      </c>
      <c r="G670" s="4" t="s">
        <v>47</v>
      </c>
      <c r="H670" s="4" t="s">
        <v>2</v>
      </c>
      <c r="I670" s="4" t="s">
        <v>13</v>
      </c>
      <c r="J670" s="4" t="s">
        <v>9</v>
      </c>
      <c r="K670" s="4" t="s">
        <v>37</v>
      </c>
      <c r="L670" s="9">
        <v>1</v>
      </c>
      <c r="M670" s="6">
        <v>152.01</v>
      </c>
      <c r="N670" s="7">
        <v>0</v>
      </c>
      <c r="O670" s="6">
        <v>80.33</v>
      </c>
      <c r="P670" s="6">
        <f t="shared" si="40"/>
        <v>152.01</v>
      </c>
      <c r="Q670" s="6">
        <f t="shared" si="41"/>
        <v>80.33</v>
      </c>
      <c r="R670" s="6">
        <f t="shared" si="42"/>
        <v>71.679999999999993</v>
      </c>
      <c r="S670" s="8">
        <f t="shared" si="43"/>
        <v>0.47154792447865268</v>
      </c>
      <c r="T670" s="5">
        <f>YEAR(SalesDataTable[[#This Row],[Order Date]])</f>
        <v>2026</v>
      </c>
    </row>
    <row r="671" spans="1:20" ht="15.6">
      <c r="A671" s="2">
        <v>4442</v>
      </c>
      <c r="B671" s="3">
        <v>46137</v>
      </c>
      <c r="C671" s="13">
        <f>YEAR(SalesDataTable[[#This Row],[Order Date]])</f>
        <v>2026</v>
      </c>
      <c r="D671" s="4" t="str">
        <f>"Q"&amp;ROUNDUP(MONTH(SalesDataTable[[#This Row],[Order Date]])/3,0)</f>
        <v>Q2</v>
      </c>
      <c r="E671" s="4" t="str">
        <f>TEXT(SalesDataTable[[#This Row],[Order Date]],"MMM")</f>
        <v>Apr</v>
      </c>
      <c r="F671" s="4" t="s">
        <v>6</v>
      </c>
      <c r="G671" s="4" t="s">
        <v>27</v>
      </c>
      <c r="H671" s="4" t="s">
        <v>28</v>
      </c>
      <c r="I671" s="4" t="s">
        <v>13</v>
      </c>
      <c r="J671" s="4" t="s">
        <v>14</v>
      </c>
      <c r="K671" s="4" t="s">
        <v>15</v>
      </c>
      <c r="L671" s="9">
        <v>1</v>
      </c>
      <c r="M671" s="6">
        <v>36.65</v>
      </c>
      <c r="N671" s="7">
        <v>0</v>
      </c>
      <c r="O671" s="6">
        <v>13.28</v>
      </c>
      <c r="P671" s="6">
        <f t="shared" si="40"/>
        <v>36.65</v>
      </c>
      <c r="Q671" s="6">
        <f t="shared" si="41"/>
        <v>13.28</v>
      </c>
      <c r="R671" s="6">
        <f t="shared" si="42"/>
        <v>23.369999999999997</v>
      </c>
      <c r="S671" s="8">
        <f t="shared" si="43"/>
        <v>0.63765347885402446</v>
      </c>
      <c r="T671" s="5">
        <f>YEAR(SalesDataTable[[#This Row],[Order Date]])</f>
        <v>2026</v>
      </c>
    </row>
    <row r="672" spans="1:20" ht="15.6">
      <c r="A672" s="2">
        <v>228</v>
      </c>
      <c r="B672" s="3">
        <v>46138</v>
      </c>
      <c r="C672" s="13">
        <f>YEAR(SalesDataTable[[#This Row],[Order Date]])</f>
        <v>2026</v>
      </c>
      <c r="D672" s="4" t="str">
        <f>"Q"&amp;ROUNDUP(MONTH(SalesDataTable[[#This Row],[Order Date]])/3,0)</f>
        <v>Q2</v>
      </c>
      <c r="E672" s="4" t="str">
        <f>TEXT(SalesDataTable[[#This Row],[Order Date]],"MMM")</f>
        <v>Apr</v>
      </c>
      <c r="F672" s="4" t="s">
        <v>20</v>
      </c>
      <c r="G672" s="4" t="s">
        <v>33</v>
      </c>
      <c r="H672" s="4" t="s">
        <v>2</v>
      </c>
      <c r="I672" s="4" t="s">
        <v>3</v>
      </c>
      <c r="J672" s="4" t="s">
        <v>23</v>
      </c>
      <c r="K672" s="4" t="s">
        <v>40</v>
      </c>
      <c r="L672" s="9">
        <v>5</v>
      </c>
      <c r="M672" s="6">
        <v>80.819999999999993</v>
      </c>
      <c r="N672" s="7">
        <v>0</v>
      </c>
      <c r="O672" s="6">
        <v>40.47</v>
      </c>
      <c r="P672" s="6">
        <f t="shared" si="40"/>
        <v>404.09999999999997</v>
      </c>
      <c r="Q672" s="6">
        <f t="shared" si="41"/>
        <v>202.35</v>
      </c>
      <c r="R672" s="6">
        <f t="shared" si="42"/>
        <v>201.74999999999997</v>
      </c>
      <c r="S672" s="8">
        <f t="shared" si="43"/>
        <v>0.49925760950259834</v>
      </c>
      <c r="T672" s="5">
        <f>YEAR(SalesDataTable[[#This Row],[Order Date]])</f>
        <v>2026</v>
      </c>
    </row>
    <row r="673" spans="1:20" ht="15.6">
      <c r="A673" s="2">
        <v>2101</v>
      </c>
      <c r="B673" s="3">
        <v>46138</v>
      </c>
      <c r="C673" s="13">
        <f>YEAR(SalesDataTable[[#This Row],[Order Date]])</f>
        <v>2026</v>
      </c>
      <c r="D673" s="4" t="str">
        <f>"Q"&amp;ROUNDUP(MONTH(SalesDataTable[[#This Row],[Order Date]])/3,0)</f>
        <v>Q2</v>
      </c>
      <c r="E673" s="4" t="str">
        <f>TEXT(SalesDataTable[[#This Row],[Order Date]],"MMM")</f>
        <v>Apr</v>
      </c>
      <c r="F673" s="4" t="s">
        <v>20</v>
      </c>
      <c r="G673" s="4" t="s">
        <v>21</v>
      </c>
      <c r="H673" s="4" t="s">
        <v>2</v>
      </c>
      <c r="I673" s="4" t="s">
        <v>13</v>
      </c>
      <c r="J673" s="4" t="s">
        <v>9</v>
      </c>
      <c r="K673" s="4" t="s">
        <v>17</v>
      </c>
      <c r="L673" s="9">
        <v>4</v>
      </c>
      <c r="M673" s="6">
        <v>144.69999999999999</v>
      </c>
      <c r="N673" s="7">
        <v>0</v>
      </c>
      <c r="O673" s="6">
        <v>79.41</v>
      </c>
      <c r="P673" s="6">
        <f t="shared" si="40"/>
        <v>578.79999999999995</v>
      </c>
      <c r="Q673" s="6">
        <f t="shared" si="41"/>
        <v>317.64</v>
      </c>
      <c r="R673" s="6">
        <f t="shared" si="42"/>
        <v>261.15999999999997</v>
      </c>
      <c r="S673" s="8">
        <f t="shared" si="43"/>
        <v>0.45120939875604699</v>
      </c>
      <c r="T673" s="5">
        <f>YEAR(SalesDataTable[[#This Row],[Order Date]])</f>
        <v>2026</v>
      </c>
    </row>
    <row r="674" spans="1:20" ht="15.6">
      <c r="A674" s="2">
        <v>2590</v>
      </c>
      <c r="B674" s="3">
        <v>46138</v>
      </c>
      <c r="C674" s="13">
        <f>YEAR(SalesDataTable[[#This Row],[Order Date]])</f>
        <v>2026</v>
      </c>
      <c r="D674" s="4" t="str">
        <f>"Q"&amp;ROUNDUP(MONTH(SalesDataTable[[#This Row],[Order Date]])/3,0)</f>
        <v>Q2</v>
      </c>
      <c r="E674" s="4" t="str">
        <f>TEXT(SalesDataTable[[#This Row],[Order Date]],"MMM")</f>
        <v>Apr</v>
      </c>
      <c r="F674" s="4" t="s">
        <v>6</v>
      </c>
      <c r="G674" s="4" t="s">
        <v>27</v>
      </c>
      <c r="H674" s="4" t="s">
        <v>19</v>
      </c>
      <c r="I674" s="4" t="s">
        <v>13</v>
      </c>
      <c r="J674" s="4" t="s">
        <v>34</v>
      </c>
      <c r="K674" s="4" t="s">
        <v>42</v>
      </c>
      <c r="L674" s="9">
        <v>2</v>
      </c>
      <c r="M674" s="6">
        <v>36.51</v>
      </c>
      <c r="N674" s="7">
        <v>0.1</v>
      </c>
      <c r="O674" s="6">
        <v>14.18</v>
      </c>
      <c r="P674" s="6">
        <f t="shared" si="40"/>
        <v>65.718000000000004</v>
      </c>
      <c r="Q674" s="6">
        <f t="shared" si="41"/>
        <v>28.36</v>
      </c>
      <c r="R674" s="6">
        <f t="shared" si="42"/>
        <v>37.358000000000004</v>
      </c>
      <c r="S674" s="8">
        <f t="shared" si="43"/>
        <v>0.56845917404668433</v>
      </c>
      <c r="T674" s="5">
        <f>YEAR(SalesDataTable[[#This Row],[Order Date]])</f>
        <v>2026</v>
      </c>
    </row>
    <row r="675" spans="1:20" ht="15.6">
      <c r="A675" s="2">
        <v>2957</v>
      </c>
      <c r="B675" s="3">
        <v>46138</v>
      </c>
      <c r="C675" s="13">
        <f>YEAR(SalesDataTable[[#This Row],[Order Date]])</f>
        <v>2026</v>
      </c>
      <c r="D675" s="4" t="str">
        <f>"Q"&amp;ROUNDUP(MONTH(SalesDataTable[[#This Row],[Order Date]])/3,0)</f>
        <v>Q2</v>
      </c>
      <c r="E675" s="4" t="str">
        <f>TEXT(SalesDataTable[[#This Row],[Order Date]],"MMM")</f>
        <v>Apr</v>
      </c>
      <c r="F675" s="4" t="s">
        <v>20</v>
      </c>
      <c r="G675" s="4" t="s">
        <v>31</v>
      </c>
      <c r="H675" s="4" t="s">
        <v>28</v>
      </c>
      <c r="I675" s="4" t="s">
        <v>13</v>
      </c>
      <c r="J675" s="4" t="s">
        <v>14</v>
      </c>
      <c r="K675" s="4" t="s">
        <v>15</v>
      </c>
      <c r="L675" s="9">
        <v>3</v>
      </c>
      <c r="M675" s="6">
        <v>36.58</v>
      </c>
      <c r="N675" s="7">
        <v>0.05</v>
      </c>
      <c r="O675" s="6">
        <v>13.71</v>
      </c>
      <c r="P675" s="6">
        <f t="shared" si="40"/>
        <v>104.25299999999999</v>
      </c>
      <c r="Q675" s="6">
        <f t="shared" si="41"/>
        <v>41.13</v>
      </c>
      <c r="R675" s="6">
        <f t="shared" si="42"/>
        <v>63.122999999999983</v>
      </c>
      <c r="S675" s="8">
        <f t="shared" si="43"/>
        <v>0.60547897902218628</v>
      </c>
      <c r="T675" s="5">
        <f>YEAR(SalesDataTable[[#This Row],[Order Date]])</f>
        <v>2026</v>
      </c>
    </row>
    <row r="676" spans="1:20" ht="15.6">
      <c r="A676" s="2">
        <v>4270</v>
      </c>
      <c r="B676" s="3">
        <v>46138</v>
      </c>
      <c r="C676" s="13">
        <f>YEAR(SalesDataTable[[#This Row],[Order Date]])</f>
        <v>2026</v>
      </c>
      <c r="D676" s="4" t="str">
        <f>"Q"&amp;ROUNDUP(MONTH(SalesDataTable[[#This Row],[Order Date]])/3,0)</f>
        <v>Q2</v>
      </c>
      <c r="E676" s="4" t="str">
        <f>TEXT(SalesDataTable[[#This Row],[Order Date]],"MMM")</f>
        <v>Apr</v>
      </c>
      <c r="F676" s="4" t="s">
        <v>20</v>
      </c>
      <c r="G676" s="4" t="s">
        <v>31</v>
      </c>
      <c r="H676" s="4" t="s">
        <v>19</v>
      </c>
      <c r="I676" s="4" t="s">
        <v>16</v>
      </c>
      <c r="J676" s="4" t="s">
        <v>23</v>
      </c>
      <c r="K676" s="4" t="s">
        <v>29</v>
      </c>
      <c r="L676" s="9">
        <v>2</v>
      </c>
      <c r="M676" s="6">
        <v>191.59</v>
      </c>
      <c r="N676" s="7">
        <v>0</v>
      </c>
      <c r="O676" s="6">
        <v>102.52</v>
      </c>
      <c r="P676" s="6">
        <f t="shared" si="40"/>
        <v>383.18</v>
      </c>
      <c r="Q676" s="6">
        <f t="shared" si="41"/>
        <v>205.04</v>
      </c>
      <c r="R676" s="6">
        <f t="shared" si="42"/>
        <v>178.14000000000001</v>
      </c>
      <c r="S676" s="8">
        <f t="shared" si="43"/>
        <v>0.46489900307949272</v>
      </c>
      <c r="T676" s="5">
        <f>YEAR(SalesDataTable[[#This Row],[Order Date]])</f>
        <v>2026</v>
      </c>
    </row>
    <row r="677" spans="1:20" ht="15.6">
      <c r="A677" s="2">
        <v>4324</v>
      </c>
      <c r="B677" s="3">
        <v>46138</v>
      </c>
      <c r="C677" s="13">
        <f>YEAR(SalesDataTable[[#This Row],[Order Date]])</f>
        <v>2026</v>
      </c>
      <c r="D677" s="4" t="str">
        <f>"Q"&amp;ROUNDUP(MONTH(SalesDataTable[[#This Row],[Order Date]])/3,0)</f>
        <v>Q2</v>
      </c>
      <c r="E677" s="4" t="str">
        <f>TEXT(SalesDataTable[[#This Row],[Order Date]],"MMM")</f>
        <v>Apr</v>
      </c>
      <c r="F677" s="4" t="s">
        <v>20</v>
      </c>
      <c r="G677" s="4" t="s">
        <v>33</v>
      </c>
      <c r="H677" s="4" t="s">
        <v>8</v>
      </c>
      <c r="I677" s="4" t="s">
        <v>16</v>
      </c>
      <c r="J677" s="4" t="s">
        <v>23</v>
      </c>
      <c r="K677" s="4" t="s">
        <v>24</v>
      </c>
      <c r="L677" s="9">
        <v>6</v>
      </c>
      <c r="M677" s="6">
        <v>337.24</v>
      </c>
      <c r="N677" s="7">
        <v>0.05</v>
      </c>
      <c r="O677" s="6">
        <v>198.63</v>
      </c>
      <c r="P677" s="6">
        <f t="shared" si="40"/>
        <v>1922.268</v>
      </c>
      <c r="Q677" s="6">
        <f t="shared" si="41"/>
        <v>1191.78</v>
      </c>
      <c r="R677" s="6">
        <f t="shared" si="42"/>
        <v>730.48800000000006</v>
      </c>
      <c r="S677" s="8">
        <f t="shared" si="43"/>
        <v>0.38001360892445801</v>
      </c>
      <c r="T677" s="5">
        <f>YEAR(SalesDataTable[[#This Row],[Order Date]])</f>
        <v>2026</v>
      </c>
    </row>
    <row r="678" spans="1:20" ht="15.6">
      <c r="A678" s="2">
        <v>5010</v>
      </c>
      <c r="B678" s="3">
        <v>46138</v>
      </c>
      <c r="C678" s="13">
        <f>YEAR(SalesDataTable[[#This Row],[Order Date]])</f>
        <v>2026</v>
      </c>
      <c r="D678" s="4" t="str">
        <f>"Q"&amp;ROUNDUP(MONTH(SalesDataTable[[#This Row],[Order Date]])/3,0)</f>
        <v>Q2</v>
      </c>
      <c r="E678" s="4" t="str">
        <f>TEXT(SalesDataTable[[#This Row],[Order Date]],"MMM")</f>
        <v>Apr</v>
      </c>
      <c r="F678" s="4" t="s">
        <v>20</v>
      </c>
      <c r="G678" s="4" t="s">
        <v>31</v>
      </c>
      <c r="H678" s="4" t="s">
        <v>8</v>
      </c>
      <c r="I678" s="4" t="s">
        <v>16</v>
      </c>
      <c r="J678" s="4" t="s">
        <v>14</v>
      </c>
      <c r="K678" s="4" t="s">
        <v>32</v>
      </c>
      <c r="L678" s="9">
        <v>3</v>
      </c>
      <c r="M678" s="6">
        <v>46.2</v>
      </c>
      <c r="N678" s="7">
        <v>0.1</v>
      </c>
      <c r="O678" s="6">
        <v>18.149999999999999</v>
      </c>
      <c r="P678" s="6">
        <f t="shared" si="40"/>
        <v>124.74000000000002</v>
      </c>
      <c r="Q678" s="6">
        <f t="shared" si="41"/>
        <v>54.449999999999996</v>
      </c>
      <c r="R678" s="6">
        <f t="shared" si="42"/>
        <v>70.29000000000002</v>
      </c>
      <c r="S678" s="8">
        <f t="shared" si="43"/>
        <v>0.5634920634920636</v>
      </c>
      <c r="T678" s="5">
        <f>YEAR(SalesDataTable[[#This Row],[Order Date]])</f>
        <v>2026</v>
      </c>
    </row>
    <row r="679" spans="1:20" ht="15.6">
      <c r="A679" s="2">
        <v>5092</v>
      </c>
      <c r="B679" s="3">
        <v>46138</v>
      </c>
      <c r="C679" s="13">
        <f>YEAR(SalesDataTable[[#This Row],[Order Date]])</f>
        <v>2026</v>
      </c>
      <c r="D679" s="4" t="str">
        <f>"Q"&amp;ROUNDUP(MONTH(SalesDataTable[[#This Row],[Order Date]])/3,0)</f>
        <v>Q2</v>
      </c>
      <c r="E679" s="4" t="str">
        <f>TEXT(SalesDataTable[[#This Row],[Order Date]],"MMM")</f>
        <v>Apr</v>
      </c>
      <c r="F679" s="4" t="s">
        <v>6</v>
      </c>
      <c r="G679" s="4" t="s">
        <v>7</v>
      </c>
      <c r="H679" s="4" t="s">
        <v>28</v>
      </c>
      <c r="I679" s="4" t="s">
        <v>16</v>
      </c>
      <c r="J679" s="4" t="s">
        <v>34</v>
      </c>
      <c r="K679" s="4" t="s">
        <v>45</v>
      </c>
      <c r="L679" s="9">
        <v>4</v>
      </c>
      <c r="M679" s="6">
        <v>50.84</v>
      </c>
      <c r="N679" s="7">
        <v>0.05</v>
      </c>
      <c r="O679" s="6">
        <v>22.63</v>
      </c>
      <c r="P679" s="6">
        <f t="shared" si="40"/>
        <v>193.19200000000001</v>
      </c>
      <c r="Q679" s="6">
        <f t="shared" si="41"/>
        <v>90.52</v>
      </c>
      <c r="R679" s="6">
        <f t="shared" si="42"/>
        <v>102.67200000000001</v>
      </c>
      <c r="S679" s="8">
        <f t="shared" si="43"/>
        <v>0.53145057766367143</v>
      </c>
      <c r="T679" s="5">
        <f>YEAR(SalesDataTable[[#This Row],[Order Date]])</f>
        <v>2026</v>
      </c>
    </row>
    <row r="680" spans="1:20" ht="15.6">
      <c r="A680" s="2">
        <v>1061</v>
      </c>
      <c r="B680" s="3">
        <v>46139</v>
      </c>
      <c r="C680" s="13">
        <f>YEAR(SalesDataTable[[#This Row],[Order Date]])</f>
        <v>2026</v>
      </c>
      <c r="D680" s="4" t="str">
        <f>"Q"&amp;ROUNDUP(MONTH(SalesDataTable[[#This Row],[Order Date]])/3,0)</f>
        <v>Q2</v>
      </c>
      <c r="E680" s="4" t="str">
        <f>TEXT(SalesDataTable[[#This Row],[Order Date]],"MMM")</f>
        <v>Apr</v>
      </c>
      <c r="F680" s="4" t="s">
        <v>20</v>
      </c>
      <c r="G680" s="4" t="s">
        <v>47</v>
      </c>
      <c r="H680" s="4" t="s">
        <v>2</v>
      </c>
      <c r="I680" s="4" t="s">
        <v>3</v>
      </c>
      <c r="J680" s="4" t="s">
        <v>14</v>
      </c>
      <c r="K680" s="4" t="s">
        <v>48</v>
      </c>
      <c r="L680" s="9">
        <v>1</v>
      </c>
      <c r="M680" s="6">
        <v>166.5</v>
      </c>
      <c r="N680" s="7">
        <v>0</v>
      </c>
      <c r="O680" s="6">
        <v>85.55</v>
      </c>
      <c r="P680" s="6">
        <f t="shared" si="40"/>
        <v>166.5</v>
      </c>
      <c r="Q680" s="6">
        <f t="shared" si="41"/>
        <v>85.55</v>
      </c>
      <c r="R680" s="6">
        <f t="shared" si="42"/>
        <v>80.95</v>
      </c>
      <c r="S680" s="8">
        <f t="shared" si="43"/>
        <v>0.4861861861861862</v>
      </c>
      <c r="T680" s="5">
        <f>YEAR(SalesDataTable[[#This Row],[Order Date]])</f>
        <v>2026</v>
      </c>
    </row>
    <row r="681" spans="1:20" ht="15.6">
      <c r="A681" s="2">
        <v>1099</v>
      </c>
      <c r="B681" s="3">
        <v>46139</v>
      </c>
      <c r="C681" s="13">
        <f>YEAR(SalesDataTable[[#This Row],[Order Date]])</f>
        <v>2026</v>
      </c>
      <c r="D681" s="4" t="str">
        <f>"Q"&amp;ROUNDUP(MONTH(SalesDataTable[[#This Row],[Order Date]])/3,0)</f>
        <v>Q2</v>
      </c>
      <c r="E681" s="4" t="str">
        <f>TEXT(SalesDataTable[[#This Row],[Order Date]],"MMM")</f>
        <v>Apr</v>
      </c>
      <c r="F681" s="4" t="s">
        <v>20</v>
      </c>
      <c r="G681" s="4" t="s">
        <v>21</v>
      </c>
      <c r="H681" s="4" t="s">
        <v>28</v>
      </c>
      <c r="I681" s="4" t="s">
        <v>13</v>
      </c>
      <c r="J681" s="4" t="s">
        <v>9</v>
      </c>
      <c r="K681" s="4" t="s">
        <v>46</v>
      </c>
      <c r="L681" s="9">
        <v>1</v>
      </c>
      <c r="M681" s="6">
        <v>70.2</v>
      </c>
      <c r="N681" s="7">
        <v>0</v>
      </c>
      <c r="O681" s="6">
        <v>32.06</v>
      </c>
      <c r="P681" s="6">
        <f t="shared" si="40"/>
        <v>70.2</v>
      </c>
      <c r="Q681" s="6">
        <f t="shared" si="41"/>
        <v>32.06</v>
      </c>
      <c r="R681" s="6">
        <f t="shared" si="42"/>
        <v>38.14</v>
      </c>
      <c r="S681" s="8">
        <f t="shared" si="43"/>
        <v>0.5433048433048433</v>
      </c>
      <c r="T681" s="5">
        <f>YEAR(SalesDataTable[[#This Row],[Order Date]])</f>
        <v>2026</v>
      </c>
    </row>
    <row r="682" spans="1:20" ht="15.6">
      <c r="A682" s="2">
        <v>3500</v>
      </c>
      <c r="B682" s="3">
        <v>46139</v>
      </c>
      <c r="C682" s="13">
        <f>YEAR(SalesDataTable[[#This Row],[Order Date]])</f>
        <v>2026</v>
      </c>
      <c r="D682" s="4" t="str">
        <f>"Q"&amp;ROUNDUP(MONTH(SalesDataTable[[#This Row],[Order Date]])/3,0)</f>
        <v>Q2</v>
      </c>
      <c r="E682" s="4" t="str">
        <f>TEXT(SalesDataTable[[#This Row],[Order Date]],"MMM")</f>
        <v>Apr</v>
      </c>
      <c r="F682" s="4" t="s">
        <v>6</v>
      </c>
      <c r="G682" s="4" t="s">
        <v>43</v>
      </c>
      <c r="H682" s="4" t="s">
        <v>2</v>
      </c>
      <c r="I682" s="4" t="s">
        <v>13</v>
      </c>
      <c r="J682" s="4" t="s">
        <v>34</v>
      </c>
      <c r="K682" s="4" t="s">
        <v>45</v>
      </c>
      <c r="L682" s="9">
        <v>4</v>
      </c>
      <c r="M682" s="6">
        <v>50.67</v>
      </c>
      <c r="N682" s="7">
        <v>0</v>
      </c>
      <c r="O682" s="6">
        <v>22.62</v>
      </c>
      <c r="P682" s="6">
        <f t="shared" si="40"/>
        <v>202.68</v>
      </c>
      <c r="Q682" s="6">
        <f t="shared" si="41"/>
        <v>90.48</v>
      </c>
      <c r="R682" s="6">
        <f t="shared" si="42"/>
        <v>112.2</v>
      </c>
      <c r="S682" s="8">
        <f t="shared" si="43"/>
        <v>0.55358200118413259</v>
      </c>
      <c r="T682" s="5">
        <f>YEAR(SalesDataTable[[#This Row],[Order Date]])</f>
        <v>2026</v>
      </c>
    </row>
    <row r="683" spans="1:20" ht="15.6">
      <c r="A683" s="2">
        <v>3856</v>
      </c>
      <c r="B683" s="3">
        <v>46139</v>
      </c>
      <c r="C683" s="13">
        <f>YEAR(SalesDataTable[[#This Row],[Order Date]])</f>
        <v>2026</v>
      </c>
      <c r="D683" s="4" t="str">
        <f>"Q"&amp;ROUNDUP(MONTH(SalesDataTable[[#This Row],[Order Date]])/3,0)</f>
        <v>Q2</v>
      </c>
      <c r="E683" s="4" t="str">
        <f>TEXT(SalesDataTable[[#This Row],[Order Date]],"MMM")</f>
        <v>Apr</v>
      </c>
      <c r="F683" s="4" t="s">
        <v>6</v>
      </c>
      <c r="G683" s="4" t="s">
        <v>41</v>
      </c>
      <c r="H683" s="4" t="s">
        <v>19</v>
      </c>
      <c r="I683" s="4" t="s">
        <v>13</v>
      </c>
      <c r="J683" s="4" t="s">
        <v>14</v>
      </c>
      <c r="K683" s="4" t="s">
        <v>48</v>
      </c>
      <c r="L683" s="9">
        <v>3</v>
      </c>
      <c r="M683" s="6">
        <v>161.05000000000001</v>
      </c>
      <c r="N683" s="7">
        <v>0.05</v>
      </c>
      <c r="O683" s="6">
        <v>87.43</v>
      </c>
      <c r="P683" s="6">
        <f t="shared" si="40"/>
        <v>458.99250000000001</v>
      </c>
      <c r="Q683" s="6">
        <f t="shared" si="41"/>
        <v>262.29000000000002</v>
      </c>
      <c r="R683" s="6">
        <f t="shared" si="42"/>
        <v>196.70249999999999</v>
      </c>
      <c r="S683" s="8">
        <f t="shared" si="43"/>
        <v>0.4285527541299694</v>
      </c>
      <c r="T683" s="5">
        <f>YEAR(SalesDataTable[[#This Row],[Order Date]])</f>
        <v>2026</v>
      </c>
    </row>
    <row r="684" spans="1:20" ht="15.6">
      <c r="A684" s="2">
        <v>4044</v>
      </c>
      <c r="B684" s="3">
        <v>46139</v>
      </c>
      <c r="C684" s="13">
        <f>YEAR(SalesDataTable[[#This Row],[Order Date]])</f>
        <v>2026</v>
      </c>
      <c r="D684" s="4" t="str">
        <f>"Q"&amp;ROUNDUP(MONTH(SalesDataTable[[#This Row],[Order Date]])/3,0)</f>
        <v>Q2</v>
      </c>
      <c r="E684" s="4" t="str">
        <f>TEXT(SalesDataTable[[#This Row],[Order Date]],"MMM")</f>
        <v>Apr</v>
      </c>
      <c r="F684" s="4" t="s">
        <v>6</v>
      </c>
      <c r="G684" s="4" t="s">
        <v>27</v>
      </c>
      <c r="H684" s="4" t="s">
        <v>8</v>
      </c>
      <c r="I684" s="4" t="s">
        <v>13</v>
      </c>
      <c r="J684" s="4" t="s">
        <v>34</v>
      </c>
      <c r="K684" s="4" t="s">
        <v>38</v>
      </c>
      <c r="L684" s="9">
        <v>10</v>
      </c>
      <c r="M684" s="6">
        <v>124.59</v>
      </c>
      <c r="N684" s="7">
        <v>0.15</v>
      </c>
      <c r="O684" s="6">
        <v>67.14</v>
      </c>
      <c r="P684" s="6">
        <f t="shared" si="40"/>
        <v>1059.0150000000001</v>
      </c>
      <c r="Q684" s="6">
        <f t="shared" si="41"/>
        <v>671.4</v>
      </c>
      <c r="R684" s="6">
        <f t="shared" si="42"/>
        <v>387.61500000000012</v>
      </c>
      <c r="S684" s="8">
        <f t="shared" si="43"/>
        <v>0.36601464568490538</v>
      </c>
      <c r="T684" s="5">
        <f>YEAR(SalesDataTable[[#This Row],[Order Date]])</f>
        <v>2026</v>
      </c>
    </row>
    <row r="685" spans="1:20" ht="15.6">
      <c r="A685" s="2">
        <v>4235</v>
      </c>
      <c r="B685" s="3">
        <v>46139</v>
      </c>
      <c r="C685" s="13">
        <f>YEAR(SalesDataTable[[#This Row],[Order Date]])</f>
        <v>2026</v>
      </c>
      <c r="D685" s="4" t="str">
        <f>"Q"&amp;ROUNDUP(MONTH(SalesDataTable[[#This Row],[Order Date]])/3,0)</f>
        <v>Q2</v>
      </c>
      <c r="E685" s="4" t="str">
        <f>TEXT(SalesDataTable[[#This Row],[Order Date]],"MMM")</f>
        <v>Apr</v>
      </c>
      <c r="F685" s="4" t="s">
        <v>11</v>
      </c>
      <c r="G685" s="4" t="s">
        <v>52</v>
      </c>
      <c r="H685" s="4" t="s">
        <v>2</v>
      </c>
      <c r="I685" s="4" t="s">
        <v>16</v>
      </c>
      <c r="J685" s="4" t="s">
        <v>34</v>
      </c>
      <c r="K685" s="4" t="s">
        <v>45</v>
      </c>
      <c r="L685" s="9">
        <v>1</v>
      </c>
      <c r="M685" s="6">
        <v>50.18</v>
      </c>
      <c r="N685" s="7">
        <v>0</v>
      </c>
      <c r="O685" s="6">
        <v>22.05</v>
      </c>
      <c r="P685" s="6">
        <f t="shared" si="40"/>
        <v>50.18</v>
      </c>
      <c r="Q685" s="6">
        <f t="shared" si="41"/>
        <v>22.05</v>
      </c>
      <c r="R685" s="6">
        <f t="shared" si="42"/>
        <v>28.13</v>
      </c>
      <c r="S685" s="8">
        <f t="shared" si="43"/>
        <v>0.56058190514149064</v>
      </c>
      <c r="T685" s="5">
        <f>YEAR(SalesDataTable[[#This Row],[Order Date]])</f>
        <v>2026</v>
      </c>
    </row>
    <row r="686" spans="1:20" ht="15.6">
      <c r="A686" s="2">
        <v>122</v>
      </c>
      <c r="B686" s="3">
        <v>46140</v>
      </c>
      <c r="C686" s="13">
        <f>YEAR(SalesDataTable[[#This Row],[Order Date]])</f>
        <v>2026</v>
      </c>
      <c r="D686" s="4" t="str">
        <f>"Q"&amp;ROUNDUP(MONTH(SalesDataTable[[#This Row],[Order Date]])/3,0)</f>
        <v>Q2</v>
      </c>
      <c r="E686" s="4" t="str">
        <f>TEXT(SalesDataTable[[#This Row],[Order Date]],"MMM")</f>
        <v>Apr</v>
      </c>
      <c r="F686" s="4" t="s">
        <v>6</v>
      </c>
      <c r="G686" s="4" t="s">
        <v>41</v>
      </c>
      <c r="H686" s="4" t="s">
        <v>2</v>
      </c>
      <c r="I686" s="4" t="s">
        <v>13</v>
      </c>
      <c r="J686" s="4" t="s">
        <v>23</v>
      </c>
      <c r="K686" s="4" t="s">
        <v>40</v>
      </c>
      <c r="L686" s="9">
        <v>1</v>
      </c>
      <c r="M686" s="6">
        <v>83.38</v>
      </c>
      <c r="N686" s="7">
        <v>0</v>
      </c>
      <c r="O686" s="6">
        <v>38.979999999999997</v>
      </c>
      <c r="P686" s="6">
        <f t="shared" si="40"/>
        <v>83.38</v>
      </c>
      <c r="Q686" s="6">
        <f t="shared" si="41"/>
        <v>38.979999999999997</v>
      </c>
      <c r="R686" s="6">
        <f t="shared" si="42"/>
        <v>44.4</v>
      </c>
      <c r="S686" s="8">
        <f t="shared" si="43"/>
        <v>0.53250179899256422</v>
      </c>
      <c r="T686" s="5">
        <f>YEAR(SalesDataTable[[#This Row],[Order Date]])</f>
        <v>2026</v>
      </c>
    </row>
    <row r="687" spans="1:20" ht="15.6">
      <c r="A687" s="2">
        <v>239</v>
      </c>
      <c r="B687" s="3">
        <v>46140</v>
      </c>
      <c r="C687" s="13">
        <f>YEAR(SalesDataTable[[#This Row],[Order Date]])</f>
        <v>2026</v>
      </c>
      <c r="D687" s="4" t="str">
        <f>"Q"&amp;ROUNDUP(MONTH(SalesDataTable[[#This Row],[Order Date]])/3,0)</f>
        <v>Q2</v>
      </c>
      <c r="E687" s="4" t="str">
        <f>TEXT(SalesDataTable[[#This Row],[Order Date]],"MMM")</f>
        <v>Apr</v>
      </c>
      <c r="F687" s="4" t="s">
        <v>20</v>
      </c>
      <c r="G687" s="4" t="s">
        <v>31</v>
      </c>
      <c r="H687" s="4" t="s">
        <v>2</v>
      </c>
      <c r="I687" s="4" t="s">
        <v>3</v>
      </c>
      <c r="J687" s="4" t="s">
        <v>14</v>
      </c>
      <c r="K687" s="4" t="s">
        <v>15</v>
      </c>
      <c r="L687" s="9">
        <v>1</v>
      </c>
      <c r="M687" s="6">
        <v>35.549999999999997</v>
      </c>
      <c r="N687" s="7">
        <v>0.05</v>
      </c>
      <c r="O687" s="6">
        <v>13.25</v>
      </c>
      <c r="P687" s="6">
        <f t="shared" si="40"/>
        <v>33.772499999999994</v>
      </c>
      <c r="Q687" s="6">
        <f t="shared" si="41"/>
        <v>13.25</v>
      </c>
      <c r="R687" s="6">
        <f t="shared" si="42"/>
        <v>20.522499999999994</v>
      </c>
      <c r="S687" s="8">
        <f t="shared" si="43"/>
        <v>0.60766896143311855</v>
      </c>
      <c r="T687" s="5">
        <f>YEAR(SalesDataTable[[#This Row],[Order Date]])</f>
        <v>2026</v>
      </c>
    </row>
    <row r="688" spans="1:20" ht="15.6">
      <c r="A688" s="2">
        <v>356</v>
      </c>
      <c r="B688" s="3">
        <v>46140</v>
      </c>
      <c r="C688" s="13">
        <f>YEAR(SalesDataTable[[#This Row],[Order Date]])</f>
        <v>2026</v>
      </c>
      <c r="D688" s="4" t="str">
        <f>"Q"&amp;ROUNDUP(MONTH(SalesDataTable[[#This Row],[Order Date]])/3,0)</f>
        <v>Q2</v>
      </c>
      <c r="E688" s="4" t="str">
        <f>TEXT(SalesDataTable[[#This Row],[Order Date]],"MMM")</f>
        <v>Apr</v>
      </c>
      <c r="F688" s="4" t="s">
        <v>20</v>
      </c>
      <c r="G688" s="4" t="s">
        <v>33</v>
      </c>
      <c r="H688" s="4" t="s">
        <v>19</v>
      </c>
      <c r="I688" s="4" t="s">
        <v>13</v>
      </c>
      <c r="J688" s="4" t="s">
        <v>9</v>
      </c>
      <c r="K688" s="4" t="s">
        <v>37</v>
      </c>
      <c r="L688" s="9">
        <v>1</v>
      </c>
      <c r="M688" s="6">
        <v>154.36000000000001</v>
      </c>
      <c r="N688" s="7">
        <v>0</v>
      </c>
      <c r="O688" s="6">
        <v>77.760000000000005</v>
      </c>
      <c r="P688" s="6">
        <f t="shared" si="40"/>
        <v>154.36000000000001</v>
      </c>
      <c r="Q688" s="6">
        <f t="shared" si="41"/>
        <v>77.760000000000005</v>
      </c>
      <c r="R688" s="6">
        <f t="shared" si="42"/>
        <v>76.600000000000009</v>
      </c>
      <c r="S688" s="8">
        <f t="shared" si="43"/>
        <v>0.49624254988338951</v>
      </c>
      <c r="T688" s="5">
        <f>YEAR(SalesDataTable[[#This Row],[Order Date]])</f>
        <v>2026</v>
      </c>
    </row>
    <row r="689" spans="1:20" ht="15.6">
      <c r="A689" s="2">
        <v>785</v>
      </c>
      <c r="B689" s="3">
        <v>46140</v>
      </c>
      <c r="C689" s="13">
        <f>YEAR(SalesDataTable[[#This Row],[Order Date]])</f>
        <v>2026</v>
      </c>
      <c r="D689" s="4" t="str">
        <f>"Q"&amp;ROUNDUP(MONTH(SalesDataTable[[#This Row],[Order Date]])/3,0)</f>
        <v>Q2</v>
      </c>
      <c r="E689" s="4" t="str">
        <f>TEXT(SalesDataTable[[#This Row],[Order Date]],"MMM")</f>
        <v>Apr</v>
      </c>
      <c r="F689" s="4" t="s">
        <v>0</v>
      </c>
      <c r="G689" s="4" t="s">
        <v>36</v>
      </c>
      <c r="H689" s="4" t="s">
        <v>28</v>
      </c>
      <c r="I689" s="4" t="s">
        <v>13</v>
      </c>
      <c r="J689" s="4" t="s">
        <v>9</v>
      </c>
      <c r="K689" s="4" t="s">
        <v>37</v>
      </c>
      <c r="L689" s="9">
        <v>1</v>
      </c>
      <c r="M689" s="6">
        <v>155.68</v>
      </c>
      <c r="N689" s="7">
        <v>0</v>
      </c>
      <c r="O689" s="6">
        <v>77.97</v>
      </c>
      <c r="P689" s="6">
        <f t="shared" si="40"/>
        <v>155.68</v>
      </c>
      <c r="Q689" s="6">
        <f t="shared" si="41"/>
        <v>77.97</v>
      </c>
      <c r="R689" s="6">
        <f t="shared" si="42"/>
        <v>77.710000000000008</v>
      </c>
      <c r="S689" s="8">
        <f t="shared" si="43"/>
        <v>0.49916495375128472</v>
      </c>
      <c r="T689" s="5">
        <f>YEAR(SalesDataTable[[#This Row],[Order Date]])</f>
        <v>2026</v>
      </c>
    </row>
    <row r="690" spans="1:20" ht="15.6">
      <c r="A690" s="2">
        <v>2325</v>
      </c>
      <c r="B690" s="3">
        <v>46140</v>
      </c>
      <c r="C690" s="13">
        <f>YEAR(SalesDataTable[[#This Row],[Order Date]])</f>
        <v>2026</v>
      </c>
      <c r="D690" s="4" t="str">
        <f>"Q"&amp;ROUNDUP(MONTH(SalesDataTable[[#This Row],[Order Date]])/3,0)</f>
        <v>Q2</v>
      </c>
      <c r="E690" s="4" t="str">
        <f>TEXT(SalesDataTable[[#This Row],[Order Date]],"MMM")</f>
        <v>Apr</v>
      </c>
      <c r="F690" s="4" t="s">
        <v>0</v>
      </c>
      <c r="G690" s="4" t="s">
        <v>1</v>
      </c>
      <c r="H690" s="4" t="s">
        <v>2</v>
      </c>
      <c r="I690" s="4" t="s">
        <v>3</v>
      </c>
      <c r="J690" s="4" t="s">
        <v>34</v>
      </c>
      <c r="K690" s="4" t="s">
        <v>35</v>
      </c>
      <c r="L690" s="9">
        <v>1</v>
      </c>
      <c r="M690" s="6">
        <v>40.950000000000003</v>
      </c>
      <c r="N690" s="7">
        <v>0.15</v>
      </c>
      <c r="O690" s="6">
        <v>14.89</v>
      </c>
      <c r="P690" s="6">
        <f t="shared" si="40"/>
        <v>34.807500000000005</v>
      </c>
      <c r="Q690" s="6">
        <f t="shared" si="41"/>
        <v>14.89</v>
      </c>
      <c r="R690" s="6">
        <f t="shared" si="42"/>
        <v>19.917500000000004</v>
      </c>
      <c r="S690" s="8">
        <f t="shared" si="43"/>
        <v>0.57221863104216053</v>
      </c>
      <c r="T690" s="5">
        <f>YEAR(SalesDataTable[[#This Row],[Order Date]])</f>
        <v>2026</v>
      </c>
    </row>
    <row r="691" spans="1:20" ht="15.6">
      <c r="A691" s="2">
        <v>2566</v>
      </c>
      <c r="B691" s="3">
        <v>46140</v>
      </c>
      <c r="C691" s="13">
        <f>YEAR(SalesDataTable[[#This Row],[Order Date]])</f>
        <v>2026</v>
      </c>
      <c r="D691" s="4" t="str">
        <f>"Q"&amp;ROUNDUP(MONTH(SalesDataTable[[#This Row],[Order Date]])/3,0)</f>
        <v>Q2</v>
      </c>
      <c r="E691" s="4" t="str">
        <f>TEXT(SalesDataTable[[#This Row],[Order Date]],"MMM")</f>
        <v>Apr</v>
      </c>
      <c r="F691" s="4" t="s">
        <v>20</v>
      </c>
      <c r="G691" s="4" t="s">
        <v>47</v>
      </c>
      <c r="H691" s="4" t="s">
        <v>28</v>
      </c>
      <c r="I691" s="4" t="s">
        <v>3</v>
      </c>
      <c r="J691" s="4" t="s">
        <v>14</v>
      </c>
      <c r="K691" s="4" t="s">
        <v>32</v>
      </c>
      <c r="L691" s="9">
        <v>3</v>
      </c>
      <c r="M691" s="6">
        <v>47.28</v>
      </c>
      <c r="N691" s="7">
        <v>0.05</v>
      </c>
      <c r="O691" s="6">
        <v>18.52</v>
      </c>
      <c r="P691" s="6">
        <f t="shared" si="40"/>
        <v>134.74799999999999</v>
      </c>
      <c r="Q691" s="6">
        <f t="shared" si="41"/>
        <v>55.56</v>
      </c>
      <c r="R691" s="6">
        <f t="shared" si="42"/>
        <v>79.187999999999988</v>
      </c>
      <c r="S691" s="8">
        <f t="shared" si="43"/>
        <v>0.58767477068305274</v>
      </c>
      <c r="T691" s="5">
        <f>YEAR(SalesDataTable[[#This Row],[Order Date]])</f>
        <v>2026</v>
      </c>
    </row>
    <row r="692" spans="1:20" ht="15.6">
      <c r="A692" s="2">
        <v>3105</v>
      </c>
      <c r="B692" s="3">
        <v>46140</v>
      </c>
      <c r="C692" s="13">
        <f>YEAR(SalesDataTable[[#This Row],[Order Date]])</f>
        <v>2026</v>
      </c>
      <c r="D692" s="4" t="str">
        <f>"Q"&amp;ROUNDUP(MONTH(SalesDataTable[[#This Row],[Order Date]])/3,0)</f>
        <v>Q2</v>
      </c>
      <c r="E692" s="4" t="str">
        <f>TEXT(SalesDataTable[[#This Row],[Order Date]],"MMM")</f>
        <v>Apr</v>
      </c>
      <c r="F692" s="4" t="s">
        <v>20</v>
      </c>
      <c r="G692" s="4" t="s">
        <v>31</v>
      </c>
      <c r="H692" s="4" t="s">
        <v>2</v>
      </c>
      <c r="I692" s="4" t="s">
        <v>3</v>
      </c>
      <c r="J692" s="4" t="s">
        <v>34</v>
      </c>
      <c r="K692" s="4" t="s">
        <v>45</v>
      </c>
      <c r="L692" s="9">
        <v>4</v>
      </c>
      <c r="M692" s="6">
        <v>51.57</v>
      </c>
      <c r="N692" s="7">
        <v>0.1</v>
      </c>
      <c r="O692" s="6">
        <v>22.58</v>
      </c>
      <c r="P692" s="6">
        <f t="shared" si="40"/>
        <v>185.65200000000002</v>
      </c>
      <c r="Q692" s="6">
        <f t="shared" si="41"/>
        <v>90.32</v>
      </c>
      <c r="R692" s="6">
        <f t="shared" si="42"/>
        <v>95.332000000000022</v>
      </c>
      <c r="S692" s="8">
        <f t="shared" si="43"/>
        <v>0.51349837330058401</v>
      </c>
      <c r="T692" s="5">
        <f>YEAR(SalesDataTable[[#This Row],[Order Date]])</f>
        <v>2026</v>
      </c>
    </row>
    <row r="693" spans="1:20" ht="15.6">
      <c r="A693" s="2">
        <v>3167</v>
      </c>
      <c r="B693" s="3">
        <v>46140</v>
      </c>
      <c r="C693" s="13">
        <f>YEAR(SalesDataTable[[#This Row],[Order Date]])</f>
        <v>2026</v>
      </c>
      <c r="D693" s="4" t="str">
        <f>"Q"&amp;ROUNDUP(MONTH(SalesDataTable[[#This Row],[Order Date]])/3,0)</f>
        <v>Q2</v>
      </c>
      <c r="E693" s="4" t="str">
        <f>TEXT(SalesDataTable[[#This Row],[Order Date]],"MMM")</f>
        <v>Apr</v>
      </c>
      <c r="F693" s="4" t="s">
        <v>20</v>
      </c>
      <c r="G693" s="4" t="s">
        <v>33</v>
      </c>
      <c r="H693" s="4" t="s">
        <v>2</v>
      </c>
      <c r="I693" s="4" t="s">
        <v>16</v>
      </c>
      <c r="J693" s="4" t="s">
        <v>4</v>
      </c>
      <c r="K693" s="4" t="s">
        <v>22</v>
      </c>
      <c r="L693" s="9">
        <v>1</v>
      </c>
      <c r="M693" s="6">
        <v>51.61</v>
      </c>
      <c r="N693" s="7">
        <v>0</v>
      </c>
      <c r="O693" s="6">
        <v>23</v>
      </c>
      <c r="P693" s="6">
        <f t="shared" si="40"/>
        <v>51.61</v>
      </c>
      <c r="Q693" s="6">
        <f t="shared" si="41"/>
        <v>23</v>
      </c>
      <c r="R693" s="6">
        <f t="shared" si="42"/>
        <v>28.61</v>
      </c>
      <c r="S693" s="8">
        <f t="shared" si="43"/>
        <v>0.55434993218368533</v>
      </c>
      <c r="T693" s="5">
        <f>YEAR(SalesDataTable[[#This Row],[Order Date]])</f>
        <v>2026</v>
      </c>
    </row>
    <row r="694" spans="1:20" ht="15.6">
      <c r="A694" s="2">
        <v>4396</v>
      </c>
      <c r="B694" s="3">
        <v>46140</v>
      </c>
      <c r="C694" s="13">
        <f>YEAR(SalesDataTable[[#This Row],[Order Date]])</f>
        <v>2026</v>
      </c>
      <c r="D694" s="4" t="str">
        <f>"Q"&amp;ROUNDUP(MONTH(SalesDataTable[[#This Row],[Order Date]])/3,0)</f>
        <v>Q2</v>
      </c>
      <c r="E694" s="4" t="str">
        <f>TEXT(SalesDataTable[[#This Row],[Order Date]],"MMM")</f>
        <v>Apr</v>
      </c>
      <c r="F694" s="4" t="s">
        <v>0</v>
      </c>
      <c r="G694" s="4" t="s">
        <v>50</v>
      </c>
      <c r="H694" s="4" t="s">
        <v>19</v>
      </c>
      <c r="I694" s="4" t="s">
        <v>3</v>
      </c>
      <c r="J694" s="4" t="s">
        <v>34</v>
      </c>
      <c r="K694" s="4" t="s">
        <v>45</v>
      </c>
      <c r="L694" s="9">
        <v>1</v>
      </c>
      <c r="M694" s="6">
        <v>50.56</v>
      </c>
      <c r="N694" s="7">
        <v>0.05</v>
      </c>
      <c r="O694" s="6">
        <v>22.06</v>
      </c>
      <c r="P694" s="6">
        <f t="shared" si="40"/>
        <v>48.031999999999996</v>
      </c>
      <c r="Q694" s="6">
        <f t="shared" si="41"/>
        <v>22.06</v>
      </c>
      <c r="R694" s="6">
        <f t="shared" si="42"/>
        <v>25.971999999999998</v>
      </c>
      <c r="S694" s="8">
        <f t="shared" si="43"/>
        <v>0.54072285143237842</v>
      </c>
      <c r="T694" s="5">
        <f>YEAR(SalesDataTable[[#This Row],[Order Date]])</f>
        <v>2026</v>
      </c>
    </row>
    <row r="695" spans="1:20" ht="15.6">
      <c r="A695" s="2">
        <v>4475</v>
      </c>
      <c r="B695" s="3">
        <v>46140</v>
      </c>
      <c r="C695" s="13">
        <f>YEAR(SalesDataTable[[#This Row],[Order Date]])</f>
        <v>2026</v>
      </c>
      <c r="D695" s="4" t="str">
        <f>"Q"&amp;ROUNDUP(MONTH(SalesDataTable[[#This Row],[Order Date]])/3,0)</f>
        <v>Q2</v>
      </c>
      <c r="E695" s="4" t="str">
        <f>TEXT(SalesDataTable[[#This Row],[Order Date]],"MMM")</f>
        <v>Apr</v>
      </c>
      <c r="F695" s="4" t="s">
        <v>11</v>
      </c>
      <c r="G695" s="4" t="s">
        <v>25</v>
      </c>
      <c r="H695" s="4" t="s">
        <v>28</v>
      </c>
      <c r="I695" s="4" t="s">
        <v>16</v>
      </c>
      <c r="J695" s="4" t="s">
        <v>14</v>
      </c>
      <c r="K695" s="4" t="s">
        <v>48</v>
      </c>
      <c r="L695" s="9">
        <v>2</v>
      </c>
      <c r="M695" s="6">
        <v>165.74</v>
      </c>
      <c r="N695" s="7">
        <v>0</v>
      </c>
      <c r="O695" s="6">
        <v>87.73</v>
      </c>
      <c r="P695" s="6">
        <f t="shared" si="40"/>
        <v>331.48</v>
      </c>
      <c r="Q695" s="6">
        <f t="shared" si="41"/>
        <v>175.46</v>
      </c>
      <c r="R695" s="6">
        <f t="shared" si="42"/>
        <v>156.02000000000001</v>
      </c>
      <c r="S695" s="8">
        <f t="shared" si="43"/>
        <v>0.47067696391939184</v>
      </c>
      <c r="T695" s="5">
        <f>YEAR(SalesDataTable[[#This Row],[Order Date]])</f>
        <v>2026</v>
      </c>
    </row>
    <row r="696" spans="1:20" ht="15.6">
      <c r="A696" s="2">
        <v>4482</v>
      </c>
      <c r="B696" s="3">
        <v>46140</v>
      </c>
      <c r="C696" s="13">
        <f>YEAR(SalesDataTable[[#This Row],[Order Date]])</f>
        <v>2026</v>
      </c>
      <c r="D696" s="4" t="str">
        <f>"Q"&amp;ROUNDUP(MONTH(SalesDataTable[[#This Row],[Order Date]])/3,0)</f>
        <v>Q2</v>
      </c>
      <c r="E696" s="4" t="str">
        <f>TEXT(SalesDataTable[[#This Row],[Order Date]],"MMM")</f>
        <v>Apr</v>
      </c>
      <c r="F696" s="4" t="s">
        <v>11</v>
      </c>
      <c r="G696" s="4" t="s">
        <v>12</v>
      </c>
      <c r="H696" s="4" t="s">
        <v>2</v>
      </c>
      <c r="I696" s="4" t="s">
        <v>16</v>
      </c>
      <c r="J696" s="4" t="s">
        <v>34</v>
      </c>
      <c r="K696" s="4" t="s">
        <v>42</v>
      </c>
      <c r="L696" s="9">
        <v>3</v>
      </c>
      <c r="M696" s="6">
        <v>36.770000000000003</v>
      </c>
      <c r="N696" s="7">
        <v>0</v>
      </c>
      <c r="O696" s="6">
        <v>13.63</v>
      </c>
      <c r="P696" s="6">
        <f t="shared" si="40"/>
        <v>110.31</v>
      </c>
      <c r="Q696" s="6">
        <f t="shared" si="41"/>
        <v>40.89</v>
      </c>
      <c r="R696" s="6">
        <f t="shared" si="42"/>
        <v>69.42</v>
      </c>
      <c r="S696" s="8">
        <f t="shared" si="43"/>
        <v>0.62931737829752521</v>
      </c>
      <c r="T696" s="5">
        <f>YEAR(SalesDataTable[[#This Row],[Order Date]])</f>
        <v>2026</v>
      </c>
    </row>
    <row r="697" spans="1:20" ht="15.6">
      <c r="A697" s="2">
        <v>5022</v>
      </c>
      <c r="B697" s="3">
        <v>46140</v>
      </c>
      <c r="C697" s="13">
        <f>YEAR(SalesDataTable[[#This Row],[Order Date]])</f>
        <v>2026</v>
      </c>
      <c r="D697" s="4" t="str">
        <f>"Q"&amp;ROUNDUP(MONTH(SalesDataTable[[#This Row],[Order Date]])/3,0)</f>
        <v>Q2</v>
      </c>
      <c r="E697" s="4" t="str">
        <f>TEXT(SalesDataTable[[#This Row],[Order Date]],"MMM")</f>
        <v>Apr</v>
      </c>
      <c r="F697" s="4" t="s">
        <v>20</v>
      </c>
      <c r="G697" s="4" t="s">
        <v>31</v>
      </c>
      <c r="H697" s="4" t="s">
        <v>2</v>
      </c>
      <c r="I697" s="4" t="s">
        <v>16</v>
      </c>
      <c r="J697" s="4" t="s">
        <v>23</v>
      </c>
      <c r="K697" s="4" t="s">
        <v>29</v>
      </c>
      <c r="L697" s="9">
        <v>2</v>
      </c>
      <c r="M697" s="6">
        <v>196.37</v>
      </c>
      <c r="N697" s="7">
        <v>0</v>
      </c>
      <c r="O697" s="6">
        <v>101.73</v>
      </c>
      <c r="P697" s="6">
        <f t="shared" si="40"/>
        <v>392.74</v>
      </c>
      <c r="Q697" s="6">
        <f t="shared" si="41"/>
        <v>203.46</v>
      </c>
      <c r="R697" s="6">
        <f t="shared" si="42"/>
        <v>189.28</v>
      </c>
      <c r="S697" s="8">
        <f t="shared" si="43"/>
        <v>0.48194734429902736</v>
      </c>
      <c r="T697" s="5">
        <f>YEAR(SalesDataTable[[#This Row],[Order Date]])</f>
        <v>2026</v>
      </c>
    </row>
    <row r="698" spans="1:20" ht="15.6">
      <c r="A698" s="2">
        <v>1304</v>
      </c>
      <c r="B698" s="3">
        <v>46141</v>
      </c>
      <c r="C698" s="13">
        <f>YEAR(SalesDataTable[[#This Row],[Order Date]])</f>
        <v>2026</v>
      </c>
      <c r="D698" s="4" t="str">
        <f>"Q"&amp;ROUNDUP(MONTH(SalesDataTable[[#This Row],[Order Date]])/3,0)</f>
        <v>Q2</v>
      </c>
      <c r="E698" s="4" t="str">
        <f>TEXT(SalesDataTable[[#This Row],[Order Date]],"MMM")</f>
        <v>Apr</v>
      </c>
      <c r="F698" s="4" t="s">
        <v>0</v>
      </c>
      <c r="G698" s="4" t="s">
        <v>1</v>
      </c>
      <c r="H698" s="4" t="s">
        <v>28</v>
      </c>
      <c r="I698" s="4" t="s">
        <v>3</v>
      </c>
      <c r="J698" s="4" t="s">
        <v>14</v>
      </c>
      <c r="K698" s="4" t="s">
        <v>15</v>
      </c>
      <c r="L698" s="9">
        <v>2</v>
      </c>
      <c r="M698" s="6">
        <v>35.33</v>
      </c>
      <c r="N698" s="7">
        <v>0</v>
      </c>
      <c r="O698" s="6">
        <v>13.69</v>
      </c>
      <c r="P698" s="6">
        <f t="shared" si="40"/>
        <v>70.66</v>
      </c>
      <c r="Q698" s="6">
        <f t="shared" si="41"/>
        <v>27.38</v>
      </c>
      <c r="R698" s="6">
        <f t="shared" si="42"/>
        <v>43.28</v>
      </c>
      <c r="S698" s="8">
        <f t="shared" si="43"/>
        <v>0.61251061420888764</v>
      </c>
      <c r="T698" s="5">
        <f>YEAR(SalesDataTable[[#This Row],[Order Date]])</f>
        <v>2026</v>
      </c>
    </row>
    <row r="699" spans="1:20" ht="15.6">
      <c r="A699" s="2">
        <v>3008</v>
      </c>
      <c r="B699" s="3">
        <v>46141</v>
      </c>
      <c r="C699" s="13">
        <f>YEAR(SalesDataTable[[#This Row],[Order Date]])</f>
        <v>2026</v>
      </c>
      <c r="D699" s="4" t="str">
        <f>"Q"&amp;ROUNDUP(MONTH(SalesDataTable[[#This Row],[Order Date]])/3,0)</f>
        <v>Q2</v>
      </c>
      <c r="E699" s="4" t="str">
        <f>TEXT(SalesDataTable[[#This Row],[Order Date]],"MMM")</f>
        <v>Apr</v>
      </c>
      <c r="F699" s="4" t="s">
        <v>11</v>
      </c>
      <c r="G699" s="4" t="s">
        <v>12</v>
      </c>
      <c r="H699" s="4" t="s">
        <v>8</v>
      </c>
      <c r="I699" s="4" t="s">
        <v>16</v>
      </c>
      <c r="J699" s="4" t="s">
        <v>14</v>
      </c>
      <c r="K699" s="4" t="s">
        <v>32</v>
      </c>
      <c r="L699" s="9">
        <v>4</v>
      </c>
      <c r="M699" s="6">
        <v>46.43</v>
      </c>
      <c r="N699" s="7">
        <v>0.1</v>
      </c>
      <c r="O699" s="6">
        <v>18.04</v>
      </c>
      <c r="P699" s="6">
        <f t="shared" si="40"/>
        <v>167.148</v>
      </c>
      <c r="Q699" s="6">
        <f t="shared" si="41"/>
        <v>72.16</v>
      </c>
      <c r="R699" s="6">
        <f t="shared" si="42"/>
        <v>94.988</v>
      </c>
      <c r="S699" s="8">
        <f t="shared" si="43"/>
        <v>0.56828678775695796</v>
      </c>
      <c r="T699" s="5">
        <f>YEAR(SalesDataTable[[#This Row],[Order Date]])</f>
        <v>2026</v>
      </c>
    </row>
    <row r="700" spans="1:20" ht="15.6">
      <c r="A700" s="2">
        <v>4140</v>
      </c>
      <c r="B700" s="3">
        <v>46141</v>
      </c>
      <c r="C700" s="13">
        <f>YEAR(SalesDataTable[[#This Row],[Order Date]])</f>
        <v>2026</v>
      </c>
      <c r="D700" s="4" t="str">
        <f>"Q"&amp;ROUNDUP(MONTH(SalesDataTable[[#This Row],[Order Date]])/3,0)</f>
        <v>Q2</v>
      </c>
      <c r="E700" s="4" t="str">
        <f>TEXT(SalesDataTable[[#This Row],[Order Date]],"MMM")</f>
        <v>Apr</v>
      </c>
      <c r="F700" s="4" t="s">
        <v>20</v>
      </c>
      <c r="G700" s="4" t="s">
        <v>31</v>
      </c>
      <c r="H700" s="4" t="s">
        <v>28</v>
      </c>
      <c r="I700" s="4" t="s">
        <v>13</v>
      </c>
      <c r="J700" s="4" t="s">
        <v>34</v>
      </c>
      <c r="K700" s="4" t="s">
        <v>38</v>
      </c>
      <c r="L700" s="9">
        <v>1</v>
      </c>
      <c r="M700" s="6">
        <v>125.25</v>
      </c>
      <c r="N700" s="7">
        <v>0</v>
      </c>
      <c r="O700" s="6">
        <v>70.88</v>
      </c>
      <c r="P700" s="6">
        <f t="shared" si="40"/>
        <v>125.25</v>
      </c>
      <c r="Q700" s="6">
        <f t="shared" si="41"/>
        <v>70.88</v>
      </c>
      <c r="R700" s="6">
        <f t="shared" si="42"/>
        <v>54.370000000000005</v>
      </c>
      <c r="S700" s="8">
        <f t="shared" si="43"/>
        <v>0.43409181636726552</v>
      </c>
      <c r="T700" s="5">
        <f>YEAR(SalesDataTable[[#This Row],[Order Date]])</f>
        <v>2026</v>
      </c>
    </row>
    <row r="701" spans="1:20" ht="15.6">
      <c r="A701" s="2">
        <v>4151</v>
      </c>
      <c r="B701" s="3">
        <v>46141</v>
      </c>
      <c r="C701" s="13">
        <f>YEAR(SalesDataTable[[#This Row],[Order Date]])</f>
        <v>2026</v>
      </c>
      <c r="D701" s="4" t="str">
        <f>"Q"&amp;ROUNDUP(MONTH(SalesDataTable[[#This Row],[Order Date]])/3,0)</f>
        <v>Q2</v>
      </c>
      <c r="E701" s="4" t="str">
        <f>TEXT(SalesDataTable[[#This Row],[Order Date]],"MMM")</f>
        <v>Apr</v>
      </c>
      <c r="F701" s="4" t="s">
        <v>6</v>
      </c>
      <c r="G701" s="4" t="s">
        <v>49</v>
      </c>
      <c r="H701" s="4" t="s">
        <v>2</v>
      </c>
      <c r="I701" s="4" t="s">
        <v>3</v>
      </c>
      <c r="J701" s="4" t="s">
        <v>23</v>
      </c>
      <c r="K701" s="4" t="s">
        <v>24</v>
      </c>
      <c r="L701" s="9">
        <v>1</v>
      </c>
      <c r="M701" s="6">
        <v>341.98</v>
      </c>
      <c r="N701" s="7">
        <v>0</v>
      </c>
      <c r="O701" s="6">
        <v>192.43</v>
      </c>
      <c r="P701" s="6">
        <f t="shared" si="40"/>
        <v>341.98</v>
      </c>
      <c r="Q701" s="6">
        <f t="shared" si="41"/>
        <v>192.43</v>
      </c>
      <c r="R701" s="6">
        <f t="shared" si="42"/>
        <v>149.55000000000001</v>
      </c>
      <c r="S701" s="8">
        <f t="shared" si="43"/>
        <v>0.43730627522077314</v>
      </c>
      <c r="T701" s="5">
        <f>YEAR(SalesDataTable[[#This Row],[Order Date]])</f>
        <v>2026</v>
      </c>
    </row>
    <row r="702" spans="1:20" ht="15.6">
      <c r="A702" s="2">
        <v>4650</v>
      </c>
      <c r="B702" s="3">
        <v>46141</v>
      </c>
      <c r="C702" s="13">
        <f>YEAR(SalesDataTable[[#This Row],[Order Date]])</f>
        <v>2026</v>
      </c>
      <c r="D702" s="4" t="str">
        <f>"Q"&amp;ROUNDUP(MONTH(SalesDataTable[[#This Row],[Order Date]])/3,0)</f>
        <v>Q2</v>
      </c>
      <c r="E702" s="4" t="str">
        <f>TEXT(SalesDataTable[[#This Row],[Order Date]],"MMM")</f>
        <v>Apr</v>
      </c>
      <c r="F702" s="4" t="s">
        <v>6</v>
      </c>
      <c r="G702" s="4" t="s">
        <v>27</v>
      </c>
      <c r="H702" s="4" t="s">
        <v>28</v>
      </c>
      <c r="I702" s="4" t="s">
        <v>16</v>
      </c>
      <c r="J702" s="4" t="s">
        <v>34</v>
      </c>
      <c r="K702" s="4" t="s">
        <v>35</v>
      </c>
      <c r="L702" s="9">
        <v>1</v>
      </c>
      <c r="M702" s="6">
        <v>40.04</v>
      </c>
      <c r="N702" s="7">
        <v>0</v>
      </c>
      <c r="O702" s="6">
        <v>14.72</v>
      </c>
      <c r="P702" s="6">
        <f t="shared" si="40"/>
        <v>40.04</v>
      </c>
      <c r="Q702" s="6">
        <f t="shared" si="41"/>
        <v>14.72</v>
      </c>
      <c r="R702" s="6">
        <f t="shared" si="42"/>
        <v>25.32</v>
      </c>
      <c r="S702" s="8">
        <f t="shared" si="43"/>
        <v>0.63236763236763238</v>
      </c>
      <c r="T702" s="5">
        <f>YEAR(SalesDataTable[[#This Row],[Order Date]])</f>
        <v>2026</v>
      </c>
    </row>
    <row r="703" spans="1:20" ht="15.6">
      <c r="A703" s="2">
        <v>4897</v>
      </c>
      <c r="B703" s="3">
        <v>46141</v>
      </c>
      <c r="C703" s="13">
        <f>YEAR(SalesDataTable[[#This Row],[Order Date]])</f>
        <v>2026</v>
      </c>
      <c r="D703" s="4" t="str">
        <f>"Q"&amp;ROUNDUP(MONTH(SalesDataTable[[#This Row],[Order Date]])/3,0)</f>
        <v>Q2</v>
      </c>
      <c r="E703" s="4" t="str">
        <f>TEXT(SalesDataTable[[#This Row],[Order Date]],"MMM")</f>
        <v>Apr</v>
      </c>
      <c r="F703" s="4" t="s">
        <v>20</v>
      </c>
      <c r="G703" s="4" t="s">
        <v>47</v>
      </c>
      <c r="H703" s="4" t="s">
        <v>2</v>
      </c>
      <c r="I703" s="4" t="s">
        <v>3</v>
      </c>
      <c r="J703" s="4" t="s">
        <v>4</v>
      </c>
      <c r="K703" s="4" t="s">
        <v>26</v>
      </c>
      <c r="L703" s="9">
        <v>3</v>
      </c>
      <c r="M703" s="6">
        <v>40.47</v>
      </c>
      <c r="N703" s="7">
        <v>0.05</v>
      </c>
      <c r="O703" s="6">
        <v>17.14</v>
      </c>
      <c r="P703" s="6">
        <f t="shared" si="40"/>
        <v>115.33949999999999</v>
      </c>
      <c r="Q703" s="6">
        <f t="shared" si="41"/>
        <v>51.42</v>
      </c>
      <c r="R703" s="6">
        <f t="shared" si="42"/>
        <v>63.919499999999985</v>
      </c>
      <c r="S703" s="8">
        <f t="shared" si="43"/>
        <v>0.5541856866034619</v>
      </c>
      <c r="T703" s="5">
        <f>YEAR(SalesDataTable[[#This Row],[Order Date]])</f>
        <v>2026</v>
      </c>
    </row>
    <row r="704" spans="1:20" ht="15.6">
      <c r="A704" s="2">
        <v>792</v>
      </c>
      <c r="B704" s="3">
        <v>46142</v>
      </c>
      <c r="C704" s="13">
        <f>YEAR(SalesDataTable[[#This Row],[Order Date]])</f>
        <v>2026</v>
      </c>
      <c r="D704" s="4" t="str">
        <f>"Q"&amp;ROUNDUP(MONTH(SalesDataTable[[#This Row],[Order Date]])/3,0)</f>
        <v>Q2</v>
      </c>
      <c r="E704" s="4" t="str">
        <f>TEXT(SalesDataTable[[#This Row],[Order Date]],"MMM")</f>
        <v>Apr</v>
      </c>
      <c r="F704" s="4" t="s">
        <v>20</v>
      </c>
      <c r="G704" s="4" t="s">
        <v>33</v>
      </c>
      <c r="H704" s="4" t="s">
        <v>8</v>
      </c>
      <c r="I704" s="4" t="s">
        <v>3</v>
      </c>
      <c r="J704" s="4" t="s">
        <v>23</v>
      </c>
      <c r="K704" s="4" t="s">
        <v>40</v>
      </c>
      <c r="L704" s="9">
        <v>6</v>
      </c>
      <c r="M704" s="6">
        <v>83.7</v>
      </c>
      <c r="N704" s="7">
        <v>0.2</v>
      </c>
      <c r="O704" s="6">
        <v>38.58</v>
      </c>
      <c r="P704" s="6">
        <f t="shared" si="40"/>
        <v>401.76000000000005</v>
      </c>
      <c r="Q704" s="6">
        <f t="shared" si="41"/>
        <v>231.48</v>
      </c>
      <c r="R704" s="6">
        <f t="shared" si="42"/>
        <v>170.28000000000006</v>
      </c>
      <c r="S704" s="8">
        <f t="shared" si="43"/>
        <v>0.42383512544802876</v>
      </c>
      <c r="T704" s="5">
        <f>YEAR(SalesDataTable[[#This Row],[Order Date]])</f>
        <v>2026</v>
      </c>
    </row>
    <row r="705" spans="1:20" ht="15.6">
      <c r="A705" s="2">
        <v>1796</v>
      </c>
      <c r="B705" s="3">
        <v>46142</v>
      </c>
      <c r="C705" s="13">
        <f>YEAR(SalesDataTable[[#This Row],[Order Date]])</f>
        <v>2026</v>
      </c>
      <c r="D705" s="4" t="str">
        <f>"Q"&amp;ROUNDUP(MONTH(SalesDataTable[[#This Row],[Order Date]])/3,0)</f>
        <v>Q2</v>
      </c>
      <c r="E705" s="4" t="str">
        <f>TEXT(SalesDataTable[[#This Row],[Order Date]],"MMM")</f>
        <v>Apr</v>
      </c>
      <c r="F705" s="4" t="s">
        <v>0</v>
      </c>
      <c r="G705" s="4" t="s">
        <v>50</v>
      </c>
      <c r="H705" s="4" t="s">
        <v>2</v>
      </c>
      <c r="I705" s="4" t="s">
        <v>3</v>
      </c>
      <c r="J705" s="4" t="s">
        <v>23</v>
      </c>
      <c r="K705" s="4" t="s">
        <v>40</v>
      </c>
      <c r="L705" s="9">
        <v>4</v>
      </c>
      <c r="M705" s="6">
        <v>83.27</v>
      </c>
      <c r="N705" s="7">
        <v>0</v>
      </c>
      <c r="O705" s="6">
        <v>39.979999999999997</v>
      </c>
      <c r="P705" s="6">
        <f t="shared" si="40"/>
        <v>333.08</v>
      </c>
      <c r="Q705" s="6">
        <f t="shared" si="41"/>
        <v>159.91999999999999</v>
      </c>
      <c r="R705" s="6">
        <f t="shared" si="42"/>
        <v>173.16</v>
      </c>
      <c r="S705" s="8">
        <f t="shared" si="43"/>
        <v>0.51987510507986068</v>
      </c>
      <c r="T705" s="5">
        <f>YEAR(SalesDataTable[[#This Row],[Order Date]])</f>
        <v>2026</v>
      </c>
    </row>
    <row r="706" spans="1:20" ht="15.6">
      <c r="A706" s="2">
        <v>3222</v>
      </c>
      <c r="B706" s="3">
        <v>46142</v>
      </c>
      <c r="C706" s="13">
        <f>YEAR(SalesDataTable[[#This Row],[Order Date]])</f>
        <v>2026</v>
      </c>
      <c r="D706" s="4" t="str">
        <f>"Q"&amp;ROUNDUP(MONTH(SalesDataTable[[#This Row],[Order Date]])/3,0)</f>
        <v>Q2</v>
      </c>
      <c r="E706" s="4" t="str">
        <f>TEXT(SalesDataTable[[#This Row],[Order Date]],"MMM")</f>
        <v>Apr</v>
      </c>
      <c r="F706" s="4" t="s">
        <v>11</v>
      </c>
      <c r="G706" s="4" t="s">
        <v>52</v>
      </c>
      <c r="H706" s="4" t="s">
        <v>8</v>
      </c>
      <c r="I706" s="4" t="s">
        <v>16</v>
      </c>
      <c r="J706" s="4" t="s">
        <v>23</v>
      </c>
      <c r="K706" s="4" t="s">
        <v>51</v>
      </c>
      <c r="L706" s="9">
        <v>3</v>
      </c>
      <c r="M706" s="6">
        <v>126.03</v>
      </c>
      <c r="N706" s="7">
        <v>0.1</v>
      </c>
      <c r="O706" s="6">
        <v>61.75</v>
      </c>
      <c r="P706" s="6">
        <f t="shared" ref="P706:P769" si="44">L706*M706*(1-N706)</f>
        <v>340.28100000000006</v>
      </c>
      <c r="Q706" s="6">
        <f t="shared" ref="Q706:Q769" si="45">L706*O706</f>
        <v>185.25</v>
      </c>
      <c r="R706" s="6">
        <f t="shared" ref="R706:R769" si="46">P706-Q706</f>
        <v>155.03100000000006</v>
      </c>
      <c r="S706" s="8">
        <f t="shared" ref="S706:S769" si="47">IFERROR(R706/P706,0)</f>
        <v>0.45559699189787273</v>
      </c>
      <c r="T706" s="5">
        <f>YEAR(SalesDataTable[[#This Row],[Order Date]])</f>
        <v>2026</v>
      </c>
    </row>
    <row r="707" spans="1:20" ht="15.6">
      <c r="A707" s="2">
        <v>3237</v>
      </c>
      <c r="B707" s="3">
        <v>46142</v>
      </c>
      <c r="C707" s="13">
        <f>YEAR(SalesDataTable[[#This Row],[Order Date]])</f>
        <v>2026</v>
      </c>
      <c r="D707" s="4" t="str">
        <f>"Q"&amp;ROUNDUP(MONTH(SalesDataTable[[#This Row],[Order Date]])/3,0)</f>
        <v>Q2</v>
      </c>
      <c r="E707" s="4" t="str">
        <f>TEXT(SalesDataTable[[#This Row],[Order Date]],"MMM")</f>
        <v>Apr</v>
      </c>
      <c r="F707" s="4" t="s">
        <v>6</v>
      </c>
      <c r="G707" s="4" t="s">
        <v>49</v>
      </c>
      <c r="H707" s="4" t="s">
        <v>2</v>
      </c>
      <c r="I707" s="4" t="s">
        <v>13</v>
      </c>
      <c r="J707" s="4" t="s">
        <v>23</v>
      </c>
      <c r="K707" s="4" t="s">
        <v>51</v>
      </c>
      <c r="L707" s="9">
        <v>1</v>
      </c>
      <c r="M707" s="6">
        <v>122.86</v>
      </c>
      <c r="N707" s="7">
        <v>0.05</v>
      </c>
      <c r="O707" s="6">
        <v>59.22</v>
      </c>
      <c r="P707" s="6">
        <f t="shared" si="44"/>
        <v>116.717</v>
      </c>
      <c r="Q707" s="6">
        <f t="shared" si="45"/>
        <v>59.22</v>
      </c>
      <c r="R707" s="6">
        <f t="shared" si="46"/>
        <v>57.497</v>
      </c>
      <c r="S707" s="8">
        <f t="shared" si="47"/>
        <v>0.49261889870370212</v>
      </c>
      <c r="T707" s="5">
        <f>YEAR(SalesDataTable[[#This Row],[Order Date]])</f>
        <v>2026</v>
      </c>
    </row>
    <row r="708" spans="1:20" ht="15.6">
      <c r="A708" s="2">
        <v>3695</v>
      </c>
      <c r="B708" s="3">
        <v>46142</v>
      </c>
      <c r="C708" s="13">
        <f>YEAR(SalesDataTable[[#This Row],[Order Date]])</f>
        <v>2026</v>
      </c>
      <c r="D708" s="4" t="str">
        <f>"Q"&amp;ROUNDUP(MONTH(SalesDataTable[[#This Row],[Order Date]])/3,0)</f>
        <v>Q2</v>
      </c>
      <c r="E708" s="4" t="str">
        <f>TEXT(SalesDataTable[[#This Row],[Order Date]],"MMM")</f>
        <v>Apr</v>
      </c>
      <c r="F708" s="4" t="s">
        <v>11</v>
      </c>
      <c r="G708" s="4" t="s">
        <v>12</v>
      </c>
      <c r="H708" s="4" t="s">
        <v>2</v>
      </c>
      <c r="I708" s="4" t="s">
        <v>13</v>
      </c>
      <c r="J708" s="4" t="s">
        <v>4</v>
      </c>
      <c r="K708" s="4" t="s">
        <v>26</v>
      </c>
      <c r="L708" s="9">
        <v>1</v>
      </c>
      <c r="M708" s="6">
        <v>39.44</v>
      </c>
      <c r="N708" s="7">
        <v>0.1</v>
      </c>
      <c r="O708" s="6">
        <v>16.63</v>
      </c>
      <c r="P708" s="6">
        <f t="shared" si="44"/>
        <v>35.496000000000002</v>
      </c>
      <c r="Q708" s="6">
        <f t="shared" si="45"/>
        <v>16.63</v>
      </c>
      <c r="R708" s="6">
        <f t="shared" si="46"/>
        <v>18.866000000000003</v>
      </c>
      <c r="S708" s="8">
        <f t="shared" si="47"/>
        <v>0.53149650664863657</v>
      </c>
      <c r="T708" s="5">
        <f>YEAR(SalesDataTable[[#This Row],[Order Date]])</f>
        <v>2026</v>
      </c>
    </row>
    <row r="709" spans="1:20" ht="15.6">
      <c r="A709" s="2">
        <v>5148</v>
      </c>
      <c r="B709" s="3">
        <v>46142</v>
      </c>
      <c r="C709" s="13">
        <f>YEAR(SalesDataTable[[#This Row],[Order Date]])</f>
        <v>2026</v>
      </c>
      <c r="D709" s="4" t="str">
        <f>"Q"&amp;ROUNDUP(MONTH(SalesDataTable[[#This Row],[Order Date]])/3,0)</f>
        <v>Q2</v>
      </c>
      <c r="E709" s="4" t="str">
        <f>TEXT(SalesDataTable[[#This Row],[Order Date]],"MMM")</f>
        <v>Apr</v>
      </c>
      <c r="F709" s="4" t="s">
        <v>11</v>
      </c>
      <c r="G709" s="4" t="s">
        <v>39</v>
      </c>
      <c r="H709" s="4" t="s">
        <v>2</v>
      </c>
      <c r="I709" s="4" t="s">
        <v>3</v>
      </c>
      <c r="J709" s="4" t="s">
        <v>14</v>
      </c>
      <c r="K709" s="4" t="s">
        <v>44</v>
      </c>
      <c r="L709" s="9">
        <v>1</v>
      </c>
      <c r="M709" s="6">
        <v>130.34</v>
      </c>
      <c r="N709" s="7">
        <v>0.1</v>
      </c>
      <c r="O709" s="6">
        <v>66.680000000000007</v>
      </c>
      <c r="P709" s="6">
        <f t="shared" si="44"/>
        <v>117.30600000000001</v>
      </c>
      <c r="Q709" s="6">
        <f t="shared" si="45"/>
        <v>66.680000000000007</v>
      </c>
      <c r="R709" s="6">
        <f t="shared" si="46"/>
        <v>50.626000000000005</v>
      </c>
      <c r="S709" s="8">
        <f t="shared" si="47"/>
        <v>0.43157212759790631</v>
      </c>
      <c r="T709" s="5">
        <f>YEAR(SalesDataTable[[#This Row],[Order Date]])</f>
        <v>2026</v>
      </c>
    </row>
    <row r="710" spans="1:20" ht="15.6">
      <c r="A710" s="2">
        <v>534</v>
      </c>
      <c r="B710" s="3">
        <v>46143</v>
      </c>
      <c r="C710" s="13">
        <f>YEAR(SalesDataTable[[#This Row],[Order Date]])</f>
        <v>2026</v>
      </c>
      <c r="D710" s="4" t="str">
        <f>"Q"&amp;ROUNDUP(MONTH(SalesDataTable[[#This Row],[Order Date]])/3,0)</f>
        <v>Q2</v>
      </c>
      <c r="E710" s="4" t="str">
        <f>TEXT(SalesDataTable[[#This Row],[Order Date]],"MMM")</f>
        <v>May</v>
      </c>
      <c r="F710" s="4" t="s">
        <v>6</v>
      </c>
      <c r="G710" s="4" t="s">
        <v>43</v>
      </c>
      <c r="H710" s="4" t="s">
        <v>2</v>
      </c>
      <c r="I710" s="4" t="s">
        <v>16</v>
      </c>
      <c r="J710" s="4" t="s">
        <v>9</v>
      </c>
      <c r="K710" s="4" t="s">
        <v>37</v>
      </c>
      <c r="L710" s="9">
        <v>1</v>
      </c>
      <c r="M710" s="6">
        <v>154.86000000000001</v>
      </c>
      <c r="N710" s="7">
        <v>0</v>
      </c>
      <c r="O710" s="6">
        <v>78.37</v>
      </c>
      <c r="P710" s="6">
        <f t="shared" si="44"/>
        <v>154.86000000000001</v>
      </c>
      <c r="Q710" s="6">
        <f t="shared" si="45"/>
        <v>78.37</v>
      </c>
      <c r="R710" s="6">
        <f t="shared" si="46"/>
        <v>76.490000000000009</v>
      </c>
      <c r="S710" s="8">
        <f t="shared" si="47"/>
        <v>0.49393000129148912</v>
      </c>
      <c r="T710" s="5">
        <f>YEAR(SalesDataTable[[#This Row],[Order Date]])</f>
        <v>2026</v>
      </c>
    </row>
    <row r="711" spans="1:20" ht="15.6">
      <c r="A711" s="2">
        <v>551</v>
      </c>
      <c r="B711" s="3">
        <v>46143</v>
      </c>
      <c r="C711" s="13">
        <f>YEAR(SalesDataTable[[#This Row],[Order Date]])</f>
        <v>2026</v>
      </c>
      <c r="D711" s="4" t="str">
        <f>"Q"&amp;ROUNDUP(MONTH(SalesDataTable[[#This Row],[Order Date]])/3,0)</f>
        <v>Q2</v>
      </c>
      <c r="E711" s="4" t="str">
        <f>TEXT(SalesDataTable[[#This Row],[Order Date]],"MMM")</f>
        <v>May</v>
      </c>
      <c r="F711" s="4" t="s">
        <v>20</v>
      </c>
      <c r="G711" s="4" t="s">
        <v>33</v>
      </c>
      <c r="H711" s="4" t="s">
        <v>19</v>
      </c>
      <c r="I711" s="4" t="s">
        <v>3</v>
      </c>
      <c r="J711" s="4" t="s">
        <v>4</v>
      </c>
      <c r="K711" s="4" t="s">
        <v>30</v>
      </c>
      <c r="L711" s="9">
        <v>4</v>
      </c>
      <c r="M711" s="6">
        <v>103.64</v>
      </c>
      <c r="N711" s="7">
        <v>0</v>
      </c>
      <c r="O711" s="6">
        <v>50.59</v>
      </c>
      <c r="P711" s="6">
        <f t="shared" si="44"/>
        <v>414.56</v>
      </c>
      <c r="Q711" s="6">
        <f t="shared" si="45"/>
        <v>202.36</v>
      </c>
      <c r="R711" s="6">
        <f t="shared" si="46"/>
        <v>212.2</v>
      </c>
      <c r="S711" s="8">
        <f t="shared" si="47"/>
        <v>0.51186800463141646</v>
      </c>
      <c r="T711" s="5">
        <f>YEAR(SalesDataTable[[#This Row],[Order Date]])</f>
        <v>2026</v>
      </c>
    </row>
    <row r="712" spans="1:20" ht="15.6">
      <c r="A712" s="2">
        <v>2110</v>
      </c>
      <c r="B712" s="3">
        <v>46143</v>
      </c>
      <c r="C712" s="13">
        <f>YEAR(SalesDataTable[[#This Row],[Order Date]])</f>
        <v>2026</v>
      </c>
      <c r="D712" s="4" t="str">
        <f>"Q"&amp;ROUNDUP(MONTH(SalesDataTable[[#This Row],[Order Date]])/3,0)</f>
        <v>Q2</v>
      </c>
      <c r="E712" s="4" t="str">
        <f>TEXT(SalesDataTable[[#This Row],[Order Date]],"MMM")</f>
        <v>May</v>
      </c>
      <c r="F712" s="4" t="s">
        <v>0</v>
      </c>
      <c r="G712" s="4" t="s">
        <v>50</v>
      </c>
      <c r="H712" s="4" t="s">
        <v>2</v>
      </c>
      <c r="I712" s="4" t="s">
        <v>3</v>
      </c>
      <c r="J712" s="4" t="s">
        <v>14</v>
      </c>
      <c r="K712" s="4" t="s">
        <v>48</v>
      </c>
      <c r="L712" s="9">
        <v>1</v>
      </c>
      <c r="M712" s="6">
        <v>164.49</v>
      </c>
      <c r="N712" s="7">
        <v>0.05</v>
      </c>
      <c r="O712" s="6">
        <v>87.81</v>
      </c>
      <c r="P712" s="6">
        <f t="shared" si="44"/>
        <v>156.2655</v>
      </c>
      <c r="Q712" s="6">
        <f t="shared" si="45"/>
        <v>87.81</v>
      </c>
      <c r="R712" s="6">
        <f t="shared" si="46"/>
        <v>68.455500000000001</v>
      </c>
      <c r="S712" s="8">
        <f t="shared" si="47"/>
        <v>0.43807174328306631</v>
      </c>
      <c r="T712" s="5">
        <f>YEAR(SalesDataTable[[#This Row],[Order Date]])</f>
        <v>2026</v>
      </c>
    </row>
    <row r="713" spans="1:20" ht="15.6">
      <c r="A713" s="2">
        <v>2217</v>
      </c>
      <c r="B713" s="3">
        <v>46143</v>
      </c>
      <c r="C713" s="13">
        <f>YEAR(SalesDataTable[[#This Row],[Order Date]])</f>
        <v>2026</v>
      </c>
      <c r="D713" s="4" t="str">
        <f>"Q"&amp;ROUNDUP(MONTH(SalesDataTable[[#This Row],[Order Date]])/3,0)</f>
        <v>Q2</v>
      </c>
      <c r="E713" s="4" t="str">
        <f>TEXT(SalesDataTable[[#This Row],[Order Date]],"MMM")</f>
        <v>May</v>
      </c>
      <c r="F713" s="4" t="s">
        <v>20</v>
      </c>
      <c r="G713" s="4" t="s">
        <v>33</v>
      </c>
      <c r="H713" s="4" t="s">
        <v>8</v>
      </c>
      <c r="I713" s="4" t="s">
        <v>3</v>
      </c>
      <c r="J713" s="4" t="s">
        <v>14</v>
      </c>
      <c r="K713" s="4" t="s">
        <v>48</v>
      </c>
      <c r="L713" s="9">
        <v>3</v>
      </c>
      <c r="M713" s="6">
        <v>163.44999999999999</v>
      </c>
      <c r="N713" s="7">
        <v>0.05</v>
      </c>
      <c r="O713" s="6">
        <v>87.54</v>
      </c>
      <c r="P713" s="6">
        <f t="shared" si="44"/>
        <v>465.83249999999992</v>
      </c>
      <c r="Q713" s="6">
        <f t="shared" si="45"/>
        <v>262.62</v>
      </c>
      <c r="R713" s="6">
        <f t="shared" si="46"/>
        <v>203.21249999999992</v>
      </c>
      <c r="S713" s="8">
        <f t="shared" si="47"/>
        <v>0.4362351274331438</v>
      </c>
      <c r="T713" s="5">
        <f>YEAR(SalesDataTable[[#This Row],[Order Date]])</f>
        <v>2026</v>
      </c>
    </row>
    <row r="714" spans="1:20" ht="15.6">
      <c r="A714" s="2">
        <v>2544</v>
      </c>
      <c r="B714" s="3">
        <v>46143</v>
      </c>
      <c r="C714" s="13">
        <f>YEAR(SalesDataTable[[#This Row],[Order Date]])</f>
        <v>2026</v>
      </c>
      <c r="D714" s="4" t="str">
        <f>"Q"&amp;ROUNDUP(MONTH(SalesDataTable[[#This Row],[Order Date]])/3,0)</f>
        <v>Q2</v>
      </c>
      <c r="E714" s="4" t="str">
        <f>TEXT(SalesDataTable[[#This Row],[Order Date]],"MMM")</f>
        <v>May</v>
      </c>
      <c r="F714" s="4" t="s">
        <v>20</v>
      </c>
      <c r="G714" s="4" t="s">
        <v>21</v>
      </c>
      <c r="H714" s="4" t="s">
        <v>2</v>
      </c>
      <c r="I714" s="4" t="s">
        <v>3</v>
      </c>
      <c r="J714" s="4" t="s">
        <v>9</v>
      </c>
      <c r="K714" s="4" t="s">
        <v>46</v>
      </c>
      <c r="L714" s="9">
        <v>1</v>
      </c>
      <c r="M714" s="6">
        <v>71.87</v>
      </c>
      <c r="N714" s="7">
        <v>0.05</v>
      </c>
      <c r="O714" s="6">
        <v>31.97</v>
      </c>
      <c r="P714" s="6">
        <f t="shared" si="44"/>
        <v>68.276499999999999</v>
      </c>
      <c r="Q714" s="6">
        <f t="shared" si="45"/>
        <v>31.97</v>
      </c>
      <c r="R714" s="6">
        <f t="shared" si="46"/>
        <v>36.3065</v>
      </c>
      <c r="S714" s="8">
        <f t="shared" si="47"/>
        <v>0.53175690025118449</v>
      </c>
      <c r="T714" s="5">
        <f>YEAR(SalesDataTable[[#This Row],[Order Date]])</f>
        <v>2026</v>
      </c>
    </row>
    <row r="715" spans="1:20" ht="15.6">
      <c r="A715" s="2">
        <v>3678</v>
      </c>
      <c r="B715" s="3">
        <v>46143</v>
      </c>
      <c r="C715" s="13">
        <f>YEAR(SalesDataTable[[#This Row],[Order Date]])</f>
        <v>2026</v>
      </c>
      <c r="D715" s="4" t="str">
        <f>"Q"&amp;ROUNDUP(MONTH(SalesDataTable[[#This Row],[Order Date]])/3,0)</f>
        <v>Q2</v>
      </c>
      <c r="E715" s="4" t="str">
        <f>TEXT(SalesDataTable[[#This Row],[Order Date]],"MMM")</f>
        <v>May</v>
      </c>
      <c r="F715" s="4" t="s">
        <v>6</v>
      </c>
      <c r="G715" s="4" t="s">
        <v>49</v>
      </c>
      <c r="H715" s="4" t="s">
        <v>28</v>
      </c>
      <c r="I715" s="4" t="s">
        <v>3</v>
      </c>
      <c r="J715" s="4" t="s">
        <v>23</v>
      </c>
      <c r="K715" s="4" t="s">
        <v>29</v>
      </c>
      <c r="L715" s="9">
        <v>2</v>
      </c>
      <c r="M715" s="6">
        <v>194.97</v>
      </c>
      <c r="N715" s="7">
        <v>0</v>
      </c>
      <c r="O715" s="6">
        <v>101.14</v>
      </c>
      <c r="P715" s="6">
        <f t="shared" si="44"/>
        <v>389.94</v>
      </c>
      <c r="Q715" s="6">
        <f t="shared" si="45"/>
        <v>202.28</v>
      </c>
      <c r="R715" s="6">
        <f t="shared" si="46"/>
        <v>187.66</v>
      </c>
      <c r="S715" s="8">
        <f t="shared" si="47"/>
        <v>0.48125352618351541</v>
      </c>
      <c r="T715" s="5">
        <f>YEAR(SalesDataTable[[#This Row],[Order Date]])</f>
        <v>2026</v>
      </c>
    </row>
    <row r="716" spans="1:20" ht="15.6">
      <c r="A716" s="2">
        <v>3726</v>
      </c>
      <c r="B716" s="3">
        <v>46143</v>
      </c>
      <c r="C716" s="13">
        <f>YEAR(SalesDataTable[[#This Row],[Order Date]])</f>
        <v>2026</v>
      </c>
      <c r="D716" s="4" t="str">
        <f>"Q"&amp;ROUNDUP(MONTH(SalesDataTable[[#This Row],[Order Date]])/3,0)</f>
        <v>Q2</v>
      </c>
      <c r="E716" s="4" t="str">
        <f>TEXT(SalesDataTable[[#This Row],[Order Date]],"MMM")</f>
        <v>May</v>
      </c>
      <c r="F716" s="4" t="s">
        <v>20</v>
      </c>
      <c r="G716" s="4" t="s">
        <v>33</v>
      </c>
      <c r="H716" s="4" t="s">
        <v>28</v>
      </c>
      <c r="I716" s="4" t="s">
        <v>3</v>
      </c>
      <c r="J716" s="4" t="s">
        <v>4</v>
      </c>
      <c r="K716" s="4" t="s">
        <v>22</v>
      </c>
      <c r="L716" s="9">
        <v>2</v>
      </c>
      <c r="M716" s="6">
        <v>49.53</v>
      </c>
      <c r="N716" s="7">
        <v>0</v>
      </c>
      <c r="O716" s="6">
        <v>22.91</v>
      </c>
      <c r="P716" s="6">
        <f t="shared" si="44"/>
        <v>99.06</v>
      </c>
      <c r="Q716" s="6">
        <f t="shared" si="45"/>
        <v>45.82</v>
      </c>
      <c r="R716" s="6">
        <f t="shared" si="46"/>
        <v>53.24</v>
      </c>
      <c r="S716" s="8">
        <f t="shared" si="47"/>
        <v>0.53745204926307288</v>
      </c>
      <c r="T716" s="5">
        <f>YEAR(SalesDataTable[[#This Row],[Order Date]])</f>
        <v>2026</v>
      </c>
    </row>
    <row r="717" spans="1:20" ht="15.6">
      <c r="A717" s="2">
        <v>3897</v>
      </c>
      <c r="B717" s="3">
        <v>46143</v>
      </c>
      <c r="C717" s="13">
        <f>YEAR(SalesDataTable[[#This Row],[Order Date]])</f>
        <v>2026</v>
      </c>
      <c r="D717" s="4" t="str">
        <f>"Q"&amp;ROUNDUP(MONTH(SalesDataTable[[#This Row],[Order Date]])/3,0)</f>
        <v>Q2</v>
      </c>
      <c r="E717" s="4" t="str">
        <f>TEXT(SalesDataTable[[#This Row],[Order Date]],"MMM")</f>
        <v>May</v>
      </c>
      <c r="F717" s="4" t="s">
        <v>20</v>
      </c>
      <c r="G717" s="4" t="s">
        <v>33</v>
      </c>
      <c r="H717" s="4" t="s">
        <v>8</v>
      </c>
      <c r="I717" s="4" t="s">
        <v>16</v>
      </c>
      <c r="J717" s="4" t="s">
        <v>34</v>
      </c>
      <c r="K717" s="4" t="s">
        <v>42</v>
      </c>
      <c r="L717" s="9">
        <v>4</v>
      </c>
      <c r="M717" s="6">
        <v>35.619999999999997</v>
      </c>
      <c r="N717" s="7">
        <v>0.15</v>
      </c>
      <c r="O717" s="6">
        <v>13.76</v>
      </c>
      <c r="P717" s="6">
        <f t="shared" si="44"/>
        <v>121.10799999999999</v>
      </c>
      <c r="Q717" s="6">
        <f t="shared" si="45"/>
        <v>55.04</v>
      </c>
      <c r="R717" s="6">
        <f t="shared" si="46"/>
        <v>66.067999999999984</v>
      </c>
      <c r="S717" s="8">
        <f t="shared" si="47"/>
        <v>0.54552960993493405</v>
      </c>
      <c r="T717" s="5">
        <f>YEAR(SalesDataTable[[#This Row],[Order Date]])</f>
        <v>2026</v>
      </c>
    </row>
    <row r="718" spans="1:20" ht="15.6">
      <c r="A718" s="2">
        <v>1262</v>
      </c>
      <c r="B718" s="3">
        <v>46144</v>
      </c>
      <c r="C718" s="13">
        <f>YEAR(SalesDataTable[[#This Row],[Order Date]])</f>
        <v>2026</v>
      </c>
      <c r="D718" s="4" t="str">
        <f>"Q"&amp;ROUNDUP(MONTH(SalesDataTable[[#This Row],[Order Date]])/3,0)</f>
        <v>Q2</v>
      </c>
      <c r="E718" s="4" t="str">
        <f>TEXT(SalesDataTable[[#This Row],[Order Date]],"MMM")</f>
        <v>May</v>
      </c>
      <c r="F718" s="4" t="s">
        <v>20</v>
      </c>
      <c r="G718" s="4" t="s">
        <v>31</v>
      </c>
      <c r="H718" s="4" t="s">
        <v>19</v>
      </c>
      <c r="I718" s="4" t="s">
        <v>3</v>
      </c>
      <c r="J718" s="4" t="s">
        <v>14</v>
      </c>
      <c r="K718" s="4" t="s">
        <v>32</v>
      </c>
      <c r="L718" s="9">
        <v>2</v>
      </c>
      <c r="M718" s="6">
        <v>45.47</v>
      </c>
      <c r="N718" s="7">
        <v>0</v>
      </c>
      <c r="O718" s="6">
        <v>18.37</v>
      </c>
      <c r="P718" s="6">
        <f t="shared" si="44"/>
        <v>90.94</v>
      </c>
      <c r="Q718" s="6">
        <f t="shared" si="45"/>
        <v>36.74</v>
      </c>
      <c r="R718" s="6">
        <f t="shared" si="46"/>
        <v>54.199999999999996</v>
      </c>
      <c r="S718" s="8">
        <f t="shared" si="47"/>
        <v>0.59599736089729494</v>
      </c>
      <c r="T718" s="5">
        <f>YEAR(SalesDataTable[[#This Row],[Order Date]])</f>
        <v>2026</v>
      </c>
    </row>
    <row r="719" spans="1:20" ht="15.6">
      <c r="A719" s="2">
        <v>2657</v>
      </c>
      <c r="B719" s="3">
        <v>46144</v>
      </c>
      <c r="C719" s="13">
        <f>YEAR(SalesDataTable[[#This Row],[Order Date]])</f>
        <v>2026</v>
      </c>
      <c r="D719" s="4" t="str">
        <f>"Q"&amp;ROUNDUP(MONTH(SalesDataTable[[#This Row],[Order Date]])/3,0)</f>
        <v>Q2</v>
      </c>
      <c r="E719" s="4" t="str">
        <f>TEXT(SalesDataTable[[#This Row],[Order Date]],"MMM")</f>
        <v>May</v>
      </c>
      <c r="F719" s="4" t="s">
        <v>0</v>
      </c>
      <c r="G719" s="4" t="s">
        <v>1</v>
      </c>
      <c r="H719" s="4" t="s">
        <v>19</v>
      </c>
      <c r="I719" s="4" t="s">
        <v>13</v>
      </c>
      <c r="J719" s="4" t="s">
        <v>9</v>
      </c>
      <c r="K719" s="4" t="s">
        <v>17</v>
      </c>
      <c r="L719" s="9">
        <v>1</v>
      </c>
      <c r="M719" s="6">
        <v>145.68</v>
      </c>
      <c r="N719" s="7">
        <v>0</v>
      </c>
      <c r="O719" s="6">
        <v>77.8</v>
      </c>
      <c r="P719" s="6">
        <f t="shared" si="44"/>
        <v>145.68</v>
      </c>
      <c r="Q719" s="6">
        <f t="shared" si="45"/>
        <v>77.8</v>
      </c>
      <c r="R719" s="6">
        <f t="shared" si="46"/>
        <v>67.88000000000001</v>
      </c>
      <c r="S719" s="8">
        <f t="shared" si="47"/>
        <v>0.46595277320153766</v>
      </c>
      <c r="T719" s="5">
        <f>YEAR(SalesDataTable[[#This Row],[Order Date]])</f>
        <v>2026</v>
      </c>
    </row>
    <row r="720" spans="1:20" ht="15.6">
      <c r="A720" s="2">
        <v>3238</v>
      </c>
      <c r="B720" s="3">
        <v>46144</v>
      </c>
      <c r="C720" s="13">
        <f>YEAR(SalesDataTable[[#This Row],[Order Date]])</f>
        <v>2026</v>
      </c>
      <c r="D720" s="4" t="str">
        <f>"Q"&amp;ROUNDUP(MONTH(SalesDataTable[[#This Row],[Order Date]])/3,0)</f>
        <v>Q2</v>
      </c>
      <c r="E720" s="4" t="str">
        <f>TEXT(SalesDataTable[[#This Row],[Order Date]],"MMM")</f>
        <v>May</v>
      </c>
      <c r="F720" s="4" t="s">
        <v>20</v>
      </c>
      <c r="G720" s="4" t="s">
        <v>33</v>
      </c>
      <c r="H720" s="4" t="s">
        <v>28</v>
      </c>
      <c r="I720" s="4" t="s">
        <v>3</v>
      </c>
      <c r="J720" s="4" t="s">
        <v>23</v>
      </c>
      <c r="K720" s="4" t="s">
        <v>40</v>
      </c>
      <c r="L720" s="9">
        <v>2</v>
      </c>
      <c r="M720" s="6">
        <v>82.65</v>
      </c>
      <c r="N720" s="7">
        <v>0.05</v>
      </c>
      <c r="O720" s="6">
        <v>40.46</v>
      </c>
      <c r="P720" s="6">
        <f t="shared" si="44"/>
        <v>157.035</v>
      </c>
      <c r="Q720" s="6">
        <f t="shared" si="45"/>
        <v>80.92</v>
      </c>
      <c r="R720" s="6">
        <f t="shared" si="46"/>
        <v>76.114999999999995</v>
      </c>
      <c r="S720" s="8">
        <f t="shared" si="47"/>
        <v>0.48470086286496639</v>
      </c>
      <c r="T720" s="5">
        <f>YEAR(SalesDataTable[[#This Row],[Order Date]])</f>
        <v>2026</v>
      </c>
    </row>
    <row r="721" spans="1:20" ht="15.6">
      <c r="A721" s="2">
        <v>3607</v>
      </c>
      <c r="B721" s="3">
        <v>46144</v>
      </c>
      <c r="C721" s="13">
        <f>YEAR(SalesDataTable[[#This Row],[Order Date]])</f>
        <v>2026</v>
      </c>
      <c r="D721" s="4" t="str">
        <f>"Q"&amp;ROUNDUP(MONTH(SalesDataTable[[#This Row],[Order Date]])/3,0)</f>
        <v>Q2</v>
      </c>
      <c r="E721" s="4" t="str">
        <f>TEXT(SalesDataTable[[#This Row],[Order Date]],"MMM")</f>
        <v>May</v>
      </c>
      <c r="F721" s="4" t="s">
        <v>6</v>
      </c>
      <c r="G721" s="4" t="s">
        <v>27</v>
      </c>
      <c r="H721" s="4" t="s">
        <v>2</v>
      </c>
      <c r="I721" s="4" t="s">
        <v>16</v>
      </c>
      <c r="J721" s="4" t="s">
        <v>14</v>
      </c>
      <c r="K721" s="4" t="s">
        <v>15</v>
      </c>
      <c r="L721" s="9">
        <v>1</v>
      </c>
      <c r="M721" s="6">
        <v>36.270000000000003</v>
      </c>
      <c r="N721" s="7">
        <v>0</v>
      </c>
      <c r="O721" s="6">
        <v>13.8</v>
      </c>
      <c r="P721" s="6">
        <f t="shared" si="44"/>
        <v>36.270000000000003</v>
      </c>
      <c r="Q721" s="6">
        <f t="shared" si="45"/>
        <v>13.8</v>
      </c>
      <c r="R721" s="6">
        <f t="shared" si="46"/>
        <v>22.470000000000002</v>
      </c>
      <c r="S721" s="8">
        <f t="shared" si="47"/>
        <v>0.61952026468155497</v>
      </c>
      <c r="T721" s="5">
        <f>YEAR(SalesDataTable[[#This Row],[Order Date]])</f>
        <v>2026</v>
      </c>
    </row>
    <row r="722" spans="1:20" ht="15.6">
      <c r="A722" s="2">
        <v>5070</v>
      </c>
      <c r="B722" s="3">
        <v>46144</v>
      </c>
      <c r="C722" s="13">
        <f>YEAR(SalesDataTable[[#This Row],[Order Date]])</f>
        <v>2026</v>
      </c>
      <c r="D722" s="4" t="str">
        <f>"Q"&amp;ROUNDUP(MONTH(SalesDataTable[[#This Row],[Order Date]])/3,0)</f>
        <v>Q2</v>
      </c>
      <c r="E722" s="4" t="str">
        <f>TEXT(SalesDataTable[[#This Row],[Order Date]],"MMM")</f>
        <v>May</v>
      </c>
      <c r="F722" s="4" t="s">
        <v>11</v>
      </c>
      <c r="G722" s="4" t="s">
        <v>52</v>
      </c>
      <c r="H722" s="4" t="s">
        <v>19</v>
      </c>
      <c r="I722" s="4" t="s">
        <v>13</v>
      </c>
      <c r="J722" s="4" t="s">
        <v>23</v>
      </c>
      <c r="K722" s="4" t="s">
        <v>40</v>
      </c>
      <c r="L722" s="9">
        <v>1</v>
      </c>
      <c r="M722" s="6">
        <v>80.819999999999993</v>
      </c>
      <c r="N722" s="7">
        <v>0</v>
      </c>
      <c r="O722" s="6">
        <v>39.950000000000003</v>
      </c>
      <c r="P722" s="6">
        <f t="shared" si="44"/>
        <v>80.819999999999993</v>
      </c>
      <c r="Q722" s="6">
        <f t="shared" si="45"/>
        <v>39.950000000000003</v>
      </c>
      <c r="R722" s="6">
        <f t="shared" si="46"/>
        <v>40.86999999999999</v>
      </c>
      <c r="S722" s="8">
        <f t="shared" si="47"/>
        <v>0.50569166048007907</v>
      </c>
      <c r="T722" s="5">
        <f>YEAR(SalesDataTable[[#This Row],[Order Date]])</f>
        <v>2026</v>
      </c>
    </row>
    <row r="723" spans="1:20" ht="15.6">
      <c r="A723" s="2">
        <v>5171</v>
      </c>
      <c r="B723" s="3">
        <v>46144</v>
      </c>
      <c r="C723" s="13">
        <f>YEAR(SalesDataTable[[#This Row],[Order Date]])</f>
        <v>2026</v>
      </c>
      <c r="D723" s="4" t="str">
        <f>"Q"&amp;ROUNDUP(MONTH(SalesDataTable[[#This Row],[Order Date]])/3,0)</f>
        <v>Q2</v>
      </c>
      <c r="E723" s="4" t="str">
        <f>TEXT(SalesDataTable[[#This Row],[Order Date]],"MMM")</f>
        <v>May</v>
      </c>
      <c r="F723" s="4" t="s">
        <v>6</v>
      </c>
      <c r="G723" s="4" t="s">
        <v>7</v>
      </c>
      <c r="H723" s="4" t="s">
        <v>19</v>
      </c>
      <c r="I723" s="4" t="s">
        <v>13</v>
      </c>
      <c r="J723" s="4" t="s">
        <v>9</v>
      </c>
      <c r="K723" s="4" t="s">
        <v>37</v>
      </c>
      <c r="L723" s="9">
        <v>2</v>
      </c>
      <c r="M723" s="6">
        <v>157.84</v>
      </c>
      <c r="N723" s="7">
        <v>0.1</v>
      </c>
      <c r="O723" s="6">
        <v>79.28</v>
      </c>
      <c r="P723" s="6">
        <f t="shared" si="44"/>
        <v>284.11200000000002</v>
      </c>
      <c r="Q723" s="6">
        <f t="shared" si="45"/>
        <v>158.56</v>
      </c>
      <c r="R723" s="6">
        <f t="shared" si="46"/>
        <v>125.55200000000002</v>
      </c>
      <c r="S723" s="8">
        <f t="shared" si="47"/>
        <v>0.44191023258433298</v>
      </c>
      <c r="T723" s="5">
        <f>YEAR(SalesDataTable[[#This Row],[Order Date]])</f>
        <v>2026</v>
      </c>
    </row>
    <row r="724" spans="1:20" ht="15.6">
      <c r="A724" s="2">
        <v>617</v>
      </c>
      <c r="B724" s="3">
        <v>46145</v>
      </c>
      <c r="C724" s="13">
        <f>YEAR(SalesDataTable[[#This Row],[Order Date]])</f>
        <v>2026</v>
      </c>
      <c r="D724" s="4" t="str">
        <f>"Q"&amp;ROUNDUP(MONTH(SalesDataTable[[#This Row],[Order Date]])/3,0)</f>
        <v>Q2</v>
      </c>
      <c r="E724" s="4" t="str">
        <f>TEXT(SalesDataTable[[#This Row],[Order Date]],"MMM")</f>
        <v>May</v>
      </c>
      <c r="F724" s="4" t="s">
        <v>6</v>
      </c>
      <c r="G724" s="4" t="s">
        <v>49</v>
      </c>
      <c r="H724" s="4" t="s">
        <v>28</v>
      </c>
      <c r="I724" s="4" t="s">
        <v>3</v>
      </c>
      <c r="J724" s="4" t="s">
        <v>34</v>
      </c>
      <c r="K724" s="4" t="s">
        <v>42</v>
      </c>
      <c r="L724" s="9">
        <v>4</v>
      </c>
      <c r="M724" s="6">
        <v>36.909999999999997</v>
      </c>
      <c r="N724" s="7">
        <v>0.1</v>
      </c>
      <c r="O724" s="6">
        <v>13.85</v>
      </c>
      <c r="P724" s="6">
        <f t="shared" si="44"/>
        <v>132.876</v>
      </c>
      <c r="Q724" s="6">
        <f t="shared" si="45"/>
        <v>55.4</v>
      </c>
      <c r="R724" s="6">
        <f t="shared" si="46"/>
        <v>77.475999999999999</v>
      </c>
      <c r="S724" s="8">
        <f t="shared" si="47"/>
        <v>0.58306992985941775</v>
      </c>
      <c r="T724" s="5">
        <f>YEAR(SalesDataTable[[#This Row],[Order Date]])</f>
        <v>2026</v>
      </c>
    </row>
    <row r="725" spans="1:20" ht="15.6">
      <c r="A725" s="2">
        <v>849</v>
      </c>
      <c r="B725" s="3">
        <v>46145</v>
      </c>
      <c r="C725" s="13">
        <f>YEAR(SalesDataTable[[#This Row],[Order Date]])</f>
        <v>2026</v>
      </c>
      <c r="D725" s="4" t="str">
        <f>"Q"&amp;ROUNDUP(MONTH(SalesDataTable[[#This Row],[Order Date]])/3,0)</f>
        <v>Q2</v>
      </c>
      <c r="E725" s="4" t="str">
        <f>TEXT(SalesDataTable[[#This Row],[Order Date]],"MMM")</f>
        <v>May</v>
      </c>
      <c r="F725" s="4" t="s">
        <v>6</v>
      </c>
      <c r="G725" s="4" t="s">
        <v>49</v>
      </c>
      <c r="H725" s="4" t="s">
        <v>8</v>
      </c>
      <c r="I725" s="4" t="s">
        <v>16</v>
      </c>
      <c r="J725" s="4" t="s">
        <v>23</v>
      </c>
      <c r="K725" s="4" t="s">
        <v>29</v>
      </c>
      <c r="L725" s="9">
        <v>3</v>
      </c>
      <c r="M725" s="6">
        <v>193.18</v>
      </c>
      <c r="N725" s="7">
        <v>0.1</v>
      </c>
      <c r="O725" s="6">
        <v>102.31</v>
      </c>
      <c r="P725" s="6">
        <f t="shared" si="44"/>
        <v>521.58600000000001</v>
      </c>
      <c r="Q725" s="6">
        <f t="shared" si="45"/>
        <v>306.93</v>
      </c>
      <c r="R725" s="6">
        <f t="shared" si="46"/>
        <v>214.65600000000001</v>
      </c>
      <c r="S725" s="8">
        <f t="shared" si="47"/>
        <v>0.41154478839539405</v>
      </c>
      <c r="T725" s="5">
        <f>YEAR(SalesDataTable[[#This Row],[Order Date]])</f>
        <v>2026</v>
      </c>
    </row>
    <row r="726" spans="1:20" ht="15.6">
      <c r="A726" s="2">
        <v>956</v>
      </c>
      <c r="B726" s="3">
        <v>46145</v>
      </c>
      <c r="C726" s="13">
        <f>YEAR(SalesDataTable[[#This Row],[Order Date]])</f>
        <v>2026</v>
      </c>
      <c r="D726" s="4" t="str">
        <f>"Q"&amp;ROUNDUP(MONTH(SalesDataTable[[#This Row],[Order Date]])/3,0)</f>
        <v>Q2</v>
      </c>
      <c r="E726" s="4" t="str">
        <f>TEXT(SalesDataTable[[#This Row],[Order Date]],"MMM")</f>
        <v>May</v>
      </c>
      <c r="F726" s="4" t="s">
        <v>0</v>
      </c>
      <c r="G726" s="4" t="s">
        <v>50</v>
      </c>
      <c r="H726" s="4" t="s">
        <v>2</v>
      </c>
      <c r="I726" s="4" t="s">
        <v>16</v>
      </c>
      <c r="J726" s="4" t="s">
        <v>9</v>
      </c>
      <c r="K726" s="4" t="s">
        <v>37</v>
      </c>
      <c r="L726" s="9">
        <v>1</v>
      </c>
      <c r="M726" s="6">
        <v>157.59</v>
      </c>
      <c r="N726" s="7">
        <v>0.05</v>
      </c>
      <c r="O726" s="6">
        <v>77.599999999999994</v>
      </c>
      <c r="P726" s="6">
        <f t="shared" si="44"/>
        <v>149.7105</v>
      </c>
      <c r="Q726" s="6">
        <f t="shared" si="45"/>
        <v>77.599999999999994</v>
      </c>
      <c r="R726" s="6">
        <f t="shared" si="46"/>
        <v>72.110500000000002</v>
      </c>
      <c r="S726" s="8">
        <f t="shared" si="47"/>
        <v>0.48166628259206939</v>
      </c>
      <c r="T726" s="5">
        <f>YEAR(SalesDataTable[[#This Row],[Order Date]])</f>
        <v>2026</v>
      </c>
    </row>
    <row r="727" spans="1:20" ht="15.6">
      <c r="A727" s="2">
        <v>1896</v>
      </c>
      <c r="B727" s="3">
        <v>46145</v>
      </c>
      <c r="C727" s="13">
        <f>YEAR(SalesDataTable[[#This Row],[Order Date]])</f>
        <v>2026</v>
      </c>
      <c r="D727" s="4" t="str">
        <f>"Q"&amp;ROUNDUP(MONTH(SalesDataTable[[#This Row],[Order Date]])/3,0)</f>
        <v>Q2</v>
      </c>
      <c r="E727" s="4" t="str">
        <f>TEXT(SalesDataTable[[#This Row],[Order Date]],"MMM")</f>
        <v>May</v>
      </c>
      <c r="F727" s="4" t="s">
        <v>6</v>
      </c>
      <c r="G727" s="4" t="s">
        <v>43</v>
      </c>
      <c r="H727" s="4" t="s">
        <v>28</v>
      </c>
      <c r="I727" s="4" t="s">
        <v>13</v>
      </c>
      <c r="J727" s="4" t="s">
        <v>34</v>
      </c>
      <c r="K727" s="4" t="s">
        <v>45</v>
      </c>
      <c r="L727" s="9">
        <v>2</v>
      </c>
      <c r="M727" s="6">
        <v>49.97</v>
      </c>
      <c r="N727" s="7">
        <v>0</v>
      </c>
      <c r="O727" s="6">
        <v>22.63</v>
      </c>
      <c r="P727" s="6">
        <f t="shared" si="44"/>
        <v>99.94</v>
      </c>
      <c r="Q727" s="6">
        <f t="shared" si="45"/>
        <v>45.26</v>
      </c>
      <c r="R727" s="6">
        <f t="shared" si="46"/>
        <v>54.68</v>
      </c>
      <c r="S727" s="8">
        <f t="shared" si="47"/>
        <v>0.54712827696617972</v>
      </c>
      <c r="T727" s="5">
        <f>YEAR(SalesDataTable[[#This Row],[Order Date]])</f>
        <v>2026</v>
      </c>
    </row>
    <row r="728" spans="1:20" ht="15.6">
      <c r="A728" s="2">
        <v>2317</v>
      </c>
      <c r="B728" s="3">
        <v>46145</v>
      </c>
      <c r="C728" s="13">
        <f>YEAR(SalesDataTable[[#This Row],[Order Date]])</f>
        <v>2026</v>
      </c>
      <c r="D728" s="4" t="str">
        <f>"Q"&amp;ROUNDUP(MONTH(SalesDataTable[[#This Row],[Order Date]])/3,0)</f>
        <v>Q2</v>
      </c>
      <c r="E728" s="4" t="str">
        <f>TEXT(SalesDataTable[[#This Row],[Order Date]],"MMM")</f>
        <v>May</v>
      </c>
      <c r="F728" s="4" t="s">
        <v>0</v>
      </c>
      <c r="G728" s="4" t="s">
        <v>50</v>
      </c>
      <c r="H728" s="4" t="s">
        <v>8</v>
      </c>
      <c r="I728" s="4" t="s">
        <v>16</v>
      </c>
      <c r="J728" s="4" t="s">
        <v>9</v>
      </c>
      <c r="K728" s="4" t="s">
        <v>37</v>
      </c>
      <c r="L728" s="9">
        <v>5</v>
      </c>
      <c r="M728" s="6">
        <v>155.54</v>
      </c>
      <c r="N728" s="7">
        <v>0.1</v>
      </c>
      <c r="O728" s="6">
        <v>78.02</v>
      </c>
      <c r="P728" s="6">
        <f t="shared" si="44"/>
        <v>699.93</v>
      </c>
      <c r="Q728" s="6">
        <f t="shared" si="45"/>
        <v>390.09999999999997</v>
      </c>
      <c r="R728" s="6">
        <f t="shared" si="46"/>
        <v>309.83</v>
      </c>
      <c r="S728" s="8">
        <f t="shared" si="47"/>
        <v>0.44265855156944267</v>
      </c>
      <c r="T728" s="5">
        <f>YEAR(SalesDataTable[[#This Row],[Order Date]])</f>
        <v>2026</v>
      </c>
    </row>
    <row r="729" spans="1:20" ht="15.6">
      <c r="A729" s="2">
        <v>2542</v>
      </c>
      <c r="B729" s="3">
        <v>46145</v>
      </c>
      <c r="C729" s="13">
        <f>YEAR(SalesDataTable[[#This Row],[Order Date]])</f>
        <v>2026</v>
      </c>
      <c r="D729" s="4" t="str">
        <f>"Q"&amp;ROUNDUP(MONTH(SalesDataTable[[#This Row],[Order Date]])/3,0)</f>
        <v>Q2</v>
      </c>
      <c r="E729" s="4" t="str">
        <f>TEXT(SalesDataTable[[#This Row],[Order Date]],"MMM")</f>
        <v>May</v>
      </c>
      <c r="F729" s="4" t="s">
        <v>20</v>
      </c>
      <c r="G729" s="4" t="s">
        <v>33</v>
      </c>
      <c r="H729" s="4" t="s">
        <v>19</v>
      </c>
      <c r="I729" s="4" t="s">
        <v>13</v>
      </c>
      <c r="J729" s="4" t="s">
        <v>14</v>
      </c>
      <c r="K729" s="4" t="s">
        <v>44</v>
      </c>
      <c r="L729" s="9">
        <v>1</v>
      </c>
      <c r="M729" s="6">
        <v>131.13</v>
      </c>
      <c r="N729" s="7">
        <v>0.05</v>
      </c>
      <c r="O729" s="6">
        <v>67.010000000000005</v>
      </c>
      <c r="P729" s="6">
        <f t="shared" si="44"/>
        <v>124.5735</v>
      </c>
      <c r="Q729" s="6">
        <f t="shared" si="45"/>
        <v>67.010000000000005</v>
      </c>
      <c r="R729" s="6">
        <f t="shared" si="46"/>
        <v>57.563499999999991</v>
      </c>
      <c r="S729" s="8">
        <f t="shared" si="47"/>
        <v>0.46208463276700096</v>
      </c>
      <c r="T729" s="5">
        <f>YEAR(SalesDataTable[[#This Row],[Order Date]])</f>
        <v>2026</v>
      </c>
    </row>
    <row r="730" spans="1:20" ht="15.6">
      <c r="A730" s="2">
        <v>4535</v>
      </c>
      <c r="B730" s="3">
        <v>46145</v>
      </c>
      <c r="C730" s="13">
        <f>YEAR(SalesDataTable[[#This Row],[Order Date]])</f>
        <v>2026</v>
      </c>
      <c r="D730" s="4" t="str">
        <f>"Q"&amp;ROUNDUP(MONTH(SalesDataTable[[#This Row],[Order Date]])/3,0)</f>
        <v>Q2</v>
      </c>
      <c r="E730" s="4" t="str">
        <f>TEXT(SalesDataTable[[#This Row],[Order Date]],"MMM")</f>
        <v>May</v>
      </c>
      <c r="F730" s="4" t="s">
        <v>11</v>
      </c>
      <c r="G730" s="4" t="s">
        <v>25</v>
      </c>
      <c r="H730" s="4" t="s">
        <v>2</v>
      </c>
      <c r="I730" s="4" t="s">
        <v>13</v>
      </c>
      <c r="J730" s="4" t="s">
        <v>14</v>
      </c>
      <c r="K730" s="4" t="s">
        <v>15</v>
      </c>
      <c r="L730" s="9">
        <v>1</v>
      </c>
      <c r="M730" s="6">
        <v>36.82</v>
      </c>
      <c r="N730" s="7">
        <v>0.1</v>
      </c>
      <c r="O730" s="6">
        <v>13.4</v>
      </c>
      <c r="P730" s="6">
        <f t="shared" si="44"/>
        <v>33.137999999999998</v>
      </c>
      <c r="Q730" s="6">
        <f t="shared" si="45"/>
        <v>13.4</v>
      </c>
      <c r="R730" s="6">
        <f t="shared" si="46"/>
        <v>19.738</v>
      </c>
      <c r="S730" s="8">
        <f t="shared" si="47"/>
        <v>0.5956303941094816</v>
      </c>
      <c r="T730" s="5">
        <f>YEAR(SalesDataTable[[#This Row],[Order Date]])</f>
        <v>2026</v>
      </c>
    </row>
    <row r="731" spans="1:20" ht="15.6">
      <c r="A731" s="2">
        <v>4988</v>
      </c>
      <c r="B731" s="3">
        <v>46145</v>
      </c>
      <c r="C731" s="13">
        <f>YEAR(SalesDataTable[[#This Row],[Order Date]])</f>
        <v>2026</v>
      </c>
      <c r="D731" s="4" t="str">
        <f>"Q"&amp;ROUNDUP(MONTH(SalesDataTable[[#This Row],[Order Date]])/3,0)</f>
        <v>Q2</v>
      </c>
      <c r="E731" s="4" t="str">
        <f>TEXT(SalesDataTable[[#This Row],[Order Date]],"MMM")</f>
        <v>May</v>
      </c>
      <c r="F731" s="4" t="s">
        <v>11</v>
      </c>
      <c r="G731" s="4" t="s">
        <v>39</v>
      </c>
      <c r="H731" s="4" t="s">
        <v>19</v>
      </c>
      <c r="I731" s="4" t="s">
        <v>13</v>
      </c>
      <c r="J731" s="4" t="s">
        <v>34</v>
      </c>
      <c r="K731" s="4" t="s">
        <v>38</v>
      </c>
      <c r="L731" s="9">
        <v>1</v>
      </c>
      <c r="M731" s="6">
        <v>122.28</v>
      </c>
      <c r="N731" s="7">
        <v>0</v>
      </c>
      <c r="O731" s="6">
        <v>67.28</v>
      </c>
      <c r="P731" s="6">
        <f t="shared" si="44"/>
        <v>122.28</v>
      </c>
      <c r="Q731" s="6">
        <f t="shared" si="45"/>
        <v>67.28</v>
      </c>
      <c r="R731" s="6">
        <f t="shared" si="46"/>
        <v>55</v>
      </c>
      <c r="S731" s="8">
        <f t="shared" si="47"/>
        <v>0.44978737324174028</v>
      </c>
      <c r="T731" s="5">
        <f>YEAR(SalesDataTable[[#This Row],[Order Date]])</f>
        <v>2026</v>
      </c>
    </row>
    <row r="732" spans="1:20" ht="15.6">
      <c r="A732" s="2">
        <v>253</v>
      </c>
      <c r="B732" s="3">
        <v>46146</v>
      </c>
      <c r="C732" s="13">
        <f>YEAR(SalesDataTable[[#This Row],[Order Date]])</f>
        <v>2026</v>
      </c>
      <c r="D732" s="4" t="str">
        <f>"Q"&amp;ROUNDUP(MONTH(SalesDataTable[[#This Row],[Order Date]])/3,0)</f>
        <v>Q2</v>
      </c>
      <c r="E732" s="4" t="str">
        <f>TEXT(SalesDataTable[[#This Row],[Order Date]],"MMM")</f>
        <v>May</v>
      </c>
      <c r="F732" s="4" t="s">
        <v>11</v>
      </c>
      <c r="G732" s="4" t="s">
        <v>39</v>
      </c>
      <c r="H732" s="4" t="s">
        <v>19</v>
      </c>
      <c r="I732" s="4" t="s">
        <v>16</v>
      </c>
      <c r="J732" s="4" t="s">
        <v>9</v>
      </c>
      <c r="K732" s="4" t="s">
        <v>10</v>
      </c>
      <c r="L732" s="9">
        <v>1</v>
      </c>
      <c r="M732" s="6">
        <v>90.92</v>
      </c>
      <c r="N732" s="7">
        <v>0.15</v>
      </c>
      <c r="O732" s="6">
        <v>44.93</v>
      </c>
      <c r="P732" s="6">
        <f t="shared" si="44"/>
        <v>77.281999999999996</v>
      </c>
      <c r="Q732" s="6">
        <f t="shared" si="45"/>
        <v>44.93</v>
      </c>
      <c r="R732" s="6">
        <f t="shared" si="46"/>
        <v>32.351999999999997</v>
      </c>
      <c r="S732" s="8">
        <f t="shared" si="47"/>
        <v>0.41862270645169636</v>
      </c>
      <c r="T732" s="5">
        <f>YEAR(SalesDataTable[[#This Row],[Order Date]])</f>
        <v>2026</v>
      </c>
    </row>
    <row r="733" spans="1:20" ht="15.6">
      <c r="A733" s="2">
        <v>1743</v>
      </c>
      <c r="B733" s="3">
        <v>46146</v>
      </c>
      <c r="C733" s="13">
        <f>YEAR(SalesDataTable[[#This Row],[Order Date]])</f>
        <v>2026</v>
      </c>
      <c r="D733" s="4" t="str">
        <f>"Q"&amp;ROUNDUP(MONTH(SalesDataTable[[#This Row],[Order Date]])/3,0)</f>
        <v>Q2</v>
      </c>
      <c r="E733" s="4" t="str">
        <f>TEXT(SalesDataTable[[#This Row],[Order Date]],"MMM")</f>
        <v>May</v>
      </c>
      <c r="F733" s="4" t="s">
        <v>6</v>
      </c>
      <c r="G733" s="4" t="s">
        <v>43</v>
      </c>
      <c r="H733" s="4" t="s">
        <v>2</v>
      </c>
      <c r="I733" s="4" t="s">
        <v>13</v>
      </c>
      <c r="J733" s="4" t="s">
        <v>34</v>
      </c>
      <c r="K733" s="4" t="s">
        <v>45</v>
      </c>
      <c r="L733" s="9">
        <v>1</v>
      </c>
      <c r="M733" s="6">
        <v>51.02</v>
      </c>
      <c r="N733" s="7">
        <v>0</v>
      </c>
      <c r="O733" s="6">
        <v>21.83</v>
      </c>
      <c r="P733" s="6">
        <f t="shared" si="44"/>
        <v>51.02</v>
      </c>
      <c r="Q733" s="6">
        <f t="shared" si="45"/>
        <v>21.83</v>
      </c>
      <c r="R733" s="6">
        <f t="shared" si="46"/>
        <v>29.190000000000005</v>
      </c>
      <c r="S733" s="8">
        <f t="shared" si="47"/>
        <v>0.5721285770286163</v>
      </c>
      <c r="T733" s="5">
        <f>YEAR(SalesDataTable[[#This Row],[Order Date]])</f>
        <v>2026</v>
      </c>
    </row>
    <row r="734" spans="1:20" ht="15.6">
      <c r="A734" s="2">
        <v>1801</v>
      </c>
      <c r="B734" s="3">
        <v>46146</v>
      </c>
      <c r="C734" s="13">
        <f>YEAR(SalesDataTable[[#This Row],[Order Date]])</f>
        <v>2026</v>
      </c>
      <c r="D734" s="4" t="str">
        <f>"Q"&amp;ROUNDUP(MONTH(SalesDataTable[[#This Row],[Order Date]])/3,0)</f>
        <v>Q2</v>
      </c>
      <c r="E734" s="4" t="str">
        <f>TEXT(SalesDataTable[[#This Row],[Order Date]],"MMM")</f>
        <v>May</v>
      </c>
      <c r="F734" s="4" t="s">
        <v>11</v>
      </c>
      <c r="G734" s="4" t="s">
        <v>12</v>
      </c>
      <c r="H734" s="4" t="s">
        <v>2</v>
      </c>
      <c r="I734" s="4" t="s">
        <v>16</v>
      </c>
      <c r="J734" s="4" t="s">
        <v>14</v>
      </c>
      <c r="K734" s="4" t="s">
        <v>15</v>
      </c>
      <c r="L734" s="9">
        <v>2</v>
      </c>
      <c r="M734" s="6">
        <v>36.299999999999997</v>
      </c>
      <c r="N734" s="7">
        <v>0.05</v>
      </c>
      <c r="O734" s="6">
        <v>13.9</v>
      </c>
      <c r="P734" s="6">
        <f t="shared" si="44"/>
        <v>68.969999999999985</v>
      </c>
      <c r="Q734" s="6">
        <f t="shared" si="45"/>
        <v>27.8</v>
      </c>
      <c r="R734" s="6">
        <f t="shared" si="46"/>
        <v>41.169999999999987</v>
      </c>
      <c r="S734" s="8">
        <f t="shared" si="47"/>
        <v>0.59692619979701311</v>
      </c>
      <c r="T734" s="5">
        <f>YEAR(SalesDataTable[[#This Row],[Order Date]])</f>
        <v>2026</v>
      </c>
    </row>
    <row r="735" spans="1:20" ht="15.6">
      <c r="A735" s="2">
        <v>2511</v>
      </c>
      <c r="B735" s="3">
        <v>46146</v>
      </c>
      <c r="C735" s="13">
        <f>YEAR(SalesDataTable[[#This Row],[Order Date]])</f>
        <v>2026</v>
      </c>
      <c r="D735" s="4" t="str">
        <f>"Q"&amp;ROUNDUP(MONTH(SalesDataTable[[#This Row],[Order Date]])/3,0)</f>
        <v>Q2</v>
      </c>
      <c r="E735" s="4" t="str">
        <f>TEXT(SalesDataTable[[#This Row],[Order Date]],"MMM")</f>
        <v>May</v>
      </c>
      <c r="F735" s="4" t="s">
        <v>11</v>
      </c>
      <c r="G735" s="4" t="s">
        <v>39</v>
      </c>
      <c r="H735" s="4" t="s">
        <v>8</v>
      </c>
      <c r="I735" s="4" t="s">
        <v>16</v>
      </c>
      <c r="J735" s="4" t="s">
        <v>23</v>
      </c>
      <c r="K735" s="4" t="s">
        <v>29</v>
      </c>
      <c r="L735" s="9">
        <v>8</v>
      </c>
      <c r="M735" s="6">
        <v>195.03</v>
      </c>
      <c r="N735" s="7">
        <v>0.15</v>
      </c>
      <c r="O735" s="6">
        <v>101.13</v>
      </c>
      <c r="P735" s="6">
        <f t="shared" si="44"/>
        <v>1326.204</v>
      </c>
      <c r="Q735" s="6">
        <f t="shared" si="45"/>
        <v>809.04</v>
      </c>
      <c r="R735" s="6">
        <f t="shared" si="46"/>
        <v>517.16399999999999</v>
      </c>
      <c r="S735" s="8">
        <f t="shared" si="47"/>
        <v>0.38995810599274322</v>
      </c>
      <c r="T735" s="5">
        <f>YEAR(SalesDataTable[[#This Row],[Order Date]])</f>
        <v>2026</v>
      </c>
    </row>
    <row r="736" spans="1:20" ht="15.6">
      <c r="A736" s="2">
        <v>3186</v>
      </c>
      <c r="B736" s="3">
        <v>46146</v>
      </c>
      <c r="C736" s="13">
        <f>YEAR(SalesDataTable[[#This Row],[Order Date]])</f>
        <v>2026</v>
      </c>
      <c r="D736" s="4" t="str">
        <f>"Q"&amp;ROUNDUP(MONTH(SalesDataTable[[#This Row],[Order Date]])/3,0)</f>
        <v>Q2</v>
      </c>
      <c r="E736" s="4" t="str">
        <f>TEXT(SalesDataTable[[#This Row],[Order Date]],"MMM")</f>
        <v>May</v>
      </c>
      <c r="F736" s="4" t="s">
        <v>6</v>
      </c>
      <c r="G736" s="4" t="s">
        <v>27</v>
      </c>
      <c r="H736" s="4" t="s">
        <v>2</v>
      </c>
      <c r="I736" s="4" t="s">
        <v>13</v>
      </c>
      <c r="J736" s="4" t="s">
        <v>9</v>
      </c>
      <c r="K736" s="4" t="s">
        <v>17</v>
      </c>
      <c r="L736" s="9">
        <v>1</v>
      </c>
      <c r="M736" s="6">
        <v>143.66</v>
      </c>
      <c r="N736" s="7">
        <v>0.1</v>
      </c>
      <c r="O736" s="6">
        <v>79.25</v>
      </c>
      <c r="P736" s="6">
        <f t="shared" si="44"/>
        <v>129.29400000000001</v>
      </c>
      <c r="Q736" s="6">
        <f t="shared" si="45"/>
        <v>79.25</v>
      </c>
      <c r="R736" s="6">
        <f t="shared" si="46"/>
        <v>50.044000000000011</v>
      </c>
      <c r="S736" s="8">
        <f t="shared" si="47"/>
        <v>0.38705585719368268</v>
      </c>
      <c r="T736" s="5">
        <f>YEAR(SalesDataTable[[#This Row],[Order Date]])</f>
        <v>2026</v>
      </c>
    </row>
    <row r="737" spans="1:20" ht="15.6">
      <c r="A737" s="2">
        <v>3378</v>
      </c>
      <c r="B737" s="3">
        <v>46146</v>
      </c>
      <c r="C737" s="13">
        <f>YEAR(SalesDataTable[[#This Row],[Order Date]])</f>
        <v>2026</v>
      </c>
      <c r="D737" s="4" t="str">
        <f>"Q"&amp;ROUNDUP(MONTH(SalesDataTable[[#This Row],[Order Date]])/3,0)</f>
        <v>Q2</v>
      </c>
      <c r="E737" s="4" t="str">
        <f>TEXT(SalesDataTable[[#This Row],[Order Date]],"MMM")</f>
        <v>May</v>
      </c>
      <c r="F737" s="4" t="s">
        <v>0</v>
      </c>
      <c r="G737" s="4" t="s">
        <v>1</v>
      </c>
      <c r="H737" s="4" t="s">
        <v>8</v>
      </c>
      <c r="I737" s="4" t="s">
        <v>16</v>
      </c>
      <c r="J737" s="4" t="s">
        <v>34</v>
      </c>
      <c r="K737" s="4" t="s">
        <v>38</v>
      </c>
      <c r="L737" s="9">
        <v>3</v>
      </c>
      <c r="M737" s="6">
        <v>120.28</v>
      </c>
      <c r="N737" s="7">
        <v>0.2</v>
      </c>
      <c r="O737" s="6">
        <v>69.23</v>
      </c>
      <c r="P737" s="6">
        <f t="shared" si="44"/>
        <v>288.67200000000003</v>
      </c>
      <c r="Q737" s="6">
        <f t="shared" si="45"/>
        <v>207.69</v>
      </c>
      <c r="R737" s="6">
        <f t="shared" si="46"/>
        <v>80.982000000000028</v>
      </c>
      <c r="S737" s="8">
        <f t="shared" si="47"/>
        <v>0.28053292317924849</v>
      </c>
      <c r="T737" s="5">
        <f>YEAR(SalesDataTable[[#This Row],[Order Date]])</f>
        <v>2026</v>
      </c>
    </row>
    <row r="738" spans="1:20" ht="15.6">
      <c r="A738" s="2">
        <v>4255</v>
      </c>
      <c r="B738" s="3">
        <v>46146</v>
      </c>
      <c r="C738" s="13">
        <f>YEAR(SalesDataTable[[#This Row],[Order Date]])</f>
        <v>2026</v>
      </c>
      <c r="D738" s="4" t="str">
        <f>"Q"&amp;ROUNDUP(MONTH(SalesDataTable[[#This Row],[Order Date]])/3,0)</f>
        <v>Q2</v>
      </c>
      <c r="E738" s="4" t="str">
        <f>TEXT(SalesDataTable[[#This Row],[Order Date]],"MMM")</f>
        <v>May</v>
      </c>
      <c r="F738" s="4" t="s">
        <v>20</v>
      </c>
      <c r="G738" s="4" t="s">
        <v>31</v>
      </c>
      <c r="H738" s="4" t="s">
        <v>28</v>
      </c>
      <c r="I738" s="4" t="s">
        <v>3</v>
      </c>
      <c r="J738" s="4" t="s">
        <v>14</v>
      </c>
      <c r="K738" s="4" t="s">
        <v>15</v>
      </c>
      <c r="L738" s="9">
        <v>6</v>
      </c>
      <c r="M738" s="6">
        <v>36.04</v>
      </c>
      <c r="N738" s="7">
        <v>0</v>
      </c>
      <c r="O738" s="6">
        <v>13.38</v>
      </c>
      <c r="P738" s="6">
        <f t="shared" si="44"/>
        <v>216.24</v>
      </c>
      <c r="Q738" s="6">
        <f t="shared" si="45"/>
        <v>80.28</v>
      </c>
      <c r="R738" s="6">
        <f t="shared" si="46"/>
        <v>135.96</v>
      </c>
      <c r="S738" s="8">
        <f t="shared" si="47"/>
        <v>0.62874583795782468</v>
      </c>
      <c r="T738" s="5">
        <f>YEAR(SalesDataTable[[#This Row],[Order Date]])</f>
        <v>2026</v>
      </c>
    </row>
    <row r="739" spans="1:20" ht="15.6">
      <c r="A739" s="2">
        <v>4587</v>
      </c>
      <c r="B739" s="3">
        <v>46146</v>
      </c>
      <c r="C739" s="13">
        <f>YEAR(SalesDataTable[[#This Row],[Order Date]])</f>
        <v>2026</v>
      </c>
      <c r="D739" s="4" t="str">
        <f>"Q"&amp;ROUNDUP(MONTH(SalesDataTable[[#This Row],[Order Date]])/3,0)</f>
        <v>Q2</v>
      </c>
      <c r="E739" s="4" t="str">
        <f>TEXT(SalesDataTable[[#This Row],[Order Date]],"MMM")</f>
        <v>May</v>
      </c>
      <c r="F739" s="4" t="s">
        <v>11</v>
      </c>
      <c r="G739" s="4" t="s">
        <v>12</v>
      </c>
      <c r="H739" s="4" t="s">
        <v>28</v>
      </c>
      <c r="I739" s="4" t="s">
        <v>3</v>
      </c>
      <c r="J739" s="4" t="s">
        <v>9</v>
      </c>
      <c r="K739" s="4" t="s">
        <v>10</v>
      </c>
      <c r="L739" s="9">
        <v>2</v>
      </c>
      <c r="M739" s="6">
        <v>91.72</v>
      </c>
      <c r="N739" s="7">
        <v>0</v>
      </c>
      <c r="O739" s="6">
        <v>45.67</v>
      </c>
      <c r="P739" s="6">
        <f t="shared" si="44"/>
        <v>183.44</v>
      </c>
      <c r="Q739" s="6">
        <f t="shared" si="45"/>
        <v>91.34</v>
      </c>
      <c r="R739" s="6">
        <f t="shared" si="46"/>
        <v>92.1</v>
      </c>
      <c r="S739" s="8">
        <f t="shared" si="47"/>
        <v>0.50207152202354988</v>
      </c>
      <c r="T739" s="5">
        <f>YEAR(SalesDataTable[[#This Row],[Order Date]])</f>
        <v>2026</v>
      </c>
    </row>
    <row r="740" spans="1:20" ht="15.6">
      <c r="A740" s="2">
        <v>830</v>
      </c>
      <c r="B740" s="3">
        <v>46147</v>
      </c>
      <c r="C740" s="13">
        <f>YEAR(SalesDataTable[[#This Row],[Order Date]])</f>
        <v>2026</v>
      </c>
      <c r="D740" s="4" t="str">
        <f>"Q"&amp;ROUNDUP(MONTH(SalesDataTable[[#This Row],[Order Date]])/3,0)</f>
        <v>Q2</v>
      </c>
      <c r="E740" s="4" t="str">
        <f>TEXT(SalesDataTable[[#This Row],[Order Date]],"MMM")</f>
        <v>May</v>
      </c>
      <c r="F740" s="4" t="s">
        <v>20</v>
      </c>
      <c r="G740" s="4" t="s">
        <v>33</v>
      </c>
      <c r="H740" s="4" t="s">
        <v>2</v>
      </c>
      <c r="I740" s="4" t="s">
        <v>16</v>
      </c>
      <c r="J740" s="4" t="s">
        <v>4</v>
      </c>
      <c r="K740" s="4" t="s">
        <v>22</v>
      </c>
      <c r="L740" s="9">
        <v>2</v>
      </c>
      <c r="M740" s="6">
        <v>50.4</v>
      </c>
      <c r="N740" s="7">
        <v>0</v>
      </c>
      <c r="O740" s="6">
        <v>22.21</v>
      </c>
      <c r="P740" s="6">
        <f t="shared" si="44"/>
        <v>100.8</v>
      </c>
      <c r="Q740" s="6">
        <f t="shared" si="45"/>
        <v>44.42</v>
      </c>
      <c r="R740" s="6">
        <f t="shared" si="46"/>
        <v>56.379999999999995</v>
      </c>
      <c r="S740" s="8">
        <f t="shared" si="47"/>
        <v>0.55932539682539684</v>
      </c>
      <c r="T740" s="5">
        <f>YEAR(SalesDataTable[[#This Row],[Order Date]])</f>
        <v>2026</v>
      </c>
    </row>
    <row r="741" spans="1:20" ht="15.6">
      <c r="A741" s="2">
        <v>4320</v>
      </c>
      <c r="B741" s="3">
        <v>46147</v>
      </c>
      <c r="C741" s="13">
        <f>YEAR(SalesDataTable[[#This Row],[Order Date]])</f>
        <v>2026</v>
      </c>
      <c r="D741" s="4" t="str">
        <f>"Q"&amp;ROUNDUP(MONTH(SalesDataTable[[#This Row],[Order Date]])/3,0)</f>
        <v>Q2</v>
      </c>
      <c r="E741" s="4" t="str">
        <f>TEXT(SalesDataTable[[#This Row],[Order Date]],"MMM")</f>
        <v>May</v>
      </c>
      <c r="F741" s="4" t="s">
        <v>6</v>
      </c>
      <c r="G741" s="4" t="s">
        <v>27</v>
      </c>
      <c r="H741" s="4" t="s">
        <v>2</v>
      </c>
      <c r="I741" s="4" t="s">
        <v>3</v>
      </c>
      <c r="J741" s="4" t="s">
        <v>14</v>
      </c>
      <c r="K741" s="4" t="s">
        <v>48</v>
      </c>
      <c r="L741" s="9">
        <v>2</v>
      </c>
      <c r="M741" s="6">
        <v>165.17</v>
      </c>
      <c r="N741" s="7">
        <v>0</v>
      </c>
      <c r="O741" s="6">
        <v>87.78</v>
      </c>
      <c r="P741" s="6">
        <f t="shared" si="44"/>
        <v>330.34</v>
      </c>
      <c r="Q741" s="6">
        <f t="shared" si="45"/>
        <v>175.56</v>
      </c>
      <c r="R741" s="6">
        <f t="shared" si="46"/>
        <v>154.77999999999997</v>
      </c>
      <c r="S741" s="8">
        <f t="shared" si="47"/>
        <v>0.46854755706242052</v>
      </c>
      <c r="T741" s="5">
        <f>YEAR(SalesDataTable[[#This Row],[Order Date]])</f>
        <v>2026</v>
      </c>
    </row>
    <row r="742" spans="1:20" ht="15.6">
      <c r="A742" s="2">
        <v>4386</v>
      </c>
      <c r="B742" s="3">
        <v>46147</v>
      </c>
      <c r="C742" s="13">
        <f>YEAR(SalesDataTable[[#This Row],[Order Date]])</f>
        <v>2026</v>
      </c>
      <c r="D742" s="4" t="str">
        <f>"Q"&amp;ROUNDUP(MONTH(SalesDataTable[[#This Row],[Order Date]])/3,0)</f>
        <v>Q2</v>
      </c>
      <c r="E742" s="4" t="str">
        <f>TEXT(SalesDataTable[[#This Row],[Order Date]],"MMM")</f>
        <v>May</v>
      </c>
      <c r="F742" s="4" t="s">
        <v>0</v>
      </c>
      <c r="G742" s="4" t="s">
        <v>50</v>
      </c>
      <c r="H742" s="4" t="s">
        <v>2</v>
      </c>
      <c r="I742" s="4" t="s">
        <v>3</v>
      </c>
      <c r="J742" s="4" t="s">
        <v>9</v>
      </c>
      <c r="K742" s="4" t="s">
        <v>46</v>
      </c>
      <c r="L742" s="9">
        <v>1</v>
      </c>
      <c r="M742" s="6">
        <v>69.819999999999993</v>
      </c>
      <c r="N742" s="7">
        <v>0.05</v>
      </c>
      <c r="O742" s="6">
        <v>33.29</v>
      </c>
      <c r="P742" s="6">
        <f t="shared" si="44"/>
        <v>66.328999999999994</v>
      </c>
      <c r="Q742" s="6">
        <f t="shared" si="45"/>
        <v>33.29</v>
      </c>
      <c r="R742" s="6">
        <f t="shared" si="46"/>
        <v>33.038999999999994</v>
      </c>
      <c r="S742" s="8">
        <f t="shared" si="47"/>
        <v>0.49810791659756665</v>
      </c>
      <c r="T742" s="5">
        <f>YEAR(SalesDataTable[[#This Row],[Order Date]])</f>
        <v>2026</v>
      </c>
    </row>
    <row r="743" spans="1:20" ht="15.6">
      <c r="A743" s="2">
        <v>4602</v>
      </c>
      <c r="B743" s="3">
        <v>46147</v>
      </c>
      <c r="C743" s="13">
        <f>YEAR(SalesDataTable[[#This Row],[Order Date]])</f>
        <v>2026</v>
      </c>
      <c r="D743" s="4" t="str">
        <f>"Q"&amp;ROUNDUP(MONTH(SalesDataTable[[#This Row],[Order Date]])/3,0)</f>
        <v>Q2</v>
      </c>
      <c r="E743" s="4" t="str">
        <f>TEXT(SalesDataTable[[#This Row],[Order Date]],"MMM")</f>
        <v>May</v>
      </c>
      <c r="F743" s="4" t="s">
        <v>6</v>
      </c>
      <c r="G743" s="4" t="s">
        <v>43</v>
      </c>
      <c r="H743" s="4" t="s">
        <v>28</v>
      </c>
      <c r="I743" s="4" t="s">
        <v>13</v>
      </c>
      <c r="J743" s="4" t="s">
        <v>14</v>
      </c>
      <c r="K743" s="4" t="s">
        <v>44</v>
      </c>
      <c r="L743" s="9">
        <v>2</v>
      </c>
      <c r="M743" s="6">
        <v>131.36000000000001</v>
      </c>
      <c r="N743" s="7">
        <v>0.1</v>
      </c>
      <c r="O743" s="6">
        <v>65.3</v>
      </c>
      <c r="P743" s="6">
        <f t="shared" si="44"/>
        <v>236.44800000000004</v>
      </c>
      <c r="Q743" s="6">
        <f t="shared" si="45"/>
        <v>130.6</v>
      </c>
      <c r="R743" s="6">
        <f t="shared" si="46"/>
        <v>105.84800000000004</v>
      </c>
      <c r="S743" s="8">
        <f t="shared" si="47"/>
        <v>0.4476586818243336</v>
      </c>
      <c r="T743" s="5">
        <f>YEAR(SalesDataTable[[#This Row],[Order Date]])</f>
        <v>2026</v>
      </c>
    </row>
    <row r="744" spans="1:20" ht="15.6">
      <c r="A744" s="2">
        <v>5190</v>
      </c>
      <c r="B744" s="3">
        <v>46147</v>
      </c>
      <c r="C744" s="13">
        <f>YEAR(SalesDataTable[[#This Row],[Order Date]])</f>
        <v>2026</v>
      </c>
      <c r="D744" s="4" t="str">
        <f>"Q"&amp;ROUNDUP(MONTH(SalesDataTable[[#This Row],[Order Date]])/3,0)</f>
        <v>Q2</v>
      </c>
      <c r="E744" s="4" t="str">
        <f>TEXT(SalesDataTable[[#This Row],[Order Date]],"MMM")</f>
        <v>May</v>
      </c>
      <c r="F744" s="4" t="s">
        <v>20</v>
      </c>
      <c r="G744" s="4" t="s">
        <v>33</v>
      </c>
      <c r="H744" s="4" t="s">
        <v>8</v>
      </c>
      <c r="I744" s="4" t="s">
        <v>3</v>
      </c>
      <c r="J744" s="4" t="s">
        <v>9</v>
      </c>
      <c r="K744" s="4" t="s">
        <v>10</v>
      </c>
      <c r="L744" s="9">
        <v>15</v>
      </c>
      <c r="M744" s="6">
        <v>93.65</v>
      </c>
      <c r="N744" s="7">
        <v>0.1</v>
      </c>
      <c r="O744" s="6">
        <v>44.89</v>
      </c>
      <c r="P744" s="6">
        <f t="shared" si="44"/>
        <v>1264.2750000000001</v>
      </c>
      <c r="Q744" s="6">
        <f t="shared" si="45"/>
        <v>673.35</v>
      </c>
      <c r="R744" s="6">
        <f t="shared" si="46"/>
        <v>590.92500000000007</v>
      </c>
      <c r="S744" s="8">
        <f t="shared" si="47"/>
        <v>0.46740226612089936</v>
      </c>
      <c r="T744" s="5">
        <f>YEAR(SalesDataTable[[#This Row],[Order Date]])</f>
        <v>2026</v>
      </c>
    </row>
    <row r="745" spans="1:20" ht="15.6">
      <c r="A745" s="2">
        <v>393</v>
      </c>
      <c r="B745" s="3">
        <v>46148</v>
      </c>
      <c r="C745" s="13">
        <f>YEAR(SalesDataTable[[#This Row],[Order Date]])</f>
        <v>2026</v>
      </c>
      <c r="D745" s="4" t="str">
        <f>"Q"&amp;ROUNDUP(MONTH(SalesDataTable[[#This Row],[Order Date]])/3,0)</f>
        <v>Q2</v>
      </c>
      <c r="E745" s="4" t="str">
        <f>TEXT(SalesDataTable[[#This Row],[Order Date]],"MMM")</f>
        <v>May</v>
      </c>
      <c r="F745" s="4" t="s">
        <v>6</v>
      </c>
      <c r="G745" s="4" t="s">
        <v>43</v>
      </c>
      <c r="H745" s="4" t="s">
        <v>28</v>
      </c>
      <c r="I745" s="4" t="s">
        <v>13</v>
      </c>
      <c r="J745" s="4" t="s">
        <v>23</v>
      </c>
      <c r="K745" s="4" t="s">
        <v>29</v>
      </c>
      <c r="L745" s="9">
        <v>3</v>
      </c>
      <c r="M745" s="6">
        <v>199.93</v>
      </c>
      <c r="N745" s="7">
        <v>0</v>
      </c>
      <c r="O745" s="6">
        <v>104.86</v>
      </c>
      <c r="P745" s="6">
        <f t="shared" si="44"/>
        <v>599.79</v>
      </c>
      <c r="Q745" s="6">
        <f t="shared" si="45"/>
        <v>314.58</v>
      </c>
      <c r="R745" s="6">
        <f t="shared" si="46"/>
        <v>285.20999999999998</v>
      </c>
      <c r="S745" s="8">
        <f t="shared" si="47"/>
        <v>0.47551643075076278</v>
      </c>
      <c r="T745" s="5">
        <f>YEAR(SalesDataTable[[#This Row],[Order Date]])</f>
        <v>2026</v>
      </c>
    </row>
    <row r="746" spans="1:20" ht="15.6">
      <c r="A746" s="2">
        <v>812</v>
      </c>
      <c r="B746" s="3">
        <v>46148</v>
      </c>
      <c r="C746" s="13">
        <f>YEAR(SalesDataTable[[#This Row],[Order Date]])</f>
        <v>2026</v>
      </c>
      <c r="D746" s="4" t="str">
        <f>"Q"&amp;ROUNDUP(MONTH(SalesDataTable[[#This Row],[Order Date]])/3,0)</f>
        <v>Q2</v>
      </c>
      <c r="E746" s="4" t="str">
        <f>TEXT(SalesDataTable[[#This Row],[Order Date]],"MMM")</f>
        <v>May</v>
      </c>
      <c r="F746" s="4" t="s">
        <v>0</v>
      </c>
      <c r="G746" s="4" t="s">
        <v>1</v>
      </c>
      <c r="H746" s="4" t="s">
        <v>2</v>
      </c>
      <c r="I746" s="4" t="s">
        <v>13</v>
      </c>
      <c r="J746" s="4" t="s">
        <v>9</v>
      </c>
      <c r="K746" s="4" t="s">
        <v>46</v>
      </c>
      <c r="L746" s="9">
        <v>5</v>
      </c>
      <c r="M746" s="6">
        <v>70.150000000000006</v>
      </c>
      <c r="N746" s="7">
        <v>0</v>
      </c>
      <c r="O746" s="6">
        <v>32.700000000000003</v>
      </c>
      <c r="P746" s="6">
        <f t="shared" si="44"/>
        <v>350.75</v>
      </c>
      <c r="Q746" s="6">
        <f t="shared" si="45"/>
        <v>163.5</v>
      </c>
      <c r="R746" s="6">
        <f t="shared" si="46"/>
        <v>187.25</v>
      </c>
      <c r="S746" s="8">
        <f t="shared" si="47"/>
        <v>0.53385602280826805</v>
      </c>
      <c r="T746" s="5">
        <f>YEAR(SalesDataTable[[#This Row],[Order Date]])</f>
        <v>2026</v>
      </c>
    </row>
    <row r="747" spans="1:20" ht="15.6">
      <c r="A747" s="2">
        <v>1297</v>
      </c>
      <c r="B747" s="3">
        <v>46148</v>
      </c>
      <c r="C747" s="13">
        <f>YEAR(SalesDataTable[[#This Row],[Order Date]])</f>
        <v>2026</v>
      </c>
      <c r="D747" s="4" t="str">
        <f>"Q"&amp;ROUNDUP(MONTH(SalesDataTable[[#This Row],[Order Date]])/3,0)</f>
        <v>Q2</v>
      </c>
      <c r="E747" s="4" t="str">
        <f>TEXT(SalesDataTable[[#This Row],[Order Date]],"MMM")</f>
        <v>May</v>
      </c>
      <c r="F747" s="4" t="s">
        <v>11</v>
      </c>
      <c r="G747" s="4" t="s">
        <v>12</v>
      </c>
      <c r="H747" s="4" t="s">
        <v>19</v>
      </c>
      <c r="I747" s="4" t="s">
        <v>13</v>
      </c>
      <c r="J747" s="4" t="s">
        <v>34</v>
      </c>
      <c r="K747" s="4" t="s">
        <v>42</v>
      </c>
      <c r="L747" s="9">
        <v>2</v>
      </c>
      <c r="M747" s="6">
        <v>35.86</v>
      </c>
      <c r="N747" s="7">
        <v>0</v>
      </c>
      <c r="O747" s="6">
        <v>13.9</v>
      </c>
      <c r="P747" s="6">
        <f t="shared" si="44"/>
        <v>71.72</v>
      </c>
      <c r="Q747" s="6">
        <f t="shared" si="45"/>
        <v>27.8</v>
      </c>
      <c r="R747" s="6">
        <f t="shared" si="46"/>
        <v>43.92</v>
      </c>
      <c r="S747" s="8">
        <f t="shared" si="47"/>
        <v>0.61238148354712774</v>
      </c>
      <c r="T747" s="5">
        <f>YEAR(SalesDataTable[[#This Row],[Order Date]])</f>
        <v>2026</v>
      </c>
    </row>
    <row r="748" spans="1:20" ht="15.6">
      <c r="A748" s="2">
        <v>1574</v>
      </c>
      <c r="B748" s="3">
        <v>46148</v>
      </c>
      <c r="C748" s="13">
        <f>YEAR(SalesDataTable[[#This Row],[Order Date]])</f>
        <v>2026</v>
      </c>
      <c r="D748" s="4" t="str">
        <f>"Q"&amp;ROUNDUP(MONTH(SalesDataTable[[#This Row],[Order Date]])/3,0)</f>
        <v>Q2</v>
      </c>
      <c r="E748" s="4" t="str">
        <f>TEXT(SalesDataTable[[#This Row],[Order Date]],"MMM")</f>
        <v>May</v>
      </c>
      <c r="F748" s="4" t="s">
        <v>6</v>
      </c>
      <c r="G748" s="4" t="s">
        <v>27</v>
      </c>
      <c r="H748" s="4" t="s">
        <v>2</v>
      </c>
      <c r="I748" s="4" t="s">
        <v>3</v>
      </c>
      <c r="J748" s="4" t="s">
        <v>9</v>
      </c>
      <c r="K748" s="4" t="s">
        <v>10</v>
      </c>
      <c r="L748" s="9">
        <v>1</v>
      </c>
      <c r="M748" s="6">
        <v>92.27</v>
      </c>
      <c r="N748" s="7">
        <v>0</v>
      </c>
      <c r="O748" s="6">
        <v>46.5</v>
      </c>
      <c r="P748" s="6">
        <f t="shared" si="44"/>
        <v>92.27</v>
      </c>
      <c r="Q748" s="6">
        <f t="shared" si="45"/>
        <v>46.5</v>
      </c>
      <c r="R748" s="6">
        <f t="shared" si="46"/>
        <v>45.769999999999996</v>
      </c>
      <c r="S748" s="8">
        <f t="shared" si="47"/>
        <v>0.49604421805570603</v>
      </c>
      <c r="T748" s="5">
        <f>YEAR(SalesDataTable[[#This Row],[Order Date]])</f>
        <v>2026</v>
      </c>
    </row>
    <row r="749" spans="1:20" ht="15.6">
      <c r="A749" s="2">
        <v>3060</v>
      </c>
      <c r="B749" s="3">
        <v>46148</v>
      </c>
      <c r="C749" s="13">
        <f>YEAR(SalesDataTable[[#This Row],[Order Date]])</f>
        <v>2026</v>
      </c>
      <c r="D749" s="4" t="str">
        <f>"Q"&amp;ROUNDUP(MONTH(SalesDataTable[[#This Row],[Order Date]])/3,0)</f>
        <v>Q2</v>
      </c>
      <c r="E749" s="4" t="str">
        <f>TEXT(SalesDataTable[[#This Row],[Order Date]],"MMM")</f>
        <v>May</v>
      </c>
      <c r="F749" s="4" t="s">
        <v>6</v>
      </c>
      <c r="G749" s="4" t="s">
        <v>27</v>
      </c>
      <c r="H749" s="4" t="s">
        <v>8</v>
      </c>
      <c r="I749" s="4" t="s">
        <v>16</v>
      </c>
      <c r="J749" s="4" t="s">
        <v>9</v>
      </c>
      <c r="K749" s="4" t="s">
        <v>37</v>
      </c>
      <c r="L749" s="9">
        <v>6</v>
      </c>
      <c r="M749" s="6">
        <v>157.31</v>
      </c>
      <c r="N749" s="7">
        <v>0.15</v>
      </c>
      <c r="O749" s="6">
        <v>80.34</v>
      </c>
      <c r="P749" s="6">
        <f t="shared" si="44"/>
        <v>802.28099999999995</v>
      </c>
      <c r="Q749" s="6">
        <f t="shared" si="45"/>
        <v>482.04</v>
      </c>
      <c r="R749" s="6">
        <f t="shared" si="46"/>
        <v>320.24099999999993</v>
      </c>
      <c r="S749" s="8">
        <f t="shared" si="47"/>
        <v>0.3991631361081715</v>
      </c>
      <c r="T749" s="5">
        <f>YEAR(SalesDataTable[[#This Row],[Order Date]])</f>
        <v>2026</v>
      </c>
    </row>
    <row r="750" spans="1:20" ht="15.6">
      <c r="A750" s="2">
        <v>3490</v>
      </c>
      <c r="B750" s="3">
        <v>46148</v>
      </c>
      <c r="C750" s="13">
        <f>YEAR(SalesDataTable[[#This Row],[Order Date]])</f>
        <v>2026</v>
      </c>
      <c r="D750" s="4" t="str">
        <f>"Q"&amp;ROUNDUP(MONTH(SalesDataTable[[#This Row],[Order Date]])/3,0)</f>
        <v>Q2</v>
      </c>
      <c r="E750" s="4" t="str">
        <f>TEXT(SalesDataTable[[#This Row],[Order Date]],"MMM")</f>
        <v>May</v>
      </c>
      <c r="F750" s="4" t="s">
        <v>6</v>
      </c>
      <c r="G750" s="4" t="s">
        <v>41</v>
      </c>
      <c r="H750" s="4" t="s">
        <v>2</v>
      </c>
      <c r="I750" s="4" t="s">
        <v>13</v>
      </c>
      <c r="J750" s="4" t="s">
        <v>14</v>
      </c>
      <c r="K750" s="4" t="s">
        <v>32</v>
      </c>
      <c r="L750" s="9">
        <v>2</v>
      </c>
      <c r="M750" s="6">
        <v>46.18</v>
      </c>
      <c r="N750" s="7">
        <v>0.05</v>
      </c>
      <c r="O750" s="6">
        <v>17.899999999999999</v>
      </c>
      <c r="P750" s="6">
        <f t="shared" si="44"/>
        <v>87.74199999999999</v>
      </c>
      <c r="Q750" s="6">
        <f t="shared" si="45"/>
        <v>35.799999999999997</v>
      </c>
      <c r="R750" s="6">
        <f t="shared" si="46"/>
        <v>51.941999999999993</v>
      </c>
      <c r="S750" s="8">
        <f t="shared" si="47"/>
        <v>0.59198559412823959</v>
      </c>
      <c r="T750" s="5">
        <f>YEAR(SalesDataTable[[#This Row],[Order Date]])</f>
        <v>2026</v>
      </c>
    </row>
    <row r="751" spans="1:20" ht="15.6">
      <c r="A751" s="2">
        <v>3654</v>
      </c>
      <c r="B751" s="3">
        <v>46148</v>
      </c>
      <c r="C751" s="13">
        <f>YEAR(SalesDataTable[[#This Row],[Order Date]])</f>
        <v>2026</v>
      </c>
      <c r="D751" s="4" t="str">
        <f>"Q"&amp;ROUNDUP(MONTH(SalesDataTable[[#This Row],[Order Date]])/3,0)</f>
        <v>Q2</v>
      </c>
      <c r="E751" s="4" t="str">
        <f>TEXT(SalesDataTable[[#This Row],[Order Date]],"MMM")</f>
        <v>May</v>
      </c>
      <c r="F751" s="4" t="s">
        <v>11</v>
      </c>
      <c r="G751" s="4" t="s">
        <v>39</v>
      </c>
      <c r="H751" s="4" t="s">
        <v>2</v>
      </c>
      <c r="I751" s="4" t="s">
        <v>16</v>
      </c>
      <c r="J751" s="4" t="s">
        <v>4</v>
      </c>
      <c r="K751" s="4" t="s">
        <v>22</v>
      </c>
      <c r="L751" s="9">
        <v>1</v>
      </c>
      <c r="M751" s="6">
        <v>51.44</v>
      </c>
      <c r="N751" s="7">
        <v>0.1</v>
      </c>
      <c r="O751" s="6">
        <v>22.88</v>
      </c>
      <c r="P751" s="6">
        <f t="shared" si="44"/>
        <v>46.295999999999999</v>
      </c>
      <c r="Q751" s="6">
        <f t="shared" si="45"/>
        <v>22.88</v>
      </c>
      <c r="R751" s="6">
        <f t="shared" si="46"/>
        <v>23.416</v>
      </c>
      <c r="S751" s="8">
        <f t="shared" si="47"/>
        <v>0.50578883704855715</v>
      </c>
      <c r="T751" s="5">
        <f>YEAR(SalesDataTable[[#This Row],[Order Date]])</f>
        <v>2026</v>
      </c>
    </row>
    <row r="752" spans="1:20" ht="15.6">
      <c r="A752" s="2">
        <v>4209</v>
      </c>
      <c r="B752" s="3">
        <v>46148</v>
      </c>
      <c r="C752" s="13">
        <f>YEAR(SalesDataTable[[#This Row],[Order Date]])</f>
        <v>2026</v>
      </c>
      <c r="D752" s="4" t="str">
        <f>"Q"&amp;ROUNDUP(MONTH(SalesDataTable[[#This Row],[Order Date]])/3,0)</f>
        <v>Q2</v>
      </c>
      <c r="E752" s="4" t="str">
        <f>TEXT(SalesDataTable[[#This Row],[Order Date]],"MMM")</f>
        <v>May</v>
      </c>
      <c r="F752" s="4" t="s">
        <v>6</v>
      </c>
      <c r="G752" s="4" t="s">
        <v>7</v>
      </c>
      <c r="H752" s="4" t="s">
        <v>2</v>
      </c>
      <c r="I752" s="4" t="s">
        <v>13</v>
      </c>
      <c r="J752" s="4" t="s">
        <v>34</v>
      </c>
      <c r="K752" s="4" t="s">
        <v>45</v>
      </c>
      <c r="L752" s="9">
        <v>2</v>
      </c>
      <c r="M752" s="6">
        <v>50.97</v>
      </c>
      <c r="N752" s="7">
        <v>0.05</v>
      </c>
      <c r="O752" s="6">
        <v>21.67</v>
      </c>
      <c r="P752" s="6">
        <f t="shared" si="44"/>
        <v>96.842999999999989</v>
      </c>
      <c r="Q752" s="6">
        <f t="shared" si="45"/>
        <v>43.34</v>
      </c>
      <c r="R752" s="6">
        <f t="shared" si="46"/>
        <v>53.502999999999986</v>
      </c>
      <c r="S752" s="8">
        <f t="shared" si="47"/>
        <v>0.55247152607829153</v>
      </c>
      <c r="T752" s="5">
        <f>YEAR(SalesDataTable[[#This Row],[Order Date]])</f>
        <v>2026</v>
      </c>
    </row>
    <row r="753" spans="1:20" ht="15.6">
      <c r="A753" s="2">
        <v>4227</v>
      </c>
      <c r="B753" s="3">
        <v>46148</v>
      </c>
      <c r="C753" s="13">
        <f>YEAR(SalesDataTable[[#This Row],[Order Date]])</f>
        <v>2026</v>
      </c>
      <c r="D753" s="4" t="str">
        <f>"Q"&amp;ROUNDUP(MONTH(SalesDataTable[[#This Row],[Order Date]])/3,0)</f>
        <v>Q2</v>
      </c>
      <c r="E753" s="4" t="str">
        <f>TEXT(SalesDataTable[[#This Row],[Order Date]],"MMM")</f>
        <v>May</v>
      </c>
      <c r="F753" s="4" t="s">
        <v>6</v>
      </c>
      <c r="G753" s="4" t="s">
        <v>7</v>
      </c>
      <c r="H753" s="4" t="s">
        <v>2</v>
      </c>
      <c r="I753" s="4" t="s">
        <v>13</v>
      </c>
      <c r="J753" s="4" t="s">
        <v>4</v>
      </c>
      <c r="K753" s="4" t="s">
        <v>26</v>
      </c>
      <c r="L753" s="9">
        <v>2</v>
      </c>
      <c r="M753" s="6">
        <v>40.549999999999997</v>
      </c>
      <c r="N753" s="7">
        <v>0</v>
      </c>
      <c r="O753" s="6">
        <v>16.52</v>
      </c>
      <c r="P753" s="6">
        <f t="shared" si="44"/>
        <v>81.099999999999994</v>
      </c>
      <c r="Q753" s="6">
        <f t="shared" si="45"/>
        <v>33.04</v>
      </c>
      <c r="R753" s="6">
        <f t="shared" si="46"/>
        <v>48.059999999999995</v>
      </c>
      <c r="S753" s="8">
        <f t="shared" si="47"/>
        <v>0.59260172626387175</v>
      </c>
      <c r="T753" s="5">
        <f>YEAR(SalesDataTable[[#This Row],[Order Date]])</f>
        <v>2026</v>
      </c>
    </row>
    <row r="754" spans="1:20" ht="15.6">
      <c r="A754" s="2">
        <v>4247</v>
      </c>
      <c r="B754" s="3">
        <v>46148</v>
      </c>
      <c r="C754" s="13">
        <f>YEAR(SalesDataTable[[#This Row],[Order Date]])</f>
        <v>2026</v>
      </c>
      <c r="D754" s="4" t="str">
        <f>"Q"&amp;ROUNDUP(MONTH(SalesDataTable[[#This Row],[Order Date]])/3,0)</f>
        <v>Q2</v>
      </c>
      <c r="E754" s="4" t="str">
        <f>TEXT(SalesDataTable[[#This Row],[Order Date]],"MMM")</f>
        <v>May</v>
      </c>
      <c r="F754" s="4" t="s">
        <v>11</v>
      </c>
      <c r="G754" s="4" t="s">
        <v>52</v>
      </c>
      <c r="H754" s="4" t="s">
        <v>2</v>
      </c>
      <c r="I754" s="4" t="s">
        <v>13</v>
      </c>
      <c r="J754" s="4" t="s">
        <v>4</v>
      </c>
      <c r="K754" s="4" t="s">
        <v>22</v>
      </c>
      <c r="L754" s="9">
        <v>2</v>
      </c>
      <c r="M754" s="6">
        <v>51.3</v>
      </c>
      <c r="N754" s="7">
        <v>0</v>
      </c>
      <c r="O754" s="6">
        <v>23.12</v>
      </c>
      <c r="P754" s="6">
        <f t="shared" si="44"/>
        <v>102.6</v>
      </c>
      <c r="Q754" s="6">
        <f t="shared" si="45"/>
        <v>46.24</v>
      </c>
      <c r="R754" s="6">
        <f t="shared" si="46"/>
        <v>56.359999999999992</v>
      </c>
      <c r="S754" s="8">
        <f t="shared" si="47"/>
        <v>0.54931773879142298</v>
      </c>
      <c r="T754" s="5">
        <f>YEAR(SalesDataTable[[#This Row],[Order Date]])</f>
        <v>2026</v>
      </c>
    </row>
    <row r="755" spans="1:20" ht="15.6">
      <c r="A755" s="2">
        <v>5196</v>
      </c>
      <c r="B755" s="3">
        <v>46148</v>
      </c>
      <c r="C755" s="13">
        <f>YEAR(SalesDataTable[[#This Row],[Order Date]])</f>
        <v>2026</v>
      </c>
      <c r="D755" s="4" t="str">
        <f>"Q"&amp;ROUNDUP(MONTH(SalesDataTable[[#This Row],[Order Date]])/3,0)</f>
        <v>Q2</v>
      </c>
      <c r="E755" s="4" t="str">
        <f>TEXT(SalesDataTable[[#This Row],[Order Date]],"MMM")</f>
        <v>May</v>
      </c>
      <c r="F755" s="4" t="s">
        <v>20</v>
      </c>
      <c r="G755" s="4" t="s">
        <v>33</v>
      </c>
      <c r="H755" s="4" t="s">
        <v>2</v>
      </c>
      <c r="I755" s="4" t="s">
        <v>13</v>
      </c>
      <c r="J755" s="4" t="s">
        <v>23</v>
      </c>
      <c r="K755" s="4" t="s">
        <v>40</v>
      </c>
      <c r="L755" s="9">
        <v>3</v>
      </c>
      <c r="M755" s="6">
        <v>82.56</v>
      </c>
      <c r="N755" s="7">
        <v>0</v>
      </c>
      <c r="O755" s="6">
        <v>39.99</v>
      </c>
      <c r="P755" s="6">
        <f t="shared" si="44"/>
        <v>247.68</v>
      </c>
      <c r="Q755" s="6">
        <f t="shared" si="45"/>
        <v>119.97</v>
      </c>
      <c r="R755" s="6">
        <f t="shared" si="46"/>
        <v>127.71000000000001</v>
      </c>
      <c r="S755" s="8">
        <f t="shared" si="47"/>
        <v>0.515625</v>
      </c>
      <c r="T755" s="5">
        <f>YEAR(SalesDataTable[[#This Row],[Order Date]])</f>
        <v>2026</v>
      </c>
    </row>
    <row r="756" spans="1:20" ht="15.6">
      <c r="A756" s="2">
        <v>400</v>
      </c>
      <c r="B756" s="3">
        <v>46149</v>
      </c>
      <c r="C756" s="13">
        <f>YEAR(SalesDataTable[[#This Row],[Order Date]])</f>
        <v>2026</v>
      </c>
      <c r="D756" s="4" t="str">
        <f>"Q"&amp;ROUNDUP(MONTH(SalesDataTable[[#This Row],[Order Date]])/3,0)</f>
        <v>Q2</v>
      </c>
      <c r="E756" s="4" t="str">
        <f>TEXT(SalesDataTable[[#This Row],[Order Date]],"MMM")</f>
        <v>May</v>
      </c>
      <c r="F756" s="4" t="s">
        <v>6</v>
      </c>
      <c r="G756" s="4" t="s">
        <v>43</v>
      </c>
      <c r="H756" s="4" t="s">
        <v>8</v>
      </c>
      <c r="I756" s="4" t="s">
        <v>16</v>
      </c>
      <c r="J756" s="4" t="s">
        <v>9</v>
      </c>
      <c r="K756" s="4" t="s">
        <v>10</v>
      </c>
      <c r="L756" s="9">
        <v>6</v>
      </c>
      <c r="M756" s="6">
        <v>92.66</v>
      </c>
      <c r="N756" s="7">
        <v>0.15</v>
      </c>
      <c r="O756" s="6">
        <v>44.71</v>
      </c>
      <c r="P756" s="6">
        <f t="shared" si="44"/>
        <v>472.56600000000003</v>
      </c>
      <c r="Q756" s="6">
        <f t="shared" si="45"/>
        <v>268.26</v>
      </c>
      <c r="R756" s="6">
        <f t="shared" si="46"/>
        <v>204.30600000000004</v>
      </c>
      <c r="S756" s="8">
        <f t="shared" si="47"/>
        <v>0.43233326138571126</v>
      </c>
      <c r="T756" s="5">
        <f>YEAR(SalesDataTable[[#This Row],[Order Date]])</f>
        <v>2026</v>
      </c>
    </row>
    <row r="757" spans="1:20" ht="15.6">
      <c r="A757" s="2">
        <v>829</v>
      </c>
      <c r="B757" s="3">
        <v>46149</v>
      </c>
      <c r="C757" s="13">
        <f>YEAR(SalesDataTable[[#This Row],[Order Date]])</f>
        <v>2026</v>
      </c>
      <c r="D757" s="4" t="str">
        <f>"Q"&amp;ROUNDUP(MONTH(SalesDataTable[[#This Row],[Order Date]])/3,0)</f>
        <v>Q2</v>
      </c>
      <c r="E757" s="4" t="str">
        <f>TEXT(SalesDataTable[[#This Row],[Order Date]],"MMM")</f>
        <v>May</v>
      </c>
      <c r="F757" s="4" t="s">
        <v>11</v>
      </c>
      <c r="G757" s="4" t="s">
        <v>52</v>
      </c>
      <c r="H757" s="4" t="s">
        <v>28</v>
      </c>
      <c r="I757" s="4" t="s">
        <v>13</v>
      </c>
      <c r="J757" s="4" t="s">
        <v>34</v>
      </c>
      <c r="K757" s="4" t="s">
        <v>35</v>
      </c>
      <c r="L757" s="9">
        <v>1</v>
      </c>
      <c r="M757" s="6">
        <v>39.42</v>
      </c>
      <c r="N757" s="7">
        <v>0</v>
      </c>
      <c r="O757" s="6">
        <v>14.86</v>
      </c>
      <c r="P757" s="6">
        <f t="shared" si="44"/>
        <v>39.42</v>
      </c>
      <c r="Q757" s="6">
        <f t="shared" si="45"/>
        <v>14.86</v>
      </c>
      <c r="R757" s="6">
        <f t="shared" si="46"/>
        <v>24.560000000000002</v>
      </c>
      <c r="S757" s="8">
        <f t="shared" si="47"/>
        <v>0.62303399289700667</v>
      </c>
      <c r="T757" s="5">
        <f>YEAR(SalesDataTable[[#This Row],[Order Date]])</f>
        <v>2026</v>
      </c>
    </row>
    <row r="758" spans="1:20" ht="15.6">
      <c r="A758" s="2">
        <v>1236</v>
      </c>
      <c r="B758" s="3">
        <v>46149</v>
      </c>
      <c r="C758" s="13">
        <f>YEAR(SalesDataTable[[#This Row],[Order Date]])</f>
        <v>2026</v>
      </c>
      <c r="D758" s="4" t="str">
        <f>"Q"&amp;ROUNDUP(MONTH(SalesDataTable[[#This Row],[Order Date]])/3,0)</f>
        <v>Q2</v>
      </c>
      <c r="E758" s="4" t="str">
        <f>TEXT(SalesDataTable[[#This Row],[Order Date]],"MMM")</f>
        <v>May</v>
      </c>
      <c r="F758" s="4" t="s">
        <v>0</v>
      </c>
      <c r="G758" s="4" t="s">
        <v>36</v>
      </c>
      <c r="H758" s="4" t="s">
        <v>19</v>
      </c>
      <c r="I758" s="4" t="s">
        <v>3</v>
      </c>
      <c r="J758" s="4" t="s">
        <v>34</v>
      </c>
      <c r="K758" s="4" t="s">
        <v>38</v>
      </c>
      <c r="L758" s="9">
        <v>2</v>
      </c>
      <c r="M758" s="6">
        <v>124.25</v>
      </c>
      <c r="N758" s="7">
        <v>0</v>
      </c>
      <c r="O758" s="6">
        <v>69.510000000000005</v>
      </c>
      <c r="P758" s="6">
        <f t="shared" si="44"/>
        <v>248.5</v>
      </c>
      <c r="Q758" s="6">
        <f t="shared" si="45"/>
        <v>139.02000000000001</v>
      </c>
      <c r="R758" s="6">
        <f t="shared" si="46"/>
        <v>109.47999999999999</v>
      </c>
      <c r="S758" s="8">
        <f t="shared" si="47"/>
        <v>0.44056338028169012</v>
      </c>
      <c r="T758" s="5">
        <f>YEAR(SalesDataTable[[#This Row],[Order Date]])</f>
        <v>2026</v>
      </c>
    </row>
    <row r="759" spans="1:20" ht="15.6">
      <c r="A759" s="2">
        <v>1364</v>
      </c>
      <c r="B759" s="3">
        <v>46149</v>
      </c>
      <c r="C759" s="13">
        <f>YEAR(SalesDataTable[[#This Row],[Order Date]])</f>
        <v>2026</v>
      </c>
      <c r="D759" s="4" t="str">
        <f>"Q"&amp;ROUNDUP(MONTH(SalesDataTable[[#This Row],[Order Date]])/3,0)</f>
        <v>Q2</v>
      </c>
      <c r="E759" s="4" t="str">
        <f>TEXT(SalesDataTable[[#This Row],[Order Date]],"MMM")</f>
        <v>May</v>
      </c>
      <c r="F759" s="4" t="s">
        <v>6</v>
      </c>
      <c r="G759" s="4" t="s">
        <v>49</v>
      </c>
      <c r="H759" s="4" t="s">
        <v>2</v>
      </c>
      <c r="I759" s="4" t="s">
        <v>13</v>
      </c>
      <c r="J759" s="4" t="s">
        <v>9</v>
      </c>
      <c r="K759" s="4" t="s">
        <v>37</v>
      </c>
      <c r="L759" s="9">
        <v>2</v>
      </c>
      <c r="M759" s="6">
        <v>156.43</v>
      </c>
      <c r="N759" s="7">
        <v>0</v>
      </c>
      <c r="O759" s="6">
        <v>78.569999999999993</v>
      </c>
      <c r="P759" s="6">
        <f t="shared" si="44"/>
        <v>312.86</v>
      </c>
      <c r="Q759" s="6">
        <f t="shared" si="45"/>
        <v>157.13999999999999</v>
      </c>
      <c r="R759" s="6">
        <f t="shared" si="46"/>
        <v>155.72000000000003</v>
      </c>
      <c r="S759" s="8">
        <f t="shared" si="47"/>
        <v>0.49773061433228927</v>
      </c>
      <c r="T759" s="5">
        <f>YEAR(SalesDataTable[[#This Row],[Order Date]])</f>
        <v>2026</v>
      </c>
    </row>
    <row r="760" spans="1:20" ht="15.6">
      <c r="A760" s="2">
        <v>2105</v>
      </c>
      <c r="B760" s="3">
        <v>46149</v>
      </c>
      <c r="C760" s="13">
        <f>YEAR(SalesDataTable[[#This Row],[Order Date]])</f>
        <v>2026</v>
      </c>
      <c r="D760" s="4" t="str">
        <f>"Q"&amp;ROUNDUP(MONTH(SalesDataTable[[#This Row],[Order Date]])/3,0)</f>
        <v>Q2</v>
      </c>
      <c r="E760" s="4" t="str">
        <f>TEXT(SalesDataTable[[#This Row],[Order Date]],"MMM")</f>
        <v>May</v>
      </c>
      <c r="F760" s="4" t="s">
        <v>6</v>
      </c>
      <c r="G760" s="4" t="s">
        <v>49</v>
      </c>
      <c r="H760" s="4" t="s">
        <v>19</v>
      </c>
      <c r="I760" s="4" t="s">
        <v>13</v>
      </c>
      <c r="J760" s="4" t="s">
        <v>23</v>
      </c>
      <c r="K760" s="4" t="s">
        <v>40</v>
      </c>
      <c r="L760" s="9">
        <v>1</v>
      </c>
      <c r="M760" s="6">
        <v>80.3</v>
      </c>
      <c r="N760" s="7">
        <v>0</v>
      </c>
      <c r="O760" s="6">
        <v>40.020000000000003</v>
      </c>
      <c r="P760" s="6">
        <f t="shared" si="44"/>
        <v>80.3</v>
      </c>
      <c r="Q760" s="6">
        <f t="shared" si="45"/>
        <v>40.020000000000003</v>
      </c>
      <c r="R760" s="6">
        <f t="shared" si="46"/>
        <v>40.279999999999994</v>
      </c>
      <c r="S760" s="8">
        <f t="shared" si="47"/>
        <v>0.50161892901618921</v>
      </c>
      <c r="T760" s="5">
        <f>YEAR(SalesDataTable[[#This Row],[Order Date]])</f>
        <v>2026</v>
      </c>
    </row>
    <row r="761" spans="1:20" ht="15.6">
      <c r="A761" s="2">
        <v>4706</v>
      </c>
      <c r="B761" s="3">
        <v>46149</v>
      </c>
      <c r="C761" s="13">
        <f>YEAR(SalesDataTable[[#This Row],[Order Date]])</f>
        <v>2026</v>
      </c>
      <c r="D761" s="4" t="str">
        <f>"Q"&amp;ROUNDUP(MONTH(SalesDataTable[[#This Row],[Order Date]])/3,0)</f>
        <v>Q2</v>
      </c>
      <c r="E761" s="4" t="str">
        <f>TEXT(SalesDataTable[[#This Row],[Order Date]],"MMM")</f>
        <v>May</v>
      </c>
      <c r="F761" s="4" t="s">
        <v>20</v>
      </c>
      <c r="G761" s="4" t="s">
        <v>47</v>
      </c>
      <c r="H761" s="4" t="s">
        <v>19</v>
      </c>
      <c r="I761" s="4" t="s">
        <v>13</v>
      </c>
      <c r="J761" s="4" t="s">
        <v>23</v>
      </c>
      <c r="K761" s="4" t="s">
        <v>40</v>
      </c>
      <c r="L761" s="9">
        <v>1</v>
      </c>
      <c r="M761" s="6">
        <v>79.89</v>
      </c>
      <c r="N761" s="7">
        <v>0</v>
      </c>
      <c r="O761" s="6">
        <v>39.549999999999997</v>
      </c>
      <c r="P761" s="6">
        <f t="shared" si="44"/>
        <v>79.89</v>
      </c>
      <c r="Q761" s="6">
        <f t="shared" si="45"/>
        <v>39.549999999999997</v>
      </c>
      <c r="R761" s="6">
        <f t="shared" si="46"/>
        <v>40.340000000000003</v>
      </c>
      <c r="S761" s="8">
        <f t="shared" si="47"/>
        <v>0.50494429841031419</v>
      </c>
      <c r="T761" s="5">
        <f>YEAR(SalesDataTable[[#This Row],[Order Date]])</f>
        <v>2026</v>
      </c>
    </row>
    <row r="762" spans="1:20" ht="15.6">
      <c r="A762" s="2">
        <v>68</v>
      </c>
      <c r="B762" s="3">
        <v>46150</v>
      </c>
      <c r="C762" s="13">
        <f>YEAR(SalesDataTable[[#This Row],[Order Date]])</f>
        <v>2026</v>
      </c>
      <c r="D762" s="4" t="str">
        <f>"Q"&amp;ROUNDUP(MONTH(SalesDataTable[[#This Row],[Order Date]])/3,0)</f>
        <v>Q2</v>
      </c>
      <c r="E762" s="4" t="str">
        <f>TEXT(SalesDataTable[[#This Row],[Order Date]],"MMM")</f>
        <v>May</v>
      </c>
      <c r="F762" s="4" t="s">
        <v>20</v>
      </c>
      <c r="G762" s="4" t="s">
        <v>31</v>
      </c>
      <c r="H762" s="4" t="s">
        <v>19</v>
      </c>
      <c r="I762" s="4" t="s">
        <v>13</v>
      </c>
      <c r="J762" s="4" t="s">
        <v>34</v>
      </c>
      <c r="K762" s="4" t="s">
        <v>35</v>
      </c>
      <c r="L762" s="9">
        <v>1</v>
      </c>
      <c r="M762" s="6">
        <v>39.5</v>
      </c>
      <c r="N762" s="7">
        <v>0</v>
      </c>
      <c r="O762" s="6">
        <v>14.68</v>
      </c>
      <c r="P762" s="6">
        <f t="shared" si="44"/>
        <v>39.5</v>
      </c>
      <c r="Q762" s="6">
        <f t="shared" si="45"/>
        <v>14.68</v>
      </c>
      <c r="R762" s="6">
        <f t="shared" si="46"/>
        <v>24.82</v>
      </c>
      <c r="S762" s="8">
        <f t="shared" si="47"/>
        <v>0.62835443037974681</v>
      </c>
      <c r="T762" s="5">
        <f>YEAR(SalesDataTable[[#This Row],[Order Date]])</f>
        <v>2026</v>
      </c>
    </row>
    <row r="763" spans="1:20" ht="15.6">
      <c r="A763" s="2">
        <v>1352</v>
      </c>
      <c r="B763" s="3">
        <v>46150</v>
      </c>
      <c r="C763" s="13">
        <f>YEAR(SalesDataTable[[#This Row],[Order Date]])</f>
        <v>2026</v>
      </c>
      <c r="D763" s="4" t="str">
        <f>"Q"&amp;ROUNDUP(MONTH(SalesDataTable[[#This Row],[Order Date]])/3,0)</f>
        <v>Q2</v>
      </c>
      <c r="E763" s="4" t="str">
        <f>TEXT(SalesDataTable[[#This Row],[Order Date]],"MMM")</f>
        <v>May</v>
      </c>
      <c r="F763" s="4" t="s">
        <v>20</v>
      </c>
      <c r="G763" s="4" t="s">
        <v>31</v>
      </c>
      <c r="H763" s="4" t="s">
        <v>2</v>
      </c>
      <c r="I763" s="4" t="s">
        <v>3</v>
      </c>
      <c r="J763" s="4" t="s">
        <v>4</v>
      </c>
      <c r="K763" s="4" t="s">
        <v>5</v>
      </c>
      <c r="L763" s="9">
        <v>1</v>
      </c>
      <c r="M763" s="6">
        <v>80.7</v>
      </c>
      <c r="N763" s="7">
        <v>0</v>
      </c>
      <c r="O763" s="6">
        <v>41.88</v>
      </c>
      <c r="P763" s="6">
        <f t="shared" si="44"/>
        <v>80.7</v>
      </c>
      <c r="Q763" s="6">
        <f t="shared" si="45"/>
        <v>41.88</v>
      </c>
      <c r="R763" s="6">
        <f t="shared" si="46"/>
        <v>38.82</v>
      </c>
      <c r="S763" s="8">
        <f t="shared" si="47"/>
        <v>0.48104089219330853</v>
      </c>
      <c r="T763" s="5">
        <f>YEAR(SalesDataTable[[#This Row],[Order Date]])</f>
        <v>2026</v>
      </c>
    </row>
    <row r="764" spans="1:20" ht="15.6">
      <c r="A764" s="2">
        <v>2526</v>
      </c>
      <c r="B764" s="3">
        <v>46150</v>
      </c>
      <c r="C764" s="13">
        <f>YEAR(SalesDataTable[[#This Row],[Order Date]])</f>
        <v>2026</v>
      </c>
      <c r="D764" s="4" t="str">
        <f>"Q"&amp;ROUNDUP(MONTH(SalesDataTable[[#This Row],[Order Date]])/3,0)</f>
        <v>Q2</v>
      </c>
      <c r="E764" s="4" t="str">
        <f>TEXT(SalesDataTable[[#This Row],[Order Date]],"MMM")</f>
        <v>May</v>
      </c>
      <c r="F764" s="4" t="s">
        <v>6</v>
      </c>
      <c r="G764" s="4" t="s">
        <v>49</v>
      </c>
      <c r="H764" s="4" t="s">
        <v>2</v>
      </c>
      <c r="I764" s="4" t="s">
        <v>13</v>
      </c>
      <c r="J764" s="4" t="s">
        <v>23</v>
      </c>
      <c r="K764" s="4" t="s">
        <v>40</v>
      </c>
      <c r="L764" s="9">
        <v>1</v>
      </c>
      <c r="M764" s="6">
        <v>80.86</v>
      </c>
      <c r="N764" s="7">
        <v>0</v>
      </c>
      <c r="O764" s="6">
        <v>38.44</v>
      </c>
      <c r="P764" s="6">
        <f t="shared" si="44"/>
        <v>80.86</v>
      </c>
      <c r="Q764" s="6">
        <f t="shared" si="45"/>
        <v>38.44</v>
      </c>
      <c r="R764" s="6">
        <f t="shared" si="46"/>
        <v>42.42</v>
      </c>
      <c r="S764" s="8">
        <f t="shared" si="47"/>
        <v>0.52461043779371752</v>
      </c>
      <c r="T764" s="5">
        <f>YEAR(SalesDataTable[[#This Row],[Order Date]])</f>
        <v>2026</v>
      </c>
    </row>
    <row r="765" spans="1:20" ht="15.6">
      <c r="A765" s="2">
        <v>3298</v>
      </c>
      <c r="B765" s="3">
        <v>46150</v>
      </c>
      <c r="C765" s="13">
        <f>YEAR(SalesDataTable[[#This Row],[Order Date]])</f>
        <v>2026</v>
      </c>
      <c r="D765" s="4" t="str">
        <f>"Q"&amp;ROUNDUP(MONTH(SalesDataTable[[#This Row],[Order Date]])/3,0)</f>
        <v>Q2</v>
      </c>
      <c r="E765" s="4" t="str">
        <f>TEXT(SalesDataTable[[#This Row],[Order Date]],"MMM")</f>
        <v>May</v>
      </c>
      <c r="F765" s="4" t="s">
        <v>6</v>
      </c>
      <c r="G765" s="4" t="s">
        <v>49</v>
      </c>
      <c r="H765" s="4" t="s">
        <v>28</v>
      </c>
      <c r="I765" s="4" t="s">
        <v>13</v>
      </c>
      <c r="J765" s="4" t="s">
        <v>23</v>
      </c>
      <c r="K765" s="4" t="s">
        <v>24</v>
      </c>
      <c r="L765" s="9">
        <v>2</v>
      </c>
      <c r="M765" s="6">
        <v>337.7</v>
      </c>
      <c r="N765" s="7">
        <v>0.1</v>
      </c>
      <c r="O765" s="6">
        <v>192.16</v>
      </c>
      <c r="P765" s="6">
        <f t="shared" si="44"/>
        <v>607.86</v>
      </c>
      <c r="Q765" s="6">
        <f t="shared" si="45"/>
        <v>384.32</v>
      </c>
      <c r="R765" s="6">
        <f t="shared" si="46"/>
        <v>223.54000000000002</v>
      </c>
      <c r="S765" s="8">
        <f t="shared" si="47"/>
        <v>0.36774915276543946</v>
      </c>
      <c r="T765" s="5">
        <f>YEAR(SalesDataTable[[#This Row],[Order Date]])</f>
        <v>2026</v>
      </c>
    </row>
    <row r="766" spans="1:20" ht="15.6">
      <c r="A766" s="2">
        <v>3510</v>
      </c>
      <c r="B766" s="3">
        <v>46150</v>
      </c>
      <c r="C766" s="13">
        <f>YEAR(SalesDataTable[[#This Row],[Order Date]])</f>
        <v>2026</v>
      </c>
      <c r="D766" s="4" t="str">
        <f>"Q"&amp;ROUNDUP(MONTH(SalesDataTable[[#This Row],[Order Date]])/3,0)</f>
        <v>Q2</v>
      </c>
      <c r="E766" s="4" t="str">
        <f>TEXT(SalesDataTable[[#This Row],[Order Date]],"MMM")</f>
        <v>May</v>
      </c>
      <c r="F766" s="4" t="s">
        <v>11</v>
      </c>
      <c r="G766" s="4" t="s">
        <v>12</v>
      </c>
      <c r="H766" s="4" t="s">
        <v>2</v>
      </c>
      <c r="I766" s="4" t="s">
        <v>3</v>
      </c>
      <c r="J766" s="4" t="s">
        <v>23</v>
      </c>
      <c r="K766" s="4" t="s">
        <v>51</v>
      </c>
      <c r="L766" s="9">
        <v>4</v>
      </c>
      <c r="M766" s="6">
        <v>121.81</v>
      </c>
      <c r="N766" s="7">
        <v>0</v>
      </c>
      <c r="O766" s="6">
        <v>58.95</v>
      </c>
      <c r="P766" s="6">
        <f t="shared" si="44"/>
        <v>487.24</v>
      </c>
      <c r="Q766" s="6">
        <f t="shared" si="45"/>
        <v>235.8</v>
      </c>
      <c r="R766" s="6">
        <f t="shared" si="46"/>
        <v>251.44</v>
      </c>
      <c r="S766" s="8">
        <f t="shared" si="47"/>
        <v>0.5160495854199163</v>
      </c>
      <c r="T766" s="5">
        <f>YEAR(SalesDataTable[[#This Row],[Order Date]])</f>
        <v>2026</v>
      </c>
    </row>
    <row r="767" spans="1:20" ht="15.6">
      <c r="A767" s="2">
        <v>3638</v>
      </c>
      <c r="B767" s="3">
        <v>46150</v>
      </c>
      <c r="C767" s="13">
        <f>YEAR(SalesDataTable[[#This Row],[Order Date]])</f>
        <v>2026</v>
      </c>
      <c r="D767" s="4" t="str">
        <f>"Q"&amp;ROUNDUP(MONTH(SalesDataTable[[#This Row],[Order Date]])/3,0)</f>
        <v>Q2</v>
      </c>
      <c r="E767" s="4" t="str">
        <f>TEXT(SalesDataTable[[#This Row],[Order Date]],"MMM")</f>
        <v>May</v>
      </c>
      <c r="F767" s="4" t="s">
        <v>20</v>
      </c>
      <c r="G767" s="4" t="s">
        <v>31</v>
      </c>
      <c r="H767" s="4" t="s">
        <v>8</v>
      </c>
      <c r="I767" s="4" t="s">
        <v>16</v>
      </c>
      <c r="J767" s="4" t="s">
        <v>14</v>
      </c>
      <c r="K767" s="4" t="s">
        <v>48</v>
      </c>
      <c r="L767" s="9">
        <v>10</v>
      </c>
      <c r="M767" s="6">
        <v>168.55</v>
      </c>
      <c r="N767" s="7">
        <v>0.1</v>
      </c>
      <c r="O767" s="6">
        <v>88.85</v>
      </c>
      <c r="P767" s="6">
        <f t="shared" si="44"/>
        <v>1516.95</v>
      </c>
      <c r="Q767" s="6">
        <f t="shared" si="45"/>
        <v>888.5</v>
      </c>
      <c r="R767" s="6">
        <f t="shared" si="46"/>
        <v>628.45000000000005</v>
      </c>
      <c r="S767" s="8">
        <f t="shared" si="47"/>
        <v>0.41428524341606515</v>
      </c>
      <c r="T767" s="5">
        <f>YEAR(SalesDataTable[[#This Row],[Order Date]])</f>
        <v>2026</v>
      </c>
    </row>
    <row r="768" spans="1:20" ht="15.6">
      <c r="A768" s="2">
        <v>3754</v>
      </c>
      <c r="B768" s="3">
        <v>46150</v>
      </c>
      <c r="C768" s="13">
        <f>YEAR(SalesDataTable[[#This Row],[Order Date]])</f>
        <v>2026</v>
      </c>
      <c r="D768" s="4" t="str">
        <f>"Q"&amp;ROUNDUP(MONTH(SalesDataTable[[#This Row],[Order Date]])/3,0)</f>
        <v>Q2</v>
      </c>
      <c r="E768" s="4" t="str">
        <f>TEXT(SalesDataTable[[#This Row],[Order Date]],"MMM")</f>
        <v>May</v>
      </c>
      <c r="F768" s="4" t="s">
        <v>6</v>
      </c>
      <c r="G768" s="4" t="s">
        <v>43</v>
      </c>
      <c r="H768" s="4" t="s">
        <v>2</v>
      </c>
      <c r="I768" s="4" t="s">
        <v>3</v>
      </c>
      <c r="J768" s="4" t="s">
        <v>4</v>
      </c>
      <c r="K768" s="4" t="s">
        <v>26</v>
      </c>
      <c r="L768" s="9">
        <v>1</v>
      </c>
      <c r="M768" s="6">
        <v>39.42</v>
      </c>
      <c r="N768" s="7">
        <v>0.05</v>
      </c>
      <c r="O768" s="6">
        <v>16.77</v>
      </c>
      <c r="P768" s="6">
        <f t="shared" si="44"/>
        <v>37.448999999999998</v>
      </c>
      <c r="Q768" s="6">
        <f t="shared" si="45"/>
        <v>16.77</v>
      </c>
      <c r="R768" s="6">
        <f t="shared" si="46"/>
        <v>20.678999999999998</v>
      </c>
      <c r="S768" s="8">
        <f t="shared" si="47"/>
        <v>0.55219097973243614</v>
      </c>
      <c r="T768" s="5">
        <f>YEAR(SalesDataTable[[#This Row],[Order Date]])</f>
        <v>2026</v>
      </c>
    </row>
    <row r="769" spans="1:20" ht="15.6">
      <c r="A769" s="2">
        <v>4029</v>
      </c>
      <c r="B769" s="3">
        <v>46150</v>
      </c>
      <c r="C769" s="13">
        <f>YEAR(SalesDataTable[[#This Row],[Order Date]])</f>
        <v>2026</v>
      </c>
      <c r="D769" s="4" t="str">
        <f>"Q"&amp;ROUNDUP(MONTH(SalesDataTable[[#This Row],[Order Date]])/3,0)</f>
        <v>Q2</v>
      </c>
      <c r="E769" s="4" t="str">
        <f>TEXT(SalesDataTable[[#This Row],[Order Date]],"MMM")</f>
        <v>May</v>
      </c>
      <c r="F769" s="4" t="s">
        <v>20</v>
      </c>
      <c r="G769" s="4" t="s">
        <v>47</v>
      </c>
      <c r="H769" s="4" t="s">
        <v>19</v>
      </c>
      <c r="I769" s="4" t="s">
        <v>13</v>
      </c>
      <c r="J769" s="4" t="s">
        <v>14</v>
      </c>
      <c r="K769" s="4" t="s">
        <v>48</v>
      </c>
      <c r="L769" s="9">
        <v>1</v>
      </c>
      <c r="M769" s="6">
        <v>161.36000000000001</v>
      </c>
      <c r="N769" s="7">
        <v>0</v>
      </c>
      <c r="O769" s="6">
        <v>87</v>
      </c>
      <c r="P769" s="6">
        <f t="shared" si="44"/>
        <v>161.36000000000001</v>
      </c>
      <c r="Q769" s="6">
        <f t="shared" si="45"/>
        <v>87</v>
      </c>
      <c r="R769" s="6">
        <f t="shared" si="46"/>
        <v>74.360000000000014</v>
      </c>
      <c r="S769" s="8">
        <f t="shared" si="47"/>
        <v>0.46083292017848293</v>
      </c>
      <c r="T769" s="5">
        <f>YEAR(SalesDataTable[[#This Row],[Order Date]])</f>
        <v>2026</v>
      </c>
    </row>
    <row r="770" spans="1:20" ht="15.6">
      <c r="A770" s="2">
        <v>4651</v>
      </c>
      <c r="B770" s="3">
        <v>46150</v>
      </c>
      <c r="C770" s="13">
        <f>YEAR(SalesDataTable[[#This Row],[Order Date]])</f>
        <v>2026</v>
      </c>
      <c r="D770" s="4" t="str">
        <f>"Q"&amp;ROUNDUP(MONTH(SalesDataTable[[#This Row],[Order Date]])/3,0)</f>
        <v>Q2</v>
      </c>
      <c r="E770" s="4" t="str">
        <f>TEXT(SalesDataTable[[#This Row],[Order Date]],"MMM")</f>
        <v>May</v>
      </c>
      <c r="F770" s="4" t="s">
        <v>6</v>
      </c>
      <c r="G770" s="4" t="s">
        <v>41</v>
      </c>
      <c r="H770" s="4" t="s">
        <v>2</v>
      </c>
      <c r="I770" s="4" t="s">
        <v>16</v>
      </c>
      <c r="J770" s="4" t="s">
        <v>23</v>
      </c>
      <c r="K770" s="4" t="s">
        <v>51</v>
      </c>
      <c r="L770" s="9">
        <v>1</v>
      </c>
      <c r="M770" s="6">
        <v>123.68</v>
      </c>
      <c r="N770" s="7">
        <v>0</v>
      </c>
      <c r="O770" s="6">
        <v>59.26</v>
      </c>
      <c r="P770" s="6">
        <f t="shared" ref="P770:P833" si="48">L770*M770*(1-N770)</f>
        <v>123.68</v>
      </c>
      <c r="Q770" s="6">
        <f t="shared" ref="Q770:Q833" si="49">L770*O770</f>
        <v>59.26</v>
      </c>
      <c r="R770" s="6">
        <f t="shared" ref="R770:R833" si="50">P770-Q770</f>
        <v>64.420000000000016</v>
      </c>
      <c r="S770" s="8">
        <f t="shared" ref="S770:S833" si="51">IFERROR(R770/P770,0)</f>
        <v>0.52086028460543343</v>
      </c>
      <c r="T770" s="5">
        <f>YEAR(SalesDataTable[[#This Row],[Order Date]])</f>
        <v>2026</v>
      </c>
    </row>
    <row r="771" spans="1:20" ht="15.6">
      <c r="A771" s="2">
        <v>4886</v>
      </c>
      <c r="B771" s="3">
        <v>46150</v>
      </c>
      <c r="C771" s="13">
        <f>YEAR(SalesDataTable[[#This Row],[Order Date]])</f>
        <v>2026</v>
      </c>
      <c r="D771" s="4" t="str">
        <f>"Q"&amp;ROUNDUP(MONTH(SalesDataTable[[#This Row],[Order Date]])/3,0)</f>
        <v>Q2</v>
      </c>
      <c r="E771" s="4" t="str">
        <f>TEXT(SalesDataTable[[#This Row],[Order Date]],"MMM")</f>
        <v>May</v>
      </c>
      <c r="F771" s="4" t="s">
        <v>20</v>
      </c>
      <c r="G771" s="4" t="s">
        <v>33</v>
      </c>
      <c r="H771" s="4" t="s">
        <v>28</v>
      </c>
      <c r="I771" s="4" t="s">
        <v>3</v>
      </c>
      <c r="J771" s="4" t="s">
        <v>9</v>
      </c>
      <c r="K771" s="4" t="s">
        <v>17</v>
      </c>
      <c r="L771" s="9">
        <v>1</v>
      </c>
      <c r="M771" s="6">
        <v>146.29</v>
      </c>
      <c r="N771" s="7">
        <v>0</v>
      </c>
      <c r="O771" s="6">
        <v>81.16</v>
      </c>
      <c r="P771" s="6">
        <f t="shared" si="48"/>
        <v>146.29</v>
      </c>
      <c r="Q771" s="6">
        <f t="shared" si="49"/>
        <v>81.16</v>
      </c>
      <c r="R771" s="6">
        <f t="shared" si="50"/>
        <v>65.13</v>
      </c>
      <c r="S771" s="8">
        <f t="shared" si="51"/>
        <v>0.44521156606740037</v>
      </c>
      <c r="T771" s="5">
        <f>YEAR(SalesDataTable[[#This Row],[Order Date]])</f>
        <v>2026</v>
      </c>
    </row>
    <row r="772" spans="1:20" ht="15.6">
      <c r="A772" s="2">
        <v>162</v>
      </c>
      <c r="B772" s="3">
        <v>46151</v>
      </c>
      <c r="C772" s="13">
        <f>YEAR(SalesDataTable[[#This Row],[Order Date]])</f>
        <v>2026</v>
      </c>
      <c r="D772" s="4" t="str">
        <f>"Q"&amp;ROUNDUP(MONTH(SalesDataTable[[#This Row],[Order Date]])/3,0)</f>
        <v>Q2</v>
      </c>
      <c r="E772" s="4" t="str">
        <f>TEXT(SalesDataTable[[#This Row],[Order Date]],"MMM")</f>
        <v>May</v>
      </c>
      <c r="F772" s="4" t="s">
        <v>0</v>
      </c>
      <c r="G772" s="4" t="s">
        <v>1</v>
      </c>
      <c r="H772" s="4" t="s">
        <v>2</v>
      </c>
      <c r="I772" s="4" t="s">
        <v>13</v>
      </c>
      <c r="J772" s="4" t="s">
        <v>14</v>
      </c>
      <c r="K772" s="4" t="s">
        <v>48</v>
      </c>
      <c r="L772" s="9">
        <v>2</v>
      </c>
      <c r="M772" s="6">
        <v>164.95</v>
      </c>
      <c r="N772" s="7">
        <v>0.1</v>
      </c>
      <c r="O772" s="6">
        <v>86.27</v>
      </c>
      <c r="P772" s="6">
        <f t="shared" si="48"/>
        <v>296.90999999999997</v>
      </c>
      <c r="Q772" s="6">
        <f t="shared" si="49"/>
        <v>172.54</v>
      </c>
      <c r="R772" s="6">
        <f t="shared" si="50"/>
        <v>124.36999999999998</v>
      </c>
      <c r="S772" s="8">
        <f t="shared" si="51"/>
        <v>0.41888114243373409</v>
      </c>
      <c r="T772" s="5">
        <f>YEAR(SalesDataTable[[#This Row],[Order Date]])</f>
        <v>2026</v>
      </c>
    </row>
    <row r="773" spans="1:20" ht="15.6">
      <c r="A773" s="2">
        <v>184</v>
      </c>
      <c r="B773" s="3">
        <v>46151</v>
      </c>
      <c r="C773" s="13">
        <f>YEAR(SalesDataTable[[#This Row],[Order Date]])</f>
        <v>2026</v>
      </c>
      <c r="D773" s="4" t="str">
        <f>"Q"&amp;ROUNDUP(MONTH(SalesDataTable[[#This Row],[Order Date]])/3,0)</f>
        <v>Q2</v>
      </c>
      <c r="E773" s="4" t="str">
        <f>TEXT(SalesDataTable[[#This Row],[Order Date]],"MMM")</f>
        <v>May</v>
      </c>
      <c r="F773" s="4" t="s">
        <v>0</v>
      </c>
      <c r="G773" s="4" t="s">
        <v>50</v>
      </c>
      <c r="H773" s="4" t="s">
        <v>19</v>
      </c>
      <c r="I773" s="4" t="s">
        <v>16</v>
      </c>
      <c r="J773" s="4" t="s">
        <v>9</v>
      </c>
      <c r="K773" s="4" t="s">
        <v>10</v>
      </c>
      <c r="L773" s="9">
        <v>2</v>
      </c>
      <c r="M773" s="6">
        <v>91.59</v>
      </c>
      <c r="N773" s="7">
        <v>0</v>
      </c>
      <c r="O773" s="6">
        <v>44.97</v>
      </c>
      <c r="P773" s="6">
        <f t="shared" si="48"/>
        <v>183.18</v>
      </c>
      <c r="Q773" s="6">
        <f t="shared" si="49"/>
        <v>89.94</v>
      </c>
      <c r="R773" s="6">
        <f t="shared" si="50"/>
        <v>93.240000000000009</v>
      </c>
      <c r="S773" s="8">
        <f t="shared" si="51"/>
        <v>0.50900753357353423</v>
      </c>
      <c r="T773" s="5">
        <f>YEAR(SalesDataTable[[#This Row],[Order Date]])</f>
        <v>2026</v>
      </c>
    </row>
    <row r="774" spans="1:20" ht="15.6">
      <c r="A774" s="2">
        <v>328</v>
      </c>
      <c r="B774" s="3">
        <v>46151</v>
      </c>
      <c r="C774" s="13">
        <f>YEAR(SalesDataTable[[#This Row],[Order Date]])</f>
        <v>2026</v>
      </c>
      <c r="D774" s="4" t="str">
        <f>"Q"&amp;ROUNDUP(MONTH(SalesDataTable[[#This Row],[Order Date]])/3,0)</f>
        <v>Q2</v>
      </c>
      <c r="E774" s="4" t="str">
        <f>TEXT(SalesDataTable[[#This Row],[Order Date]],"MMM")</f>
        <v>May</v>
      </c>
      <c r="F774" s="4" t="s">
        <v>20</v>
      </c>
      <c r="G774" s="4" t="s">
        <v>47</v>
      </c>
      <c r="H774" s="4" t="s">
        <v>2</v>
      </c>
      <c r="I774" s="4" t="s">
        <v>3</v>
      </c>
      <c r="J774" s="4" t="s">
        <v>34</v>
      </c>
      <c r="K774" s="4" t="s">
        <v>45</v>
      </c>
      <c r="L774" s="9">
        <v>1</v>
      </c>
      <c r="M774" s="6">
        <v>51.78</v>
      </c>
      <c r="N774" s="7">
        <v>0.1</v>
      </c>
      <c r="O774" s="6">
        <v>21.63</v>
      </c>
      <c r="P774" s="6">
        <f t="shared" si="48"/>
        <v>46.602000000000004</v>
      </c>
      <c r="Q774" s="6">
        <f t="shared" si="49"/>
        <v>21.63</v>
      </c>
      <c r="R774" s="6">
        <f t="shared" si="50"/>
        <v>24.972000000000005</v>
      </c>
      <c r="S774" s="8">
        <f t="shared" si="51"/>
        <v>0.53585683017896235</v>
      </c>
      <c r="T774" s="5">
        <f>YEAR(SalesDataTable[[#This Row],[Order Date]])</f>
        <v>2026</v>
      </c>
    </row>
    <row r="775" spans="1:20" ht="15.6">
      <c r="A775" s="2">
        <v>908</v>
      </c>
      <c r="B775" s="3">
        <v>46151</v>
      </c>
      <c r="C775" s="13">
        <f>YEAR(SalesDataTable[[#This Row],[Order Date]])</f>
        <v>2026</v>
      </c>
      <c r="D775" s="4" t="str">
        <f>"Q"&amp;ROUNDUP(MONTH(SalesDataTable[[#This Row],[Order Date]])/3,0)</f>
        <v>Q2</v>
      </c>
      <c r="E775" s="4" t="str">
        <f>TEXT(SalesDataTable[[#This Row],[Order Date]],"MMM")</f>
        <v>May</v>
      </c>
      <c r="F775" s="4" t="s">
        <v>20</v>
      </c>
      <c r="G775" s="4" t="s">
        <v>33</v>
      </c>
      <c r="H775" s="4" t="s">
        <v>19</v>
      </c>
      <c r="I775" s="4" t="s">
        <v>3</v>
      </c>
      <c r="J775" s="4" t="s">
        <v>14</v>
      </c>
      <c r="K775" s="4" t="s">
        <v>32</v>
      </c>
      <c r="L775" s="9">
        <v>2</v>
      </c>
      <c r="M775" s="6">
        <v>46.25</v>
      </c>
      <c r="N775" s="7">
        <v>0</v>
      </c>
      <c r="O775" s="6">
        <v>18.12</v>
      </c>
      <c r="P775" s="6">
        <f t="shared" si="48"/>
        <v>92.5</v>
      </c>
      <c r="Q775" s="6">
        <f t="shared" si="49"/>
        <v>36.24</v>
      </c>
      <c r="R775" s="6">
        <f t="shared" si="50"/>
        <v>56.26</v>
      </c>
      <c r="S775" s="8">
        <f t="shared" si="51"/>
        <v>0.60821621621621624</v>
      </c>
      <c r="T775" s="5">
        <f>YEAR(SalesDataTable[[#This Row],[Order Date]])</f>
        <v>2026</v>
      </c>
    </row>
    <row r="776" spans="1:20" ht="15.6">
      <c r="A776" s="2">
        <v>3159</v>
      </c>
      <c r="B776" s="3">
        <v>46151</v>
      </c>
      <c r="C776" s="13">
        <f>YEAR(SalesDataTable[[#This Row],[Order Date]])</f>
        <v>2026</v>
      </c>
      <c r="D776" s="4" t="str">
        <f>"Q"&amp;ROUNDUP(MONTH(SalesDataTable[[#This Row],[Order Date]])/3,0)</f>
        <v>Q2</v>
      </c>
      <c r="E776" s="4" t="str">
        <f>TEXT(SalesDataTable[[#This Row],[Order Date]],"MMM")</f>
        <v>May</v>
      </c>
      <c r="F776" s="4" t="s">
        <v>0</v>
      </c>
      <c r="G776" s="4" t="s">
        <v>1</v>
      </c>
      <c r="H776" s="4" t="s">
        <v>2</v>
      </c>
      <c r="I776" s="4" t="s">
        <v>3</v>
      </c>
      <c r="J776" s="4" t="s">
        <v>23</v>
      </c>
      <c r="K776" s="4" t="s">
        <v>29</v>
      </c>
      <c r="L776" s="9">
        <v>3</v>
      </c>
      <c r="M776" s="6">
        <v>198.5</v>
      </c>
      <c r="N776" s="7">
        <v>0</v>
      </c>
      <c r="O776" s="6">
        <v>102.23</v>
      </c>
      <c r="P776" s="6">
        <f t="shared" si="48"/>
        <v>595.5</v>
      </c>
      <c r="Q776" s="6">
        <f t="shared" si="49"/>
        <v>306.69</v>
      </c>
      <c r="R776" s="6">
        <f t="shared" si="50"/>
        <v>288.81</v>
      </c>
      <c r="S776" s="8">
        <f t="shared" si="51"/>
        <v>0.48498740554156172</v>
      </c>
      <c r="T776" s="5">
        <f>YEAR(SalesDataTable[[#This Row],[Order Date]])</f>
        <v>2026</v>
      </c>
    </row>
    <row r="777" spans="1:20" ht="15.6">
      <c r="A777" s="2">
        <v>4509</v>
      </c>
      <c r="B777" s="3">
        <v>46151</v>
      </c>
      <c r="C777" s="13">
        <f>YEAR(SalesDataTable[[#This Row],[Order Date]])</f>
        <v>2026</v>
      </c>
      <c r="D777" s="4" t="str">
        <f>"Q"&amp;ROUNDUP(MONTH(SalesDataTable[[#This Row],[Order Date]])/3,0)</f>
        <v>Q2</v>
      </c>
      <c r="E777" s="4" t="str">
        <f>TEXT(SalesDataTable[[#This Row],[Order Date]],"MMM")</f>
        <v>May</v>
      </c>
      <c r="F777" s="4" t="s">
        <v>20</v>
      </c>
      <c r="G777" s="4" t="s">
        <v>33</v>
      </c>
      <c r="H777" s="4" t="s">
        <v>2</v>
      </c>
      <c r="I777" s="4" t="s">
        <v>13</v>
      </c>
      <c r="J777" s="4" t="s">
        <v>9</v>
      </c>
      <c r="K777" s="4" t="s">
        <v>37</v>
      </c>
      <c r="L777" s="9">
        <v>1</v>
      </c>
      <c r="M777" s="6">
        <v>152.80000000000001</v>
      </c>
      <c r="N777" s="7">
        <v>0.1</v>
      </c>
      <c r="O777" s="6">
        <v>77.67</v>
      </c>
      <c r="P777" s="6">
        <f t="shared" si="48"/>
        <v>137.52000000000001</v>
      </c>
      <c r="Q777" s="6">
        <f t="shared" si="49"/>
        <v>77.67</v>
      </c>
      <c r="R777" s="6">
        <f t="shared" si="50"/>
        <v>59.850000000000009</v>
      </c>
      <c r="S777" s="8">
        <f t="shared" si="51"/>
        <v>0.43520942408376967</v>
      </c>
      <c r="T777" s="5">
        <f>YEAR(SalesDataTable[[#This Row],[Order Date]])</f>
        <v>2026</v>
      </c>
    </row>
    <row r="778" spans="1:20" ht="15.6">
      <c r="A778" s="2">
        <v>4677</v>
      </c>
      <c r="B778" s="3">
        <v>46151</v>
      </c>
      <c r="C778" s="13">
        <f>YEAR(SalesDataTable[[#This Row],[Order Date]])</f>
        <v>2026</v>
      </c>
      <c r="D778" s="4" t="str">
        <f>"Q"&amp;ROUNDUP(MONTH(SalesDataTable[[#This Row],[Order Date]])/3,0)</f>
        <v>Q2</v>
      </c>
      <c r="E778" s="4" t="str">
        <f>TEXT(SalesDataTable[[#This Row],[Order Date]],"MMM")</f>
        <v>May</v>
      </c>
      <c r="F778" s="4" t="s">
        <v>6</v>
      </c>
      <c r="G778" s="4" t="s">
        <v>49</v>
      </c>
      <c r="H778" s="4" t="s">
        <v>2</v>
      </c>
      <c r="I778" s="4" t="s">
        <v>16</v>
      </c>
      <c r="J778" s="4" t="s">
        <v>14</v>
      </c>
      <c r="K778" s="4" t="s">
        <v>48</v>
      </c>
      <c r="L778" s="9">
        <v>2</v>
      </c>
      <c r="M778" s="6">
        <v>161.47999999999999</v>
      </c>
      <c r="N778" s="7">
        <v>0</v>
      </c>
      <c r="O778" s="6">
        <v>85.03</v>
      </c>
      <c r="P778" s="6">
        <f t="shared" si="48"/>
        <v>322.95999999999998</v>
      </c>
      <c r="Q778" s="6">
        <f t="shared" si="49"/>
        <v>170.06</v>
      </c>
      <c r="R778" s="6">
        <f t="shared" si="50"/>
        <v>152.89999999999998</v>
      </c>
      <c r="S778" s="8">
        <f t="shared" si="51"/>
        <v>0.47343324250681196</v>
      </c>
      <c r="T778" s="5">
        <f>YEAR(SalesDataTable[[#This Row],[Order Date]])</f>
        <v>2026</v>
      </c>
    </row>
    <row r="779" spans="1:20" ht="15.6">
      <c r="A779" s="2">
        <v>4867</v>
      </c>
      <c r="B779" s="3">
        <v>46151</v>
      </c>
      <c r="C779" s="13">
        <f>YEAR(SalesDataTable[[#This Row],[Order Date]])</f>
        <v>2026</v>
      </c>
      <c r="D779" s="4" t="str">
        <f>"Q"&amp;ROUNDUP(MONTH(SalesDataTable[[#This Row],[Order Date]])/3,0)</f>
        <v>Q2</v>
      </c>
      <c r="E779" s="4" t="str">
        <f>TEXT(SalesDataTable[[#This Row],[Order Date]],"MMM")</f>
        <v>May</v>
      </c>
      <c r="F779" s="4" t="s">
        <v>6</v>
      </c>
      <c r="G779" s="4" t="s">
        <v>27</v>
      </c>
      <c r="H779" s="4" t="s">
        <v>19</v>
      </c>
      <c r="I779" s="4" t="s">
        <v>3</v>
      </c>
      <c r="J779" s="4" t="s">
        <v>4</v>
      </c>
      <c r="K779" s="4" t="s">
        <v>5</v>
      </c>
      <c r="L779" s="9">
        <v>1</v>
      </c>
      <c r="M779" s="6">
        <v>82.86</v>
      </c>
      <c r="N779" s="7">
        <v>0</v>
      </c>
      <c r="O779" s="6">
        <v>42.67</v>
      </c>
      <c r="P779" s="6">
        <f t="shared" si="48"/>
        <v>82.86</v>
      </c>
      <c r="Q779" s="6">
        <f t="shared" si="49"/>
        <v>42.67</v>
      </c>
      <c r="R779" s="6">
        <f t="shared" si="50"/>
        <v>40.19</v>
      </c>
      <c r="S779" s="8">
        <f t="shared" si="51"/>
        <v>0.48503499879314504</v>
      </c>
      <c r="T779" s="5">
        <f>YEAR(SalesDataTable[[#This Row],[Order Date]])</f>
        <v>2026</v>
      </c>
    </row>
    <row r="780" spans="1:20" ht="15.6">
      <c r="A780" s="2">
        <v>1615</v>
      </c>
      <c r="B780" s="3">
        <v>46152</v>
      </c>
      <c r="C780" s="13">
        <f>YEAR(SalesDataTable[[#This Row],[Order Date]])</f>
        <v>2026</v>
      </c>
      <c r="D780" s="4" t="str">
        <f>"Q"&amp;ROUNDUP(MONTH(SalesDataTable[[#This Row],[Order Date]])/3,0)</f>
        <v>Q2</v>
      </c>
      <c r="E780" s="4" t="str">
        <f>TEXT(SalesDataTable[[#This Row],[Order Date]],"MMM")</f>
        <v>May</v>
      </c>
      <c r="F780" s="4" t="s">
        <v>20</v>
      </c>
      <c r="G780" s="4" t="s">
        <v>21</v>
      </c>
      <c r="H780" s="4" t="s">
        <v>2</v>
      </c>
      <c r="I780" s="4" t="s">
        <v>13</v>
      </c>
      <c r="J780" s="4" t="s">
        <v>34</v>
      </c>
      <c r="K780" s="4" t="s">
        <v>45</v>
      </c>
      <c r="L780" s="9">
        <v>1</v>
      </c>
      <c r="M780" s="6">
        <v>51.15</v>
      </c>
      <c r="N780" s="7">
        <v>0</v>
      </c>
      <c r="O780" s="6">
        <v>21.39</v>
      </c>
      <c r="P780" s="6">
        <f t="shared" si="48"/>
        <v>51.15</v>
      </c>
      <c r="Q780" s="6">
        <f t="shared" si="49"/>
        <v>21.39</v>
      </c>
      <c r="R780" s="6">
        <f t="shared" si="50"/>
        <v>29.759999999999998</v>
      </c>
      <c r="S780" s="8">
        <f t="shared" si="51"/>
        <v>0.58181818181818179</v>
      </c>
      <c r="T780" s="5">
        <f>YEAR(SalesDataTable[[#This Row],[Order Date]])</f>
        <v>2026</v>
      </c>
    </row>
    <row r="781" spans="1:20" ht="15.6">
      <c r="A781" s="2">
        <v>1812</v>
      </c>
      <c r="B781" s="3">
        <v>46152</v>
      </c>
      <c r="C781" s="13">
        <f>YEAR(SalesDataTable[[#This Row],[Order Date]])</f>
        <v>2026</v>
      </c>
      <c r="D781" s="4" t="str">
        <f>"Q"&amp;ROUNDUP(MONTH(SalesDataTable[[#This Row],[Order Date]])/3,0)</f>
        <v>Q2</v>
      </c>
      <c r="E781" s="4" t="str">
        <f>TEXT(SalesDataTable[[#This Row],[Order Date]],"MMM")</f>
        <v>May</v>
      </c>
      <c r="F781" s="4" t="s">
        <v>11</v>
      </c>
      <c r="G781" s="4" t="s">
        <v>12</v>
      </c>
      <c r="H781" s="4" t="s">
        <v>8</v>
      </c>
      <c r="I781" s="4" t="s">
        <v>16</v>
      </c>
      <c r="J781" s="4" t="s">
        <v>34</v>
      </c>
      <c r="K781" s="4" t="s">
        <v>45</v>
      </c>
      <c r="L781" s="9">
        <v>12</v>
      </c>
      <c r="M781" s="6">
        <v>50.53</v>
      </c>
      <c r="N781" s="7">
        <v>0.1</v>
      </c>
      <c r="O781" s="6">
        <v>22.09</v>
      </c>
      <c r="P781" s="6">
        <f t="shared" si="48"/>
        <v>545.72400000000005</v>
      </c>
      <c r="Q781" s="6">
        <f t="shared" si="49"/>
        <v>265.08</v>
      </c>
      <c r="R781" s="6">
        <f t="shared" si="50"/>
        <v>280.64400000000006</v>
      </c>
      <c r="S781" s="8">
        <f t="shared" si="51"/>
        <v>0.5142599555819426</v>
      </c>
      <c r="T781" s="5">
        <f>YEAR(SalesDataTable[[#This Row],[Order Date]])</f>
        <v>2026</v>
      </c>
    </row>
    <row r="782" spans="1:20" ht="15.6">
      <c r="A782" s="2">
        <v>3645</v>
      </c>
      <c r="B782" s="3">
        <v>46152</v>
      </c>
      <c r="C782" s="13">
        <f>YEAR(SalesDataTable[[#This Row],[Order Date]])</f>
        <v>2026</v>
      </c>
      <c r="D782" s="4" t="str">
        <f>"Q"&amp;ROUNDUP(MONTH(SalesDataTable[[#This Row],[Order Date]])/3,0)</f>
        <v>Q2</v>
      </c>
      <c r="E782" s="4" t="str">
        <f>TEXT(SalesDataTable[[#This Row],[Order Date]],"MMM")</f>
        <v>May</v>
      </c>
      <c r="F782" s="4" t="s">
        <v>6</v>
      </c>
      <c r="G782" s="4" t="s">
        <v>7</v>
      </c>
      <c r="H782" s="4" t="s">
        <v>28</v>
      </c>
      <c r="I782" s="4" t="s">
        <v>3</v>
      </c>
      <c r="J782" s="4" t="s">
        <v>4</v>
      </c>
      <c r="K782" s="4" t="s">
        <v>22</v>
      </c>
      <c r="L782" s="9">
        <v>2</v>
      </c>
      <c r="M782" s="6">
        <v>50.93</v>
      </c>
      <c r="N782" s="7">
        <v>0</v>
      </c>
      <c r="O782" s="6">
        <v>22.91</v>
      </c>
      <c r="P782" s="6">
        <f t="shared" si="48"/>
        <v>101.86</v>
      </c>
      <c r="Q782" s="6">
        <f t="shared" si="49"/>
        <v>45.82</v>
      </c>
      <c r="R782" s="6">
        <f t="shared" si="50"/>
        <v>56.04</v>
      </c>
      <c r="S782" s="8">
        <f t="shared" si="51"/>
        <v>0.55016689573924993</v>
      </c>
      <c r="T782" s="5">
        <f>YEAR(SalesDataTable[[#This Row],[Order Date]])</f>
        <v>2026</v>
      </c>
    </row>
    <row r="783" spans="1:20" ht="15.6">
      <c r="A783" s="2">
        <v>3804</v>
      </c>
      <c r="B783" s="3">
        <v>46152</v>
      </c>
      <c r="C783" s="13">
        <f>YEAR(SalesDataTable[[#This Row],[Order Date]])</f>
        <v>2026</v>
      </c>
      <c r="D783" s="4" t="str">
        <f>"Q"&amp;ROUNDUP(MONTH(SalesDataTable[[#This Row],[Order Date]])/3,0)</f>
        <v>Q2</v>
      </c>
      <c r="E783" s="4" t="str">
        <f>TEXT(SalesDataTable[[#This Row],[Order Date]],"MMM")</f>
        <v>May</v>
      </c>
      <c r="F783" s="4" t="s">
        <v>11</v>
      </c>
      <c r="G783" s="4" t="s">
        <v>25</v>
      </c>
      <c r="H783" s="4" t="s">
        <v>2</v>
      </c>
      <c r="I783" s="4" t="s">
        <v>3</v>
      </c>
      <c r="J783" s="4" t="s">
        <v>34</v>
      </c>
      <c r="K783" s="4" t="s">
        <v>45</v>
      </c>
      <c r="L783" s="9">
        <v>2</v>
      </c>
      <c r="M783" s="6">
        <v>50.79</v>
      </c>
      <c r="N783" s="7">
        <v>0.05</v>
      </c>
      <c r="O783" s="6">
        <v>21.83</v>
      </c>
      <c r="P783" s="6">
        <f t="shared" si="48"/>
        <v>96.500999999999991</v>
      </c>
      <c r="Q783" s="6">
        <f t="shared" si="49"/>
        <v>43.66</v>
      </c>
      <c r="R783" s="6">
        <f t="shared" si="50"/>
        <v>52.840999999999994</v>
      </c>
      <c r="S783" s="8">
        <f t="shared" si="51"/>
        <v>0.54756945523880585</v>
      </c>
      <c r="T783" s="5">
        <f>YEAR(SalesDataTable[[#This Row],[Order Date]])</f>
        <v>2026</v>
      </c>
    </row>
    <row r="784" spans="1:20" ht="15.6">
      <c r="A784" s="2">
        <v>4367</v>
      </c>
      <c r="B784" s="3">
        <v>46152</v>
      </c>
      <c r="C784" s="13">
        <f>YEAR(SalesDataTable[[#This Row],[Order Date]])</f>
        <v>2026</v>
      </c>
      <c r="D784" s="4" t="str">
        <f>"Q"&amp;ROUNDUP(MONTH(SalesDataTable[[#This Row],[Order Date]])/3,0)</f>
        <v>Q2</v>
      </c>
      <c r="E784" s="4" t="str">
        <f>TEXT(SalesDataTable[[#This Row],[Order Date]],"MMM")</f>
        <v>May</v>
      </c>
      <c r="F784" s="4" t="s">
        <v>20</v>
      </c>
      <c r="G784" s="4" t="s">
        <v>33</v>
      </c>
      <c r="H784" s="4" t="s">
        <v>2</v>
      </c>
      <c r="I784" s="4" t="s">
        <v>16</v>
      </c>
      <c r="J784" s="4" t="s">
        <v>14</v>
      </c>
      <c r="K784" s="4" t="s">
        <v>48</v>
      </c>
      <c r="L784" s="9">
        <v>5</v>
      </c>
      <c r="M784" s="6">
        <v>160.94</v>
      </c>
      <c r="N784" s="7">
        <v>0.1</v>
      </c>
      <c r="O784" s="6">
        <v>88.89</v>
      </c>
      <c r="P784" s="6">
        <f t="shared" si="48"/>
        <v>724.23</v>
      </c>
      <c r="Q784" s="6">
        <f t="shared" si="49"/>
        <v>444.45</v>
      </c>
      <c r="R784" s="6">
        <f t="shared" si="50"/>
        <v>279.78000000000003</v>
      </c>
      <c r="S784" s="8">
        <f t="shared" si="51"/>
        <v>0.38631374011018604</v>
      </c>
      <c r="T784" s="5">
        <f>YEAR(SalesDataTable[[#This Row],[Order Date]])</f>
        <v>2026</v>
      </c>
    </row>
    <row r="785" spans="1:20" ht="15.6">
      <c r="A785" s="2">
        <v>4746</v>
      </c>
      <c r="B785" s="3">
        <v>46152</v>
      </c>
      <c r="C785" s="13">
        <f>YEAR(SalesDataTable[[#This Row],[Order Date]])</f>
        <v>2026</v>
      </c>
      <c r="D785" s="4" t="str">
        <f>"Q"&amp;ROUNDUP(MONTH(SalesDataTable[[#This Row],[Order Date]])/3,0)</f>
        <v>Q2</v>
      </c>
      <c r="E785" s="4" t="str">
        <f>TEXT(SalesDataTable[[#This Row],[Order Date]],"MMM")</f>
        <v>May</v>
      </c>
      <c r="F785" s="4" t="s">
        <v>6</v>
      </c>
      <c r="G785" s="4" t="s">
        <v>7</v>
      </c>
      <c r="H785" s="4" t="s">
        <v>2</v>
      </c>
      <c r="I785" s="4" t="s">
        <v>3</v>
      </c>
      <c r="J785" s="4" t="s">
        <v>34</v>
      </c>
      <c r="K785" s="4" t="s">
        <v>42</v>
      </c>
      <c r="L785" s="9">
        <v>2</v>
      </c>
      <c r="M785" s="6">
        <v>36.409999999999997</v>
      </c>
      <c r="N785" s="7">
        <v>0</v>
      </c>
      <c r="O785" s="6">
        <v>13.92</v>
      </c>
      <c r="P785" s="6">
        <f t="shared" si="48"/>
        <v>72.819999999999993</v>
      </c>
      <c r="Q785" s="6">
        <f t="shared" si="49"/>
        <v>27.84</v>
      </c>
      <c r="R785" s="6">
        <f t="shared" si="50"/>
        <v>44.97999999999999</v>
      </c>
      <c r="S785" s="8">
        <f t="shared" si="51"/>
        <v>0.61768744850315838</v>
      </c>
      <c r="T785" s="5">
        <f>YEAR(SalesDataTable[[#This Row],[Order Date]])</f>
        <v>2026</v>
      </c>
    </row>
    <row r="786" spans="1:20" ht="15.6">
      <c r="A786" s="2">
        <v>4795</v>
      </c>
      <c r="B786" s="3">
        <v>46152</v>
      </c>
      <c r="C786" s="13">
        <f>YEAR(SalesDataTable[[#This Row],[Order Date]])</f>
        <v>2026</v>
      </c>
      <c r="D786" s="4" t="str">
        <f>"Q"&amp;ROUNDUP(MONTH(SalesDataTable[[#This Row],[Order Date]])/3,0)</f>
        <v>Q2</v>
      </c>
      <c r="E786" s="4" t="str">
        <f>TEXT(SalesDataTable[[#This Row],[Order Date]],"MMM")</f>
        <v>May</v>
      </c>
      <c r="F786" s="4" t="s">
        <v>20</v>
      </c>
      <c r="G786" s="4" t="s">
        <v>21</v>
      </c>
      <c r="H786" s="4" t="s">
        <v>28</v>
      </c>
      <c r="I786" s="4" t="s">
        <v>3</v>
      </c>
      <c r="J786" s="4" t="s">
        <v>9</v>
      </c>
      <c r="K786" s="4" t="s">
        <v>46</v>
      </c>
      <c r="L786" s="9">
        <v>2</v>
      </c>
      <c r="M786" s="6">
        <v>72.25</v>
      </c>
      <c r="N786" s="7">
        <v>0</v>
      </c>
      <c r="O786" s="6">
        <v>32.25</v>
      </c>
      <c r="P786" s="6">
        <f t="shared" si="48"/>
        <v>144.5</v>
      </c>
      <c r="Q786" s="6">
        <f t="shared" si="49"/>
        <v>64.5</v>
      </c>
      <c r="R786" s="6">
        <f t="shared" si="50"/>
        <v>80</v>
      </c>
      <c r="S786" s="8">
        <f t="shared" si="51"/>
        <v>0.55363321799307963</v>
      </c>
      <c r="T786" s="5">
        <f>YEAR(SalesDataTable[[#This Row],[Order Date]])</f>
        <v>2026</v>
      </c>
    </row>
    <row r="787" spans="1:20" ht="15.6">
      <c r="A787" s="2">
        <v>4800</v>
      </c>
      <c r="B787" s="3">
        <v>46152</v>
      </c>
      <c r="C787" s="13">
        <f>YEAR(SalesDataTable[[#This Row],[Order Date]])</f>
        <v>2026</v>
      </c>
      <c r="D787" s="4" t="str">
        <f>"Q"&amp;ROUNDUP(MONTH(SalesDataTable[[#This Row],[Order Date]])/3,0)</f>
        <v>Q2</v>
      </c>
      <c r="E787" s="4" t="str">
        <f>TEXT(SalesDataTable[[#This Row],[Order Date]],"MMM")</f>
        <v>May</v>
      </c>
      <c r="F787" s="4" t="s">
        <v>20</v>
      </c>
      <c r="G787" s="4" t="s">
        <v>33</v>
      </c>
      <c r="H787" s="4" t="s">
        <v>19</v>
      </c>
      <c r="I787" s="4" t="s">
        <v>13</v>
      </c>
      <c r="J787" s="4" t="s">
        <v>4</v>
      </c>
      <c r="K787" s="4" t="s">
        <v>30</v>
      </c>
      <c r="L787" s="9">
        <v>4</v>
      </c>
      <c r="M787" s="6">
        <v>103.36</v>
      </c>
      <c r="N787" s="7">
        <v>0</v>
      </c>
      <c r="O787" s="6">
        <v>51.59</v>
      </c>
      <c r="P787" s="6">
        <f t="shared" si="48"/>
        <v>413.44</v>
      </c>
      <c r="Q787" s="6">
        <f t="shared" si="49"/>
        <v>206.36</v>
      </c>
      <c r="R787" s="6">
        <f t="shared" si="50"/>
        <v>207.07999999999998</v>
      </c>
      <c r="S787" s="8">
        <f t="shared" si="51"/>
        <v>0.50087074303405565</v>
      </c>
      <c r="T787" s="5">
        <f>YEAR(SalesDataTable[[#This Row],[Order Date]])</f>
        <v>2026</v>
      </c>
    </row>
    <row r="788" spans="1:20" ht="15.6">
      <c r="A788" s="2">
        <v>5018</v>
      </c>
      <c r="B788" s="3">
        <v>46152</v>
      </c>
      <c r="C788" s="13">
        <f>YEAR(SalesDataTable[[#This Row],[Order Date]])</f>
        <v>2026</v>
      </c>
      <c r="D788" s="4" t="str">
        <f>"Q"&amp;ROUNDUP(MONTH(SalesDataTable[[#This Row],[Order Date]])/3,0)</f>
        <v>Q2</v>
      </c>
      <c r="E788" s="4" t="str">
        <f>TEXT(SalesDataTable[[#This Row],[Order Date]],"MMM")</f>
        <v>May</v>
      </c>
      <c r="F788" s="4" t="s">
        <v>11</v>
      </c>
      <c r="G788" s="4" t="s">
        <v>12</v>
      </c>
      <c r="H788" s="4" t="s">
        <v>8</v>
      </c>
      <c r="I788" s="4" t="s">
        <v>16</v>
      </c>
      <c r="J788" s="4" t="s">
        <v>9</v>
      </c>
      <c r="K788" s="4" t="s">
        <v>17</v>
      </c>
      <c r="L788" s="9">
        <v>4</v>
      </c>
      <c r="M788" s="6">
        <v>145.85</v>
      </c>
      <c r="N788" s="7">
        <v>0.15</v>
      </c>
      <c r="O788" s="6">
        <v>79.69</v>
      </c>
      <c r="P788" s="6">
        <f t="shared" si="48"/>
        <v>495.89</v>
      </c>
      <c r="Q788" s="6">
        <f t="shared" si="49"/>
        <v>318.76</v>
      </c>
      <c r="R788" s="6">
        <f t="shared" si="50"/>
        <v>177.13</v>
      </c>
      <c r="S788" s="8">
        <f t="shared" si="51"/>
        <v>0.35719615237250196</v>
      </c>
      <c r="T788" s="5">
        <f>YEAR(SalesDataTable[[#This Row],[Order Date]])</f>
        <v>2026</v>
      </c>
    </row>
    <row r="789" spans="1:20" ht="15.6">
      <c r="A789" s="2">
        <v>474</v>
      </c>
      <c r="B789" s="3">
        <v>46153</v>
      </c>
      <c r="C789" s="13">
        <f>YEAR(SalesDataTable[[#This Row],[Order Date]])</f>
        <v>2026</v>
      </c>
      <c r="D789" s="4" t="str">
        <f>"Q"&amp;ROUNDUP(MONTH(SalesDataTable[[#This Row],[Order Date]])/3,0)</f>
        <v>Q2</v>
      </c>
      <c r="E789" s="4" t="str">
        <f>TEXT(SalesDataTable[[#This Row],[Order Date]],"MMM")</f>
        <v>May</v>
      </c>
      <c r="F789" s="4" t="s">
        <v>6</v>
      </c>
      <c r="G789" s="4" t="s">
        <v>43</v>
      </c>
      <c r="H789" s="4" t="s">
        <v>2</v>
      </c>
      <c r="I789" s="4" t="s">
        <v>3</v>
      </c>
      <c r="J789" s="4" t="s">
        <v>4</v>
      </c>
      <c r="K789" s="4" t="s">
        <v>30</v>
      </c>
      <c r="L789" s="9">
        <v>2</v>
      </c>
      <c r="M789" s="6">
        <v>100.49</v>
      </c>
      <c r="N789" s="7">
        <v>0.1</v>
      </c>
      <c r="O789" s="6">
        <v>50.11</v>
      </c>
      <c r="P789" s="6">
        <f t="shared" si="48"/>
        <v>180.88200000000001</v>
      </c>
      <c r="Q789" s="6">
        <f t="shared" si="49"/>
        <v>100.22</v>
      </c>
      <c r="R789" s="6">
        <f t="shared" si="50"/>
        <v>80.662000000000006</v>
      </c>
      <c r="S789" s="8">
        <f t="shared" si="51"/>
        <v>0.44593713028383147</v>
      </c>
      <c r="T789" s="5">
        <f>YEAR(SalesDataTable[[#This Row],[Order Date]])</f>
        <v>2026</v>
      </c>
    </row>
    <row r="790" spans="1:20" ht="15.6">
      <c r="A790" s="2">
        <v>1175</v>
      </c>
      <c r="B790" s="3">
        <v>46153</v>
      </c>
      <c r="C790" s="13">
        <f>YEAR(SalesDataTable[[#This Row],[Order Date]])</f>
        <v>2026</v>
      </c>
      <c r="D790" s="4" t="str">
        <f>"Q"&amp;ROUNDUP(MONTH(SalesDataTable[[#This Row],[Order Date]])/3,0)</f>
        <v>Q2</v>
      </c>
      <c r="E790" s="4" t="str">
        <f>TEXT(SalesDataTable[[#This Row],[Order Date]],"MMM")</f>
        <v>May</v>
      </c>
      <c r="F790" s="4" t="s">
        <v>11</v>
      </c>
      <c r="G790" s="4" t="s">
        <v>52</v>
      </c>
      <c r="H790" s="4" t="s">
        <v>8</v>
      </c>
      <c r="I790" s="4" t="s">
        <v>3</v>
      </c>
      <c r="J790" s="4" t="s">
        <v>23</v>
      </c>
      <c r="K790" s="4" t="s">
        <v>24</v>
      </c>
      <c r="L790" s="9">
        <v>4</v>
      </c>
      <c r="M790" s="6">
        <v>332.89</v>
      </c>
      <c r="N790" s="7">
        <v>0.1</v>
      </c>
      <c r="O790" s="6">
        <v>198.06</v>
      </c>
      <c r="P790" s="6">
        <f t="shared" si="48"/>
        <v>1198.404</v>
      </c>
      <c r="Q790" s="6">
        <f t="shared" si="49"/>
        <v>792.24</v>
      </c>
      <c r="R790" s="6">
        <f t="shared" si="50"/>
        <v>406.16399999999999</v>
      </c>
      <c r="S790" s="8">
        <f t="shared" si="51"/>
        <v>0.33892076461694054</v>
      </c>
      <c r="T790" s="5">
        <f>YEAR(SalesDataTable[[#This Row],[Order Date]])</f>
        <v>2026</v>
      </c>
    </row>
    <row r="791" spans="1:20" ht="15.6">
      <c r="A791" s="2">
        <v>2015</v>
      </c>
      <c r="B791" s="3">
        <v>46153</v>
      </c>
      <c r="C791" s="13">
        <f>YEAR(SalesDataTable[[#This Row],[Order Date]])</f>
        <v>2026</v>
      </c>
      <c r="D791" s="4" t="str">
        <f>"Q"&amp;ROUNDUP(MONTH(SalesDataTable[[#This Row],[Order Date]])/3,0)</f>
        <v>Q2</v>
      </c>
      <c r="E791" s="4" t="str">
        <f>TEXT(SalesDataTable[[#This Row],[Order Date]],"MMM")</f>
        <v>May</v>
      </c>
      <c r="F791" s="4" t="s">
        <v>6</v>
      </c>
      <c r="G791" s="4" t="s">
        <v>43</v>
      </c>
      <c r="H791" s="4" t="s">
        <v>2</v>
      </c>
      <c r="I791" s="4" t="s">
        <v>13</v>
      </c>
      <c r="J791" s="4" t="s">
        <v>9</v>
      </c>
      <c r="K791" s="4" t="s">
        <v>37</v>
      </c>
      <c r="L791" s="9">
        <v>1</v>
      </c>
      <c r="M791" s="6">
        <v>154.6</v>
      </c>
      <c r="N791" s="7">
        <v>0</v>
      </c>
      <c r="O791" s="6">
        <v>80.05</v>
      </c>
      <c r="P791" s="6">
        <f t="shared" si="48"/>
        <v>154.6</v>
      </c>
      <c r="Q791" s="6">
        <f t="shared" si="49"/>
        <v>80.05</v>
      </c>
      <c r="R791" s="6">
        <f t="shared" si="50"/>
        <v>74.55</v>
      </c>
      <c r="S791" s="8">
        <f t="shared" si="51"/>
        <v>0.48221216041397152</v>
      </c>
      <c r="T791" s="5">
        <f>YEAR(SalesDataTable[[#This Row],[Order Date]])</f>
        <v>2026</v>
      </c>
    </row>
    <row r="792" spans="1:20" ht="15.6">
      <c r="A792" s="2">
        <v>2196</v>
      </c>
      <c r="B792" s="3">
        <v>46153</v>
      </c>
      <c r="C792" s="13">
        <f>YEAR(SalesDataTable[[#This Row],[Order Date]])</f>
        <v>2026</v>
      </c>
      <c r="D792" s="4" t="str">
        <f>"Q"&amp;ROUNDUP(MONTH(SalesDataTable[[#This Row],[Order Date]])/3,0)</f>
        <v>Q2</v>
      </c>
      <c r="E792" s="4" t="str">
        <f>TEXT(SalesDataTable[[#This Row],[Order Date]],"MMM")</f>
        <v>May</v>
      </c>
      <c r="F792" s="4" t="s">
        <v>20</v>
      </c>
      <c r="G792" s="4" t="s">
        <v>21</v>
      </c>
      <c r="H792" s="4" t="s">
        <v>28</v>
      </c>
      <c r="I792" s="4" t="s">
        <v>3</v>
      </c>
      <c r="J792" s="4" t="s">
        <v>4</v>
      </c>
      <c r="K792" s="4" t="s">
        <v>5</v>
      </c>
      <c r="L792" s="9">
        <v>1</v>
      </c>
      <c r="M792" s="6">
        <v>83.23</v>
      </c>
      <c r="N792" s="7">
        <v>0.05</v>
      </c>
      <c r="O792" s="6">
        <v>43.82</v>
      </c>
      <c r="P792" s="6">
        <f t="shared" si="48"/>
        <v>79.0685</v>
      </c>
      <c r="Q792" s="6">
        <f t="shared" si="49"/>
        <v>43.82</v>
      </c>
      <c r="R792" s="6">
        <f t="shared" si="50"/>
        <v>35.2485</v>
      </c>
      <c r="S792" s="8">
        <f t="shared" si="51"/>
        <v>0.44579699880483376</v>
      </c>
      <c r="T792" s="5">
        <f>YEAR(SalesDataTable[[#This Row],[Order Date]])</f>
        <v>2026</v>
      </c>
    </row>
    <row r="793" spans="1:20" ht="15.6">
      <c r="A793" s="2">
        <v>3508</v>
      </c>
      <c r="B793" s="3">
        <v>46153</v>
      </c>
      <c r="C793" s="13">
        <f>YEAR(SalesDataTable[[#This Row],[Order Date]])</f>
        <v>2026</v>
      </c>
      <c r="D793" s="4" t="str">
        <f>"Q"&amp;ROUNDUP(MONTH(SalesDataTable[[#This Row],[Order Date]])/3,0)</f>
        <v>Q2</v>
      </c>
      <c r="E793" s="4" t="str">
        <f>TEXT(SalesDataTable[[#This Row],[Order Date]],"MMM")</f>
        <v>May</v>
      </c>
      <c r="F793" s="4" t="s">
        <v>6</v>
      </c>
      <c r="G793" s="4" t="s">
        <v>43</v>
      </c>
      <c r="H793" s="4" t="s">
        <v>28</v>
      </c>
      <c r="I793" s="4" t="s">
        <v>3</v>
      </c>
      <c r="J793" s="4" t="s">
        <v>14</v>
      </c>
      <c r="K793" s="4" t="s">
        <v>32</v>
      </c>
      <c r="L793" s="9">
        <v>3</v>
      </c>
      <c r="M793" s="6">
        <v>46.23</v>
      </c>
      <c r="N793" s="7">
        <v>0</v>
      </c>
      <c r="O793" s="6">
        <v>18.47</v>
      </c>
      <c r="P793" s="6">
        <f t="shared" si="48"/>
        <v>138.69</v>
      </c>
      <c r="Q793" s="6">
        <f t="shared" si="49"/>
        <v>55.41</v>
      </c>
      <c r="R793" s="6">
        <f t="shared" si="50"/>
        <v>83.28</v>
      </c>
      <c r="S793" s="8">
        <f t="shared" si="51"/>
        <v>0.60047588146225395</v>
      </c>
      <c r="T793" s="5">
        <f>YEAR(SalesDataTable[[#This Row],[Order Date]])</f>
        <v>2026</v>
      </c>
    </row>
    <row r="794" spans="1:20" ht="15.6">
      <c r="A794" s="2">
        <v>3516</v>
      </c>
      <c r="B794" s="3">
        <v>46153</v>
      </c>
      <c r="C794" s="13">
        <f>YEAR(SalesDataTable[[#This Row],[Order Date]])</f>
        <v>2026</v>
      </c>
      <c r="D794" s="4" t="str">
        <f>"Q"&amp;ROUNDUP(MONTH(SalesDataTable[[#This Row],[Order Date]])/3,0)</f>
        <v>Q2</v>
      </c>
      <c r="E794" s="4" t="str">
        <f>TEXT(SalesDataTable[[#This Row],[Order Date]],"MMM")</f>
        <v>May</v>
      </c>
      <c r="F794" s="4" t="s">
        <v>20</v>
      </c>
      <c r="G794" s="4" t="s">
        <v>31</v>
      </c>
      <c r="H794" s="4" t="s">
        <v>28</v>
      </c>
      <c r="I794" s="4" t="s">
        <v>3</v>
      </c>
      <c r="J794" s="4" t="s">
        <v>23</v>
      </c>
      <c r="K794" s="4" t="s">
        <v>51</v>
      </c>
      <c r="L794" s="9">
        <v>1</v>
      </c>
      <c r="M794" s="6">
        <v>125.3</v>
      </c>
      <c r="N794" s="7">
        <v>0.05</v>
      </c>
      <c r="O794" s="6">
        <v>59.62</v>
      </c>
      <c r="P794" s="6">
        <f t="shared" si="48"/>
        <v>119.035</v>
      </c>
      <c r="Q794" s="6">
        <f t="shared" si="49"/>
        <v>59.62</v>
      </c>
      <c r="R794" s="6">
        <f t="shared" si="50"/>
        <v>59.414999999999999</v>
      </c>
      <c r="S794" s="8">
        <f t="shared" si="51"/>
        <v>0.49913890872432476</v>
      </c>
      <c r="T794" s="5">
        <f>YEAR(SalesDataTable[[#This Row],[Order Date]])</f>
        <v>2026</v>
      </c>
    </row>
    <row r="795" spans="1:20" ht="15.6">
      <c r="A795" s="2">
        <v>3570</v>
      </c>
      <c r="B795" s="3">
        <v>46153</v>
      </c>
      <c r="C795" s="13">
        <f>YEAR(SalesDataTable[[#This Row],[Order Date]])</f>
        <v>2026</v>
      </c>
      <c r="D795" s="4" t="str">
        <f>"Q"&amp;ROUNDUP(MONTH(SalesDataTable[[#This Row],[Order Date]])/3,0)</f>
        <v>Q2</v>
      </c>
      <c r="E795" s="4" t="str">
        <f>TEXT(SalesDataTable[[#This Row],[Order Date]],"MMM")</f>
        <v>May</v>
      </c>
      <c r="F795" s="4" t="s">
        <v>6</v>
      </c>
      <c r="G795" s="4" t="s">
        <v>43</v>
      </c>
      <c r="H795" s="4" t="s">
        <v>2</v>
      </c>
      <c r="I795" s="4" t="s">
        <v>16</v>
      </c>
      <c r="J795" s="4" t="s">
        <v>14</v>
      </c>
      <c r="K795" s="4" t="s">
        <v>15</v>
      </c>
      <c r="L795" s="9">
        <v>1</v>
      </c>
      <c r="M795" s="6">
        <v>36.159999999999997</v>
      </c>
      <c r="N795" s="7">
        <v>0.1</v>
      </c>
      <c r="O795" s="6">
        <v>13.38</v>
      </c>
      <c r="P795" s="6">
        <f t="shared" si="48"/>
        <v>32.543999999999997</v>
      </c>
      <c r="Q795" s="6">
        <f t="shared" si="49"/>
        <v>13.38</v>
      </c>
      <c r="R795" s="6">
        <f t="shared" si="50"/>
        <v>19.163999999999994</v>
      </c>
      <c r="S795" s="8">
        <f t="shared" si="51"/>
        <v>0.58886430678466062</v>
      </c>
      <c r="T795" s="5">
        <f>YEAR(SalesDataTable[[#This Row],[Order Date]])</f>
        <v>2026</v>
      </c>
    </row>
    <row r="796" spans="1:20" ht="15.6">
      <c r="A796" s="2">
        <v>4799</v>
      </c>
      <c r="B796" s="3">
        <v>46153</v>
      </c>
      <c r="C796" s="13">
        <f>YEAR(SalesDataTable[[#This Row],[Order Date]])</f>
        <v>2026</v>
      </c>
      <c r="D796" s="4" t="str">
        <f>"Q"&amp;ROUNDUP(MONTH(SalesDataTable[[#This Row],[Order Date]])/3,0)</f>
        <v>Q2</v>
      </c>
      <c r="E796" s="4" t="str">
        <f>TEXT(SalesDataTable[[#This Row],[Order Date]],"MMM")</f>
        <v>May</v>
      </c>
      <c r="F796" s="4" t="s">
        <v>20</v>
      </c>
      <c r="G796" s="4" t="s">
        <v>47</v>
      </c>
      <c r="H796" s="4" t="s">
        <v>2</v>
      </c>
      <c r="I796" s="4" t="s">
        <v>3</v>
      </c>
      <c r="J796" s="4" t="s">
        <v>23</v>
      </c>
      <c r="K796" s="4" t="s">
        <v>51</v>
      </c>
      <c r="L796" s="9">
        <v>1</v>
      </c>
      <c r="M796" s="6">
        <v>121.41</v>
      </c>
      <c r="N796" s="7">
        <v>0.05</v>
      </c>
      <c r="O796" s="6">
        <v>60.75</v>
      </c>
      <c r="P796" s="6">
        <f t="shared" si="48"/>
        <v>115.33949999999999</v>
      </c>
      <c r="Q796" s="6">
        <f t="shared" si="49"/>
        <v>60.75</v>
      </c>
      <c r="R796" s="6">
        <f t="shared" si="50"/>
        <v>54.589499999999987</v>
      </c>
      <c r="S796" s="8">
        <f t="shared" si="51"/>
        <v>0.47329405797666879</v>
      </c>
      <c r="T796" s="5">
        <f>YEAR(SalesDataTable[[#This Row],[Order Date]])</f>
        <v>2026</v>
      </c>
    </row>
    <row r="797" spans="1:20" ht="15.6">
      <c r="A797" s="2">
        <v>5156</v>
      </c>
      <c r="B797" s="3">
        <v>46153</v>
      </c>
      <c r="C797" s="13">
        <f>YEAR(SalesDataTable[[#This Row],[Order Date]])</f>
        <v>2026</v>
      </c>
      <c r="D797" s="4" t="str">
        <f>"Q"&amp;ROUNDUP(MONTH(SalesDataTable[[#This Row],[Order Date]])/3,0)</f>
        <v>Q2</v>
      </c>
      <c r="E797" s="4" t="str">
        <f>TEXT(SalesDataTable[[#This Row],[Order Date]],"MMM")</f>
        <v>May</v>
      </c>
      <c r="F797" s="4" t="s">
        <v>0</v>
      </c>
      <c r="G797" s="4" t="s">
        <v>1</v>
      </c>
      <c r="H797" s="4" t="s">
        <v>19</v>
      </c>
      <c r="I797" s="4" t="s">
        <v>13</v>
      </c>
      <c r="J797" s="4" t="s">
        <v>14</v>
      </c>
      <c r="K797" s="4" t="s">
        <v>44</v>
      </c>
      <c r="L797" s="9">
        <v>3</v>
      </c>
      <c r="M797" s="6">
        <v>132.58000000000001</v>
      </c>
      <c r="N797" s="7">
        <v>0.1</v>
      </c>
      <c r="O797" s="6">
        <v>67.88</v>
      </c>
      <c r="P797" s="6">
        <f t="shared" si="48"/>
        <v>357.96600000000001</v>
      </c>
      <c r="Q797" s="6">
        <f t="shared" si="49"/>
        <v>203.64</v>
      </c>
      <c r="R797" s="6">
        <f t="shared" si="50"/>
        <v>154.32600000000002</v>
      </c>
      <c r="S797" s="8">
        <f t="shared" si="51"/>
        <v>0.43111915656794225</v>
      </c>
      <c r="T797" s="5">
        <f>YEAR(SalesDataTable[[#This Row],[Order Date]])</f>
        <v>2026</v>
      </c>
    </row>
    <row r="798" spans="1:20" ht="15.6">
      <c r="A798" s="2">
        <v>526</v>
      </c>
      <c r="B798" s="3">
        <v>46154</v>
      </c>
      <c r="C798" s="13">
        <f>YEAR(SalesDataTable[[#This Row],[Order Date]])</f>
        <v>2026</v>
      </c>
      <c r="D798" s="4" t="str">
        <f>"Q"&amp;ROUNDUP(MONTH(SalesDataTable[[#This Row],[Order Date]])/3,0)</f>
        <v>Q2</v>
      </c>
      <c r="E798" s="4" t="str">
        <f>TEXT(SalesDataTable[[#This Row],[Order Date]],"MMM")</f>
        <v>May</v>
      </c>
      <c r="F798" s="4" t="s">
        <v>6</v>
      </c>
      <c r="G798" s="4" t="s">
        <v>7</v>
      </c>
      <c r="H798" s="4" t="s">
        <v>19</v>
      </c>
      <c r="I798" s="4" t="s">
        <v>3</v>
      </c>
      <c r="J798" s="4" t="s">
        <v>23</v>
      </c>
      <c r="K798" s="4" t="s">
        <v>40</v>
      </c>
      <c r="L798" s="9">
        <v>2</v>
      </c>
      <c r="M798" s="6">
        <v>81.11</v>
      </c>
      <c r="N798" s="7">
        <v>0.05</v>
      </c>
      <c r="O798" s="6">
        <v>40.049999999999997</v>
      </c>
      <c r="P798" s="6">
        <f t="shared" si="48"/>
        <v>154.10899999999998</v>
      </c>
      <c r="Q798" s="6">
        <f t="shared" si="49"/>
        <v>80.099999999999994</v>
      </c>
      <c r="R798" s="6">
        <f t="shared" si="50"/>
        <v>74.008999999999986</v>
      </c>
      <c r="S798" s="8">
        <f t="shared" si="51"/>
        <v>0.48023801335418437</v>
      </c>
      <c r="T798" s="5">
        <f>YEAR(SalesDataTable[[#This Row],[Order Date]])</f>
        <v>2026</v>
      </c>
    </row>
    <row r="799" spans="1:20" ht="15.6">
      <c r="A799" s="2">
        <v>712</v>
      </c>
      <c r="B799" s="3">
        <v>46154</v>
      </c>
      <c r="C799" s="13">
        <f>YEAR(SalesDataTable[[#This Row],[Order Date]])</f>
        <v>2026</v>
      </c>
      <c r="D799" s="4" t="str">
        <f>"Q"&amp;ROUNDUP(MONTH(SalesDataTable[[#This Row],[Order Date]])/3,0)</f>
        <v>Q2</v>
      </c>
      <c r="E799" s="4" t="str">
        <f>TEXT(SalesDataTable[[#This Row],[Order Date]],"MMM")</f>
        <v>May</v>
      </c>
      <c r="F799" s="4" t="s">
        <v>6</v>
      </c>
      <c r="G799" s="4" t="s">
        <v>49</v>
      </c>
      <c r="H799" s="4" t="s">
        <v>28</v>
      </c>
      <c r="I799" s="4" t="s">
        <v>16</v>
      </c>
      <c r="J799" s="4" t="s">
        <v>4</v>
      </c>
      <c r="K799" s="4" t="s">
        <v>30</v>
      </c>
      <c r="L799" s="9">
        <v>3</v>
      </c>
      <c r="M799" s="6">
        <v>104.54</v>
      </c>
      <c r="N799" s="7">
        <v>0</v>
      </c>
      <c r="O799" s="6">
        <v>51.45</v>
      </c>
      <c r="P799" s="6">
        <f t="shared" si="48"/>
        <v>313.62</v>
      </c>
      <c r="Q799" s="6">
        <f t="shared" si="49"/>
        <v>154.35000000000002</v>
      </c>
      <c r="R799" s="6">
        <f t="shared" si="50"/>
        <v>159.26999999999998</v>
      </c>
      <c r="S799" s="8">
        <f t="shared" si="51"/>
        <v>0.50784388750717424</v>
      </c>
      <c r="T799" s="5">
        <f>YEAR(SalesDataTable[[#This Row],[Order Date]])</f>
        <v>2026</v>
      </c>
    </row>
    <row r="800" spans="1:20" ht="15.6">
      <c r="A800" s="2">
        <v>1533</v>
      </c>
      <c r="B800" s="3">
        <v>46154</v>
      </c>
      <c r="C800" s="13">
        <f>YEAR(SalesDataTable[[#This Row],[Order Date]])</f>
        <v>2026</v>
      </c>
      <c r="D800" s="4" t="str">
        <f>"Q"&amp;ROUNDUP(MONTH(SalesDataTable[[#This Row],[Order Date]])/3,0)</f>
        <v>Q2</v>
      </c>
      <c r="E800" s="4" t="str">
        <f>TEXT(SalesDataTable[[#This Row],[Order Date]],"MMM")</f>
        <v>May</v>
      </c>
      <c r="F800" s="4" t="s">
        <v>11</v>
      </c>
      <c r="G800" s="4" t="s">
        <v>52</v>
      </c>
      <c r="H800" s="4" t="s">
        <v>19</v>
      </c>
      <c r="I800" s="4" t="s">
        <v>13</v>
      </c>
      <c r="J800" s="4" t="s">
        <v>9</v>
      </c>
      <c r="K800" s="4" t="s">
        <v>17</v>
      </c>
      <c r="L800" s="9">
        <v>3</v>
      </c>
      <c r="M800" s="6">
        <v>143.87</v>
      </c>
      <c r="N800" s="7">
        <v>0</v>
      </c>
      <c r="O800" s="6">
        <v>79.2</v>
      </c>
      <c r="P800" s="6">
        <f t="shared" si="48"/>
        <v>431.61</v>
      </c>
      <c r="Q800" s="6">
        <f t="shared" si="49"/>
        <v>237.60000000000002</v>
      </c>
      <c r="R800" s="6">
        <f t="shared" si="50"/>
        <v>194.01</v>
      </c>
      <c r="S800" s="8">
        <f t="shared" si="51"/>
        <v>0.44950302356293875</v>
      </c>
      <c r="T800" s="5">
        <f>YEAR(SalesDataTable[[#This Row],[Order Date]])</f>
        <v>2026</v>
      </c>
    </row>
    <row r="801" spans="1:20" ht="15.6">
      <c r="A801" s="2">
        <v>1933</v>
      </c>
      <c r="B801" s="3">
        <v>46154</v>
      </c>
      <c r="C801" s="13">
        <f>YEAR(SalesDataTable[[#This Row],[Order Date]])</f>
        <v>2026</v>
      </c>
      <c r="D801" s="4" t="str">
        <f>"Q"&amp;ROUNDUP(MONTH(SalesDataTable[[#This Row],[Order Date]])/3,0)</f>
        <v>Q2</v>
      </c>
      <c r="E801" s="4" t="str">
        <f>TEXT(SalesDataTable[[#This Row],[Order Date]],"MMM")</f>
        <v>May</v>
      </c>
      <c r="F801" s="4" t="s">
        <v>20</v>
      </c>
      <c r="G801" s="4" t="s">
        <v>47</v>
      </c>
      <c r="H801" s="4" t="s">
        <v>2</v>
      </c>
      <c r="I801" s="4" t="s">
        <v>3</v>
      </c>
      <c r="J801" s="4" t="s">
        <v>14</v>
      </c>
      <c r="K801" s="4" t="s">
        <v>15</v>
      </c>
      <c r="L801" s="9">
        <v>1</v>
      </c>
      <c r="M801" s="6">
        <v>36.950000000000003</v>
      </c>
      <c r="N801" s="7">
        <v>0.1</v>
      </c>
      <c r="O801" s="6">
        <v>13.26</v>
      </c>
      <c r="P801" s="6">
        <f t="shared" si="48"/>
        <v>33.255000000000003</v>
      </c>
      <c r="Q801" s="6">
        <f t="shared" si="49"/>
        <v>13.26</v>
      </c>
      <c r="R801" s="6">
        <f t="shared" si="50"/>
        <v>19.995000000000005</v>
      </c>
      <c r="S801" s="8">
        <f t="shared" si="51"/>
        <v>0.60126296797474077</v>
      </c>
      <c r="T801" s="5">
        <f>YEAR(SalesDataTable[[#This Row],[Order Date]])</f>
        <v>2026</v>
      </c>
    </row>
    <row r="802" spans="1:20" ht="15.6">
      <c r="A802" s="2">
        <v>3128</v>
      </c>
      <c r="B802" s="3">
        <v>46154</v>
      </c>
      <c r="C802" s="13">
        <f>YEAR(SalesDataTable[[#This Row],[Order Date]])</f>
        <v>2026</v>
      </c>
      <c r="D802" s="4" t="str">
        <f>"Q"&amp;ROUNDUP(MONTH(SalesDataTable[[#This Row],[Order Date]])/3,0)</f>
        <v>Q2</v>
      </c>
      <c r="E802" s="4" t="str">
        <f>TEXT(SalesDataTable[[#This Row],[Order Date]],"MMM")</f>
        <v>May</v>
      </c>
      <c r="F802" s="4" t="s">
        <v>11</v>
      </c>
      <c r="G802" s="4" t="s">
        <v>25</v>
      </c>
      <c r="H802" s="4" t="s">
        <v>2</v>
      </c>
      <c r="I802" s="4" t="s">
        <v>13</v>
      </c>
      <c r="J802" s="4" t="s">
        <v>23</v>
      </c>
      <c r="K802" s="4" t="s">
        <v>51</v>
      </c>
      <c r="L802" s="9">
        <v>1</v>
      </c>
      <c r="M802" s="6">
        <v>121.38</v>
      </c>
      <c r="N802" s="7">
        <v>0</v>
      </c>
      <c r="O802" s="6">
        <v>59.68</v>
      </c>
      <c r="P802" s="6">
        <f t="shared" si="48"/>
        <v>121.38</v>
      </c>
      <c r="Q802" s="6">
        <f t="shared" si="49"/>
        <v>59.68</v>
      </c>
      <c r="R802" s="6">
        <f t="shared" si="50"/>
        <v>61.699999999999996</v>
      </c>
      <c r="S802" s="8">
        <f t="shared" si="51"/>
        <v>0.50832097544900312</v>
      </c>
      <c r="T802" s="5">
        <f>YEAR(SalesDataTable[[#This Row],[Order Date]])</f>
        <v>2026</v>
      </c>
    </row>
    <row r="803" spans="1:20" ht="15.6">
      <c r="A803" s="2">
        <v>4922</v>
      </c>
      <c r="B803" s="3">
        <v>46154</v>
      </c>
      <c r="C803" s="13">
        <f>YEAR(SalesDataTable[[#This Row],[Order Date]])</f>
        <v>2026</v>
      </c>
      <c r="D803" s="4" t="str">
        <f>"Q"&amp;ROUNDUP(MONTH(SalesDataTable[[#This Row],[Order Date]])/3,0)</f>
        <v>Q2</v>
      </c>
      <c r="E803" s="4" t="str">
        <f>TEXT(SalesDataTable[[#This Row],[Order Date]],"MMM")</f>
        <v>May</v>
      </c>
      <c r="F803" s="4" t="s">
        <v>20</v>
      </c>
      <c r="G803" s="4" t="s">
        <v>33</v>
      </c>
      <c r="H803" s="4" t="s">
        <v>2</v>
      </c>
      <c r="I803" s="4" t="s">
        <v>3</v>
      </c>
      <c r="J803" s="4" t="s">
        <v>34</v>
      </c>
      <c r="K803" s="4" t="s">
        <v>35</v>
      </c>
      <c r="L803" s="9">
        <v>2</v>
      </c>
      <c r="M803" s="6">
        <v>39.79</v>
      </c>
      <c r="N803" s="7">
        <v>0.1</v>
      </c>
      <c r="O803" s="6">
        <v>14.33</v>
      </c>
      <c r="P803" s="6">
        <f t="shared" si="48"/>
        <v>71.622</v>
      </c>
      <c r="Q803" s="6">
        <f t="shared" si="49"/>
        <v>28.66</v>
      </c>
      <c r="R803" s="6">
        <f t="shared" si="50"/>
        <v>42.962000000000003</v>
      </c>
      <c r="S803" s="8">
        <f t="shared" si="51"/>
        <v>0.59984362346764963</v>
      </c>
      <c r="T803" s="5">
        <f>YEAR(SalesDataTable[[#This Row],[Order Date]])</f>
        <v>2026</v>
      </c>
    </row>
    <row r="804" spans="1:20" ht="15.6">
      <c r="A804" s="2">
        <v>5051</v>
      </c>
      <c r="B804" s="3">
        <v>46154</v>
      </c>
      <c r="C804" s="13">
        <f>YEAR(SalesDataTable[[#This Row],[Order Date]])</f>
        <v>2026</v>
      </c>
      <c r="D804" s="4" t="str">
        <f>"Q"&amp;ROUNDUP(MONTH(SalesDataTable[[#This Row],[Order Date]])/3,0)</f>
        <v>Q2</v>
      </c>
      <c r="E804" s="4" t="str">
        <f>TEXT(SalesDataTable[[#This Row],[Order Date]],"MMM")</f>
        <v>May</v>
      </c>
      <c r="F804" s="4" t="s">
        <v>0</v>
      </c>
      <c r="G804" s="4" t="s">
        <v>50</v>
      </c>
      <c r="H804" s="4" t="s">
        <v>19</v>
      </c>
      <c r="I804" s="4" t="s">
        <v>3</v>
      </c>
      <c r="J804" s="4" t="s">
        <v>4</v>
      </c>
      <c r="K804" s="4" t="s">
        <v>22</v>
      </c>
      <c r="L804" s="9">
        <v>4</v>
      </c>
      <c r="M804" s="6">
        <v>51.31</v>
      </c>
      <c r="N804" s="7">
        <v>0</v>
      </c>
      <c r="O804" s="6">
        <v>22.19</v>
      </c>
      <c r="P804" s="6">
        <f t="shared" si="48"/>
        <v>205.24</v>
      </c>
      <c r="Q804" s="6">
        <f t="shared" si="49"/>
        <v>88.76</v>
      </c>
      <c r="R804" s="6">
        <f t="shared" si="50"/>
        <v>116.48</v>
      </c>
      <c r="S804" s="8">
        <f t="shared" si="51"/>
        <v>0.56753069577080495</v>
      </c>
      <c r="T804" s="5">
        <f>YEAR(SalesDataTable[[#This Row],[Order Date]])</f>
        <v>2026</v>
      </c>
    </row>
    <row r="805" spans="1:20" ht="15.6">
      <c r="A805" s="2">
        <v>5182</v>
      </c>
      <c r="B805" s="3">
        <v>46154</v>
      </c>
      <c r="C805" s="13">
        <f>YEAR(SalesDataTable[[#This Row],[Order Date]])</f>
        <v>2026</v>
      </c>
      <c r="D805" s="4" t="str">
        <f>"Q"&amp;ROUNDUP(MONTH(SalesDataTable[[#This Row],[Order Date]])/3,0)</f>
        <v>Q2</v>
      </c>
      <c r="E805" s="4" t="str">
        <f>TEXT(SalesDataTable[[#This Row],[Order Date]],"MMM")</f>
        <v>May</v>
      </c>
      <c r="F805" s="4" t="s">
        <v>20</v>
      </c>
      <c r="G805" s="4" t="s">
        <v>31</v>
      </c>
      <c r="H805" s="4" t="s">
        <v>2</v>
      </c>
      <c r="I805" s="4" t="s">
        <v>3</v>
      </c>
      <c r="J805" s="4" t="s">
        <v>34</v>
      </c>
      <c r="K805" s="4" t="s">
        <v>45</v>
      </c>
      <c r="L805" s="9">
        <v>2</v>
      </c>
      <c r="M805" s="6">
        <v>51.15</v>
      </c>
      <c r="N805" s="7">
        <v>0</v>
      </c>
      <c r="O805" s="6">
        <v>22.53</v>
      </c>
      <c r="P805" s="6">
        <f t="shared" si="48"/>
        <v>102.3</v>
      </c>
      <c r="Q805" s="6">
        <f t="shared" si="49"/>
        <v>45.06</v>
      </c>
      <c r="R805" s="6">
        <f t="shared" si="50"/>
        <v>57.239999999999995</v>
      </c>
      <c r="S805" s="8">
        <f t="shared" si="51"/>
        <v>0.55953079178885623</v>
      </c>
      <c r="T805" s="5">
        <f>YEAR(SalesDataTable[[#This Row],[Order Date]])</f>
        <v>2026</v>
      </c>
    </row>
    <row r="806" spans="1:20" ht="15.6">
      <c r="A806" s="2">
        <v>1071</v>
      </c>
      <c r="B806" s="3">
        <v>46155</v>
      </c>
      <c r="C806" s="13">
        <f>YEAR(SalesDataTable[[#This Row],[Order Date]])</f>
        <v>2026</v>
      </c>
      <c r="D806" s="4" t="str">
        <f>"Q"&amp;ROUNDUP(MONTH(SalesDataTable[[#This Row],[Order Date]])/3,0)</f>
        <v>Q2</v>
      </c>
      <c r="E806" s="4" t="str">
        <f>TEXT(SalesDataTable[[#This Row],[Order Date]],"MMM")</f>
        <v>May</v>
      </c>
      <c r="F806" s="4" t="s">
        <v>6</v>
      </c>
      <c r="G806" s="4" t="s">
        <v>43</v>
      </c>
      <c r="H806" s="4" t="s">
        <v>19</v>
      </c>
      <c r="I806" s="4" t="s">
        <v>16</v>
      </c>
      <c r="J806" s="4" t="s">
        <v>34</v>
      </c>
      <c r="K806" s="4" t="s">
        <v>45</v>
      </c>
      <c r="L806" s="9">
        <v>1</v>
      </c>
      <c r="M806" s="6">
        <v>50.83</v>
      </c>
      <c r="N806" s="7">
        <v>0.1</v>
      </c>
      <c r="O806" s="6">
        <v>21.82</v>
      </c>
      <c r="P806" s="6">
        <f t="shared" si="48"/>
        <v>45.747</v>
      </c>
      <c r="Q806" s="6">
        <f t="shared" si="49"/>
        <v>21.82</v>
      </c>
      <c r="R806" s="6">
        <f t="shared" si="50"/>
        <v>23.927</v>
      </c>
      <c r="S806" s="8">
        <f t="shared" si="51"/>
        <v>0.52302883249174803</v>
      </c>
      <c r="T806" s="5">
        <f>YEAR(SalesDataTable[[#This Row],[Order Date]])</f>
        <v>2026</v>
      </c>
    </row>
    <row r="807" spans="1:20" ht="15.6">
      <c r="A807" s="2">
        <v>1210</v>
      </c>
      <c r="B807" s="3">
        <v>46155</v>
      </c>
      <c r="C807" s="13">
        <f>YEAR(SalesDataTable[[#This Row],[Order Date]])</f>
        <v>2026</v>
      </c>
      <c r="D807" s="4" t="str">
        <f>"Q"&amp;ROUNDUP(MONTH(SalesDataTable[[#This Row],[Order Date]])/3,0)</f>
        <v>Q2</v>
      </c>
      <c r="E807" s="4" t="str">
        <f>TEXT(SalesDataTable[[#This Row],[Order Date]],"MMM")</f>
        <v>May</v>
      </c>
      <c r="F807" s="4" t="s">
        <v>11</v>
      </c>
      <c r="G807" s="4" t="s">
        <v>12</v>
      </c>
      <c r="H807" s="4" t="s">
        <v>8</v>
      </c>
      <c r="I807" s="4" t="s">
        <v>16</v>
      </c>
      <c r="J807" s="4" t="s">
        <v>9</v>
      </c>
      <c r="K807" s="4" t="s">
        <v>17</v>
      </c>
      <c r="L807" s="9">
        <v>6</v>
      </c>
      <c r="M807" s="6">
        <v>141.9</v>
      </c>
      <c r="N807" s="7">
        <v>0.1</v>
      </c>
      <c r="O807" s="6">
        <v>79.64</v>
      </c>
      <c r="P807" s="6">
        <f t="shared" si="48"/>
        <v>766.2600000000001</v>
      </c>
      <c r="Q807" s="6">
        <f t="shared" si="49"/>
        <v>477.84000000000003</v>
      </c>
      <c r="R807" s="6">
        <f t="shared" si="50"/>
        <v>288.42000000000007</v>
      </c>
      <c r="S807" s="8">
        <f t="shared" si="51"/>
        <v>0.37639965546942294</v>
      </c>
      <c r="T807" s="5">
        <f>YEAR(SalesDataTable[[#This Row],[Order Date]])</f>
        <v>2026</v>
      </c>
    </row>
    <row r="808" spans="1:20" ht="15.6">
      <c r="A808" s="2">
        <v>1244</v>
      </c>
      <c r="B808" s="3">
        <v>46155</v>
      </c>
      <c r="C808" s="13">
        <f>YEAR(SalesDataTable[[#This Row],[Order Date]])</f>
        <v>2026</v>
      </c>
      <c r="D808" s="4" t="str">
        <f>"Q"&amp;ROUNDUP(MONTH(SalesDataTable[[#This Row],[Order Date]])/3,0)</f>
        <v>Q2</v>
      </c>
      <c r="E808" s="4" t="str">
        <f>TEXT(SalesDataTable[[#This Row],[Order Date]],"MMM")</f>
        <v>May</v>
      </c>
      <c r="F808" s="4" t="s">
        <v>20</v>
      </c>
      <c r="G808" s="4" t="s">
        <v>33</v>
      </c>
      <c r="H808" s="4" t="s">
        <v>2</v>
      </c>
      <c r="I808" s="4" t="s">
        <v>3</v>
      </c>
      <c r="J808" s="4" t="s">
        <v>23</v>
      </c>
      <c r="K808" s="4" t="s">
        <v>51</v>
      </c>
      <c r="L808" s="9">
        <v>1</v>
      </c>
      <c r="M808" s="6">
        <v>122.11</v>
      </c>
      <c r="N808" s="7">
        <v>0</v>
      </c>
      <c r="O808" s="6">
        <v>59.86</v>
      </c>
      <c r="P808" s="6">
        <f t="shared" si="48"/>
        <v>122.11</v>
      </c>
      <c r="Q808" s="6">
        <f t="shared" si="49"/>
        <v>59.86</v>
      </c>
      <c r="R808" s="6">
        <f t="shared" si="50"/>
        <v>62.25</v>
      </c>
      <c r="S808" s="8">
        <f t="shared" si="51"/>
        <v>0.50978625829170421</v>
      </c>
      <c r="T808" s="5">
        <f>YEAR(SalesDataTable[[#This Row],[Order Date]])</f>
        <v>2026</v>
      </c>
    </row>
    <row r="809" spans="1:20" ht="15.6">
      <c r="A809" s="2">
        <v>1403</v>
      </c>
      <c r="B809" s="3">
        <v>46155</v>
      </c>
      <c r="C809" s="13">
        <f>YEAR(SalesDataTable[[#This Row],[Order Date]])</f>
        <v>2026</v>
      </c>
      <c r="D809" s="4" t="str">
        <f>"Q"&amp;ROUNDUP(MONTH(SalesDataTable[[#This Row],[Order Date]])/3,0)</f>
        <v>Q2</v>
      </c>
      <c r="E809" s="4" t="str">
        <f>TEXT(SalesDataTable[[#This Row],[Order Date]],"MMM")</f>
        <v>May</v>
      </c>
      <c r="F809" s="4" t="s">
        <v>6</v>
      </c>
      <c r="G809" s="4" t="s">
        <v>41</v>
      </c>
      <c r="H809" s="4" t="s">
        <v>2</v>
      </c>
      <c r="I809" s="4" t="s">
        <v>3</v>
      </c>
      <c r="J809" s="4" t="s">
        <v>4</v>
      </c>
      <c r="K809" s="4" t="s">
        <v>30</v>
      </c>
      <c r="L809" s="9">
        <v>1</v>
      </c>
      <c r="M809" s="6">
        <v>102.38</v>
      </c>
      <c r="N809" s="7">
        <v>0</v>
      </c>
      <c r="O809" s="6">
        <v>50.82</v>
      </c>
      <c r="P809" s="6">
        <f t="shared" si="48"/>
        <v>102.38</v>
      </c>
      <c r="Q809" s="6">
        <f t="shared" si="49"/>
        <v>50.82</v>
      </c>
      <c r="R809" s="6">
        <f t="shared" si="50"/>
        <v>51.559999999999995</v>
      </c>
      <c r="S809" s="8">
        <f t="shared" si="51"/>
        <v>0.50361398710685679</v>
      </c>
      <c r="T809" s="5">
        <f>YEAR(SalesDataTable[[#This Row],[Order Date]])</f>
        <v>2026</v>
      </c>
    </row>
    <row r="810" spans="1:20" ht="15.6">
      <c r="A810" s="2">
        <v>1592</v>
      </c>
      <c r="B810" s="3">
        <v>46155</v>
      </c>
      <c r="C810" s="13">
        <f>YEAR(SalesDataTable[[#This Row],[Order Date]])</f>
        <v>2026</v>
      </c>
      <c r="D810" s="4" t="str">
        <f>"Q"&amp;ROUNDUP(MONTH(SalesDataTable[[#This Row],[Order Date]])/3,0)</f>
        <v>Q2</v>
      </c>
      <c r="E810" s="4" t="str">
        <f>TEXT(SalesDataTable[[#This Row],[Order Date]],"MMM")</f>
        <v>May</v>
      </c>
      <c r="F810" s="4" t="s">
        <v>11</v>
      </c>
      <c r="G810" s="4" t="s">
        <v>52</v>
      </c>
      <c r="H810" s="4" t="s">
        <v>19</v>
      </c>
      <c r="I810" s="4" t="s">
        <v>3</v>
      </c>
      <c r="J810" s="4" t="s">
        <v>34</v>
      </c>
      <c r="K810" s="4" t="s">
        <v>42</v>
      </c>
      <c r="L810" s="9">
        <v>5</v>
      </c>
      <c r="M810" s="6">
        <v>37.119999999999997</v>
      </c>
      <c r="N810" s="7">
        <v>0.1</v>
      </c>
      <c r="O810" s="6">
        <v>13.96</v>
      </c>
      <c r="P810" s="6">
        <f t="shared" si="48"/>
        <v>167.04</v>
      </c>
      <c r="Q810" s="6">
        <f t="shared" si="49"/>
        <v>69.800000000000011</v>
      </c>
      <c r="R810" s="6">
        <f t="shared" si="50"/>
        <v>97.239999999999981</v>
      </c>
      <c r="S810" s="8">
        <f t="shared" si="51"/>
        <v>0.58213601532567039</v>
      </c>
      <c r="T810" s="5">
        <f>YEAR(SalesDataTable[[#This Row],[Order Date]])</f>
        <v>2026</v>
      </c>
    </row>
    <row r="811" spans="1:20" ht="15.6">
      <c r="A811" s="2">
        <v>2581</v>
      </c>
      <c r="B811" s="3">
        <v>46155</v>
      </c>
      <c r="C811" s="13">
        <f>YEAR(SalesDataTable[[#This Row],[Order Date]])</f>
        <v>2026</v>
      </c>
      <c r="D811" s="4" t="str">
        <f>"Q"&amp;ROUNDUP(MONTH(SalesDataTable[[#This Row],[Order Date]])/3,0)</f>
        <v>Q2</v>
      </c>
      <c r="E811" s="4" t="str">
        <f>TEXT(SalesDataTable[[#This Row],[Order Date]],"MMM")</f>
        <v>May</v>
      </c>
      <c r="F811" s="4" t="s">
        <v>6</v>
      </c>
      <c r="G811" s="4" t="s">
        <v>43</v>
      </c>
      <c r="H811" s="4" t="s">
        <v>2</v>
      </c>
      <c r="I811" s="4" t="s">
        <v>13</v>
      </c>
      <c r="J811" s="4" t="s">
        <v>9</v>
      </c>
      <c r="K811" s="4" t="s">
        <v>10</v>
      </c>
      <c r="L811" s="9">
        <v>2</v>
      </c>
      <c r="M811" s="6">
        <v>91.76</v>
      </c>
      <c r="N811" s="7">
        <v>0.05</v>
      </c>
      <c r="O811" s="6">
        <v>46.31</v>
      </c>
      <c r="P811" s="6">
        <f t="shared" si="48"/>
        <v>174.34399999999999</v>
      </c>
      <c r="Q811" s="6">
        <f t="shared" si="49"/>
        <v>92.62</v>
      </c>
      <c r="R811" s="6">
        <f t="shared" si="50"/>
        <v>81.72399999999999</v>
      </c>
      <c r="S811" s="8">
        <f t="shared" si="51"/>
        <v>0.46875143394668006</v>
      </c>
      <c r="T811" s="5">
        <f>YEAR(SalesDataTable[[#This Row],[Order Date]])</f>
        <v>2026</v>
      </c>
    </row>
    <row r="812" spans="1:20" ht="15.6">
      <c r="A812" s="2">
        <v>3428</v>
      </c>
      <c r="B812" s="3">
        <v>46155</v>
      </c>
      <c r="C812" s="13">
        <f>YEAR(SalesDataTable[[#This Row],[Order Date]])</f>
        <v>2026</v>
      </c>
      <c r="D812" s="4" t="str">
        <f>"Q"&amp;ROUNDUP(MONTH(SalesDataTable[[#This Row],[Order Date]])/3,0)</f>
        <v>Q2</v>
      </c>
      <c r="E812" s="4" t="str">
        <f>TEXT(SalesDataTable[[#This Row],[Order Date]],"MMM")</f>
        <v>May</v>
      </c>
      <c r="F812" s="4" t="s">
        <v>20</v>
      </c>
      <c r="G812" s="4" t="s">
        <v>21</v>
      </c>
      <c r="H812" s="4" t="s">
        <v>2</v>
      </c>
      <c r="I812" s="4" t="s">
        <v>3</v>
      </c>
      <c r="J812" s="4" t="s">
        <v>9</v>
      </c>
      <c r="K812" s="4" t="s">
        <v>17</v>
      </c>
      <c r="L812" s="9">
        <v>1</v>
      </c>
      <c r="M812" s="6">
        <v>144.51</v>
      </c>
      <c r="N812" s="7">
        <v>0</v>
      </c>
      <c r="O812" s="6">
        <v>79.22</v>
      </c>
      <c r="P812" s="6">
        <f t="shared" si="48"/>
        <v>144.51</v>
      </c>
      <c r="Q812" s="6">
        <f t="shared" si="49"/>
        <v>79.22</v>
      </c>
      <c r="R812" s="6">
        <f t="shared" si="50"/>
        <v>65.289999999999992</v>
      </c>
      <c r="S812" s="8">
        <f t="shared" si="51"/>
        <v>0.45180264341568055</v>
      </c>
      <c r="T812" s="5">
        <f>YEAR(SalesDataTable[[#This Row],[Order Date]])</f>
        <v>2026</v>
      </c>
    </row>
    <row r="813" spans="1:20" ht="15.6">
      <c r="A813" s="2">
        <v>765</v>
      </c>
      <c r="B813" s="3">
        <v>46156</v>
      </c>
      <c r="C813" s="13">
        <f>YEAR(SalesDataTable[[#This Row],[Order Date]])</f>
        <v>2026</v>
      </c>
      <c r="D813" s="4" t="str">
        <f>"Q"&amp;ROUNDUP(MONTH(SalesDataTable[[#This Row],[Order Date]])/3,0)</f>
        <v>Q2</v>
      </c>
      <c r="E813" s="4" t="str">
        <f>TEXT(SalesDataTable[[#This Row],[Order Date]],"MMM")</f>
        <v>May</v>
      </c>
      <c r="F813" s="4" t="s">
        <v>6</v>
      </c>
      <c r="G813" s="4" t="s">
        <v>27</v>
      </c>
      <c r="H813" s="4" t="s">
        <v>8</v>
      </c>
      <c r="I813" s="4" t="s">
        <v>16</v>
      </c>
      <c r="J813" s="4" t="s">
        <v>34</v>
      </c>
      <c r="K813" s="4" t="s">
        <v>45</v>
      </c>
      <c r="L813" s="9">
        <v>3</v>
      </c>
      <c r="M813" s="6">
        <v>49.7</v>
      </c>
      <c r="N813" s="7">
        <v>0.1</v>
      </c>
      <c r="O813" s="6">
        <v>21.84</v>
      </c>
      <c r="P813" s="6">
        <f t="shared" si="48"/>
        <v>134.19000000000003</v>
      </c>
      <c r="Q813" s="6">
        <f t="shared" si="49"/>
        <v>65.52</v>
      </c>
      <c r="R813" s="6">
        <f t="shared" si="50"/>
        <v>68.67000000000003</v>
      </c>
      <c r="S813" s="8">
        <f t="shared" si="51"/>
        <v>0.5117370892018781</v>
      </c>
      <c r="T813" s="5">
        <f>YEAR(SalesDataTable[[#This Row],[Order Date]])</f>
        <v>2026</v>
      </c>
    </row>
    <row r="814" spans="1:20" ht="15.6">
      <c r="A814" s="2">
        <v>854</v>
      </c>
      <c r="B814" s="3">
        <v>46156</v>
      </c>
      <c r="C814" s="13">
        <f>YEAR(SalesDataTable[[#This Row],[Order Date]])</f>
        <v>2026</v>
      </c>
      <c r="D814" s="4" t="str">
        <f>"Q"&amp;ROUNDUP(MONTH(SalesDataTable[[#This Row],[Order Date]])/3,0)</f>
        <v>Q2</v>
      </c>
      <c r="E814" s="4" t="str">
        <f>TEXT(SalesDataTable[[#This Row],[Order Date]],"MMM")</f>
        <v>May</v>
      </c>
      <c r="F814" s="4" t="s">
        <v>0</v>
      </c>
      <c r="G814" s="4" t="s">
        <v>1</v>
      </c>
      <c r="H814" s="4" t="s">
        <v>2</v>
      </c>
      <c r="I814" s="4" t="s">
        <v>3</v>
      </c>
      <c r="J814" s="4" t="s">
        <v>23</v>
      </c>
      <c r="K814" s="4" t="s">
        <v>51</v>
      </c>
      <c r="L814" s="9">
        <v>1</v>
      </c>
      <c r="M814" s="6">
        <v>120.9</v>
      </c>
      <c r="N814" s="7">
        <v>0</v>
      </c>
      <c r="O814" s="6">
        <v>59.31</v>
      </c>
      <c r="P814" s="6">
        <f t="shared" si="48"/>
        <v>120.9</v>
      </c>
      <c r="Q814" s="6">
        <f t="shared" si="49"/>
        <v>59.31</v>
      </c>
      <c r="R814" s="6">
        <f t="shared" si="50"/>
        <v>61.59</v>
      </c>
      <c r="S814" s="8">
        <f t="shared" si="51"/>
        <v>0.50942928039702229</v>
      </c>
      <c r="T814" s="5">
        <f>YEAR(SalesDataTable[[#This Row],[Order Date]])</f>
        <v>2026</v>
      </c>
    </row>
    <row r="815" spans="1:20" ht="15.6">
      <c r="A815" s="2">
        <v>1087</v>
      </c>
      <c r="B815" s="3">
        <v>46156</v>
      </c>
      <c r="C815" s="13">
        <f>YEAR(SalesDataTable[[#This Row],[Order Date]])</f>
        <v>2026</v>
      </c>
      <c r="D815" s="4" t="str">
        <f>"Q"&amp;ROUNDUP(MONTH(SalesDataTable[[#This Row],[Order Date]])/3,0)</f>
        <v>Q2</v>
      </c>
      <c r="E815" s="4" t="str">
        <f>TEXT(SalesDataTable[[#This Row],[Order Date]],"MMM")</f>
        <v>May</v>
      </c>
      <c r="F815" s="4" t="s">
        <v>11</v>
      </c>
      <c r="G815" s="4" t="s">
        <v>39</v>
      </c>
      <c r="H815" s="4" t="s">
        <v>2</v>
      </c>
      <c r="I815" s="4" t="s">
        <v>3</v>
      </c>
      <c r="J815" s="4" t="s">
        <v>23</v>
      </c>
      <c r="K815" s="4" t="s">
        <v>29</v>
      </c>
      <c r="L815" s="9">
        <v>1</v>
      </c>
      <c r="M815" s="6">
        <v>195.72</v>
      </c>
      <c r="N815" s="7">
        <v>0.05</v>
      </c>
      <c r="O815" s="6">
        <v>105.73</v>
      </c>
      <c r="P815" s="6">
        <f t="shared" si="48"/>
        <v>185.934</v>
      </c>
      <c r="Q815" s="6">
        <f t="shared" si="49"/>
        <v>105.73</v>
      </c>
      <c r="R815" s="6">
        <f t="shared" si="50"/>
        <v>80.203999999999994</v>
      </c>
      <c r="S815" s="8">
        <f t="shared" si="51"/>
        <v>0.43135736336549524</v>
      </c>
      <c r="T815" s="5">
        <f>YEAR(SalesDataTable[[#This Row],[Order Date]])</f>
        <v>2026</v>
      </c>
    </row>
    <row r="816" spans="1:20" ht="15.6">
      <c r="A816" s="2">
        <v>1150</v>
      </c>
      <c r="B816" s="3">
        <v>46156</v>
      </c>
      <c r="C816" s="13">
        <f>YEAR(SalesDataTable[[#This Row],[Order Date]])</f>
        <v>2026</v>
      </c>
      <c r="D816" s="4" t="str">
        <f>"Q"&amp;ROUNDUP(MONTH(SalesDataTable[[#This Row],[Order Date]])/3,0)</f>
        <v>Q2</v>
      </c>
      <c r="E816" s="4" t="str">
        <f>TEXT(SalesDataTable[[#This Row],[Order Date]],"MMM")</f>
        <v>May</v>
      </c>
      <c r="F816" s="4" t="s">
        <v>0</v>
      </c>
      <c r="G816" s="4" t="s">
        <v>1</v>
      </c>
      <c r="H816" s="4" t="s">
        <v>8</v>
      </c>
      <c r="I816" s="4" t="s">
        <v>3</v>
      </c>
      <c r="J816" s="4" t="s">
        <v>4</v>
      </c>
      <c r="K816" s="4" t="s">
        <v>26</v>
      </c>
      <c r="L816" s="9">
        <v>8</v>
      </c>
      <c r="M816" s="6">
        <v>40.15</v>
      </c>
      <c r="N816" s="7">
        <v>0.15</v>
      </c>
      <c r="O816" s="6">
        <v>16.91</v>
      </c>
      <c r="P816" s="6">
        <f t="shared" si="48"/>
        <v>273.02</v>
      </c>
      <c r="Q816" s="6">
        <f t="shared" si="49"/>
        <v>135.28</v>
      </c>
      <c r="R816" s="6">
        <f t="shared" si="50"/>
        <v>137.73999999999998</v>
      </c>
      <c r="S816" s="8">
        <f t="shared" si="51"/>
        <v>0.50450516445681637</v>
      </c>
      <c r="T816" s="5">
        <f>YEAR(SalesDataTable[[#This Row],[Order Date]])</f>
        <v>2026</v>
      </c>
    </row>
    <row r="817" spans="1:20" ht="15.6">
      <c r="A817" s="2">
        <v>1902</v>
      </c>
      <c r="B817" s="3">
        <v>46156</v>
      </c>
      <c r="C817" s="13">
        <f>YEAR(SalesDataTable[[#This Row],[Order Date]])</f>
        <v>2026</v>
      </c>
      <c r="D817" s="4" t="str">
        <f>"Q"&amp;ROUNDUP(MONTH(SalesDataTable[[#This Row],[Order Date]])/3,0)</f>
        <v>Q2</v>
      </c>
      <c r="E817" s="4" t="str">
        <f>TEXT(SalesDataTable[[#This Row],[Order Date]],"MMM")</f>
        <v>May</v>
      </c>
      <c r="F817" s="4" t="s">
        <v>6</v>
      </c>
      <c r="G817" s="4" t="s">
        <v>49</v>
      </c>
      <c r="H817" s="4" t="s">
        <v>19</v>
      </c>
      <c r="I817" s="4" t="s">
        <v>16</v>
      </c>
      <c r="J817" s="4" t="s">
        <v>14</v>
      </c>
      <c r="K817" s="4" t="s">
        <v>44</v>
      </c>
      <c r="L817" s="9">
        <v>4</v>
      </c>
      <c r="M817" s="6">
        <v>130.83000000000001</v>
      </c>
      <c r="N817" s="7">
        <v>0</v>
      </c>
      <c r="O817" s="6">
        <v>66.959999999999994</v>
      </c>
      <c r="P817" s="6">
        <f t="shared" si="48"/>
        <v>523.32000000000005</v>
      </c>
      <c r="Q817" s="6">
        <f t="shared" si="49"/>
        <v>267.83999999999997</v>
      </c>
      <c r="R817" s="6">
        <f t="shared" si="50"/>
        <v>255.48000000000008</v>
      </c>
      <c r="S817" s="8">
        <f t="shared" si="51"/>
        <v>0.48819078193074994</v>
      </c>
      <c r="T817" s="5">
        <f>YEAR(SalesDataTable[[#This Row],[Order Date]])</f>
        <v>2026</v>
      </c>
    </row>
    <row r="818" spans="1:20" ht="15.6">
      <c r="A818" s="2">
        <v>3913</v>
      </c>
      <c r="B818" s="3">
        <v>46156</v>
      </c>
      <c r="C818" s="13">
        <f>YEAR(SalesDataTable[[#This Row],[Order Date]])</f>
        <v>2026</v>
      </c>
      <c r="D818" s="4" t="str">
        <f>"Q"&amp;ROUNDUP(MONTH(SalesDataTable[[#This Row],[Order Date]])/3,0)</f>
        <v>Q2</v>
      </c>
      <c r="E818" s="4" t="str">
        <f>TEXT(SalesDataTable[[#This Row],[Order Date]],"MMM")</f>
        <v>May</v>
      </c>
      <c r="F818" s="4" t="s">
        <v>6</v>
      </c>
      <c r="G818" s="4" t="s">
        <v>43</v>
      </c>
      <c r="H818" s="4" t="s">
        <v>2</v>
      </c>
      <c r="I818" s="4" t="s">
        <v>13</v>
      </c>
      <c r="J818" s="4" t="s">
        <v>4</v>
      </c>
      <c r="K818" s="4" t="s">
        <v>22</v>
      </c>
      <c r="L818" s="9">
        <v>1</v>
      </c>
      <c r="M818" s="6">
        <v>50.34</v>
      </c>
      <c r="N818" s="7">
        <v>0.05</v>
      </c>
      <c r="O818" s="6">
        <v>22.23</v>
      </c>
      <c r="P818" s="6">
        <f t="shared" si="48"/>
        <v>47.823</v>
      </c>
      <c r="Q818" s="6">
        <f t="shared" si="49"/>
        <v>22.23</v>
      </c>
      <c r="R818" s="6">
        <f t="shared" si="50"/>
        <v>25.593</v>
      </c>
      <c r="S818" s="8">
        <f t="shared" si="51"/>
        <v>0.53516090584028608</v>
      </c>
      <c r="T818" s="5">
        <f>YEAR(SalesDataTable[[#This Row],[Order Date]])</f>
        <v>2026</v>
      </c>
    </row>
    <row r="819" spans="1:20" ht="15.6">
      <c r="A819" s="2">
        <v>4378</v>
      </c>
      <c r="B819" s="3">
        <v>46156</v>
      </c>
      <c r="C819" s="13">
        <f>YEAR(SalesDataTable[[#This Row],[Order Date]])</f>
        <v>2026</v>
      </c>
      <c r="D819" s="4" t="str">
        <f>"Q"&amp;ROUNDUP(MONTH(SalesDataTable[[#This Row],[Order Date]])/3,0)</f>
        <v>Q2</v>
      </c>
      <c r="E819" s="4" t="str">
        <f>TEXT(SalesDataTable[[#This Row],[Order Date]],"MMM")</f>
        <v>May</v>
      </c>
      <c r="F819" s="4" t="s">
        <v>11</v>
      </c>
      <c r="G819" s="4" t="s">
        <v>39</v>
      </c>
      <c r="H819" s="4" t="s">
        <v>2</v>
      </c>
      <c r="I819" s="4" t="s">
        <v>3</v>
      </c>
      <c r="J819" s="4" t="s">
        <v>4</v>
      </c>
      <c r="K819" s="4" t="s">
        <v>30</v>
      </c>
      <c r="L819" s="9">
        <v>2</v>
      </c>
      <c r="M819" s="6">
        <v>103.37</v>
      </c>
      <c r="N819" s="7">
        <v>0</v>
      </c>
      <c r="O819" s="6">
        <v>50.49</v>
      </c>
      <c r="P819" s="6">
        <f t="shared" si="48"/>
        <v>206.74</v>
      </c>
      <c r="Q819" s="6">
        <f t="shared" si="49"/>
        <v>100.98</v>
      </c>
      <c r="R819" s="6">
        <f t="shared" si="50"/>
        <v>105.76</v>
      </c>
      <c r="S819" s="8">
        <f t="shared" si="51"/>
        <v>0.51156041404662866</v>
      </c>
      <c r="T819" s="5">
        <f>YEAR(SalesDataTable[[#This Row],[Order Date]])</f>
        <v>2026</v>
      </c>
    </row>
    <row r="820" spans="1:20" ht="15.6">
      <c r="A820" s="2">
        <v>4551</v>
      </c>
      <c r="B820" s="3">
        <v>46156</v>
      </c>
      <c r="C820" s="13">
        <f>YEAR(SalesDataTable[[#This Row],[Order Date]])</f>
        <v>2026</v>
      </c>
      <c r="D820" s="4" t="str">
        <f>"Q"&amp;ROUNDUP(MONTH(SalesDataTable[[#This Row],[Order Date]])/3,0)</f>
        <v>Q2</v>
      </c>
      <c r="E820" s="4" t="str">
        <f>TEXT(SalesDataTable[[#This Row],[Order Date]],"MMM")</f>
        <v>May</v>
      </c>
      <c r="F820" s="4" t="s">
        <v>6</v>
      </c>
      <c r="G820" s="4" t="s">
        <v>49</v>
      </c>
      <c r="H820" s="4" t="s">
        <v>19</v>
      </c>
      <c r="I820" s="4" t="s">
        <v>16</v>
      </c>
      <c r="J820" s="4" t="s">
        <v>34</v>
      </c>
      <c r="K820" s="4" t="s">
        <v>38</v>
      </c>
      <c r="L820" s="9">
        <v>3</v>
      </c>
      <c r="M820" s="6">
        <v>122.31</v>
      </c>
      <c r="N820" s="7">
        <v>0.05</v>
      </c>
      <c r="O820" s="6">
        <v>71.11</v>
      </c>
      <c r="P820" s="6">
        <f t="shared" si="48"/>
        <v>348.58350000000002</v>
      </c>
      <c r="Q820" s="6">
        <f t="shared" si="49"/>
        <v>213.32999999999998</v>
      </c>
      <c r="R820" s="6">
        <f t="shared" si="50"/>
        <v>135.25350000000003</v>
      </c>
      <c r="S820" s="8">
        <f t="shared" si="51"/>
        <v>0.38800889887214979</v>
      </c>
      <c r="T820" s="5">
        <f>YEAR(SalesDataTable[[#This Row],[Order Date]])</f>
        <v>2026</v>
      </c>
    </row>
    <row r="821" spans="1:20" ht="15.6">
      <c r="A821" s="2">
        <v>787</v>
      </c>
      <c r="B821" s="3">
        <v>46157</v>
      </c>
      <c r="C821" s="13">
        <f>YEAR(SalesDataTable[[#This Row],[Order Date]])</f>
        <v>2026</v>
      </c>
      <c r="D821" s="4" t="str">
        <f>"Q"&amp;ROUNDUP(MONTH(SalesDataTable[[#This Row],[Order Date]])/3,0)</f>
        <v>Q2</v>
      </c>
      <c r="E821" s="4" t="str">
        <f>TEXT(SalesDataTable[[#This Row],[Order Date]],"MMM")</f>
        <v>May</v>
      </c>
      <c r="F821" s="4" t="s">
        <v>0</v>
      </c>
      <c r="G821" s="4" t="s">
        <v>36</v>
      </c>
      <c r="H821" s="4" t="s">
        <v>2</v>
      </c>
      <c r="I821" s="4" t="s">
        <v>16</v>
      </c>
      <c r="J821" s="4" t="s">
        <v>14</v>
      </c>
      <c r="K821" s="4" t="s">
        <v>48</v>
      </c>
      <c r="L821" s="9">
        <v>1</v>
      </c>
      <c r="M821" s="6">
        <v>166.48</v>
      </c>
      <c r="N821" s="7">
        <v>0</v>
      </c>
      <c r="O821" s="6">
        <v>89.42</v>
      </c>
      <c r="P821" s="6">
        <f t="shared" si="48"/>
        <v>166.48</v>
      </c>
      <c r="Q821" s="6">
        <f t="shared" si="49"/>
        <v>89.42</v>
      </c>
      <c r="R821" s="6">
        <f t="shared" si="50"/>
        <v>77.059999999999988</v>
      </c>
      <c r="S821" s="8">
        <f t="shared" si="51"/>
        <v>0.4628784238346948</v>
      </c>
      <c r="T821" s="5">
        <f>YEAR(SalesDataTable[[#This Row],[Order Date]])</f>
        <v>2026</v>
      </c>
    </row>
    <row r="822" spans="1:20" ht="15.6">
      <c r="A822" s="2">
        <v>1133</v>
      </c>
      <c r="B822" s="3">
        <v>46157</v>
      </c>
      <c r="C822" s="13">
        <f>YEAR(SalesDataTable[[#This Row],[Order Date]])</f>
        <v>2026</v>
      </c>
      <c r="D822" s="4" t="str">
        <f>"Q"&amp;ROUNDUP(MONTH(SalesDataTable[[#This Row],[Order Date]])/3,0)</f>
        <v>Q2</v>
      </c>
      <c r="E822" s="4" t="str">
        <f>TEXT(SalesDataTable[[#This Row],[Order Date]],"MMM")</f>
        <v>May</v>
      </c>
      <c r="F822" s="4" t="s">
        <v>0</v>
      </c>
      <c r="G822" s="4" t="s">
        <v>50</v>
      </c>
      <c r="H822" s="4" t="s">
        <v>19</v>
      </c>
      <c r="I822" s="4" t="s">
        <v>13</v>
      </c>
      <c r="J822" s="4" t="s">
        <v>23</v>
      </c>
      <c r="K822" s="4" t="s">
        <v>29</v>
      </c>
      <c r="L822" s="9">
        <v>3</v>
      </c>
      <c r="M822" s="6">
        <v>192.21</v>
      </c>
      <c r="N822" s="7">
        <v>0</v>
      </c>
      <c r="O822" s="6">
        <v>103.51</v>
      </c>
      <c r="P822" s="6">
        <f t="shared" si="48"/>
        <v>576.63</v>
      </c>
      <c r="Q822" s="6">
        <f t="shared" si="49"/>
        <v>310.53000000000003</v>
      </c>
      <c r="R822" s="6">
        <f t="shared" si="50"/>
        <v>266.09999999999997</v>
      </c>
      <c r="S822" s="8">
        <f t="shared" si="51"/>
        <v>0.46147442900993701</v>
      </c>
      <c r="T822" s="5">
        <f>YEAR(SalesDataTable[[#This Row],[Order Date]])</f>
        <v>2026</v>
      </c>
    </row>
    <row r="823" spans="1:20" ht="15.6">
      <c r="A823" s="2">
        <v>2075</v>
      </c>
      <c r="B823" s="3">
        <v>46157</v>
      </c>
      <c r="C823" s="13">
        <f>YEAR(SalesDataTable[[#This Row],[Order Date]])</f>
        <v>2026</v>
      </c>
      <c r="D823" s="4" t="str">
        <f>"Q"&amp;ROUNDUP(MONTH(SalesDataTable[[#This Row],[Order Date]])/3,0)</f>
        <v>Q2</v>
      </c>
      <c r="E823" s="4" t="str">
        <f>TEXT(SalesDataTable[[#This Row],[Order Date]],"MMM")</f>
        <v>May</v>
      </c>
      <c r="F823" s="4" t="s">
        <v>0</v>
      </c>
      <c r="G823" s="4" t="s">
        <v>36</v>
      </c>
      <c r="H823" s="4" t="s">
        <v>8</v>
      </c>
      <c r="I823" s="4" t="s">
        <v>16</v>
      </c>
      <c r="J823" s="4" t="s">
        <v>23</v>
      </c>
      <c r="K823" s="4" t="s">
        <v>40</v>
      </c>
      <c r="L823" s="9">
        <v>6</v>
      </c>
      <c r="M823" s="6">
        <v>81.13</v>
      </c>
      <c r="N823" s="7">
        <v>0.05</v>
      </c>
      <c r="O823" s="6">
        <v>39.409999999999997</v>
      </c>
      <c r="P823" s="6">
        <f t="shared" si="48"/>
        <v>462.44099999999997</v>
      </c>
      <c r="Q823" s="6">
        <f t="shared" si="49"/>
        <v>236.45999999999998</v>
      </c>
      <c r="R823" s="6">
        <f t="shared" si="50"/>
        <v>225.98099999999999</v>
      </c>
      <c r="S823" s="8">
        <f t="shared" si="51"/>
        <v>0.48866990599881932</v>
      </c>
      <c r="T823" s="5">
        <f>YEAR(SalesDataTable[[#This Row],[Order Date]])</f>
        <v>2026</v>
      </c>
    </row>
    <row r="824" spans="1:20" ht="15.6">
      <c r="A824" s="2">
        <v>2172</v>
      </c>
      <c r="B824" s="3">
        <v>46157</v>
      </c>
      <c r="C824" s="13">
        <f>YEAR(SalesDataTable[[#This Row],[Order Date]])</f>
        <v>2026</v>
      </c>
      <c r="D824" s="4" t="str">
        <f>"Q"&amp;ROUNDUP(MONTH(SalesDataTable[[#This Row],[Order Date]])/3,0)</f>
        <v>Q2</v>
      </c>
      <c r="E824" s="4" t="str">
        <f>TEXT(SalesDataTable[[#This Row],[Order Date]],"MMM")</f>
        <v>May</v>
      </c>
      <c r="F824" s="4" t="s">
        <v>11</v>
      </c>
      <c r="G824" s="4" t="s">
        <v>39</v>
      </c>
      <c r="H824" s="4" t="s">
        <v>8</v>
      </c>
      <c r="I824" s="4" t="s">
        <v>16</v>
      </c>
      <c r="J824" s="4" t="s">
        <v>14</v>
      </c>
      <c r="K824" s="4" t="s">
        <v>15</v>
      </c>
      <c r="L824" s="9">
        <v>6</v>
      </c>
      <c r="M824" s="6">
        <v>37.1</v>
      </c>
      <c r="N824" s="7">
        <v>0.1</v>
      </c>
      <c r="O824" s="6">
        <v>13.63</v>
      </c>
      <c r="P824" s="6">
        <f t="shared" si="48"/>
        <v>200.34000000000003</v>
      </c>
      <c r="Q824" s="6">
        <f t="shared" si="49"/>
        <v>81.78</v>
      </c>
      <c r="R824" s="6">
        <f t="shared" si="50"/>
        <v>118.56000000000003</v>
      </c>
      <c r="S824" s="8">
        <f t="shared" si="51"/>
        <v>0.59179395028451642</v>
      </c>
      <c r="T824" s="5">
        <f>YEAR(SalesDataTable[[#This Row],[Order Date]])</f>
        <v>2026</v>
      </c>
    </row>
    <row r="825" spans="1:20" ht="15.6">
      <c r="A825" s="2">
        <v>2977</v>
      </c>
      <c r="B825" s="3">
        <v>46157</v>
      </c>
      <c r="C825" s="13">
        <f>YEAR(SalesDataTable[[#This Row],[Order Date]])</f>
        <v>2026</v>
      </c>
      <c r="D825" s="4" t="str">
        <f>"Q"&amp;ROUNDUP(MONTH(SalesDataTable[[#This Row],[Order Date]])/3,0)</f>
        <v>Q2</v>
      </c>
      <c r="E825" s="4" t="str">
        <f>TEXT(SalesDataTable[[#This Row],[Order Date]],"MMM")</f>
        <v>May</v>
      </c>
      <c r="F825" s="4" t="s">
        <v>6</v>
      </c>
      <c r="G825" s="4" t="s">
        <v>49</v>
      </c>
      <c r="H825" s="4" t="s">
        <v>8</v>
      </c>
      <c r="I825" s="4" t="s">
        <v>16</v>
      </c>
      <c r="J825" s="4" t="s">
        <v>14</v>
      </c>
      <c r="K825" s="4" t="s">
        <v>15</v>
      </c>
      <c r="L825" s="9">
        <v>6</v>
      </c>
      <c r="M825" s="6">
        <v>35.92</v>
      </c>
      <c r="N825" s="7">
        <v>0.15</v>
      </c>
      <c r="O825" s="6">
        <v>13.3</v>
      </c>
      <c r="P825" s="6">
        <f t="shared" si="48"/>
        <v>183.19200000000001</v>
      </c>
      <c r="Q825" s="6">
        <f t="shared" si="49"/>
        <v>79.800000000000011</v>
      </c>
      <c r="R825" s="6">
        <f t="shared" si="50"/>
        <v>103.392</v>
      </c>
      <c r="S825" s="8">
        <f t="shared" si="51"/>
        <v>0.56439145814227687</v>
      </c>
      <c r="T825" s="5">
        <f>YEAR(SalesDataTable[[#This Row],[Order Date]])</f>
        <v>2026</v>
      </c>
    </row>
    <row r="826" spans="1:20" ht="15.6">
      <c r="A826" s="2">
        <v>3531</v>
      </c>
      <c r="B826" s="3">
        <v>46157</v>
      </c>
      <c r="C826" s="13">
        <f>YEAR(SalesDataTable[[#This Row],[Order Date]])</f>
        <v>2026</v>
      </c>
      <c r="D826" s="4" t="str">
        <f>"Q"&amp;ROUNDUP(MONTH(SalesDataTable[[#This Row],[Order Date]])/3,0)</f>
        <v>Q2</v>
      </c>
      <c r="E826" s="4" t="str">
        <f>TEXT(SalesDataTable[[#This Row],[Order Date]],"MMM")</f>
        <v>May</v>
      </c>
      <c r="F826" s="4" t="s">
        <v>20</v>
      </c>
      <c r="G826" s="4" t="s">
        <v>47</v>
      </c>
      <c r="H826" s="4" t="s">
        <v>19</v>
      </c>
      <c r="I826" s="4" t="s">
        <v>16</v>
      </c>
      <c r="J826" s="4" t="s">
        <v>34</v>
      </c>
      <c r="K826" s="4" t="s">
        <v>42</v>
      </c>
      <c r="L826" s="9">
        <v>4</v>
      </c>
      <c r="M826" s="6">
        <v>36.21</v>
      </c>
      <c r="N826" s="7">
        <v>0</v>
      </c>
      <c r="O826" s="6">
        <v>14.3</v>
      </c>
      <c r="P826" s="6">
        <f t="shared" si="48"/>
        <v>144.84</v>
      </c>
      <c r="Q826" s="6">
        <f t="shared" si="49"/>
        <v>57.2</v>
      </c>
      <c r="R826" s="6">
        <f t="shared" si="50"/>
        <v>87.64</v>
      </c>
      <c r="S826" s="8">
        <f t="shared" si="51"/>
        <v>0.60508146920740125</v>
      </c>
      <c r="T826" s="5">
        <f>YEAR(SalesDataTable[[#This Row],[Order Date]])</f>
        <v>2026</v>
      </c>
    </row>
    <row r="827" spans="1:20" ht="15.6">
      <c r="A827" s="2">
        <v>3881</v>
      </c>
      <c r="B827" s="3">
        <v>46157</v>
      </c>
      <c r="C827" s="13">
        <f>YEAR(SalesDataTable[[#This Row],[Order Date]])</f>
        <v>2026</v>
      </c>
      <c r="D827" s="4" t="str">
        <f>"Q"&amp;ROUNDUP(MONTH(SalesDataTable[[#This Row],[Order Date]])/3,0)</f>
        <v>Q2</v>
      </c>
      <c r="E827" s="4" t="str">
        <f>TEXT(SalesDataTable[[#This Row],[Order Date]],"MMM")</f>
        <v>May</v>
      </c>
      <c r="F827" s="4" t="s">
        <v>11</v>
      </c>
      <c r="G827" s="4" t="s">
        <v>39</v>
      </c>
      <c r="H827" s="4" t="s">
        <v>2</v>
      </c>
      <c r="I827" s="4" t="s">
        <v>16</v>
      </c>
      <c r="J827" s="4" t="s">
        <v>9</v>
      </c>
      <c r="K827" s="4" t="s">
        <v>46</v>
      </c>
      <c r="L827" s="9">
        <v>3</v>
      </c>
      <c r="M827" s="6">
        <v>73.03</v>
      </c>
      <c r="N827" s="7">
        <v>0.05</v>
      </c>
      <c r="O827" s="6">
        <v>33.200000000000003</v>
      </c>
      <c r="P827" s="6">
        <f t="shared" si="48"/>
        <v>208.13550000000001</v>
      </c>
      <c r="Q827" s="6">
        <f t="shared" si="49"/>
        <v>99.600000000000009</v>
      </c>
      <c r="R827" s="6">
        <f t="shared" si="50"/>
        <v>108.5355</v>
      </c>
      <c r="S827" s="8">
        <f t="shared" si="51"/>
        <v>0.52146558371829888</v>
      </c>
      <c r="T827" s="5">
        <f>YEAR(SalesDataTable[[#This Row],[Order Date]])</f>
        <v>2026</v>
      </c>
    </row>
    <row r="828" spans="1:20" ht="15.6">
      <c r="A828" s="2">
        <v>4469</v>
      </c>
      <c r="B828" s="3">
        <v>46157</v>
      </c>
      <c r="C828" s="13">
        <f>YEAR(SalesDataTable[[#This Row],[Order Date]])</f>
        <v>2026</v>
      </c>
      <c r="D828" s="4" t="str">
        <f>"Q"&amp;ROUNDUP(MONTH(SalesDataTable[[#This Row],[Order Date]])/3,0)</f>
        <v>Q2</v>
      </c>
      <c r="E828" s="4" t="str">
        <f>TEXT(SalesDataTable[[#This Row],[Order Date]],"MMM")</f>
        <v>May</v>
      </c>
      <c r="F828" s="4" t="s">
        <v>11</v>
      </c>
      <c r="G828" s="4" t="s">
        <v>25</v>
      </c>
      <c r="H828" s="4" t="s">
        <v>19</v>
      </c>
      <c r="I828" s="4" t="s">
        <v>3</v>
      </c>
      <c r="J828" s="4" t="s">
        <v>4</v>
      </c>
      <c r="K828" s="4" t="s">
        <v>5</v>
      </c>
      <c r="L828" s="9">
        <v>2</v>
      </c>
      <c r="M828" s="6">
        <v>80.81</v>
      </c>
      <c r="N828" s="7">
        <v>0</v>
      </c>
      <c r="O828" s="6">
        <v>42.53</v>
      </c>
      <c r="P828" s="6">
        <f t="shared" si="48"/>
        <v>161.62</v>
      </c>
      <c r="Q828" s="6">
        <f t="shared" si="49"/>
        <v>85.06</v>
      </c>
      <c r="R828" s="6">
        <f t="shared" si="50"/>
        <v>76.56</v>
      </c>
      <c r="S828" s="8">
        <f t="shared" si="51"/>
        <v>0.47370374953594852</v>
      </c>
      <c r="T828" s="5">
        <f>YEAR(SalesDataTable[[#This Row],[Order Date]])</f>
        <v>2026</v>
      </c>
    </row>
    <row r="829" spans="1:20" ht="15.6">
      <c r="A829" s="2">
        <v>5037</v>
      </c>
      <c r="B829" s="3">
        <v>46157</v>
      </c>
      <c r="C829" s="13">
        <f>YEAR(SalesDataTable[[#This Row],[Order Date]])</f>
        <v>2026</v>
      </c>
      <c r="D829" s="4" t="str">
        <f>"Q"&amp;ROUNDUP(MONTH(SalesDataTable[[#This Row],[Order Date]])/3,0)</f>
        <v>Q2</v>
      </c>
      <c r="E829" s="4" t="str">
        <f>TEXT(SalesDataTable[[#This Row],[Order Date]],"MMM")</f>
        <v>May</v>
      </c>
      <c r="F829" s="4" t="s">
        <v>6</v>
      </c>
      <c r="G829" s="4" t="s">
        <v>41</v>
      </c>
      <c r="H829" s="4" t="s">
        <v>2</v>
      </c>
      <c r="I829" s="4" t="s">
        <v>13</v>
      </c>
      <c r="J829" s="4" t="s">
        <v>4</v>
      </c>
      <c r="K829" s="4" t="s">
        <v>22</v>
      </c>
      <c r="L829" s="9">
        <v>1</v>
      </c>
      <c r="M829" s="6">
        <v>51.53</v>
      </c>
      <c r="N829" s="7">
        <v>0.1</v>
      </c>
      <c r="O829" s="6">
        <v>23.06</v>
      </c>
      <c r="P829" s="6">
        <f t="shared" si="48"/>
        <v>46.377000000000002</v>
      </c>
      <c r="Q829" s="6">
        <f t="shared" si="49"/>
        <v>23.06</v>
      </c>
      <c r="R829" s="6">
        <f t="shared" si="50"/>
        <v>23.317000000000004</v>
      </c>
      <c r="S829" s="8">
        <f t="shared" si="51"/>
        <v>0.50277076999374692</v>
      </c>
      <c r="T829" s="5">
        <f>YEAR(SalesDataTable[[#This Row],[Order Date]])</f>
        <v>2026</v>
      </c>
    </row>
    <row r="830" spans="1:20" ht="15.6">
      <c r="A830" s="2">
        <v>35</v>
      </c>
      <c r="B830" s="3">
        <v>46158</v>
      </c>
      <c r="C830" s="13">
        <f>YEAR(SalesDataTable[[#This Row],[Order Date]])</f>
        <v>2026</v>
      </c>
      <c r="D830" s="4" t="str">
        <f>"Q"&amp;ROUNDUP(MONTH(SalesDataTable[[#This Row],[Order Date]])/3,0)</f>
        <v>Q2</v>
      </c>
      <c r="E830" s="4" t="str">
        <f>TEXT(SalesDataTable[[#This Row],[Order Date]],"MMM")</f>
        <v>May</v>
      </c>
      <c r="F830" s="4" t="s">
        <v>20</v>
      </c>
      <c r="G830" s="4" t="s">
        <v>47</v>
      </c>
      <c r="H830" s="4" t="s">
        <v>8</v>
      </c>
      <c r="I830" s="4" t="s">
        <v>16</v>
      </c>
      <c r="J830" s="4" t="s">
        <v>23</v>
      </c>
      <c r="K830" s="4" t="s">
        <v>40</v>
      </c>
      <c r="L830" s="9">
        <v>5</v>
      </c>
      <c r="M830" s="6">
        <v>81.75</v>
      </c>
      <c r="N830" s="7">
        <v>0.05</v>
      </c>
      <c r="O830" s="6">
        <v>39.159999999999997</v>
      </c>
      <c r="P830" s="6">
        <f t="shared" si="48"/>
        <v>388.3125</v>
      </c>
      <c r="Q830" s="6">
        <f t="shared" si="49"/>
        <v>195.79999999999998</v>
      </c>
      <c r="R830" s="6">
        <f t="shared" si="50"/>
        <v>192.51250000000002</v>
      </c>
      <c r="S830" s="8">
        <f t="shared" si="51"/>
        <v>0.49576694028649609</v>
      </c>
      <c r="T830" s="5">
        <f>YEAR(SalesDataTable[[#This Row],[Order Date]])</f>
        <v>2026</v>
      </c>
    </row>
    <row r="831" spans="1:20" ht="15.6">
      <c r="A831" s="2">
        <v>226</v>
      </c>
      <c r="B831" s="3">
        <v>46158</v>
      </c>
      <c r="C831" s="13">
        <f>YEAR(SalesDataTable[[#This Row],[Order Date]])</f>
        <v>2026</v>
      </c>
      <c r="D831" s="4" t="str">
        <f>"Q"&amp;ROUNDUP(MONTH(SalesDataTable[[#This Row],[Order Date]])/3,0)</f>
        <v>Q2</v>
      </c>
      <c r="E831" s="4" t="str">
        <f>TEXT(SalesDataTable[[#This Row],[Order Date]],"MMM")</f>
        <v>May</v>
      </c>
      <c r="F831" s="4" t="s">
        <v>11</v>
      </c>
      <c r="G831" s="4" t="s">
        <v>39</v>
      </c>
      <c r="H831" s="4" t="s">
        <v>2</v>
      </c>
      <c r="I831" s="4" t="s">
        <v>13</v>
      </c>
      <c r="J831" s="4" t="s">
        <v>14</v>
      </c>
      <c r="K831" s="4" t="s">
        <v>48</v>
      </c>
      <c r="L831" s="9">
        <v>1</v>
      </c>
      <c r="M831" s="6">
        <v>165.99</v>
      </c>
      <c r="N831" s="7">
        <v>0.1</v>
      </c>
      <c r="O831" s="6">
        <v>89.9</v>
      </c>
      <c r="P831" s="6">
        <f t="shared" si="48"/>
        <v>149.39100000000002</v>
      </c>
      <c r="Q831" s="6">
        <f t="shared" si="49"/>
        <v>89.9</v>
      </c>
      <c r="R831" s="6">
        <f t="shared" si="50"/>
        <v>59.491000000000014</v>
      </c>
      <c r="S831" s="8">
        <f t="shared" si="51"/>
        <v>0.3982234538894579</v>
      </c>
      <c r="T831" s="5">
        <f>YEAR(SalesDataTable[[#This Row],[Order Date]])</f>
        <v>2026</v>
      </c>
    </row>
    <row r="832" spans="1:20" ht="15.6">
      <c r="A832" s="2">
        <v>1713</v>
      </c>
      <c r="B832" s="3">
        <v>46158</v>
      </c>
      <c r="C832" s="13">
        <f>YEAR(SalesDataTable[[#This Row],[Order Date]])</f>
        <v>2026</v>
      </c>
      <c r="D832" s="4" t="str">
        <f>"Q"&amp;ROUNDUP(MONTH(SalesDataTable[[#This Row],[Order Date]])/3,0)</f>
        <v>Q2</v>
      </c>
      <c r="E832" s="4" t="str">
        <f>TEXT(SalesDataTable[[#This Row],[Order Date]],"MMM")</f>
        <v>May</v>
      </c>
      <c r="F832" s="4" t="s">
        <v>0</v>
      </c>
      <c r="G832" s="4" t="s">
        <v>50</v>
      </c>
      <c r="H832" s="4" t="s">
        <v>19</v>
      </c>
      <c r="I832" s="4" t="s">
        <v>13</v>
      </c>
      <c r="J832" s="4" t="s">
        <v>23</v>
      </c>
      <c r="K832" s="4" t="s">
        <v>51</v>
      </c>
      <c r="L832" s="9">
        <v>2</v>
      </c>
      <c r="M832" s="6">
        <v>121.22</v>
      </c>
      <c r="N832" s="7">
        <v>0</v>
      </c>
      <c r="O832" s="6">
        <v>60.38</v>
      </c>
      <c r="P832" s="6">
        <f t="shared" si="48"/>
        <v>242.44</v>
      </c>
      <c r="Q832" s="6">
        <f t="shared" si="49"/>
        <v>120.76</v>
      </c>
      <c r="R832" s="6">
        <f t="shared" si="50"/>
        <v>121.67999999999999</v>
      </c>
      <c r="S832" s="8">
        <f t="shared" si="51"/>
        <v>0.50189737667051637</v>
      </c>
      <c r="T832" s="5">
        <f>YEAR(SalesDataTable[[#This Row],[Order Date]])</f>
        <v>2026</v>
      </c>
    </row>
    <row r="833" spans="1:20" ht="15.6">
      <c r="A833" s="2">
        <v>2320</v>
      </c>
      <c r="B833" s="3">
        <v>46158</v>
      </c>
      <c r="C833" s="13">
        <f>YEAR(SalesDataTable[[#This Row],[Order Date]])</f>
        <v>2026</v>
      </c>
      <c r="D833" s="4" t="str">
        <f>"Q"&amp;ROUNDUP(MONTH(SalesDataTable[[#This Row],[Order Date]])/3,0)</f>
        <v>Q2</v>
      </c>
      <c r="E833" s="4" t="str">
        <f>TEXT(SalesDataTable[[#This Row],[Order Date]],"MMM")</f>
        <v>May</v>
      </c>
      <c r="F833" s="4" t="s">
        <v>6</v>
      </c>
      <c r="G833" s="4" t="s">
        <v>43</v>
      </c>
      <c r="H833" s="4" t="s">
        <v>19</v>
      </c>
      <c r="I833" s="4" t="s">
        <v>16</v>
      </c>
      <c r="J833" s="4" t="s">
        <v>14</v>
      </c>
      <c r="K833" s="4" t="s">
        <v>44</v>
      </c>
      <c r="L833" s="9">
        <v>2</v>
      </c>
      <c r="M833" s="6">
        <v>131.1</v>
      </c>
      <c r="N833" s="7">
        <v>0</v>
      </c>
      <c r="O833" s="6">
        <v>65.55</v>
      </c>
      <c r="P833" s="6">
        <f t="shared" si="48"/>
        <v>262.2</v>
      </c>
      <c r="Q833" s="6">
        <f t="shared" si="49"/>
        <v>131.1</v>
      </c>
      <c r="R833" s="6">
        <f t="shared" si="50"/>
        <v>131.1</v>
      </c>
      <c r="S833" s="8">
        <f t="shared" si="51"/>
        <v>0.5</v>
      </c>
      <c r="T833" s="5">
        <f>YEAR(SalesDataTable[[#This Row],[Order Date]])</f>
        <v>2026</v>
      </c>
    </row>
    <row r="834" spans="1:20" ht="15.6">
      <c r="A834" s="2">
        <v>2496</v>
      </c>
      <c r="B834" s="3">
        <v>46158</v>
      </c>
      <c r="C834" s="13">
        <f>YEAR(SalesDataTable[[#This Row],[Order Date]])</f>
        <v>2026</v>
      </c>
      <c r="D834" s="4" t="str">
        <f>"Q"&amp;ROUNDUP(MONTH(SalesDataTable[[#This Row],[Order Date]])/3,0)</f>
        <v>Q2</v>
      </c>
      <c r="E834" s="4" t="str">
        <f>TEXT(SalesDataTable[[#This Row],[Order Date]],"MMM")</f>
        <v>May</v>
      </c>
      <c r="F834" s="4" t="s">
        <v>6</v>
      </c>
      <c r="G834" s="4" t="s">
        <v>27</v>
      </c>
      <c r="H834" s="4" t="s">
        <v>2</v>
      </c>
      <c r="I834" s="4" t="s">
        <v>3</v>
      </c>
      <c r="J834" s="4" t="s">
        <v>14</v>
      </c>
      <c r="K834" s="4" t="s">
        <v>32</v>
      </c>
      <c r="L834" s="9">
        <v>2</v>
      </c>
      <c r="M834" s="6">
        <v>46.44</v>
      </c>
      <c r="N834" s="7">
        <v>0</v>
      </c>
      <c r="O834" s="6">
        <v>18.63</v>
      </c>
      <c r="P834" s="6">
        <f t="shared" ref="P834:P897" si="52">L834*M834*(1-N834)</f>
        <v>92.88</v>
      </c>
      <c r="Q834" s="6">
        <f t="shared" ref="Q834:Q897" si="53">L834*O834</f>
        <v>37.26</v>
      </c>
      <c r="R834" s="6">
        <f t="shared" ref="R834:R897" si="54">P834-Q834</f>
        <v>55.62</v>
      </c>
      <c r="S834" s="8">
        <f t="shared" ref="S834:S897" si="55">IFERROR(R834/P834,0)</f>
        <v>0.59883720930232553</v>
      </c>
      <c r="T834" s="5">
        <f>YEAR(SalesDataTable[[#This Row],[Order Date]])</f>
        <v>2026</v>
      </c>
    </row>
    <row r="835" spans="1:20" ht="15.6">
      <c r="A835" s="2">
        <v>2504</v>
      </c>
      <c r="B835" s="3">
        <v>46158</v>
      </c>
      <c r="C835" s="13">
        <f>YEAR(SalesDataTable[[#This Row],[Order Date]])</f>
        <v>2026</v>
      </c>
      <c r="D835" s="4" t="str">
        <f>"Q"&amp;ROUNDUP(MONTH(SalesDataTable[[#This Row],[Order Date]])/3,0)</f>
        <v>Q2</v>
      </c>
      <c r="E835" s="4" t="str">
        <f>TEXT(SalesDataTable[[#This Row],[Order Date]],"MMM")</f>
        <v>May</v>
      </c>
      <c r="F835" s="4" t="s">
        <v>20</v>
      </c>
      <c r="G835" s="4" t="s">
        <v>31</v>
      </c>
      <c r="H835" s="4" t="s">
        <v>2</v>
      </c>
      <c r="I835" s="4" t="s">
        <v>13</v>
      </c>
      <c r="J835" s="4" t="s">
        <v>14</v>
      </c>
      <c r="K835" s="4" t="s">
        <v>15</v>
      </c>
      <c r="L835" s="9">
        <v>1</v>
      </c>
      <c r="M835" s="6">
        <v>36.659999999999997</v>
      </c>
      <c r="N835" s="7">
        <v>0</v>
      </c>
      <c r="O835" s="6">
        <v>13.61</v>
      </c>
      <c r="P835" s="6">
        <f t="shared" si="52"/>
        <v>36.659999999999997</v>
      </c>
      <c r="Q835" s="6">
        <f t="shared" si="53"/>
        <v>13.61</v>
      </c>
      <c r="R835" s="6">
        <f t="shared" si="54"/>
        <v>23.049999999999997</v>
      </c>
      <c r="S835" s="8">
        <f t="shared" si="55"/>
        <v>0.62875068194217132</v>
      </c>
      <c r="T835" s="5">
        <f>YEAR(SalesDataTable[[#This Row],[Order Date]])</f>
        <v>2026</v>
      </c>
    </row>
    <row r="836" spans="1:20" ht="15.6">
      <c r="A836" s="2">
        <v>2598</v>
      </c>
      <c r="B836" s="3">
        <v>46158</v>
      </c>
      <c r="C836" s="13">
        <f>YEAR(SalesDataTable[[#This Row],[Order Date]])</f>
        <v>2026</v>
      </c>
      <c r="D836" s="4" t="str">
        <f>"Q"&amp;ROUNDUP(MONTH(SalesDataTable[[#This Row],[Order Date]])/3,0)</f>
        <v>Q2</v>
      </c>
      <c r="E836" s="4" t="str">
        <f>TEXT(SalesDataTable[[#This Row],[Order Date]],"MMM")</f>
        <v>May</v>
      </c>
      <c r="F836" s="4" t="s">
        <v>20</v>
      </c>
      <c r="G836" s="4" t="s">
        <v>33</v>
      </c>
      <c r="H836" s="4" t="s">
        <v>2</v>
      </c>
      <c r="I836" s="4" t="s">
        <v>13</v>
      </c>
      <c r="J836" s="4" t="s">
        <v>9</v>
      </c>
      <c r="K836" s="4" t="s">
        <v>37</v>
      </c>
      <c r="L836" s="9">
        <v>5</v>
      </c>
      <c r="M836" s="6">
        <v>156.16999999999999</v>
      </c>
      <c r="N836" s="7">
        <v>0.1</v>
      </c>
      <c r="O836" s="6">
        <v>80.59</v>
      </c>
      <c r="P836" s="6">
        <f t="shared" si="52"/>
        <v>702.76499999999999</v>
      </c>
      <c r="Q836" s="6">
        <f t="shared" si="53"/>
        <v>402.95000000000005</v>
      </c>
      <c r="R836" s="6">
        <f t="shared" si="54"/>
        <v>299.81499999999994</v>
      </c>
      <c r="S836" s="8">
        <f t="shared" si="55"/>
        <v>0.42662198601239382</v>
      </c>
      <c r="T836" s="5">
        <f>YEAR(SalesDataTable[[#This Row],[Order Date]])</f>
        <v>2026</v>
      </c>
    </row>
    <row r="837" spans="1:20" ht="15.6">
      <c r="A837" s="2">
        <v>2600</v>
      </c>
      <c r="B837" s="3">
        <v>46158</v>
      </c>
      <c r="C837" s="13">
        <f>YEAR(SalesDataTable[[#This Row],[Order Date]])</f>
        <v>2026</v>
      </c>
      <c r="D837" s="4" t="str">
        <f>"Q"&amp;ROUNDUP(MONTH(SalesDataTable[[#This Row],[Order Date]])/3,0)</f>
        <v>Q2</v>
      </c>
      <c r="E837" s="4" t="str">
        <f>TEXT(SalesDataTable[[#This Row],[Order Date]],"MMM")</f>
        <v>May</v>
      </c>
      <c r="F837" s="4" t="s">
        <v>6</v>
      </c>
      <c r="G837" s="4" t="s">
        <v>43</v>
      </c>
      <c r="H837" s="4" t="s">
        <v>19</v>
      </c>
      <c r="I837" s="4" t="s">
        <v>13</v>
      </c>
      <c r="J837" s="4" t="s">
        <v>14</v>
      </c>
      <c r="K837" s="4" t="s">
        <v>15</v>
      </c>
      <c r="L837" s="9">
        <v>1</v>
      </c>
      <c r="M837" s="6">
        <v>35.97</v>
      </c>
      <c r="N837" s="7">
        <v>0.1</v>
      </c>
      <c r="O837" s="6">
        <v>13.54</v>
      </c>
      <c r="P837" s="6">
        <f t="shared" si="52"/>
        <v>32.372999999999998</v>
      </c>
      <c r="Q837" s="6">
        <f t="shared" si="53"/>
        <v>13.54</v>
      </c>
      <c r="R837" s="6">
        <f t="shared" si="54"/>
        <v>18.832999999999998</v>
      </c>
      <c r="S837" s="8">
        <f t="shared" si="55"/>
        <v>0.58175022395205878</v>
      </c>
      <c r="T837" s="5">
        <f>YEAR(SalesDataTable[[#This Row],[Order Date]])</f>
        <v>2026</v>
      </c>
    </row>
    <row r="838" spans="1:20" ht="15.6">
      <c r="A838" s="2">
        <v>2856</v>
      </c>
      <c r="B838" s="3">
        <v>46158</v>
      </c>
      <c r="C838" s="13">
        <f>YEAR(SalesDataTable[[#This Row],[Order Date]])</f>
        <v>2026</v>
      </c>
      <c r="D838" s="4" t="str">
        <f>"Q"&amp;ROUNDUP(MONTH(SalesDataTable[[#This Row],[Order Date]])/3,0)</f>
        <v>Q2</v>
      </c>
      <c r="E838" s="4" t="str">
        <f>TEXT(SalesDataTable[[#This Row],[Order Date]],"MMM")</f>
        <v>May</v>
      </c>
      <c r="F838" s="4" t="s">
        <v>6</v>
      </c>
      <c r="G838" s="4" t="s">
        <v>41</v>
      </c>
      <c r="H838" s="4" t="s">
        <v>8</v>
      </c>
      <c r="I838" s="4" t="s">
        <v>16</v>
      </c>
      <c r="J838" s="4" t="s">
        <v>34</v>
      </c>
      <c r="K838" s="4" t="s">
        <v>38</v>
      </c>
      <c r="L838" s="9">
        <v>4</v>
      </c>
      <c r="M838" s="6">
        <v>125.11</v>
      </c>
      <c r="N838" s="7">
        <v>0.15</v>
      </c>
      <c r="O838" s="6">
        <v>70.010000000000005</v>
      </c>
      <c r="P838" s="6">
        <f t="shared" si="52"/>
        <v>425.37399999999997</v>
      </c>
      <c r="Q838" s="6">
        <f t="shared" si="53"/>
        <v>280.04000000000002</v>
      </c>
      <c r="R838" s="6">
        <f t="shared" si="54"/>
        <v>145.33399999999995</v>
      </c>
      <c r="S838" s="8">
        <f t="shared" si="55"/>
        <v>0.34166169065340135</v>
      </c>
      <c r="T838" s="5">
        <f>YEAR(SalesDataTable[[#This Row],[Order Date]])</f>
        <v>2026</v>
      </c>
    </row>
    <row r="839" spans="1:20" ht="15.6">
      <c r="A839" s="2">
        <v>3478</v>
      </c>
      <c r="B839" s="3">
        <v>46158</v>
      </c>
      <c r="C839" s="13">
        <f>YEAR(SalesDataTable[[#This Row],[Order Date]])</f>
        <v>2026</v>
      </c>
      <c r="D839" s="4" t="str">
        <f>"Q"&amp;ROUNDUP(MONTH(SalesDataTable[[#This Row],[Order Date]])/3,0)</f>
        <v>Q2</v>
      </c>
      <c r="E839" s="4" t="str">
        <f>TEXT(SalesDataTable[[#This Row],[Order Date]],"MMM")</f>
        <v>May</v>
      </c>
      <c r="F839" s="4" t="s">
        <v>20</v>
      </c>
      <c r="G839" s="4" t="s">
        <v>33</v>
      </c>
      <c r="H839" s="4" t="s">
        <v>2</v>
      </c>
      <c r="I839" s="4" t="s">
        <v>13</v>
      </c>
      <c r="J839" s="4" t="s">
        <v>34</v>
      </c>
      <c r="K839" s="4" t="s">
        <v>42</v>
      </c>
      <c r="L839" s="9">
        <v>4</v>
      </c>
      <c r="M839" s="6">
        <v>36.29</v>
      </c>
      <c r="N839" s="7">
        <v>0.1</v>
      </c>
      <c r="O839" s="6">
        <v>13.77</v>
      </c>
      <c r="P839" s="6">
        <f t="shared" si="52"/>
        <v>130.64400000000001</v>
      </c>
      <c r="Q839" s="6">
        <f t="shared" si="53"/>
        <v>55.08</v>
      </c>
      <c r="R839" s="6">
        <f t="shared" si="54"/>
        <v>75.564000000000007</v>
      </c>
      <c r="S839" s="8">
        <f t="shared" si="55"/>
        <v>0.57839625241113257</v>
      </c>
      <c r="T839" s="5">
        <f>YEAR(SalesDataTable[[#This Row],[Order Date]])</f>
        <v>2026</v>
      </c>
    </row>
    <row r="840" spans="1:20" ht="15.6">
      <c r="A840" s="2">
        <v>3599</v>
      </c>
      <c r="B840" s="3">
        <v>46158</v>
      </c>
      <c r="C840" s="13">
        <f>YEAR(SalesDataTable[[#This Row],[Order Date]])</f>
        <v>2026</v>
      </c>
      <c r="D840" s="4" t="str">
        <f>"Q"&amp;ROUNDUP(MONTH(SalesDataTable[[#This Row],[Order Date]])/3,0)</f>
        <v>Q2</v>
      </c>
      <c r="E840" s="4" t="str">
        <f>TEXT(SalesDataTable[[#This Row],[Order Date]],"MMM")</f>
        <v>May</v>
      </c>
      <c r="F840" s="4" t="s">
        <v>6</v>
      </c>
      <c r="G840" s="4" t="s">
        <v>27</v>
      </c>
      <c r="H840" s="4" t="s">
        <v>2</v>
      </c>
      <c r="I840" s="4" t="s">
        <v>13</v>
      </c>
      <c r="J840" s="4" t="s">
        <v>9</v>
      </c>
      <c r="K840" s="4" t="s">
        <v>17</v>
      </c>
      <c r="L840" s="9">
        <v>4</v>
      </c>
      <c r="M840" s="6">
        <v>143.34</v>
      </c>
      <c r="N840" s="7">
        <v>0</v>
      </c>
      <c r="O840" s="6">
        <v>80.55</v>
      </c>
      <c r="P840" s="6">
        <f t="shared" si="52"/>
        <v>573.36</v>
      </c>
      <c r="Q840" s="6">
        <f t="shared" si="53"/>
        <v>322.2</v>
      </c>
      <c r="R840" s="6">
        <f t="shared" si="54"/>
        <v>251.16000000000003</v>
      </c>
      <c r="S840" s="8">
        <f t="shared" si="55"/>
        <v>0.43804939305148599</v>
      </c>
      <c r="T840" s="5">
        <f>YEAR(SalesDataTable[[#This Row],[Order Date]])</f>
        <v>2026</v>
      </c>
    </row>
    <row r="841" spans="1:20" ht="15.6">
      <c r="A841" s="2">
        <v>282</v>
      </c>
      <c r="B841" s="3">
        <v>46159</v>
      </c>
      <c r="C841" s="13">
        <f>YEAR(SalesDataTable[[#This Row],[Order Date]])</f>
        <v>2026</v>
      </c>
      <c r="D841" s="4" t="str">
        <f>"Q"&amp;ROUNDUP(MONTH(SalesDataTable[[#This Row],[Order Date]])/3,0)</f>
        <v>Q2</v>
      </c>
      <c r="E841" s="4" t="str">
        <f>TEXT(SalesDataTable[[#This Row],[Order Date]],"MMM")</f>
        <v>May</v>
      </c>
      <c r="F841" s="4" t="s">
        <v>6</v>
      </c>
      <c r="G841" s="4" t="s">
        <v>43</v>
      </c>
      <c r="H841" s="4" t="s">
        <v>28</v>
      </c>
      <c r="I841" s="4" t="s">
        <v>13</v>
      </c>
      <c r="J841" s="4" t="s">
        <v>4</v>
      </c>
      <c r="K841" s="4" t="s">
        <v>22</v>
      </c>
      <c r="L841" s="9">
        <v>3</v>
      </c>
      <c r="M841" s="6">
        <v>51.68</v>
      </c>
      <c r="N841" s="7">
        <v>0</v>
      </c>
      <c r="O841" s="6">
        <v>22.4</v>
      </c>
      <c r="P841" s="6">
        <f t="shared" si="52"/>
        <v>155.04</v>
      </c>
      <c r="Q841" s="6">
        <f t="shared" si="53"/>
        <v>67.199999999999989</v>
      </c>
      <c r="R841" s="6">
        <f t="shared" si="54"/>
        <v>87.84</v>
      </c>
      <c r="S841" s="8">
        <f t="shared" si="55"/>
        <v>0.56656346749226016</v>
      </c>
      <c r="T841" s="5">
        <f>YEAR(SalesDataTable[[#This Row],[Order Date]])</f>
        <v>2026</v>
      </c>
    </row>
    <row r="842" spans="1:20" ht="15.6">
      <c r="A842" s="2">
        <v>980</v>
      </c>
      <c r="B842" s="3">
        <v>46159</v>
      </c>
      <c r="C842" s="13">
        <f>YEAR(SalesDataTable[[#This Row],[Order Date]])</f>
        <v>2026</v>
      </c>
      <c r="D842" s="4" t="str">
        <f>"Q"&amp;ROUNDUP(MONTH(SalesDataTable[[#This Row],[Order Date]])/3,0)</f>
        <v>Q2</v>
      </c>
      <c r="E842" s="4" t="str">
        <f>TEXT(SalesDataTable[[#This Row],[Order Date]],"MMM")</f>
        <v>May</v>
      </c>
      <c r="F842" s="4" t="s">
        <v>20</v>
      </c>
      <c r="G842" s="4" t="s">
        <v>31</v>
      </c>
      <c r="H842" s="4" t="s">
        <v>2</v>
      </c>
      <c r="I842" s="4" t="s">
        <v>3</v>
      </c>
      <c r="J842" s="4" t="s">
        <v>14</v>
      </c>
      <c r="K842" s="4" t="s">
        <v>32</v>
      </c>
      <c r="L842" s="9">
        <v>1</v>
      </c>
      <c r="M842" s="6">
        <v>46.84</v>
      </c>
      <c r="N842" s="7">
        <v>0</v>
      </c>
      <c r="O842" s="6">
        <v>17.93</v>
      </c>
      <c r="P842" s="6">
        <f t="shared" si="52"/>
        <v>46.84</v>
      </c>
      <c r="Q842" s="6">
        <f t="shared" si="53"/>
        <v>17.93</v>
      </c>
      <c r="R842" s="6">
        <f t="shared" si="54"/>
        <v>28.910000000000004</v>
      </c>
      <c r="S842" s="8">
        <f t="shared" si="55"/>
        <v>0.61720751494449189</v>
      </c>
      <c r="T842" s="5">
        <f>YEAR(SalesDataTable[[#This Row],[Order Date]])</f>
        <v>2026</v>
      </c>
    </row>
    <row r="843" spans="1:20" ht="15.6">
      <c r="A843" s="2">
        <v>1155</v>
      </c>
      <c r="B843" s="3">
        <v>46159</v>
      </c>
      <c r="C843" s="13">
        <f>YEAR(SalesDataTable[[#This Row],[Order Date]])</f>
        <v>2026</v>
      </c>
      <c r="D843" s="4" t="str">
        <f>"Q"&amp;ROUNDUP(MONTH(SalesDataTable[[#This Row],[Order Date]])/3,0)</f>
        <v>Q2</v>
      </c>
      <c r="E843" s="4" t="str">
        <f>TEXT(SalesDataTable[[#This Row],[Order Date]],"MMM")</f>
        <v>May</v>
      </c>
      <c r="F843" s="4" t="s">
        <v>11</v>
      </c>
      <c r="G843" s="4" t="s">
        <v>12</v>
      </c>
      <c r="H843" s="4" t="s">
        <v>28</v>
      </c>
      <c r="I843" s="4" t="s">
        <v>13</v>
      </c>
      <c r="J843" s="4" t="s">
        <v>9</v>
      </c>
      <c r="K843" s="4" t="s">
        <v>46</v>
      </c>
      <c r="L843" s="9">
        <v>5</v>
      </c>
      <c r="M843" s="6">
        <v>72.900000000000006</v>
      </c>
      <c r="N843" s="7">
        <v>0.05</v>
      </c>
      <c r="O843" s="6">
        <v>31.57</v>
      </c>
      <c r="P843" s="6">
        <f t="shared" si="52"/>
        <v>346.27499999999998</v>
      </c>
      <c r="Q843" s="6">
        <f t="shared" si="53"/>
        <v>157.85</v>
      </c>
      <c r="R843" s="6">
        <f t="shared" si="54"/>
        <v>188.42499999999998</v>
      </c>
      <c r="S843" s="8">
        <f t="shared" si="55"/>
        <v>0.54414843693596127</v>
      </c>
      <c r="T843" s="5">
        <f>YEAR(SalesDataTable[[#This Row],[Order Date]])</f>
        <v>2026</v>
      </c>
    </row>
    <row r="844" spans="1:20" ht="15.6">
      <c r="A844" s="2">
        <v>1816</v>
      </c>
      <c r="B844" s="3">
        <v>46159</v>
      </c>
      <c r="C844" s="13">
        <f>YEAR(SalesDataTable[[#This Row],[Order Date]])</f>
        <v>2026</v>
      </c>
      <c r="D844" s="4" t="str">
        <f>"Q"&amp;ROUNDUP(MONTH(SalesDataTable[[#This Row],[Order Date]])/3,0)</f>
        <v>Q2</v>
      </c>
      <c r="E844" s="4" t="str">
        <f>TEXT(SalesDataTable[[#This Row],[Order Date]],"MMM")</f>
        <v>May</v>
      </c>
      <c r="F844" s="4" t="s">
        <v>20</v>
      </c>
      <c r="G844" s="4" t="s">
        <v>31</v>
      </c>
      <c r="H844" s="4" t="s">
        <v>2</v>
      </c>
      <c r="I844" s="4" t="s">
        <v>13</v>
      </c>
      <c r="J844" s="4" t="s">
        <v>9</v>
      </c>
      <c r="K844" s="4" t="s">
        <v>10</v>
      </c>
      <c r="L844" s="9">
        <v>1</v>
      </c>
      <c r="M844" s="6">
        <v>91.07</v>
      </c>
      <c r="N844" s="7">
        <v>0</v>
      </c>
      <c r="O844" s="6">
        <v>45.3</v>
      </c>
      <c r="P844" s="6">
        <f t="shared" si="52"/>
        <v>91.07</v>
      </c>
      <c r="Q844" s="6">
        <f t="shared" si="53"/>
        <v>45.3</v>
      </c>
      <c r="R844" s="6">
        <f t="shared" si="54"/>
        <v>45.769999999999996</v>
      </c>
      <c r="S844" s="8">
        <f t="shared" si="55"/>
        <v>0.50258043263423735</v>
      </c>
      <c r="T844" s="5">
        <f>YEAR(SalesDataTable[[#This Row],[Order Date]])</f>
        <v>2026</v>
      </c>
    </row>
    <row r="845" spans="1:20" ht="15.6">
      <c r="A845" s="2">
        <v>2128</v>
      </c>
      <c r="B845" s="3">
        <v>46159</v>
      </c>
      <c r="C845" s="13">
        <f>YEAR(SalesDataTable[[#This Row],[Order Date]])</f>
        <v>2026</v>
      </c>
      <c r="D845" s="4" t="str">
        <f>"Q"&amp;ROUNDUP(MONTH(SalesDataTable[[#This Row],[Order Date]])/3,0)</f>
        <v>Q2</v>
      </c>
      <c r="E845" s="4" t="str">
        <f>TEXT(SalesDataTable[[#This Row],[Order Date]],"MMM")</f>
        <v>May</v>
      </c>
      <c r="F845" s="4" t="s">
        <v>11</v>
      </c>
      <c r="G845" s="4" t="s">
        <v>39</v>
      </c>
      <c r="H845" s="4" t="s">
        <v>19</v>
      </c>
      <c r="I845" s="4" t="s">
        <v>13</v>
      </c>
      <c r="J845" s="4" t="s">
        <v>4</v>
      </c>
      <c r="K845" s="4" t="s">
        <v>5</v>
      </c>
      <c r="L845" s="9">
        <v>1</v>
      </c>
      <c r="M845" s="6">
        <v>81.86</v>
      </c>
      <c r="N845" s="7">
        <v>0</v>
      </c>
      <c r="O845" s="6">
        <v>43.14</v>
      </c>
      <c r="P845" s="6">
        <f t="shared" si="52"/>
        <v>81.86</v>
      </c>
      <c r="Q845" s="6">
        <f t="shared" si="53"/>
        <v>43.14</v>
      </c>
      <c r="R845" s="6">
        <f t="shared" si="54"/>
        <v>38.72</v>
      </c>
      <c r="S845" s="8">
        <f t="shared" si="55"/>
        <v>0.47300268751526997</v>
      </c>
      <c r="T845" s="5">
        <f>YEAR(SalesDataTable[[#This Row],[Order Date]])</f>
        <v>2026</v>
      </c>
    </row>
    <row r="846" spans="1:20" ht="15.6">
      <c r="A846" s="2">
        <v>2296</v>
      </c>
      <c r="B846" s="3">
        <v>46159</v>
      </c>
      <c r="C846" s="13">
        <f>YEAR(SalesDataTable[[#This Row],[Order Date]])</f>
        <v>2026</v>
      </c>
      <c r="D846" s="4" t="str">
        <f>"Q"&amp;ROUNDUP(MONTH(SalesDataTable[[#This Row],[Order Date]])/3,0)</f>
        <v>Q2</v>
      </c>
      <c r="E846" s="4" t="str">
        <f>TEXT(SalesDataTable[[#This Row],[Order Date]],"MMM")</f>
        <v>May</v>
      </c>
      <c r="F846" s="4" t="s">
        <v>20</v>
      </c>
      <c r="G846" s="4" t="s">
        <v>33</v>
      </c>
      <c r="H846" s="4" t="s">
        <v>2</v>
      </c>
      <c r="I846" s="4" t="s">
        <v>3</v>
      </c>
      <c r="J846" s="4" t="s">
        <v>14</v>
      </c>
      <c r="K846" s="4" t="s">
        <v>32</v>
      </c>
      <c r="L846" s="9">
        <v>1</v>
      </c>
      <c r="M846" s="6">
        <v>45.45</v>
      </c>
      <c r="N846" s="7">
        <v>0</v>
      </c>
      <c r="O846" s="6">
        <v>17.93</v>
      </c>
      <c r="P846" s="6">
        <f t="shared" si="52"/>
        <v>45.45</v>
      </c>
      <c r="Q846" s="6">
        <f t="shared" si="53"/>
        <v>17.93</v>
      </c>
      <c r="R846" s="6">
        <f t="shared" si="54"/>
        <v>27.520000000000003</v>
      </c>
      <c r="S846" s="8">
        <f t="shared" si="55"/>
        <v>0.60550055005500558</v>
      </c>
      <c r="T846" s="5">
        <f>YEAR(SalesDataTable[[#This Row],[Order Date]])</f>
        <v>2026</v>
      </c>
    </row>
    <row r="847" spans="1:20" ht="15.6">
      <c r="A847" s="2">
        <v>2322</v>
      </c>
      <c r="B847" s="3">
        <v>46159</v>
      </c>
      <c r="C847" s="13">
        <f>YEAR(SalesDataTable[[#This Row],[Order Date]])</f>
        <v>2026</v>
      </c>
      <c r="D847" s="4" t="str">
        <f>"Q"&amp;ROUNDUP(MONTH(SalesDataTable[[#This Row],[Order Date]])/3,0)</f>
        <v>Q2</v>
      </c>
      <c r="E847" s="4" t="str">
        <f>TEXT(SalesDataTable[[#This Row],[Order Date]],"MMM")</f>
        <v>May</v>
      </c>
      <c r="F847" s="4" t="s">
        <v>11</v>
      </c>
      <c r="G847" s="4" t="s">
        <v>39</v>
      </c>
      <c r="H847" s="4" t="s">
        <v>19</v>
      </c>
      <c r="I847" s="4" t="s">
        <v>16</v>
      </c>
      <c r="J847" s="4" t="s">
        <v>9</v>
      </c>
      <c r="K847" s="4" t="s">
        <v>46</v>
      </c>
      <c r="L847" s="9">
        <v>1</v>
      </c>
      <c r="M847" s="6">
        <v>70.62</v>
      </c>
      <c r="N847" s="7">
        <v>0</v>
      </c>
      <c r="O847" s="6">
        <v>32.53</v>
      </c>
      <c r="P847" s="6">
        <f t="shared" si="52"/>
        <v>70.62</v>
      </c>
      <c r="Q847" s="6">
        <f t="shared" si="53"/>
        <v>32.53</v>
      </c>
      <c r="R847" s="6">
        <f t="shared" si="54"/>
        <v>38.090000000000003</v>
      </c>
      <c r="S847" s="8">
        <f t="shared" si="55"/>
        <v>0.53936561880487111</v>
      </c>
      <c r="T847" s="5">
        <f>YEAR(SalesDataTable[[#This Row],[Order Date]])</f>
        <v>2026</v>
      </c>
    </row>
    <row r="848" spans="1:20" ht="15.6">
      <c r="A848" s="2">
        <v>3480</v>
      </c>
      <c r="B848" s="3">
        <v>46159</v>
      </c>
      <c r="C848" s="13">
        <f>YEAR(SalesDataTable[[#This Row],[Order Date]])</f>
        <v>2026</v>
      </c>
      <c r="D848" s="4" t="str">
        <f>"Q"&amp;ROUNDUP(MONTH(SalesDataTable[[#This Row],[Order Date]])/3,0)</f>
        <v>Q2</v>
      </c>
      <c r="E848" s="4" t="str">
        <f>TEXT(SalesDataTable[[#This Row],[Order Date]],"MMM")</f>
        <v>May</v>
      </c>
      <c r="F848" s="4" t="s">
        <v>20</v>
      </c>
      <c r="G848" s="4" t="s">
        <v>33</v>
      </c>
      <c r="H848" s="4" t="s">
        <v>2</v>
      </c>
      <c r="I848" s="4" t="s">
        <v>13</v>
      </c>
      <c r="J848" s="4" t="s">
        <v>34</v>
      </c>
      <c r="K848" s="4" t="s">
        <v>45</v>
      </c>
      <c r="L848" s="9">
        <v>2</v>
      </c>
      <c r="M848" s="6">
        <v>51.56</v>
      </c>
      <c r="N848" s="7">
        <v>0</v>
      </c>
      <c r="O848" s="6">
        <v>22.46</v>
      </c>
      <c r="P848" s="6">
        <f t="shared" si="52"/>
        <v>103.12</v>
      </c>
      <c r="Q848" s="6">
        <f t="shared" si="53"/>
        <v>44.92</v>
      </c>
      <c r="R848" s="6">
        <f t="shared" si="54"/>
        <v>58.2</v>
      </c>
      <c r="S848" s="8">
        <f t="shared" si="55"/>
        <v>0.56439100077579518</v>
      </c>
      <c r="T848" s="5">
        <f>YEAR(SalesDataTable[[#This Row],[Order Date]])</f>
        <v>2026</v>
      </c>
    </row>
    <row r="849" spans="1:20" ht="15.6">
      <c r="A849" s="2">
        <v>4426</v>
      </c>
      <c r="B849" s="3">
        <v>46159</v>
      </c>
      <c r="C849" s="13">
        <f>YEAR(SalesDataTable[[#This Row],[Order Date]])</f>
        <v>2026</v>
      </c>
      <c r="D849" s="4" t="str">
        <f>"Q"&amp;ROUNDUP(MONTH(SalesDataTable[[#This Row],[Order Date]])/3,0)</f>
        <v>Q2</v>
      </c>
      <c r="E849" s="4" t="str">
        <f>TEXT(SalesDataTable[[#This Row],[Order Date]],"MMM")</f>
        <v>May</v>
      </c>
      <c r="F849" s="4" t="s">
        <v>20</v>
      </c>
      <c r="G849" s="4" t="s">
        <v>33</v>
      </c>
      <c r="H849" s="4" t="s">
        <v>2</v>
      </c>
      <c r="I849" s="4" t="s">
        <v>13</v>
      </c>
      <c r="J849" s="4" t="s">
        <v>9</v>
      </c>
      <c r="K849" s="4" t="s">
        <v>17</v>
      </c>
      <c r="L849" s="9">
        <v>2</v>
      </c>
      <c r="M849" s="6">
        <v>146.22</v>
      </c>
      <c r="N849" s="7">
        <v>0</v>
      </c>
      <c r="O849" s="6">
        <v>81.069999999999993</v>
      </c>
      <c r="P849" s="6">
        <f t="shared" si="52"/>
        <v>292.44</v>
      </c>
      <c r="Q849" s="6">
        <f t="shared" si="53"/>
        <v>162.13999999999999</v>
      </c>
      <c r="R849" s="6">
        <f t="shared" si="54"/>
        <v>130.30000000000001</v>
      </c>
      <c r="S849" s="8">
        <f t="shared" si="55"/>
        <v>0.4455614826973055</v>
      </c>
      <c r="T849" s="5">
        <f>YEAR(SalesDataTable[[#This Row],[Order Date]])</f>
        <v>2026</v>
      </c>
    </row>
    <row r="850" spans="1:20" ht="15.6">
      <c r="A850" s="2">
        <v>4938</v>
      </c>
      <c r="B850" s="3">
        <v>46159</v>
      </c>
      <c r="C850" s="13">
        <f>YEAR(SalesDataTable[[#This Row],[Order Date]])</f>
        <v>2026</v>
      </c>
      <c r="D850" s="4" t="str">
        <f>"Q"&amp;ROUNDUP(MONTH(SalesDataTable[[#This Row],[Order Date]])/3,0)</f>
        <v>Q2</v>
      </c>
      <c r="E850" s="4" t="str">
        <f>TEXT(SalesDataTable[[#This Row],[Order Date]],"MMM")</f>
        <v>May</v>
      </c>
      <c r="F850" s="4" t="s">
        <v>20</v>
      </c>
      <c r="G850" s="4" t="s">
        <v>47</v>
      </c>
      <c r="H850" s="4" t="s">
        <v>19</v>
      </c>
      <c r="I850" s="4" t="s">
        <v>3</v>
      </c>
      <c r="J850" s="4" t="s">
        <v>34</v>
      </c>
      <c r="K850" s="4" t="s">
        <v>45</v>
      </c>
      <c r="L850" s="9">
        <v>2</v>
      </c>
      <c r="M850" s="6">
        <v>51.34</v>
      </c>
      <c r="N850" s="7">
        <v>0</v>
      </c>
      <c r="O850" s="6">
        <v>22.17</v>
      </c>
      <c r="P850" s="6">
        <f t="shared" si="52"/>
        <v>102.68</v>
      </c>
      <c r="Q850" s="6">
        <f t="shared" si="53"/>
        <v>44.34</v>
      </c>
      <c r="R850" s="6">
        <f t="shared" si="54"/>
        <v>58.34</v>
      </c>
      <c r="S850" s="8">
        <f t="shared" si="55"/>
        <v>0.56817296455005839</v>
      </c>
      <c r="T850" s="5">
        <f>YEAR(SalesDataTable[[#This Row],[Order Date]])</f>
        <v>2026</v>
      </c>
    </row>
    <row r="851" spans="1:20" ht="15.6">
      <c r="A851" s="2">
        <v>915</v>
      </c>
      <c r="B851" s="3">
        <v>46160</v>
      </c>
      <c r="C851" s="13">
        <f>YEAR(SalesDataTable[[#This Row],[Order Date]])</f>
        <v>2026</v>
      </c>
      <c r="D851" s="4" t="str">
        <f>"Q"&amp;ROUNDUP(MONTH(SalesDataTable[[#This Row],[Order Date]])/3,0)</f>
        <v>Q2</v>
      </c>
      <c r="E851" s="4" t="str">
        <f>TEXT(SalesDataTable[[#This Row],[Order Date]],"MMM")</f>
        <v>May</v>
      </c>
      <c r="F851" s="4" t="s">
        <v>20</v>
      </c>
      <c r="G851" s="4" t="s">
        <v>33</v>
      </c>
      <c r="H851" s="4" t="s">
        <v>2</v>
      </c>
      <c r="I851" s="4" t="s">
        <v>13</v>
      </c>
      <c r="J851" s="4" t="s">
        <v>9</v>
      </c>
      <c r="K851" s="4" t="s">
        <v>37</v>
      </c>
      <c r="L851" s="9">
        <v>1</v>
      </c>
      <c r="M851" s="6">
        <v>153.61000000000001</v>
      </c>
      <c r="N851" s="7">
        <v>0.05</v>
      </c>
      <c r="O851" s="6">
        <v>79.94</v>
      </c>
      <c r="P851" s="6">
        <f t="shared" si="52"/>
        <v>145.92950000000002</v>
      </c>
      <c r="Q851" s="6">
        <f t="shared" si="53"/>
        <v>79.94</v>
      </c>
      <c r="R851" s="6">
        <f t="shared" si="54"/>
        <v>65.989500000000021</v>
      </c>
      <c r="S851" s="8">
        <f t="shared" si="55"/>
        <v>0.45220123415758989</v>
      </c>
      <c r="T851" s="5">
        <f>YEAR(SalesDataTable[[#This Row],[Order Date]])</f>
        <v>2026</v>
      </c>
    </row>
    <row r="852" spans="1:20" ht="15.6">
      <c r="A852" s="2">
        <v>1188</v>
      </c>
      <c r="B852" s="3">
        <v>46160</v>
      </c>
      <c r="C852" s="13">
        <f>YEAR(SalesDataTable[[#This Row],[Order Date]])</f>
        <v>2026</v>
      </c>
      <c r="D852" s="4" t="str">
        <f>"Q"&amp;ROUNDUP(MONTH(SalesDataTable[[#This Row],[Order Date]])/3,0)</f>
        <v>Q2</v>
      </c>
      <c r="E852" s="4" t="str">
        <f>TEXT(SalesDataTable[[#This Row],[Order Date]],"MMM")</f>
        <v>May</v>
      </c>
      <c r="F852" s="4" t="s">
        <v>6</v>
      </c>
      <c r="G852" s="4" t="s">
        <v>27</v>
      </c>
      <c r="H852" s="4" t="s">
        <v>2</v>
      </c>
      <c r="I852" s="4" t="s">
        <v>3</v>
      </c>
      <c r="J852" s="4" t="s">
        <v>23</v>
      </c>
      <c r="K852" s="4" t="s">
        <v>40</v>
      </c>
      <c r="L852" s="9">
        <v>1</v>
      </c>
      <c r="M852" s="6">
        <v>82.44</v>
      </c>
      <c r="N852" s="7">
        <v>0.15</v>
      </c>
      <c r="O852" s="6">
        <v>39.380000000000003</v>
      </c>
      <c r="P852" s="6">
        <f t="shared" si="52"/>
        <v>70.073999999999998</v>
      </c>
      <c r="Q852" s="6">
        <f t="shared" si="53"/>
        <v>39.380000000000003</v>
      </c>
      <c r="R852" s="6">
        <f t="shared" si="54"/>
        <v>30.693999999999996</v>
      </c>
      <c r="S852" s="8">
        <f t="shared" si="55"/>
        <v>0.43802266175757054</v>
      </c>
      <c r="T852" s="5">
        <f>YEAR(SalesDataTable[[#This Row],[Order Date]])</f>
        <v>2026</v>
      </c>
    </row>
    <row r="853" spans="1:20" ht="15.6">
      <c r="A853" s="2">
        <v>1594</v>
      </c>
      <c r="B853" s="3">
        <v>46160</v>
      </c>
      <c r="C853" s="13">
        <f>YEAR(SalesDataTable[[#This Row],[Order Date]])</f>
        <v>2026</v>
      </c>
      <c r="D853" s="4" t="str">
        <f>"Q"&amp;ROUNDUP(MONTH(SalesDataTable[[#This Row],[Order Date]])/3,0)</f>
        <v>Q2</v>
      </c>
      <c r="E853" s="4" t="str">
        <f>TEXT(SalesDataTable[[#This Row],[Order Date]],"MMM")</f>
        <v>May</v>
      </c>
      <c r="F853" s="4" t="s">
        <v>0</v>
      </c>
      <c r="G853" s="4" t="s">
        <v>1</v>
      </c>
      <c r="H853" s="4" t="s">
        <v>8</v>
      </c>
      <c r="I853" s="4" t="s">
        <v>16</v>
      </c>
      <c r="J853" s="4" t="s">
        <v>9</v>
      </c>
      <c r="K853" s="4" t="s">
        <v>10</v>
      </c>
      <c r="L853" s="9">
        <v>10</v>
      </c>
      <c r="M853" s="6">
        <v>92.09</v>
      </c>
      <c r="N853" s="7">
        <v>0.15</v>
      </c>
      <c r="O853" s="6">
        <v>45.13</v>
      </c>
      <c r="P853" s="6">
        <f t="shared" si="52"/>
        <v>782.7650000000001</v>
      </c>
      <c r="Q853" s="6">
        <f t="shared" si="53"/>
        <v>451.3</v>
      </c>
      <c r="R853" s="6">
        <f t="shared" si="54"/>
        <v>331.46500000000009</v>
      </c>
      <c r="S853" s="8">
        <f t="shared" si="55"/>
        <v>0.42345403792964686</v>
      </c>
      <c r="T853" s="5">
        <f>YEAR(SalesDataTable[[#This Row],[Order Date]])</f>
        <v>2026</v>
      </c>
    </row>
    <row r="854" spans="1:20" ht="15.6">
      <c r="A854" s="2">
        <v>3022</v>
      </c>
      <c r="B854" s="3">
        <v>46160</v>
      </c>
      <c r="C854" s="13">
        <f>YEAR(SalesDataTable[[#This Row],[Order Date]])</f>
        <v>2026</v>
      </c>
      <c r="D854" s="4" t="str">
        <f>"Q"&amp;ROUNDUP(MONTH(SalesDataTable[[#This Row],[Order Date]])/3,0)</f>
        <v>Q2</v>
      </c>
      <c r="E854" s="4" t="str">
        <f>TEXT(SalesDataTable[[#This Row],[Order Date]],"MMM")</f>
        <v>May</v>
      </c>
      <c r="F854" s="4" t="s">
        <v>20</v>
      </c>
      <c r="G854" s="4" t="s">
        <v>33</v>
      </c>
      <c r="H854" s="4" t="s">
        <v>28</v>
      </c>
      <c r="I854" s="4" t="s">
        <v>13</v>
      </c>
      <c r="J854" s="4" t="s">
        <v>14</v>
      </c>
      <c r="K854" s="4" t="s">
        <v>15</v>
      </c>
      <c r="L854" s="9">
        <v>1</v>
      </c>
      <c r="M854" s="6">
        <v>36.72</v>
      </c>
      <c r="N854" s="7">
        <v>0</v>
      </c>
      <c r="O854" s="6">
        <v>13.67</v>
      </c>
      <c r="P854" s="6">
        <f t="shared" si="52"/>
        <v>36.72</v>
      </c>
      <c r="Q854" s="6">
        <f t="shared" si="53"/>
        <v>13.67</v>
      </c>
      <c r="R854" s="6">
        <f t="shared" si="54"/>
        <v>23.049999999999997</v>
      </c>
      <c r="S854" s="8">
        <f t="shared" si="55"/>
        <v>0.62772331154684091</v>
      </c>
      <c r="T854" s="5">
        <f>YEAR(SalesDataTable[[#This Row],[Order Date]])</f>
        <v>2026</v>
      </c>
    </row>
    <row r="855" spans="1:20" ht="15.6">
      <c r="A855" s="2">
        <v>588</v>
      </c>
      <c r="B855" s="3">
        <v>46161</v>
      </c>
      <c r="C855" s="13">
        <f>YEAR(SalesDataTable[[#This Row],[Order Date]])</f>
        <v>2026</v>
      </c>
      <c r="D855" s="4" t="str">
        <f>"Q"&amp;ROUNDUP(MONTH(SalesDataTable[[#This Row],[Order Date]])/3,0)</f>
        <v>Q2</v>
      </c>
      <c r="E855" s="4" t="str">
        <f>TEXT(SalesDataTable[[#This Row],[Order Date]],"MMM")</f>
        <v>May</v>
      </c>
      <c r="F855" s="4" t="s">
        <v>6</v>
      </c>
      <c r="G855" s="4" t="s">
        <v>7</v>
      </c>
      <c r="H855" s="4" t="s">
        <v>8</v>
      </c>
      <c r="I855" s="4" t="s">
        <v>16</v>
      </c>
      <c r="J855" s="4" t="s">
        <v>14</v>
      </c>
      <c r="K855" s="4" t="s">
        <v>44</v>
      </c>
      <c r="L855" s="9">
        <v>3</v>
      </c>
      <c r="M855" s="6">
        <v>132.41999999999999</v>
      </c>
      <c r="N855" s="7">
        <v>0.05</v>
      </c>
      <c r="O855" s="6">
        <v>67.09</v>
      </c>
      <c r="P855" s="6">
        <f t="shared" si="52"/>
        <v>377.39699999999999</v>
      </c>
      <c r="Q855" s="6">
        <f t="shared" si="53"/>
        <v>201.27</v>
      </c>
      <c r="R855" s="6">
        <f t="shared" si="54"/>
        <v>176.12699999999998</v>
      </c>
      <c r="S855" s="8">
        <f t="shared" si="55"/>
        <v>0.46668892439526544</v>
      </c>
      <c r="T855" s="5">
        <f>YEAR(SalesDataTable[[#This Row],[Order Date]])</f>
        <v>2026</v>
      </c>
    </row>
    <row r="856" spans="1:20" ht="15.6">
      <c r="A856" s="2">
        <v>1016</v>
      </c>
      <c r="B856" s="3">
        <v>46161</v>
      </c>
      <c r="C856" s="13">
        <f>YEAR(SalesDataTable[[#This Row],[Order Date]])</f>
        <v>2026</v>
      </c>
      <c r="D856" s="4" t="str">
        <f>"Q"&amp;ROUNDUP(MONTH(SalesDataTable[[#This Row],[Order Date]])/3,0)</f>
        <v>Q2</v>
      </c>
      <c r="E856" s="4" t="str">
        <f>TEXT(SalesDataTable[[#This Row],[Order Date]],"MMM")</f>
        <v>May</v>
      </c>
      <c r="F856" s="4" t="s">
        <v>20</v>
      </c>
      <c r="G856" s="4" t="s">
        <v>47</v>
      </c>
      <c r="H856" s="4" t="s">
        <v>19</v>
      </c>
      <c r="I856" s="4" t="s">
        <v>3</v>
      </c>
      <c r="J856" s="4" t="s">
        <v>23</v>
      </c>
      <c r="K856" s="4" t="s">
        <v>29</v>
      </c>
      <c r="L856" s="9">
        <v>2</v>
      </c>
      <c r="M856" s="6">
        <v>192.1</v>
      </c>
      <c r="N856" s="7">
        <v>0.05</v>
      </c>
      <c r="O856" s="6">
        <v>106.07</v>
      </c>
      <c r="P856" s="6">
        <f t="shared" si="52"/>
        <v>364.98999999999995</v>
      </c>
      <c r="Q856" s="6">
        <f t="shared" si="53"/>
        <v>212.14</v>
      </c>
      <c r="R856" s="6">
        <f t="shared" si="54"/>
        <v>152.84999999999997</v>
      </c>
      <c r="S856" s="8">
        <f t="shared" si="55"/>
        <v>0.41877859667388145</v>
      </c>
      <c r="T856" s="5">
        <f>YEAR(SalesDataTable[[#This Row],[Order Date]])</f>
        <v>2026</v>
      </c>
    </row>
    <row r="857" spans="1:20" ht="15.6">
      <c r="A857" s="2">
        <v>1930</v>
      </c>
      <c r="B857" s="3">
        <v>46161</v>
      </c>
      <c r="C857" s="13">
        <f>YEAR(SalesDataTable[[#This Row],[Order Date]])</f>
        <v>2026</v>
      </c>
      <c r="D857" s="4" t="str">
        <f>"Q"&amp;ROUNDUP(MONTH(SalesDataTable[[#This Row],[Order Date]])/3,0)</f>
        <v>Q2</v>
      </c>
      <c r="E857" s="4" t="str">
        <f>TEXT(SalesDataTable[[#This Row],[Order Date]],"MMM")</f>
        <v>May</v>
      </c>
      <c r="F857" s="4" t="s">
        <v>11</v>
      </c>
      <c r="G857" s="4" t="s">
        <v>52</v>
      </c>
      <c r="H857" s="4" t="s">
        <v>19</v>
      </c>
      <c r="I857" s="4" t="s">
        <v>13</v>
      </c>
      <c r="J857" s="4" t="s">
        <v>14</v>
      </c>
      <c r="K857" s="4" t="s">
        <v>15</v>
      </c>
      <c r="L857" s="9">
        <v>4</v>
      </c>
      <c r="M857" s="6">
        <v>36.94</v>
      </c>
      <c r="N857" s="7">
        <v>0</v>
      </c>
      <c r="O857" s="6">
        <v>13.63</v>
      </c>
      <c r="P857" s="6">
        <f t="shared" si="52"/>
        <v>147.76</v>
      </c>
      <c r="Q857" s="6">
        <f t="shared" si="53"/>
        <v>54.52</v>
      </c>
      <c r="R857" s="6">
        <f t="shared" si="54"/>
        <v>93.239999999999981</v>
      </c>
      <c r="S857" s="8">
        <f t="shared" si="55"/>
        <v>0.63102328099620997</v>
      </c>
      <c r="T857" s="5">
        <f>YEAR(SalesDataTable[[#This Row],[Order Date]])</f>
        <v>2026</v>
      </c>
    </row>
    <row r="858" spans="1:20" ht="15.6">
      <c r="A858" s="2">
        <v>2658</v>
      </c>
      <c r="B858" s="3">
        <v>46161</v>
      </c>
      <c r="C858" s="13">
        <f>YEAR(SalesDataTable[[#This Row],[Order Date]])</f>
        <v>2026</v>
      </c>
      <c r="D858" s="4" t="str">
        <f>"Q"&amp;ROUNDUP(MONTH(SalesDataTable[[#This Row],[Order Date]])/3,0)</f>
        <v>Q2</v>
      </c>
      <c r="E858" s="4" t="str">
        <f>TEXT(SalesDataTable[[#This Row],[Order Date]],"MMM")</f>
        <v>May</v>
      </c>
      <c r="F858" s="4" t="s">
        <v>0</v>
      </c>
      <c r="G858" s="4" t="s">
        <v>50</v>
      </c>
      <c r="H858" s="4" t="s">
        <v>2</v>
      </c>
      <c r="I858" s="4" t="s">
        <v>16</v>
      </c>
      <c r="J858" s="4" t="s">
        <v>9</v>
      </c>
      <c r="K858" s="4" t="s">
        <v>37</v>
      </c>
      <c r="L858" s="9">
        <v>1</v>
      </c>
      <c r="M858" s="6">
        <v>153.16999999999999</v>
      </c>
      <c r="N858" s="7">
        <v>0</v>
      </c>
      <c r="O858" s="6">
        <v>78.489999999999995</v>
      </c>
      <c r="P858" s="6">
        <f t="shared" si="52"/>
        <v>153.16999999999999</v>
      </c>
      <c r="Q858" s="6">
        <f t="shared" si="53"/>
        <v>78.489999999999995</v>
      </c>
      <c r="R858" s="6">
        <f t="shared" si="54"/>
        <v>74.679999999999993</v>
      </c>
      <c r="S858" s="8">
        <f t="shared" si="55"/>
        <v>0.48756283867598094</v>
      </c>
      <c r="T858" s="5">
        <f>YEAR(SalesDataTable[[#This Row],[Order Date]])</f>
        <v>2026</v>
      </c>
    </row>
    <row r="859" spans="1:20" ht="15.6">
      <c r="A859" s="2">
        <v>2951</v>
      </c>
      <c r="B859" s="3">
        <v>46161</v>
      </c>
      <c r="C859" s="13">
        <f>YEAR(SalesDataTable[[#This Row],[Order Date]])</f>
        <v>2026</v>
      </c>
      <c r="D859" s="4" t="str">
        <f>"Q"&amp;ROUNDUP(MONTH(SalesDataTable[[#This Row],[Order Date]])/3,0)</f>
        <v>Q2</v>
      </c>
      <c r="E859" s="4" t="str">
        <f>TEXT(SalesDataTable[[#This Row],[Order Date]],"MMM")</f>
        <v>May</v>
      </c>
      <c r="F859" s="4" t="s">
        <v>0</v>
      </c>
      <c r="G859" s="4" t="s">
        <v>1</v>
      </c>
      <c r="H859" s="4" t="s">
        <v>2</v>
      </c>
      <c r="I859" s="4" t="s">
        <v>16</v>
      </c>
      <c r="J859" s="4" t="s">
        <v>4</v>
      </c>
      <c r="K859" s="4" t="s">
        <v>5</v>
      </c>
      <c r="L859" s="9">
        <v>2</v>
      </c>
      <c r="M859" s="6">
        <v>82.85</v>
      </c>
      <c r="N859" s="7">
        <v>0</v>
      </c>
      <c r="O859" s="6">
        <v>42.53</v>
      </c>
      <c r="P859" s="6">
        <f t="shared" si="52"/>
        <v>165.7</v>
      </c>
      <c r="Q859" s="6">
        <f t="shared" si="53"/>
        <v>85.06</v>
      </c>
      <c r="R859" s="6">
        <f t="shared" si="54"/>
        <v>80.639999999999986</v>
      </c>
      <c r="S859" s="8">
        <f t="shared" si="55"/>
        <v>0.48666264333132164</v>
      </c>
      <c r="T859" s="5">
        <f>YEAR(SalesDataTable[[#This Row],[Order Date]])</f>
        <v>2026</v>
      </c>
    </row>
    <row r="860" spans="1:20" ht="15.6">
      <c r="A860" s="2">
        <v>4328</v>
      </c>
      <c r="B860" s="3">
        <v>46161</v>
      </c>
      <c r="C860" s="13">
        <f>YEAR(SalesDataTable[[#This Row],[Order Date]])</f>
        <v>2026</v>
      </c>
      <c r="D860" s="4" t="str">
        <f>"Q"&amp;ROUNDUP(MONTH(SalesDataTable[[#This Row],[Order Date]])/3,0)</f>
        <v>Q2</v>
      </c>
      <c r="E860" s="4" t="str">
        <f>TEXT(SalesDataTable[[#This Row],[Order Date]],"MMM")</f>
        <v>May</v>
      </c>
      <c r="F860" s="4" t="s">
        <v>11</v>
      </c>
      <c r="G860" s="4" t="s">
        <v>25</v>
      </c>
      <c r="H860" s="4" t="s">
        <v>28</v>
      </c>
      <c r="I860" s="4" t="s">
        <v>13</v>
      </c>
      <c r="J860" s="4" t="s">
        <v>9</v>
      </c>
      <c r="K860" s="4" t="s">
        <v>17</v>
      </c>
      <c r="L860" s="9">
        <v>1</v>
      </c>
      <c r="M860" s="6">
        <v>143.52000000000001</v>
      </c>
      <c r="N860" s="7">
        <v>0</v>
      </c>
      <c r="O860" s="6">
        <v>81.040000000000006</v>
      </c>
      <c r="P860" s="6">
        <f t="shared" si="52"/>
        <v>143.52000000000001</v>
      </c>
      <c r="Q860" s="6">
        <f t="shared" si="53"/>
        <v>81.040000000000006</v>
      </c>
      <c r="R860" s="6">
        <f t="shared" si="54"/>
        <v>62.480000000000004</v>
      </c>
      <c r="S860" s="8">
        <f t="shared" si="55"/>
        <v>0.435340022296544</v>
      </c>
      <c r="T860" s="5">
        <f>YEAR(SalesDataTable[[#This Row],[Order Date]])</f>
        <v>2026</v>
      </c>
    </row>
    <row r="861" spans="1:20" ht="15.6">
      <c r="A861" s="2">
        <v>4591</v>
      </c>
      <c r="B861" s="3">
        <v>46161</v>
      </c>
      <c r="C861" s="13">
        <f>YEAR(SalesDataTable[[#This Row],[Order Date]])</f>
        <v>2026</v>
      </c>
      <c r="D861" s="4" t="str">
        <f>"Q"&amp;ROUNDUP(MONTH(SalesDataTable[[#This Row],[Order Date]])/3,0)</f>
        <v>Q2</v>
      </c>
      <c r="E861" s="4" t="str">
        <f>TEXT(SalesDataTable[[#This Row],[Order Date]],"MMM")</f>
        <v>May</v>
      </c>
      <c r="F861" s="4" t="s">
        <v>11</v>
      </c>
      <c r="G861" s="4" t="s">
        <v>52</v>
      </c>
      <c r="H861" s="4" t="s">
        <v>19</v>
      </c>
      <c r="I861" s="4" t="s">
        <v>13</v>
      </c>
      <c r="J861" s="4" t="s">
        <v>23</v>
      </c>
      <c r="K861" s="4" t="s">
        <v>29</v>
      </c>
      <c r="L861" s="9">
        <v>1</v>
      </c>
      <c r="M861" s="6">
        <v>192.94</v>
      </c>
      <c r="N861" s="7">
        <v>0</v>
      </c>
      <c r="O861" s="6">
        <v>105.15</v>
      </c>
      <c r="P861" s="6">
        <f t="shared" si="52"/>
        <v>192.94</v>
      </c>
      <c r="Q861" s="6">
        <f t="shared" si="53"/>
        <v>105.15</v>
      </c>
      <c r="R861" s="6">
        <f t="shared" si="54"/>
        <v>87.789999999999992</v>
      </c>
      <c r="S861" s="8">
        <f t="shared" si="55"/>
        <v>0.45501192080439512</v>
      </c>
      <c r="T861" s="5">
        <f>YEAR(SalesDataTable[[#This Row],[Order Date]])</f>
        <v>2026</v>
      </c>
    </row>
    <row r="862" spans="1:20" ht="15.6">
      <c r="A862" s="2">
        <v>280</v>
      </c>
      <c r="B862" s="3">
        <v>46162</v>
      </c>
      <c r="C862" s="13">
        <f>YEAR(SalesDataTable[[#This Row],[Order Date]])</f>
        <v>2026</v>
      </c>
      <c r="D862" s="4" t="str">
        <f>"Q"&amp;ROUNDUP(MONTH(SalesDataTable[[#This Row],[Order Date]])/3,0)</f>
        <v>Q2</v>
      </c>
      <c r="E862" s="4" t="str">
        <f>TEXT(SalesDataTable[[#This Row],[Order Date]],"MMM")</f>
        <v>May</v>
      </c>
      <c r="F862" s="4" t="s">
        <v>20</v>
      </c>
      <c r="G862" s="4" t="s">
        <v>33</v>
      </c>
      <c r="H862" s="4" t="s">
        <v>19</v>
      </c>
      <c r="I862" s="4" t="s">
        <v>16</v>
      </c>
      <c r="J862" s="4" t="s">
        <v>14</v>
      </c>
      <c r="K862" s="4" t="s">
        <v>48</v>
      </c>
      <c r="L862" s="9">
        <v>1</v>
      </c>
      <c r="M862" s="6">
        <v>168.56</v>
      </c>
      <c r="N862" s="7">
        <v>0</v>
      </c>
      <c r="O862" s="6">
        <v>85.46</v>
      </c>
      <c r="P862" s="6">
        <f t="shared" si="52"/>
        <v>168.56</v>
      </c>
      <c r="Q862" s="6">
        <f t="shared" si="53"/>
        <v>85.46</v>
      </c>
      <c r="R862" s="6">
        <f t="shared" si="54"/>
        <v>83.100000000000009</v>
      </c>
      <c r="S862" s="8">
        <f t="shared" si="55"/>
        <v>0.49299952539155201</v>
      </c>
      <c r="T862" s="5">
        <f>YEAR(SalesDataTable[[#This Row],[Order Date]])</f>
        <v>2026</v>
      </c>
    </row>
    <row r="863" spans="1:20" ht="15.6">
      <c r="A863" s="2">
        <v>409</v>
      </c>
      <c r="B863" s="3">
        <v>46162</v>
      </c>
      <c r="C863" s="13">
        <f>YEAR(SalesDataTable[[#This Row],[Order Date]])</f>
        <v>2026</v>
      </c>
      <c r="D863" s="4" t="str">
        <f>"Q"&amp;ROUNDUP(MONTH(SalesDataTable[[#This Row],[Order Date]])/3,0)</f>
        <v>Q2</v>
      </c>
      <c r="E863" s="4" t="str">
        <f>TEXT(SalesDataTable[[#This Row],[Order Date]],"MMM")</f>
        <v>May</v>
      </c>
      <c r="F863" s="4" t="s">
        <v>0</v>
      </c>
      <c r="G863" s="4" t="s">
        <v>1</v>
      </c>
      <c r="H863" s="4" t="s">
        <v>2</v>
      </c>
      <c r="I863" s="4" t="s">
        <v>13</v>
      </c>
      <c r="J863" s="4" t="s">
        <v>23</v>
      </c>
      <c r="K863" s="4" t="s">
        <v>51</v>
      </c>
      <c r="L863" s="9">
        <v>2</v>
      </c>
      <c r="M863" s="6">
        <v>123.9</v>
      </c>
      <c r="N863" s="7">
        <v>0</v>
      </c>
      <c r="O863" s="6">
        <v>58.95</v>
      </c>
      <c r="P863" s="6">
        <f t="shared" si="52"/>
        <v>247.8</v>
      </c>
      <c r="Q863" s="6">
        <f t="shared" si="53"/>
        <v>117.9</v>
      </c>
      <c r="R863" s="6">
        <f t="shared" si="54"/>
        <v>129.9</v>
      </c>
      <c r="S863" s="8">
        <f t="shared" si="55"/>
        <v>0.52421307506053272</v>
      </c>
      <c r="T863" s="5">
        <f>YEAR(SalesDataTable[[#This Row],[Order Date]])</f>
        <v>2026</v>
      </c>
    </row>
    <row r="864" spans="1:20" ht="15.6">
      <c r="A864" s="2">
        <v>1372</v>
      </c>
      <c r="B864" s="3">
        <v>46162</v>
      </c>
      <c r="C864" s="13">
        <f>YEAR(SalesDataTable[[#This Row],[Order Date]])</f>
        <v>2026</v>
      </c>
      <c r="D864" s="4" t="str">
        <f>"Q"&amp;ROUNDUP(MONTH(SalesDataTable[[#This Row],[Order Date]])/3,0)</f>
        <v>Q2</v>
      </c>
      <c r="E864" s="4" t="str">
        <f>TEXT(SalesDataTable[[#This Row],[Order Date]],"MMM")</f>
        <v>May</v>
      </c>
      <c r="F864" s="4" t="s">
        <v>0</v>
      </c>
      <c r="G864" s="4" t="s">
        <v>36</v>
      </c>
      <c r="H864" s="4" t="s">
        <v>2</v>
      </c>
      <c r="I864" s="4" t="s">
        <v>13</v>
      </c>
      <c r="J864" s="4" t="s">
        <v>9</v>
      </c>
      <c r="K864" s="4" t="s">
        <v>17</v>
      </c>
      <c r="L864" s="9">
        <v>2</v>
      </c>
      <c r="M864" s="6">
        <v>140.93</v>
      </c>
      <c r="N864" s="7">
        <v>0</v>
      </c>
      <c r="O864" s="6">
        <v>81.040000000000006</v>
      </c>
      <c r="P864" s="6">
        <f t="shared" si="52"/>
        <v>281.86</v>
      </c>
      <c r="Q864" s="6">
        <f t="shared" si="53"/>
        <v>162.08000000000001</v>
      </c>
      <c r="R864" s="6">
        <f t="shared" si="54"/>
        <v>119.78</v>
      </c>
      <c r="S864" s="8">
        <f t="shared" si="55"/>
        <v>0.42496274746327961</v>
      </c>
      <c r="T864" s="5">
        <f>YEAR(SalesDataTable[[#This Row],[Order Date]])</f>
        <v>2026</v>
      </c>
    </row>
    <row r="865" spans="1:20" ht="15.6">
      <c r="A865" s="2">
        <v>2327</v>
      </c>
      <c r="B865" s="3">
        <v>46162</v>
      </c>
      <c r="C865" s="13">
        <f>YEAR(SalesDataTable[[#This Row],[Order Date]])</f>
        <v>2026</v>
      </c>
      <c r="D865" s="4" t="str">
        <f>"Q"&amp;ROUNDUP(MONTH(SalesDataTable[[#This Row],[Order Date]])/3,0)</f>
        <v>Q2</v>
      </c>
      <c r="E865" s="4" t="str">
        <f>TEXT(SalesDataTable[[#This Row],[Order Date]],"MMM")</f>
        <v>May</v>
      </c>
      <c r="F865" s="4" t="s">
        <v>11</v>
      </c>
      <c r="G865" s="4" t="s">
        <v>25</v>
      </c>
      <c r="H865" s="4" t="s">
        <v>19</v>
      </c>
      <c r="I865" s="4" t="s">
        <v>3</v>
      </c>
      <c r="J865" s="4" t="s">
        <v>9</v>
      </c>
      <c r="K865" s="4" t="s">
        <v>46</v>
      </c>
      <c r="L865" s="9">
        <v>1</v>
      </c>
      <c r="M865" s="6">
        <v>73.150000000000006</v>
      </c>
      <c r="N865" s="7">
        <v>0</v>
      </c>
      <c r="O865" s="6">
        <v>32.950000000000003</v>
      </c>
      <c r="P865" s="6">
        <f t="shared" si="52"/>
        <v>73.150000000000006</v>
      </c>
      <c r="Q865" s="6">
        <f t="shared" si="53"/>
        <v>32.950000000000003</v>
      </c>
      <c r="R865" s="6">
        <f t="shared" si="54"/>
        <v>40.200000000000003</v>
      </c>
      <c r="S865" s="8">
        <f t="shared" si="55"/>
        <v>0.54955570745044424</v>
      </c>
      <c r="T865" s="5">
        <f>YEAR(SalesDataTable[[#This Row],[Order Date]])</f>
        <v>2026</v>
      </c>
    </row>
    <row r="866" spans="1:20" ht="15.6">
      <c r="A866" s="2">
        <v>2703</v>
      </c>
      <c r="B866" s="3">
        <v>46162</v>
      </c>
      <c r="C866" s="13">
        <f>YEAR(SalesDataTable[[#This Row],[Order Date]])</f>
        <v>2026</v>
      </c>
      <c r="D866" s="4" t="str">
        <f>"Q"&amp;ROUNDUP(MONTH(SalesDataTable[[#This Row],[Order Date]])/3,0)</f>
        <v>Q2</v>
      </c>
      <c r="E866" s="4" t="str">
        <f>TEXT(SalesDataTable[[#This Row],[Order Date]],"MMM")</f>
        <v>May</v>
      </c>
      <c r="F866" s="4" t="s">
        <v>20</v>
      </c>
      <c r="G866" s="4" t="s">
        <v>33</v>
      </c>
      <c r="H866" s="4" t="s">
        <v>19</v>
      </c>
      <c r="I866" s="4" t="s">
        <v>16</v>
      </c>
      <c r="J866" s="4" t="s">
        <v>23</v>
      </c>
      <c r="K866" s="4" t="s">
        <v>29</v>
      </c>
      <c r="L866" s="9">
        <v>2</v>
      </c>
      <c r="M866" s="6">
        <v>197.35</v>
      </c>
      <c r="N866" s="7">
        <v>0.05</v>
      </c>
      <c r="O866" s="6">
        <v>102.63</v>
      </c>
      <c r="P866" s="6">
        <f t="shared" si="52"/>
        <v>374.96499999999997</v>
      </c>
      <c r="Q866" s="6">
        <f t="shared" si="53"/>
        <v>205.26</v>
      </c>
      <c r="R866" s="6">
        <f t="shared" si="54"/>
        <v>169.70499999999998</v>
      </c>
      <c r="S866" s="8">
        <f t="shared" si="55"/>
        <v>0.45258890829810783</v>
      </c>
      <c r="T866" s="5">
        <f>YEAR(SalesDataTable[[#This Row],[Order Date]])</f>
        <v>2026</v>
      </c>
    </row>
    <row r="867" spans="1:20" ht="15.6">
      <c r="A867" s="2">
        <v>2776</v>
      </c>
      <c r="B867" s="3">
        <v>46162</v>
      </c>
      <c r="C867" s="13">
        <f>YEAR(SalesDataTable[[#This Row],[Order Date]])</f>
        <v>2026</v>
      </c>
      <c r="D867" s="4" t="str">
        <f>"Q"&amp;ROUNDUP(MONTH(SalesDataTable[[#This Row],[Order Date]])/3,0)</f>
        <v>Q2</v>
      </c>
      <c r="E867" s="4" t="str">
        <f>TEXT(SalesDataTable[[#This Row],[Order Date]],"MMM")</f>
        <v>May</v>
      </c>
      <c r="F867" s="4" t="s">
        <v>20</v>
      </c>
      <c r="G867" s="4" t="s">
        <v>21</v>
      </c>
      <c r="H867" s="4" t="s">
        <v>2</v>
      </c>
      <c r="I867" s="4" t="s">
        <v>16</v>
      </c>
      <c r="J867" s="4" t="s">
        <v>14</v>
      </c>
      <c r="K867" s="4" t="s">
        <v>15</v>
      </c>
      <c r="L867" s="9">
        <v>3</v>
      </c>
      <c r="M867" s="6">
        <v>36.74</v>
      </c>
      <c r="N867" s="7">
        <v>0.05</v>
      </c>
      <c r="O867" s="6">
        <v>13.97</v>
      </c>
      <c r="P867" s="6">
        <f t="shared" si="52"/>
        <v>104.70899999999999</v>
      </c>
      <c r="Q867" s="6">
        <f t="shared" si="53"/>
        <v>41.910000000000004</v>
      </c>
      <c r="R867" s="6">
        <f t="shared" si="54"/>
        <v>62.798999999999985</v>
      </c>
      <c r="S867" s="8">
        <f t="shared" si="55"/>
        <v>0.59974787267570118</v>
      </c>
      <c r="T867" s="5">
        <f>YEAR(SalesDataTable[[#This Row],[Order Date]])</f>
        <v>2026</v>
      </c>
    </row>
    <row r="868" spans="1:20" ht="15.6">
      <c r="A868" s="2">
        <v>3411</v>
      </c>
      <c r="B868" s="3">
        <v>46162</v>
      </c>
      <c r="C868" s="13">
        <f>YEAR(SalesDataTable[[#This Row],[Order Date]])</f>
        <v>2026</v>
      </c>
      <c r="D868" s="4" t="str">
        <f>"Q"&amp;ROUNDUP(MONTH(SalesDataTable[[#This Row],[Order Date]])/3,0)</f>
        <v>Q2</v>
      </c>
      <c r="E868" s="4" t="str">
        <f>TEXT(SalesDataTable[[#This Row],[Order Date]],"MMM")</f>
        <v>May</v>
      </c>
      <c r="F868" s="4" t="s">
        <v>6</v>
      </c>
      <c r="G868" s="4" t="s">
        <v>41</v>
      </c>
      <c r="H868" s="4" t="s">
        <v>2</v>
      </c>
      <c r="I868" s="4" t="s">
        <v>3</v>
      </c>
      <c r="J868" s="4" t="s">
        <v>9</v>
      </c>
      <c r="K868" s="4" t="s">
        <v>37</v>
      </c>
      <c r="L868" s="9">
        <v>2</v>
      </c>
      <c r="M868" s="6">
        <v>151.35</v>
      </c>
      <c r="N868" s="7">
        <v>0.05</v>
      </c>
      <c r="O868" s="6">
        <v>77.150000000000006</v>
      </c>
      <c r="P868" s="6">
        <f t="shared" si="52"/>
        <v>287.565</v>
      </c>
      <c r="Q868" s="6">
        <f t="shared" si="53"/>
        <v>154.30000000000001</v>
      </c>
      <c r="R868" s="6">
        <f t="shared" si="54"/>
        <v>133.26499999999999</v>
      </c>
      <c r="S868" s="8">
        <f t="shared" si="55"/>
        <v>0.46342566028550064</v>
      </c>
      <c r="T868" s="5">
        <f>YEAR(SalesDataTable[[#This Row],[Order Date]])</f>
        <v>2026</v>
      </c>
    </row>
    <row r="869" spans="1:20" ht="15.6">
      <c r="A869" s="2">
        <v>3841</v>
      </c>
      <c r="B869" s="3">
        <v>46162</v>
      </c>
      <c r="C869" s="13">
        <f>YEAR(SalesDataTable[[#This Row],[Order Date]])</f>
        <v>2026</v>
      </c>
      <c r="D869" s="4" t="str">
        <f>"Q"&amp;ROUNDUP(MONTH(SalesDataTable[[#This Row],[Order Date]])/3,0)</f>
        <v>Q2</v>
      </c>
      <c r="E869" s="4" t="str">
        <f>TEXT(SalesDataTable[[#This Row],[Order Date]],"MMM")</f>
        <v>May</v>
      </c>
      <c r="F869" s="4" t="s">
        <v>0</v>
      </c>
      <c r="G869" s="4" t="s">
        <v>50</v>
      </c>
      <c r="H869" s="4" t="s">
        <v>19</v>
      </c>
      <c r="I869" s="4" t="s">
        <v>13</v>
      </c>
      <c r="J869" s="4" t="s">
        <v>4</v>
      </c>
      <c r="K869" s="4" t="s">
        <v>22</v>
      </c>
      <c r="L869" s="9">
        <v>2</v>
      </c>
      <c r="M869" s="6">
        <v>50.09</v>
      </c>
      <c r="N869" s="7">
        <v>0.05</v>
      </c>
      <c r="O869" s="6">
        <v>23.16</v>
      </c>
      <c r="P869" s="6">
        <f t="shared" si="52"/>
        <v>95.171000000000006</v>
      </c>
      <c r="Q869" s="6">
        <f t="shared" si="53"/>
        <v>46.32</v>
      </c>
      <c r="R869" s="6">
        <f t="shared" si="54"/>
        <v>48.851000000000006</v>
      </c>
      <c r="S869" s="8">
        <f t="shared" si="55"/>
        <v>0.51329711781950382</v>
      </c>
      <c r="T869" s="5">
        <f>YEAR(SalesDataTable[[#This Row],[Order Date]])</f>
        <v>2026</v>
      </c>
    </row>
    <row r="870" spans="1:20" ht="15.6">
      <c r="A870" s="2">
        <v>5121</v>
      </c>
      <c r="B870" s="3">
        <v>46162</v>
      </c>
      <c r="C870" s="13">
        <f>YEAR(SalesDataTable[[#This Row],[Order Date]])</f>
        <v>2026</v>
      </c>
      <c r="D870" s="4" t="str">
        <f>"Q"&amp;ROUNDUP(MONTH(SalesDataTable[[#This Row],[Order Date]])/3,0)</f>
        <v>Q2</v>
      </c>
      <c r="E870" s="4" t="str">
        <f>TEXT(SalesDataTable[[#This Row],[Order Date]],"MMM")</f>
        <v>May</v>
      </c>
      <c r="F870" s="4" t="s">
        <v>0</v>
      </c>
      <c r="G870" s="4" t="s">
        <v>36</v>
      </c>
      <c r="H870" s="4" t="s">
        <v>2</v>
      </c>
      <c r="I870" s="4" t="s">
        <v>13</v>
      </c>
      <c r="J870" s="4" t="s">
        <v>34</v>
      </c>
      <c r="K870" s="4" t="s">
        <v>38</v>
      </c>
      <c r="L870" s="9">
        <v>2</v>
      </c>
      <c r="M870" s="6">
        <v>121.96</v>
      </c>
      <c r="N870" s="7">
        <v>0.05</v>
      </c>
      <c r="O870" s="6">
        <v>71.2</v>
      </c>
      <c r="P870" s="6">
        <f t="shared" si="52"/>
        <v>231.72399999999999</v>
      </c>
      <c r="Q870" s="6">
        <f t="shared" si="53"/>
        <v>142.4</v>
      </c>
      <c r="R870" s="6">
        <f t="shared" si="54"/>
        <v>89.323999999999984</v>
      </c>
      <c r="S870" s="8">
        <f t="shared" si="55"/>
        <v>0.38547582468799085</v>
      </c>
      <c r="T870" s="5">
        <f>YEAR(SalesDataTable[[#This Row],[Order Date]])</f>
        <v>2026</v>
      </c>
    </row>
    <row r="871" spans="1:20" ht="15.6">
      <c r="A871" s="2">
        <v>53</v>
      </c>
      <c r="B871" s="3">
        <v>46163</v>
      </c>
      <c r="C871" s="13">
        <f>YEAR(SalesDataTable[[#This Row],[Order Date]])</f>
        <v>2026</v>
      </c>
      <c r="D871" s="4" t="str">
        <f>"Q"&amp;ROUNDUP(MONTH(SalesDataTable[[#This Row],[Order Date]])/3,0)</f>
        <v>Q2</v>
      </c>
      <c r="E871" s="4" t="str">
        <f>TEXT(SalesDataTable[[#This Row],[Order Date]],"MMM")</f>
        <v>May</v>
      </c>
      <c r="F871" s="4" t="s">
        <v>20</v>
      </c>
      <c r="G871" s="4" t="s">
        <v>47</v>
      </c>
      <c r="H871" s="4" t="s">
        <v>2</v>
      </c>
      <c r="I871" s="4" t="s">
        <v>16</v>
      </c>
      <c r="J871" s="4" t="s">
        <v>14</v>
      </c>
      <c r="K871" s="4" t="s">
        <v>44</v>
      </c>
      <c r="L871" s="9">
        <v>1</v>
      </c>
      <c r="M871" s="6">
        <v>134.28</v>
      </c>
      <c r="N871" s="7">
        <v>0.05</v>
      </c>
      <c r="O871" s="6">
        <v>65.44</v>
      </c>
      <c r="P871" s="6">
        <f t="shared" si="52"/>
        <v>127.56599999999999</v>
      </c>
      <c r="Q871" s="6">
        <f t="shared" si="53"/>
        <v>65.44</v>
      </c>
      <c r="R871" s="6">
        <f t="shared" si="54"/>
        <v>62.125999999999991</v>
      </c>
      <c r="S871" s="8">
        <f t="shared" si="55"/>
        <v>0.487010645469796</v>
      </c>
      <c r="T871" s="5">
        <f>YEAR(SalesDataTable[[#This Row],[Order Date]])</f>
        <v>2026</v>
      </c>
    </row>
    <row r="872" spans="1:20" ht="15.6">
      <c r="A872" s="2">
        <v>127</v>
      </c>
      <c r="B872" s="3">
        <v>46163</v>
      </c>
      <c r="C872" s="13">
        <f>YEAR(SalesDataTable[[#This Row],[Order Date]])</f>
        <v>2026</v>
      </c>
      <c r="D872" s="4" t="str">
        <f>"Q"&amp;ROUNDUP(MONTH(SalesDataTable[[#This Row],[Order Date]])/3,0)</f>
        <v>Q2</v>
      </c>
      <c r="E872" s="4" t="str">
        <f>TEXT(SalesDataTable[[#This Row],[Order Date]],"MMM")</f>
        <v>May</v>
      </c>
      <c r="F872" s="4" t="s">
        <v>20</v>
      </c>
      <c r="G872" s="4" t="s">
        <v>31</v>
      </c>
      <c r="H872" s="4" t="s">
        <v>2</v>
      </c>
      <c r="I872" s="4" t="s">
        <v>16</v>
      </c>
      <c r="J872" s="4" t="s">
        <v>4</v>
      </c>
      <c r="K872" s="4" t="s">
        <v>30</v>
      </c>
      <c r="L872" s="9">
        <v>3</v>
      </c>
      <c r="M872" s="6">
        <v>100.48</v>
      </c>
      <c r="N872" s="7">
        <v>0.05</v>
      </c>
      <c r="O872" s="6">
        <v>50.68</v>
      </c>
      <c r="P872" s="6">
        <f t="shared" si="52"/>
        <v>286.36799999999999</v>
      </c>
      <c r="Q872" s="6">
        <f t="shared" si="53"/>
        <v>152.04</v>
      </c>
      <c r="R872" s="6">
        <f t="shared" si="54"/>
        <v>134.328</v>
      </c>
      <c r="S872" s="8">
        <f t="shared" si="55"/>
        <v>0.46907475695608447</v>
      </c>
      <c r="T872" s="5">
        <f>YEAR(SalesDataTable[[#This Row],[Order Date]])</f>
        <v>2026</v>
      </c>
    </row>
    <row r="873" spans="1:20" ht="15.6">
      <c r="A873" s="2">
        <v>1092</v>
      </c>
      <c r="B873" s="3">
        <v>46163</v>
      </c>
      <c r="C873" s="13">
        <f>YEAR(SalesDataTable[[#This Row],[Order Date]])</f>
        <v>2026</v>
      </c>
      <c r="D873" s="4" t="str">
        <f>"Q"&amp;ROUNDUP(MONTH(SalesDataTable[[#This Row],[Order Date]])/3,0)</f>
        <v>Q2</v>
      </c>
      <c r="E873" s="4" t="str">
        <f>TEXT(SalesDataTable[[#This Row],[Order Date]],"MMM")</f>
        <v>May</v>
      </c>
      <c r="F873" s="4" t="s">
        <v>20</v>
      </c>
      <c r="G873" s="4" t="s">
        <v>33</v>
      </c>
      <c r="H873" s="4" t="s">
        <v>2</v>
      </c>
      <c r="I873" s="4" t="s">
        <v>13</v>
      </c>
      <c r="J873" s="4" t="s">
        <v>34</v>
      </c>
      <c r="K873" s="4" t="s">
        <v>42</v>
      </c>
      <c r="L873" s="9">
        <v>3</v>
      </c>
      <c r="M873" s="6">
        <v>36.229999999999997</v>
      </c>
      <c r="N873" s="7">
        <v>0</v>
      </c>
      <c r="O873" s="6">
        <v>13.55</v>
      </c>
      <c r="P873" s="6">
        <f t="shared" si="52"/>
        <v>108.69</v>
      </c>
      <c r="Q873" s="6">
        <f t="shared" si="53"/>
        <v>40.650000000000006</v>
      </c>
      <c r="R873" s="6">
        <f t="shared" si="54"/>
        <v>68.039999999999992</v>
      </c>
      <c r="S873" s="8">
        <f t="shared" si="55"/>
        <v>0.62600055202870541</v>
      </c>
      <c r="T873" s="5">
        <f>YEAR(SalesDataTable[[#This Row],[Order Date]])</f>
        <v>2026</v>
      </c>
    </row>
    <row r="874" spans="1:20" ht="15.6">
      <c r="A874" s="2">
        <v>1213</v>
      </c>
      <c r="B874" s="3">
        <v>46163</v>
      </c>
      <c r="C874" s="13">
        <f>YEAR(SalesDataTable[[#This Row],[Order Date]])</f>
        <v>2026</v>
      </c>
      <c r="D874" s="4" t="str">
        <f>"Q"&amp;ROUNDUP(MONTH(SalesDataTable[[#This Row],[Order Date]])/3,0)</f>
        <v>Q2</v>
      </c>
      <c r="E874" s="4" t="str">
        <f>TEXT(SalesDataTable[[#This Row],[Order Date]],"MMM")</f>
        <v>May</v>
      </c>
      <c r="F874" s="4" t="s">
        <v>11</v>
      </c>
      <c r="G874" s="4" t="s">
        <v>12</v>
      </c>
      <c r="H874" s="4" t="s">
        <v>28</v>
      </c>
      <c r="I874" s="4" t="s">
        <v>3</v>
      </c>
      <c r="J874" s="4" t="s">
        <v>23</v>
      </c>
      <c r="K874" s="4" t="s">
        <v>51</v>
      </c>
      <c r="L874" s="9">
        <v>3</v>
      </c>
      <c r="M874" s="6">
        <v>120.61</v>
      </c>
      <c r="N874" s="7">
        <v>0</v>
      </c>
      <c r="O874" s="6">
        <v>60.17</v>
      </c>
      <c r="P874" s="6">
        <f t="shared" si="52"/>
        <v>361.83</v>
      </c>
      <c r="Q874" s="6">
        <f t="shared" si="53"/>
        <v>180.51</v>
      </c>
      <c r="R874" s="6">
        <f t="shared" si="54"/>
        <v>181.32</v>
      </c>
      <c r="S874" s="8">
        <f t="shared" si="55"/>
        <v>0.50111931017328581</v>
      </c>
      <c r="T874" s="5">
        <f>YEAR(SalesDataTable[[#This Row],[Order Date]])</f>
        <v>2026</v>
      </c>
    </row>
    <row r="875" spans="1:20" ht="15.6">
      <c r="A875" s="2">
        <v>1849</v>
      </c>
      <c r="B875" s="3">
        <v>46163</v>
      </c>
      <c r="C875" s="13">
        <f>YEAR(SalesDataTable[[#This Row],[Order Date]])</f>
        <v>2026</v>
      </c>
      <c r="D875" s="4" t="str">
        <f>"Q"&amp;ROUNDUP(MONTH(SalesDataTable[[#This Row],[Order Date]])/3,0)</f>
        <v>Q2</v>
      </c>
      <c r="E875" s="4" t="str">
        <f>TEXT(SalesDataTable[[#This Row],[Order Date]],"MMM")</f>
        <v>May</v>
      </c>
      <c r="F875" s="4" t="s">
        <v>11</v>
      </c>
      <c r="G875" s="4" t="s">
        <v>25</v>
      </c>
      <c r="H875" s="4" t="s">
        <v>28</v>
      </c>
      <c r="I875" s="4" t="s">
        <v>3</v>
      </c>
      <c r="J875" s="4" t="s">
        <v>14</v>
      </c>
      <c r="K875" s="4" t="s">
        <v>32</v>
      </c>
      <c r="L875" s="9">
        <v>3</v>
      </c>
      <c r="M875" s="6">
        <v>46.46</v>
      </c>
      <c r="N875" s="7">
        <v>0</v>
      </c>
      <c r="O875" s="6">
        <v>18.71</v>
      </c>
      <c r="P875" s="6">
        <f t="shared" si="52"/>
        <v>139.38</v>
      </c>
      <c r="Q875" s="6">
        <f t="shared" si="53"/>
        <v>56.13</v>
      </c>
      <c r="R875" s="6">
        <f t="shared" si="54"/>
        <v>83.25</v>
      </c>
      <c r="S875" s="8">
        <f t="shared" si="55"/>
        <v>0.59728798966853214</v>
      </c>
      <c r="T875" s="5">
        <f>YEAR(SalesDataTable[[#This Row],[Order Date]])</f>
        <v>2026</v>
      </c>
    </row>
    <row r="876" spans="1:20" ht="15.6">
      <c r="A876" s="2">
        <v>2395</v>
      </c>
      <c r="B876" s="3">
        <v>46163</v>
      </c>
      <c r="C876" s="13">
        <f>YEAR(SalesDataTable[[#This Row],[Order Date]])</f>
        <v>2026</v>
      </c>
      <c r="D876" s="4" t="str">
        <f>"Q"&amp;ROUNDUP(MONTH(SalesDataTable[[#This Row],[Order Date]])/3,0)</f>
        <v>Q2</v>
      </c>
      <c r="E876" s="4" t="str">
        <f>TEXT(SalesDataTable[[#This Row],[Order Date]],"MMM")</f>
        <v>May</v>
      </c>
      <c r="F876" s="4" t="s">
        <v>6</v>
      </c>
      <c r="G876" s="4" t="s">
        <v>43</v>
      </c>
      <c r="H876" s="4" t="s">
        <v>2</v>
      </c>
      <c r="I876" s="4" t="s">
        <v>16</v>
      </c>
      <c r="J876" s="4" t="s">
        <v>34</v>
      </c>
      <c r="K876" s="4" t="s">
        <v>42</v>
      </c>
      <c r="L876" s="9">
        <v>1</v>
      </c>
      <c r="M876" s="6">
        <v>36.9</v>
      </c>
      <c r="N876" s="7">
        <v>0.05</v>
      </c>
      <c r="O876" s="6">
        <v>13.89</v>
      </c>
      <c r="P876" s="6">
        <f t="shared" si="52"/>
        <v>35.055</v>
      </c>
      <c r="Q876" s="6">
        <f t="shared" si="53"/>
        <v>13.89</v>
      </c>
      <c r="R876" s="6">
        <f t="shared" si="54"/>
        <v>21.164999999999999</v>
      </c>
      <c r="S876" s="8">
        <f t="shared" si="55"/>
        <v>0.60376551133932388</v>
      </c>
      <c r="T876" s="5">
        <f>YEAR(SalesDataTable[[#This Row],[Order Date]])</f>
        <v>2026</v>
      </c>
    </row>
    <row r="877" spans="1:20" ht="15.6">
      <c r="A877" s="2">
        <v>4166</v>
      </c>
      <c r="B877" s="3">
        <v>46163</v>
      </c>
      <c r="C877" s="13">
        <f>YEAR(SalesDataTable[[#This Row],[Order Date]])</f>
        <v>2026</v>
      </c>
      <c r="D877" s="4" t="str">
        <f>"Q"&amp;ROUNDUP(MONTH(SalesDataTable[[#This Row],[Order Date]])/3,0)</f>
        <v>Q2</v>
      </c>
      <c r="E877" s="4" t="str">
        <f>TEXT(SalesDataTable[[#This Row],[Order Date]],"MMM")</f>
        <v>May</v>
      </c>
      <c r="F877" s="4" t="s">
        <v>11</v>
      </c>
      <c r="G877" s="4" t="s">
        <v>18</v>
      </c>
      <c r="H877" s="4" t="s">
        <v>2</v>
      </c>
      <c r="I877" s="4" t="s">
        <v>13</v>
      </c>
      <c r="J877" s="4" t="s">
        <v>34</v>
      </c>
      <c r="K877" s="4" t="s">
        <v>35</v>
      </c>
      <c r="L877" s="9">
        <v>6</v>
      </c>
      <c r="M877" s="6">
        <v>40.61</v>
      </c>
      <c r="N877" s="7">
        <v>0.05</v>
      </c>
      <c r="O877" s="6">
        <v>15.14</v>
      </c>
      <c r="P877" s="6">
        <f t="shared" si="52"/>
        <v>231.47699999999998</v>
      </c>
      <c r="Q877" s="6">
        <f t="shared" si="53"/>
        <v>90.84</v>
      </c>
      <c r="R877" s="6">
        <f t="shared" si="54"/>
        <v>140.63699999999997</v>
      </c>
      <c r="S877" s="8">
        <f t="shared" si="55"/>
        <v>0.607563602431343</v>
      </c>
      <c r="T877" s="5">
        <f>YEAR(SalesDataTable[[#This Row],[Order Date]])</f>
        <v>2026</v>
      </c>
    </row>
    <row r="878" spans="1:20" ht="15.6">
      <c r="A878" s="2">
        <v>1004</v>
      </c>
      <c r="B878" s="3">
        <v>46164</v>
      </c>
      <c r="C878" s="13">
        <f>YEAR(SalesDataTable[[#This Row],[Order Date]])</f>
        <v>2026</v>
      </c>
      <c r="D878" s="4" t="str">
        <f>"Q"&amp;ROUNDUP(MONTH(SalesDataTable[[#This Row],[Order Date]])/3,0)</f>
        <v>Q2</v>
      </c>
      <c r="E878" s="4" t="str">
        <f>TEXT(SalesDataTable[[#This Row],[Order Date]],"MMM")</f>
        <v>May</v>
      </c>
      <c r="F878" s="4" t="s">
        <v>20</v>
      </c>
      <c r="G878" s="4" t="s">
        <v>47</v>
      </c>
      <c r="H878" s="4" t="s">
        <v>2</v>
      </c>
      <c r="I878" s="4" t="s">
        <v>16</v>
      </c>
      <c r="J878" s="4" t="s">
        <v>14</v>
      </c>
      <c r="K878" s="4" t="s">
        <v>15</v>
      </c>
      <c r="L878" s="9">
        <v>2</v>
      </c>
      <c r="M878" s="6">
        <v>36.86</v>
      </c>
      <c r="N878" s="7">
        <v>0.05</v>
      </c>
      <c r="O878" s="6">
        <v>13.85</v>
      </c>
      <c r="P878" s="6">
        <f t="shared" si="52"/>
        <v>70.033999999999992</v>
      </c>
      <c r="Q878" s="6">
        <f t="shared" si="53"/>
        <v>27.7</v>
      </c>
      <c r="R878" s="6">
        <f t="shared" si="54"/>
        <v>42.333999999999989</v>
      </c>
      <c r="S878" s="8">
        <f t="shared" si="55"/>
        <v>0.60447782505640113</v>
      </c>
      <c r="T878" s="5">
        <f>YEAR(SalesDataTable[[#This Row],[Order Date]])</f>
        <v>2026</v>
      </c>
    </row>
    <row r="879" spans="1:20" ht="15.6">
      <c r="A879" s="2">
        <v>1012</v>
      </c>
      <c r="B879" s="3">
        <v>46164</v>
      </c>
      <c r="C879" s="13">
        <f>YEAR(SalesDataTable[[#This Row],[Order Date]])</f>
        <v>2026</v>
      </c>
      <c r="D879" s="4" t="str">
        <f>"Q"&amp;ROUNDUP(MONTH(SalesDataTable[[#This Row],[Order Date]])/3,0)</f>
        <v>Q2</v>
      </c>
      <c r="E879" s="4" t="str">
        <f>TEXT(SalesDataTable[[#This Row],[Order Date]],"MMM")</f>
        <v>May</v>
      </c>
      <c r="F879" s="4" t="s">
        <v>6</v>
      </c>
      <c r="G879" s="4" t="s">
        <v>27</v>
      </c>
      <c r="H879" s="4" t="s">
        <v>2</v>
      </c>
      <c r="I879" s="4" t="s">
        <v>13</v>
      </c>
      <c r="J879" s="4" t="s">
        <v>9</v>
      </c>
      <c r="K879" s="4" t="s">
        <v>37</v>
      </c>
      <c r="L879" s="9">
        <v>3</v>
      </c>
      <c r="M879" s="6">
        <v>156.74</v>
      </c>
      <c r="N879" s="7">
        <v>0</v>
      </c>
      <c r="O879" s="6">
        <v>79.819999999999993</v>
      </c>
      <c r="P879" s="6">
        <f t="shared" si="52"/>
        <v>470.22</v>
      </c>
      <c r="Q879" s="6">
        <f t="shared" si="53"/>
        <v>239.45999999999998</v>
      </c>
      <c r="R879" s="6">
        <f t="shared" si="54"/>
        <v>230.76000000000005</v>
      </c>
      <c r="S879" s="8">
        <f t="shared" si="55"/>
        <v>0.49074901110118674</v>
      </c>
      <c r="T879" s="5">
        <f>YEAR(SalesDataTable[[#This Row],[Order Date]])</f>
        <v>2026</v>
      </c>
    </row>
    <row r="880" spans="1:20" ht="15.6">
      <c r="A880" s="2">
        <v>2180</v>
      </c>
      <c r="B880" s="3">
        <v>46164</v>
      </c>
      <c r="C880" s="13">
        <f>YEAR(SalesDataTable[[#This Row],[Order Date]])</f>
        <v>2026</v>
      </c>
      <c r="D880" s="4" t="str">
        <f>"Q"&amp;ROUNDUP(MONTH(SalesDataTable[[#This Row],[Order Date]])/3,0)</f>
        <v>Q2</v>
      </c>
      <c r="E880" s="4" t="str">
        <f>TEXT(SalesDataTable[[#This Row],[Order Date]],"MMM")</f>
        <v>May</v>
      </c>
      <c r="F880" s="4" t="s">
        <v>0</v>
      </c>
      <c r="G880" s="4" t="s">
        <v>36</v>
      </c>
      <c r="H880" s="4" t="s">
        <v>8</v>
      </c>
      <c r="I880" s="4" t="s">
        <v>3</v>
      </c>
      <c r="J880" s="4" t="s">
        <v>4</v>
      </c>
      <c r="K880" s="4" t="s">
        <v>22</v>
      </c>
      <c r="L880" s="9">
        <v>3</v>
      </c>
      <c r="M880" s="6">
        <v>51.04</v>
      </c>
      <c r="N880" s="7">
        <v>0.2</v>
      </c>
      <c r="O880" s="6">
        <v>22.32</v>
      </c>
      <c r="P880" s="6">
        <f t="shared" si="52"/>
        <v>122.49600000000001</v>
      </c>
      <c r="Q880" s="6">
        <f t="shared" si="53"/>
        <v>66.960000000000008</v>
      </c>
      <c r="R880" s="6">
        <f t="shared" si="54"/>
        <v>55.536000000000001</v>
      </c>
      <c r="S880" s="8">
        <f t="shared" si="55"/>
        <v>0.45336990595611282</v>
      </c>
      <c r="T880" s="5">
        <f>YEAR(SalesDataTable[[#This Row],[Order Date]])</f>
        <v>2026</v>
      </c>
    </row>
    <row r="881" spans="1:20" ht="15.6">
      <c r="A881" s="2">
        <v>3659</v>
      </c>
      <c r="B881" s="3">
        <v>46164</v>
      </c>
      <c r="C881" s="13">
        <f>YEAR(SalesDataTable[[#This Row],[Order Date]])</f>
        <v>2026</v>
      </c>
      <c r="D881" s="4" t="str">
        <f>"Q"&amp;ROUNDUP(MONTH(SalesDataTable[[#This Row],[Order Date]])/3,0)</f>
        <v>Q2</v>
      </c>
      <c r="E881" s="4" t="str">
        <f>TEXT(SalesDataTable[[#This Row],[Order Date]],"MMM")</f>
        <v>May</v>
      </c>
      <c r="F881" s="4" t="s">
        <v>20</v>
      </c>
      <c r="G881" s="4" t="s">
        <v>47</v>
      </c>
      <c r="H881" s="4" t="s">
        <v>19</v>
      </c>
      <c r="I881" s="4" t="s">
        <v>13</v>
      </c>
      <c r="J881" s="4" t="s">
        <v>9</v>
      </c>
      <c r="K881" s="4" t="s">
        <v>10</v>
      </c>
      <c r="L881" s="9">
        <v>2</v>
      </c>
      <c r="M881" s="6">
        <v>93.55</v>
      </c>
      <c r="N881" s="7">
        <v>0</v>
      </c>
      <c r="O881" s="6">
        <v>44.31</v>
      </c>
      <c r="P881" s="6">
        <f t="shared" si="52"/>
        <v>187.1</v>
      </c>
      <c r="Q881" s="6">
        <f t="shared" si="53"/>
        <v>88.62</v>
      </c>
      <c r="R881" s="6">
        <f t="shared" si="54"/>
        <v>98.47999999999999</v>
      </c>
      <c r="S881" s="8">
        <f t="shared" si="55"/>
        <v>0.52634954569748793</v>
      </c>
      <c r="T881" s="5">
        <f>YEAR(SalesDataTable[[#This Row],[Order Date]])</f>
        <v>2026</v>
      </c>
    </row>
    <row r="882" spans="1:20" ht="15.6">
      <c r="A882" s="2">
        <v>3775</v>
      </c>
      <c r="B882" s="3">
        <v>46164</v>
      </c>
      <c r="C882" s="13">
        <f>YEAR(SalesDataTable[[#This Row],[Order Date]])</f>
        <v>2026</v>
      </c>
      <c r="D882" s="4" t="str">
        <f>"Q"&amp;ROUNDUP(MONTH(SalesDataTable[[#This Row],[Order Date]])/3,0)</f>
        <v>Q2</v>
      </c>
      <c r="E882" s="4" t="str">
        <f>TEXT(SalesDataTable[[#This Row],[Order Date]],"MMM")</f>
        <v>May</v>
      </c>
      <c r="F882" s="4" t="s">
        <v>11</v>
      </c>
      <c r="G882" s="4" t="s">
        <v>12</v>
      </c>
      <c r="H882" s="4" t="s">
        <v>2</v>
      </c>
      <c r="I882" s="4" t="s">
        <v>16</v>
      </c>
      <c r="J882" s="4" t="s">
        <v>14</v>
      </c>
      <c r="K882" s="4" t="s">
        <v>44</v>
      </c>
      <c r="L882" s="9">
        <v>1</v>
      </c>
      <c r="M882" s="6">
        <v>131.74</v>
      </c>
      <c r="N882" s="7">
        <v>0</v>
      </c>
      <c r="O882" s="6">
        <v>66.650000000000006</v>
      </c>
      <c r="P882" s="6">
        <f t="shared" si="52"/>
        <v>131.74</v>
      </c>
      <c r="Q882" s="6">
        <f t="shared" si="53"/>
        <v>66.650000000000006</v>
      </c>
      <c r="R882" s="6">
        <f t="shared" si="54"/>
        <v>65.09</v>
      </c>
      <c r="S882" s="8">
        <f t="shared" si="55"/>
        <v>0.49407924700166994</v>
      </c>
      <c r="T882" s="5">
        <f>YEAR(SalesDataTable[[#This Row],[Order Date]])</f>
        <v>2026</v>
      </c>
    </row>
    <row r="883" spans="1:20" ht="15.6">
      <c r="A883" s="2">
        <v>4071</v>
      </c>
      <c r="B883" s="3">
        <v>46164</v>
      </c>
      <c r="C883" s="13">
        <f>YEAR(SalesDataTable[[#This Row],[Order Date]])</f>
        <v>2026</v>
      </c>
      <c r="D883" s="4" t="str">
        <f>"Q"&amp;ROUNDUP(MONTH(SalesDataTable[[#This Row],[Order Date]])/3,0)</f>
        <v>Q2</v>
      </c>
      <c r="E883" s="4" t="str">
        <f>TEXT(SalesDataTable[[#This Row],[Order Date]],"MMM")</f>
        <v>May</v>
      </c>
      <c r="F883" s="4" t="s">
        <v>20</v>
      </c>
      <c r="G883" s="4" t="s">
        <v>33</v>
      </c>
      <c r="H883" s="4" t="s">
        <v>2</v>
      </c>
      <c r="I883" s="4" t="s">
        <v>13</v>
      </c>
      <c r="J883" s="4" t="s">
        <v>9</v>
      </c>
      <c r="K883" s="4" t="s">
        <v>10</v>
      </c>
      <c r="L883" s="9">
        <v>5</v>
      </c>
      <c r="M883" s="6">
        <v>91.79</v>
      </c>
      <c r="N883" s="7">
        <v>0.05</v>
      </c>
      <c r="O883" s="6">
        <v>44.48</v>
      </c>
      <c r="P883" s="6">
        <f t="shared" si="52"/>
        <v>436.0025</v>
      </c>
      <c r="Q883" s="6">
        <f t="shared" si="53"/>
        <v>222.39999999999998</v>
      </c>
      <c r="R883" s="6">
        <f t="shared" si="54"/>
        <v>213.60250000000002</v>
      </c>
      <c r="S883" s="8">
        <f t="shared" si="55"/>
        <v>0.48991118170193981</v>
      </c>
      <c r="T883" s="5">
        <f>YEAR(SalesDataTable[[#This Row],[Order Date]])</f>
        <v>2026</v>
      </c>
    </row>
    <row r="884" spans="1:20" ht="15.6">
      <c r="A884" s="2">
        <v>5137</v>
      </c>
      <c r="B884" s="3">
        <v>46164</v>
      </c>
      <c r="C884" s="13">
        <f>YEAR(SalesDataTable[[#This Row],[Order Date]])</f>
        <v>2026</v>
      </c>
      <c r="D884" s="4" t="str">
        <f>"Q"&amp;ROUNDUP(MONTH(SalesDataTable[[#This Row],[Order Date]])/3,0)</f>
        <v>Q2</v>
      </c>
      <c r="E884" s="4" t="str">
        <f>TEXT(SalesDataTable[[#This Row],[Order Date]],"MMM")</f>
        <v>May</v>
      </c>
      <c r="F884" s="4" t="s">
        <v>20</v>
      </c>
      <c r="G884" s="4" t="s">
        <v>47</v>
      </c>
      <c r="H884" s="4" t="s">
        <v>2</v>
      </c>
      <c r="I884" s="4" t="s">
        <v>16</v>
      </c>
      <c r="J884" s="4" t="s">
        <v>9</v>
      </c>
      <c r="K884" s="4" t="s">
        <v>37</v>
      </c>
      <c r="L884" s="9">
        <v>4</v>
      </c>
      <c r="M884" s="6">
        <v>155.4</v>
      </c>
      <c r="N884" s="7">
        <v>0.05</v>
      </c>
      <c r="O884" s="6">
        <v>77.31</v>
      </c>
      <c r="P884" s="6">
        <f t="shared" si="52"/>
        <v>590.52</v>
      </c>
      <c r="Q884" s="6">
        <f t="shared" si="53"/>
        <v>309.24</v>
      </c>
      <c r="R884" s="6">
        <f t="shared" si="54"/>
        <v>281.27999999999997</v>
      </c>
      <c r="S884" s="8">
        <f t="shared" si="55"/>
        <v>0.47632595001016048</v>
      </c>
      <c r="T884" s="5">
        <f>YEAR(SalesDataTable[[#This Row],[Order Date]])</f>
        <v>2026</v>
      </c>
    </row>
    <row r="885" spans="1:20" ht="15.6">
      <c r="A885" s="2">
        <v>133</v>
      </c>
      <c r="B885" s="3">
        <v>46165</v>
      </c>
      <c r="C885" s="13">
        <f>YEAR(SalesDataTable[[#This Row],[Order Date]])</f>
        <v>2026</v>
      </c>
      <c r="D885" s="4" t="str">
        <f>"Q"&amp;ROUNDUP(MONTH(SalesDataTable[[#This Row],[Order Date]])/3,0)</f>
        <v>Q2</v>
      </c>
      <c r="E885" s="4" t="str">
        <f>TEXT(SalesDataTable[[#This Row],[Order Date]],"MMM")</f>
        <v>May</v>
      </c>
      <c r="F885" s="4" t="s">
        <v>6</v>
      </c>
      <c r="G885" s="4" t="s">
        <v>7</v>
      </c>
      <c r="H885" s="4" t="s">
        <v>2</v>
      </c>
      <c r="I885" s="4" t="s">
        <v>13</v>
      </c>
      <c r="J885" s="4" t="s">
        <v>14</v>
      </c>
      <c r="K885" s="4" t="s">
        <v>15</v>
      </c>
      <c r="L885" s="9">
        <v>1</v>
      </c>
      <c r="M885" s="6">
        <v>36.57</v>
      </c>
      <c r="N885" s="7">
        <v>0.05</v>
      </c>
      <c r="O885" s="6">
        <v>13.33</v>
      </c>
      <c r="P885" s="6">
        <f t="shared" si="52"/>
        <v>34.741500000000002</v>
      </c>
      <c r="Q885" s="6">
        <f t="shared" si="53"/>
        <v>13.33</v>
      </c>
      <c r="R885" s="6">
        <f t="shared" si="54"/>
        <v>21.411500000000004</v>
      </c>
      <c r="S885" s="8">
        <f t="shared" si="55"/>
        <v>0.61630902522919284</v>
      </c>
      <c r="T885" s="5">
        <f>YEAR(SalesDataTable[[#This Row],[Order Date]])</f>
        <v>2026</v>
      </c>
    </row>
    <row r="886" spans="1:20" ht="15.6">
      <c r="A886" s="2">
        <v>1385</v>
      </c>
      <c r="B886" s="3">
        <v>46165</v>
      </c>
      <c r="C886" s="13">
        <f>YEAR(SalesDataTable[[#This Row],[Order Date]])</f>
        <v>2026</v>
      </c>
      <c r="D886" s="4" t="str">
        <f>"Q"&amp;ROUNDUP(MONTH(SalesDataTable[[#This Row],[Order Date]])/3,0)</f>
        <v>Q2</v>
      </c>
      <c r="E886" s="4" t="str">
        <f>TEXT(SalesDataTable[[#This Row],[Order Date]],"MMM")</f>
        <v>May</v>
      </c>
      <c r="F886" s="4" t="s">
        <v>11</v>
      </c>
      <c r="G886" s="4" t="s">
        <v>52</v>
      </c>
      <c r="H886" s="4" t="s">
        <v>2</v>
      </c>
      <c r="I886" s="4" t="s">
        <v>13</v>
      </c>
      <c r="J886" s="4" t="s">
        <v>4</v>
      </c>
      <c r="K886" s="4" t="s">
        <v>26</v>
      </c>
      <c r="L886" s="9">
        <v>2</v>
      </c>
      <c r="M886" s="6">
        <v>41.19</v>
      </c>
      <c r="N886" s="7">
        <v>0</v>
      </c>
      <c r="O886" s="6">
        <v>17.190000000000001</v>
      </c>
      <c r="P886" s="6">
        <f t="shared" si="52"/>
        <v>82.38</v>
      </c>
      <c r="Q886" s="6">
        <f t="shared" si="53"/>
        <v>34.380000000000003</v>
      </c>
      <c r="R886" s="6">
        <f t="shared" si="54"/>
        <v>47.999999999999993</v>
      </c>
      <c r="S886" s="8">
        <f t="shared" si="55"/>
        <v>0.58266569555717407</v>
      </c>
      <c r="T886" s="5">
        <f>YEAR(SalesDataTable[[#This Row],[Order Date]])</f>
        <v>2026</v>
      </c>
    </row>
    <row r="887" spans="1:20" ht="15.6">
      <c r="A887" s="2">
        <v>1597</v>
      </c>
      <c r="B887" s="3">
        <v>46165</v>
      </c>
      <c r="C887" s="13">
        <f>YEAR(SalesDataTable[[#This Row],[Order Date]])</f>
        <v>2026</v>
      </c>
      <c r="D887" s="4" t="str">
        <f>"Q"&amp;ROUNDUP(MONTH(SalesDataTable[[#This Row],[Order Date]])/3,0)</f>
        <v>Q2</v>
      </c>
      <c r="E887" s="4" t="str">
        <f>TEXT(SalesDataTable[[#This Row],[Order Date]],"MMM")</f>
        <v>May</v>
      </c>
      <c r="F887" s="4" t="s">
        <v>20</v>
      </c>
      <c r="G887" s="4" t="s">
        <v>33</v>
      </c>
      <c r="H887" s="4" t="s">
        <v>2</v>
      </c>
      <c r="I887" s="4" t="s">
        <v>3</v>
      </c>
      <c r="J887" s="4" t="s">
        <v>14</v>
      </c>
      <c r="K887" s="4" t="s">
        <v>44</v>
      </c>
      <c r="L887" s="9">
        <v>1</v>
      </c>
      <c r="M887" s="6">
        <v>136.66999999999999</v>
      </c>
      <c r="N887" s="7">
        <v>0.05</v>
      </c>
      <c r="O887" s="6">
        <v>67.099999999999994</v>
      </c>
      <c r="P887" s="6">
        <f t="shared" si="52"/>
        <v>129.83649999999997</v>
      </c>
      <c r="Q887" s="6">
        <f t="shared" si="53"/>
        <v>67.099999999999994</v>
      </c>
      <c r="R887" s="6">
        <f t="shared" si="54"/>
        <v>62.736499999999978</v>
      </c>
      <c r="S887" s="8">
        <f t="shared" si="55"/>
        <v>0.48319617364916639</v>
      </c>
      <c r="T887" s="5">
        <f>YEAR(SalesDataTable[[#This Row],[Order Date]])</f>
        <v>2026</v>
      </c>
    </row>
    <row r="888" spans="1:20" ht="15.6">
      <c r="A888" s="2">
        <v>2273</v>
      </c>
      <c r="B888" s="3">
        <v>46165</v>
      </c>
      <c r="C888" s="13">
        <f>YEAR(SalesDataTable[[#This Row],[Order Date]])</f>
        <v>2026</v>
      </c>
      <c r="D888" s="4" t="str">
        <f>"Q"&amp;ROUNDUP(MONTH(SalesDataTable[[#This Row],[Order Date]])/3,0)</f>
        <v>Q2</v>
      </c>
      <c r="E888" s="4" t="str">
        <f>TEXT(SalesDataTable[[#This Row],[Order Date]],"MMM")</f>
        <v>May</v>
      </c>
      <c r="F888" s="4" t="s">
        <v>11</v>
      </c>
      <c r="G888" s="4" t="s">
        <v>12</v>
      </c>
      <c r="H888" s="4" t="s">
        <v>19</v>
      </c>
      <c r="I888" s="4" t="s">
        <v>13</v>
      </c>
      <c r="J888" s="4" t="s">
        <v>34</v>
      </c>
      <c r="K888" s="4" t="s">
        <v>42</v>
      </c>
      <c r="L888" s="9">
        <v>2</v>
      </c>
      <c r="M888" s="6">
        <v>35.700000000000003</v>
      </c>
      <c r="N888" s="7">
        <v>0</v>
      </c>
      <c r="O888" s="6">
        <v>13.52</v>
      </c>
      <c r="P888" s="6">
        <f t="shared" si="52"/>
        <v>71.400000000000006</v>
      </c>
      <c r="Q888" s="6">
        <f t="shared" si="53"/>
        <v>27.04</v>
      </c>
      <c r="R888" s="6">
        <f t="shared" si="54"/>
        <v>44.360000000000007</v>
      </c>
      <c r="S888" s="8">
        <f t="shared" si="55"/>
        <v>0.62128851540616248</v>
      </c>
      <c r="T888" s="5">
        <f>YEAR(SalesDataTable[[#This Row],[Order Date]])</f>
        <v>2026</v>
      </c>
    </row>
    <row r="889" spans="1:20" ht="15.6">
      <c r="A889" s="2">
        <v>2931</v>
      </c>
      <c r="B889" s="3">
        <v>46165</v>
      </c>
      <c r="C889" s="13">
        <f>YEAR(SalesDataTable[[#This Row],[Order Date]])</f>
        <v>2026</v>
      </c>
      <c r="D889" s="4" t="str">
        <f>"Q"&amp;ROUNDUP(MONTH(SalesDataTable[[#This Row],[Order Date]])/3,0)</f>
        <v>Q2</v>
      </c>
      <c r="E889" s="4" t="str">
        <f>TEXT(SalesDataTable[[#This Row],[Order Date]],"MMM")</f>
        <v>May</v>
      </c>
      <c r="F889" s="4" t="s">
        <v>0</v>
      </c>
      <c r="G889" s="4" t="s">
        <v>1</v>
      </c>
      <c r="H889" s="4" t="s">
        <v>2</v>
      </c>
      <c r="I889" s="4" t="s">
        <v>3</v>
      </c>
      <c r="J889" s="4" t="s">
        <v>4</v>
      </c>
      <c r="K889" s="4" t="s">
        <v>30</v>
      </c>
      <c r="L889" s="9">
        <v>1</v>
      </c>
      <c r="M889" s="6">
        <v>100.87</v>
      </c>
      <c r="N889" s="7">
        <v>0</v>
      </c>
      <c r="O889" s="6">
        <v>50.4</v>
      </c>
      <c r="P889" s="6">
        <f t="shared" si="52"/>
        <v>100.87</v>
      </c>
      <c r="Q889" s="6">
        <f t="shared" si="53"/>
        <v>50.4</v>
      </c>
      <c r="R889" s="6">
        <f t="shared" si="54"/>
        <v>50.470000000000006</v>
      </c>
      <c r="S889" s="8">
        <f t="shared" si="55"/>
        <v>0.5003469812630118</v>
      </c>
      <c r="T889" s="5">
        <f>YEAR(SalesDataTable[[#This Row],[Order Date]])</f>
        <v>2026</v>
      </c>
    </row>
    <row r="890" spans="1:20" ht="15.6">
      <c r="A890" s="2">
        <v>4143</v>
      </c>
      <c r="B890" s="3">
        <v>46165</v>
      </c>
      <c r="C890" s="13">
        <f>YEAR(SalesDataTable[[#This Row],[Order Date]])</f>
        <v>2026</v>
      </c>
      <c r="D890" s="4" t="str">
        <f>"Q"&amp;ROUNDUP(MONTH(SalesDataTable[[#This Row],[Order Date]])/3,0)</f>
        <v>Q2</v>
      </c>
      <c r="E890" s="4" t="str">
        <f>TEXT(SalesDataTable[[#This Row],[Order Date]],"MMM")</f>
        <v>May</v>
      </c>
      <c r="F890" s="4" t="s">
        <v>11</v>
      </c>
      <c r="G890" s="4" t="s">
        <v>52</v>
      </c>
      <c r="H890" s="4" t="s">
        <v>19</v>
      </c>
      <c r="I890" s="4" t="s">
        <v>3</v>
      </c>
      <c r="J890" s="4" t="s">
        <v>14</v>
      </c>
      <c r="K890" s="4" t="s">
        <v>44</v>
      </c>
      <c r="L890" s="9">
        <v>1</v>
      </c>
      <c r="M890" s="6">
        <v>130.80000000000001</v>
      </c>
      <c r="N890" s="7">
        <v>0</v>
      </c>
      <c r="O890" s="6">
        <v>68.7</v>
      </c>
      <c r="P890" s="6">
        <f t="shared" si="52"/>
        <v>130.80000000000001</v>
      </c>
      <c r="Q890" s="6">
        <f t="shared" si="53"/>
        <v>68.7</v>
      </c>
      <c r="R890" s="6">
        <f t="shared" si="54"/>
        <v>62.100000000000009</v>
      </c>
      <c r="S890" s="8">
        <f t="shared" si="55"/>
        <v>0.4747706422018349</v>
      </c>
      <c r="T890" s="5">
        <f>YEAR(SalesDataTable[[#This Row],[Order Date]])</f>
        <v>2026</v>
      </c>
    </row>
    <row r="891" spans="1:20" ht="15.6">
      <c r="A891" s="2">
        <v>4504</v>
      </c>
      <c r="B891" s="3">
        <v>46165</v>
      </c>
      <c r="C891" s="13">
        <f>YEAR(SalesDataTable[[#This Row],[Order Date]])</f>
        <v>2026</v>
      </c>
      <c r="D891" s="4" t="str">
        <f>"Q"&amp;ROUNDUP(MONTH(SalesDataTable[[#This Row],[Order Date]])/3,0)</f>
        <v>Q2</v>
      </c>
      <c r="E891" s="4" t="str">
        <f>TEXT(SalesDataTable[[#This Row],[Order Date]],"MMM")</f>
        <v>May</v>
      </c>
      <c r="F891" s="4" t="s">
        <v>0</v>
      </c>
      <c r="G891" s="4" t="s">
        <v>36</v>
      </c>
      <c r="H891" s="4" t="s">
        <v>28</v>
      </c>
      <c r="I891" s="4" t="s">
        <v>3</v>
      </c>
      <c r="J891" s="4" t="s">
        <v>9</v>
      </c>
      <c r="K891" s="4" t="s">
        <v>37</v>
      </c>
      <c r="L891" s="9">
        <v>1</v>
      </c>
      <c r="M891" s="6">
        <v>153.88999999999999</v>
      </c>
      <c r="N891" s="7">
        <v>0</v>
      </c>
      <c r="O891" s="6">
        <v>79.64</v>
      </c>
      <c r="P891" s="6">
        <f t="shared" si="52"/>
        <v>153.88999999999999</v>
      </c>
      <c r="Q891" s="6">
        <f t="shared" si="53"/>
        <v>79.64</v>
      </c>
      <c r="R891" s="6">
        <f t="shared" si="54"/>
        <v>74.249999999999986</v>
      </c>
      <c r="S891" s="8">
        <f t="shared" si="55"/>
        <v>0.4824874910650464</v>
      </c>
      <c r="T891" s="5">
        <f>YEAR(SalesDataTable[[#This Row],[Order Date]])</f>
        <v>2026</v>
      </c>
    </row>
    <row r="892" spans="1:20" ht="15.6">
      <c r="A892" s="2">
        <v>656</v>
      </c>
      <c r="B892" s="3">
        <v>46166</v>
      </c>
      <c r="C892" s="13">
        <f>YEAR(SalesDataTable[[#This Row],[Order Date]])</f>
        <v>2026</v>
      </c>
      <c r="D892" s="4" t="str">
        <f>"Q"&amp;ROUNDUP(MONTH(SalesDataTable[[#This Row],[Order Date]])/3,0)</f>
        <v>Q2</v>
      </c>
      <c r="E892" s="4" t="str">
        <f>TEXT(SalesDataTable[[#This Row],[Order Date]],"MMM")</f>
        <v>May</v>
      </c>
      <c r="F892" s="4" t="s">
        <v>20</v>
      </c>
      <c r="G892" s="4" t="s">
        <v>31</v>
      </c>
      <c r="H892" s="4" t="s">
        <v>2</v>
      </c>
      <c r="I892" s="4" t="s">
        <v>13</v>
      </c>
      <c r="J892" s="4" t="s">
        <v>23</v>
      </c>
      <c r="K892" s="4" t="s">
        <v>51</v>
      </c>
      <c r="L892" s="9">
        <v>1</v>
      </c>
      <c r="M892" s="6">
        <v>122.51</v>
      </c>
      <c r="N892" s="7">
        <v>0.15</v>
      </c>
      <c r="O892" s="6">
        <v>62.2</v>
      </c>
      <c r="P892" s="6">
        <f t="shared" si="52"/>
        <v>104.1335</v>
      </c>
      <c r="Q892" s="6">
        <f t="shared" si="53"/>
        <v>62.2</v>
      </c>
      <c r="R892" s="6">
        <f t="shared" si="54"/>
        <v>41.933499999999995</v>
      </c>
      <c r="S892" s="8">
        <f t="shared" si="55"/>
        <v>0.40268981643755369</v>
      </c>
      <c r="T892" s="5">
        <f>YEAR(SalesDataTable[[#This Row],[Order Date]])</f>
        <v>2026</v>
      </c>
    </row>
    <row r="893" spans="1:20" ht="15.6">
      <c r="A893" s="2">
        <v>979</v>
      </c>
      <c r="B893" s="3">
        <v>46166</v>
      </c>
      <c r="C893" s="13">
        <f>YEAR(SalesDataTable[[#This Row],[Order Date]])</f>
        <v>2026</v>
      </c>
      <c r="D893" s="4" t="str">
        <f>"Q"&amp;ROUNDUP(MONTH(SalesDataTable[[#This Row],[Order Date]])/3,0)</f>
        <v>Q2</v>
      </c>
      <c r="E893" s="4" t="str">
        <f>TEXT(SalesDataTable[[#This Row],[Order Date]],"MMM")</f>
        <v>May</v>
      </c>
      <c r="F893" s="4" t="s">
        <v>20</v>
      </c>
      <c r="G893" s="4" t="s">
        <v>21</v>
      </c>
      <c r="H893" s="4" t="s">
        <v>8</v>
      </c>
      <c r="I893" s="4" t="s">
        <v>3</v>
      </c>
      <c r="J893" s="4" t="s">
        <v>4</v>
      </c>
      <c r="K893" s="4" t="s">
        <v>5</v>
      </c>
      <c r="L893" s="9">
        <v>8</v>
      </c>
      <c r="M893" s="6">
        <v>79.94</v>
      </c>
      <c r="N893" s="7">
        <v>0.15</v>
      </c>
      <c r="O893" s="6">
        <v>41.65</v>
      </c>
      <c r="P893" s="6">
        <f t="shared" si="52"/>
        <v>543.59199999999998</v>
      </c>
      <c r="Q893" s="6">
        <f t="shared" si="53"/>
        <v>333.2</v>
      </c>
      <c r="R893" s="6">
        <f t="shared" si="54"/>
        <v>210.392</v>
      </c>
      <c r="S893" s="8">
        <f t="shared" si="55"/>
        <v>0.38704028021015763</v>
      </c>
      <c r="T893" s="5">
        <f>YEAR(SalesDataTable[[#This Row],[Order Date]])</f>
        <v>2026</v>
      </c>
    </row>
    <row r="894" spans="1:20" ht="15.6">
      <c r="A894" s="2">
        <v>1510</v>
      </c>
      <c r="B894" s="3">
        <v>46166</v>
      </c>
      <c r="C894" s="13">
        <f>YEAR(SalesDataTable[[#This Row],[Order Date]])</f>
        <v>2026</v>
      </c>
      <c r="D894" s="4" t="str">
        <f>"Q"&amp;ROUNDUP(MONTH(SalesDataTable[[#This Row],[Order Date]])/3,0)</f>
        <v>Q2</v>
      </c>
      <c r="E894" s="4" t="str">
        <f>TEXT(SalesDataTable[[#This Row],[Order Date]],"MMM")</f>
        <v>May</v>
      </c>
      <c r="F894" s="4" t="s">
        <v>20</v>
      </c>
      <c r="G894" s="4" t="s">
        <v>31</v>
      </c>
      <c r="H894" s="4" t="s">
        <v>2</v>
      </c>
      <c r="I894" s="4" t="s">
        <v>13</v>
      </c>
      <c r="J894" s="4" t="s">
        <v>4</v>
      </c>
      <c r="K894" s="4" t="s">
        <v>22</v>
      </c>
      <c r="L894" s="9">
        <v>2</v>
      </c>
      <c r="M894" s="6">
        <v>50.78</v>
      </c>
      <c r="N894" s="7">
        <v>0.05</v>
      </c>
      <c r="O894" s="6">
        <v>23.03</v>
      </c>
      <c r="P894" s="6">
        <f t="shared" si="52"/>
        <v>96.481999999999999</v>
      </c>
      <c r="Q894" s="6">
        <f t="shared" si="53"/>
        <v>46.06</v>
      </c>
      <c r="R894" s="6">
        <f t="shared" si="54"/>
        <v>50.421999999999997</v>
      </c>
      <c r="S894" s="8">
        <f t="shared" si="55"/>
        <v>0.52260525279326708</v>
      </c>
      <c r="T894" s="5">
        <f>YEAR(SalesDataTable[[#This Row],[Order Date]])</f>
        <v>2026</v>
      </c>
    </row>
    <row r="895" spans="1:20" ht="15.6">
      <c r="A895" s="2">
        <v>1959</v>
      </c>
      <c r="B895" s="3">
        <v>46166</v>
      </c>
      <c r="C895" s="13">
        <f>YEAR(SalesDataTable[[#This Row],[Order Date]])</f>
        <v>2026</v>
      </c>
      <c r="D895" s="4" t="str">
        <f>"Q"&amp;ROUNDUP(MONTH(SalesDataTable[[#This Row],[Order Date]])/3,0)</f>
        <v>Q2</v>
      </c>
      <c r="E895" s="4" t="str">
        <f>TEXT(SalesDataTable[[#This Row],[Order Date]],"MMM")</f>
        <v>May</v>
      </c>
      <c r="F895" s="4" t="s">
        <v>0</v>
      </c>
      <c r="G895" s="4" t="s">
        <v>50</v>
      </c>
      <c r="H895" s="4" t="s">
        <v>28</v>
      </c>
      <c r="I895" s="4" t="s">
        <v>16</v>
      </c>
      <c r="J895" s="4" t="s">
        <v>4</v>
      </c>
      <c r="K895" s="4" t="s">
        <v>5</v>
      </c>
      <c r="L895" s="9">
        <v>2</v>
      </c>
      <c r="M895" s="6">
        <v>80.59</v>
      </c>
      <c r="N895" s="7">
        <v>0.05</v>
      </c>
      <c r="O895" s="6">
        <v>41.44</v>
      </c>
      <c r="P895" s="6">
        <f t="shared" si="52"/>
        <v>153.12100000000001</v>
      </c>
      <c r="Q895" s="6">
        <f t="shared" si="53"/>
        <v>82.88</v>
      </c>
      <c r="R895" s="6">
        <f t="shared" si="54"/>
        <v>70.241000000000014</v>
      </c>
      <c r="S895" s="8">
        <f t="shared" si="55"/>
        <v>0.45872871781140412</v>
      </c>
      <c r="T895" s="5">
        <f>YEAR(SalesDataTable[[#This Row],[Order Date]])</f>
        <v>2026</v>
      </c>
    </row>
    <row r="896" spans="1:20" ht="15.6">
      <c r="A896" s="2">
        <v>2089</v>
      </c>
      <c r="B896" s="3">
        <v>46166</v>
      </c>
      <c r="C896" s="13">
        <f>YEAR(SalesDataTable[[#This Row],[Order Date]])</f>
        <v>2026</v>
      </c>
      <c r="D896" s="4" t="str">
        <f>"Q"&amp;ROUNDUP(MONTH(SalesDataTable[[#This Row],[Order Date]])/3,0)</f>
        <v>Q2</v>
      </c>
      <c r="E896" s="4" t="str">
        <f>TEXT(SalesDataTable[[#This Row],[Order Date]],"MMM")</f>
        <v>May</v>
      </c>
      <c r="F896" s="4" t="s">
        <v>0</v>
      </c>
      <c r="G896" s="4" t="s">
        <v>50</v>
      </c>
      <c r="H896" s="4" t="s">
        <v>28</v>
      </c>
      <c r="I896" s="4" t="s">
        <v>13</v>
      </c>
      <c r="J896" s="4" t="s">
        <v>34</v>
      </c>
      <c r="K896" s="4" t="s">
        <v>42</v>
      </c>
      <c r="L896" s="9">
        <v>3</v>
      </c>
      <c r="M896" s="6">
        <v>35.75</v>
      </c>
      <c r="N896" s="7">
        <v>0.15</v>
      </c>
      <c r="O896" s="6">
        <v>13.54</v>
      </c>
      <c r="P896" s="6">
        <f t="shared" si="52"/>
        <v>91.162499999999994</v>
      </c>
      <c r="Q896" s="6">
        <f t="shared" si="53"/>
        <v>40.619999999999997</v>
      </c>
      <c r="R896" s="6">
        <f t="shared" si="54"/>
        <v>50.542499999999997</v>
      </c>
      <c r="S896" s="8">
        <f t="shared" si="55"/>
        <v>0.55442204853969557</v>
      </c>
      <c r="T896" s="5">
        <f>YEAR(SalesDataTable[[#This Row],[Order Date]])</f>
        <v>2026</v>
      </c>
    </row>
    <row r="897" spans="1:20" ht="15.6">
      <c r="A897" s="2">
        <v>2446</v>
      </c>
      <c r="B897" s="3">
        <v>46166</v>
      </c>
      <c r="C897" s="13">
        <f>YEAR(SalesDataTable[[#This Row],[Order Date]])</f>
        <v>2026</v>
      </c>
      <c r="D897" s="4" t="str">
        <f>"Q"&amp;ROUNDUP(MONTH(SalesDataTable[[#This Row],[Order Date]])/3,0)</f>
        <v>Q2</v>
      </c>
      <c r="E897" s="4" t="str">
        <f>TEXT(SalesDataTable[[#This Row],[Order Date]],"MMM")</f>
        <v>May</v>
      </c>
      <c r="F897" s="4" t="s">
        <v>6</v>
      </c>
      <c r="G897" s="4" t="s">
        <v>43</v>
      </c>
      <c r="H897" s="4" t="s">
        <v>2</v>
      </c>
      <c r="I897" s="4" t="s">
        <v>13</v>
      </c>
      <c r="J897" s="4" t="s">
        <v>23</v>
      </c>
      <c r="K897" s="4" t="s">
        <v>29</v>
      </c>
      <c r="L897" s="9">
        <v>5</v>
      </c>
      <c r="M897" s="6">
        <v>195.78</v>
      </c>
      <c r="N897" s="7">
        <v>0.1</v>
      </c>
      <c r="O897" s="6">
        <v>101.98</v>
      </c>
      <c r="P897" s="6">
        <f t="shared" si="52"/>
        <v>881.01</v>
      </c>
      <c r="Q897" s="6">
        <f t="shared" si="53"/>
        <v>509.90000000000003</v>
      </c>
      <c r="R897" s="6">
        <f t="shared" si="54"/>
        <v>371.10999999999996</v>
      </c>
      <c r="S897" s="8">
        <f t="shared" si="55"/>
        <v>0.4212324491208953</v>
      </c>
      <c r="T897" s="5">
        <f>YEAR(SalesDataTable[[#This Row],[Order Date]])</f>
        <v>2026</v>
      </c>
    </row>
    <row r="898" spans="1:20" ht="15.6">
      <c r="A898" s="2">
        <v>2847</v>
      </c>
      <c r="B898" s="3">
        <v>46166</v>
      </c>
      <c r="C898" s="13">
        <f>YEAR(SalesDataTable[[#This Row],[Order Date]])</f>
        <v>2026</v>
      </c>
      <c r="D898" s="4" t="str">
        <f>"Q"&amp;ROUNDUP(MONTH(SalesDataTable[[#This Row],[Order Date]])/3,0)</f>
        <v>Q2</v>
      </c>
      <c r="E898" s="4" t="str">
        <f>TEXT(SalesDataTable[[#This Row],[Order Date]],"MMM")</f>
        <v>May</v>
      </c>
      <c r="F898" s="4" t="s">
        <v>20</v>
      </c>
      <c r="G898" s="4" t="s">
        <v>47</v>
      </c>
      <c r="H898" s="4" t="s">
        <v>2</v>
      </c>
      <c r="I898" s="4" t="s">
        <v>3</v>
      </c>
      <c r="J898" s="4" t="s">
        <v>23</v>
      </c>
      <c r="K898" s="4" t="s">
        <v>51</v>
      </c>
      <c r="L898" s="9">
        <v>2</v>
      </c>
      <c r="M898" s="6">
        <v>125.95</v>
      </c>
      <c r="N898" s="7">
        <v>0.05</v>
      </c>
      <c r="O898" s="6">
        <v>61.74</v>
      </c>
      <c r="P898" s="6">
        <f t="shared" ref="P898:P961" si="56">L898*M898*(1-N898)</f>
        <v>239.30500000000001</v>
      </c>
      <c r="Q898" s="6">
        <f t="shared" ref="Q898:Q961" si="57">L898*O898</f>
        <v>123.48</v>
      </c>
      <c r="R898" s="6">
        <f t="shared" ref="R898:R961" si="58">P898-Q898</f>
        <v>115.825</v>
      </c>
      <c r="S898" s="8">
        <f t="shared" ref="S898:S961" si="59">IFERROR(R898/P898,0)</f>
        <v>0.48400576669940032</v>
      </c>
      <c r="T898" s="5">
        <f>YEAR(SalesDataTable[[#This Row],[Order Date]])</f>
        <v>2026</v>
      </c>
    </row>
    <row r="899" spans="1:20" ht="15.6">
      <c r="A899" s="2">
        <v>3454</v>
      </c>
      <c r="B899" s="3">
        <v>46166</v>
      </c>
      <c r="C899" s="13">
        <f>YEAR(SalesDataTable[[#This Row],[Order Date]])</f>
        <v>2026</v>
      </c>
      <c r="D899" s="4" t="str">
        <f>"Q"&amp;ROUNDUP(MONTH(SalesDataTable[[#This Row],[Order Date]])/3,0)</f>
        <v>Q2</v>
      </c>
      <c r="E899" s="4" t="str">
        <f>TEXT(SalesDataTable[[#This Row],[Order Date]],"MMM")</f>
        <v>May</v>
      </c>
      <c r="F899" s="4" t="s">
        <v>20</v>
      </c>
      <c r="G899" s="4" t="s">
        <v>31</v>
      </c>
      <c r="H899" s="4" t="s">
        <v>2</v>
      </c>
      <c r="I899" s="4" t="s">
        <v>13</v>
      </c>
      <c r="J899" s="4" t="s">
        <v>34</v>
      </c>
      <c r="K899" s="4" t="s">
        <v>35</v>
      </c>
      <c r="L899" s="9">
        <v>2</v>
      </c>
      <c r="M899" s="6">
        <v>41.32</v>
      </c>
      <c r="N899" s="7">
        <v>0</v>
      </c>
      <c r="O899" s="6">
        <v>14.91</v>
      </c>
      <c r="P899" s="6">
        <f t="shared" si="56"/>
        <v>82.64</v>
      </c>
      <c r="Q899" s="6">
        <f t="shared" si="57"/>
        <v>29.82</v>
      </c>
      <c r="R899" s="6">
        <f t="shared" si="58"/>
        <v>52.82</v>
      </c>
      <c r="S899" s="8">
        <f t="shared" si="59"/>
        <v>0.63915779283639884</v>
      </c>
      <c r="T899" s="5">
        <f>YEAR(SalesDataTable[[#This Row],[Order Date]])</f>
        <v>2026</v>
      </c>
    </row>
    <row r="900" spans="1:20" ht="15.6">
      <c r="A900" s="2">
        <v>4472</v>
      </c>
      <c r="B900" s="3">
        <v>46166</v>
      </c>
      <c r="C900" s="13">
        <f>YEAR(SalesDataTable[[#This Row],[Order Date]])</f>
        <v>2026</v>
      </c>
      <c r="D900" s="4" t="str">
        <f>"Q"&amp;ROUNDUP(MONTH(SalesDataTable[[#This Row],[Order Date]])/3,0)</f>
        <v>Q2</v>
      </c>
      <c r="E900" s="4" t="str">
        <f>TEXT(SalesDataTable[[#This Row],[Order Date]],"MMM")</f>
        <v>May</v>
      </c>
      <c r="F900" s="4" t="s">
        <v>20</v>
      </c>
      <c r="G900" s="4" t="s">
        <v>33</v>
      </c>
      <c r="H900" s="4" t="s">
        <v>28</v>
      </c>
      <c r="I900" s="4" t="s">
        <v>13</v>
      </c>
      <c r="J900" s="4" t="s">
        <v>9</v>
      </c>
      <c r="K900" s="4" t="s">
        <v>17</v>
      </c>
      <c r="L900" s="9">
        <v>2</v>
      </c>
      <c r="M900" s="6">
        <v>144.01</v>
      </c>
      <c r="N900" s="7">
        <v>0</v>
      </c>
      <c r="O900" s="6">
        <v>79.37</v>
      </c>
      <c r="P900" s="6">
        <f t="shared" si="56"/>
        <v>288.02</v>
      </c>
      <c r="Q900" s="6">
        <f t="shared" si="57"/>
        <v>158.74</v>
      </c>
      <c r="R900" s="6">
        <f t="shared" si="58"/>
        <v>129.27999999999997</v>
      </c>
      <c r="S900" s="8">
        <f t="shared" si="59"/>
        <v>0.44885771821401282</v>
      </c>
      <c r="T900" s="5">
        <f>YEAR(SalesDataTable[[#This Row],[Order Date]])</f>
        <v>2026</v>
      </c>
    </row>
    <row r="901" spans="1:20" ht="15.6">
      <c r="A901" s="2">
        <v>4852</v>
      </c>
      <c r="B901" s="3">
        <v>46166</v>
      </c>
      <c r="C901" s="13">
        <f>YEAR(SalesDataTable[[#This Row],[Order Date]])</f>
        <v>2026</v>
      </c>
      <c r="D901" s="4" t="str">
        <f>"Q"&amp;ROUNDUP(MONTH(SalesDataTable[[#This Row],[Order Date]])/3,0)</f>
        <v>Q2</v>
      </c>
      <c r="E901" s="4" t="str">
        <f>TEXT(SalesDataTable[[#This Row],[Order Date]],"MMM")</f>
        <v>May</v>
      </c>
      <c r="F901" s="4" t="s">
        <v>0</v>
      </c>
      <c r="G901" s="4" t="s">
        <v>50</v>
      </c>
      <c r="H901" s="4" t="s">
        <v>2</v>
      </c>
      <c r="I901" s="4" t="s">
        <v>16</v>
      </c>
      <c r="J901" s="4" t="s">
        <v>4</v>
      </c>
      <c r="K901" s="4" t="s">
        <v>22</v>
      </c>
      <c r="L901" s="9">
        <v>2</v>
      </c>
      <c r="M901" s="6">
        <v>51.17</v>
      </c>
      <c r="N901" s="7">
        <v>0.05</v>
      </c>
      <c r="O901" s="6">
        <v>21.97</v>
      </c>
      <c r="P901" s="6">
        <f t="shared" si="56"/>
        <v>97.222999999999999</v>
      </c>
      <c r="Q901" s="6">
        <f t="shared" si="57"/>
        <v>43.94</v>
      </c>
      <c r="R901" s="6">
        <f t="shared" si="58"/>
        <v>53.283000000000001</v>
      </c>
      <c r="S901" s="8">
        <f t="shared" si="59"/>
        <v>0.54804932989107513</v>
      </c>
      <c r="T901" s="5">
        <f>YEAR(SalesDataTable[[#This Row],[Order Date]])</f>
        <v>2026</v>
      </c>
    </row>
    <row r="902" spans="1:20" ht="15.6">
      <c r="A902" s="2">
        <v>4959</v>
      </c>
      <c r="B902" s="3">
        <v>46166</v>
      </c>
      <c r="C902" s="13">
        <f>YEAR(SalesDataTable[[#This Row],[Order Date]])</f>
        <v>2026</v>
      </c>
      <c r="D902" s="4" t="str">
        <f>"Q"&amp;ROUNDUP(MONTH(SalesDataTable[[#This Row],[Order Date]])/3,0)</f>
        <v>Q2</v>
      </c>
      <c r="E902" s="4" t="str">
        <f>TEXT(SalesDataTable[[#This Row],[Order Date]],"MMM")</f>
        <v>May</v>
      </c>
      <c r="F902" s="4" t="s">
        <v>0</v>
      </c>
      <c r="G902" s="4" t="s">
        <v>1</v>
      </c>
      <c r="H902" s="4" t="s">
        <v>8</v>
      </c>
      <c r="I902" s="4" t="s">
        <v>16</v>
      </c>
      <c r="J902" s="4" t="s">
        <v>23</v>
      </c>
      <c r="K902" s="4" t="s">
        <v>40</v>
      </c>
      <c r="L902" s="9">
        <v>6</v>
      </c>
      <c r="M902" s="6">
        <v>83.58</v>
      </c>
      <c r="N902" s="7">
        <v>0.2</v>
      </c>
      <c r="O902" s="6">
        <v>40.5</v>
      </c>
      <c r="P902" s="6">
        <f t="shared" si="56"/>
        <v>401.18400000000003</v>
      </c>
      <c r="Q902" s="6">
        <f t="shared" si="57"/>
        <v>243</v>
      </c>
      <c r="R902" s="6">
        <f t="shared" si="58"/>
        <v>158.18400000000003</v>
      </c>
      <c r="S902" s="8">
        <f t="shared" si="59"/>
        <v>0.39429289303661169</v>
      </c>
      <c r="T902" s="5">
        <f>YEAR(SalesDataTable[[#This Row],[Order Date]])</f>
        <v>2026</v>
      </c>
    </row>
    <row r="903" spans="1:20" ht="15.6">
      <c r="A903" s="2">
        <v>5056</v>
      </c>
      <c r="B903" s="3">
        <v>46166</v>
      </c>
      <c r="C903" s="13">
        <f>YEAR(SalesDataTable[[#This Row],[Order Date]])</f>
        <v>2026</v>
      </c>
      <c r="D903" s="4" t="str">
        <f>"Q"&amp;ROUNDUP(MONTH(SalesDataTable[[#This Row],[Order Date]])/3,0)</f>
        <v>Q2</v>
      </c>
      <c r="E903" s="4" t="str">
        <f>TEXT(SalesDataTable[[#This Row],[Order Date]],"MMM")</f>
        <v>May</v>
      </c>
      <c r="F903" s="4" t="s">
        <v>11</v>
      </c>
      <c r="G903" s="4" t="s">
        <v>52</v>
      </c>
      <c r="H903" s="4" t="s">
        <v>28</v>
      </c>
      <c r="I903" s="4" t="s">
        <v>3</v>
      </c>
      <c r="J903" s="4" t="s">
        <v>23</v>
      </c>
      <c r="K903" s="4" t="s">
        <v>40</v>
      </c>
      <c r="L903" s="9">
        <v>2</v>
      </c>
      <c r="M903" s="6">
        <v>80.010000000000005</v>
      </c>
      <c r="N903" s="7">
        <v>0</v>
      </c>
      <c r="O903" s="6">
        <v>38.54</v>
      </c>
      <c r="P903" s="6">
        <f t="shared" si="56"/>
        <v>160.02000000000001</v>
      </c>
      <c r="Q903" s="6">
        <f t="shared" si="57"/>
        <v>77.08</v>
      </c>
      <c r="R903" s="6">
        <f t="shared" si="58"/>
        <v>82.940000000000012</v>
      </c>
      <c r="S903" s="8">
        <f t="shared" si="59"/>
        <v>0.51831021122359711</v>
      </c>
      <c r="T903" s="5">
        <f>YEAR(SalesDataTable[[#This Row],[Order Date]])</f>
        <v>2026</v>
      </c>
    </row>
    <row r="904" spans="1:20" ht="15.6">
      <c r="A904" s="2">
        <v>1152</v>
      </c>
      <c r="B904" s="3">
        <v>46167</v>
      </c>
      <c r="C904" s="13">
        <f>YEAR(SalesDataTable[[#This Row],[Order Date]])</f>
        <v>2026</v>
      </c>
      <c r="D904" s="4" t="str">
        <f>"Q"&amp;ROUNDUP(MONTH(SalesDataTable[[#This Row],[Order Date]])/3,0)</f>
        <v>Q2</v>
      </c>
      <c r="E904" s="4" t="str">
        <f>TEXT(SalesDataTable[[#This Row],[Order Date]],"MMM")</f>
        <v>May</v>
      </c>
      <c r="F904" s="4" t="s">
        <v>20</v>
      </c>
      <c r="G904" s="4" t="s">
        <v>31</v>
      </c>
      <c r="H904" s="4" t="s">
        <v>2</v>
      </c>
      <c r="I904" s="4" t="s">
        <v>13</v>
      </c>
      <c r="J904" s="4" t="s">
        <v>9</v>
      </c>
      <c r="K904" s="4" t="s">
        <v>10</v>
      </c>
      <c r="L904" s="9">
        <v>2</v>
      </c>
      <c r="M904" s="6">
        <v>94.4</v>
      </c>
      <c r="N904" s="7">
        <v>0</v>
      </c>
      <c r="O904" s="6">
        <v>46.39</v>
      </c>
      <c r="P904" s="6">
        <f t="shared" si="56"/>
        <v>188.8</v>
      </c>
      <c r="Q904" s="6">
        <f t="shared" si="57"/>
        <v>92.78</v>
      </c>
      <c r="R904" s="6">
        <f t="shared" si="58"/>
        <v>96.02000000000001</v>
      </c>
      <c r="S904" s="8">
        <f t="shared" si="59"/>
        <v>0.50858050847457625</v>
      </c>
      <c r="T904" s="5">
        <f>YEAR(SalesDataTable[[#This Row],[Order Date]])</f>
        <v>2026</v>
      </c>
    </row>
    <row r="905" spans="1:20" ht="15.6">
      <c r="A905" s="2">
        <v>3919</v>
      </c>
      <c r="B905" s="3">
        <v>46167</v>
      </c>
      <c r="C905" s="13">
        <f>YEAR(SalesDataTable[[#This Row],[Order Date]])</f>
        <v>2026</v>
      </c>
      <c r="D905" s="4" t="str">
        <f>"Q"&amp;ROUNDUP(MONTH(SalesDataTable[[#This Row],[Order Date]])/3,0)</f>
        <v>Q2</v>
      </c>
      <c r="E905" s="4" t="str">
        <f>TEXT(SalesDataTable[[#This Row],[Order Date]],"MMM")</f>
        <v>May</v>
      </c>
      <c r="F905" s="4" t="s">
        <v>11</v>
      </c>
      <c r="G905" s="4" t="s">
        <v>12</v>
      </c>
      <c r="H905" s="4" t="s">
        <v>19</v>
      </c>
      <c r="I905" s="4" t="s">
        <v>16</v>
      </c>
      <c r="J905" s="4" t="s">
        <v>9</v>
      </c>
      <c r="K905" s="4" t="s">
        <v>37</v>
      </c>
      <c r="L905" s="9">
        <v>6</v>
      </c>
      <c r="M905" s="6">
        <v>157.33000000000001</v>
      </c>
      <c r="N905" s="7">
        <v>0</v>
      </c>
      <c r="O905" s="6">
        <v>78.849999999999994</v>
      </c>
      <c r="P905" s="6">
        <f t="shared" si="56"/>
        <v>943.98</v>
      </c>
      <c r="Q905" s="6">
        <f t="shared" si="57"/>
        <v>473.09999999999997</v>
      </c>
      <c r="R905" s="6">
        <f t="shared" si="58"/>
        <v>470.88000000000005</v>
      </c>
      <c r="S905" s="8">
        <f t="shared" si="59"/>
        <v>0.4988241276298227</v>
      </c>
      <c r="T905" s="5">
        <f>YEAR(SalesDataTable[[#This Row],[Order Date]])</f>
        <v>2026</v>
      </c>
    </row>
    <row r="906" spans="1:20" ht="15.6">
      <c r="A906" s="2">
        <v>4202</v>
      </c>
      <c r="B906" s="3">
        <v>46167</v>
      </c>
      <c r="C906" s="13">
        <f>YEAR(SalesDataTable[[#This Row],[Order Date]])</f>
        <v>2026</v>
      </c>
      <c r="D906" s="4" t="str">
        <f>"Q"&amp;ROUNDUP(MONTH(SalesDataTable[[#This Row],[Order Date]])/3,0)</f>
        <v>Q2</v>
      </c>
      <c r="E906" s="4" t="str">
        <f>TEXT(SalesDataTable[[#This Row],[Order Date]],"MMM")</f>
        <v>May</v>
      </c>
      <c r="F906" s="4" t="s">
        <v>11</v>
      </c>
      <c r="G906" s="4" t="s">
        <v>18</v>
      </c>
      <c r="H906" s="4" t="s">
        <v>2</v>
      </c>
      <c r="I906" s="4" t="s">
        <v>13</v>
      </c>
      <c r="J906" s="4" t="s">
        <v>23</v>
      </c>
      <c r="K906" s="4" t="s">
        <v>51</v>
      </c>
      <c r="L906" s="9">
        <v>1</v>
      </c>
      <c r="M906" s="6">
        <v>125.44</v>
      </c>
      <c r="N906" s="7">
        <v>0</v>
      </c>
      <c r="O906" s="6">
        <v>59.92</v>
      </c>
      <c r="P906" s="6">
        <f t="shared" si="56"/>
        <v>125.44</v>
      </c>
      <c r="Q906" s="6">
        <f t="shared" si="57"/>
        <v>59.92</v>
      </c>
      <c r="R906" s="6">
        <f t="shared" si="58"/>
        <v>65.52</v>
      </c>
      <c r="S906" s="8">
        <f t="shared" si="59"/>
        <v>0.5223214285714286</v>
      </c>
      <c r="T906" s="5">
        <f>YEAR(SalesDataTable[[#This Row],[Order Date]])</f>
        <v>2026</v>
      </c>
    </row>
    <row r="907" spans="1:20" ht="15.6">
      <c r="A907" s="2">
        <v>4274</v>
      </c>
      <c r="B907" s="3">
        <v>46167</v>
      </c>
      <c r="C907" s="13">
        <f>YEAR(SalesDataTable[[#This Row],[Order Date]])</f>
        <v>2026</v>
      </c>
      <c r="D907" s="4" t="str">
        <f>"Q"&amp;ROUNDUP(MONTH(SalesDataTable[[#This Row],[Order Date]])/3,0)</f>
        <v>Q2</v>
      </c>
      <c r="E907" s="4" t="str">
        <f>TEXT(SalesDataTable[[#This Row],[Order Date]],"MMM")</f>
        <v>May</v>
      </c>
      <c r="F907" s="4" t="s">
        <v>6</v>
      </c>
      <c r="G907" s="4" t="s">
        <v>43</v>
      </c>
      <c r="H907" s="4" t="s">
        <v>28</v>
      </c>
      <c r="I907" s="4" t="s">
        <v>3</v>
      </c>
      <c r="J907" s="4" t="s">
        <v>34</v>
      </c>
      <c r="K907" s="4" t="s">
        <v>42</v>
      </c>
      <c r="L907" s="9">
        <v>2</v>
      </c>
      <c r="M907" s="6">
        <v>36.18</v>
      </c>
      <c r="N907" s="7">
        <v>0</v>
      </c>
      <c r="O907" s="6">
        <v>13.71</v>
      </c>
      <c r="P907" s="6">
        <f t="shared" si="56"/>
        <v>72.36</v>
      </c>
      <c r="Q907" s="6">
        <f t="shared" si="57"/>
        <v>27.42</v>
      </c>
      <c r="R907" s="6">
        <f t="shared" si="58"/>
        <v>44.94</v>
      </c>
      <c r="S907" s="8">
        <f t="shared" si="59"/>
        <v>0.62106135986733002</v>
      </c>
      <c r="T907" s="5">
        <f>YEAR(SalesDataTable[[#This Row],[Order Date]])</f>
        <v>2026</v>
      </c>
    </row>
    <row r="908" spans="1:20" ht="15.6">
      <c r="A908" s="2">
        <v>4364</v>
      </c>
      <c r="B908" s="3">
        <v>46167</v>
      </c>
      <c r="C908" s="13">
        <f>YEAR(SalesDataTable[[#This Row],[Order Date]])</f>
        <v>2026</v>
      </c>
      <c r="D908" s="4" t="str">
        <f>"Q"&amp;ROUNDUP(MONTH(SalesDataTable[[#This Row],[Order Date]])/3,0)</f>
        <v>Q2</v>
      </c>
      <c r="E908" s="4" t="str">
        <f>TEXT(SalesDataTable[[#This Row],[Order Date]],"MMM")</f>
        <v>May</v>
      </c>
      <c r="F908" s="4" t="s">
        <v>0</v>
      </c>
      <c r="G908" s="4" t="s">
        <v>50</v>
      </c>
      <c r="H908" s="4" t="s">
        <v>19</v>
      </c>
      <c r="I908" s="4" t="s">
        <v>3</v>
      </c>
      <c r="J908" s="4" t="s">
        <v>34</v>
      </c>
      <c r="K908" s="4" t="s">
        <v>35</v>
      </c>
      <c r="L908" s="9">
        <v>1</v>
      </c>
      <c r="M908" s="6">
        <v>41</v>
      </c>
      <c r="N908" s="7">
        <v>0.05</v>
      </c>
      <c r="O908" s="6">
        <v>14.51</v>
      </c>
      <c r="P908" s="6">
        <f t="shared" si="56"/>
        <v>38.949999999999996</v>
      </c>
      <c r="Q908" s="6">
        <f t="shared" si="57"/>
        <v>14.51</v>
      </c>
      <c r="R908" s="6">
        <f t="shared" si="58"/>
        <v>24.439999999999998</v>
      </c>
      <c r="S908" s="8">
        <f t="shared" si="59"/>
        <v>0.62747111681643131</v>
      </c>
      <c r="T908" s="5">
        <f>YEAR(SalesDataTable[[#This Row],[Order Date]])</f>
        <v>2026</v>
      </c>
    </row>
    <row r="909" spans="1:20" ht="15.6">
      <c r="A909" s="2">
        <v>4896</v>
      </c>
      <c r="B909" s="3">
        <v>46167</v>
      </c>
      <c r="C909" s="13">
        <f>YEAR(SalesDataTable[[#This Row],[Order Date]])</f>
        <v>2026</v>
      </c>
      <c r="D909" s="4" t="str">
        <f>"Q"&amp;ROUNDUP(MONTH(SalesDataTable[[#This Row],[Order Date]])/3,0)</f>
        <v>Q2</v>
      </c>
      <c r="E909" s="4" t="str">
        <f>TEXT(SalesDataTable[[#This Row],[Order Date]],"MMM")</f>
        <v>May</v>
      </c>
      <c r="F909" s="4" t="s">
        <v>11</v>
      </c>
      <c r="G909" s="4" t="s">
        <v>25</v>
      </c>
      <c r="H909" s="4" t="s">
        <v>2</v>
      </c>
      <c r="I909" s="4" t="s">
        <v>3</v>
      </c>
      <c r="J909" s="4" t="s">
        <v>9</v>
      </c>
      <c r="K909" s="4" t="s">
        <v>46</v>
      </c>
      <c r="L909" s="9">
        <v>1</v>
      </c>
      <c r="M909" s="6">
        <v>72.33</v>
      </c>
      <c r="N909" s="7">
        <v>0.1</v>
      </c>
      <c r="O909" s="6">
        <v>32.61</v>
      </c>
      <c r="P909" s="6">
        <f t="shared" si="56"/>
        <v>65.096999999999994</v>
      </c>
      <c r="Q909" s="6">
        <f t="shared" si="57"/>
        <v>32.61</v>
      </c>
      <c r="R909" s="6">
        <f t="shared" si="58"/>
        <v>32.486999999999995</v>
      </c>
      <c r="S909" s="8">
        <f t="shared" si="59"/>
        <v>0.49905525600258072</v>
      </c>
      <c r="T909" s="5">
        <f>YEAR(SalesDataTable[[#This Row],[Order Date]])</f>
        <v>2026</v>
      </c>
    </row>
    <row r="910" spans="1:20" ht="15.6">
      <c r="A910" s="2">
        <v>5109</v>
      </c>
      <c r="B910" s="3">
        <v>46167</v>
      </c>
      <c r="C910" s="13">
        <f>YEAR(SalesDataTable[[#This Row],[Order Date]])</f>
        <v>2026</v>
      </c>
      <c r="D910" s="4" t="str">
        <f>"Q"&amp;ROUNDUP(MONTH(SalesDataTable[[#This Row],[Order Date]])/3,0)</f>
        <v>Q2</v>
      </c>
      <c r="E910" s="4" t="str">
        <f>TEXT(SalesDataTable[[#This Row],[Order Date]],"MMM")</f>
        <v>May</v>
      </c>
      <c r="F910" s="4" t="s">
        <v>20</v>
      </c>
      <c r="G910" s="4" t="s">
        <v>21</v>
      </c>
      <c r="H910" s="4" t="s">
        <v>2</v>
      </c>
      <c r="I910" s="4" t="s">
        <v>16</v>
      </c>
      <c r="J910" s="4" t="s">
        <v>23</v>
      </c>
      <c r="K910" s="4" t="s">
        <v>51</v>
      </c>
      <c r="L910" s="9">
        <v>2</v>
      </c>
      <c r="M910" s="6">
        <v>125.42</v>
      </c>
      <c r="N910" s="7">
        <v>0</v>
      </c>
      <c r="O910" s="6">
        <v>62.28</v>
      </c>
      <c r="P910" s="6">
        <f t="shared" si="56"/>
        <v>250.84</v>
      </c>
      <c r="Q910" s="6">
        <f t="shared" si="57"/>
        <v>124.56</v>
      </c>
      <c r="R910" s="6">
        <f t="shared" si="58"/>
        <v>126.28</v>
      </c>
      <c r="S910" s="8">
        <f t="shared" si="59"/>
        <v>0.50342848030617127</v>
      </c>
      <c r="T910" s="5">
        <f>YEAR(SalesDataTable[[#This Row],[Order Date]])</f>
        <v>2026</v>
      </c>
    </row>
    <row r="911" spans="1:20" ht="15.6">
      <c r="A911" s="2">
        <v>289</v>
      </c>
      <c r="B911" s="3">
        <v>46168</v>
      </c>
      <c r="C911" s="13">
        <f>YEAR(SalesDataTable[[#This Row],[Order Date]])</f>
        <v>2026</v>
      </c>
      <c r="D911" s="4" t="str">
        <f>"Q"&amp;ROUNDUP(MONTH(SalesDataTable[[#This Row],[Order Date]])/3,0)</f>
        <v>Q2</v>
      </c>
      <c r="E911" s="4" t="str">
        <f>TEXT(SalesDataTable[[#This Row],[Order Date]],"MMM")</f>
        <v>May</v>
      </c>
      <c r="F911" s="4" t="s">
        <v>0</v>
      </c>
      <c r="G911" s="4" t="s">
        <v>50</v>
      </c>
      <c r="H911" s="4" t="s">
        <v>2</v>
      </c>
      <c r="I911" s="4" t="s">
        <v>16</v>
      </c>
      <c r="J911" s="4" t="s">
        <v>4</v>
      </c>
      <c r="K911" s="4" t="s">
        <v>26</v>
      </c>
      <c r="L911" s="9">
        <v>2</v>
      </c>
      <c r="M911" s="6">
        <v>41.29</v>
      </c>
      <c r="N911" s="7">
        <v>0.15</v>
      </c>
      <c r="O911" s="6">
        <v>16.43</v>
      </c>
      <c r="P911" s="6">
        <f t="shared" si="56"/>
        <v>70.192999999999998</v>
      </c>
      <c r="Q911" s="6">
        <f t="shared" si="57"/>
        <v>32.86</v>
      </c>
      <c r="R911" s="6">
        <f t="shared" si="58"/>
        <v>37.332999999999998</v>
      </c>
      <c r="S911" s="8">
        <f t="shared" si="59"/>
        <v>0.531862151496588</v>
      </c>
      <c r="T911" s="5">
        <f>YEAR(SalesDataTable[[#This Row],[Order Date]])</f>
        <v>2026</v>
      </c>
    </row>
    <row r="912" spans="1:20" ht="15.6">
      <c r="A912" s="2">
        <v>4092</v>
      </c>
      <c r="B912" s="3">
        <v>46168</v>
      </c>
      <c r="C912" s="13">
        <f>YEAR(SalesDataTable[[#This Row],[Order Date]])</f>
        <v>2026</v>
      </c>
      <c r="D912" s="4" t="str">
        <f>"Q"&amp;ROUNDUP(MONTH(SalesDataTable[[#This Row],[Order Date]])/3,0)</f>
        <v>Q2</v>
      </c>
      <c r="E912" s="4" t="str">
        <f>TEXT(SalesDataTable[[#This Row],[Order Date]],"MMM")</f>
        <v>May</v>
      </c>
      <c r="F912" s="4" t="s">
        <v>20</v>
      </c>
      <c r="G912" s="4" t="s">
        <v>33</v>
      </c>
      <c r="H912" s="4" t="s">
        <v>8</v>
      </c>
      <c r="I912" s="4" t="s">
        <v>16</v>
      </c>
      <c r="J912" s="4" t="s">
        <v>14</v>
      </c>
      <c r="K912" s="4" t="s">
        <v>44</v>
      </c>
      <c r="L912" s="9">
        <v>8</v>
      </c>
      <c r="M912" s="6">
        <v>131.4</v>
      </c>
      <c r="N912" s="7">
        <v>0.05</v>
      </c>
      <c r="O912" s="6">
        <v>66.489999999999995</v>
      </c>
      <c r="P912" s="6">
        <f t="shared" si="56"/>
        <v>998.64</v>
      </c>
      <c r="Q912" s="6">
        <f t="shared" si="57"/>
        <v>531.91999999999996</v>
      </c>
      <c r="R912" s="6">
        <f t="shared" si="58"/>
        <v>466.72</v>
      </c>
      <c r="S912" s="8">
        <f t="shared" si="59"/>
        <v>0.46735560362092449</v>
      </c>
      <c r="T912" s="5">
        <f>YEAR(SalesDataTable[[#This Row],[Order Date]])</f>
        <v>2026</v>
      </c>
    </row>
    <row r="913" spans="1:20" ht="15.6">
      <c r="A913" s="2">
        <v>4727</v>
      </c>
      <c r="B913" s="3">
        <v>46168</v>
      </c>
      <c r="C913" s="13">
        <f>YEAR(SalesDataTable[[#This Row],[Order Date]])</f>
        <v>2026</v>
      </c>
      <c r="D913" s="4" t="str">
        <f>"Q"&amp;ROUNDUP(MONTH(SalesDataTable[[#This Row],[Order Date]])/3,0)</f>
        <v>Q2</v>
      </c>
      <c r="E913" s="4" t="str">
        <f>TEXT(SalesDataTable[[#This Row],[Order Date]],"MMM")</f>
        <v>May</v>
      </c>
      <c r="F913" s="4" t="s">
        <v>11</v>
      </c>
      <c r="G913" s="4" t="s">
        <v>52</v>
      </c>
      <c r="H913" s="4" t="s">
        <v>2</v>
      </c>
      <c r="I913" s="4" t="s">
        <v>13</v>
      </c>
      <c r="J913" s="4" t="s">
        <v>9</v>
      </c>
      <c r="K913" s="4" t="s">
        <v>17</v>
      </c>
      <c r="L913" s="9">
        <v>4</v>
      </c>
      <c r="M913" s="6">
        <v>140.66999999999999</v>
      </c>
      <c r="N913" s="7">
        <v>0</v>
      </c>
      <c r="O913" s="6">
        <v>80.72</v>
      </c>
      <c r="P913" s="6">
        <f t="shared" si="56"/>
        <v>562.67999999999995</v>
      </c>
      <c r="Q913" s="6">
        <f t="shared" si="57"/>
        <v>322.88</v>
      </c>
      <c r="R913" s="6">
        <f t="shared" si="58"/>
        <v>239.79999999999995</v>
      </c>
      <c r="S913" s="8">
        <f t="shared" si="59"/>
        <v>0.42617473519584842</v>
      </c>
      <c r="T913" s="5">
        <f>YEAR(SalesDataTable[[#This Row],[Order Date]])</f>
        <v>2026</v>
      </c>
    </row>
    <row r="914" spans="1:20" ht="15.6">
      <c r="A914" s="2">
        <v>4753</v>
      </c>
      <c r="B914" s="3">
        <v>46168</v>
      </c>
      <c r="C914" s="13">
        <f>YEAR(SalesDataTable[[#This Row],[Order Date]])</f>
        <v>2026</v>
      </c>
      <c r="D914" s="4" t="str">
        <f>"Q"&amp;ROUNDUP(MONTH(SalesDataTable[[#This Row],[Order Date]])/3,0)</f>
        <v>Q2</v>
      </c>
      <c r="E914" s="4" t="str">
        <f>TEXT(SalesDataTable[[#This Row],[Order Date]],"MMM")</f>
        <v>May</v>
      </c>
      <c r="F914" s="4" t="s">
        <v>20</v>
      </c>
      <c r="G914" s="4" t="s">
        <v>33</v>
      </c>
      <c r="H914" s="4" t="s">
        <v>2</v>
      </c>
      <c r="I914" s="4" t="s">
        <v>3</v>
      </c>
      <c r="J914" s="4" t="s">
        <v>34</v>
      </c>
      <c r="K914" s="4" t="s">
        <v>42</v>
      </c>
      <c r="L914" s="9">
        <v>1</v>
      </c>
      <c r="M914" s="6">
        <v>36.659999999999997</v>
      </c>
      <c r="N914" s="7">
        <v>0.05</v>
      </c>
      <c r="O914" s="6">
        <v>13.51</v>
      </c>
      <c r="P914" s="6">
        <f t="shared" si="56"/>
        <v>34.826999999999998</v>
      </c>
      <c r="Q914" s="6">
        <f t="shared" si="57"/>
        <v>13.51</v>
      </c>
      <c r="R914" s="6">
        <f t="shared" si="58"/>
        <v>21.317</v>
      </c>
      <c r="S914" s="8">
        <f t="shared" si="59"/>
        <v>0.61208257960777557</v>
      </c>
      <c r="T914" s="5">
        <f>YEAR(SalesDataTable[[#This Row],[Order Date]])</f>
        <v>2026</v>
      </c>
    </row>
    <row r="915" spans="1:20" ht="15.6">
      <c r="A915" s="2">
        <v>942</v>
      </c>
      <c r="B915" s="3">
        <v>46169</v>
      </c>
      <c r="C915" s="13">
        <f>YEAR(SalesDataTable[[#This Row],[Order Date]])</f>
        <v>2026</v>
      </c>
      <c r="D915" s="4" t="str">
        <f>"Q"&amp;ROUNDUP(MONTH(SalesDataTable[[#This Row],[Order Date]])/3,0)</f>
        <v>Q2</v>
      </c>
      <c r="E915" s="4" t="str">
        <f>TEXT(SalesDataTable[[#This Row],[Order Date]],"MMM")</f>
        <v>May</v>
      </c>
      <c r="F915" s="4" t="s">
        <v>20</v>
      </c>
      <c r="G915" s="4" t="s">
        <v>21</v>
      </c>
      <c r="H915" s="4" t="s">
        <v>2</v>
      </c>
      <c r="I915" s="4" t="s">
        <v>3</v>
      </c>
      <c r="J915" s="4" t="s">
        <v>14</v>
      </c>
      <c r="K915" s="4" t="s">
        <v>32</v>
      </c>
      <c r="L915" s="9">
        <v>1</v>
      </c>
      <c r="M915" s="6">
        <v>46.28</v>
      </c>
      <c r="N915" s="7">
        <v>0.05</v>
      </c>
      <c r="O915" s="6">
        <v>17.95</v>
      </c>
      <c r="P915" s="6">
        <f t="shared" si="56"/>
        <v>43.966000000000001</v>
      </c>
      <c r="Q915" s="6">
        <f t="shared" si="57"/>
        <v>17.95</v>
      </c>
      <c r="R915" s="6">
        <f t="shared" si="58"/>
        <v>26.016000000000002</v>
      </c>
      <c r="S915" s="8">
        <f t="shared" si="59"/>
        <v>0.591729973161079</v>
      </c>
      <c r="T915" s="5">
        <f>YEAR(SalesDataTable[[#This Row],[Order Date]])</f>
        <v>2026</v>
      </c>
    </row>
    <row r="916" spans="1:20" ht="15.6">
      <c r="A916" s="2">
        <v>1755</v>
      </c>
      <c r="B916" s="3">
        <v>46169</v>
      </c>
      <c r="C916" s="13">
        <f>YEAR(SalesDataTable[[#This Row],[Order Date]])</f>
        <v>2026</v>
      </c>
      <c r="D916" s="4" t="str">
        <f>"Q"&amp;ROUNDUP(MONTH(SalesDataTable[[#This Row],[Order Date]])/3,0)</f>
        <v>Q2</v>
      </c>
      <c r="E916" s="4" t="str">
        <f>TEXT(SalesDataTable[[#This Row],[Order Date]],"MMM")</f>
        <v>May</v>
      </c>
      <c r="F916" s="4" t="s">
        <v>20</v>
      </c>
      <c r="G916" s="4" t="s">
        <v>47</v>
      </c>
      <c r="H916" s="4" t="s">
        <v>28</v>
      </c>
      <c r="I916" s="4" t="s">
        <v>3</v>
      </c>
      <c r="J916" s="4" t="s">
        <v>9</v>
      </c>
      <c r="K916" s="4" t="s">
        <v>10</v>
      </c>
      <c r="L916" s="9">
        <v>2</v>
      </c>
      <c r="M916" s="6">
        <v>92.12</v>
      </c>
      <c r="N916" s="7">
        <v>0</v>
      </c>
      <c r="O916" s="6">
        <v>46.64</v>
      </c>
      <c r="P916" s="6">
        <f t="shared" si="56"/>
        <v>184.24</v>
      </c>
      <c r="Q916" s="6">
        <f t="shared" si="57"/>
        <v>93.28</v>
      </c>
      <c r="R916" s="6">
        <f t="shared" si="58"/>
        <v>90.960000000000008</v>
      </c>
      <c r="S916" s="8">
        <f t="shared" si="59"/>
        <v>0.49370386452453324</v>
      </c>
      <c r="T916" s="5">
        <f>YEAR(SalesDataTable[[#This Row],[Order Date]])</f>
        <v>2026</v>
      </c>
    </row>
    <row r="917" spans="1:20" ht="15.6">
      <c r="A917" s="2">
        <v>3073</v>
      </c>
      <c r="B917" s="3">
        <v>46169</v>
      </c>
      <c r="C917" s="13">
        <f>YEAR(SalesDataTable[[#This Row],[Order Date]])</f>
        <v>2026</v>
      </c>
      <c r="D917" s="4" t="str">
        <f>"Q"&amp;ROUNDUP(MONTH(SalesDataTable[[#This Row],[Order Date]])/3,0)</f>
        <v>Q2</v>
      </c>
      <c r="E917" s="4" t="str">
        <f>TEXT(SalesDataTable[[#This Row],[Order Date]],"MMM")</f>
        <v>May</v>
      </c>
      <c r="F917" s="4" t="s">
        <v>20</v>
      </c>
      <c r="G917" s="4" t="s">
        <v>47</v>
      </c>
      <c r="H917" s="4" t="s">
        <v>2</v>
      </c>
      <c r="I917" s="4" t="s">
        <v>3</v>
      </c>
      <c r="J917" s="4" t="s">
        <v>34</v>
      </c>
      <c r="K917" s="4" t="s">
        <v>35</v>
      </c>
      <c r="L917" s="9">
        <v>3</v>
      </c>
      <c r="M917" s="6">
        <v>39.549999999999997</v>
      </c>
      <c r="N917" s="7">
        <v>0</v>
      </c>
      <c r="O917" s="6">
        <v>14.87</v>
      </c>
      <c r="P917" s="6">
        <f t="shared" si="56"/>
        <v>118.64999999999999</v>
      </c>
      <c r="Q917" s="6">
        <f t="shared" si="57"/>
        <v>44.61</v>
      </c>
      <c r="R917" s="6">
        <f t="shared" si="58"/>
        <v>74.039999999999992</v>
      </c>
      <c r="S917" s="8">
        <f t="shared" si="59"/>
        <v>0.6240202275600506</v>
      </c>
      <c r="T917" s="5">
        <f>YEAR(SalesDataTable[[#This Row],[Order Date]])</f>
        <v>2026</v>
      </c>
    </row>
    <row r="918" spans="1:20" ht="15.6">
      <c r="A918" s="2">
        <v>4230</v>
      </c>
      <c r="B918" s="3">
        <v>46169</v>
      </c>
      <c r="C918" s="13">
        <f>YEAR(SalesDataTable[[#This Row],[Order Date]])</f>
        <v>2026</v>
      </c>
      <c r="D918" s="4" t="str">
        <f>"Q"&amp;ROUNDUP(MONTH(SalesDataTable[[#This Row],[Order Date]])/3,0)</f>
        <v>Q2</v>
      </c>
      <c r="E918" s="4" t="str">
        <f>TEXT(SalesDataTable[[#This Row],[Order Date]],"MMM")</f>
        <v>May</v>
      </c>
      <c r="F918" s="4" t="s">
        <v>0</v>
      </c>
      <c r="G918" s="4" t="s">
        <v>1</v>
      </c>
      <c r="H918" s="4" t="s">
        <v>19</v>
      </c>
      <c r="I918" s="4" t="s">
        <v>13</v>
      </c>
      <c r="J918" s="4" t="s">
        <v>4</v>
      </c>
      <c r="K918" s="4" t="s">
        <v>5</v>
      </c>
      <c r="L918" s="9">
        <v>1</v>
      </c>
      <c r="M918" s="6">
        <v>83.3</v>
      </c>
      <c r="N918" s="7">
        <v>0</v>
      </c>
      <c r="O918" s="6">
        <v>41.93</v>
      </c>
      <c r="P918" s="6">
        <f t="shared" si="56"/>
        <v>83.3</v>
      </c>
      <c r="Q918" s="6">
        <f t="shared" si="57"/>
        <v>41.93</v>
      </c>
      <c r="R918" s="6">
        <f t="shared" si="58"/>
        <v>41.37</v>
      </c>
      <c r="S918" s="8">
        <f t="shared" si="59"/>
        <v>0.49663865546218489</v>
      </c>
      <c r="T918" s="5">
        <f>YEAR(SalesDataTable[[#This Row],[Order Date]])</f>
        <v>2026</v>
      </c>
    </row>
    <row r="919" spans="1:20" ht="15.6">
      <c r="A919" s="2">
        <v>644</v>
      </c>
      <c r="B919" s="3">
        <v>46170</v>
      </c>
      <c r="C919" s="13">
        <f>YEAR(SalesDataTable[[#This Row],[Order Date]])</f>
        <v>2026</v>
      </c>
      <c r="D919" s="4" t="str">
        <f>"Q"&amp;ROUNDUP(MONTH(SalesDataTable[[#This Row],[Order Date]])/3,0)</f>
        <v>Q2</v>
      </c>
      <c r="E919" s="4" t="str">
        <f>TEXT(SalesDataTable[[#This Row],[Order Date]],"MMM")</f>
        <v>May</v>
      </c>
      <c r="F919" s="4" t="s">
        <v>20</v>
      </c>
      <c r="G919" s="4" t="s">
        <v>47</v>
      </c>
      <c r="H919" s="4" t="s">
        <v>19</v>
      </c>
      <c r="I919" s="4" t="s">
        <v>13</v>
      </c>
      <c r="J919" s="4" t="s">
        <v>9</v>
      </c>
      <c r="K919" s="4" t="s">
        <v>10</v>
      </c>
      <c r="L919" s="9">
        <v>2</v>
      </c>
      <c r="M919" s="6">
        <v>93.84</v>
      </c>
      <c r="N919" s="7">
        <v>0</v>
      </c>
      <c r="O919" s="6">
        <v>44.72</v>
      </c>
      <c r="P919" s="6">
        <f t="shared" si="56"/>
        <v>187.68</v>
      </c>
      <c r="Q919" s="6">
        <f t="shared" si="57"/>
        <v>89.44</v>
      </c>
      <c r="R919" s="6">
        <f t="shared" si="58"/>
        <v>98.240000000000009</v>
      </c>
      <c r="S919" s="8">
        <f t="shared" si="59"/>
        <v>0.52344416027280483</v>
      </c>
      <c r="T919" s="5">
        <f>YEAR(SalesDataTable[[#This Row],[Order Date]])</f>
        <v>2026</v>
      </c>
    </row>
    <row r="920" spans="1:20" ht="15.6">
      <c r="A920" s="2">
        <v>1122</v>
      </c>
      <c r="B920" s="3">
        <v>46170</v>
      </c>
      <c r="C920" s="13">
        <f>YEAR(SalesDataTable[[#This Row],[Order Date]])</f>
        <v>2026</v>
      </c>
      <c r="D920" s="4" t="str">
        <f>"Q"&amp;ROUNDUP(MONTH(SalesDataTable[[#This Row],[Order Date]])/3,0)</f>
        <v>Q2</v>
      </c>
      <c r="E920" s="4" t="str">
        <f>TEXT(SalesDataTable[[#This Row],[Order Date]],"MMM")</f>
        <v>May</v>
      </c>
      <c r="F920" s="4" t="s">
        <v>11</v>
      </c>
      <c r="G920" s="4" t="s">
        <v>52</v>
      </c>
      <c r="H920" s="4" t="s">
        <v>2</v>
      </c>
      <c r="I920" s="4" t="s">
        <v>3</v>
      </c>
      <c r="J920" s="4" t="s">
        <v>4</v>
      </c>
      <c r="K920" s="4" t="s">
        <v>22</v>
      </c>
      <c r="L920" s="9">
        <v>2</v>
      </c>
      <c r="M920" s="6">
        <v>51.25</v>
      </c>
      <c r="N920" s="7">
        <v>0</v>
      </c>
      <c r="O920" s="6">
        <v>22.57</v>
      </c>
      <c r="P920" s="6">
        <f t="shared" si="56"/>
        <v>102.5</v>
      </c>
      <c r="Q920" s="6">
        <f t="shared" si="57"/>
        <v>45.14</v>
      </c>
      <c r="R920" s="6">
        <f t="shared" si="58"/>
        <v>57.36</v>
      </c>
      <c r="S920" s="8">
        <f t="shared" si="59"/>
        <v>0.55960975609756092</v>
      </c>
      <c r="T920" s="5">
        <f>YEAR(SalesDataTable[[#This Row],[Order Date]])</f>
        <v>2026</v>
      </c>
    </row>
    <row r="921" spans="1:20" ht="15.6">
      <c r="A921" s="2">
        <v>2019</v>
      </c>
      <c r="B921" s="3">
        <v>46170</v>
      </c>
      <c r="C921" s="13">
        <f>YEAR(SalesDataTable[[#This Row],[Order Date]])</f>
        <v>2026</v>
      </c>
      <c r="D921" s="4" t="str">
        <f>"Q"&amp;ROUNDUP(MONTH(SalesDataTable[[#This Row],[Order Date]])/3,0)</f>
        <v>Q2</v>
      </c>
      <c r="E921" s="4" t="str">
        <f>TEXT(SalesDataTable[[#This Row],[Order Date]],"MMM")</f>
        <v>May</v>
      </c>
      <c r="F921" s="4" t="s">
        <v>20</v>
      </c>
      <c r="G921" s="4" t="s">
        <v>47</v>
      </c>
      <c r="H921" s="4" t="s">
        <v>8</v>
      </c>
      <c r="I921" s="4" t="s">
        <v>16</v>
      </c>
      <c r="J921" s="4" t="s">
        <v>4</v>
      </c>
      <c r="K921" s="4" t="s">
        <v>5</v>
      </c>
      <c r="L921" s="9">
        <v>8</v>
      </c>
      <c r="M921" s="6">
        <v>80.13</v>
      </c>
      <c r="N921" s="7">
        <v>0.1</v>
      </c>
      <c r="O921" s="6">
        <v>43.8</v>
      </c>
      <c r="P921" s="6">
        <f t="shared" si="56"/>
        <v>576.93600000000004</v>
      </c>
      <c r="Q921" s="6">
        <f t="shared" si="57"/>
        <v>350.4</v>
      </c>
      <c r="R921" s="6">
        <f t="shared" si="58"/>
        <v>226.53600000000006</v>
      </c>
      <c r="S921" s="8">
        <f t="shared" si="59"/>
        <v>0.39265360455925796</v>
      </c>
      <c r="T921" s="5">
        <f>YEAR(SalesDataTable[[#This Row],[Order Date]])</f>
        <v>2026</v>
      </c>
    </row>
    <row r="922" spans="1:20" ht="15.6">
      <c r="A922" s="2">
        <v>2432</v>
      </c>
      <c r="B922" s="3">
        <v>46170</v>
      </c>
      <c r="C922" s="13">
        <f>YEAR(SalesDataTable[[#This Row],[Order Date]])</f>
        <v>2026</v>
      </c>
      <c r="D922" s="4" t="str">
        <f>"Q"&amp;ROUNDUP(MONTH(SalesDataTable[[#This Row],[Order Date]])/3,0)</f>
        <v>Q2</v>
      </c>
      <c r="E922" s="4" t="str">
        <f>TEXT(SalesDataTable[[#This Row],[Order Date]],"MMM")</f>
        <v>May</v>
      </c>
      <c r="F922" s="4" t="s">
        <v>6</v>
      </c>
      <c r="G922" s="4" t="s">
        <v>43</v>
      </c>
      <c r="H922" s="4" t="s">
        <v>2</v>
      </c>
      <c r="I922" s="4" t="s">
        <v>3</v>
      </c>
      <c r="J922" s="4" t="s">
        <v>34</v>
      </c>
      <c r="K922" s="4" t="s">
        <v>35</v>
      </c>
      <c r="L922" s="9">
        <v>1</v>
      </c>
      <c r="M922" s="6">
        <v>41.13</v>
      </c>
      <c r="N922" s="7">
        <v>0</v>
      </c>
      <c r="O922" s="6">
        <v>14.8</v>
      </c>
      <c r="P922" s="6">
        <f t="shared" si="56"/>
        <v>41.13</v>
      </c>
      <c r="Q922" s="6">
        <f t="shared" si="57"/>
        <v>14.8</v>
      </c>
      <c r="R922" s="6">
        <f t="shared" si="58"/>
        <v>26.330000000000002</v>
      </c>
      <c r="S922" s="8">
        <f t="shared" si="59"/>
        <v>0.64016532944322879</v>
      </c>
      <c r="T922" s="5">
        <f>YEAR(SalesDataTable[[#This Row],[Order Date]])</f>
        <v>2026</v>
      </c>
    </row>
    <row r="923" spans="1:20" ht="15.6">
      <c r="A923" s="2">
        <v>2989</v>
      </c>
      <c r="B923" s="3">
        <v>46170</v>
      </c>
      <c r="C923" s="13">
        <f>YEAR(SalesDataTable[[#This Row],[Order Date]])</f>
        <v>2026</v>
      </c>
      <c r="D923" s="4" t="str">
        <f>"Q"&amp;ROUNDUP(MONTH(SalesDataTable[[#This Row],[Order Date]])/3,0)</f>
        <v>Q2</v>
      </c>
      <c r="E923" s="4" t="str">
        <f>TEXT(SalesDataTable[[#This Row],[Order Date]],"MMM")</f>
        <v>May</v>
      </c>
      <c r="F923" s="4" t="s">
        <v>20</v>
      </c>
      <c r="G923" s="4" t="s">
        <v>47</v>
      </c>
      <c r="H923" s="4" t="s">
        <v>2</v>
      </c>
      <c r="I923" s="4" t="s">
        <v>3</v>
      </c>
      <c r="J923" s="4" t="s">
        <v>23</v>
      </c>
      <c r="K923" s="4" t="s">
        <v>40</v>
      </c>
      <c r="L923" s="9">
        <v>1</v>
      </c>
      <c r="M923" s="6">
        <v>81.28</v>
      </c>
      <c r="N923" s="7">
        <v>0.15</v>
      </c>
      <c r="O923" s="6">
        <v>39.020000000000003</v>
      </c>
      <c r="P923" s="6">
        <f t="shared" si="56"/>
        <v>69.087999999999994</v>
      </c>
      <c r="Q923" s="6">
        <f t="shared" si="57"/>
        <v>39.020000000000003</v>
      </c>
      <c r="R923" s="6">
        <f t="shared" si="58"/>
        <v>30.067999999999991</v>
      </c>
      <c r="S923" s="8">
        <f t="shared" si="59"/>
        <v>0.43521306160259371</v>
      </c>
      <c r="T923" s="5">
        <f>YEAR(SalesDataTable[[#This Row],[Order Date]])</f>
        <v>2026</v>
      </c>
    </row>
    <row r="924" spans="1:20" ht="15.6">
      <c r="A924" s="2">
        <v>3019</v>
      </c>
      <c r="B924" s="3">
        <v>46170</v>
      </c>
      <c r="C924" s="13">
        <f>YEAR(SalesDataTable[[#This Row],[Order Date]])</f>
        <v>2026</v>
      </c>
      <c r="D924" s="4" t="str">
        <f>"Q"&amp;ROUNDUP(MONTH(SalesDataTable[[#This Row],[Order Date]])/3,0)</f>
        <v>Q2</v>
      </c>
      <c r="E924" s="4" t="str">
        <f>TEXT(SalesDataTable[[#This Row],[Order Date]],"MMM")</f>
        <v>May</v>
      </c>
      <c r="F924" s="4" t="s">
        <v>11</v>
      </c>
      <c r="G924" s="4" t="s">
        <v>18</v>
      </c>
      <c r="H924" s="4" t="s">
        <v>2</v>
      </c>
      <c r="I924" s="4" t="s">
        <v>16</v>
      </c>
      <c r="J924" s="4" t="s">
        <v>14</v>
      </c>
      <c r="K924" s="4" t="s">
        <v>32</v>
      </c>
      <c r="L924" s="9">
        <v>1</v>
      </c>
      <c r="M924" s="6">
        <v>46.19</v>
      </c>
      <c r="N924" s="7">
        <v>0</v>
      </c>
      <c r="O924" s="6">
        <v>18.329999999999998</v>
      </c>
      <c r="P924" s="6">
        <f t="shared" si="56"/>
        <v>46.19</v>
      </c>
      <c r="Q924" s="6">
        <f t="shared" si="57"/>
        <v>18.329999999999998</v>
      </c>
      <c r="R924" s="6">
        <f t="shared" si="58"/>
        <v>27.86</v>
      </c>
      <c r="S924" s="8">
        <f t="shared" si="59"/>
        <v>0.60316085732842606</v>
      </c>
      <c r="T924" s="5">
        <f>YEAR(SalesDataTable[[#This Row],[Order Date]])</f>
        <v>2026</v>
      </c>
    </row>
    <row r="925" spans="1:20" ht="15.6">
      <c r="A925" s="2">
        <v>3798</v>
      </c>
      <c r="B925" s="3">
        <v>46170</v>
      </c>
      <c r="C925" s="13">
        <f>YEAR(SalesDataTable[[#This Row],[Order Date]])</f>
        <v>2026</v>
      </c>
      <c r="D925" s="4" t="str">
        <f>"Q"&amp;ROUNDUP(MONTH(SalesDataTable[[#This Row],[Order Date]])/3,0)</f>
        <v>Q2</v>
      </c>
      <c r="E925" s="4" t="str">
        <f>TEXT(SalesDataTable[[#This Row],[Order Date]],"MMM")</f>
        <v>May</v>
      </c>
      <c r="F925" s="4" t="s">
        <v>20</v>
      </c>
      <c r="G925" s="4" t="s">
        <v>33</v>
      </c>
      <c r="H925" s="4" t="s">
        <v>2</v>
      </c>
      <c r="I925" s="4" t="s">
        <v>3</v>
      </c>
      <c r="J925" s="4" t="s">
        <v>9</v>
      </c>
      <c r="K925" s="4" t="s">
        <v>37</v>
      </c>
      <c r="L925" s="9">
        <v>3</v>
      </c>
      <c r="M925" s="6">
        <v>156.58000000000001</v>
      </c>
      <c r="N925" s="7">
        <v>0</v>
      </c>
      <c r="O925" s="6">
        <v>79.099999999999994</v>
      </c>
      <c r="P925" s="6">
        <f t="shared" si="56"/>
        <v>469.74</v>
      </c>
      <c r="Q925" s="6">
        <f t="shared" si="57"/>
        <v>237.29999999999998</v>
      </c>
      <c r="R925" s="6">
        <f t="shared" si="58"/>
        <v>232.44000000000003</v>
      </c>
      <c r="S925" s="8">
        <f t="shared" si="59"/>
        <v>0.49482692553327379</v>
      </c>
      <c r="T925" s="5">
        <f>YEAR(SalesDataTable[[#This Row],[Order Date]])</f>
        <v>2026</v>
      </c>
    </row>
    <row r="926" spans="1:20" ht="15.6">
      <c r="A926" s="2">
        <v>3862</v>
      </c>
      <c r="B926" s="3">
        <v>46170</v>
      </c>
      <c r="C926" s="13">
        <f>YEAR(SalesDataTable[[#This Row],[Order Date]])</f>
        <v>2026</v>
      </c>
      <c r="D926" s="4" t="str">
        <f>"Q"&amp;ROUNDUP(MONTH(SalesDataTable[[#This Row],[Order Date]])/3,0)</f>
        <v>Q2</v>
      </c>
      <c r="E926" s="4" t="str">
        <f>TEXT(SalesDataTable[[#This Row],[Order Date]],"MMM")</f>
        <v>May</v>
      </c>
      <c r="F926" s="4" t="s">
        <v>20</v>
      </c>
      <c r="G926" s="4" t="s">
        <v>47</v>
      </c>
      <c r="H926" s="4" t="s">
        <v>28</v>
      </c>
      <c r="I926" s="4" t="s">
        <v>13</v>
      </c>
      <c r="J926" s="4" t="s">
        <v>34</v>
      </c>
      <c r="K926" s="4" t="s">
        <v>38</v>
      </c>
      <c r="L926" s="9">
        <v>1</v>
      </c>
      <c r="M926" s="6">
        <v>123.91</v>
      </c>
      <c r="N926" s="7">
        <v>0</v>
      </c>
      <c r="O926" s="6">
        <v>68.89</v>
      </c>
      <c r="P926" s="6">
        <f t="shared" si="56"/>
        <v>123.91</v>
      </c>
      <c r="Q926" s="6">
        <f t="shared" si="57"/>
        <v>68.89</v>
      </c>
      <c r="R926" s="6">
        <f t="shared" si="58"/>
        <v>55.019999999999996</v>
      </c>
      <c r="S926" s="8">
        <f t="shared" si="59"/>
        <v>0.44403195867968687</v>
      </c>
      <c r="T926" s="5">
        <f>YEAR(SalesDataTable[[#This Row],[Order Date]])</f>
        <v>2026</v>
      </c>
    </row>
    <row r="927" spans="1:20" ht="15.6">
      <c r="A927" s="2">
        <v>4281</v>
      </c>
      <c r="B927" s="3">
        <v>46170</v>
      </c>
      <c r="C927" s="13">
        <f>YEAR(SalesDataTable[[#This Row],[Order Date]])</f>
        <v>2026</v>
      </c>
      <c r="D927" s="4" t="str">
        <f>"Q"&amp;ROUNDUP(MONTH(SalesDataTable[[#This Row],[Order Date]])/3,0)</f>
        <v>Q2</v>
      </c>
      <c r="E927" s="4" t="str">
        <f>TEXT(SalesDataTable[[#This Row],[Order Date]],"MMM")</f>
        <v>May</v>
      </c>
      <c r="F927" s="4" t="s">
        <v>11</v>
      </c>
      <c r="G927" s="4" t="s">
        <v>12</v>
      </c>
      <c r="H927" s="4" t="s">
        <v>28</v>
      </c>
      <c r="I927" s="4" t="s">
        <v>13</v>
      </c>
      <c r="J927" s="4" t="s">
        <v>4</v>
      </c>
      <c r="K927" s="4" t="s">
        <v>22</v>
      </c>
      <c r="L927" s="9">
        <v>1</v>
      </c>
      <c r="M927" s="6">
        <v>50.64</v>
      </c>
      <c r="N927" s="7">
        <v>0</v>
      </c>
      <c r="O927" s="6">
        <v>22.97</v>
      </c>
      <c r="P927" s="6">
        <f t="shared" si="56"/>
        <v>50.64</v>
      </c>
      <c r="Q927" s="6">
        <f t="shared" si="57"/>
        <v>22.97</v>
      </c>
      <c r="R927" s="6">
        <f t="shared" si="58"/>
        <v>27.67</v>
      </c>
      <c r="S927" s="8">
        <f t="shared" si="59"/>
        <v>0.54640600315955767</v>
      </c>
      <c r="T927" s="5">
        <f>YEAR(SalesDataTable[[#This Row],[Order Date]])</f>
        <v>2026</v>
      </c>
    </row>
    <row r="928" spans="1:20" ht="15.6">
      <c r="A928" s="2">
        <v>191</v>
      </c>
      <c r="B928" s="3">
        <v>46171</v>
      </c>
      <c r="C928" s="13">
        <f>YEAR(SalesDataTable[[#This Row],[Order Date]])</f>
        <v>2026</v>
      </c>
      <c r="D928" s="4" t="str">
        <f>"Q"&amp;ROUNDUP(MONTH(SalesDataTable[[#This Row],[Order Date]])/3,0)</f>
        <v>Q2</v>
      </c>
      <c r="E928" s="4" t="str">
        <f>TEXT(SalesDataTable[[#This Row],[Order Date]],"MMM")</f>
        <v>May</v>
      </c>
      <c r="F928" s="4" t="s">
        <v>11</v>
      </c>
      <c r="G928" s="4" t="s">
        <v>25</v>
      </c>
      <c r="H928" s="4" t="s">
        <v>2</v>
      </c>
      <c r="I928" s="4" t="s">
        <v>3</v>
      </c>
      <c r="J928" s="4" t="s">
        <v>9</v>
      </c>
      <c r="K928" s="4" t="s">
        <v>46</v>
      </c>
      <c r="L928" s="9">
        <v>2</v>
      </c>
      <c r="M928" s="6">
        <v>70.48</v>
      </c>
      <c r="N928" s="7">
        <v>0.1</v>
      </c>
      <c r="O928" s="6">
        <v>33.229999999999997</v>
      </c>
      <c r="P928" s="6">
        <f t="shared" si="56"/>
        <v>126.864</v>
      </c>
      <c r="Q928" s="6">
        <f t="shared" si="57"/>
        <v>66.459999999999994</v>
      </c>
      <c r="R928" s="6">
        <f t="shared" si="58"/>
        <v>60.404000000000011</v>
      </c>
      <c r="S928" s="8">
        <f t="shared" si="59"/>
        <v>0.47613192079707412</v>
      </c>
      <c r="T928" s="5">
        <f>YEAR(SalesDataTable[[#This Row],[Order Date]])</f>
        <v>2026</v>
      </c>
    </row>
    <row r="929" spans="1:20" ht="15.6">
      <c r="A929" s="2">
        <v>1039</v>
      </c>
      <c r="B929" s="3">
        <v>46171</v>
      </c>
      <c r="C929" s="13">
        <f>YEAR(SalesDataTable[[#This Row],[Order Date]])</f>
        <v>2026</v>
      </c>
      <c r="D929" s="4" t="str">
        <f>"Q"&amp;ROUNDUP(MONTH(SalesDataTable[[#This Row],[Order Date]])/3,0)</f>
        <v>Q2</v>
      </c>
      <c r="E929" s="4" t="str">
        <f>TEXT(SalesDataTable[[#This Row],[Order Date]],"MMM")</f>
        <v>May</v>
      </c>
      <c r="F929" s="4" t="s">
        <v>6</v>
      </c>
      <c r="G929" s="4" t="s">
        <v>41</v>
      </c>
      <c r="H929" s="4" t="s">
        <v>28</v>
      </c>
      <c r="I929" s="4" t="s">
        <v>13</v>
      </c>
      <c r="J929" s="4" t="s">
        <v>4</v>
      </c>
      <c r="K929" s="4" t="s">
        <v>26</v>
      </c>
      <c r="L929" s="9">
        <v>1</v>
      </c>
      <c r="M929" s="6">
        <v>41.27</v>
      </c>
      <c r="N929" s="7">
        <v>0.05</v>
      </c>
      <c r="O929" s="6">
        <v>17.149999999999999</v>
      </c>
      <c r="P929" s="6">
        <f t="shared" si="56"/>
        <v>39.206499999999998</v>
      </c>
      <c r="Q929" s="6">
        <f t="shared" si="57"/>
        <v>17.149999999999999</v>
      </c>
      <c r="R929" s="6">
        <f t="shared" si="58"/>
        <v>22.0565</v>
      </c>
      <c r="S929" s="8">
        <f t="shared" si="59"/>
        <v>0.56257253261576523</v>
      </c>
      <c r="T929" s="5">
        <f>YEAR(SalesDataTable[[#This Row],[Order Date]])</f>
        <v>2026</v>
      </c>
    </row>
    <row r="930" spans="1:20" ht="15.6">
      <c r="A930" s="2">
        <v>2641</v>
      </c>
      <c r="B930" s="3">
        <v>46171</v>
      </c>
      <c r="C930" s="13">
        <f>YEAR(SalesDataTable[[#This Row],[Order Date]])</f>
        <v>2026</v>
      </c>
      <c r="D930" s="4" t="str">
        <f>"Q"&amp;ROUNDUP(MONTH(SalesDataTable[[#This Row],[Order Date]])/3,0)</f>
        <v>Q2</v>
      </c>
      <c r="E930" s="4" t="str">
        <f>TEXT(SalesDataTable[[#This Row],[Order Date]],"MMM")</f>
        <v>May</v>
      </c>
      <c r="F930" s="4" t="s">
        <v>0</v>
      </c>
      <c r="G930" s="4" t="s">
        <v>50</v>
      </c>
      <c r="H930" s="4" t="s">
        <v>28</v>
      </c>
      <c r="I930" s="4" t="s">
        <v>3</v>
      </c>
      <c r="J930" s="4" t="s">
        <v>34</v>
      </c>
      <c r="K930" s="4" t="s">
        <v>42</v>
      </c>
      <c r="L930" s="9">
        <v>2</v>
      </c>
      <c r="M930" s="6">
        <v>36.9</v>
      </c>
      <c r="N930" s="7">
        <v>0</v>
      </c>
      <c r="O930" s="6">
        <v>14.07</v>
      </c>
      <c r="P930" s="6">
        <f t="shared" si="56"/>
        <v>73.8</v>
      </c>
      <c r="Q930" s="6">
        <f t="shared" si="57"/>
        <v>28.14</v>
      </c>
      <c r="R930" s="6">
        <f t="shared" si="58"/>
        <v>45.66</v>
      </c>
      <c r="S930" s="8">
        <f t="shared" si="59"/>
        <v>0.61869918699186988</v>
      </c>
      <c r="T930" s="5">
        <f>YEAR(SalesDataTable[[#This Row],[Order Date]])</f>
        <v>2026</v>
      </c>
    </row>
    <row r="931" spans="1:20" ht="15.6">
      <c r="A931" s="2">
        <v>3058</v>
      </c>
      <c r="B931" s="3">
        <v>46171</v>
      </c>
      <c r="C931" s="13">
        <f>YEAR(SalesDataTable[[#This Row],[Order Date]])</f>
        <v>2026</v>
      </c>
      <c r="D931" s="4" t="str">
        <f>"Q"&amp;ROUNDUP(MONTH(SalesDataTable[[#This Row],[Order Date]])/3,0)</f>
        <v>Q2</v>
      </c>
      <c r="E931" s="4" t="str">
        <f>TEXT(SalesDataTable[[#This Row],[Order Date]],"MMM")</f>
        <v>May</v>
      </c>
      <c r="F931" s="4" t="s">
        <v>6</v>
      </c>
      <c r="G931" s="4" t="s">
        <v>41</v>
      </c>
      <c r="H931" s="4" t="s">
        <v>2</v>
      </c>
      <c r="I931" s="4" t="s">
        <v>3</v>
      </c>
      <c r="J931" s="4" t="s">
        <v>23</v>
      </c>
      <c r="K931" s="4" t="s">
        <v>29</v>
      </c>
      <c r="L931" s="9">
        <v>1</v>
      </c>
      <c r="M931" s="6">
        <v>196.91</v>
      </c>
      <c r="N931" s="7">
        <v>0</v>
      </c>
      <c r="O931" s="6">
        <v>106.31</v>
      </c>
      <c r="P931" s="6">
        <f t="shared" si="56"/>
        <v>196.91</v>
      </c>
      <c r="Q931" s="6">
        <f t="shared" si="57"/>
        <v>106.31</v>
      </c>
      <c r="R931" s="6">
        <f t="shared" si="58"/>
        <v>90.6</v>
      </c>
      <c r="S931" s="8">
        <f t="shared" si="59"/>
        <v>0.46010867909197095</v>
      </c>
      <c r="T931" s="5">
        <f>YEAR(SalesDataTable[[#This Row],[Order Date]])</f>
        <v>2026</v>
      </c>
    </row>
    <row r="932" spans="1:20" ht="15.6">
      <c r="A932" s="2">
        <v>3110</v>
      </c>
      <c r="B932" s="3">
        <v>46171</v>
      </c>
      <c r="C932" s="13">
        <f>YEAR(SalesDataTable[[#This Row],[Order Date]])</f>
        <v>2026</v>
      </c>
      <c r="D932" s="4" t="str">
        <f>"Q"&amp;ROUNDUP(MONTH(SalesDataTable[[#This Row],[Order Date]])/3,0)</f>
        <v>Q2</v>
      </c>
      <c r="E932" s="4" t="str">
        <f>TEXT(SalesDataTable[[#This Row],[Order Date]],"MMM")</f>
        <v>May</v>
      </c>
      <c r="F932" s="4" t="s">
        <v>6</v>
      </c>
      <c r="G932" s="4" t="s">
        <v>27</v>
      </c>
      <c r="H932" s="4" t="s">
        <v>19</v>
      </c>
      <c r="I932" s="4" t="s">
        <v>16</v>
      </c>
      <c r="J932" s="4" t="s">
        <v>34</v>
      </c>
      <c r="K932" s="4" t="s">
        <v>42</v>
      </c>
      <c r="L932" s="9">
        <v>3</v>
      </c>
      <c r="M932" s="6">
        <v>35.79</v>
      </c>
      <c r="N932" s="7">
        <v>0</v>
      </c>
      <c r="O932" s="6">
        <v>13.67</v>
      </c>
      <c r="P932" s="6">
        <f t="shared" si="56"/>
        <v>107.37</v>
      </c>
      <c r="Q932" s="6">
        <f t="shared" si="57"/>
        <v>41.01</v>
      </c>
      <c r="R932" s="6">
        <f t="shared" si="58"/>
        <v>66.360000000000014</v>
      </c>
      <c r="S932" s="8">
        <f t="shared" si="59"/>
        <v>0.61804973456272716</v>
      </c>
      <c r="T932" s="5">
        <f>YEAR(SalesDataTable[[#This Row],[Order Date]])</f>
        <v>2026</v>
      </c>
    </row>
    <row r="933" spans="1:20" ht="15.6">
      <c r="A933" s="2">
        <v>3981</v>
      </c>
      <c r="B933" s="3">
        <v>46171</v>
      </c>
      <c r="C933" s="13">
        <f>YEAR(SalesDataTable[[#This Row],[Order Date]])</f>
        <v>2026</v>
      </c>
      <c r="D933" s="4" t="str">
        <f>"Q"&amp;ROUNDUP(MONTH(SalesDataTable[[#This Row],[Order Date]])/3,0)</f>
        <v>Q2</v>
      </c>
      <c r="E933" s="4" t="str">
        <f>TEXT(SalesDataTable[[#This Row],[Order Date]],"MMM")</f>
        <v>May</v>
      </c>
      <c r="F933" s="4" t="s">
        <v>20</v>
      </c>
      <c r="G933" s="4" t="s">
        <v>47</v>
      </c>
      <c r="H933" s="4" t="s">
        <v>2</v>
      </c>
      <c r="I933" s="4" t="s">
        <v>13</v>
      </c>
      <c r="J933" s="4" t="s">
        <v>4</v>
      </c>
      <c r="K933" s="4" t="s">
        <v>5</v>
      </c>
      <c r="L933" s="9">
        <v>2</v>
      </c>
      <c r="M933" s="6">
        <v>82.22</v>
      </c>
      <c r="N933" s="7">
        <v>0.05</v>
      </c>
      <c r="O933" s="6">
        <v>42.35</v>
      </c>
      <c r="P933" s="6">
        <f t="shared" si="56"/>
        <v>156.21799999999999</v>
      </c>
      <c r="Q933" s="6">
        <f t="shared" si="57"/>
        <v>84.7</v>
      </c>
      <c r="R933" s="6">
        <f t="shared" si="58"/>
        <v>71.517999999999986</v>
      </c>
      <c r="S933" s="8">
        <f t="shared" si="59"/>
        <v>0.45780895927485943</v>
      </c>
      <c r="T933" s="5">
        <f>YEAR(SalesDataTable[[#This Row],[Order Date]])</f>
        <v>2026</v>
      </c>
    </row>
    <row r="934" spans="1:20" ht="15.6">
      <c r="A934" s="2">
        <v>4663</v>
      </c>
      <c r="B934" s="3">
        <v>46171</v>
      </c>
      <c r="C934" s="13">
        <f>YEAR(SalesDataTable[[#This Row],[Order Date]])</f>
        <v>2026</v>
      </c>
      <c r="D934" s="4" t="str">
        <f>"Q"&amp;ROUNDUP(MONTH(SalesDataTable[[#This Row],[Order Date]])/3,0)</f>
        <v>Q2</v>
      </c>
      <c r="E934" s="4" t="str">
        <f>TEXT(SalesDataTable[[#This Row],[Order Date]],"MMM")</f>
        <v>May</v>
      </c>
      <c r="F934" s="4" t="s">
        <v>11</v>
      </c>
      <c r="G934" s="4" t="s">
        <v>25</v>
      </c>
      <c r="H934" s="4" t="s">
        <v>2</v>
      </c>
      <c r="I934" s="4" t="s">
        <v>13</v>
      </c>
      <c r="J934" s="4" t="s">
        <v>4</v>
      </c>
      <c r="K934" s="4" t="s">
        <v>26</v>
      </c>
      <c r="L934" s="9">
        <v>1</v>
      </c>
      <c r="M934" s="6">
        <v>40.57</v>
      </c>
      <c r="N934" s="7">
        <v>0</v>
      </c>
      <c r="O934" s="6">
        <v>16.809999999999999</v>
      </c>
      <c r="P934" s="6">
        <f t="shared" si="56"/>
        <v>40.57</v>
      </c>
      <c r="Q934" s="6">
        <f t="shared" si="57"/>
        <v>16.809999999999999</v>
      </c>
      <c r="R934" s="6">
        <f t="shared" si="58"/>
        <v>23.76</v>
      </c>
      <c r="S934" s="8">
        <f t="shared" si="59"/>
        <v>0.58565442445156524</v>
      </c>
      <c r="T934" s="5">
        <f>YEAR(SalesDataTable[[#This Row],[Order Date]])</f>
        <v>2026</v>
      </c>
    </row>
    <row r="935" spans="1:20" ht="15.6">
      <c r="A935" s="2">
        <v>5021</v>
      </c>
      <c r="B935" s="3">
        <v>46171</v>
      </c>
      <c r="C935" s="13">
        <f>YEAR(SalesDataTable[[#This Row],[Order Date]])</f>
        <v>2026</v>
      </c>
      <c r="D935" s="4" t="str">
        <f>"Q"&amp;ROUNDUP(MONTH(SalesDataTable[[#This Row],[Order Date]])/3,0)</f>
        <v>Q2</v>
      </c>
      <c r="E935" s="4" t="str">
        <f>TEXT(SalesDataTable[[#This Row],[Order Date]],"MMM")</f>
        <v>May</v>
      </c>
      <c r="F935" s="4" t="s">
        <v>11</v>
      </c>
      <c r="G935" s="4" t="s">
        <v>39</v>
      </c>
      <c r="H935" s="4" t="s">
        <v>19</v>
      </c>
      <c r="I935" s="4" t="s">
        <v>3</v>
      </c>
      <c r="J935" s="4" t="s">
        <v>23</v>
      </c>
      <c r="K935" s="4" t="s">
        <v>29</v>
      </c>
      <c r="L935" s="9">
        <v>1</v>
      </c>
      <c r="M935" s="6">
        <v>191.62</v>
      </c>
      <c r="N935" s="7">
        <v>0.05</v>
      </c>
      <c r="O935" s="6">
        <v>106.15</v>
      </c>
      <c r="P935" s="6">
        <f t="shared" si="56"/>
        <v>182.03899999999999</v>
      </c>
      <c r="Q935" s="6">
        <f t="shared" si="57"/>
        <v>106.15</v>
      </c>
      <c r="R935" s="6">
        <f t="shared" si="58"/>
        <v>75.888999999999982</v>
      </c>
      <c r="S935" s="8">
        <f t="shared" si="59"/>
        <v>0.41688319535923613</v>
      </c>
      <c r="T935" s="5">
        <f>YEAR(SalesDataTable[[#This Row],[Order Date]])</f>
        <v>2026</v>
      </c>
    </row>
    <row r="936" spans="1:20" ht="15.6">
      <c r="A936" s="2">
        <v>5107</v>
      </c>
      <c r="B936" s="3">
        <v>46171</v>
      </c>
      <c r="C936" s="13">
        <f>YEAR(SalesDataTable[[#This Row],[Order Date]])</f>
        <v>2026</v>
      </c>
      <c r="D936" s="4" t="str">
        <f>"Q"&amp;ROUNDUP(MONTH(SalesDataTable[[#This Row],[Order Date]])/3,0)</f>
        <v>Q2</v>
      </c>
      <c r="E936" s="4" t="str">
        <f>TEXT(SalesDataTable[[#This Row],[Order Date]],"MMM")</f>
        <v>May</v>
      </c>
      <c r="F936" s="4" t="s">
        <v>6</v>
      </c>
      <c r="G936" s="4" t="s">
        <v>27</v>
      </c>
      <c r="H936" s="4" t="s">
        <v>28</v>
      </c>
      <c r="I936" s="4" t="s">
        <v>3</v>
      </c>
      <c r="J936" s="4" t="s">
        <v>9</v>
      </c>
      <c r="K936" s="4" t="s">
        <v>37</v>
      </c>
      <c r="L936" s="9">
        <v>1</v>
      </c>
      <c r="M936" s="6">
        <v>154.07</v>
      </c>
      <c r="N936" s="7">
        <v>0.05</v>
      </c>
      <c r="O936" s="6">
        <v>78.400000000000006</v>
      </c>
      <c r="P936" s="6">
        <f t="shared" si="56"/>
        <v>146.36649999999997</v>
      </c>
      <c r="Q936" s="6">
        <f t="shared" si="57"/>
        <v>78.400000000000006</v>
      </c>
      <c r="R936" s="6">
        <f t="shared" si="58"/>
        <v>67.966499999999968</v>
      </c>
      <c r="S936" s="8">
        <f t="shared" si="59"/>
        <v>0.46435830603314271</v>
      </c>
      <c r="T936" s="5">
        <f>YEAR(SalesDataTable[[#This Row],[Order Date]])</f>
        <v>2026</v>
      </c>
    </row>
    <row r="937" spans="1:20" ht="15.6">
      <c r="A937" s="2">
        <v>454</v>
      </c>
      <c r="B937" s="3">
        <v>46172</v>
      </c>
      <c r="C937" s="13">
        <f>YEAR(SalesDataTable[[#This Row],[Order Date]])</f>
        <v>2026</v>
      </c>
      <c r="D937" s="4" t="str">
        <f>"Q"&amp;ROUNDUP(MONTH(SalesDataTable[[#This Row],[Order Date]])/3,0)</f>
        <v>Q2</v>
      </c>
      <c r="E937" s="4" t="str">
        <f>TEXT(SalesDataTable[[#This Row],[Order Date]],"MMM")</f>
        <v>May</v>
      </c>
      <c r="F937" s="4" t="s">
        <v>11</v>
      </c>
      <c r="G937" s="4" t="s">
        <v>39</v>
      </c>
      <c r="H937" s="4" t="s">
        <v>28</v>
      </c>
      <c r="I937" s="4" t="s">
        <v>3</v>
      </c>
      <c r="J937" s="4" t="s">
        <v>23</v>
      </c>
      <c r="K937" s="4" t="s">
        <v>51</v>
      </c>
      <c r="L937" s="9">
        <v>1</v>
      </c>
      <c r="M937" s="6">
        <v>120.8</v>
      </c>
      <c r="N937" s="7">
        <v>0</v>
      </c>
      <c r="O937" s="6">
        <v>61.4</v>
      </c>
      <c r="P937" s="6">
        <f t="shared" si="56"/>
        <v>120.8</v>
      </c>
      <c r="Q937" s="6">
        <f t="shared" si="57"/>
        <v>61.4</v>
      </c>
      <c r="R937" s="6">
        <f t="shared" si="58"/>
        <v>59.4</v>
      </c>
      <c r="S937" s="8">
        <f t="shared" si="59"/>
        <v>0.49172185430463577</v>
      </c>
      <c r="T937" s="5">
        <f>YEAR(SalesDataTable[[#This Row],[Order Date]])</f>
        <v>2026</v>
      </c>
    </row>
    <row r="938" spans="1:20" ht="15.6">
      <c r="A938" s="2">
        <v>873</v>
      </c>
      <c r="B938" s="3">
        <v>46172</v>
      </c>
      <c r="C938" s="13">
        <f>YEAR(SalesDataTable[[#This Row],[Order Date]])</f>
        <v>2026</v>
      </c>
      <c r="D938" s="4" t="str">
        <f>"Q"&amp;ROUNDUP(MONTH(SalesDataTable[[#This Row],[Order Date]])/3,0)</f>
        <v>Q2</v>
      </c>
      <c r="E938" s="4" t="str">
        <f>TEXT(SalesDataTable[[#This Row],[Order Date]],"MMM")</f>
        <v>May</v>
      </c>
      <c r="F938" s="4" t="s">
        <v>11</v>
      </c>
      <c r="G938" s="4" t="s">
        <v>39</v>
      </c>
      <c r="H938" s="4" t="s">
        <v>2</v>
      </c>
      <c r="I938" s="4" t="s">
        <v>16</v>
      </c>
      <c r="J938" s="4" t="s">
        <v>4</v>
      </c>
      <c r="K938" s="4" t="s">
        <v>26</v>
      </c>
      <c r="L938" s="9">
        <v>1</v>
      </c>
      <c r="M938" s="6">
        <v>40.15</v>
      </c>
      <c r="N938" s="7">
        <v>0</v>
      </c>
      <c r="O938" s="6">
        <v>16.82</v>
      </c>
      <c r="P938" s="6">
        <f t="shared" si="56"/>
        <v>40.15</v>
      </c>
      <c r="Q938" s="6">
        <f t="shared" si="57"/>
        <v>16.82</v>
      </c>
      <c r="R938" s="6">
        <f t="shared" si="58"/>
        <v>23.33</v>
      </c>
      <c r="S938" s="8">
        <f t="shared" si="59"/>
        <v>0.58107098381070976</v>
      </c>
      <c r="T938" s="5">
        <f>YEAR(SalesDataTable[[#This Row],[Order Date]])</f>
        <v>2026</v>
      </c>
    </row>
    <row r="939" spans="1:20" ht="15.6">
      <c r="A939" s="2">
        <v>1116</v>
      </c>
      <c r="B939" s="3">
        <v>46172</v>
      </c>
      <c r="C939" s="13">
        <f>YEAR(SalesDataTable[[#This Row],[Order Date]])</f>
        <v>2026</v>
      </c>
      <c r="D939" s="4" t="str">
        <f>"Q"&amp;ROUNDUP(MONTH(SalesDataTable[[#This Row],[Order Date]])/3,0)</f>
        <v>Q2</v>
      </c>
      <c r="E939" s="4" t="str">
        <f>TEXT(SalesDataTable[[#This Row],[Order Date]],"MMM")</f>
        <v>May</v>
      </c>
      <c r="F939" s="4" t="s">
        <v>6</v>
      </c>
      <c r="G939" s="4" t="s">
        <v>43</v>
      </c>
      <c r="H939" s="4" t="s">
        <v>8</v>
      </c>
      <c r="I939" s="4" t="s">
        <v>16</v>
      </c>
      <c r="J939" s="4" t="s">
        <v>14</v>
      </c>
      <c r="K939" s="4" t="s">
        <v>44</v>
      </c>
      <c r="L939" s="9">
        <v>5</v>
      </c>
      <c r="M939" s="6">
        <v>134.4</v>
      </c>
      <c r="N939" s="7">
        <v>0.15</v>
      </c>
      <c r="O939" s="6">
        <v>67.709999999999994</v>
      </c>
      <c r="P939" s="6">
        <f t="shared" si="56"/>
        <v>571.19999999999993</v>
      </c>
      <c r="Q939" s="6">
        <f t="shared" si="57"/>
        <v>338.54999999999995</v>
      </c>
      <c r="R939" s="6">
        <f t="shared" si="58"/>
        <v>232.64999999999998</v>
      </c>
      <c r="S939" s="8">
        <f t="shared" si="59"/>
        <v>0.40730042016806722</v>
      </c>
      <c r="T939" s="5">
        <f>YEAR(SalesDataTable[[#This Row],[Order Date]])</f>
        <v>2026</v>
      </c>
    </row>
    <row r="940" spans="1:20" ht="15.6">
      <c r="A940" s="2">
        <v>1206</v>
      </c>
      <c r="B940" s="3">
        <v>46172</v>
      </c>
      <c r="C940" s="13">
        <f>YEAR(SalesDataTable[[#This Row],[Order Date]])</f>
        <v>2026</v>
      </c>
      <c r="D940" s="4" t="str">
        <f>"Q"&amp;ROUNDUP(MONTH(SalesDataTable[[#This Row],[Order Date]])/3,0)</f>
        <v>Q2</v>
      </c>
      <c r="E940" s="4" t="str">
        <f>TEXT(SalesDataTable[[#This Row],[Order Date]],"MMM")</f>
        <v>May</v>
      </c>
      <c r="F940" s="4" t="s">
        <v>20</v>
      </c>
      <c r="G940" s="4" t="s">
        <v>47</v>
      </c>
      <c r="H940" s="4" t="s">
        <v>2</v>
      </c>
      <c r="I940" s="4" t="s">
        <v>3</v>
      </c>
      <c r="J940" s="4" t="s">
        <v>14</v>
      </c>
      <c r="K940" s="4" t="s">
        <v>15</v>
      </c>
      <c r="L940" s="9">
        <v>2</v>
      </c>
      <c r="M940" s="6">
        <v>37.130000000000003</v>
      </c>
      <c r="N940" s="7">
        <v>0.05</v>
      </c>
      <c r="O940" s="6">
        <v>13.44</v>
      </c>
      <c r="P940" s="6">
        <f t="shared" si="56"/>
        <v>70.546999999999997</v>
      </c>
      <c r="Q940" s="6">
        <f t="shared" si="57"/>
        <v>26.88</v>
      </c>
      <c r="R940" s="6">
        <f t="shared" si="58"/>
        <v>43.667000000000002</v>
      </c>
      <c r="S940" s="8">
        <f t="shared" si="59"/>
        <v>0.6189774193091131</v>
      </c>
      <c r="T940" s="5">
        <f>YEAR(SalesDataTable[[#This Row],[Order Date]])</f>
        <v>2026</v>
      </c>
    </row>
    <row r="941" spans="1:20" ht="15.6">
      <c r="A941" s="2">
        <v>1576</v>
      </c>
      <c r="B941" s="3">
        <v>46172</v>
      </c>
      <c r="C941" s="13">
        <f>YEAR(SalesDataTable[[#This Row],[Order Date]])</f>
        <v>2026</v>
      </c>
      <c r="D941" s="4" t="str">
        <f>"Q"&amp;ROUNDUP(MONTH(SalesDataTable[[#This Row],[Order Date]])/3,0)</f>
        <v>Q2</v>
      </c>
      <c r="E941" s="4" t="str">
        <f>TEXT(SalesDataTable[[#This Row],[Order Date]],"MMM")</f>
        <v>May</v>
      </c>
      <c r="F941" s="4" t="s">
        <v>6</v>
      </c>
      <c r="G941" s="4" t="s">
        <v>7</v>
      </c>
      <c r="H941" s="4" t="s">
        <v>2</v>
      </c>
      <c r="I941" s="4" t="s">
        <v>16</v>
      </c>
      <c r="J941" s="4" t="s">
        <v>23</v>
      </c>
      <c r="K941" s="4" t="s">
        <v>51</v>
      </c>
      <c r="L941" s="9">
        <v>6</v>
      </c>
      <c r="M941" s="6">
        <v>123.82</v>
      </c>
      <c r="N941" s="7">
        <v>0</v>
      </c>
      <c r="O941" s="6">
        <v>61.91</v>
      </c>
      <c r="P941" s="6">
        <f t="shared" si="56"/>
        <v>742.92</v>
      </c>
      <c r="Q941" s="6">
        <f t="shared" si="57"/>
        <v>371.46</v>
      </c>
      <c r="R941" s="6">
        <f t="shared" si="58"/>
        <v>371.46</v>
      </c>
      <c r="S941" s="8">
        <f t="shared" si="59"/>
        <v>0.5</v>
      </c>
      <c r="T941" s="5">
        <f>YEAR(SalesDataTable[[#This Row],[Order Date]])</f>
        <v>2026</v>
      </c>
    </row>
    <row r="942" spans="1:20" ht="15.6">
      <c r="A942" s="2">
        <v>2634</v>
      </c>
      <c r="B942" s="3">
        <v>46172</v>
      </c>
      <c r="C942" s="13">
        <f>YEAR(SalesDataTable[[#This Row],[Order Date]])</f>
        <v>2026</v>
      </c>
      <c r="D942" s="4" t="str">
        <f>"Q"&amp;ROUNDUP(MONTH(SalesDataTable[[#This Row],[Order Date]])/3,0)</f>
        <v>Q2</v>
      </c>
      <c r="E942" s="4" t="str">
        <f>TEXT(SalesDataTable[[#This Row],[Order Date]],"MMM")</f>
        <v>May</v>
      </c>
      <c r="F942" s="4" t="s">
        <v>11</v>
      </c>
      <c r="G942" s="4" t="s">
        <v>52</v>
      </c>
      <c r="H942" s="4" t="s">
        <v>28</v>
      </c>
      <c r="I942" s="4" t="s">
        <v>3</v>
      </c>
      <c r="J942" s="4" t="s">
        <v>14</v>
      </c>
      <c r="K942" s="4" t="s">
        <v>15</v>
      </c>
      <c r="L942" s="9">
        <v>2</v>
      </c>
      <c r="M942" s="6">
        <v>36.94</v>
      </c>
      <c r="N942" s="7">
        <v>0.05</v>
      </c>
      <c r="O942" s="6">
        <v>13.82</v>
      </c>
      <c r="P942" s="6">
        <f t="shared" si="56"/>
        <v>70.185999999999993</v>
      </c>
      <c r="Q942" s="6">
        <f t="shared" si="57"/>
        <v>27.64</v>
      </c>
      <c r="R942" s="6">
        <f t="shared" si="58"/>
        <v>42.545999999999992</v>
      </c>
      <c r="S942" s="8">
        <f t="shared" si="59"/>
        <v>0.60618926851508848</v>
      </c>
      <c r="T942" s="5">
        <f>YEAR(SalesDataTable[[#This Row],[Order Date]])</f>
        <v>2026</v>
      </c>
    </row>
    <row r="943" spans="1:20" ht="15.6">
      <c r="A943" s="2">
        <v>2649</v>
      </c>
      <c r="B943" s="3">
        <v>46172</v>
      </c>
      <c r="C943" s="13">
        <f>YEAR(SalesDataTable[[#This Row],[Order Date]])</f>
        <v>2026</v>
      </c>
      <c r="D943" s="4" t="str">
        <f>"Q"&amp;ROUNDUP(MONTH(SalesDataTable[[#This Row],[Order Date]])/3,0)</f>
        <v>Q2</v>
      </c>
      <c r="E943" s="4" t="str">
        <f>TEXT(SalesDataTable[[#This Row],[Order Date]],"MMM")</f>
        <v>May</v>
      </c>
      <c r="F943" s="4" t="s">
        <v>0</v>
      </c>
      <c r="G943" s="4" t="s">
        <v>1</v>
      </c>
      <c r="H943" s="4" t="s">
        <v>2</v>
      </c>
      <c r="I943" s="4" t="s">
        <v>13</v>
      </c>
      <c r="J943" s="4" t="s">
        <v>23</v>
      </c>
      <c r="K943" s="4" t="s">
        <v>29</v>
      </c>
      <c r="L943" s="9">
        <v>3</v>
      </c>
      <c r="M943" s="6">
        <v>199.17</v>
      </c>
      <c r="N943" s="7">
        <v>0.05</v>
      </c>
      <c r="O943" s="6">
        <v>105.24</v>
      </c>
      <c r="P943" s="6">
        <f t="shared" si="56"/>
        <v>567.6345</v>
      </c>
      <c r="Q943" s="6">
        <f t="shared" si="57"/>
        <v>315.71999999999997</v>
      </c>
      <c r="R943" s="6">
        <f t="shared" si="58"/>
        <v>251.91450000000003</v>
      </c>
      <c r="S943" s="8">
        <f t="shared" si="59"/>
        <v>0.4437970207941907</v>
      </c>
      <c r="T943" s="5">
        <f>YEAR(SalesDataTable[[#This Row],[Order Date]])</f>
        <v>2026</v>
      </c>
    </row>
    <row r="944" spans="1:20" ht="15.6">
      <c r="A944" s="2">
        <v>2774</v>
      </c>
      <c r="B944" s="3">
        <v>46172</v>
      </c>
      <c r="C944" s="13">
        <f>YEAR(SalesDataTable[[#This Row],[Order Date]])</f>
        <v>2026</v>
      </c>
      <c r="D944" s="4" t="str">
        <f>"Q"&amp;ROUNDUP(MONTH(SalesDataTable[[#This Row],[Order Date]])/3,0)</f>
        <v>Q2</v>
      </c>
      <c r="E944" s="4" t="str">
        <f>TEXT(SalesDataTable[[#This Row],[Order Date]],"MMM")</f>
        <v>May</v>
      </c>
      <c r="F944" s="4" t="s">
        <v>0</v>
      </c>
      <c r="G944" s="4" t="s">
        <v>36</v>
      </c>
      <c r="H944" s="4" t="s">
        <v>2</v>
      </c>
      <c r="I944" s="4" t="s">
        <v>3</v>
      </c>
      <c r="J944" s="4" t="s">
        <v>23</v>
      </c>
      <c r="K944" s="4" t="s">
        <v>40</v>
      </c>
      <c r="L944" s="9">
        <v>3</v>
      </c>
      <c r="M944" s="6">
        <v>83.17</v>
      </c>
      <c r="N944" s="7">
        <v>0</v>
      </c>
      <c r="O944" s="6">
        <v>40.520000000000003</v>
      </c>
      <c r="P944" s="6">
        <f t="shared" si="56"/>
        <v>249.51</v>
      </c>
      <c r="Q944" s="6">
        <f t="shared" si="57"/>
        <v>121.56</v>
      </c>
      <c r="R944" s="6">
        <f t="shared" si="58"/>
        <v>127.94999999999999</v>
      </c>
      <c r="S944" s="8">
        <f t="shared" si="59"/>
        <v>0.51280509799206442</v>
      </c>
      <c r="T944" s="5">
        <f>YEAR(SalesDataTable[[#This Row],[Order Date]])</f>
        <v>2026</v>
      </c>
    </row>
    <row r="945" spans="1:20" ht="15.6">
      <c r="A945" s="2">
        <v>3037</v>
      </c>
      <c r="B945" s="3">
        <v>46172</v>
      </c>
      <c r="C945" s="13">
        <f>YEAR(SalesDataTable[[#This Row],[Order Date]])</f>
        <v>2026</v>
      </c>
      <c r="D945" s="4" t="str">
        <f>"Q"&amp;ROUNDUP(MONTH(SalesDataTable[[#This Row],[Order Date]])/3,0)</f>
        <v>Q2</v>
      </c>
      <c r="E945" s="4" t="str">
        <f>TEXT(SalesDataTable[[#This Row],[Order Date]],"MMM")</f>
        <v>May</v>
      </c>
      <c r="F945" s="4" t="s">
        <v>6</v>
      </c>
      <c r="G945" s="4" t="s">
        <v>27</v>
      </c>
      <c r="H945" s="4" t="s">
        <v>2</v>
      </c>
      <c r="I945" s="4" t="s">
        <v>16</v>
      </c>
      <c r="J945" s="4" t="s">
        <v>14</v>
      </c>
      <c r="K945" s="4" t="s">
        <v>32</v>
      </c>
      <c r="L945" s="9">
        <v>1</v>
      </c>
      <c r="M945" s="6">
        <v>45.8</v>
      </c>
      <c r="N945" s="7">
        <v>0.05</v>
      </c>
      <c r="O945" s="6">
        <v>17.88</v>
      </c>
      <c r="P945" s="6">
        <f t="shared" si="56"/>
        <v>43.51</v>
      </c>
      <c r="Q945" s="6">
        <f t="shared" si="57"/>
        <v>17.88</v>
      </c>
      <c r="R945" s="6">
        <f t="shared" si="58"/>
        <v>25.63</v>
      </c>
      <c r="S945" s="8">
        <f t="shared" si="59"/>
        <v>0.58905998621006661</v>
      </c>
      <c r="T945" s="5">
        <f>YEAR(SalesDataTable[[#This Row],[Order Date]])</f>
        <v>2026</v>
      </c>
    </row>
    <row r="946" spans="1:20" ht="15.6">
      <c r="A946" s="2">
        <v>3138</v>
      </c>
      <c r="B946" s="3">
        <v>46172</v>
      </c>
      <c r="C946" s="13">
        <f>YEAR(SalesDataTable[[#This Row],[Order Date]])</f>
        <v>2026</v>
      </c>
      <c r="D946" s="4" t="str">
        <f>"Q"&amp;ROUNDUP(MONTH(SalesDataTable[[#This Row],[Order Date]])/3,0)</f>
        <v>Q2</v>
      </c>
      <c r="E946" s="4" t="str">
        <f>TEXT(SalesDataTable[[#This Row],[Order Date]],"MMM")</f>
        <v>May</v>
      </c>
      <c r="F946" s="4" t="s">
        <v>11</v>
      </c>
      <c r="G946" s="4" t="s">
        <v>12</v>
      </c>
      <c r="H946" s="4" t="s">
        <v>28</v>
      </c>
      <c r="I946" s="4" t="s">
        <v>3</v>
      </c>
      <c r="J946" s="4" t="s">
        <v>9</v>
      </c>
      <c r="K946" s="4" t="s">
        <v>37</v>
      </c>
      <c r="L946" s="9">
        <v>1</v>
      </c>
      <c r="M946" s="6">
        <v>154.85</v>
      </c>
      <c r="N946" s="7">
        <v>0</v>
      </c>
      <c r="O946" s="6">
        <v>80.17</v>
      </c>
      <c r="P946" s="6">
        <f t="shared" si="56"/>
        <v>154.85</v>
      </c>
      <c r="Q946" s="6">
        <f t="shared" si="57"/>
        <v>80.17</v>
      </c>
      <c r="R946" s="6">
        <f t="shared" si="58"/>
        <v>74.679999999999993</v>
      </c>
      <c r="S946" s="8">
        <f t="shared" si="59"/>
        <v>0.48227316758153049</v>
      </c>
      <c r="T946" s="5">
        <f>YEAR(SalesDataTable[[#This Row],[Order Date]])</f>
        <v>2026</v>
      </c>
    </row>
    <row r="947" spans="1:20" ht="15.6">
      <c r="A947" s="2">
        <v>3228</v>
      </c>
      <c r="B947" s="3">
        <v>46172</v>
      </c>
      <c r="C947" s="13">
        <f>YEAR(SalesDataTable[[#This Row],[Order Date]])</f>
        <v>2026</v>
      </c>
      <c r="D947" s="4" t="str">
        <f>"Q"&amp;ROUNDUP(MONTH(SalesDataTable[[#This Row],[Order Date]])/3,0)</f>
        <v>Q2</v>
      </c>
      <c r="E947" s="4" t="str">
        <f>TEXT(SalesDataTable[[#This Row],[Order Date]],"MMM")</f>
        <v>May</v>
      </c>
      <c r="F947" s="4" t="s">
        <v>20</v>
      </c>
      <c r="G947" s="4" t="s">
        <v>47</v>
      </c>
      <c r="H947" s="4" t="s">
        <v>2</v>
      </c>
      <c r="I947" s="4" t="s">
        <v>16</v>
      </c>
      <c r="J947" s="4" t="s">
        <v>23</v>
      </c>
      <c r="K947" s="4" t="s">
        <v>29</v>
      </c>
      <c r="L947" s="9">
        <v>1</v>
      </c>
      <c r="M947" s="6">
        <v>194.99</v>
      </c>
      <c r="N947" s="7">
        <v>0</v>
      </c>
      <c r="O947" s="6">
        <v>101.21</v>
      </c>
      <c r="P947" s="6">
        <f t="shared" si="56"/>
        <v>194.99</v>
      </c>
      <c r="Q947" s="6">
        <f t="shared" si="57"/>
        <v>101.21</v>
      </c>
      <c r="R947" s="6">
        <f t="shared" si="58"/>
        <v>93.780000000000015</v>
      </c>
      <c r="S947" s="8">
        <f t="shared" si="59"/>
        <v>0.48094774090979031</v>
      </c>
      <c r="T947" s="5">
        <f>YEAR(SalesDataTable[[#This Row],[Order Date]])</f>
        <v>2026</v>
      </c>
    </row>
    <row r="948" spans="1:20" ht="15.6">
      <c r="A948" s="2">
        <v>3401</v>
      </c>
      <c r="B948" s="3">
        <v>46172</v>
      </c>
      <c r="C948" s="13">
        <f>YEAR(SalesDataTable[[#This Row],[Order Date]])</f>
        <v>2026</v>
      </c>
      <c r="D948" s="4" t="str">
        <f>"Q"&amp;ROUNDUP(MONTH(SalesDataTable[[#This Row],[Order Date]])/3,0)</f>
        <v>Q2</v>
      </c>
      <c r="E948" s="4" t="str">
        <f>TEXT(SalesDataTable[[#This Row],[Order Date]],"MMM")</f>
        <v>May</v>
      </c>
      <c r="F948" s="4" t="s">
        <v>11</v>
      </c>
      <c r="G948" s="4" t="s">
        <v>39</v>
      </c>
      <c r="H948" s="4" t="s">
        <v>2</v>
      </c>
      <c r="I948" s="4" t="s">
        <v>3</v>
      </c>
      <c r="J948" s="4" t="s">
        <v>34</v>
      </c>
      <c r="K948" s="4" t="s">
        <v>42</v>
      </c>
      <c r="L948" s="9">
        <v>1</v>
      </c>
      <c r="M948" s="6">
        <v>36.31</v>
      </c>
      <c r="N948" s="7">
        <v>0</v>
      </c>
      <c r="O948" s="6">
        <v>13.93</v>
      </c>
      <c r="P948" s="6">
        <f t="shared" si="56"/>
        <v>36.31</v>
      </c>
      <c r="Q948" s="6">
        <f t="shared" si="57"/>
        <v>13.93</v>
      </c>
      <c r="R948" s="6">
        <f t="shared" si="58"/>
        <v>22.380000000000003</v>
      </c>
      <c r="S948" s="8">
        <f t="shared" si="59"/>
        <v>0.61635912971633167</v>
      </c>
      <c r="T948" s="5">
        <f>YEAR(SalesDataTable[[#This Row],[Order Date]])</f>
        <v>2026</v>
      </c>
    </row>
    <row r="949" spans="1:20" ht="15.6">
      <c r="A949" s="2">
        <v>3511</v>
      </c>
      <c r="B949" s="3">
        <v>46172</v>
      </c>
      <c r="C949" s="13">
        <f>YEAR(SalesDataTable[[#This Row],[Order Date]])</f>
        <v>2026</v>
      </c>
      <c r="D949" s="4" t="str">
        <f>"Q"&amp;ROUNDUP(MONTH(SalesDataTable[[#This Row],[Order Date]])/3,0)</f>
        <v>Q2</v>
      </c>
      <c r="E949" s="4" t="str">
        <f>TEXT(SalesDataTable[[#This Row],[Order Date]],"MMM")</f>
        <v>May</v>
      </c>
      <c r="F949" s="4" t="s">
        <v>0</v>
      </c>
      <c r="G949" s="4" t="s">
        <v>1</v>
      </c>
      <c r="H949" s="4" t="s">
        <v>2</v>
      </c>
      <c r="I949" s="4" t="s">
        <v>3</v>
      </c>
      <c r="J949" s="4" t="s">
        <v>14</v>
      </c>
      <c r="K949" s="4" t="s">
        <v>32</v>
      </c>
      <c r="L949" s="9">
        <v>1</v>
      </c>
      <c r="M949" s="6">
        <v>47.19</v>
      </c>
      <c r="N949" s="7">
        <v>0</v>
      </c>
      <c r="O949" s="6">
        <v>18.54</v>
      </c>
      <c r="P949" s="6">
        <f t="shared" si="56"/>
        <v>47.19</v>
      </c>
      <c r="Q949" s="6">
        <f t="shared" si="57"/>
        <v>18.54</v>
      </c>
      <c r="R949" s="6">
        <f t="shared" si="58"/>
        <v>28.65</v>
      </c>
      <c r="S949" s="8">
        <f t="shared" si="59"/>
        <v>0.60712015257469798</v>
      </c>
      <c r="T949" s="5">
        <f>YEAR(SalesDataTable[[#This Row],[Order Date]])</f>
        <v>2026</v>
      </c>
    </row>
    <row r="950" spans="1:20" ht="15.6">
      <c r="A950" s="2">
        <v>4485</v>
      </c>
      <c r="B950" s="3">
        <v>46172</v>
      </c>
      <c r="C950" s="13">
        <f>YEAR(SalesDataTable[[#This Row],[Order Date]])</f>
        <v>2026</v>
      </c>
      <c r="D950" s="4" t="str">
        <f>"Q"&amp;ROUNDUP(MONTH(SalesDataTable[[#This Row],[Order Date]])/3,0)</f>
        <v>Q2</v>
      </c>
      <c r="E950" s="4" t="str">
        <f>TEXT(SalesDataTable[[#This Row],[Order Date]],"MMM")</f>
        <v>May</v>
      </c>
      <c r="F950" s="4" t="s">
        <v>20</v>
      </c>
      <c r="G950" s="4" t="s">
        <v>33</v>
      </c>
      <c r="H950" s="4" t="s">
        <v>2</v>
      </c>
      <c r="I950" s="4" t="s">
        <v>13</v>
      </c>
      <c r="J950" s="4" t="s">
        <v>34</v>
      </c>
      <c r="K950" s="4" t="s">
        <v>38</v>
      </c>
      <c r="L950" s="9">
        <v>1</v>
      </c>
      <c r="M950" s="6">
        <v>124.14</v>
      </c>
      <c r="N950" s="7">
        <v>0</v>
      </c>
      <c r="O950" s="6">
        <v>70.900000000000006</v>
      </c>
      <c r="P950" s="6">
        <f t="shared" si="56"/>
        <v>124.14</v>
      </c>
      <c r="Q950" s="6">
        <f t="shared" si="57"/>
        <v>70.900000000000006</v>
      </c>
      <c r="R950" s="6">
        <f t="shared" si="58"/>
        <v>53.239999999999995</v>
      </c>
      <c r="S950" s="8">
        <f t="shared" si="59"/>
        <v>0.42887062993394548</v>
      </c>
      <c r="T950" s="5">
        <f>YEAR(SalesDataTable[[#This Row],[Order Date]])</f>
        <v>2026</v>
      </c>
    </row>
    <row r="951" spans="1:20" ht="15.6">
      <c r="A951" s="2">
        <v>447</v>
      </c>
      <c r="B951" s="3">
        <v>46173</v>
      </c>
      <c r="C951" s="13">
        <f>YEAR(SalesDataTable[[#This Row],[Order Date]])</f>
        <v>2026</v>
      </c>
      <c r="D951" s="4" t="str">
        <f>"Q"&amp;ROUNDUP(MONTH(SalesDataTable[[#This Row],[Order Date]])/3,0)</f>
        <v>Q2</v>
      </c>
      <c r="E951" s="4" t="str">
        <f>TEXT(SalesDataTable[[#This Row],[Order Date]],"MMM")</f>
        <v>May</v>
      </c>
      <c r="F951" s="4" t="s">
        <v>20</v>
      </c>
      <c r="G951" s="4" t="s">
        <v>33</v>
      </c>
      <c r="H951" s="4" t="s">
        <v>2</v>
      </c>
      <c r="I951" s="4" t="s">
        <v>3</v>
      </c>
      <c r="J951" s="4" t="s">
        <v>14</v>
      </c>
      <c r="K951" s="4" t="s">
        <v>44</v>
      </c>
      <c r="L951" s="9">
        <v>1</v>
      </c>
      <c r="M951" s="6">
        <v>131.94999999999999</v>
      </c>
      <c r="N951" s="7">
        <v>0</v>
      </c>
      <c r="O951" s="6">
        <v>65.17</v>
      </c>
      <c r="P951" s="6">
        <f t="shared" si="56"/>
        <v>131.94999999999999</v>
      </c>
      <c r="Q951" s="6">
        <f t="shared" si="57"/>
        <v>65.17</v>
      </c>
      <c r="R951" s="6">
        <f t="shared" si="58"/>
        <v>66.779999999999987</v>
      </c>
      <c r="S951" s="8">
        <f t="shared" si="59"/>
        <v>0.50610079575596811</v>
      </c>
      <c r="T951" s="5">
        <f>YEAR(SalesDataTable[[#This Row],[Order Date]])</f>
        <v>2026</v>
      </c>
    </row>
    <row r="952" spans="1:20" ht="15.6">
      <c r="A952" s="2">
        <v>1208</v>
      </c>
      <c r="B952" s="3">
        <v>46173</v>
      </c>
      <c r="C952" s="13">
        <f>YEAR(SalesDataTable[[#This Row],[Order Date]])</f>
        <v>2026</v>
      </c>
      <c r="D952" s="4" t="str">
        <f>"Q"&amp;ROUNDUP(MONTH(SalesDataTable[[#This Row],[Order Date]])/3,0)</f>
        <v>Q2</v>
      </c>
      <c r="E952" s="4" t="str">
        <f>TEXT(SalesDataTable[[#This Row],[Order Date]],"MMM")</f>
        <v>May</v>
      </c>
      <c r="F952" s="4" t="s">
        <v>20</v>
      </c>
      <c r="G952" s="4" t="s">
        <v>33</v>
      </c>
      <c r="H952" s="4" t="s">
        <v>28</v>
      </c>
      <c r="I952" s="4" t="s">
        <v>13</v>
      </c>
      <c r="J952" s="4" t="s">
        <v>4</v>
      </c>
      <c r="K952" s="4" t="s">
        <v>30</v>
      </c>
      <c r="L952" s="9">
        <v>1</v>
      </c>
      <c r="M952" s="6">
        <v>102.24</v>
      </c>
      <c r="N952" s="7">
        <v>0</v>
      </c>
      <c r="O952" s="6">
        <v>50.75</v>
      </c>
      <c r="P952" s="6">
        <f t="shared" si="56"/>
        <v>102.24</v>
      </c>
      <c r="Q952" s="6">
        <f t="shared" si="57"/>
        <v>50.75</v>
      </c>
      <c r="R952" s="6">
        <f t="shared" si="58"/>
        <v>51.489999999999995</v>
      </c>
      <c r="S952" s="8">
        <f t="shared" si="59"/>
        <v>0.50361893583724571</v>
      </c>
      <c r="T952" s="5">
        <f>YEAR(SalesDataTable[[#This Row],[Order Date]])</f>
        <v>2026</v>
      </c>
    </row>
    <row r="953" spans="1:20" ht="15.6">
      <c r="A953" s="2">
        <v>1355</v>
      </c>
      <c r="B953" s="3">
        <v>46173</v>
      </c>
      <c r="C953" s="13">
        <f>YEAR(SalesDataTable[[#This Row],[Order Date]])</f>
        <v>2026</v>
      </c>
      <c r="D953" s="4" t="str">
        <f>"Q"&amp;ROUNDUP(MONTH(SalesDataTable[[#This Row],[Order Date]])/3,0)</f>
        <v>Q2</v>
      </c>
      <c r="E953" s="4" t="str">
        <f>TEXT(SalesDataTable[[#This Row],[Order Date]],"MMM")</f>
        <v>May</v>
      </c>
      <c r="F953" s="4" t="s">
        <v>20</v>
      </c>
      <c r="G953" s="4" t="s">
        <v>47</v>
      </c>
      <c r="H953" s="4" t="s">
        <v>28</v>
      </c>
      <c r="I953" s="4" t="s">
        <v>13</v>
      </c>
      <c r="J953" s="4" t="s">
        <v>9</v>
      </c>
      <c r="K953" s="4" t="s">
        <v>37</v>
      </c>
      <c r="L953" s="9">
        <v>2</v>
      </c>
      <c r="M953" s="6">
        <v>152.07</v>
      </c>
      <c r="N953" s="7">
        <v>0</v>
      </c>
      <c r="O953" s="6">
        <v>76.849999999999994</v>
      </c>
      <c r="P953" s="6">
        <f t="shared" si="56"/>
        <v>304.14</v>
      </c>
      <c r="Q953" s="6">
        <f t="shared" si="57"/>
        <v>153.69999999999999</v>
      </c>
      <c r="R953" s="6">
        <f t="shared" si="58"/>
        <v>150.44</v>
      </c>
      <c r="S953" s="8">
        <f t="shared" si="59"/>
        <v>0.49464062602748737</v>
      </c>
      <c r="T953" s="5">
        <f>YEAR(SalesDataTable[[#This Row],[Order Date]])</f>
        <v>2026</v>
      </c>
    </row>
    <row r="954" spans="1:20" ht="15.6">
      <c r="A954" s="2">
        <v>1474</v>
      </c>
      <c r="B954" s="3">
        <v>46173</v>
      </c>
      <c r="C954" s="13">
        <f>YEAR(SalesDataTable[[#This Row],[Order Date]])</f>
        <v>2026</v>
      </c>
      <c r="D954" s="4" t="str">
        <f>"Q"&amp;ROUNDUP(MONTH(SalesDataTable[[#This Row],[Order Date]])/3,0)</f>
        <v>Q2</v>
      </c>
      <c r="E954" s="4" t="str">
        <f>TEXT(SalesDataTable[[#This Row],[Order Date]],"MMM")</f>
        <v>May</v>
      </c>
      <c r="F954" s="4" t="s">
        <v>11</v>
      </c>
      <c r="G954" s="4" t="s">
        <v>18</v>
      </c>
      <c r="H954" s="4" t="s">
        <v>2</v>
      </c>
      <c r="I954" s="4" t="s">
        <v>13</v>
      </c>
      <c r="J954" s="4" t="s">
        <v>23</v>
      </c>
      <c r="K954" s="4" t="s">
        <v>51</v>
      </c>
      <c r="L954" s="9">
        <v>2</v>
      </c>
      <c r="M954" s="6">
        <v>123.34</v>
      </c>
      <c r="N954" s="7">
        <v>0.05</v>
      </c>
      <c r="O954" s="6">
        <v>58.96</v>
      </c>
      <c r="P954" s="6">
        <f t="shared" si="56"/>
        <v>234.346</v>
      </c>
      <c r="Q954" s="6">
        <f t="shared" si="57"/>
        <v>117.92</v>
      </c>
      <c r="R954" s="6">
        <f t="shared" si="58"/>
        <v>116.426</v>
      </c>
      <c r="S954" s="8">
        <f t="shared" si="59"/>
        <v>0.49681240558831813</v>
      </c>
      <c r="T954" s="5">
        <f>YEAR(SalesDataTable[[#This Row],[Order Date]])</f>
        <v>2026</v>
      </c>
    </row>
    <row r="955" spans="1:20" ht="15.6">
      <c r="A955" s="2">
        <v>1625</v>
      </c>
      <c r="B955" s="3">
        <v>46173</v>
      </c>
      <c r="C955" s="13">
        <f>YEAR(SalesDataTable[[#This Row],[Order Date]])</f>
        <v>2026</v>
      </c>
      <c r="D955" s="4" t="str">
        <f>"Q"&amp;ROUNDUP(MONTH(SalesDataTable[[#This Row],[Order Date]])/3,0)</f>
        <v>Q2</v>
      </c>
      <c r="E955" s="4" t="str">
        <f>TEXT(SalesDataTable[[#This Row],[Order Date]],"MMM")</f>
        <v>May</v>
      </c>
      <c r="F955" s="4" t="s">
        <v>11</v>
      </c>
      <c r="G955" s="4" t="s">
        <v>12</v>
      </c>
      <c r="H955" s="4" t="s">
        <v>19</v>
      </c>
      <c r="I955" s="4" t="s">
        <v>3</v>
      </c>
      <c r="J955" s="4" t="s">
        <v>9</v>
      </c>
      <c r="K955" s="4" t="s">
        <v>37</v>
      </c>
      <c r="L955" s="9">
        <v>1</v>
      </c>
      <c r="M955" s="6">
        <v>155.81</v>
      </c>
      <c r="N955" s="7">
        <v>0</v>
      </c>
      <c r="O955" s="6">
        <v>80.31</v>
      </c>
      <c r="P955" s="6">
        <f t="shared" si="56"/>
        <v>155.81</v>
      </c>
      <c r="Q955" s="6">
        <f t="shared" si="57"/>
        <v>80.31</v>
      </c>
      <c r="R955" s="6">
        <f t="shared" si="58"/>
        <v>75.5</v>
      </c>
      <c r="S955" s="8">
        <f t="shared" si="59"/>
        <v>0.48456453372697517</v>
      </c>
      <c r="T955" s="5">
        <f>YEAR(SalesDataTable[[#This Row],[Order Date]])</f>
        <v>2026</v>
      </c>
    </row>
    <row r="956" spans="1:20" ht="15.6">
      <c r="A956" s="2">
        <v>1877</v>
      </c>
      <c r="B956" s="3">
        <v>46173</v>
      </c>
      <c r="C956" s="13">
        <f>YEAR(SalesDataTable[[#This Row],[Order Date]])</f>
        <v>2026</v>
      </c>
      <c r="D956" s="4" t="str">
        <f>"Q"&amp;ROUNDUP(MONTH(SalesDataTable[[#This Row],[Order Date]])/3,0)</f>
        <v>Q2</v>
      </c>
      <c r="E956" s="4" t="str">
        <f>TEXT(SalesDataTable[[#This Row],[Order Date]],"MMM")</f>
        <v>May</v>
      </c>
      <c r="F956" s="4" t="s">
        <v>11</v>
      </c>
      <c r="G956" s="4" t="s">
        <v>52</v>
      </c>
      <c r="H956" s="4" t="s">
        <v>2</v>
      </c>
      <c r="I956" s="4" t="s">
        <v>3</v>
      </c>
      <c r="J956" s="4" t="s">
        <v>14</v>
      </c>
      <c r="K956" s="4" t="s">
        <v>48</v>
      </c>
      <c r="L956" s="9">
        <v>1</v>
      </c>
      <c r="M956" s="6">
        <v>163.19</v>
      </c>
      <c r="N956" s="7">
        <v>0.05</v>
      </c>
      <c r="O956" s="6">
        <v>87.95</v>
      </c>
      <c r="P956" s="6">
        <f t="shared" si="56"/>
        <v>155.03049999999999</v>
      </c>
      <c r="Q956" s="6">
        <f t="shared" si="57"/>
        <v>87.95</v>
      </c>
      <c r="R956" s="6">
        <f t="shared" si="58"/>
        <v>67.080499999999986</v>
      </c>
      <c r="S956" s="8">
        <f t="shared" si="59"/>
        <v>0.4326922766810401</v>
      </c>
      <c r="T956" s="5">
        <f>YEAR(SalesDataTable[[#This Row],[Order Date]])</f>
        <v>2026</v>
      </c>
    </row>
    <row r="957" spans="1:20" ht="15.6">
      <c r="A957" s="2">
        <v>1978</v>
      </c>
      <c r="B957" s="3">
        <v>46173</v>
      </c>
      <c r="C957" s="13">
        <f>YEAR(SalesDataTable[[#This Row],[Order Date]])</f>
        <v>2026</v>
      </c>
      <c r="D957" s="4" t="str">
        <f>"Q"&amp;ROUNDUP(MONTH(SalesDataTable[[#This Row],[Order Date]])/3,0)</f>
        <v>Q2</v>
      </c>
      <c r="E957" s="4" t="str">
        <f>TEXT(SalesDataTable[[#This Row],[Order Date]],"MMM")</f>
        <v>May</v>
      </c>
      <c r="F957" s="4" t="s">
        <v>6</v>
      </c>
      <c r="G957" s="4" t="s">
        <v>43</v>
      </c>
      <c r="H957" s="4" t="s">
        <v>2</v>
      </c>
      <c r="I957" s="4" t="s">
        <v>3</v>
      </c>
      <c r="J957" s="4" t="s">
        <v>9</v>
      </c>
      <c r="K957" s="4" t="s">
        <v>17</v>
      </c>
      <c r="L957" s="9">
        <v>1</v>
      </c>
      <c r="M957" s="6">
        <v>147.30000000000001</v>
      </c>
      <c r="N957" s="7">
        <v>0.05</v>
      </c>
      <c r="O957" s="6">
        <v>81.510000000000005</v>
      </c>
      <c r="P957" s="6">
        <f t="shared" si="56"/>
        <v>139.935</v>
      </c>
      <c r="Q957" s="6">
        <f t="shared" si="57"/>
        <v>81.510000000000005</v>
      </c>
      <c r="R957" s="6">
        <f t="shared" si="58"/>
        <v>58.424999999999997</v>
      </c>
      <c r="S957" s="8">
        <f t="shared" si="59"/>
        <v>0.41751527494908347</v>
      </c>
      <c r="T957" s="5">
        <f>YEAR(SalesDataTable[[#This Row],[Order Date]])</f>
        <v>2026</v>
      </c>
    </row>
    <row r="958" spans="1:20" ht="15.6">
      <c r="A958" s="2">
        <v>3616</v>
      </c>
      <c r="B958" s="3">
        <v>46173</v>
      </c>
      <c r="C958" s="13">
        <f>YEAR(SalesDataTable[[#This Row],[Order Date]])</f>
        <v>2026</v>
      </c>
      <c r="D958" s="4" t="str">
        <f>"Q"&amp;ROUNDUP(MONTH(SalesDataTable[[#This Row],[Order Date]])/3,0)</f>
        <v>Q2</v>
      </c>
      <c r="E958" s="4" t="str">
        <f>TEXT(SalesDataTable[[#This Row],[Order Date]],"MMM")</f>
        <v>May</v>
      </c>
      <c r="F958" s="4" t="s">
        <v>11</v>
      </c>
      <c r="G958" s="4" t="s">
        <v>12</v>
      </c>
      <c r="H958" s="4" t="s">
        <v>2</v>
      </c>
      <c r="I958" s="4" t="s">
        <v>3</v>
      </c>
      <c r="J958" s="4" t="s">
        <v>34</v>
      </c>
      <c r="K958" s="4" t="s">
        <v>38</v>
      </c>
      <c r="L958" s="9">
        <v>5</v>
      </c>
      <c r="M958" s="6">
        <v>126.16</v>
      </c>
      <c r="N958" s="7">
        <v>0</v>
      </c>
      <c r="O958" s="6">
        <v>68.59</v>
      </c>
      <c r="P958" s="6">
        <f t="shared" si="56"/>
        <v>630.79999999999995</v>
      </c>
      <c r="Q958" s="6">
        <f t="shared" si="57"/>
        <v>342.95000000000005</v>
      </c>
      <c r="R958" s="6">
        <f t="shared" si="58"/>
        <v>287.84999999999991</v>
      </c>
      <c r="S958" s="8">
        <f t="shared" si="59"/>
        <v>0.45632530120481918</v>
      </c>
      <c r="T958" s="5">
        <f>YEAR(SalesDataTable[[#This Row],[Order Date]])</f>
        <v>2026</v>
      </c>
    </row>
    <row r="959" spans="1:20" ht="15.6">
      <c r="A959" s="2">
        <v>3992</v>
      </c>
      <c r="B959" s="3">
        <v>46173</v>
      </c>
      <c r="C959" s="13">
        <f>YEAR(SalesDataTable[[#This Row],[Order Date]])</f>
        <v>2026</v>
      </c>
      <c r="D959" s="4" t="str">
        <f>"Q"&amp;ROUNDUP(MONTH(SalesDataTable[[#This Row],[Order Date]])/3,0)</f>
        <v>Q2</v>
      </c>
      <c r="E959" s="4" t="str">
        <f>TEXT(SalesDataTable[[#This Row],[Order Date]],"MMM")</f>
        <v>May</v>
      </c>
      <c r="F959" s="4" t="s">
        <v>20</v>
      </c>
      <c r="G959" s="4" t="s">
        <v>33</v>
      </c>
      <c r="H959" s="4" t="s">
        <v>2</v>
      </c>
      <c r="I959" s="4" t="s">
        <v>13</v>
      </c>
      <c r="J959" s="4" t="s">
        <v>14</v>
      </c>
      <c r="K959" s="4" t="s">
        <v>48</v>
      </c>
      <c r="L959" s="9">
        <v>2</v>
      </c>
      <c r="M959" s="6">
        <v>163.57</v>
      </c>
      <c r="N959" s="7">
        <v>0</v>
      </c>
      <c r="O959" s="6">
        <v>85.72</v>
      </c>
      <c r="P959" s="6">
        <f t="shared" si="56"/>
        <v>327.14</v>
      </c>
      <c r="Q959" s="6">
        <f t="shared" si="57"/>
        <v>171.44</v>
      </c>
      <c r="R959" s="6">
        <f t="shared" si="58"/>
        <v>155.69999999999999</v>
      </c>
      <c r="S959" s="8">
        <f t="shared" si="59"/>
        <v>0.47594302133643085</v>
      </c>
      <c r="T959" s="5">
        <f>YEAR(SalesDataTable[[#This Row],[Order Date]])</f>
        <v>2026</v>
      </c>
    </row>
    <row r="960" spans="1:20" ht="15.6">
      <c r="A960" s="2">
        <v>4091</v>
      </c>
      <c r="B960" s="3">
        <v>46173</v>
      </c>
      <c r="C960" s="13">
        <f>YEAR(SalesDataTable[[#This Row],[Order Date]])</f>
        <v>2026</v>
      </c>
      <c r="D960" s="4" t="str">
        <f>"Q"&amp;ROUNDUP(MONTH(SalesDataTable[[#This Row],[Order Date]])/3,0)</f>
        <v>Q2</v>
      </c>
      <c r="E960" s="4" t="str">
        <f>TEXT(SalesDataTable[[#This Row],[Order Date]],"MMM")</f>
        <v>May</v>
      </c>
      <c r="F960" s="4" t="s">
        <v>11</v>
      </c>
      <c r="G960" s="4" t="s">
        <v>52</v>
      </c>
      <c r="H960" s="4" t="s">
        <v>2</v>
      </c>
      <c r="I960" s="4" t="s">
        <v>13</v>
      </c>
      <c r="J960" s="4" t="s">
        <v>9</v>
      </c>
      <c r="K960" s="4" t="s">
        <v>17</v>
      </c>
      <c r="L960" s="9">
        <v>1</v>
      </c>
      <c r="M960" s="6">
        <v>142.06</v>
      </c>
      <c r="N960" s="7">
        <v>0</v>
      </c>
      <c r="O960" s="6">
        <v>77.36</v>
      </c>
      <c r="P960" s="6">
        <f t="shared" si="56"/>
        <v>142.06</v>
      </c>
      <c r="Q960" s="6">
        <f t="shared" si="57"/>
        <v>77.36</v>
      </c>
      <c r="R960" s="6">
        <f t="shared" si="58"/>
        <v>64.7</v>
      </c>
      <c r="S960" s="8">
        <f t="shared" si="59"/>
        <v>0.45544136280444886</v>
      </c>
      <c r="T960" s="5">
        <f>YEAR(SalesDataTable[[#This Row],[Order Date]])</f>
        <v>2026</v>
      </c>
    </row>
    <row r="961" spans="1:20" ht="15.6">
      <c r="A961" s="2">
        <v>4204</v>
      </c>
      <c r="B961" s="3">
        <v>46173</v>
      </c>
      <c r="C961" s="13">
        <f>YEAR(SalesDataTable[[#This Row],[Order Date]])</f>
        <v>2026</v>
      </c>
      <c r="D961" s="4" t="str">
        <f>"Q"&amp;ROUNDUP(MONTH(SalesDataTable[[#This Row],[Order Date]])/3,0)</f>
        <v>Q2</v>
      </c>
      <c r="E961" s="4" t="str">
        <f>TEXT(SalesDataTable[[#This Row],[Order Date]],"MMM")</f>
        <v>May</v>
      </c>
      <c r="F961" s="4" t="s">
        <v>6</v>
      </c>
      <c r="G961" s="4" t="s">
        <v>41</v>
      </c>
      <c r="H961" s="4" t="s">
        <v>2</v>
      </c>
      <c r="I961" s="4" t="s">
        <v>13</v>
      </c>
      <c r="J961" s="4" t="s">
        <v>4</v>
      </c>
      <c r="K961" s="4" t="s">
        <v>5</v>
      </c>
      <c r="L961" s="9">
        <v>1</v>
      </c>
      <c r="M961" s="6">
        <v>81.37</v>
      </c>
      <c r="N961" s="7">
        <v>0</v>
      </c>
      <c r="O961" s="6">
        <v>42.01</v>
      </c>
      <c r="P961" s="6">
        <f t="shared" si="56"/>
        <v>81.37</v>
      </c>
      <c r="Q961" s="6">
        <f t="shared" si="57"/>
        <v>42.01</v>
      </c>
      <c r="R961" s="6">
        <f t="shared" si="58"/>
        <v>39.360000000000007</v>
      </c>
      <c r="S961" s="8">
        <f t="shared" si="59"/>
        <v>0.48371635737986979</v>
      </c>
      <c r="T961" s="5">
        <f>YEAR(SalesDataTable[[#This Row],[Order Date]])</f>
        <v>2026</v>
      </c>
    </row>
    <row r="962" spans="1:20" ht="15.6">
      <c r="A962" s="2">
        <v>4234</v>
      </c>
      <c r="B962" s="3">
        <v>46173</v>
      </c>
      <c r="C962" s="13">
        <f>YEAR(SalesDataTable[[#This Row],[Order Date]])</f>
        <v>2026</v>
      </c>
      <c r="D962" s="4" t="str">
        <f>"Q"&amp;ROUNDUP(MONTH(SalesDataTable[[#This Row],[Order Date]])/3,0)</f>
        <v>Q2</v>
      </c>
      <c r="E962" s="4" t="str">
        <f>TEXT(SalesDataTable[[#This Row],[Order Date]],"MMM")</f>
        <v>May</v>
      </c>
      <c r="F962" s="4" t="s">
        <v>20</v>
      </c>
      <c r="G962" s="4" t="s">
        <v>33</v>
      </c>
      <c r="H962" s="4" t="s">
        <v>19</v>
      </c>
      <c r="I962" s="4" t="s">
        <v>13</v>
      </c>
      <c r="J962" s="4" t="s">
        <v>23</v>
      </c>
      <c r="K962" s="4" t="s">
        <v>51</v>
      </c>
      <c r="L962" s="9">
        <v>1</v>
      </c>
      <c r="M962" s="6">
        <v>120.75</v>
      </c>
      <c r="N962" s="7">
        <v>0</v>
      </c>
      <c r="O962" s="6">
        <v>61.21</v>
      </c>
      <c r="P962" s="6">
        <f t="shared" ref="P962:P1025" si="60">L962*M962*(1-N962)</f>
        <v>120.75</v>
      </c>
      <c r="Q962" s="6">
        <f t="shared" ref="Q962:Q1025" si="61">L962*O962</f>
        <v>61.21</v>
      </c>
      <c r="R962" s="6">
        <f t="shared" ref="R962:R1025" si="62">P962-Q962</f>
        <v>59.54</v>
      </c>
      <c r="S962" s="8">
        <f t="shared" ref="S962:S1025" si="63">IFERROR(R962/P962,0)</f>
        <v>0.49308488612836437</v>
      </c>
      <c r="T962" s="5">
        <f>YEAR(SalesDataTable[[#This Row],[Order Date]])</f>
        <v>2026</v>
      </c>
    </row>
    <row r="963" spans="1:20" ht="15.6">
      <c r="A963" s="2">
        <v>4696</v>
      </c>
      <c r="B963" s="3">
        <v>46173</v>
      </c>
      <c r="C963" s="13">
        <f>YEAR(SalesDataTable[[#This Row],[Order Date]])</f>
        <v>2026</v>
      </c>
      <c r="D963" s="4" t="str">
        <f>"Q"&amp;ROUNDUP(MONTH(SalesDataTable[[#This Row],[Order Date]])/3,0)</f>
        <v>Q2</v>
      </c>
      <c r="E963" s="4" t="str">
        <f>TEXT(SalesDataTable[[#This Row],[Order Date]],"MMM")</f>
        <v>May</v>
      </c>
      <c r="F963" s="4" t="s">
        <v>6</v>
      </c>
      <c r="G963" s="4" t="s">
        <v>49</v>
      </c>
      <c r="H963" s="4" t="s">
        <v>2</v>
      </c>
      <c r="I963" s="4" t="s">
        <v>13</v>
      </c>
      <c r="J963" s="4" t="s">
        <v>4</v>
      </c>
      <c r="K963" s="4" t="s">
        <v>5</v>
      </c>
      <c r="L963" s="9">
        <v>4</v>
      </c>
      <c r="M963" s="6">
        <v>81.790000000000006</v>
      </c>
      <c r="N963" s="7">
        <v>0</v>
      </c>
      <c r="O963" s="6">
        <v>42.96</v>
      </c>
      <c r="P963" s="6">
        <f t="shared" si="60"/>
        <v>327.16000000000003</v>
      </c>
      <c r="Q963" s="6">
        <f t="shared" si="61"/>
        <v>171.84</v>
      </c>
      <c r="R963" s="6">
        <f t="shared" si="62"/>
        <v>155.32000000000002</v>
      </c>
      <c r="S963" s="8">
        <f t="shared" si="63"/>
        <v>0.47475241472062601</v>
      </c>
      <c r="T963" s="5">
        <f>YEAR(SalesDataTable[[#This Row],[Order Date]])</f>
        <v>2026</v>
      </c>
    </row>
    <row r="964" spans="1:20" ht="15.6">
      <c r="A964" s="2">
        <v>4755</v>
      </c>
      <c r="B964" s="3">
        <v>46173</v>
      </c>
      <c r="C964" s="13">
        <f>YEAR(SalesDataTable[[#This Row],[Order Date]])</f>
        <v>2026</v>
      </c>
      <c r="D964" s="4" t="str">
        <f>"Q"&amp;ROUNDUP(MONTH(SalesDataTable[[#This Row],[Order Date]])/3,0)</f>
        <v>Q2</v>
      </c>
      <c r="E964" s="4" t="str">
        <f>TEXT(SalesDataTable[[#This Row],[Order Date]],"MMM")</f>
        <v>May</v>
      </c>
      <c r="F964" s="4" t="s">
        <v>0</v>
      </c>
      <c r="G964" s="4" t="s">
        <v>50</v>
      </c>
      <c r="H964" s="4" t="s">
        <v>2</v>
      </c>
      <c r="I964" s="4" t="s">
        <v>13</v>
      </c>
      <c r="J964" s="4" t="s">
        <v>23</v>
      </c>
      <c r="K964" s="4" t="s">
        <v>40</v>
      </c>
      <c r="L964" s="9">
        <v>1</v>
      </c>
      <c r="M964" s="6">
        <v>81.2</v>
      </c>
      <c r="N964" s="7">
        <v>0.1</v>
      </c>
      <c r="O964" s="6">
        <v>40.270000000000003</v>
      </c>
      <c r="P964" s="6">
        <f t="shared" si="60"/>
        <v>73.08</v>
      </c>
      <c r="Q964" s="6">
        <f t="shared" si="61"/>
        <v>40.270000000000003</v>
      </c>
      <c r="R964" s="6">
        <f t="shared" si="62"/>
        <v>32.809999999999995</v>
      </c>
      <c r="S964" s="8">
        <f t="shared" si="63"/>
        <v>0.44896004378762994</v>
      </c>
      <c r="T964" s="5">
        <f>YEAR(SalesDataTable[[#This Row],[Order Date]])</f>
        <v>2026</v>
      </c>
    </row>
    <row r="965" spans="1:20" ht="15.6">
      <c r="A965" s="2">
        <v>5090</v>
      </c>
      <c r="B965" s="3">
        <v>46173</v>
      </c>
      <c r="C965" s="13">
        <f>YEAR(SalesDataTable[[#This Row],[Order Date]])</f>
        <v>2026</v>
      </c>
      <c r="D965" s="4" t="str">
        <f>"Q"&amp;ROUNDUP(MONTH(SalesDataTable[[#This Row],[Order Date]])/3,0)</f>
        <v>Q2</v>
      </c>
      <c r="E965" s="4" t="str">
        <f>TEXT(SalesDataTable[[#This Row],[Order Date]],"MMM")</f>
        <v>May</v>
      </c>
      <c r="F965" s="4" t="s">
        <v>6</v>
      </c>
      <c r="G965" s="4" t="s">
        <v>7</v>
      </c>
      <c r="H965" s="4" t="s">
        <v>28</v>
      </c>
      <c r="I965" s="4" t="s">
        <v>13</v>
      </c>
      <c r="J965" s="4" t="s">
        <v>14</v>
      </c>
      <c r="K965" s="4" t="s">
        <v>32</v>
      </c>
      <c r="L965" s="9">
        <v>2</v>
      </c>
      <c r="M965" s="6">
        <v>46.52</v>
      </c>
      <c r="N965" s="7">
        <v>0.05</v>
      </c>
      <c r="O965" s="6">
        <v>18.739999999999998</v>
      </c>
      <c r="P965" s="6">
        <f t="shared" si="60"/>
        <v>88.388000000000005</v>
      </c>
      <c r="Q965" s="6">
        <f t="shared" si="61"/>
        <v>37.479999999999997</v>
      </c>
      <c r="R965" s="6">
        <f t="shared" si="62"/>
        <v>50.908000000000008</v>
      </c>
      <c r="S965" s="8">
        <f t="shared" si="63"/>
        <v>0.57596053762954258</v>
      </c>
      <c r="T965" s="5">
        <f>YEAR(SalesDataTable[[#This Row],[Order Date]])</f>
        <v>2026</v>
      </c>
    </row>
    <row r="966" spans="1:20" ht="15.6">
      <c r="A966" s="2">
        <v>27</v>
      </c>
      <c r="B966" s="3">
        <v>46174</v>
      </c>
      <c r="C966" s="13">
        <f>YEAR(SalesDataTable[[#This Row],[Order Date]])</f>
        <v>2026</v>
      </c>
      <c r="D966" s="4" t="str">
        <f>"Q"&amp;ROUNDUP(MONTH(SalesDataTable[[#This Row],[Order Date]])/3,0)</f>
        <v>Q2</v>
      </c>
      <c r="E966" s="4" t="str">
        <f>TEXT(SalesDataTable[[#This Row],[Order Date]],"MMM")</f>
        <v>Jun</v>
      </c>
      <c r="F966" s="4" t="s">
        <v>20</v>
      </c>
      <c r="G966" s="4" t="s">
        <v>47</v>
      </c>
      <c r="H966" s="4" t="s">
        <v>2</v>
      </c>
      <c r="I966" s="4" t="s">
        <v>3</v>
      </c>
      <c r="J966" s="4" t="s">
        <v>23</v>
      </c>
      <c r="K966" s="4" t="s">
        <v>29</v>
      </c>
      <c r="L966" s="9">
        <v>1</v>
      </c>
      <c r="M966" s="6">
        <v>195.22</v>
      </c>
      <c r="N966" s="7">
        <v>0</v>
      </c>
      <c r="O966" s="6">
        <v>105.91</v>
      </c>
      <c r="P966" s="6">
        <f t="shared" si="60"/>
        <v>195.22</v>
      </c>
      <c r="Q966" s="6">
        <f t="shared" si="61"/>
        <v>105.91</v>
      </c>
      <c r="R966" s="6">
        <f t="shared" si="62"/>
        <v>89.31</v>
      </c>
      <c r="S966" s="8">
        <f t="shared" si="63"/>
        <v>0.45748386435816002</v>
      </c>
      <c r="T966" s="5">
        <f>YEAR(SalesDataTable[[#This Row],[Order Date]])</f>
        <v>2026</v>
      </c>
    </row>
    <row r="967" spans="1:20" ht="15.6">
      <c r="A967" s="2">
        <v>463</v>
      </c>
      <c r="B967" s="3">
        <v>46174</v>
      </c>
      <c r="C967" s="13">
        <f>YEAR(SalesDataTable[[#This Row],[Order Date]])</f>
        <v>2026</v>
      </c>
      <c r="D967" s="4" t="str">
        <f>"Q"&amp;ROUNDUP(MONTH(SalesDataTable[[#This Row],[Order Date]])/3,0)</f>
        <v>Q2</v>
      </c>
      <c r="E967" s="4" t="str">
        <f>TEXT(SalesDataTable[[#This Row],[Order Date]],"MMM")</f>
        <v>Jun</v>
      </c>
      <c r="F967" s="4" t="s">
        <v>20</v>
      </c>
      <c r="G967" s="4" t="s">
        <v>21</v>
      </c>
      <c r="H967" s="4" t="s">
        <v>2</v>
      </c>
      <c r="I967" s="4" t="s">
        <v>13</v>
      </c>
      <c r="J967" s="4" t="s">
        <v>4</v>
      </c>
      <c r="K967" s="4" t="s">
        <v>26</v>
      </c>
      <c r="L967" s="9">
        <v>1</v>
      </c>
      <c r="M967" s="6">
        <v>40.71</v>
      </c>
      <c r="N967" s="7">
        <v>0.05</v>
      </c>
      <c r="O967" s="6">
        <v>16.559999999999999</v>
      </c>
      <c r="P967" s="6">
        <f t="shared" si="60"/>
        <v>38.674500000000002</v>
      </c>
      <c r="Q967" s="6">
        <f t="shared" si="61"/>
        <v>16.559999999999999</v>
      </c>
      <c r="R967" s="6">
        <f t="shared" si="62"/>
        <v>22.114500000000003</v>
      </c>
      <c r="S967" s="8">
        <f t="shared" si="63"/>
        <v>0.57181088314005357</v>
      </c>
      <c r="T967" s="5">
        <f>YEAR(SalesDataTable[[#This Row],[Order Date]])</f>
        <v>2026</v>
      </c>
    </row>
    <row r="968" spans="1:20" ht="15.6">
      <c r="A968" s="2">
        <v>653</v>
      </c>
      <c r="B968" s="3">
        <v>46174</v>
      </c>
      <c r="C968" s="13">
        <f>YEAR(SalesDataTable[[#This Row],[Order Date]])</f>
        <v>2026</v>
      </c>
      <c r="D968" s="4" t="str">
        <f>"Q"&amp;ROUNDUP(MONTH(SalesDataTable[[#This Row],[Order Date]])/3,0)</f>
        <v>Q2</v>
      </c>
      <c r="E968" s="4" t="str">
        <f>TEXT(SalesDataTable[[#This Row],[Order Date]],"MMM")</f>
        <v>Jun</v>
      </c>
      <c r="F968" s="4" t="s">
        <v>6</v>
      </c>
      <c r="G968" s="4" t="s">
        <v>41</v>
      </c>
      <c r="H968" s="4" t="s">
        <v>2</v>
      </c>
      <c r="I968" s="4" t="s">
        <v>3</v>
      </c>
      <c r="J968" s="4" t="s">
        <v>34</v>
      </c>
      <c r="K968" s="4" t="s">
        <v>35</v>
      </c>
      <c r="L968" s="9">
        <v>1</v>
      </c>
      <c r="M968" s="6">
        <v>41.26</v>
      </c>
      <c r="N968" s="7">
        <v>0.05</v>
      </c>
      <c r="O968" s="6">
        <v>14.32</v>
      </c>
      <c r="P968" s="6">
        <f t="shared" si="60"/>
        <v>39.196999999999996</v>
      </c>
      <c r="Q968" s="6">
        <f t="shared" si="61"/>
        <v>14.32</v>
      </c>
      <c r="R968" s="6">
        <f t="shared" si="62"/>
        <v>24.876999999999995</v>
      </c>
      <c r="S968" s="8">
        <f t="shared" si="63"/>
        <v>0.63466591831007468</v>
      </c>
      <c r="T968" s="5">
        <f>YEAR(SalesDataTable[[#This Row],[Order Date]])</f>
        <v>2026</v>
      </c>
    </row>
    <row r="969" spans="1:20" ht="15.6">
      <c r="A969" s="2">
        <v>1485</v>
      </c>
      <c r="B969" s="3">
        <v>46174</v>
      </c>
      <c r="C969" s="13">
        <f>YEAR(SalesDataTable[[#This Row],[Order Date]])</f>
        <v>2026</v>
      </c>
      <c r="D969" s="4" t="str">
        <f>"Q"&amp;ROUNDUP(MONTH(SalesDataTable[[#This Row],[Order Date]])/3,0)</f>
        <v>Q2</v>
      </c>
      <c r="E969" s="4" t="str">
        <f>TEXT(SalesDataTable[[#This Row],[Order Date]],"MMM")</f>
        <v>Jun</v>
      </c>
      <c r="F969" s="4" t="s">
        <v>6</v>
      </c>
      <c r="G969" s="4" t="s">
        <v>41</v>
      </c>
      <c r="H969" s="4" t="s">
        <v>19</v>
      </c>
      <c r="I969" s="4" t="s">
        <v>13</v>
      </c>
      <c r="J969" s="4" t="s">
        <v>34</v>
      </c>
      <c r="K969" s="4" t="s">
        <v>35</v>
      </c>
      <c r="L969" s="9">
        <v>2</v>
      </c>
      <c r="M969" s="6">
        <v>40.840000000000003</v>
      </c>
      <c r="N969" s="7">
        <v>0</v>
      </c>
      <c r="O969" s="6">
        <v>14.48</v>
      </c>
      <c r="P969" s="6">
        <f t="shared" si="60"/>
        <v>81.680000000000007</v>
      </c>
      <c r="Q969" s="6">
        <f t="shared" si="61"/>
        <v>28.96</v>
      </c>
      <c r="R969" s="6">
        <f t="shared" si="62"/>
        <v>52.720000000000006</v>
      </c>
      <c r="S969" s="8">
        <f t="shared" si="63"/>
        <v>0.64544564152791384</v>
      </c>
      <c r="T969" s="5">
        <f>YEAR(SalesDataTable[[#This Row],[Order Date]])</f>
        <v>2026</v>
      </c>
    </row>
    <row r="970" spans="1:20" ht="15.6">
      <c r="A970" s="2">
        <v>1925</v>
      </c>
      <c r="B970" s="3">
        <v>46174</v>
      </c>
      <c r="C970" s="13">
        <f>YEAR(SalesDataTable[[#This Row],[Order Date]])</f>
        <v>2026</v>
      </c>
      <c r="D970" s="4" t="str">
        <f>"Q"&amp;ROUNDUP(MONTH(SalesDataTable[[#This Row],[Order Date]])/3,0)</f>
        <v>Q2</v>
      </c>
      <c r="E970" s="4" t="str">
        <f>TEXT(SalesDataTable[[#This Row],[Order Date]],"MMM")</f>
        <v>Jun</v>
      </c>
      <c r="F970" s="4" t="s">
        <v>20</v>
      </c>
      <c r="G970" s="4" t="s">
        <v>21</v>
      </c>
      <c r="H970" s="4" t="s">
        <v>2</v>
      </c>
      <c r="I970" s="4" t="s">
        <v>3</v>
      </c>
      <c r="J970" s="4" t="s">
        <v>9</v>
      </c>
      <c r="K970" s="4" t="s">
        <v>17</v>
      </c>
      <c r="L970" s="9">
        <v>1</v>
      </c>
      <c r="M970" s="6">
        <v>143.32</v>
      </c>
      <c r="N970" s="7">
        <v>0</v>
      </c>
      <c r="O970" s="6">
        <v>80.36</v>
      </c>
      <c r="P970" s="6">
        <f t="shared" si="60"/>
        <v>143.32</v>
      </c>
      <c r="Q970" s="6">
        <f t="shared" si="61"/>
        <v>80.36</v>
      </c>
      <c r="R970" s="6">
        <f t="shared" si="62"/>
        <v>62.959999999999994</v>
      </c>
      <c r="S970" s="8">
        <f t="shared" si="63"/>
        <v>0.43929667876081496</v>
      </c>
      <c r="T970" s="5">
        <f>YEAR(SalesDataTable[[#This Row],[Order Date]])</f>
        <v>2026</v>
      </c>
    </row>
    <row r="971" spans="1:20" ht="15.6">
      <c r="A971" s="2">
        <v>1952</v>
      </c>
      <c r="B971" s="3">
        <v>46174</v>
      </c>
      <c r="C971" s="13">
        <f>YEAR(SalesDataTable[[#This Row],[Order Date]])</f>
        <v>2026</v>
      </c>
      <c r="D971" s="4" t="str">
        <f>"Q"&amp;ROUNDUP(MONTH(SalesDataTable[[#This Row],[Order Date]])/3,0)</f>
        <v>Q2</v>
      </c>
      <c r="E971" s="4" t="str">
        <f>TEXT(SalesDataTable[[#This Row],[Order Date]],"MMM")</f>
        <v>Jun</v>
      </c>
      <c r="F971" s="4" t="s">
        <v>0</v>
      </c>
      <c r="G971" s="4" t="s">
        <v>50</v>
      </c>
      <c r="H971" s="4" t="s">
        <v>2</v>
      </c>
      <c r="I971" s="4" t="s">
        <v>13</v>
      </c>
      <c r="J971" s="4" t="s">
        <v>9</v>
      </c>
      <c r="K971" s="4" t="s">
        <v>37</v>
      </c>
      <c r="L971" s="9">
        <v>2</v>
      </c>
      <c r="M971" s="6">
        <v>156.31</v>
      </c>
      <c r="N971" s="7">
        <v>0</v>
      </c>
      <c r="O971" s="6">
        <v>79.87</v>
      </c>
      <c r="P971" s="6">
        <f t="shared" si="60"/>
        <v>312.62</v>
      </c>
      <c r="Q971" s="6">
        <f t="shared" si="61"/>
        <v>159.74</v>
      </c>
      <c r="R971" s="6">
        <f t="shared" si="62"/>
        <v>152.88</v>
      </c>
      <c r="S971" s="8">
        <f t="shared" si="63"/>
        <v>0.4890282131661442</v>
      </c>
      <c r="T971" s="5">
        <f>YEAR(SalesDataTable[[#This Row],[Order Date]])</f>
        <v>2026</v>
      </c>
    </row>
    <row r="972" spans="1:20" ht="15.6">
      <c r="A972" s="2">
        <v>2010</v>
      </c>
      <c r="B972" s="3">
        <v>46174</v>
      </c>
      <c r="C972" s="13">
        <f>YEAR(SalesDataTable[[#This Row],[Order Date]])</f>
        <v>2026</v>
      </c>
      <c r="D972" s="4" t="str">
        <f>"Q"&amp;ROUNDUP(MONTH(SalesDataTable[[#This Row],[Order Date]])/3,0)</f>
        <v>Q2</v>
      </c>
      <c r="E972" s="4" t="str">
        <f>TEXT(SalesDataTable[[#This Row],[Order Date]],"MMM")</f>
        <v>Jun</v>
      </c>
      <c r="F972" s="4" t="s">
        <v>20</v>
      </c>
      <c r="G972" s="4" t="s">
        <v>33</v>
      </c>
      <c r="H972" s="4" t="s">
        <v>2</v>
      </c>
      <c r="I972" s="4" t="s">
        <v>13</v>
      </c>
      <c r="J972" s="4" t="s">
        <v>4</v>
      </c>
      <c r="K972" s="4" t="s">
        <v>30</v>
      </c>
      <c r="L972" s="9">
        <v>3</v>
      </c>
      <c r="M972" s="6">
        <v>100.69</v>
      </c>
      <c r="N972" s="7">
        <v>0.1</v>
      </c>
      <c r="O972" s="6">
        <v>51.31</v>
      </c>
      <c r="P972" s="6">
        <f t="shared" si="60"/>
        <v>271.863</v>
      </c>
      <c r="Q972" s="6">
        <f t="shared" si="61"/>
        <v>153.93</v>
      </c>
      <c r="R972" s="6">
        <f t="shared" si="62"/>
        <v>117.93299999999999</v>
      </c>
      <c r="S972" s="8">
        <f t="shared" si="63"/>
        <v>0.43379569856876438</v>
      </c>
      <c r="T972" s="5">
        <f>YEAR(SalesDataTable[[#This Row],[Order Date]])</f>
        <v>2026</v>
      </c>
    </row>
    <row r="973" spans="1:20" ht="15.6">
      <c r="A973" s="2">
        <v>2114</v>
      </c>
      <c r="B973" s="3">
        <v>46174</v>
      </c>
      <c r="C973" s="13">
        <f>YEAR(SalesDataTable[[#This Row],[Order Date]])</f>
        <v>2026</v>
      </c>
      <c r="D973" s="4" t="str">
        <f>"Q"&amp;ROUNDUP(MONTH(SalesDataTable[[#This Row],[Order Date]])/3,0)</f>
        <v>Q2</v>
      </c>
      <c r="E973" s="4" t="str">
        <f>TEXT(SalesDataTable[[#This Row],[Order Date]],"MMM")</f>
        <v>Jun</v>
      </c>
      <c r="F973" s="4" t="s">
        <v>20</v>
      </c>
      <c r="G973" s="4" t="s">
        <v>47</v>
      </c>
      <c r="H973" s="4" t="s">
        <v>19</v>
      </c>
      <c r="I973" s="4" t="s">
        <v>16</v>
      </c>
      <c r="J973" s="4" t="s">
        <v>14</v>
      </c>
      <c r="K973" s="4" t="s">
        <v>32</v>
      </c>
      <c r="L973" s="9">
        <v>2</v>
      </c>
      <c r="M973" s="6">
        <v>45.54</v>
      </c>
      <c r="N973" s="7">
        <v>0.1</v>
      </c>
      <c r="O973" s="6">
        <v>18.309999999999999</v>
      </c>
      <c r="P973" s="6">
        <f t="shared" si="60"/>
        <v>81.971999999999994</v>
      </c>
      <c r="Q973" s="6">
        <f t="shared" si="61"/>
        <v>36.619999999999997</v>
      </c>
      <c r="R973" s="6">
        <f t="shared" si="62"/>
        <v>45.351999999999997</v>
      </c>
      <c r="S973" s="8">
        <f t="shared" si="63"/>
        <v>0.5532620894939736</v>
      </c>
      <c r="T973" s="5">
        <f>YEAR(SalesDataTable[[#This Row],[Order Date]])</f>
        <v>2026</v>
      </c>
    </row>
    <row r="974" spans="1:20" ht="15.6">
      <c r="A974" s="2">
        <v>3104</v>
      </c>
      <c r="B974" s="3">
        <v>46174</v>
      </c>
      <c r="C974" s="13">
        <f>YEAR(SalesDataTable[[#This Row],[Order Date]])</f>
        <v>2026</v>
      </c>
      <c r="D974" s="4" t="str">
        <f>"Q"&amp;ROUNDUP(MONTH(SalesDataTable[[#This Row],[Order Date]])/3,0)</f>
        <v>Q2</v>
      </c>
      <c r="E974" s="4" t="str">
        <f>TEXT(SalesDataTable[[#This Row],[Order Date]],"MMM")</f>
        <v>Jun</v>
      </c>
      <c r="F974" s="4" t="s">
        <v>11</v>
      </c>
      <c r="G974" s="4" t="s">
        <v>18</v>
      </c>
      <c r="H974" s="4" t="s">
        <v>8</v>
      </c>
      <c r="I974" s="4" t="s">
        <v>16</v>
      </c>
      <c r="J974" s="4" t="s">
        <v>9</v>
      </c>
      <c r="K974" s="4" t="s">
        <v>37</v>
      </c>
      <c r="L974" s="9">
        <v>5</v>
      </c>
      <c r="M974" s="6">
        <v>153.97</v>
      </c>
      <c r="N974" s="7">
        <v>0.15</v>
      </c>
      <c r="O974" s="6">
        <v>79.81</v>
      </c>
      <c r="P974" s="6">
        <f t="shared" si="60"/>
        <v>654.37249999999995</v>
      </c>
      <c r="Q974" s="6">
        <f t="shared" si="61"/>
        <v>399.05</v>
      </c>
      <c r="R974" s="6">
        <f t="shared" si="62"/>
        <v>255.32249999999993</v>
      </c>
      <c r="S974" s="8">
        <f t="shared" si="63"/>
        <v>0.39017914108554369</v>
      </c>
      <c r="T974" s="5">
        <f>YEAR(SalesDataTable[[#This Row],[Order Date]])</f>
        <v>2026</v>
      </c>
    </row>
    <row r="975" spans="1:20" ht="15.6">
      <c r="A975" s="2">
        <v>3230</v>
      </c>
      <c r="B975" s="3">
        <v>46174</v>
      </c>
      <c r="C975" s="13">
        <f>YEAR(SalesDataTable[[#This Row],[Order Date]])</f>
        <v>2026</v>
      </c>
      <c r="D975" s="4" t="str">
        <f>"Q"&amp;ROUNDUP(MONTH(SalesDataTable[[#This Row],[Order Date]])/3,0)</f>
        <v>Q2</v>
      </c>
      <c r="E975" s="4" t="str">
        <f>TEXT(SalesDataTable[[#This Row],[Order Date]],"MMM")</f>
        <v>Jun</v>
      </c>
      <c r="F975" s="4" t="s">
        <v>11</v>
      </c>
      <c r="G975" s="4" t="s">
        <v>52</v>
      </c>
      <c r="H975" s="4" t="s">
        <v>19</v>
      </c>
      <c r="I975" s="4" t="s">
        <v>3</v>
      </c>
      <c r="J975" s="4" t="s">
        <v>34</v>
      </c>
      <c r="K975" s="4" t="s">
        <v>38</v>
      </c>
      <c r="L975" s="9">
        <v>1</v>
      </c>
      <c r="M975" s="6">
        <v>124.17</v>
      </c>
      <c r="N975" s="7">
        <v>0</v>
      </c>
      <c r="O975" s="6">
        <v>71.040000000000006</v>
      </c>
      <c r="P975" s="6">
        <f t="shared" si="60"/>
        <v>124.17</v>
      </c>
      <c r="Q975" s="6">
        <f t="shared" si="61"/>
        <v>71.040000000000006</v>
      </c>
      <c r="R975" s="6">
        <f t="shared" si="62"/>
        <v>53.129999999999995</v>
      </c>
      <c r="S975" s="8">
        <f t="shared" si="63"/>
        <v>0.4278811307079004</v>
      </c>
      <c r="T975" s="5">
        <f>YEAR(SalesDataTable[[#This Row],[Order Date]])</f>
        <v>2026</v>
      </c>
    </row>
    <row r="976" spans="1:20" ht="15.6">
      <c r="A976" s="2">
        <v>3415</v>
      </c>
      <c r="B976" s="3">
        <v>46174</v>
      </c>
      <c r="C976" s="13">
        <f>YEAR(SalesDataTable[[#This Row],[Order Date]])</f>
        <v>2026</v>
      </c>
      <c r="D976" s="4" t="str">
        <f>"Q"&amp;ROUNDUP(MONTH(SalesDataTable[[#This Row],[Order Date]])/3,0)</f>
        <v>Q2</v>
      </c>
      <c r="E976" s="4" t="str">
        <f>TEXT(SalesDataTable[[#This Row],[Order Date]],"MMM")</f>
        <v>Jun</v>
      </c>
      <c r="F976" s="4" t="s">
        <v>11</v>
      </c>
      <c r="G976" s="4" t="s">
        <v>25</v>
      </c>
      <c r="H976" s="4" t="s">
        <v>19</v>
      </c>
      <c r="I976" s="4" t="s">
        <v>3</v>
      </c>
      <c r="J976" s="4" t="s">
        <v>9</v>
      </c>
      <c r="K976" s="4" t="s">
        <v>37</v>
      </c>
      <c r="L976" s="9">
        <v>1</v>
      </c>
      <c r="M976" s="6">
        <v>152.94999999999999</v>
      </c>
      <c r="N976" s="7">
        <v>0.05</v>
      </c>
      <c r="O976" s="6">
        <v>76.97</v>
      </c>
      <c r="P976" s="6">
        <f t="shared" si="60"/>
        <v>145.30249999999998</v>
      </c>
      <c r="Q976" s="6">
        <f t="shared" si="61"/>
        <v>76.97</v>
      </c>
      <c r="R976" s="6">
        <f t="shared" si="62"/>
        <v>68.332499999999982</v>
      </c>
      <c r="S976" s="8">
        <f t="shared" si="63"/>
        <v>0.47027752447480248</v>
      </c>
      <c r="T976" s="5">
        <f>YEAR(SalesDataTable[[#This Row],[Order Date]])</f>
        <v>2026</v>
      </c>
    </row>
    <row r="977" spans="1:20" ht="15.6">
      <c r="A977" s="2">
        <v>4130</v>
      </c>
      <c r="B977" s="3">
        <v>46174</v>
      </c>
      <c r="C977" s="13">
        <f>YEAR(SalesDataTable[[#This Row],[Order Date]])</f>
        <v>2026</v>
      </c>
      <c r="D977" s="4" t="str">
        <f>"Q"&amp;ROUNDUP(MONTH(SalesDataTable[[#This Row],[Order Date]])/3,0)</f>
        <v>Q2</v>
      </c>
      <c r="E977" s="4" t="str">
        <f>TEXT(SalesDataTable[[#This Row],[Order Date]],"MMM")</f>
        <v>Jun</v>
      </c>
      <c r="F977" s="4" t="s">
        <v>20</v>
      </c>
      <c r="G977" s="4" t="s">
        <v>47</v>
      </c>
      <c r="H977" s="4" t="s">
        <v>2</v>
      </c>
      <c r="I977" s="4" t="s">
        <v>13</v>
      </c>
      <c r="J977" s="4" t="s">
        <v>4</v>
      </c>
      <c r="K977" s="4" t="s">
        <v>5</v>
      </c>
      <c r="L977" s="9">
        <v>3</v>
      </c>
      <c r="M977" s="6">
        <v>80.099999999999994</v>
      </c>
      <c r="N977" s="7">
        <v>0</v>
      </c>
      <c r="O977" s="6">
        <v>43.51</v>
      </c>
      <c r="P977" s="6">
        <f t="shared" si="60"/>
        <v>240.29999999999998</v>
      </c>
      <c r="Q977" s="6">
        <f t="shared" si="61"/>
        <v>130.53</v>
      </c>
      <c r="R977" s="6">
        <f t="shared" si="62"/>
        <v>109.76999999999998</v>
      </c>
      <c r="S977" s="8">
        <f t="shared" si="63"/>
        <v>0.45680399500624214</v>
      </c>
      <c r="T977" s="5">
        <f>YEAR(SalesDataTable[[#This Row],[Order Date]])</f>
        <v>2026</v>
      </c>
    </row>
    <row r="978" spans="1:20" ht="15.6">
      <c r="A978" s="2">
        <v>4314</v>
      </c>
      <c r="B978" s="3">
        <v>46174</v>
      </c>
      <c r="C978" s="13">
        <f>YEAR(SalesDataTable[[#This Row],[Order Date]])</f>
        <v>2026</v>
      </c>
      <c r="D978" s="4" t="str">
        <f>"Q"&amp;ROUNDUP(MONTH(SalesDataTable[[#This Row],[Order Date]])/3,0)</f>
        <v>Q2</v>
      </c>
      <c r="E978" s="4" t="str">
        <f>TEXT(SalesDataTable[[#This Row],[Order Date]],"MMM")</f>
        <v>Jun</v>
      </c>
      <c r="F978" s="4" t="s">
        <v>20</v>
      </c>
      <c r="G978" s="4" t="s">
        <v>21</v>
      </c>
      <c r="H978" s="4" t="s">
        <v>19</v>
      </c>
      <c r="I978" s="4" t="s">
        <v>13</v>
      </c>
      <c r="J978" s="4" t="s">
        <v>34</v>
      </c>
      <c r="K978" s="4" t="s">
        <v>42</v>
      </c>
      <c r="L978" s="9">
        <v>2</v>
      </c>
      <c r="M978" s="6">
        <v>36.61</v>
      </c>
      <c r="N978" s="7">
        <v>0</v>
      </c>
      <c r="O978" s="6">
        <v>14.15</v>
      </c>
      <c r="P978" s="6">
        <f t="shared" si="60"/>
        <v>73.22</v>
      </c>
      <c r="Q978" s="6">
        <f t="shared" si="61"/>
        <v>28.3</v>
      </c>
      <c r="R978" s="6">
        <f t="shared" si="62"/>
        <v>44.92</v>
      </c>
      <c r="S978" s="8">
        <f t="shared" si="63"/>
        <v>0.61349358098880091</v>
      </c>
      <c r="T978" s="5">
        <f>YEAR(SalesDataTable[[#This Row],[Order Date]])</f>
        <v>2026</v>
      </c>
    </row>
    <row r="979" spans="1:20" ht="15.6">
      <c r="A979" s="2">
        <v>998</v>
      </c>
      <c r="B979" s="3">
        <v>46175</v>
      </c>
      <c r="C979" s="13">
        <f>YEAR(SalesDataTable[[#This Row],[Order Date]])</f>
        <v>2026</v>
      </c>
      <c r="D979" s="4" t="str">
        <f>"Q"&amp;ROUNDUP(MONTH(SalesDataTable[[#This Row],[Order Date]])/3,0)</f>
        <v>Q2</v>
      </c>
      <c r="E979" s="4" t="str">
        <f>TEXT(SalesDataTable[[#This Row],[Order Date]],"MMM")</f>
        <v>Jun</v>
      </c>
      <c r="F979" s="4" t="s">
        <v>6</v>
      </c>
      <c r="G979" s="4" t="s">
        <v>41</v>
      </c>
      <c r="H979" s="4" t="s">
        <v>2</v>
      </c>
      <c r="I979" s="4" t="s">
        <v>3</v>
      </c>
      <c r="J979" s="4" t="s">
        <v>14</v>
      </c>
      <c r="K979" s="4" t="s">
        <v>44</v>
      </c>
      <c r="L979" s="9">
        <v>2</v>
      </c>
      <c r="M979" s="6">
        <v>131.81</v>
      </c>
      <c r="N979" s="7">
        <v>0.05</v>
      </c>
      <c r="O979" s="6">
        <v>66.09</v>
      </c>
      <c r="P979" s="6">
        <f t="shared" si="60"/>
        <v>250.43899999999999</v>
      </c>
      <c r="Q979" s="6">
        <f t="shared" si="61"/>
        <v>132.18</v>
      </c>
      <c r="R979" s="6">
        <f t="shared" si="62"/>
        <v>118.25899999999999</v>
      </c>
      <c r="S979" s="8">
        <f t="shared" si="63"/>
        <v>0.47220680485068217</v>
      </c>
      <c r="T979" s="5">
        <f>YEAR(SalesDataTable[[#This Row],[Order Date]])</f>
        <v>2026</v>
      </c>
    </row>
    <row r="980" spans="1:20" ht="15.6">
      <c r="A980" s="2">
        <v>1172</v>
      </c>
      <c r="B980" s="3">
        <v>46175</v>
      </c>
      <c r="C980" s="13">
        <f>YEAR(SalesDataTable[[#This Row],[Order Date]])</f>
        <v>2026</v>
      </c>
      <c r="D980" s="4" t="str">
        <f>"Q"&amp;ROUNDUP(MONTH(SalesDataTable[[#This Row],[Order Date]])/3,0)</f>
        <v>Q2</v>
      </c>
      <c r="E980" s="4" t="str">
        <f>TEXT(SalesDataTable[[#This Row],[Order Date]],"MMM")</f>
        <v>Jun</v>
      </c>
      <c r="F980" s="4" t="s">
        <v>0</v>
      </c>
      <c r="G980" s="4" t="s">
        <v>50</v>
      </c>
      <c r="H980" s="4" t="s">
        <v>2</v>
      </c>
      <c r="I980" s="4" t="s">
        <v>3</v>
      </c>
      <c r="J980" s="4" t="s">
        <v>9</v>
      </c>
      <c r="K980" s="4" t="s">
        <v>37</v>
      </c>
      <c r="L980" s="9">
        <v>1</v>
      </c>
      <c r="M980" s="6">
        <v>153.43</v>
      </c>
      <c r="N980" s="7">
        <v>0.05</v>
      </c>
      <c r="O980" s="6">
        <v>78.16</v>
      </c>
      <c r="P980" s="6">
        <f t="shared" si="60"/>
        <v>145.7585</v>
      </c>
      <c r="Q980" s="6">
        <f t="shared" si="61"/>
        <v>78.16</v>
      </c>
      <c r="R980" s="6">
        <f t="shared" si="62"/>
        <v>67.598500000000001</v>
      </c>
      <c r="S980" s="8">
        <f t="shared" si="63"/>
        <v>0.46377055197467043</v>
      </c>
      <c r="T980" s="5">
        <f>YEAR(SalesDataTable[[#This Row],[Order Date]])</f>
        <v>2026</v>
      </c>
    </row>
    <row r="981" spans="1:20" ht="15.6">
      <c r="A981" s="2">
        <v>1261</v>
      </c>
      <c r="B981" s="3">
        <v>46175</v>
      </c>
      <c r="C981" s="13">
        <f>YEAR(SalesDataTable[[#This Row],[Order Date]])</f>
        <v>2026</v>
      </c>
      <c r="D981" s="4" t="str">
        <f>"Q"&amp;ROUNDUP(MONTH(SalesDataTable[[#This Row],[Order Date]])/3,0)</f>
        <v>Q2</v>
      </c>
      <c r="E981" s="4" t="str">
        <f>TEXT(SalesDataTable[[#This Row],[Order Date]],"MMM")</f>
        <v>Jun</v>
      </c>
      <c r="F981" s="4" t="s">
        <v>6</v>
      </c>
      <c r="G981" s="4" t="s">
        <v>49</v>
      </c>
      <c r="H981" s="4" t="s">
        <v>2</v>
      </c>
      <c r="I981" s="4" t="s">
        <v>13</v>
      </c>
      <c r="J981" s="4" t="s">
        <v>4</v>
      </c>
      <c r="K981" s="4" t="s">
        <v>5</v>
      </c>
      <c r="L981" s="9">
        <v>2</v>
      </c>
      <c r="M981" s="6">
        <v>80.06</v>
      </c>
      <c r="N981" s="7">
        <v>0</v>
      </c>
      <c r="O981" s="6">
        <v>42.87</v>
      </c>
      <c r="P981" s="6">
        <f t="shared" si="60"/>
        <v>160.12</v>
      </c>
      <c r="Q981" s="6">
        <f t="shared" si="61"/>
        <v>85.74</v>
      </c>
      <c r="R981" s="6">
        <f t="shared" si="62"/>
        <v>74.38000000000001</v>
      </c>
      <c r="S981" s="8">
        <f t="shared" si="63"/>
        <v>0.4645266050462154</v>
      </c>
      <c r="T981" s="5">
        <f>YEAR(SalesDataTable[[#This Row],[Order Date]])</f>
        <v>2026</v>
      </c>
    </row>
    <row r="982" spans="1:20" ht="15.6">
      <c r="A982" s="2">
        <v>1762</v>
      </c>
      <c r="B982" s="3">
        <v>46175</v>
      </c>
      <c r="C982" s="13">
        <f>YEAR(SalesDataTable[[#This Row],[Order Date]])</f>
        <v>2026</v>
      </c>
      <c r="D982" s="4" t="str">
        <f>"Q"&amp;ROUNDUP(MONTH(SalesDataTable[[#This Row],[Order Date]])/3,0)</f>
        <v>Q2</v>
      </c>
      <c r="E982" s="4" t="str">
        <f>TEXT(SalesDataTable[[#This Row],[Order Date]],"MMM")</f>
        <v>Jun</v>
      </c>
      <c r="F982" s="4" t="s">
        <v>20</v>
      </c>
      <c r="G982" s="4" t="s">
        <v>47</v>
      </c>
      <c r="H982" s="4" t="s">
        <v>19</v>
      </c>
      <c r="I982" s="4" t="s">
        <v>16</v>
      </c>
      <c r="J982" s="4" t="s">
        <v>34</v>
      </c>
      <c r="K982" s="4" t="s">
        <v>35</v>
      </c>
      <c r="L982" s="9">
        <v>1</v>
      </c>
      <c r="M982" s="6">
        <v>40.549999999999997</v>
      </c>
      <c r="N982" s="7">
        <v>0</v>
      </c>
      <c r="O982" s="6">
        <v>15.16</v>
      </c>
      <c r="P982" s="6">
        <f t="shared" si="60"/>
        <v>40.549999999999997</v>
      </c>
      <c r="Q982" s="6">
        <f t="shared" si="61"/>
        <v>15.16</v>
      </c>
      <c r="R982" s="6">
        <f t="shared" si="62"/>
        <v>25.389999999999997</v>
      </c>
      <c r="S982" s="8">
        <f t="shared" si="63"/>
        <v>0.62614056720098643</v>
      </c>
      <c r="T982" s="5">
        <f>YEAR(SalesDataTable[[#This Row],[Order Date]])</f>
        <v>2026</v>
      </c>
    </row>
    <row r="983" spans="1:20" ht="15.6">
      <c r="A983" s="2">
        <v>1851</v>
      </c>
      <c r="B983" s="3">
        <v>46175</v>
      </c>
      <c r="C983" s="13">
        <f>YEAR(SalesDataTable[[#This Row],[Order Date]])</f>
        <v>2026</v>
      </c>
      <c r="D983" s="4" t="str">
        <f>"Q"&amp;ROUNDUP(MONTH(SalesDataTable[[#This Row],[Order Date]])/3,0)</f>
        <v>Q2</v>
      </c>
      <c r="E983" s="4" t="str">
        <f>TEXT(SalesDataTable[[#This Row],[Order Date]],"MMM")</f>
        <v>Jun</v>
      </c>
      <c r="F983" s="4" t="s">
        <v>6</v>
      </c>
      <c r="G983" s="4" t="s">
        <v>27</v>
      </c>
      <c r="H983" s="4" t="s">
        <v>2</v>
      </c>
      <c r="I983" s="4" t="s">
        <v>13</v>
      </c>
      <c r="J983" s="4" t="s">
        <v>14</v>
      </c>
      <c r="K983" s="4" t="s">
        <v>32</v>
      </c>
      <c r="L983" s="9">
        <v>3</v>
      </c>
      <c r="M983" s="6">
        <v>45.43</v>
      </c>
      <c r="N983" s="7">
        <v>0.15</v>
      </c>
      <c r="O983" s="6">
        <v>17.850000000000001</v>
      </c>
      <c r="P983" s="6">
        <f t="shared" si="60"/>
        <v>115.84649999999999</v>
      </c>
      <c r="Q983" s="6">
        <f t="shared" si="61"/>
        <v>53.550000000000004</v>
      </c>
      <c r="R983" s="6">
        <f t="shared" si="62"/>
        <v>62.296499999999988</v>
      </c>
      <c r="S983" s="8">
        <f t="shared" si="63"/>
        <v>0.53775038520801222</v>
      </c>
      <c r="T983" s="5">
        <f>YEAR(SalesDataTable[[#This Row],[Order Date]])</f>
        <v>2026</v>
      </c>
    </row>
    <row r="984" spans="1:20" ht="15.6">
      <c r="A984" s="2">
        <v>3205</v>
      </c>
      <c r="B984" s="3">
        <v>46175</v>
      </c>
      <c r="C984" s="13">
        <f>YEAR(SalesDataTable[[#This Row],[Order Date]])</f>
        <v>2026</v>
      </c>
      <c r="D984" s="4" t="str">
        <f>"Q"&amp;ROUNDUP(MONTH(SalesDataTable[[#This Row],[Order Date]])/3,0)</f>
        <v>Q2</v>
      </c>
      <c r="E984" s="4" t="str">
        <f>TEXT(SalesDataTable[[#This Row],[Order Date]],"MMM")</f>
        <v>Jun</v>
      </c>
      <c r="F984" s="4" t="s">
        <v>20</v>
      </c>
      <c r="G984" s="4" t="s">
        <v>21</v>
      </c>
      <c r="H984" s="4" t="s">
        <v>8</v>
      </c>
      <c r="I984" s="4" t="s">
        <v>16</v>
      </c>
      <c r="J984" s="4" t="s">
        <v>9</v>
      </c>
      <c r="K984" s="4" t="s">
        <v>17</v>
      </c>
      <c r="L984" s="9">
        <v>6</v>
      </c>
      <c r="M984" s="6">
        <v>146.85</v>
      </c>
      <c r="N984" s="7">
        <v>0.15</v>
      </c>
      <c r="O984" s="6">
        <v>80.45</v>
      </c>
      <c r="P984" s="6">
        <f t="shared" si="60"/>
        <v>748.93499999999995</v>
      </c>
      <c r="Q984" s="6">
        <f t="shared" si="61"/>
        <v>482.70000000000005</v>
      </c>
      <c r="R984" s="6">
        <f t="shared" si="62"/>
        <v>266.2349999999999</v>
      </c>
      <c r="S984" s="8">
        <f t="shared" si="63"/>
        <v>0.35548478839952724</v>
      </c>
      <c r="T984" s="5">
        <f>YEAR(SalesDataTable[[#This Row],[Order Date]])</f>
        <v>2026</v>
      </c>
    </row>
    <row r="985" spans="1:20" ht="15.6">
      <c r="A985" s="2">
        <v>1396</v>
      </c>
      <c r="B985" s="3">
        <v>46176</v>
      </c>
      <c r="C985" s="13">
        <f>YEAR(SalesDataTable[[#This Row],[Order Date]])</f>
        <v>2026</v>
      </c>
      <c r="D985" s="4" t="str">
        <f>"Q"&amp;ROUNDUP(MONTH(SalesDataTable[[#This Row],[Order Date]])/3,0)</f>
        <v>Q2</v>
      </c>
      <c r="E985" s="4" t="str">
        <f>TEXT(SalesDataTable[[#This Row],[Order Date]],"MMM")</f>
        <v>Jun</v>
      </c>
      <c r="F985" s="4" t="s">
        <v>11</v>
      </c>
      <c r="G985" s="4" t="s">
        <v>18</v>
      </c>
      <c r="H985" s="4" t="s">
        <v>2</v>
      </c>
      <c r="I985" s="4" t="s">
        <v>16</v>
      </c>
      <c r="J985" s="4" t="s">
        <v>23</v>
      </c>
      <c r="K985" s="4" t="s">
        <v>29</v>
      </c>
      <c r="L985" s="9">
        <v>1</v>
      </c>
      <c r="M985" s="6">
        <v>192.33</v>
      </c>
      <c r="N985" s="7">
        <v>0.1</v>
      </c>
      <c r="O985" s="6">
        <v>105.15</v>
      </c>
      <c r="P985" s="6">
        <f t="shared" si="60"/>
        <v>173.09700000000001</v>
      </c>
      <c r="Q985" s="6">
        <f t="shared" si="61"/>
        <v>105.15</v>
      </c>
      <c r="R985" s="6">
        <f t="shared" si="62"/>
        <v>67.947000000000003</v>
      </c>
      <c r="S985" s="8">
        <f t="shared" si="63"/>
        <v>0.39253713235931298</v>
      </c>
      <c r="T985" s="5">
        <f>YEAR(SalesDataTable[[#This Row],[Order Date]])</f>
        <v>2026</v>
      </c>
    </row>
    <row r="986" spans="1:20" ht="15.6">
      <c r="A986" s="2">
        <v>1441</v>
      </c>
      <c r="B986" s="3">
        <v>46176</v>
      </c>
      <c r="C986" s="13">
        <f>YEAR(SalesDataTable[[#This Row],[Order Date]])</f>
        <v>2026</v>
      </c>
      <c r="D986" s="4" t="str">
        <f>"Q"&amp;ROUNDUP(MONTH(SalesDataTable[[#This Row],[Order Date]])/3,0)</f>
        <v>Q2</v>
      </c>
      <c r="E986" s="4" t="str">
        <f>TEXT(SalesDataTable[[#This Row],[Order Date]],"MMM")</f>
        <v>Jun</v>
      </c>
      <c r="F986" s="4" t="s">
        <v>11</v>
      </c>
      <c r="G986" s="4" t="s">
        <v>39</v>
      </c>
      <c r="H986" s="4" t="s">
        <v>28</v>
      </c>
      <c r="I986" s="4" t="s">
        <v>13</v>
      </c>
      <c r="J986" s="4" t="s">
        <v>14</v>
      </c>
      <c r="K986" s="4" t="s">
        <v>44</v>
      </c>
      <c r="L986" s="9">
        <v>3</v>
      </c>
      <c r="M986" s="6">
        <v>135.4</v>
      </c>
      <c r="N986" s="7">
        <v>0</v>
      </c>
      <c r="O986" s="6">
        <v>65.16</v>
      </c>
      <c r="P986" s="6">
        <f t="shared" si="60"/>
        <v>406.20000000000005</v>
      </c>
      <c r="Q986" s="6">
        <f t="shared" si="61"/>
        <v>195.48</v>
      </c>
      <c r="R986" s="6">
        <f t="shared" si="62"/>
        <v>210.72000000000006</v>
      </c>
      <c r="S986" s="8">
        <f t="shared" si="63"/>
        <v>0.51875923190546536</v>
      </c>
      <c r="T986" s="5">
        <f>YEAR(SalesDataTable[[#This Row],[Order Date]])</f>
        <v>2026</v>
      </c>
    </row>
    <row r="987" spans="1:20" ht="15.6">
      <c r="A987" s="2">
        <v>1511</v>
      </c>
      <c r="B987" s="3">
        <v>46176</v>
      </c>
      <c r="C987" s="13">
        <f>YEAR(SalesDataTable[[#This Row],[Order Date]])</f>
        <v>2026</v>
      </c>
      <c r="D987" s="4" t="str">
        <f>"Q"&amp;ROUNDUP(MONTH(SalesDataTable[[#This Row],[Order Date]])/3,0)</f>
        <v>Q2</v>
      </c>
      <c r="E987" s="4" t="str">
        <f>TEXT(SalesDataTable[[#This Row],[Order Date]],"MMM")</f>
        <v>Jun</v>
      </c>
      <c r="F987" s="4" t="s">
        <v>11</v>
      </c>
      <c r="G987" s="4" t="s">
        <v>25</v>
      </c>
      <c r="H987" s="4" t="s">
        <v>2</v>
      </c>
      <c r="I987" s="4" t="s">
        <v>13</v>
      </c>
      <c r="J987" s="4" t="s">
        <v>34</v>
      </c>
      <c r="K987" s="4" t="s">
        <v>42</v>
      </c>
      <c r="L987" s="9">
        <v>2</v>
      </c>
      <c r="M987" s="6">
        <v>36.08</v>
      </c>
      <c r="N987" s="7">
        <v>0.05</v>
      </c>
      <c r="O987" s="6">
        <v>13.73</v>
      </c>
      <c r="P987" s="6">
        <f t="shared" si="60"/>
        <v>68.551999999999992</v>
      </c>
      <c r="Q987" s="6">
        <f t="shared" si="61"/>
        <v>27.46</v>
      </c>
      <c r="R987" s="6">
        <f t="shared" si="62"/>
        <v>41.091999999999992</v>
      </c>
      <c r="S987" s="8">
        <f t="shared" si="63"/>
        <v>0.59942817131520587</v>
      </c>
      <c r="T987" s="5">
        <f>YEAR(SalesDataTable[[#This Row],[Order Date]])</f>
        <v>2026</v>
      </c>
    </row>
    <row r="988" spans="1:20" ht="15.6">
      <c r="A988" s="2">
        <v>1701</v>
      </c>
      <c r="B988" s="3">
        <v>46176</v>
      </c>
      <c r="C988" s="13">
        <f>YEAR(SalesDataTable[[#This Row],[Order Date]])</f>
        <v>2026</v>
      </c>
      <c r="D988" s="4" t="str">
        <f>"Q"&amp;ROUNDUP(MONTH(SalesDataTable[[#This Row],[Order Date]])/3,0)</f>
        <v>Q2</v>
      </c>
      <c r="E988" s="4" t="str">
        <f>TEXT(SalesDataTable[[#This Row],[Order Date]],"MMM")</f>
        <v>Jun</v>
      </c>
      <c r="F988" s="4" t="s">
        <v>0</v>
      </c>
      <c r="G988" s="4" t="s">
        <v>36</v>
      </c>
      <c r="H988" s="4" t="s">
        <v>2</v>
      </c>
      <c r="I988" s="4" t="s">
        <v>13</v>
      </c>
      <c r="J988" s="4" t="s">
        <v>14</v>
      </c>
      <c r="K988" s="4" t="s">
        <v>32</v>
      </c>
      <c r="L988" s="9">
        <v>1</v>
      </c>
      <c r="M988" s="6">
        <v>46.16</v>
      </c>
      <c r="N988" s="7">
        <v>0</v>
      </c>
      <c r="O988" s="6">
        <v>18.36</v>
      </c>
      <c r="P988" s="6">
        <f t="shared" si="60"/>
        <v>46.16</v>
      </c>
      <c r="Q988" s="6">
        <f t="shared" si="61"/>
        <v>18.36</v>
      </c>
      <c r="R988" s="6">
        <f t="shared" si="62"/>
        <v>27.799999999999997</v>
      </c>
      <c r="S988" s="8">
        <f t="shared" si="63"/>
        <v>0.60225303292894283</v>
      </c>
      <c r="T988" s="5">
        <f>YEAR(SalesDataTable[[#This Row],[Order Date]])</f>
        <v>2026</v>
      </c>
    </row>
    <row r="989" spans="1:20" ht="15.6">
      <c r="A989" s="2">
        <v>1984</v>
      </c>
      <c r="B989" s="3">
        <v>46176</v>
      </c>
      <c r="C989" s="13">
        <f>YEAR(SalesDataTable[[#This Row],[Order Date]])</f>
        <v>2026</v>
      </c>
      <c r="D989" s="4" t="str">
        <f>"Q"&amp;ROUNDUP(MONTH(SalesDataTable[[#This Row],[Order Date]])/3,0)</f>
        <v>Q2</v>
      </c>
      <c r="E989" s="4" t="str">
        <f>TEXT(SalesDataTable[[#This Row],[Order Date]],"MMM")</f>
        <v>Jun</v>
      </c>
      <c r="F989" s="4" t="s">
        <v>6</v>
      </c>
      <c r="G989" s="4" t="s">
        <v>7</v>
      </c>
      <c r="H989" s="4" t="s">
        <v>2</v>
      </c>
      <c r="I989" s="4" t="s">
        <v>3</v>
      </c>
      <c r="J989" s="4" t="s">
        <v>4</v>
      </c>
      <c r="K989" s="4" t="s">
        <v>22</v>
      </c>
      <c r="L989" s="9">
        <v>2</v>
      </c>
      <c r="M989" s="6">
        <v>50.77</v>
      </c>
      <c r="N989" s="7">
        <v>0</v>
      </c>
      <c r="O989" s="6">
        <v>22.93</v>
      </c>
      <c r="P989" s="6">
        <f t="shared" si="60"/>
        <v>101.54</v>
      </c>
      <c r="Q989" s="6">
        <f t="shared" si="61"/>
        <v>45.86</v>
      </c>
      <c r="R989" s="6">
        <f t="shared" si="62"/>
        <v>55.680000000000007</v>
      </c>
      <c r="S989" s="8">
        <f t="shared" si="63"/>
        <v>0.54835532794957653</v>
      </c>
      <c r="T989" s="5">
        <f>YEAR(SalesDataTable[[#This Row],[Order Date]])</f>
        <v>2026</v>
      </c>
    </row>
    <row r="990" spans="1:20" ht="15.6">
      <c r="A990" s="2">
        <v>2572</v>
      </c>
      <c r="B990" s="3">
        <v>46176</v>
      </c>
      <c r="C990" s="13">
        <f>YEAR(SalesDataTable[[#This Row],[Order Date]])</f>
        <v>2026</v>
      </c>
      <c r="D990" s="4" t="str">
        <f>"Q"&amp;ROUNDUP(MONTH(SalesDataTable[[#This Row],[Order Date]])/3,0)</f>
        <v>Q2</v>
      </c>
      <c r="E990" s="4" t="str">
        <f>TEXT(SalesDataTable[[#This Row],[Order Date]],"MMM")</f>
        <v>Jun</v>
      </c>
      <c r="F990" s="4" t="s">
        <v>20</v>
      </c>
      <c r="G990" s="4" t="s">
        <v>33</v>
      </c>
      <c r="H990" s="4" t="s">
        <v>28</v>
      </c>
      <c r="I990" s="4" t="s">
        <v>16</v>
      </c>
      <c r="J990" s="4" t="s">
        <v>9</v>
      </c>
      <c r="K990" s="4" t="s">
        <v>46</v>
      </c>
      <c r="L990" s="9">
        <v>2</v>
      </c>
      <c r="M990" s="6">
        <v>70.97</v>
      </c>
      <c r="N990" s="7">
        <v>0.05</v>
      </c>
      <c r="O990" s="6">
        <v>32.54</v>
      </c>
      <c r="P990" s="6">
        <f t="shared" si="60"/>
        <v>134.84299999999999</v>
      </c>
      <c r="Q990" s="6">
        <f t="shared" si="61"/>
        <v>65.08</v>
      </c>
      <c r="R990" s="6">
        <f t="shared" si="62"/>
        <v>69.762999999999991</v>
      </c>
      <c r="S990" s="8">
        <f t="shared" si="63"/>
        <v>0.51736463887632278</v>
      </c>
      <c r="T990" s="5">
        <f>YEAR(SalesDataTable[[#This Row],[Order Date]])</f>
        <v>2026</v>
      </c>
    </row>
    <row r="991" spans="1:20" ht="15.6">
      <c r="A991" s="2">
        <v>2833</v>
      </c>
      <c r="B991" s="3">
        <v>46176</v>
      </c>
      <c r="C991" s="13">
        <f>YEAR(SalesDataTable[[#This Row],[Order Date]])</f>
        <v>2026</v>
      </c>
      <c r="D991" s="4" t="str">
        <f>"Q"&amp;ROUNDUP(MONTH(SalesDataTable[[#This Row],[Order Date]])/3,0)</f>
        <v>Q2</v>
      </c>
      <c r="E991" s="4" t="str">
        <f>TEXT(SalesDataTable[[#This Row],[Order Date]],"MMM")</f>
        <v>Jun</v>
      </c>
      <c r="F991" s="4" t="s">
        <v>20</v>
      </c>
      <c r="G991" s="4" t="s">
        <v>47</v>
      </c>
      <c r="H991" s="4" t="s">
        <v>2</v>
      </c>
      <c r="I991" s="4" t="s">
        <v>3</v>
      </c>
      <c r="J991" s="4" t="s">
        <v>9</v>
      </c>
      <c r="K991" s="4" t="s">
        <v>17</v>
      </c>
      <c r="L991" s="9">
        <v>3</v>
      </c>
      <c r="M991" s="6">
        <v>141.6</v>
      </c>
      <c r="N991" s="7">
        <v>0</v>
      </c>
      <c r="O991" s="6">
        <v>78.02</v>
      </c>
      <c r="P991" s="6">
        <f t="shared" si="60"/>
        <v>424.79999999999995</v>
      </c>
      <c r="Q991" s="6">
        <f t="shared" si="61"/>
        <v>234.06</v>
      </c>
      <c r="R991" s="6">
        <f t="shared" si="62"/>
        <v>190.73999999999995</v>
      </c>
      <c r="S991" s="8">
        <f t="shared" si="63"/>
        <v>0.44901129943502821</v>
      </c>
      <c r="T991" s="5">
        <f>YEAR(SalesDataTable[[#This Row],[Order Date]])</f>
        <v>2026</v>
      </c>
    </row>
    <row r="992" spans="1:20" ht="15.6">
      <c r="A992" s="2">
        <v>3522</v>
      </c>
      <c r="B992" s="3">
        <v>46176</v>
      </c>
      <c r="C992" s="13">
        <f>YEAR(SalesDataTable[[#This Row],[Order Date]])</f>
        <v>2026</v>
      </c>
      <c r="D992" s="4" t="str">
        <f>"Q"&amp;ROUNDUP(MONTH(SalesDataTable[[#This Row],[Order Date]])/3,0)</f>
        <v>Q2</v>
      </c>
      <c r="E992" s="4" t="str">
        <f>TEXT(SalesDataTable[[#This Row],[Order Date]],"MMM")</f>
        <v>Jun</v>
      </c>
      <c r="F992" s="4" t="s">
        <v>20</v>
      </c>
      <c r="G992" s="4" t="s">
        <v>47</v>
      </c>
      <c r="H992" s="4" t="s">
        <v>2</v>
      </c>
      <c r="I992" s="4" t="s">
        <v>13</v>
      </c>
      <c r="J992" s="4" t="s">
        <v>4</v>
      </c>
      <c r="K992" s="4" t="s">
        <v>26</v>
      </c>
      <c r="L992" s="9">
        <v>1</v>
      </c>
      <c r="M992" s="6">
        <v>40.57</v>
      </c>
      <c r="N992" s="7">
        <v>0</v>
      </c>
      <c r="O992" s="6">
        <v>16.329999999999998</v>
      </c>
      <c r="P992" s="6">
        <f t="shared" si="60"/>
        <v>40.57</v>
      </c>
      <c r="Q992" s="6">
        <f t="shared" si="61"/>
        <v>16.329999999999998</v>
      </c>
      <c r="R992" s="6">
        <f t="shared" si="62"/>
        <v>24.240000000000002</v>
      </c>
      <c r="S992" s="8">
        <f t="shared" si="63"/>
        <v>0.59748582696573826</v>
      </c>
      <c r="T992" s="5">
        <f>YEAR(SalesDataTable[[#This Row],[Order Date]])</f>
        <v>2026</v>
      </c>
    </row>
    <row r="993" spans="1:20" ht="15.6">
      <c r="A993" s="2">
        <v>146</v>
      </c>
      <c r="B993" s="3">
        <v>46177</v>
      </c>
      <c r="C993" s="13">
        <f>YEAR(SalesDataTable[[#This Row],[Order Date]])</f>
        <v>2026</v>
      </c>
      <c r="D993" s="4" t="str">
        <f>"Q"&amp;ROUNDUP(MONTH(SalesDataTable[[#This Row],[Order Date]])/3,0)</f>
        <v>Q2</v>
      </c>
      <c r="E993" s="4" t="str">
        <f>TEXT(SalesDataTable[[#This Row],[Order Date]],"MMM")</f>
        <v>Jun</v>
      </c>
      <c r="F993" s="4" t="s">
        <v>6</v>
      </c>
      <c r="G993" s="4" t="s">
        <v>49</v>
      </c>
      <c r="H993" s="4" t="s">
        <v>28</v>
      </c>
      <c r="I993" s="4" t="s">
        <v>3</v>
      </c>
      <c r="J993" s="4" t="s">
        <v>4</v>
      </c>
      <c r="K993" s="4" t="s">
        <v>5</v>
      </c>
      <c r="L993" s="9">
        <v>2</v>
      </c>
      <c r="M993" s="6">
        <v>81.81</v>
      </c>
      <c r="N993" s="7">
        <v>0</v>
      </c>
      <c r="O993" s="6">
        <v>42.54</v>
      </c>
      <c r="P993" s="6">
        <f t="shared" si="60"/>
        <v>163.62</v>
      </c>
      <c r="Q993" s="6">
        <f t="shared" si="61"/>
        <v>85.08</v>
      </c>
      <c r="R993" s="6">
        <f t="shared" si="62"/>
        <v>78.540000000000006</v>
      </c>
      <c r="S993" s="8">
        <f t="shared" si="63"/>
        <v>0.48001466813348004</v>
      </c>
      <c r="T993" s="5">
        <f>YEAR(SalesDataTable[[#This Row],[Order Date]])</f>
        <v>2026</v>
      </c>
    </row>
    <row r="994" spans="1:20" ht="15.6">
      <c r="A994" s="2">
        <v>161</v>
      </c>
      <c r="B994" s="3">
        <v>46177</v>
      </c>
      <c r="C994" s="13">
        <f>YEAR(SalesDataTable[[#This Row],[Order Date]])</f>
        <v>2026</v>
      </c>
      <c r="D994" s="4" t="str">
        <f>"Q"&amp;ROUNDUP(MONTH(SalesDataTable[[#This Row],[Order Date]])/3,0)</f>
        <v>Q2</v>
      </c>
      <c r="E994" s="4" t="str">
        <f>TEXT(SalesDataTable[[#This Row],[Order Date]],"MMM")</f>
        <v>Jun</v>
      </c>
      <c r="F994" s="4" t="s">
        <v>0</v>
      </c>
      <c r="G994" s="4" t="s">
        <v>1</v>
      </c>
      <c r="H994" s="4" t="s">
        <v>28</v>
      </c>
      <c r="I994" s="4" t="s">
        <v>3</v>
      </c>
      <c r="J994" s="4" t="s">
        <v>4</v>
      </c>
      <c r="K994" s="4" t="s">
        <v>22</v>
      </c>
      <c r="L994" s="9">
        <v>2</v>
      </c>
      <c r="M994" s="6">
        <v>50.09</v>
      </c>
      <c r="N994" s="7">
        <v>0</v>
      </c>
      <c r="O994" s="6">
        <v>22.91</v>
      </c>
      <c r="P994" s="6">
        <f t="shared" si="60"/>
        <v>100.18</v>
      </c>
      <c r="Q994" s="6">
        <f t="shared" si="61"/>
        <v>45.82</v>
      </c>
      <c r="R994" s="6">
        <f t="shared" si="62"/>
        <v>54.360000000000007</v>
      </c>
      <c r="S994" s="8">
        <f t="shared" si="63"/>
        <v>0.54262327809942112</v>
      </c>
      <c r="T994" s="5">
        <f>YEAR(SalesDataTable[[#This Row],[Order Date]])</f>
        <v>2026</v>
      </c>
    </row>
    <row r="995" spans="1:20" ht="15.6">
      <c r="A995" s="2">
        <v>819</v>
      </c>
      <c r="B995" s="3">
        <v>46177</v>
      </c>
      <c r="C995" s="13">
        <f>YEAR(SalesDataTable[[#This Row],[Order Date]])</f>
        <v>2026</v>
      </c>
      <c r="D995" s="4" t="str">
        <f>"Q"&amp;ROUNDUP(MONTH(SalesDataTable[[#This Row],[Order Date]])/3,0)</f>
        <v>Q2</v>
      </c>
      <c r="E995" s="4" t="str">
        <f>TEXT(SalesDataTable[[#This Row],[Order Date]],"MMM")</f>
        <v>Jun</v>
      </c>
      <c r="F995" s="4" t="s">
        <v>20</v>
      </c>
      <c r="G995" s="4" t="s">
        <v>33</v>
      </c>
      <c r="H995" s="4" t="s">
        <v>2</v>
      </c>
      <c r="I995" s="4" t="s">
        <v>3</v>
      </c>
      <c r="J995" s="4" t="s">
        <v>9</v>
      </c>
      <c r="K995" s="4" t="s">
        <v>46</v>
      </c>
      <c r="L995" s="9">
        <v>1</v>
      </c>
      <c r="M995" s="6">
        <v>72.38</v>
      </c>
      <c r="N995" s="7">
        <v>0</v>
      </c>
      <c r="O995" s="6">
        <v>32.68</v>
      </c>
      <c r="P995" s="6">
        <f t="shared" si="60"/>
        <v>72.38</v>
      </c>
      <c r="Q995" s="6">
        <f t="shared" si="61"/>
        <v>32.68</v>
      </c>
      <c r="R995" s="6">
        <f t="shared" si="62"/>
        <v>39.699999999999996</v>
      </c>
      <c r="S995" s="8">
        <f t="shared" si="63"/>
        <v>0.54849405913235694</v>
      </c>
      <c r="T995" s="5">
        <f>YEAR(SalesDataTable[[#This Row],[Order Date]])</f>
        <v>2026</v>
      </c>
    </row>
    <row r="996" spans="1:20" ht="15.6">
      <c r="A996" s="2">
        <v>2104</v>
      </c>
      <c r="B996" s="3">
        <v>46177</v>
      </c>
      <c r="C996" s="13">
        <f>YEAR(SalesDataTable[[#This Row],[Order Date]])</f>
        <v>2026</v>
      </c>
      <c r="D996" s="4" t="str">
        <f>"Q"&amp;ROUNDUP(MONTH(SalesDataTable[[#This Row],[Order Date]])/3,0)</f>
        <v>Q2</v>
      </c>
      <c r="E996" s="4" t="str">
        <f>TEXT(SalesDataTable[[#This Row],[Order Date]],"MMM")</f>
        <v>Jun</v>
      </c>
      <c r="F996" s="4" t="s">
        <v>6</v>
      </c>
      <c r="G996" s="4" t="s">
        <v>7</v>
      </c>
      <c r="H996" s="4" t="s">
        <v>2</v>
      </c>
      <c r="I996" s="4" t="s">
        <v>13</v>
      </c>
      <c r="J996" s="4" t="s">
        <v>9</v>
      </c>
      <c r="K996" s="4" t="s">
        <v>10</v>
      </c>
      <c r="L996" s="9">
        <v>1</v>
      </c>
      <c r="M996" s="6">
        <v>92.31</v>
      </c>
      <c r="N996" s="7">
        <v>0</v>
      </c>
      <c r="O996" s="6">
        <v>45.58</v>
      </c>
      <c r="P996" s="6">
        <f t="shared" si="60"/>
        <v>92.31</v>
      </c>
      <c r="Q996" s="6">
        <f t="shared" si="61"/>
        <v>45.58</v>
      </c>
      <c r="R996" s="6">
        <f t="shared" si="62"/>
        <v>46.730000000000004</v>
      </c>
      <c r="S996" s="8">
        <f t="shared" si="63"/>
        <v>0.50622901094139316</v>
      </c>
      <c r="T996" s="5">
        <f>YEAR(SalesDataTable[[#This Row],[Order Date]])</f>
        <v>2026</v>
      </c>
    </row>
    <row r="997" spans="1:20" ht="15.6">
      <c r="A997" s="2">
        <v>2678</v>
      </c>
      <c r="B997" s="3">
        <v>46177</v>
      </c>
      <c r="C997" s="13">
        <f>YEAR(SalesDataTable[[#This Row],[Order Date]])</f>
        <v>2026</v>
      </c>
      <c r="D997" s="4" t="str">
        <f>"Q"&amp;ROUNDUP(MONTH(SalesDataTable[[#This Row],[Order Date]])/3,0)</f>
        <v>Q2</v>
      </c>
      <c r="E997" s="4" t="str">
        <f>TEXT(SalesDataTable[[#This Row],[Order Date]],"MMM")</f>
        <v>Jun</v>
      </c>
      <c r="F997" s="4" t="s">
        <v>20</v>
      </c>
      <c r="G997" s="4" t="s">
        <v>33</v>
      </c>
      <c r="H997" s="4" t="s">
        <v>8</v>
      </c>
      <c r="I997" s="4" t="s">
        <v>3</v>
      </c>
      <c r="J997" s="4" t="s">
        <v>14</v>
      </c>
      <c r="K997" s="4" t="s">
        <v>32</v>
      </c>
      <c r="L997" s="9">
        <v>12</v>
      </c>
      <c r="M997" s="6">
        <v>47.6</v>
      </c>
      <c r="N997" s="7">
        <v>0.15</v>
      </c>
      <c r="O997" s="6">
        <v>18.670000000000002</v>
      </c>
      <c r="P997" s="6">
        <f t="shared" si="60"/>
        <v>485.52000000000004</v>
      </c>
      <c r="Q997" s="6">
        <f t="shared" si="61"/>
        <v>224.04000000000002</v>
      </c>
      <c r="R997" s="6">
        <f t="shared" si="62"/>
        <v>261.48</v>
      </c>
      <c r="S997" s="8">
        <f t="shared" si="63"/>
        <v>0.53855659911023235</v>
      </c>
      <c r="T997" s="5">
        <f>YEAR(SalesDataTable[[#This Row],[Order Date]])</f>
        <v>2026</v>
      </c>
    </row>
    <row r="998" spans="1:20" ht="15.6">
      <c r="A998" s="2">
        <v>3015</v>
      </c>
      <c r="B998" s="3">
        <v>46177</v>
      </c>
      <c r="C998" s="13">
        <f>YEAR(SalesDataTable[[#This Row],[Order Date]])</f>
        <v>2026</v>
      </c>
      <c r="D998" s="4" t="str">
        <f>"Q"&amp;ROUNDUP(MONTH(SalesDataTable[[#This Row],[Order Date]])/3,0)</f>
        <v>Q2</v>
      </c>
      <c r="E998" s="4" t="str">
        <f>TEXT(SalesDataTable[[#This Row],[Order Date]],"MMM")</f>
        <v>Jun</v>
      </c>
      <c r="F998" s="4" t="s">
        <v>6</v>
      </c>
      <c r="G998" s="4" t="s">
        <v>49</v>
      </c>
      <c r="H998" s="4" t="s">
        <v>2</v>
      </c>
      <c r="I998" s="4" t="s">
        <v>3</v>
      </c>
      <c r="J998" s="4" t="s">
        <v>14</v>
      </c>
      <c r="K998" s="4" t="s">
        <v>32</v>
      </c>
      <c r="L998" s="9">
        <v>1</v>
      </c>
      <c r="M998" s="6">
        <v>45.5</v>
      </c>
      <c r="N998" s="7">
        <v>0.05</v>
      </c>
      <c r="O998" s="6">
        <v>18.89</v>
      </c>
      <c r="P998" s="6">
        <f t="shared" si="60"/>
        <v>43.225000000000001</v>
      </c>
      <c r="Q998" s="6">
        <f t="shared" si="61"/>
        <v>18.89</v>
      </c>
      <c r="R998" s="6">
        <f t="shared" si="62"/>
        <v>24.335000000000001</v>
      </c>
      <c r="S998" s="8">
        <f t="shared" si="63"/>
        <v>0.56298438403701567</v>
      </c>
      <c r="T998" s="5">
        <f>YEAR(SalesDataTable[[#This Row],[Order Date]])</f>
        <v>2026</v>
      </c>
    </row>
    <row r="999" spans="1:20" ht="15.6">
      <c r="A999" s="2">
        <v>3243</v>
      </c>
      <c r="B999" s="3">
        <v>46177</v>
      </c>
      <c r="C999" s="13">
        <f>YEAR(SalesDataTable[[#This Row],[Order Date]])</f>
        <v>2026</v>
      </c>
      <c r="D999" s="4" t="str">
        <f>"Q"&amp;ROUNDUP(MONTH(SalesDataTable[[#This Row],[Order Date]])/3,0)</f>
        <v>Q2</v>
      </c>
      <c r="E999" s="4" t="str">
        <f>TEXT(SalesDataTable[[#This Row],[Order Date]],"MMM")</f>
        <v>Jun</v>
      </c>
      <c r="F999" s="4" t="s">
        <v>11</v>
      </c>
      <c r="G999" s="4" t="s">
        <v>25</v>
      </c>
      <c r="H999" s="4" t="s">
        <v>2</v>
      </c>
      <c r="I999" s="4" t="s">
        <v>3</v>
      </c>
      <c r="J999" s="4" t="s">
        <v>34</v>
      </c>
      <c r="K999" s="4" t="s">
        <v>42</v>
      </c>
      <c r="L999" s="9">
        <v>1</v>
      </c>
      <c r="M999" s="6">
        <v>35.99</v>
      </c>
      <c r="N999" s="7">
        <v>0</v>
      </c>
      <c r="O999" s="6">
        <v>14.05</v>
      </c>
      <c r="P999" s="6">
        <f t="shared" si="60"/>
        <v>35.99</v>
      </c>
      <c r="Q999" s="6">
        <f t="shared" si="61"/>
        <v>14.05</v>
      </c>
      <c r="R999" s="6">
        <f t="shared" si="62"/>
        <v>21.94</v>
      </c>
      <c r="S999" s="8">
        <f t="shared" si="63"/>
        <v>0.60961378160600166</v>
      </c>
      <c r="T999" s="5">
        <f>YEAR(SalesDataTable[[#This Row],[Order Date]])</f>
        <v>2026</v>
      </c>
    </row>
    <row r="1000" spans="1:20" ht="15.6">
      <c r="A1000" s="2">
        <v>3283</v>
      </c>
      <c r="B1000" s="3">
        <v>46177</v>
      </c>
      <c r="C1000" s="13">
        <f>YEAR(SalesDataTable[[#This Row],[Order Date]])</f>
        <v>2026</v>
      </c>
      <c r="D1000" s="4" t="str">
        <f>"Q"&amp;ROUNDUP(MONTH(SalesDataTable[[#This Row],[Order Date]])/3,0)</f>
        <v>Q2</v>
      </c>
      <c r="E1000" s="4" t="str">
        <f>TEXT(SalesDataTable[[#This Row],[Order Date]],"MMM")</f>
        <v>Jun</v>
      </c>
      <c r="F1000" s="4" t="s">
        <v>6</v>
      </c>
      <c r="G1000" s="4" t="s">
        <v>43</v>
      </c>
      <c r="H1000" s="4" t="s">
        <v>28</v>
      </c>
      <c r="I1000" s="4" t="s">
        <v>3</v>
      </c>
      <c r="J1000" s="4" t="s">
        <v>34</v>
      </c>
      <c r="K1000" s="4" t="s">
        <v>38</v>
      </c>
      <c r="L1000" s="9">
        <v>1</v>
      </c>
      <c r="M1000" s="6">
        <v>122.55</v>
      </c>
      <c r="N1000" s="7">
        <v>0</v>
      </c>
      <c r="O1000" s="6">
        <v>68.97</v>
      </c>
      <c r="P1000" s="6">
        <f t="shared" si="60"/>
        <v>122.55</v>
      </c>
      <c r="Q1000" s="6">
        <f t="shared" si="61"/>
        <v>68.97</v>
      </c>
      <c r="R1000" s="6">
        <f t="shared" si="62"/>
        <v>53.58</v>
      </c>
      <c r="S1000" s="8">
        <f t="shared" si="63"/>
        <v>0.43720930232558142</v>
      </c>
      <c r="T1000" s="5">
        <f>YEAR(SalesDataTable[[#This Row],[Order Date]])</f>
        <v>2026</v>
      </c>
    </row>
    <row r="1001" spans="1:20" ht="15.6">
      <c r="A1001" s="2">
        <v>3966</v>
      </c>
      <c r="B1001" s="3">
        <v>46177</v>
      </c>
      <c r="C1001" s="13">
        <f>YEAR(SalesDataTable[[#This Row],[Order Date]])</f>
        <v>2026</v>
      </c>
      <c r="D1001" s="4" t="str">
        <f>"Q"&amp;ROUNDUP(MONTH(SalesDataTable[[#This Row],[Order Date]])/3,0)</f>
        <v>Q2</v>
      </c>
      <c r="E1001" s="4" t="str">
        <f>TEXT(SalesDataTable[[#This Row],[Order Date]],"MMM")</f>
        <v>Jun</v>
      </c>
      <c r="F1001" s="4" t="s">
        <v>20</v>
      </c>
      <c r="G1001" s="4" t="s">
        <v>33</v>
      </c>
      <c r="H1001" s="4" t="s">
        <v>2</v>
      </c>
      <c r="I1001" s="4" t="s">
        <v>13</v>
      </c>
      <c r="J1001" s="4" t="s">
        <v>34</v>
      </c>
      <c r="K1001" s="4" t="s">
        <v>38</v>
      </c>
      <c r="L1001" s="9">
        <v>3</v>
      </c>
      <c r="M1001" s="6">
        <v>126.22</v>
      </c>
      <c r="N1001" s="7">
        <v>0</v>
      </c>
      <c r="O1001" s="6">
        <v>69.599999999999994</v>
      </c>
      <c r="P1001" s="6">
        <f t="shared" si="60"/>
        <v>378.65999999999997</v>
      </c>
      <c r="Q1001" s="6">
        <f t="shared" si="61"/>
        <v>208.79999999999998</v>
      </c>
      <c r="R1001" s="6">
        <f t="shared" si="62"/>
        <v>169.85999999999999</v>
      </c>
      <c r="S1001" s="8">
        <f t="shared" si="63"/>
        <v>0.4485818412295991</v>
      </c>
      <c r="T1001" s="5">
        <f>YEAR(SalesDataTable[[#This Row],[Order Date]])</f>
        <v>2026</v>
      </c>
    </row>
    <row r="1002" spans="1:20" ht="15.6">
      <c r="A1002" s="2">
        <v>1349</v>
      </c>
      <c r="B1002" s="3">
        <v>46178</v>
      </c>
      <c r="C1002" s="13">
        <f>YEAR(SalesDataTable[[#This Row],[Order Date]])</f>
        <v>2026</v>
      </c>
      <c r="D1002" s="4" t="str">
        <f>"Q"&amp;ROUNDUP(MONTH(SalesDataTable[[#This Row],[Order Date]])/3,0)</f>
        <v>Q2</v>
      </c>
      <c r="E1002" s="4" t="str">
        <f>TEXT(SalesDataTable[[#This Row],[Order Date]],"MMM")</f>
        <v>Jun</v>
      </c>
      <c r="F1002" s="4" t="s">
        <v>0</v>
      </c>
      <c r="G1002" s="4" t="s">
        <v>50</v>
      </c>
      <c r="H1002" s="4" t="s">
        <v>19</v>
      </c>
      <c r="I1002" s="4" t="s">
        <v>3</v>
      </c>
      <c r="J1002" s="4" t="s">
        <v>9</v>
      </c>
      <c r="K1002" s="4" t="s">
        <v>10</v>
      </c>
      <c r="L1002" s="9">
        <v>6</v>
      </c>
      <c r="M1002" s="6">
        <v>91.98</v>
      </c>
      <c r="N1002" s="7">
        <v>0.05</v>
      </c>
      <c r="O1002" s="6">
        <v>46.46</v>
      </c>
      <c r="P1002" s="6">
        <f t="shared" si="60"/>
        <v>524.28599999999994</v>
      </c>
      <c r="Q1002" s="6">
        <f t="shared" si="61"/>
        <v>278.76</v>
      </c>
      <c r="R1002" s="6">
        <f t="shared" si="62"/>
        <v>245.52599999999995</v>
      </c>
      <c r="S1002" s="8">
        <f t="shared" si="63"/>
        <v>0.46830546686350577</v>
      </c>
      <c r="T1002" s="5">
        <f>YEAR(SalesDataTable[[#This Row],[Order Date]])</f>
        <v>2026</v>
      </c>
    </row>
    <row r="1003" spans="1:20" ht="15.6">
      <c r="A1003" s="2">
        <v>2333</v>
      </c>
      <c r="B1003" s="3">
        <v>46178</v>
      </c>
      <c r="C1003" s="13">
        <f>YEAR(SalesDataTable[[#This Row],[Order Date]])</f>
        <v>2026</v>
      </c>
      <c r="D1003" s="4" t="str">
        <f>"Q"&amp;ROUNDUP(MONTH(SalesDataTable[[#This Row],[Order Date]])/3,0)</f>
        <v>Q2</v>
      </c>
      <c r="E1003" s="4" t="str">
        <f>TEXT(SalesDataTable[[#This Row],[Order Date]],"MMM")</f>
        <v>Jun</v>
      </c>
      <c r="F1003" s="4" t="s">
        <v>11</v>
      </c>
      <c r="G1003" s="4" t="s">
        <v>25</v>
      </c>
      <c r="H1003" s="4" t="s">
        <v>2</v>
      </c>
      <c r="I1003" s="4" t="s">
        <v>16</v>
      </c>
      <c r="J1003" s="4" t="s">
        <v>23</v>
      </c>
      <c r="K1003" s="4" t="s">
        <v>51</v>
      </c>
      <c r="L1003" s="9">
        <v>1</v>
      </c>
      <c r="M1003" s="6">
        <v>125.32</v>
      </c>
      <c r="N1003" s="7">
        <v>0</v>
      </c>
      <c r="O1003" s="6">
        <v>59.03</v>
      </c>
      <c r="P1003" s="6">
        <f t="shared" si="60"/>
        <v>125.32</v>
      </c>
      <c r="Q1003" s="6">
        <f t="shared" si="61"/>
        <v>59.03</v>
      </c>
      <c r="R1003" s="6">
        <f t="shared" si="62"/>
        <v>66.289999999999992</v>
      </c>
      <c r="S1003" s="8">
        <f t="shared" si="63"/>
        <v>0.52896584743057773</v>
      </c>
      <c r="T1003" s="5">
        <f>YEAR(SalesDataTable[[#This Row],[Order Date]])</f>
        <v>2026</v>
      </c>
    </row>
    <row r="1004" spans="1:20" ht="15.6">
      <c r="A1004" s="2">
        <v>2628</v>
      </c>
      <c r="B1004" s="3">
        <v>46178</v>
      </c>
      <c r="C1004" s="13">
        <f>YEAR(SalesDataTable[[#This Row],[Order Date]])</f>
        <v>2026</v>
      </c>
      <c r="D1004" s="4" t="str">
        <f>"Q"&amp;ROUNDUP(MONTH(SalesDataTable[[#This Row],[Order Date]])/3,0)</f>
        <v>Q2</v>
      </c>
      <c r="E1004" s="4" t="str">
        <f>TEXT(SalesDataTable[[#This Row],[Order Date]],"MMM")</f>
        <v>Jun</v>
      </c>
      <c r="F1004" s="4" t="s">
        <v>20</v>
      </c>
      <c r="G1004" s="4" t="s">
        <v>33</v>
      </c>
      <c r="H1004" s="4" t="s">
        <v>28</v>
      </c>
      <c r="I1004" s="4" t="s">
        <v>3</v>
      </c>
      <c r="J1004" s="4" t="s">
        <v>14</v>
      </c>
      <c r="K1004" s="4" t="s">
        <v>48</v>
      </c>
      <c r="L1004" s="9">
        <v>2</v>
      </c>
      <c r="M1004" s="6">
        <v>167.26</v>
      </c>
      <c r="N1004" s="7">
        <v>0</v>
      </c>
      <c r="O1004" s="6">
        <v>89.65</v>
      </c>
      <c r="P1004" s="6">
        <f t="shared" si="60"/>
        <v>334.52</v>
      </c>
      <c r="Q1004" s="6">
        <f t="shared" si="61"/>
        <v>179.3</v>
      </c>
      <c r="R1004" s="6">
        <f t="shared" si="62"/>
        <v>155.21999999999997</v>
      </c>
      <c r="S1004" s="8">
        <f t="shared" si="63"/>
        <v>0.46400813105344968</v>
      </c>
      <c r="T1004" s="5">
        <f>YEAR(SalesDataTable[[#This Row],[Order Date]])</f>
        <v>2026</v>
      </c>
    </row>
    <row r="1005" spans="1:20" ht="15.6">
      <c r="A1005" s="2">
        <v>2718</v>
      </c>
      <c r="B1005" s="3">
        <v>46178</v>
      </c>
      <c r="C1005" s="13">
        <f>YEAR(SalesDataTable[[#This Row],[Order Date]])</f>
        <v>2026</v>
      </c>
      <c r="D1005" s="4" t="str">
        <f>"Q"&amp;ROUNDUP(MONTH(SalesDataTable[[#This Row],[Order Date]])/3,0)</f>
        <v>Q2</v>
      </c>
      <c r="E1005" s="4" t="str">
        <f>TEXT(SalesDataTable[[#This Row],[Order Date]],"MMM")</f>
        <v>Jun</v>
      </c>
      <c r="F1005" s="4" t="s">
        <v>0</v>
      </c>
      <c r="G1005" s="4" t="s">
        <v>1</v>
      </c>
      <c r="H1005" s="4" t="s">
        <v>28</v>
      </c>
      <c r="I1005" s="4" t="s">
        <v>3</v>
      </c>
      <c r="J1005" s="4" t="s">
        <v>4</v>
      </c>
      <c r="K1005" s="4" t="s">
        <v>5</v>
      </c>
      <c r="L1005" s="9">
        <v>1</v>
      </c>
      <c r="M1005" s="6">
        <v>80.19</v>
      </c>
      <c r="N1005" s="7">
        <v>0</v>
      </c>
      <c r="O1005" s="6">
        <v>42.18</v>
      </c>
      <c r="P1005" s="6">
        <f t="shared" si="60"/>
        <v>80.19</v>
      </c>
      <c r="Q1005" s="6">
        <f t="shared" si="61"/>
        <v>42.18</v>
      </c>
      <c r="R1005" s="6">
        <f t="shared" si="62"/>
        <v>38.01</v>
      </c>
      <c r="S1005" s="8">
        <f t="shared" si="63"/>
        <v>0.47399925177702956</v>
      </c>
      <c r="T1005" s="5">
        <f>YEAR(SalesDataTable[[#This Row],[Order Date]])</f>
        <v>2026</v>
      </c>
    </row>
    <row r="1006" spans="1:20" ht="15.6">
      <c r="A1006" s="2">
        <v>3185</v>
      </c>
      <c r="B1006" s="3">
        <v>46178</v>
      </c>
      <c r="C1006" s="13">
        <f>YEAR(SalesDataTable[[#This Row],[Order Date]])</f>
        <v>2026</v>
      </c>
      <c r="D1006" s="4" t="str">
        <f>"Q"&amp;ROUNDUP(MONTH(SalesDataTable[[#This Row],[Order Date]])/3,0)</f>
        <v>Q2</v>
      </c>
      <c r="E1006" s="4" t="str">
        <f>TEXT(SalesDataTable[[#This Row],[Order Date]],"MMM")</f>
        <v>Jun</v>
      </c>
      <c r="F1006" s="4" t="s">
        <v>0</v>
      </c>
      <c r="G1006" s="4" t="s">
        <v>50</v>
      </c>
      <c r="H1006" s="4" t="s">
        <v>2</v>
      </c>
      <c r="I1006" s="4" t="s">
        <v>13</v>
      </c>
      <c r="J1006" s="4" t="s">
        <v>4</v>
      </c>
      <c r="K1006" s="4" t="s">
        <v>22</v>
      </c>
      <c r="L1006" s="9">
        <v>1</v>
      </c>
      <c r="M1006" s="6">
        <v>49.86</v>
      </c>
      <c r="N1006" s="7">
        <v>0</v>
      </c>
      <c r="O1006" s="6">
        <v>22.72</v>
      </c>
      <c r="P1006" s="6">
        <f t="shared" si="60"/>
        <v>49.86</v>
      </c>
      <c r="Q1006" s="6">
        <f t="shared" si="61"/>
        <v>22.72</v>
      </c>
      <c r="R1006" s="6">
        <f t="shared" si="62"/>
        <v>27.14</v>
      </c>
      <c r="S1006" s="8">
        <f t="shared" si="63"/>
        <v>0.5443241075010028</v>
      </c>
      <c r="T1006" s="5">
        <f>YEAR(SalesDataTable[[#This Row],[Order Date]])</f>
        <v>2026</v>
      </c>
    </row>
    <row r="1007" spans="1:20" ht="15.6">
      <c r="A1007" s="2">
        <v>4495</v>
      </c>
      <c r="B1007" s="3">
        <v>46178</v>
      </c>
      <c r="C1007" s="13">
        <f>YEAR(SalesDataTable[[#This Row],[Order Date]])</f>
        <v>2026</v>
      </c>
      <c r="D1007" s="4" t="str">
        <f>"Q"&amp;ROUNDUP(MONTH(SalesDataTable[[#This Row],[Order Date]])/3,0)</f>
        <v>Q2</v>
      </c>
      <c r="E1007" s="4" t="str">
        <f>TEXT(SalesDataTable[[#This Row],[Order Date]],"MMM")</f>
        <v>Jun</v>
      </c>
      <c r="F1007" s="4" t="s">
        <v>11</v>
      </c>
      <c r="G1007" s="4" t="s">
        <v>39</v>
      </c>
      <c r="H1007" s="4" t="s">
        <v>19</v>
      </c>
      <c r="I1007" s="4" t="s">
        <v>13</v>
      </c>
      <c r="J1007" s="4" t="s">
        <v>23</v>
      </c>
      <c r="K1007" s="4" t="s">
        <v>29</v>
      </c>
      <c r="L1007" s="9">
        <v>2</v>
      </c>
      <c r="M1007" s="6">
        <v>195.51</v>
      </c>
      <c r="N1007" s="7">
        <v>0</v>
      </c>
      <c r="O1007" s="6">
        <v>102.97</v>
      </c>
      <c r="P1007" s="6">
        <f t="shared" si="60"/>
        <v>391.02</v>
      </c>
      <c r="Q1007" s="6">
        <f t="shared" si="61"/>
        <v>205.94</v>
      </c>
      <c r="R1007" s="6">
        <f t="shared" si="62"/>
        <v>185.07999999999998</v>
      </c>
      <c r="S1007" s="8">
        <f t="shared" si="63"/>
        <v>0.47332617257429288</v>
      </c>
      <c r="T1007" s="5">
        <f>YEAR(SalesDataTable[[#This Row],[Order Date]])</f>
        <v>2026</v>
      </c>
    </row>
    <row r="1008" spans="1:20" ht="15.6">
      <c r="A1008" s="2">
        <v>815</v>
      </c>
      <c r="B1008" s="3">
        <v>46179</v>
      </c>
      <c r="C1008" s="13">
        <f>YEAR(SalesDataTable[[#This Row],[Order Date]])</f>
        <v>2026</v>
      </c>
      <c r="D1008" s="4" t="str">
        <f>"Q"&amp;ROUNDUP(MONTH(SalesDataTable[[#This Row],[Order Date]])/3,0)</f>
        <v>Q2</v>
      </c>
      <c r="E1008" s="4" t="str">
        <f>TEXT(SalesDataTable[[#This Row],[Order Date]],"MMM")</f>
        <v>Jun</v>
      </c>
      <c r="F1008" s="4" t="s">
        <v>0</v>
      </c>
      <c r="G1008" s="4" t="s">
        <v>1</v>
      </c>
      <c r="H1008" s="4" t="s">
        <v>19</v>
      </c>
      <c r="I1008" s="4" t="s">
        <v>13</v>
      </c>
      <c r="J1008" s="4" t="s">
        <v>34</v>
      </c>
      <c r="K1008" s="4" t="s">
        <v>35</v>
      </c>
      <c r="L1008" s="9">
        <v>1</v>
      </c>
      <c r="M1008" s="6">
        <v>39.61</v>
      </c>
      <c r="N1008" s="7">
        <v>0</v>
      </c>
      <c r="O1008" s="6">
        <v>14.75</v>
      </c>
      <c r="P1008" s="6">
        <f t="shared" si="60"/>
        <v>39.61</v>
      </c>
      <c r="Q1008" s="6">
        <f t="shared" si="61"/>
        <v>14.75</v>
      </c>
      <c r="R1008" s="6">
        <f t="shared" si="62"/>
        <v>24.86</v>
      </c>
      <c r="S1008" s="8">
        <f t="shared" si="63"/>
        <v>0.62761928805857103</v>
      </c>
      <c r="T1008" s="5">
        <f>YEAR(SalesDataTable[[#This Row],[Order Date]])</f>
        <v>2026</v>
      </c>
    </row>
    <row r="1009" spans="1:20" ht="15.6">
      <c r="A1009" s="2">
        <v>1140</v>
      </c>
      <c r="B1009" s="3">
        <v>46179</v>
      </c>
      <c r="C1009" s="13">
        <f>YEAR(SalesDataTable[[#This Row],[Order Date]])</f>
        <v>2026</v>
      </c>
      <c r="D1009" s="4" t="str">
        <f>"Q"&amp;ROUNDUP(MONTH(SalesDataTable[[#This Row],[Order Date]])/3,0)</f>
        <v>Q2</v>
      </c>
      <c r="E1009" s="4" t="str">
        <f>TEXT(SalesDataTable[[#This Row],[Order Date]],"MMM")</f>
        <v>Jun</v>
      </c>
      <c r="F1009" s="4" t="s">
        <v>6</v>
      </c>
      <c r="G1009" s="4" t="s">
        <v>7</v>
      </c>
      <c r="H1009" s="4" t="s">
        <v>19</v>
      </c>
      <c r="I1009" s="4" t="s">
        <v>3</v>
      </c>
      <c r="J1009" s="4" t="s">
        <v>9</v>
      </c>
      <c r="K1009" s="4" t="s">
        <v>46</v>
      </c>
      <c r="L1009" s="9">
        <v>1</v>
      </c>
      <c r="M1009" s="6">
        <v>70.86</v>
      </c>
      <c r="N1009" s="7">
        <v>0</v>
      </c>
      <c r="O1009" s="6">
        <v>31.47</v>
      </c>
      <c r="P1009" s="6">
        <f t="shared" si="60"/>
        <v>70.86</v>
      </c>
      <c r="Q1009" s="6">
        <f t="shared" si="61"/>
        <v>31.47</v>
      </c>
      <c r="R1009" s="6">
        <f t="shared" si="62"/>
        <v>39.39</v>
      </c>
      <c r="S1009" s="8">
        <f t="shared" si="63"/>
        <v>0.55588484335309063</v>
      </c>
      <c r="T1009" s="5">
        <f>YEAR(SalesDataTable[[#This Row],[Order Date]])</f>
        <v>2026</v>
      </c>
    </row>
    <row r="1010" spans="1:20" ht="15.6">
      <c r="A1010" s="2">
        <v>1544</v>
      </c>
      <c r="B1010" s="3">
        <v>46179</v>
      </c>
      <c r="C1010" s="13">
        <f>YEAR(SalesDataTable[[#This Row],[Order Date]])</f>
        <v>2026</v>
      </c>
      <c r="D1010" s="4" t="str">
        <f>"Q"&amp;ROUNDUP(MONTH(SalesDataTable[[#This Row],[Order Date]])/3,0)</f>
        <v>Q2</v>
      </c>
      <c r="E1010" s="4" t="str">
        <f>TEXT(SalesDataTable[[#This Row],[Order Date]],"MMM")</f>
        <v>Jun</v>
      </c>
      <c r="F1010" s="4" t="s">
        <v>20</v>
      </c>
      <c r="G1010" s="4" t="s">
        <v>31</v>
      </c>
      <c r="H1010" s="4" t="s">
        <v>8</v>
      </c>
      <c r="I1010" s="4" t="s">
        <v>3</v>
      </c>
      <c r="J1010" s="4" t="s">
        <v>34</v>
      </c>
      <c r="K1010" s="4" t="s">
        <v>35</v>
      </c>
      <c r="L1010" s="9">
        <v>8</v>
      </c>
      <c r="M1010" s="6">
        <v>40.46</v>
      </c>
      <c r="N1010" s="7">
        <v>0.2</v>
      </c>
      <c r="O1010" s="6">
        <v>14.7</v>
      </c>
      <c r="P1010" s="6">
        <f t="shared" si="60"/>
        <v>258.94400000000002</v>
      </c>
      <c r="Q1010" s="6">
        <f t="shared" si="61"/>
        <v>117.6</v>
      </c>
      <c r="R1010" s="6">
        <f t="shared" si="62"/>
        <v>141.34400000000002</v>
      </c>
      <c r="S1010" s="8">
        <f t="shared" si="63"/>
        <v>0.54584775086505199</v>
      </c>
      <c r="T1010" s="5">
        <f>YEAR(SalesDataTable[[#This Row],[Order Date]])</f>
        <v>2026</v>
      </c>
    </row>
    <row r="1011" spans="1:20" ht="15.6">
      <c r="A1011" s="2">
        <v>2420</v>
      </c>
      <c r="B1011" s="3">
        <v>46179</v>
      </c>
      <c r="C1011" s="13">
        <f>YEAR(SalesDataTable[[#This Row],[Order Date]])</f>
        <v>2026</v>
      </c>
      <c r="D1011" s="4" t="str">
        <f>"Q"&amp;ROUNDUP(MONTH(SalesDataTable[[#This Row],[Order Date]])/3,0)</f>
        <v>Q2</v>
      </c>
      <c r="E1011" s="4" t="str">
        <f>TEXT(SalesDataTable[[#This Row],[Order Date]],"MMM")</f>
        <v>Jun</v>
      </c>
      <c r="F1011" s="4" t="s">
        <v>11</v>
      </c>
      <c r="G1011" s="4" t="s">
        <v>25</v>
      </c>
      <c r="H1011" s="4" t="s">
        <v>2</v>
      </c>
      <c r="I1011" s="4" t="s">
        <v>13</v>
      </c>
      <c r="J1011" s="4" t="s">
        <v>14</v>
      </c>
      <c r="K1011" s="4" t="s">
        <v>44</v>
      </c>
      <c r="L1011" s="9">
        <v>1</v>
      </c>
      <c r="M1011" s="6">
        <v>131.79</v>
      </c>
      <c r="N1011" s="7">
        <v>0</v>
      </c>
      <c r="O1011" s="6">
        <v>68.22</v>
      </c>
      <c r="P1011" s="6">
        <f t="shared" si="60"/>
        <v>131.79</v>
      </c>
      <c r="Q1011" s="6">
        <f t="shared" si="61"/>
        <v>68.22</v>
      </c>
      <c r="R1011" s="6">
        <f t="shared" si="62"/>
        <v>63.569999999999993</v>
      </c>
      <c r="S1011" s="8">
        <f t="shared" si="63"/>
        <v>0.48235829729114499</v>
      </c>
      <c r="T1011" s="5">
        <f>YEAR(SalesDataTable[[#This Row],[Order Date]])</f>
        <v>2026</v>
      </c>
    </row>
    <row r="1012" spans="1:20" ht="15.6">
      <c r="A1012" s="2">
        <v>2805</v>
      </c>
      <c r="B1012" s="3">
        <v>46179</v>
      </c>
      <c r="C1012" s="13">
        <f>YEAR(SalesDataTable[[#This Row],[Order Date]])</f>
        <v>2026</v>
      </c>
      <c r="D1012" s="4" t="str">
        <f>"Q"&amp;ROUNDUP(MONTH(SalesDataTable[[#This Row],[Order Date]])/3,0)</f>
        <v>Q2</v>
      </c>
      <c r="E1012" s="4" t="str">
        <f>TEXT(SalesDataTable[[#This Row],[Order Date]],"MMM")</f>
        <v>Jun</v>
      </c>
      <c r="F1012" s="4" t="s">
        <v>11</v>
      </c>
      <c r="G1012" s="4" t="s">
        <v>39</v>
      </c>
      <c r="H1012" s="4" t="s">
        <v>8</v>
      </c>
      <c r="I1012" s="4" t="s">
        <v>3</v>
      </c>
      <c r="J1012" s="4" t="s">
        <v>23</v>
      </c>
      <c r="K1012" s="4" t="s">
        <v>24</v>
      </c>
      <c r="L1012" s="9">
        <v>12</v>
      </c>
      <c r="M1012" s="6">
        <v>338.45</v>
      </c>
      <c r="N1012" s="7">
        <v>0.1</v>
      </c>
      <c r="O1012" s="6">
        <v>196.78</v>
      </c>
      <c r="P1012" s="6">
        <f t="shared" si="60"/>
        <v>3655.2599999999998</v>
      </c>
      <c r="Q1012" s="6">
        <f t="shared" si="61"/>
        <v>2361.36</v>
      </c>
      <c r="R1012" s="6">
        <f t="shared" si="62"/>
        <v>1293.8999999999996</v>
      </c>
      <c r="S1012" s="8">
        <f t="shared" si="63"/>
        <v>0.35398302719915947</v>
      </c>
      <c r="T1012" s="5">
        <f>YEAR(SalesDataTable[[#This Row],[Order Date]])</f>
        <v>2026</v>
      </c>
    </row>
    <row r="1013" spans="1:20" ht="15.6">
      <c r="A1013" s="2">
        <v>3160</v>
      </c>
      <c r="B1013" s="3">
        <v>46179</v>
      </c>
      <c r="C1013" s="13">
        <f>YEAR(SalesDataTable[[#This Row],[Order Date]])</f>
        <v>2026</v>
      </c>
      <c r="D1013" s="4" t="str">
        <f>"Q"&amp;ROUNDUP(MONTH(SalesDataTable[[#This Row],[Order Date]])/3,0)</f>
        <v>Q2</v>
      </c>
      <c r="E1013" s="4" t="str">
        <f>TEXT(SalesDataTable[[#This Row],[Order Date]],"MMM")</f>
        <v>Jun</v>
      </c>
      <c r="F1013" s="4" t="s">
        <v>11</v>
      </c>
      <c r="G1013" s="4" t="s">
        <v>18</v>
      </c>
      <c r="H1013" s="4" t="s">
        <v>19</v>
      </c>
      <c r="I1013" s="4" t="s">
        <v>3</v>
      </c>
      <c r="J1013" s="4" t="s">
        <v>34</v>
      </c>
      <c r="K1013" s="4" t="s">
        <v>35</v>
      </c>
      <c r="L1013" s="9">
        <v>2</v>
      </c>
      <c r="M1013" s="6">
        <v>40.99</v>
      </c>
      <c r="N1013" s="7">
        <v>0</v>
      </c>
      <c r="O1013" s="6">
        <v>14.53</v>
      </c>
      <c r="P1013" s="6">
        <f t="shared" si="60"/>
        <v>81.98</v>
      </c>
      <c r="Q1013" s="6">
        <f t="shared" si="61"/>
        <v>29.06</v>
      </c>
      <c r="R1013" s="6">
        <f t="shared" si="62"/>
        <v>52.92</v>
      </c>
      <c r="S1013" s="8">
        <f t="shared" si="63"/>
        <v>0.64552329836545497</v>
      </c>
      <c r="T1013" s="5">
        <f>YEAR(SalesDataTable[[#This Row],[Order Date]])</f>
        <v>2026</v>
      </c>
    </row>
    <row r="1014" spans="1:20" ht="15.6">
      <c r="A1014" s="2">
        <v>3278</v>
      </c>
      <c r="B1014" s="3">
        <v>46179</v>
      </c>
      <c r="C1014" s="13">
        <f>YEAR(SalesDataTable[[#This Row],[Order Date]])</f>
        <v>2026</v>
      </c>
      <c r="D1014" s="4" t="str">
        <f>"Q"&amp;ROUNDUP(MONTH(SalesDataTable[[#This Row],[Order Date]])/3,0)</f>
        <v>Q2</v>
      </c>
      <c r="E1014" s="4" t="str">
        <f>TEXT(SalesDataTable[[#This Row],[Order Date]],"MMM")</f>
        <v>Jun</v>
      </c>
      <c r="F1014" s="4" t="s">
        <v>6</v>
      </c>
      <c r="G1014" s="4" t="s">
        <v>43</v>
      </c>
      <c r="H1014" s="4" t="s">
        <v>19</v>
      </c>
      <c r="I1014" s="4" t="s">
        <v>3</v>
      </c>
      <c r="J1014" s="4" t="s">
        <v>4</v>
      </c>
      <c r="K1014" s="4" t="s">
        <v>30</v>
      </c>
      <c r="L1014" s="9">
        <v>1</v>
      </c>
      <c r="M1014" s="6">
        <v>101.85</v>
      </c>
      <c r="N1014" s="7">
        <v>0</v>
      </c>
      <c r="O1014" s="6">
        <v>51.59</v>
      </c>
      <c r="P1014" s="6">
        <f t="shared" si="60"/>
        <v>101.85</v>
      </c>
      <c r="Q1014" s="6">
        <f t="shared" si="61"/>
        <v>51.59</v>
      </c>
      <c r="R1014" s="6">
        <f t="shared" si="62"/>
        <v>50.259999999999991</v>
      </c>
      <c r="S1014" s="8">
        <f t="shared" si="63"/>
        <v>0.49347079037800679</v>
      </c>
      <c r="T1014" s="5">
        <f>YEAR(SalesDataTable[[#This Row],[Order Date]])</f>
        <v>2026</v>
      </c>
    </row>
    <row r="1015" spans="1:20" ht="15.6">
      <c r="A1015" s="2">
        <v>3555</v>
      </c>
      <c r="B1015" s="3">
        <v>46179</v>
      </c>
      <c r="C1015" s="13">
        <f>YEAR(SalesDataTable[[#This Row],[Order Date]])</f>
        <v>2026</v>
      </c>
      <c r="D1015" s="4" t="str">
        <f>"Q"&amp;ROUNDUP(MONTH(SalesDataTable[[#This Row],[Order Date]])/3,0)</f>
        <v>Q2</v>
      </c>
      <c r="E1015" s="4" t="str">
        <f>TEXT(SalesDataTable[[#This Row],[Order Date]],"MMM")</f>
        <v>Jun</v>
      </c>
      <c r="F1015" s="4" t="s">
        <v>11</v>
      </c>
      <c r="G1015" s="4" t="s">
        <v>12</v>
      </c>
      <c r="H1015" s="4" t="s">
        <v>8</v>
      </c>
      <c r="I1015" s="4" t="s">
        <v>16</v>
      </c>
      <c r="J1015" s="4" t="s">
        <v>23</v>
      </c>
      <c r="K1015" s="4" t="s">
        <v>24</v>
      </c>
      <c r="L1015" s="9">
        <v>4</v>
      </c>
      <c r="M1015" s="6">
        <v>346.14</v>
      </c>
      <c r="N1015" s="7">
        <v>0.05</v>
      </c>
      <c r="O1015" s="6">
        <v>198.97</v>
      </c>
      <c r="P1015" s="6">
        <f t="shared" si="60"/>
        <v>1315.3319999999999</v>
      </c>
      <c r="Q1015" s="6">
        <f t="shared" si="61"/>
        <v>795.88</v>
      </c>
      <c r="R1015" s="6">
        <f t="shared" si="62"/>
        <v>519.45199999999988</v>
      </c>
      <c r="S1015" s="8">
        <f t="shared" si="63"/>
        <v>0.39492082607280893</v>
      </c>
      <c r="T1015" s="5">
        <f>YEAR(SalesDataTable[[#This Row],[Order Date]])</f>
        <v>2026</v>
      </c>
    </row>
    <row r="1016" spans="1:20" ht="15.6">
      <c r="A1016" s="2">
        <v>3702</v>
      </c>
      <c r="B1016" s="3">
        <v>46179</v>
      </c>
      <c r="C1016" s="13">
        <f>YEAR(SalesDataTable[[#This Row],[Order Date]])</f>
        <v>2026</v>
      </c>
      <c r="D1016" s="4" t="str">
        <f>"Q"&amp;ROUNDUP(MONTH(SalesDataTable[[#This Row],[Order Date]])/3,0)</f>
        <v>Q2</v>
      </c>
      <c r="E1016" s="4" t="str">
        <f>TEXT(SalesDataTable[[#This Row],[Order Date]],"MMM")</f>
        <v>Jun</v>
      </c>
      <c r="F1016" s="4" t="s">
        <v>0</v>
      </c>
      <c r="G1016" s="4" t="s">
        <v>36</v>
      </c>
      <c r="H1016" s="4" t="s">
        <v>19</v>
      </c>
      <c r="I1016" s="4" t="s">
        <v>16</v>
      </c>
      <c r="J1016" s="4" t="s">
        <v>4</v>
      </c>
      <c r="K1016" s="4" t="s">
        <v>5</v>
      </c>
      <c r="L1016" s="9">
        <v>2</v>
      </c>
      <c r="M1016" s="6">
        <v>83.28</v>
      </c>
      <c r="N1016" s="7">
        <v>0</v>
      </c>
      <c r="O1016" s="6">
        <v>43.56</v>
      </c>
      <c r="P1016" s="6">
        <f t="shared" si="60"/>
        <v>166.56</v>
      </c>
      <c r="Q1016" s="6">
        <f t="shared" si="61"/>
        <v>87.12</v>
      </c>
      <c r="R1016" s="6">
        <f t="shared" si="62"/>
        <v>79.44</v>
      </c>
      <c r="S1016" s="8">
        <f t="shared" si="63"/>
        <v>0.47694524495677232</v>
      </c>
      <c r="T1016" s="5">
        <f>YEAR(SalesDataTable[[#This Row],[Order Date]])</f>
        <v>2026</v>
      </c>
    </row>
    <row r="1017" spans="1:20" ht="15.6">
      <c r="A1017" s="2">
        <v>4349</v>
      </c>
      <c r="B1017" s="3">
        <v>46179</v>
      </c>
      <c r="C1017" s="13">
        <f>YEAR(SalesDataTable[[#This Row],[Order Date]])</f>
        <v>2026</v>
      </c>
      <c r="D1017" s="4" t="str">
        <f>"Q"&amp;ROUNDUP(MONTH(SalesDataTable[[#This Row],[Order Date]])/3,0)</f>
        <v>Q2</v>
      </c>
      <c r="E1017" s="4" t="str">
        <f>TEXT(SalesDataTable[[#This Row],[Order Date]],"MMM")</f>
        <v>Jun</v>
      </c>
      <c r="F1017" s="4" t="s">
        <v>20</v>
      </c>
      <c r="G1017" s="4" t="s">
        <v>31</v>
      </c>
      <c r="H1017" s="4" t="s">
        <v>19</v>
      </c>
      <c r="I1017" s="4" t="s">
        <v>16</v>
      </c>
      <c r="J1017" s="4" t="s">
        <v>4</v>
      </c>
      <c r="K1017" s="4" t="s">
        <v>5</v>
      </c>
      <c r="L1017" s="9">
        <v>1</v>
      </c>
      <c r="M1017" s="6">
        <v>80.349999999999994</v>
      </c>
      <c r="N1017" s="7">
        <v>0.15</v>
      </c>
      <c r="O1017" s="6">
        <v>43.51</v>
      </c>
      <c r="P1017" s="6">
        <f t="shared" si="60"/>
        <v>68.297499999999999</v>
      </c>
      <c r="Q1017" s="6">
        <f t="shared" si="61"/>
        <v>43.51</v>
      </c>
      <c r="R1017" s="6">
        <f t="shared" si="62"/>
        <v>24.787500000000001</v>
      </c>
      <c r="S1017" s="8">
        <f t="shared" si="63"/>
        <v>0.3629342216040119</v>
      </c>
      <c r="T1017" s="5">
        <f>YEAR(SalesDataTable[[#This Row],[Order Date]])</f>
        <v>2026</v>
      </c>
    </row>
    <row r="1018" spans="1:20" ht="15.6">
      <c r="A1018" s="2">
        <v>4989</v>
      </c>
      <c r="B1018" s="3">
        <v>46179</v>
      </c>
      <c r="C1018" s="13">
        <f>YEAR(SalesDataTable[[#This Row],[Order Date]])</f>
        <v>2026</v>
      </c>
      <c r="D1018" s="4" t="str">
        <f>"Q"&amp;ROUNDUP(MONTH(SalesDataTable[[#This Row],[Order Date]])/3,0)</f>
        <v>Q2</v>
      </c>
      <c r="E1018" s="4" t="str">
        <f>TEXT(SalesDataTable[[#This Row],[Order Date]],"MMM")</f>
        <v>Jun</v>
      </c>
      <c r="F1018" s="4" t="s">
        <v>6</v>
      </c>
      <c r="G1018" s="4" t="s">
        <v>7</v>
      </c>
      <c r="H1018" s="4" t="s">
        <v>2</v>
      </c>
      <c r="I1018" s="4" t="s">
        <v>3</v>
      </c>
      <c r="J1018" s="4" t="s">
        <v>4</v>
      </c>
      <c r="K1018" s="4" t="s">
        <v>26</v>
      </c>
      <c r="L1018" s="9">
        <v>1</v>
      </c>
      <c r="M1018" s="6">
        <v>40.86</v>
      </c>
      <c r="N1018" s="7">
        <v>0.05</v>
      </c>
      <c r="O1018" s="6">
        <v>16.899999999999999</v>
      </c>
      <c r="P1018" s="6">
        <f t="shared" si="60"/>
        <v>38.817</v>
      </c>
      <c r="Q1018" s="6">
        <f t="shared" si="61"/>
        <v>16.899999999999999</v>
      </c>
      <c r="R1018" s="6">
        <f t="shared" si="62"/>
        <v>21.917000000000002</v>
      </c>
      <c r="S1018" s="8">
        <f t="shared" si="63"/>
        <v>0.564623747327202</v>
      </c>
      <c r="T1018" s="5">
        <f>YEAR(SalesDataTable[[#This Row],[Order Date]])</f>
        <v>2026</v>
      </c>
    </row>
    <row r="1019" spans="1:20" ht="15.6">
      <c r="A1019" s="2">
        <v>713</v>
      </c>
      <c r="B1019" s="3">
        <v>46180</v>
      </c>
      <c r="C1019" s="13">
        <f>YEAR(SalesDataTable[[#This Row],[Order Date]])</f>
        <v>2026</v>
      </c>
      <c r="D1019" s="4" t="str">
        <f>"Q"&amp;ROUNDUP(MONTH(SalesDataTable[[#This Row],[Order Date]])/3,0)</f>
        <v>Q2</v>
      </c>
      <c r="E1019" s="4" t="str">
        <f>TEXT(SalesDataTable[[#This Row],[Order Date]],"MMM")</f>
        <v>Jun</v>
      </c>
      <c r="F1019" s="4" t="s">
        <v>6</v>
      </c>
      <c r="G1019" s="4" t="s">
        <v>27</v>
      </c>
      <c r="H1019" s="4" t="s">
        <v>19</v>
      </c>
      <c r="I1019" s="4" t="s">
        <v>3</v>
      </c>
      <c r="J1019" s="4" t="s">
        <v>14</v>
      </c>
      <c r="K1019" s="4" t="s">
        <v>15</v>
      </c>
      <c r="L1019" s="9">
        <v>4</v>
      </c>
      <c r="M1019" s="6">
        <v>36.299999999999997</v>
      </c>
      <c r="N1019" s="7">
        <v>0.05</v>
      </c>
      <c r="O1019" s="6">
        <v>13.16</v>
      </c>
      <c r="P1019" s="6">
        <f t="shared" si="60"/>
        <v>137.93999999999997</v>
      </c>
      <c r="Q1019" s="6">
        <f t="shared" si="61"/>
        <v>52.64</v>
      </c>
      <c r="R1019" s="6">
        <f t="shared" si="62"/>
        <v>85.299999999999969</v>
      </c>
      <c r="S1019" s="8">
        <f t="shared" si="63"/>
        <v>0.61838480498767567</v>
      </c>
      <c r="T1019" s="5">
        <f>YEAR(SalesDataTable[[#This Row],[Order Date]])</f>
        <v>2026</v>
      </c>
    </row>
    <row r="1020" spans="1:20" ht="15.6">
      <c r="A1020" s="2">
        <v>3355</v>
      </c>
      <c r="B1020" s="3">
        <v>46180</v>
      </c>
      <c r="C1020" s="13">
        <f>YEAR(SalesDataTable[[#This Row],[Order Date]])</f>
        <v>2026</v>
      </c>
      <c r="D1020" s="4" t="str">
        <f>"Q"&amp;ROUNDUP(MONTH(SalesDataTable[[#This Row],[Order Date]])/3,0)</f>
        <v>Q2</v>
      </c>
      <c r="E1020" s="4" t="str">
        <f>TEXT(SalesDataTable[[#This Row],[Order Date]],"MMM")</f>
        <v>Jun</v>
      </c>
      <c r="F1020" s="4" t="s">
        <v>0</v>
      </c>
      <c r="G1020" s="4" t="s">
        <v>50</v>
      </c>
      <c r="H1020" s="4" t="s">
        <v>8</v>
      </c>
      <c r="I1020" s="4" t="s">
        <v>13</v>
      </c>
      <c r="J1020" s="4" t="s">
        <v>23</v>
      </c>
      <c r="K1020" s="4" t="s">
        <v>24</v>
      </c>
      <c r="L1020" s="9">
        <v>10</v>
      </c>
      <c r="M1020" s="6">
        <v>338.26</v>
      </c>
      <c r="N1020" s="7">
        <v>0.05</v>
      </c>
      <c r="O1020" s="6">
        <v>197.42</v>
      </c>
      <c r="P1020" s="6">
        <f t="shared" si="60"/>
        <v>3213.47</v>
      </c>
      <c r="Q1020" s="6">
        <f t="shared" si="61"/>
        <v>1974.1999999999998</v>
      </c>
      <c r="R1020" s="6">
        <f t="shared" si="62"/>
        <v>1239.27</v>
      </c>
      <c r="S1020" s="8">
        <f t="shared" si="63"/>
        <v>0.38564853569505864</v>
      </c>
      <c r="T1020" s="5">
        <f>YEAR(SalesDataTable[[#This Row],[Order Date]])</f>
        <v>2026</v>
      </c>
    </row>
    <row r="1021" spans="1:20" ht="15.6">
      <c r="A1021" s="2">
        <v>3879</v>
      </c>
      <c r="B1021" s="3">
        <v>46180</v>
      </c>
      <c r="C1021" s="13">
        <f>YEAR(SalesDataTable[[#This Row],[Order Date]])</f>
        <v>2026</v>
      </c>
      <c r="D1021" s="4" t="str">
        <f>"Q"&amp;ROUNDUP(MONTH(SalesDataTable[[#This Row],[Order Date]])/3,0)</f>
        <v>Q2</v>
      </c>
      <c r="E1021" s="4" t="str">
        <f>TEXT(SalesDataTable[[#This Row],[Order Date]],"MMM")</f>
        <v>Jun</v>
      </c>
      <c r="F1021" s="4" t="s">
        <v>0</v>
      </c>
      <c r="G1021" s="4" t="s">
        <v>36</v>
      </c>
      <c r="H1021" s="4" t="s">
        <v>28</v>
      </c>
      <c r="I1021" s="4" t="s">
        <v>3</v>
      </c>
      <c r="J1021" s="4" t="s">
        <v>4</v>
      </c>
      <c r="K1021" s="4" t="s">
        <v>26</v>
      </c>
      <c r="L1021" s="9">
        <v>2</v>
      </c>
      <c r="M1021" s="6">
        <v>41.25</v>
      </c>
      <c r="N1021" s="7">
        <v>0</v>
      </c>
      <c r="O1021" s="6">
        <v>17.13</v>
      </c>
      <c r="P1021" s="6">
        <f t="shared" si="60"/>
        <v>82.5</v>
      </c>
      <c r="Q1021" s="6">
        <f t="shared" si="61"/>
        <v>34.26</v>
      </c>
      <c r="R1021" s="6">
        <f t="shared" si="62"/>
        <v>48.24</v>
      </c>
      <c r="S1021" s="8">
        <f t="shared" si="63"/>
        <v>0.58472727272727276</v>
      </c>
      <c r="T1021" s="5">
        <f>YEAR(SalesDataTable[[#This Row],[Order Date]])</f>
        <v>2026</v>
      </c>
    </row>
    <row r="1022" spans="1:20" ht="15.6">
      <c r="A1022" s="2">
        <v>3989</v>
      </c>
      <c r="B1022" s="3">
        <v>46180</v>
      </c>
      <c r="C1022" s="13">
        <f>YEAR(SalesDataTable[[#This Row],[Order Date]])</f>
        <v>2026</v>
      </c>
      <c r="D1022" s="4" t="str">
        <f>"Q"&amp;ROUNDUP(MONTH(SalesDataTable[[#This Row],[Order Date]])/3,0)</f>
        <v>Q2</v>
      </c>
      <c r="E1022" s="4" t="str">
        <f>TEXT(SalesDataTable[[#This Row],[Order Date]],"MMM")</f>
        <v>Jun</v>
      </c>
      <c r="F1022" s="4" t="s">
        <v>6</v>
      </c>
      <c r="G1022" s="4" t="s">
        <v>43</v>
      </c>
      <c r="H1022" s="4" t="s">
        <v>2</v>
      </c>
      <c r="I1022" s="4" t="s">
        <v>3</v>
      </c>
      <c r="J1022" s="4" t="s">
        <v>9</v>
      </c>
      <c r="K1022" s="4" t="s">
        <v>10</v>
      </c>
      <c r="L1022" s="9">
        <v>2</v>
      </c>
      <c r="M1022" s="6">
        <v>92</v>
      </c>
      <c r="N1022" s="7">
        <v>0</v>
      </c>
      <c r="O1022" s="6">
        <v>44.27</v>
      </c>
      <c r="P1022" s="6">
        <f t="shared" si="60"/>
        <v>184</v>
      </c>
      <c r="Q1022" s="6">
        <f t="shared" si="61"/>
        <v>88.54</v>
      </c>
      <c r="R1022" s="6">
        <f t="shared" si="62"/>
        <v>95.46</v>
      </c>
      <c r="S1022" s="8">
        <f t="shared" si="63"/>
        <v>0.51880434782608698</v>
      </c>
      <c r="T1022" s="5">
        <f>YEAR(SalesDataTable[[#This Row],[Order Date]])</f>
        <v>2026</v>
      </c>
    </row>
    <row r="1023" spans="1:20" ht="15.6">
      <c r="A1023" s="2">
        <v>4193</v>
      </c>
      <c r="B1023" s="3">
        <v>46180</v>
      </c>
      <c r="C1023" s="13">
        <f>YEAR(SalesDataTable[[#This Row],[Order Date]])</f>
        <v>2026</v>
      </c>
      <c r="D1023" s="4" t="str">
        <f>"Q"&amp;ROUNDUP(MONTH(SalesDataTable[[#This Row],[Order Date]])/3,0)</f>
        <v>Q2</v>
      </c>
      <c r="E1023" s="4" t="str">
        <f>TEXT(SalesDataTable[[#This Row],[Order Date]],"MMM")</f>
        <v>Jun</v>
      </c>
      <c r="F1023" s="4" t="s">
        <v>6</v>
      </c>
      <c r="G1023" s="4" t="s">
        <v>27</v>
      </c>
      <c r="H1023" s="4" t="s">
        <v>2</v>
      </c>
      <c r="I1023" s="4" t="s">
        <v>13</v>
      </c>
      <c r="J1023" s="4" t="s">
        <v>23</v>
      </c>
      <c r="K1023" s="4" t="s">
        <v>40</v>
      </c>
      <c r="L1023" s="9">
        <v>1</v>
      </c>
      <c r="M1023" s="6">
        <v>80.89</v>
      </c>
      <c r="N1023" s="7">
        <v>0.1</v>
      </c>
      <c r="O1023" s="6">
        <v>40.32</v>
      </c>
      <c r="P1023" s="6">
        <f t="shared" si="60"/>
        <v>72.801000000000002</v>
      </c>
      <c r="Q1023" s="6">
        <f t="shared" si="61"/>
        <v>40.32</v>
      </c>
      <c r="R1023" s="6">
        <f t="shared" si="62"/>
        <v>32.481000000000002</v>
      </c>
      <c r="S1023" s="8">
        <f t="shared" si="63"/>
        <v>0.44616145382618372</v>
      </c>
      <c r="T1023" s="5">
        <f>YEAR(SalesDataTable[[#This Row],[Order Date]])</f>
        <v>2026</v>
      </c>
    </row>
    <row r="1024" spans="1:20" ht="15.6">
      <c r="A1024" s="2">
        <v>4413</v>
      </c>
      <c r="B1024" s="3">
        <v>46180</v>
      </c>
      <c r="C1024" s="13">
        <f>YEAR(SalesDataTable[[#This Row],[Order Date]])</f>
        <v>2026</v>
      </c>
      <c r="D1024" s="4" t="str">
        <f>"Q"&amp;ROUNDUP(MONTH(SalesDataTable[[#This Row],[Order Date]])/3,0)</f>
        <v>Q2</v>
      </c>
      <c r="E1024" s="4" t="str">
        <f>TEXT(SalesDataTable[[#This Row],[Order Date]],"MMM")</f>
        <v>Jun</v>
      </c>
      <c r="F1024" s="4" t="s">
        <v>0</v>
      </c>
      <c r="G1024" s="4" t="s">
        <v>1</v>
      </c>
      <c r="H1024" s="4" t="s">
        <v>19</v>
      </c>
      <c r="I1024" s="4" t="s">
        <v>13</v>
      </c>
      <c r="J1024" s="4" t="s">
        <v>23</v>
      </c>
      <c r="K1024" s="4" t="s">
        <v>29</v>
      </c>
      <c r="L1024" s="9">
        <v>1</v>
      </c>
      <c r="M1024" s="6">
        <v>194.73</v>
      </c>
      <c r="N1024" s="7">
        <v>0</v>
      </c>
      <c r="O1024" s="6">
        <v>101.91</v>
      </c>
      <c r="P1024" s="6">
        <f t="shared" si="60"/>
        <v>194.73</v>
      </c>
      <c r="Q1024" s="6">
        <f t="shared" si="61"/>
        <v>101.91</v>
      </c>
      <c r="R1024" s="6">
        <f t="shared" si="62"/>
        <v>92.82</v>
      </c>
      <c r="S1024" s="8">
        <f t="shared" si="63"/>
        <v>0.47665999075643195</v>
      </c>
      <c r="T1024" s="5">
        <f>YEAR(SalesDataTable[[#This Row],[Order Date]])</f>
        <v>2026</v>
      </c>
    </row>
    <row r="1025" spans="1:20" ht="15.6">
      <c r="A1025" s="2">
        <v>4598</v>
      </c>
      <c r="B1025" s="3">
        <v>46180</v>
      </c>
      <c r="C1025" s="13">
        <f>YEAR(SalesDataTable[[#This Row],[Order Date]])</f>
        <v>2026</v>
      </c>
      <c r="D1025" s="4" t="str">
        <f>"Q"&amp;ROUNDUP(MONTH(SalesDataTable[[#This Row],[Order Date]])/3,0)</f>
        <v>Q2</v>
      </c>
      <c r="E1025" s="4" t="str">
        <f>TEXT(SalesDataTable[[#This Row],[Order Date]],"MMM")</f>
        <v>Jun</v>
      </c>
      <c r="F1025" s="4" t="s">
        <v>20</v>
      </c>
      <c r="G1025" s="4" t="s">
        <v>21</v>
      </c>
      <c r="H1025" s="4" t="s">
        <v>8</v>
      </c>
      <c r="I1025" s="4" t="s">
        <v>16</v>
      </c>
      <c r="J1025" s="4" t="s">
        <v>9</v>
      </c>
      <c r="K1025" s="4" t="s">
        <v>10</v>
      </c>
      <c r="L1025" s="9">
        <v>5</v>
      </c>
      <c r="M1025" s="6">
        <v>93.82</v>
      </c>
      <c r="N1025" s="7">
        <v>0.15</v>
      </c>
      <c r="O1025" s="6">
        <v>46.06</v>
      </c>
      <c r="P1025" s="6">
        <f t="shared" si="60"/>
        <v>398.73499999999996</v>
      </c>
      <c r="Q1025" s="6">
        <f t="shared" si="61"/>
        <v>230.3</v>
      </c>
      <c r="R1025" s="6">
        <f t="shared" si="62"/>
        <v>168.43499999999995</v>
      </c>
      <c r="S1025" s="8">
        <f t="shared" si="63"/>
        <v>0.4224234140469233</v>
      </c>
      <c r="T1025" s="5">
        <f>YEAR(SalesDataTable[[#This Row],[Order Date]])</f>
        <v>2026</v>
      </c>
    </row>
    <row r="1026" spans="1:20" ht="15.6">
      <c r="A1026" s="2">
        <v>72</v>
      </c>
      <c r="B1026" s="3">
        <v>46181</v>
      </c>
      <c r="C1026" s="13">
        <f>YEAR(SalesDataTable[[#This Row],[Order Date]])</f>
        <v>2026</v>
      </c>
      <c r="D1026" s="4" t="str">
        <f>"Q"&amp;ROUNDUP(MONTH(SalesDataTable[[#This Row],[Order Date]])/3,0)</f>
        <v>Q2</v>
      </c>
      <c r="E1026" s="4" t="str">
        <f>TEXT(SalesDataTable[[#This Row],[Order Date]],"MMM")</f>
        <v>Jun</v>
      </c>
      <c r="F1026" s="4" t="s">
        <v>11</v>
      </c>
      <c r="G1026" s="4" t="s">
        <v>39</v>
      </c>
      <c r="H1026" s="4" t="s">
        <v>19</v>
      </c>
      <c r="I1026" s="4" t="s">
        <v>13</v>
      </c>
      <c r="J1026" s="4" t="s">
        <v>9</v>
      </c>
      <c r="K1026" s="4" t="s">
        <v>17</v>
      </c>
      <c r="L1026" s="9">
        <v>3</v>
      </c>
      <c r="M1026" s="6">
        <v>142.53</v>
      </c>
      <c r="N1026" s="7">
        <v>0</v>
      </c>
      <c r="O1026" s="6">
        <v>80.67</v>
      </c>
      <c r="P1026" s="6">
        <f t="shared" ref="P1026:P1089" si="64">L1026*M1026*(1-N1026)</f>
        <v>427.59000000000003</v>
      </c>
      <c r="Q1026" s="6">
        <f t="shared" ref="Q1026:Q1089" si="65">L1026*O1026</f>
        <v>242.01</v>
      </c>
      <c r="R1026" s="6">
        <f t="shared" ref="R1026:R1089" si="66">P1026-Q1026</f>
        <v>185.58000000000004</v>
      </c>
      <c r="S1026" s="8">
        <f t="shared" ref="S1026:S1089" si="67">IFERROR(R1026/P1026,0)</f>
        <v>0.43401389181225014</v>
      </c>
      <c r="T1026" s="5">
        <f>YEAR(SalesDataTable[[#This Row],[Order Date]])</f>
        <v>2026</v>
      </c>
    </row>
    <row r="1027" spans="1:20" ht="15.6">
      <c r="A1027" s="2">
        <v>176</v>
      </c>
      <c r="B1027" s="3">
        <v>46181</v>
      </c>
      <c r="C1027" s="13">
        <f>YEAR(SalesDataTable[[#This Row],[Order Date]])</f>
        <v>2026</v>
      </c>
      <c r="D1027" s="4" t="str">
        <f>"Q"&amp;ROUNDUP(MONTH(SalesDataTable[[#This Row],[Order Date]])/3,0)</f>
        <v>Q2</v>
      </c>
      <c r="E1027" s="4" t="str">
        <f>TEXT(SalesDataTable[[#This Row],[Order Date]],"MMM")</f>
        <v>Jun</v>
      </c>
      <c r="F1027" s="4" t="s">
        <v>6</v>
      </c>
      <c r="G1027" s="4" t="s">
        <v>49</v>
      </c>
      <c r="H1027" s="4" t="s">
        <v>2</v>
      </c>
      <c r="I1027" s="4" t="s">
        <v>3</v>
      </c>
      <c r="J1027" s="4" t="s">
        <v>23</v>
      </c>
      <c r="K1027" s="4" t="s">
        <v>29</v>
      </c>
      <c r="L1027" s="9">
        <v>1</v>
      </c>
      <c r="M1027" s="6">
        <v>196.33</v>
      </c>
      <c r="N1027" s="7">
        <v>0</v>
      </c>
      <c r="O1027" s="6">
        <v>103.27</v>
      </c>
      <c r="P1027" s="6">
        <f t="shared" si="64"/>
        <v>196.33</v>
      </c>
      <c r="Q1027" s="6">
        <f t="shared" si="65"/>
        <v>103.27</v>
      </c>
      <c r="R1027" s="6">
        <f t="shared" si="66"/>
        <v>93.060000000000016</v>
      </c>
      <c r="S1027" s="8">
        <f t="shared" si="67"/>
        <v>0.47399786074466466</v>
      </c>
      <c r="T1027" s="5">
        <f>YEAR(SalesDataTable[[#This Row],[Order Date]])</f>
        <v>2026</v>
      </c>
    </row>
    <row r="1028" spans="1:20" ht="15.6">
      <c r="A1028" s="2">
        <v>205</v>
      </c>
      <c r="B1028" s="3">
        <v>46181</v>
      </c>
      <c r="C1028" s="13">
        <f>YEAR(SalesDataTable[[#This Row],[Order Date]])</f>
        <v>2026</v>
      </c>
      <c r="D1028" s="4" t="str">
        <f>"Q"&amp;ROUNDUP(MONTH(SalesDataTable[[#This Row],[Order Date]])/3,0)</f>
        <v>Q2</v>
      </c>
      <c r="E1028" s="4" t="str">
        <f>TEXT(SalesDataTable[[#This Row],[Order Date]],"MMM")</f>
        <v>Jun</v>
      </c>
      <c r="F1028" s="4" t="s">
        <v>20</v>
      </c>
      <c r="G1028" s="4" t="s">
        <v>31</v>
      </c>
      <c r="H1028" s="4" t="s">
        <v>2</v>
      </c>
      <c r="I1028" s="4" t="s">
        <v>13</v>
      </c>
      <c r="J1028" s="4" t="s">
        <v>4</v>
      </c>
      <c r="K1028" s="4" t="s">
        <v>26</v>
      </c>
      <c r="L1028" s="9">
        <v>2</v>
      </c>
      <c r="M1028" s="6">
        <v>41.05</v>
      </c>
      <c r="N1028" s="7">
        <v>0</v>
      </c>
      <c r="O1028" s="6">
        <v>16.690000000000001</v>
      </c>
      <c r="P1028" s="6">
        <f t="shared" si="64"/>
        <v>82.1</v>
      </c>
      <c r="Q1028" s="6">
        <f t="shared" si="65"/>
        <v>33.380000000000003</v>
      </c>
      <c r="R1028" s="6">
        <f t="shared" si="66"/>
        <v>48.719999999999992</v>
      </c>
      <c r="S1028" s="8">
        <f t="shared" si="67"/>
        <v>0.59342265529841653</v>
      </c>
      <c r="T1028" s="5">
        <f>YEAR(SalesDataTable[[#This Row],[Order Date]])</f>
        <v>2026</v>
      </c>
    </row>
    <row r="1029" spans="1:20" ht="15.6">
      <c r="A1029" s="2">
        <v>896</v>
      </c>
      <c r="B1029" s="3">
        <v>46181</v>
      </c>
      <c r="C1029" s="13">
        <f>YEAR(SalesDataTable[[#This Row],[Order Date]])</f>
        <v>2026</v>
      </c>
      <c r="D1029" s="4" t="str">
        <f>"Q"&amp;ROUNDUP(MONTH(SalesDataTable[[#This Row],[Order Date]])/3,0)</f>
        <v>Q2</v>
      </c>
      <c r="E1029" s="4" t="str">
        <f>TEXT(SalesDataTable[[#This Row],[Order Date]],"MMM")</f>
        <v>Jun</v>
      </c>
      <c r="F1029" s="4" t="s">
        <v>20</v>
      </c>
      <c r="G1029" s="4" t="s">
        <v>33</v>
      </c>
      <c r="H1029" s="4" t="s">
        <v>2</v>
      </c>
      <c r="I1029" s="4" t="s">
        <v>13</v>
      </c>
      <c r="J1029" s="4" t="s">
        <v>34</v>
      </c>
      <c r="K1029" s="4" t="s">
        <v>38</v>
      </c>
      <c r="L1029" s="9">
        <v>1</v>
      </c>
      <c r="M1029" s="6">
        <v>123.09</v>
      </c>
      <c r="N1029" s="7">
        <v>0</v>
      </c>
      <c r="O1029" s="6">
        <v>68.03</v>
      </c>
      <c r="P1029" s="6">
        <f t="shared" si="64"/>
        <v>123.09</v>
      </c>
      <c r="Q1029" s="6">
        <f t="shared" si="65"/>
        <v>68.03</v>
      </c>
      <c r="R1029" s="6">
        <f t="shared" si="66"/>
        <v>55.06</v>
      </c>
      <c r="S1029" s="8">
        <f t="shared" si="67"/>
        <v>0.44731497278414167</v>
      </c>
      <c r="T1029" s="5">
        <f>YEAR(SalesDataTable[[#This Row],[Order Date]])</f>
        <v>2026</v>
      </c>
    </row>
    <row r="1030" spans="1:20" ht="15.6">
      <c r="A1030" s="2">
        <v>1697</v>
      </c>
      <c r="B1030" s="3">
        <v>46181</v>
      </c>
      <c r="C1030" s="13">
        <f>YEAR(SalesDataTable[[#This Row],[Order Date]])</f>
        <v>2026</v>
      </c>
      <c r="D1030" s="4" t="str">
        <f>"Q"&amp;ROUNDUP(MONTH(SalesDataTable[[#This Row],[Order Date]])/3,0)</f>
        <v>Q2</v>
      </c>
      <c r="E1030" s="4" t="str">
        <f>TEXT(SalesDataTable[[#This Row],[Order Date]],"MMM")</f>
        <v>Jun</v>
      </c>
      <c r="F1030" s="4" t="s">
        <v>6</v>
      </c>
      <c r="G1030" s="4" t="s">
        <v>43</v>
      </c>
      <c r="H1030" s="4" t="s">
        <v>2</v>
      </c>
      <c r="I1030" s="4" t="s">
        <v>16</v>
      </c>
      <c r="J1030" s="4" t="s">
        <v>9</v>
      </c>
      <c r="K1030" s="4" t="s">
        <v>17</v>
      </c>
      <c r="L1030" s="9">
        <v>2</v>
      </c>
      <c r="M1030" s="6">
        <v>141.09</v>
      </c>
      <c r="N1030" s="7">
        <v>0</v>
      </c>
      <c r="O1030" s="6">
        <v>81.69</v>
      </c>
      <c r="P1030" s="6">
        <f t="shared" si="64"/>
        <v>282.18</v>
      </c>
      <c r="Q1030" s="6">
        <f t="shared" si="65"/>
        <v>163.38</v>
      </c>
      <c r="R1030" s="6">
        <f t="shared" si="66"/>
        <v>118.80000000000001</v>
      </c>
      <c r="S1030" s="8">
        <f t="shared" si="67"/>
        <v>0.42100786731873274</v>
      </c>
      <c r="T1030" s="5">
        <f>YEAR(SalesDataTable[[#This Row],[Order Date]])</f>
        <v>2026</v>
      </c>
    </row>
    <row r="1031" spans="1:20" ht="15.6">
      <c r="A1031" s="2">
        <v>2159</v>
      </c>
      <c r="B1031" s="3">
        <v>46181</v>
      </c>
      <c r="C1031" s="13">
        <f>YEAR(SalesDataTable[[#This Row],[Order Date]])</f>
        <v>2026</v>
      </c>
      <c r="D1031" s="4" t="str">
        <f>"Q"&amp;ROUNDUP(MONTH(SalesDataTable[[#This Row],[Order Date]])/3,0)</f>
        <v>Q2</v>
      </c>
      <c r="E1031" s="4" t="str">
        <f>TEXT(SalesDataTable[[#This Row],[Order Date]],"MMM")</f>
        <v>Jun</v>
      </c>
      <c r="F1031" s="4" t="s">
        <v>11</v>
      </c>
      <c r="G1031" s="4" t="s">
        <v>39</v>
      </c>
      <c r="H1031" s="4" t="s">
        <v>19</v>
      </c>
      <c r="I1031" s="4" t="s">
        <v>13</v>
      </c>
      <c r="J1031" s="4" t="s">
        <v>9</v>
      </c>
      <c r="K1031" s="4" t="s">
        <v>37</v>
      </c>
      <c r="L1031" s="9">
        <v>1</v>
      </c>
      <c r="M1031" s="6">
        <v>157.04</v>
      </c>
      <c r="N1031" s="7">
        <v>0</v>
      </c>
      <c r="O1031" s="6">
        <v>77.540000000000006</v>
      </c>
      <c r="P1031" s="6">
        <f t="shared" si="64"/>
        <v>157.04</v>
      </c>
      <c r="Q1031" s="6">
        <f t="shared" si="65"/>
        <v>77.540000000000006</v>
      </c>
      <c r="R1031" s="6">
        <f t="shared" si="66"/>
        <v>79.499999999999986</v>
      </c>
      <c r="S1031" s="8">
        <f t="shared" si="67"/>
        <v>0.5062404482934284</v>
      </c>
      <c r="T1031" s="5">
        <f>YEAR(SalesDataTable[[#This Row],[Order Date]])</f>
        <v>2026</v>
      </c>
    </row>
    <row r="1032" spans="1:20" ht="15.6">
      <c r="A1032" s="2">
        <v>2772</v>
      </c>
      <c r="B1032" s="3">
        <v>46181</v>
      </c>
      <c r="C1032" s="13">
        <f>YEAR(SalesDataTable[[#This Row],[Order Date]])</f>
        <v>2026</v>
      </c>
      <c r="D1032" s="4" t="str">
        <f>"Q"&amp;ROUNDUP(MONTH(SalesDataTable[[#This Row],[Order Date]])/3,0)</f>
        <v>Q2</v>
      </c>
      <c r="E1032" s="4" t="str">
        <f>TEXT(SalesDataTable[[#This Row],[Order Date]],"MMM")</f>
        <v>Jun</v>
      </c>
      <c r="F1032" s="4" t="s">
        <v>20</v>
      </c>
      <c r="G1032" s="4" t="s">
        <v>31</v>
      </c>
      <c r="H1032" s="4" t="s">
        <v>19</v>
      </c>
      <c r="I1032" s="4" t="s">
        <v>13</v>
      </c>
      <c r="J1032" s="4" t="s">
        <v>14</v>
      </c>
      <c r="K1032" s="4" t="s">
        <v>44</v>
      </c>
      <c r="L1032" s="9">
        <v>6</v>
      </c>
      <c r="M1032" s="6">
        <v>136.46</v>
      </c>
      <c r="N1032" s="7">
        <v>0</v>
      </c>
      <c r="O1032" s="6">
        <v>68.61</v>
      </c>
      <c r="P1032" s="6">
        <f t="shared" si="64"/>
        <v>818.76</v>
      </c>
      <c r="Q1032" s="6">
        <f t="shared" si="65"/>
        <v>411.65999999999997</v>
      </c>
      <c r="R1032" s="6">
        <f t="shared" si="66"/>
        <v>407.1</v>
      </c>
      <c r="S1032" s="8">
        <f t="shared" si="67"/>
        <v>0.49721530118716112</v>
      </c>
      <c r="T1032" s="5">
        <f>YEAR(SalesDataTable[[#This Row],[Order Date]])</f>
        <v>2026</v>
      </c>
    </row>
    <row r="1033" spans="1:20" ht="15.6">
      <c r="A1033" s="2">
        <v>3091</v>
      </c>
      <c r="B1033" s="3">
        <v>46181</v>
      </c>
      <c r="C1033" s="13">
        <f>YEAR(SalesDataTable[[#This Row],[Order Date]])</f>
        <v>2026</v>
      </c>
      <c r="D1033" s="4" t="str">
        <f>"Q"&amp;ROUNDUP(MONTH(SalesDataTable[[#This Row],[Order Date]])/3,0)</f>
        <v>Q2</v>
      </c>
      <c r="E1033" s="4" t="str">
        <f>TEXT(SalesDataTable[[#This Row],[Order Date]],"MMM")</f>
        <v>Jun</v>
      </c>
      <c r="F1033" s="4" t="s">
        <v>0</v>
      </c>
      <c r="G1033" s="4" t="s">
        <v>1</v>
      </c>
      <c r="H1033" s="4" t="s">
        <v>2</v>
      </c>
      <c r="I1033" s="4" t="s">
        <v>13</v>
      </c>
      <c r="J1033" s="4" t="s">
        <v>34</v>
      </c>
      <c r="K1033" s="4" t="s">
        <v>42</v>
      </c>
      <c r="L1033" s="9">
        <v>1</v>
      </c>
      <c r="M1033" s="6">
        <v>36.1</v>
      </c>
      <c r="N1033" s="7">
        <v>0</v>
      </c>
      <c r="O1033" s="6">
        <v>13.65</v>
      </c>
      <c r="P1033" s="6">
        <f t="shared" si="64"/>
        <v>36.1</v>
      </c>
      <c r="Q1033" s="6">
        <f t="shared" si="65"/>
        <v>13.65</v>
      </c>
      <c r="R1033" s="6">
        <f t="shared" si="66"/>
        <v>22.450000000000003</v>
      </c>
      <c r="S1033" s="8">
        <f t="shared" si="67"/>
        <v>0.62188365650969535</v>
      </c>
      <c r="T1033" s="5">
        <f>YEAR(SalesDataTable[[#This Row],[Order Date]])</f>
        <v>2026</v>
      </c>
    </row>
    <row r="1034" spans="1:20" ht="15.6">
      <c r="A1034" s="2">
        <v>4241</v>
      </c>
      <c r="B1034" s="3">
        <v>46181</v>
      </c>
      <c r="C1034" s="13">
        <f>YEAR(SalesDataTable[[#This Row],[Order Date]])</f>
        <v>2026</v>
      </c>
      <c r="D1034" s="4" t="str">
        <f>"Q"&amp;ROUNDUP(MONTH(SalesDataTable[[#This Row],[Order Date]])/3,0)</f>
        <v>Q2</v>
      </c>
      <c r="E1034" s="4" t="str">
        <f>TEXT(SalesDataTable[[#This Row],[Order Date]],"MMM")</f>
        <v>Jun</v>
      </c>
      <c r="F1034" s="4" t="s">
        <v>20</v>
      </c>
      <c r="G1034" s="4" t="s">
        <v>47</v>
      </c>
      <c r="H1034" s="4" t="s">
        <v>2</v>
      </c>
      <c r="I1034" s="4" t="s">
        <v>13</v>
      </c>
      <c r="J1034" s="4" t="s">
        <v>9</v>
      </c>
      <c r="K1034" s="4" t="s">
        <v>10</v>
      </c>
      <c r="L1034" s="9">
        <v>3</v>
      </c>
      <c r="M1034" s="6">
        <v>92.73</v>
      </c>
      <c r="N1034" s="7">
        <v>0</v>
      </c>
      <c r="O1034" s="6">
        <v>44.68</v>
      </c>
      <c r="P1034" s="6">
        <f t="shared" si="64"/>
        <v>278.19</v>
      </c>
      <c r="Q1034" s="6">
        <f t="shared" si="65"/>
        <v>134.04</v>
      </c>
      <c r="R1034" s="6">
        <f t="shared" si="66"/>
        <v>144.15</v>
      </c>
      <c r="S1034" s="8">
        <f t="shared" si="67"/>
        <v>0.51817103418526911</v>
      </c>
      <c r="T1034" s="5">
        <f>YEAR(SalesDataTable[[#This Row],[Order Date]])</f>
        <v>2026</v>
      </c>
    </row>
    <row r="1035" spans="1:20" ht="15.6">
      <c r="A1035" s="2">
        <v>5185</v>
      </c>
      <c r="B1035" s="3">
        <v>46181</v>
      </c>
      <c r="C1035" s="13">
        <f>YEAR(SalesDataTable[[#This Row],[Order Date]])</f>
        <v>2026</v>
      </c>
      <c r="D1035" s="4" t="str">
        <f>"Q"&amp;ROUNDUP(MONTH(SalesDataTable[[#This Row],[Order Date]])/3,0)</f>
        <v>Q2</v>
      </c>
      <c r="E1035" s="4" t="str">
        <f>TEXT(SalesDataTable[[#This Row],[Order Date]],"MMM")</f>
        <v>Jun</v>
      </c>
      <c r="F1035" s="4" t="s">
        <v>6</v>
      </c>
      <c r="G1035" s="4" t="s">
        <v>43</v>
      </c>
      <c r="H1035" s="4" t="s">
        <v>2</v>
      </c>
      <c r="I1035" s="4" t="s">
        <v>13</v>
      </c>
      <c r="J1035" s="4" t="s">
        <v>14</v>
      </c>
      <c r="K1035" s="4" t="s">
        <v>48</v>
      </c>
      <c r="L1035" s="9">
        <v>3</v>
      </c>
      <c r="M1035" s="6">
        <v>164.31</v>
      </c>
      <c r="N1035" s="7">
        <v>0.05</v>
      </c>
      <c r="O1035" s="6">
        <v>86</v>
      </c>
      <c r="P1035" s="6">
        <f t="shared" si="64"/>
        <v>468.2835</v>
      </c>
      <c r="Q1035" s="6">
        <f t="shared" si="65"/>
        <v>258</v>
      </c>
      <c r="R1035" s="6">
        <f t="shared" si="66"/>
        <v>210.2835</v>
      </c>
      <c r="S1035" s="8">
        <f t="shared" si="67"/>
        <v>0.44905169624810615</v>
      </c>
      <c r="T1035" s="5">
        <f>YEAR(SalesDataTable[[#This Row],[Order Date]])</f>
        <v>2026</v>
      </c>
    </row>
    <row r="1036" spans="1:20" ht="15.6">
      <c r="A1036" s="2">
        <v>1437</v>
      </c>
      <c r="B1036" s="3">
        <v>46182</v>
      </c>
      <c r="C1036" s="13">
        <f>YEAR(SalesDataTable[[#This Row],[Order Date]])</f>
        <v>2026</v>
      </c>
      <c r="D1036" s="4" t="str">
        <f>"Q"&amp;ROUNDUP(MONTH(SalesDataTable[[#This Row],[Order Date]])/3,0)</f>
        <v>Q2</v>
      </c>
      <c r="E1036" s="4" t="str">
        <f>TEXT(SalesDataTable[[#This Row],[Order Date]],"MMM")</f>
        <v>Jun</v>
      </c>
      <c r="F1036" s="4" t="s">
        <v>20</v>
      </c>
      <c r="G1036" s="4" t="s">
        <v>33</v>
      </c>
      <c r="H1036" s="4" t="s">
        <v>28</v>
      </c>
      <c r="I1036" s="4" t="s">
        <v>13</v>
      </c>
      <c r="J1036" s="4" t="s">
        <v>14</v>
      </c>
      <c r="K1036" s="4" t="s">
        <v>15</v>
      </c>
      <c r="L1036" s="9">
        <v>2</v>
      </c>
      <c r="M1036" s="6">
        <v>36.85</v>
      </c>
      <c r="N1036" s="7">
        <v>0.1</v>
      </c>
      <c r="O1036" s="6">
        <v>13.92</v>
      </c>
      <c r="P1036" s="6">
        <f t="shared" si="64"/>
        <v>66.33</v>
      </c>
      <c r="Q1036" s="6">
        <f t="shared" si="65"/>
        <v>27.84</v>
      </c>
      <c r="R1036" s="6">
        <f t="shared" si="66"/>
        <v>38.489999999999995</v>
      </c>
      <c r="S1036" s="8">
        <f t="shared" si="67"/>
        <v>0.58028041610131154</v>
      </c>
      <c r="T1036" s="5">
        <f>YEAR(SalesDataTable[[#This Row],[Order Date]])</f>
        <v>2026</v>
      </c>
    </row>
    <row r="1037" spans="1:20" ht="15.6">
      <c r="A1037" s="2">
        <v>2316</v>
      </c>
      <c r="B1037" s="3">
        <v>46182</v>
      </c>
      <c r="C1037" s="13">
        <f>YEAR(SalesDataTable[[#This Row],[Order Date]])</f>
        <v>2026</v>
      </c>
      <c r="D1037" s="4" t="str">
        <f>"Q"&amp;ROUNDUP(MONTH(SalesDataTable[[#This Row],[Order Date]])/3,0)</f>
        <v>Q2</v>
      </c>
      <c r="E1037" s="4" t="str">
        <f>TEXT(SalesDataTable[[#This Row],[Order Date]],"MMM")</f>
        <v>Jun</v>
      </c>
      <c r="F1037" s="4" t="s">
        <v>6</v>
      </c>
      <c r="G1037" s="4" t="s">
        <v>41</v>
      </c>
      <c r="H1037" s="4" t="s">
        <v>28</v>
      </c>
      <c r="I1037" s="4" t="s">
        <v>13</v>
      </c>
      <c r="J1037" s="4" t="s">
        <v>34</v>
      </c>
      <c r="K1037" s="4" t="s">
        <v>42</v>
      </c>
      <c r="L1037" s="9">
        <v>1</v>
      </c>
      <c r="M1037" s="6">
        <v>35.619999999999997</v>
      </c>
      <c r="N1037" s="7">
        <v>0</v>
      </c>
      <c r="O1037" s="6">
        <v>14.05</v>
      </c>
      <c r="P1037" s="6">
        <f t="shared" si="64"/>
        <v>35.619999999999997</v>
      </c>
      <c r="Q1037" s="6">
        <f t="shared" si="65"/>
        <v>14.05</v>
      </c>
      <c r="R1037" s="6">
        <f t="shared" si="66"/>
        <v>21.569999999999997</v>
      </c>
      <c r="S1037" s="8">
        <f t="shared" si="67"/>
        <v>0.60555867490174053</v>
      </c>
      <c r="T1037" s="5">
        <f>YEAR(SalesDataTable[[#This Row],[Order Date]])</f>
        <v>2026</v>
      </c>
    </row>
    <row r="1038" spans="1:20" ht="15.6">
      <c r="A1038" s="2">
        <v>2329</v>
      </c>
      <c r="B1038" s="3">
        <v>46182</v>
      </c>
      <c r="C1038" s="13">
        <f>YEAR(SalesDataTable[[#This Row],[Order Date]])</f>
        <v>2026</v>
      </c>
      <c r="D1038" s="4" t="str">
        <f>"Q"&amp;ROUNDUP(MONTH(SalesDataTable[[#This Row],[Order Date]])/3,0)</f>
        <v>Q2</v>
      </c>
      <c r="E1038" s="4" t="str">
        <f>TEXT(SalesDataTable[[#This Row],[Order Date]],"MMM")</f>
        <v>Jun</v>
      </c>
      <c r="F1038" s="4" t="s">
        <v>20</v>
      </c>
      <c r="G1038" s="4" t="s">
        <v>33</v>
      </c>
      <c r="H1038" s="4" t="s">
        <v>2</v>
      </c>
      <c r="I1038" s="4" t="s">
        <v>13</v>
      </c>
      <c r="J1038" s="4" t="s">
        <v>9</v>
      </c>
      <c r="K1038" s="4" t="s">
        <v>37</v>
      </c>
      <c r="L1038" s="9">
        <v>3</v>
      </c>
      <c r="M1038" s="6">
        <v>157.43</v>
      </c>
      <c r="N1038" s="7">
        <v>0.15</v>
      </c>
      <c r="O1038" s="6">
        <v>77.56</v>
      </c>
      <c r="P1038" s="6">
        <f t="shared" si="64"/>
        <v>401.44650000000001</v>
      </c>
      <c r="Q1038" s="6">
        <f t="shared" si="65"/>
        <v>232.68</v>
      </c>
      <c r="R1038" s="6">
        <f t="shared" si="66"/>
        <v>168.76650000000001</v>
      </c>
      <c r="S1038" s="8">
        <f t="shared" si="67"/>
        <v>0.42039599299034863</v>
      </c>
      <c r="T1038" s="5">
        <f>YEAR(SalesDataTable[[#This Row],[Order Date]])</f>
        <v>2026</v>
      </c>
    </row>
    <row r="1039" spans="1:20" ht="15.6">
      <c r="A1039" s="2">
        <v>3036</v>
      </c>
      <c r="B1039" s="3">
        <v>46182</v>
      </c>
      <c r="C1039" s="13">
        <f>YEAR(SalesDataTable[[#This Row],[Order Date]])</f>
        <v>2026</v>
      </c>
      <c r="D1039" s="4" t="str">
        <f>"Q"&amp;ROUNDUP(MONTH(SalesDataTable[[#This Row],[Order Date]])/3,0)</f>
        <v>Q2</v>
      </c>
      <c r="E1039" s="4" t="str">
        <f>TEXT(SalesDataTable[[#This Row],[Order Date]],"MMM")</f>
        <v>Jun</v>
      </c>
      <c r="F1039" s="4" t="s">
        <v>6</v>
      </c>
      <c r="G1039" s="4" t="s">
        <v>43</v>
      </c>
      <c r="H1039" s="4" t="s">
        <v>19</v>
      </c>
      <c r="I1039" s="4" t="s">
        <v>13</v>
      </c>
      <c r="J1039" s="4" t="s">
        <v>4</v>
      </c>
      <c r="K1039" s="4" t="s">
        <v>5</v>
      </c>
      <c r="L1039" s="9">
        <v>1</v>
      </c>
      <c r="M1039" s="6">
        <v>81.2</v>
      </c>
      <c r="N1039" s="7">
        <v>0.1</v>
      </c>
      <c r="O1039" s="6">
        <v>41.64</v>
      </c>
      <c r="P1039" s="6">
        <f t="shared" si="64"/>
        <v>73.08</v>
      </c>
      <c r="Q1039" s="6">
        <f t="shared" si="65"/>
        <v>41.64</v>
      </c>
      <c r="R1039" s="6">
        <f t="shared" si="66"/>
        <v>31.439999999999998</v>
      </c>
      <c r="S1039" s="8">
        <f t="shared" si="67"/>
        <v>0.43021346469622329</v>
      </c>
      <c r="T1039" s="5">
        <f>YEAR(SalesDataTable[[#This Row],[Order Date]])</f>
        <v>2026</v>
      </c>
    </row>
    <row r="1040" spans="1:20" ht="15.6">
      <c r="A1040" s="2">
        <v>3429</v>
      </c>
      <c r="B1040" s="3">
        <v>46182</v>
      </c>
      <c r="C1040" s="13">
        <f>YEAR(SalesDataTable[[#This Row],[Order Date]])</f>
        <v>2026</v>
      </c>
      <c r="D1040" s="4" t="str">
        <f>"Q"&amp;ROUNDUP(MONTH(SalesDataTable[[#This Row],[Order Date]])/3,0)</f>
        <v>Q2</v>
      </c>
      <c r="E1040" s="4" t="str">
        <f>TEXT(SalesDataTable[[#This Row],[Order Date]],"MMM")</f>
        <v>Jun</v>
      </c>
      <c r="F1040" s="4" t="s">
        <v>20</v>
      </c>
      <c r="G1040" s="4" t="s">
        <v>47</v>
      </c>
      <c r="H1040" s="4" t="s">
        <v>2</v>
      </c>
      <c r="I1040" s="4" t="s">
        <v>3</v>
      </c>
      <c r="J1040" s="4" t="s">
        <v>9</v>
      </c>
      <c r="K1040" s="4" t="s">
        <v>10</v>
      </c>
      <c r="L1040" s="9">
        <v>4</v>
      </c>
      <c r="M1040" s="6">
        <v>93.58</v>
      </c>
      <c r="N1040" s="7">
        <v>0.1</v>
      </c>
      <c r="O1040" s="6">
        <v>44.56</v>
      </c>
      <c r="P1040" s="6">
        <f t="shared" si="64"/>
        <v>336.88799999999998</v>
      </c>
      <c r="Q1040" s="6">
        <f t="shared" si="65"/>
        <v>178.24</v>
      </c>
      <c r="R1040" s="6">
        <f t="shared" si="66"/>
        <v>158.64799999999997</v>
      </c>
      <c r="S1040" s="8">
        <f t="shared" si="67"/>
        <v>0.4709220868656645</v>
      </c>
      <c r="T1040" s="5">
        <f>YEAR(SalesDataTable[[#This Row],[Order Date]])</f>
        <v>2026</v>
      </c>
    </row>
    <row r="1041" spans="1:20" ht="15.6">
      <c r="A1041" s="2">
        <v>3615</v>
      </c>
      <c r="B1041" s="3">
        <v>46182</v>
      </c>
      <c r="C1041" s="13">
        <f>YEAR(SalesDataTable[[#This Row],[Order Date]])</f>
        <v>2026</v>
      </c>
      <c r="D1041" s="4" t="str">
        <f>"Q"&amp;ROUNDUP(MONTH(SalesDataTable[[#This Row],[Order Date]])/3,0)</f>
        <v>Q2</v>
      </c>
      <c r="E1041" s="4" t="str">
        <f>TEXT(SalesDataTable[[#This Row],[Order Date]],"MMM")</f>
        <v>Jun</v>
      </c>
      <c r="F1041" s="4" t="s">
        <v>6</v>
      </c>
      <c r="G1041" s="4" t="s">
        <v>49</v>
      </c>
      <c r="H1041" s="4" t="s">
        <v>2</v>
      </c>
      <c r="I1041" s="4" t="s">
        <v>13</v>
      </c>
      <c r="J1041" s="4" t="s">
        <v>9</v>
      </c>
      <c r="K1041" s="4" t="s">
        <v>37</v>
      </c>
      <c r="L1041" s="9">
        <v>4</v>
      </c>
      <c r="M1041" s="6">
        <v>155.22</v>
      </c>
      <c r="N1041" s="7">
        <v>0</v>
      </c>
      <c r="O1041" s="6">
        <v>77.209999999999994</v>
      </c>
      <c r="P1041" s="6">
        <f t="shared" si="64"/>
        <v>620.88</v>
      </c>
      <c r="Q1041" s="6">
        <f t="shared" si="65"/>
        <v>308.83999999999997</v>
      </c>
      <c r="R1041" s="6">
        <f t="shared" si="66"/>
        <v>312.04000000000002</v>
      </c>
      <c r="S1041" s="8">
        <f t="shared" si="67"/>
        <v>0.50257698750161062</v>
      </c>
      <c r="T1041" s="5">
        <f>YEAR(SalesDataTable[[#This Row],[Order Date]])</f>
        <v>2026</v>
      </c>
    </row>
    <row r="1042" spans="1:20" ht="15.6">
      <c r="A1042" s="2">
        <v>3661</v>
      </c>
      <c r="B1042" s="3">
        <v>46182</v>
      </c>
      <c r="C1042" s="13">
        <f>YEAR(SalesDataTable[[#This Row],[Order Date]])</f>
        <v>2026</v>
      </c>
      <c r="D1042" s="4" t="str">
        <f>"Q"&amp;ROUNDUP(MONTH(SalesDataTable[[#This Row],[Order Date]])/3,0)</f>
        <v>Q2</v>
      </c>
      <c r="E1042" s="4" t="str">
        <f>TEXT(SalesDataTable[[#This Row],[Order Date]],"MMM")</f>
        <v>Jun</v>
      </c>
      <c r="F1042" s="4" t="s">
        <v>20</v>
      </c>
      <c r="G1042" s="4" t="s">
        <v>33</v>
      </c>
      <c r="H1042" s="4" t="s">
        <v>2</v>
      </c>
      <c r="I1042" s="4" t="s">
        <v>13</v>
      </c>
      <c r="J1042" s="4" t="s">
        <v>4</v>
      </c>
      <c r="K1042" s="4" t="s">
        <v>30</v>
      </c>
      <c r="L1042" s="9">
        <v>4</v>
      </c>
      <c r="M1042" s="6">
        <v>100.33</v>
      </c>
      <c r="N1042" s="7">
        <v>0</v>
      </c>
      <c r="O1042" s="6">
        <v>49.99</v>
      </c>
      <c r="P1042" s="6">
        <f t="shared" si="64"/>
        <v>401.32</v>
      </c>
      <c r="Q1042" s="6">
        <f t="shared" si="65"/>
        <v>199.96</v>
      </c>
      <c r="R1042" s="6">
        <f t="shared" si="66"/>
        <v>201.35999999999999</v>
      </c>
      <c r="S1042" s="8">
        <f t="shared" si="67"/>
        <v>0.5017442439948171</v>
      </c>
      <c r="T1042" s="5">
        <f>YEAR(SalesDataTable[[#This Row],[Order Date]])</f>
        <v>2026</v>
      </c>
    </row>
    <row r="1043" spans="1:20" ht="15.6">
      <c r="A1043" s="2">
        <v>3831</v>
      </c>
      <c r="B1043" s="3">
        <v>46182</v>
      </c>
      <c r="C1043" s="13">
        <f>YEAR(SalesDataTable[[#This Row],[Order Date]])</f>
        <v>2026</v>
      </c>
      <c r="D1043" s="4" t="str">
        <f>"Q"&amp;ROUNDUP(MONTH(SalesDataTable[[#This Row],[Order Date]])/3,0)</f>
        <v>Q2</v>
      </c>
      <c r="E1043" s="4" t="str">
        <f>TEXT(SalesDataTable[[#This Row],[Order Date]],"MMM")</f>
        <v>Jun</v>
      </c>
      <c r="F1043" s="4" t="s">
        <v>11</v>
      </c>
      <c r="G1043" s="4" t="s">
        <v>18</v>
      </c>
      <c r="H1043" s="4" t="s">
        <v>2</v>
      </c>
      <c r="I1043" s="4" t="s">
        <v>16</v>
      </c>
      <c r="J1043" s="4" t="s">
        <v>14</v>
      </c>
      <c r="K1043" s="4" t="s">
        <v>44</v>
      </c>
      <c r="L1043" s="9">
        <v>2</v>
      </c>
      <c r="M1043" s="6">
        <v>134.28</v>
      </c>
      <c r="N1043" s="7">
        <v>0</v>
      </c>
      <c r="O1043" s="6">
        <v>69.12</v>
      </c>
      <c r="P1043" s="6">
        <f t="shared" si="64"/>
        <v>268.56</v>
      </c>
      <c r="Q1043" s="6">
        <f t="shared" si="65"/>
        <v>138.24</v>
      </c>
      <c r="R1043" s="6">
        <f t="shared" si="66"/>
        <v>130.32</v>
      </c>
      <c r="S1043" s="8">
        <f t="shared" si="67"/>
        <v>0.48525469168900803</v>
      </c>
      <c r="T1043" s="5">
        <f>YEAR(SalesDataTable[[#This Row],[Order Date]])</f>
        <v>2026</v>
      </c>
    </row>
    <row r="1044" spans="1:20" ht="15.6">
      <c r="A1044" s="2">
        <v>4394</v>
      </c>
      <c r="B1044" s="3">
        <v>46182</v>
      </c>
      <c r="C1044" s="13">
        <f>YEAR(SalesDataTable[[#This Row],[Order Date]])</f>
        <v>2026</v>
      </c>
      <c r="D1044" s="4" t="str">
        <f>"Q"&amp;ROUNDUP(MONTH(SalesDataTable[[#This Row],[Order Date]])/3,0)</f>
        <v>Q2</v>
      </c>
      <c r="E1044" s="4" t="str">
        <f>TEXT(SalesDataTable[[#This Row],[Order Date]],"MMM")</f>
        <v>Jun</v>
      </c>
      <c r="F1044" s="4" t="s">
        <v>11</v>
      </c>
      <c r="G1044" s="4" t="s">
        <v>12</v>
      </c>
      <c r="H1044" s="4" t="s">
        <v>2</v>
      </c>
      <c r="I1044" s="4" t="s">
        <v>13</v>
      </c>
      <c r="J1044" s="4" t="s">
        <v>34</v>
      </c>
      <c r="K1044" s="4" t="s">
        <v>45</v>
      </c>
      <c r="L1044" s="9">
        <v>2</v>
      </c>
      <c r="M1044" s="6">
        <v>51.16</v>
      </c>
      <c r="N1044" s="7">
        <v>0</v>
      </c>
      <c r="O1044" s="6">
        <v>21.57</v>
      </c>
      <c r="P1044" s="6">
        <f t="shared" si="64"/>
        <v>102.32</v>
      </c>
      <c r="Q1044" s="6">
        <f t="shared" si="65"/>
        <v>43.14</v>
      </c>
      <c r="R1044" s="6">
        <f t="shared" si="66"/>
        <v>59.179999999999993</v>
      </c>
      <c r="S1044" s="8">
        <f t="shared" si="67"/>
        <v>0.57838154808444098</v>
      </c>
      <c r="T1044" s="5">
        <f>YEAR(SalesDataTable[[#This Row],[Order Date]])</f>
        <v>2026</v>
      </c>
    </row>
    <row r="1045" spans="1:20" ht="15.6">
      <c r="A1045" s="2">
        <v>372</v>
      </c>
      <c r="B1045" s="3">
        <v>46183</v>
      </c>
      <c r="C1045" s="13">
        <f>YEAR(SalesDataTable[[#This Row],[Order Date]])</f>
        <v>2026</v>
      </c>
      <c r="D1045" s="4" t="str">
        <f>"Q"&amp;ROUNDUP(MONTH(SalesDataTable[[#This Row],[Order Date]])/3,0)</f>
        <v>Q2</v>
      </c>
      <c r="E1045" s="4" t="str">
        <f>TEXT(SalesDataTable[[#This Row],[Order Date]],"MMM")</f>
        <v>Jun</v>
      </c>
      <c r="F1045" s="4" t="s">
        <v>6</v>
      </c>
      <c r="G1045" s="4" t="s">
        <v>43</v>
      </c>
      <c r="H1045" s="4" t="s">
        <v>2</v>
      </c>
      <c r="I1045" s="4" t="s">
        <v>3</v>
      </c>
      <c r="J1045" s="4" t="s">
        <v>34</v>
      </c>
      <c r="K1045" s="4" t="s">
        <v>42</v>
      </c>
      <c r="L1045" s="9">
        <v>3</v>
      </c>
      <c r="M1045" s="6">
        <v>35.94</v>
      </c>
      <c r="N1045" s="7">
        <v>0.1</v>
      </c>
      <c r="O1045" s="6">
        <v>14.04</v>
      </c>
      <c r="P1045" s="6">
        <f t="shared" si="64"/>
        <v>97.037999999999997</v>
      </c>
      <c r="Q1045" s="6">
        <f t="shared" si="65"/>
        <v>42.12</v>
      </c>
      <c r="R1045" s="6">
        <f t="shared" si="66"/>
        <v>54.917999999999999</v>
      </c>
      <c r="S1045" s="8">
        <f t="shared" si="67"/>
        <v>0.56594323873121866</v>
      </c>
      <c r="T1045" s="5">
        <f>YEAR(SalesDataTable[[#This Row],[Order Date]])</f>
        <v>2026</v>
      </c>
    </row>
    <row r="1046" spans="1:20" ht="15.6">
      <c r="A1046" s="2">
        <v>532</v>
      </c>
      <c r="B1046" s="3">
        <v>46183</v>
      </c>
      <c r="C1046" s="13">
        <f>YEAR(SalesDataTable[[#This Row],[Order Date]])</f>
        <v>2026</v>
      </c>
      <c r="D1046" s="4" t="str">
        <f>"Q"&amp;ROUNDUP(MONTH(SalesDataTable[[#This Row],[Order Date]])/3,0)</f>
        <v>Q2</v>
      </c>
      <c r="E1046" s="4" t="str">
        <f>TEXT(SalesDataTable[[#This Row],[Order Date]],"MMM")</f>
        <v>Jun</v>
      </c>
      <c r="F1046" s="4" t="s">
        <v>11</v>
      </c>
      <c r="G1046" s="4" t="s">
        <v>39</v>
      </c>
      <c r="H1046" s="4" t="s">
        <v>19</v>
      </c>
      <c r="I1046" s="4" t="s">
        <v>3</v>
      </c>
      <c r="J1046" s="4" t="s">
        <v>9</v>
      </c>
      <c r="K1046" s="4" t="s">
        <v>17</v>
      </c>
      <c r="L1046" s="9">
        <v>1</v>
      </c>
      <c r="M1046" s="6">
        <v>145.34</v>
      </c>
      <c r="N1046" s="7">
        <v>0.05</v>
      </c>
      <c r="O1046" s="6">
        <v>77.89</v>
      </c>
      <c r="P1046" s="6">
        <f t="shared" si="64"/>
        <v>138.07300000000001</v>
      </c>
      <c r="Q1046" s="6">
        <f t="shared" si="65"/>
        <v>77.89</v>
      </c>
      <c r="R1046" s="6">
        <f t="shared" si="66"/>
        <v>60.183000000000007</v>
      </c>
      <c r="S1046" s="8">
        <f t="shared" si="67"/>
        <v>0.43587812244247609</v>
      </c>
      <c r="T1046" s="5">
        <f>YEAR(SalesDataTable[[#This Row],[Order Date]])</f>
        <v>2026</v>
      </c>
    </row>
    <row r="1047" spans="1:20" ht="15.6">
      <c r="A1047" s="2">
        <v>910</v>
      </c>
      <c r="B1047" s="3">
        <v>46183</v>
      </c>
      <c r="C1047" s="13">
        <f>YEAR(SalesDataTable[[#This Row],[Order Date]])</f>
        <v>2026</v>
      </c>
      <c r="D1047" s="4" t="str">
        <f>"Q"&amp;ROUNDUP(MONTH(SalesDataTable[[#This Row],[Order Date]])/3,0)</f>
        <v>Q2</v>
      </c>
      <c r="E1047" s="4" t="str">
        <f>TEXT(SalesDataTable[[#This Row],[Order Date]],"MMM")</f>
        <v>Jun</v>
      </c>
      <c r="F1047" s="4" t="s">
        <v>11</v>
      </c>
      <c r="G1047" s="4" t="s">
        <v>52</v>
      </c>
      <c r="H1047" s="4" t="s">
        <v>2</v>
      </c>
      <c r="I1047" s="4" t="s">
        <v>16</v>
      </c>
      <c r="J1047" s="4" t="s">
        <v>14</v>
      </c>
      <c r="K1047" s="4" t="s">
        <v>15</v>
      </c>
      <c r="L1047" s="9">
        <v>1</v>
      </c>
      <c r="M1047" s="6">
        <v>35.950000000000003</v>
      </c>
      <c r="N1047" s="7">
        <v>0.1</v>
      </c>
      <c r="O1047" s="6">
        <v>13.63</v>
      </c>
      <c r="P1047" s="6">
        <f t="shared" si="64"/>
        <v>32.355000000000004</v>
      </c>
      <c r="Q1047" s="6">
        <f t="shared" si="65"/>
        <v>13.63</v>
      </c>
      <c r="R1047" s="6">
        <f t="shared" si="66"/>
        <v>18.725000000000001</v>
      </c>
      <c r="S1047" s="8">
        <f t="shared" si="67"/>
        <v>0.57873589862463293</v>
      </c>
      <c r="T1047" s="5">
        <f>YEAR(SalesDataTable[[#This Row],[Order Date]])</f>
        <v>2026</v>
      </c>
    </row>
    <row r="1048" spans="1:20" ht="15.6">
      <c r="A1048" s="2">
        <v>938</v>
      </c>
      <c r="B1048" s="3">
        <v>46183</v>
      </c>
      <c r="C1048" s="13">
        <f>YEAR(SalesDataTable[[#This Row],[Order Date]])</f>
        <v>2026</v>
      </c>
      <c r="D1048" s="4" t="str">
        <f>"Q"&amp;ROUNDUP(MONTH(SalesDataTable[[#This Row],[Order Date]])/3,0)</f>
        <v>Q2</v>
      </c>
      <c r="E1048" s="4" t="str">
        <f>TEXT(SalesDataTable[[#This Row],[Order Date]],"MMM")</f>
        <v>Jun</v>
      </c>
      <c r="F1048" s="4" t="s">
        <v>20</v>
      </c>
      <c r="G1048" s="4" t="s">
        <v>47</v>
      </c>
      <c r="H1048" s="4" t="s">
        <v>19</v>
      </c>
      <c r="I1048" s="4" t="s">
        <v>16</v>
      </c>
      <c r="J1048" s="4" t="s">
        <v>34</v>
      </c>
      <c r="K1048" s="4" t="s">
        <v>45</v>
      </c>
      <c r="L1048" s="9">
        <v>1</v>
      </c>
      <c r="M1048" s="6">
        <v>51.09</v>
      </c>
      <c r="N1048" s="7">
        <v>0</v>
      </c>
      <c r="O1048" s="6">
        <v>22.4</v>
      </c>
      <c r="P1048" s="6">
        <f t="shared" si="64"/>
        <v>51.09</v>
      </c>
      <c r="Q1048" s="6">
        <f t="shared" si="65"/>
        <v>22.4</v>
      </c>
      <c r="R1048" s="6">
        <f t="shared" si="66"/>
        <v>28.690000000000005</v>
      </c>
      <c r="S1048" s="8">
        <f t="shared" si="67"/>
        <v>0.56155803484047762</v>
      </c>
      <c r="T1048" s="5">
        <f>YEAR(SalesDataTable[[#This Row],[Order Date]])</f>
        <v>2026</v>
      </c>
    </row>
    <row r="1049" spans="1:20" ht="15.6">
      <c r="A1049" s="2">
        <v>1079</v>
      </c>
      <c r="B1049" s="3">
        <v>46183</v>
      </c>
      <c r="C1049" s="13">
        <f>YEAR(SalesDataTable[[#This Row],[Order Date]])</f>
        <v>2026</v>
      </c>
      <c r="D1049" s="4" t="str">
        <f>"Q"&amp;ROUNDUP(MONTH(SalesDataTable[[#This Row],[Order Date]])/3,0)</f>
        <v>Q2</v>
      </c>
      <c r="E1049" s="4" t="str">
        <f>TEXT(SalesDataTable[[#This Row],[Order Date]],"MMM")</f>
        <v>Jun</v>
      </c>
      <c r="F1049" s="4" t="s">
        <v>6</v>
      </c>
      <c r="G1049" s="4" t="s">
        <v>49</v>
      </c>
      <c r="H1049" s="4" t="s">
        <v>19</v>
      </c>
      <c r="I1049" s="4" t="s">
        <v>3</v>
      </c>
      <c r="J1049" s="4" t="s">
        <v>23</v>
      </c>
      <c r="K1049" s="4" t="s">
        <v>29</v>
      </c>
      <c r="L1049" s="9">
        <v>2</v>
      </c>
      <c r="M1049" s="6">
        <v>198.69</v>
      </c>
      <c r="N1049" s="7">
        <v>0.15</v>
      </c>
      <c r="O1049" s="6">
        <v>104.25</v>
      </c>
      <c r="P1049" s="6">
        <f t="shared" si="64"/>
        <v>337.77299999999997</v>
      </c>
      <c r="Q1049" s="6">
        <f t="shared" si="65"/>
        <v>208.5</v>
      </c>
      <c r="R1049" s="6">
        <f t="shared" si="66"/>
        <v>129.27299999999997</v>
      </c>
      <c r="S1049" s="8">
        <f t="shared" si="67"/>
        <v>0.38272153191640534</v>
      </c>
      <c r="T1049" s="5">
        <f>YEAR(SalesDataTable[[#This Row],[Order Date]])</f>
        <v>2026</v>
      </c>
    </row>
    <row r="1050" spans="1:20" ht="15.6">
      <c r="A1050" s="2">
        <v>1662</v>
      </c>
      <c r="B1050" s="3">
        <v>46183</v>
      </c>
      <c r="C1050" s="13">
        <f>YEAR(SalesDataTable[[#This Row],[Order Date]])</f>
        <v>2026</v>
      </c>
      <c r="D1050" s="4" t="str">
        <f>"Q"&amp;ROUNDUP(MONTH(SalesDataTable[[#This Row],[Order Date]])/3,0)</f>
        <v>Q2</v>
      </c>
      <c r="E1050" s="4" t="str">
        <f>TEXT(SalesDataTable[[#This Row],[Order Date]],"MMM")</f>
        <v>Jun</v>
      </c>
      <c r="F1050" s="4" t="s">
        <v>6</v>
      </c>
      <c r="G1050" s="4" t="s">
        <v>27</v>
      </c>
      <c r="H1050" s="4" t="s">
        <v>19</v>
      </c>
      <c r="I1050" s="4" t="s">
        <v>13</v>
      </c>
      <c r="J1050" s="4" t="s">
        <v>4</v>
      </c>
      <c r="K1050" s="4" t="s">
        <v>5</v>
      </c>
      <c r="L1050" s="9">
        <v>3</v>
      </c>
      <c r="M1050" s="6">
        <v>83.45</v>
      </c>
      <c r="N1050" s="7">
        <v>0</v>
      </c>
      <c r="O1050" s="6">
        <v>43.73</v>
      </c>
      <c r="P1050" s="6">
        <f t="shared" si="64"/>
        <v>250.35000000000002</v>
      </c>
      <c r="Q1050" s="6">
        <f t="shared" si="65"/>
        <v>131.19</v>
      </c>
      <c r="R1050" s="6">
        <f t="shared" si="66"/>
        <v>119.16000000000003</v>
      </c>
      <c r="S1050" s="8">
        <f t="shared" si="67"/>
        <v>0.47597363690832839</v>
      </c>
      <c r="T1050" s="5">
        <f>YEAR(SalesDataTable[[#This Row],[Order Date]])</f>
        <v>2026</v>
      </c>
    </row>
    <row r="1051" spans="1:20" ht="15.6">
      <c r="A1051" s="2">
        <v>2748</v>
      </c>
      <c r="B1051" s="3">
        <v>46183</v>
      </c>
      <c r="C1051" s="13">
        <f>YEAR(SalesDataTable[[#This Row],[Order Date]])</f>
        <v>2026</v>
      </c>
      <c r="D1051" s="4" t="str">
        <f>"Q"&amp;ROUNDUP(MONTH(SalesDataTable[[#This Row],[Order Date]])/3,0)</f>
        <v>Q2</v>
      </c>
      <c r="E1051" s="4" t="str">
        <f>TEXT(SalesDataTable[[#This Row],[Order Date]],"MMM")</f>
        <v>Jun</v>
      </c>
      <c r="F1051" s="4" t="s">
        <v>11</v>
      </c>
      <c r="G1051" s="4" t="s">
        <v>12</v>
      </c>
      <c r="H1051" s="4" t="s">
        <v>2</v>
      </c>
      <c r="I1051" s="4" t="s">
        <v>13</v>
      </c>
      <c r="J1051" s="4" t="s">
        <v>34</v>
      </c>
      <c r="K1051" s="4" t="s">
        <v>35</v>
      </c>
      <c r="L1051" s="9">
        <v>2</v>
      </c>
      <c r="M1051" s="6">
        <v>40.86</v>
      </c>
      <c r="N1051" s="7">
        <v>0</v>
      </c>
      <c r="O1051" s="6">
        <v>14.59</v>
      </c>
      <c r="P1051" s="6">
        <f t="shared" si="64"/>
        <v>81.72</v>
      </c>
      <c r="Q1051" s="6">
        <f t="shared" si="65"/>
        <v>29.18</v>
      </c>
      <c r="R1051" s="6">
        <f t="shared" si="66"/>
        <v>52.54</v>
      </c>
      <c r="S1051" s="8">
        <f t="shared" si="67"/>
        <v>0.64292706803720023</v>
      </c>
      <c r="T1051" s="5">
        <f>YEAR(SalesDataTable[[#This Row],[Order Date]])</f>
        <v>2026</v>
      </c>
    </row>
    <row r="1052" spans="1:20" ht="15.6">
      <c r="A1052" s="2">
        <v>3354</v>
      </c>
      <c r="B1052" s="3">
        <v>46183</v>
      </c>
      <c r="C1052" s="13">
        <f>YEAR(SalesDataTable[[#This Row],[Order Date]])</f>
        <v>2026</v>
      </c>
      <c r="D1052" s="4" t="str">
        <f>"Q"&amp;ROUNDUP(MONTH(SalesDataTable[[#This Row],[Order Date]])/3,0)</f>
        <v>Q2</v>
      </c>
      <c r="E1052" s="4" t="str">
        <f>TEXT(SalesDataTable[[#This Row],[Order Date]],"MMM")</f>
        <v>Jun</v>
      </c>
      <c r="F1052" s="4" t="s">
        <v>6</v>
      </c>
      <c r="G1052" s="4" t="s">
        <v>27</v>
      </c>
      <c r="H1052" s="4" t="s">
        <v>19</v>
      </c>
      <c r="I1052" s="4" t="s">
        <v>13</v>
      </c>
      <c r="J1052" s="4" t="s">
        <v>23</v>
      </c>
      <c r="K1052" s="4" t="s">
        <v>40</v>
      </c>
      <c r="L1052" s="9">
        <v>1</v>
      </c>
      <c r="M1052" s="6">
        <v>82.21</v>
      </c>
      <c r="N1052" s="7">
        <v>0.05</v>
      </c>
      <c r="O1052" s="6">
        <v>39.04</v>
      </c>
      <c r="P1052" s="6">
        <f t="shared" si="64"/>
        <v>78.099499999999992</v>
      </c>
      <c r="Q1052" s="6">
        <f t="shared" si="65"/>
        <v>39.04</v>
      </c>
      <c r="R1052" s="6">
        <f t="shared" si="66"/>
        <v>39.059499999999993</v>
      </c>
      <c r="S1052" s="8">
        <f t="shared" si="67"/>
        <v>0.50012484074802011</v>
      </c>
      <c r="T1052" s="5">
        <f>YEAR(SalesDataTable[[#This Row],[Order Date]])</f>
        <v>2026</v>
      </c>
    </row>
    <row r="1053" spans="1:20" ht="15.6">
      <c r="A1053" s="2">
        <v>3532</v>
      </c>
      <c r="B1053" s="3">
        <v>46183</v>
      </c>
      <c r="C1053" s="13">
        <f>YEAR(SalesDataTable[[#This Row],[Order Date]])</f>
        <v>2026</v>
      </c>
      <c r="D1053" s="4" t="str">
        <f>"Q"&amp;ROUNDUP(MONTH(SalesDataTable[[#This Row],[Order Date]])/3,0)</f>
        <v>Q2</v>
      </c>
      <c r="E1053" s="4" t="str">
        <f>TEXT(SalesDataTable[[#This Row],[Order Date]],"MMM")</f>
        <v>Jun</v>
      </c>
      <c r="F1053" s="4" t="s">
        <v>11</v>
      </c>
      <c r="G1053" s="4" t="s">
        <v>39</v>
      </c>
      <c r="H1053" s="4" t="s">
        <v>28</v>
      </c>
      <c r="I1053" s="4" t="s">
        <v>16</v>
      </c>
      <c r="J1053" s="4" t="s">
        <v>34</v>
      </c>
      <c r="K1053" s="4" t="s">
        <v>42</v>
      </c>
      <c r="L1053" s="9">
        <v>1</v>
      </c>
      <c r="M1053" s="6">
        <v>35.93</v>
      </c>
      <c r="N1053" s="7">
        <v>0.1</v>
      </c>
      <c r="O1053" s="6">
        <v>13.52</v>
      </c>
      <c r="P1053" s="6">
        <f t="shared" si="64"/>
        <v>32.337000000000003</v>
      </c>
      <c r="Q1053" s="6">
        <f t="shared" si="65"/>
        <v>13.52</v>
      </c>
      <c r="R1053" s="6">
        <f t="shared" si="66"/>
        <v>18.817000000000004</v>
      </c>
      <c r="S1053" s="8">
        <f t="shared" si="67"/>
        <v>0.58190308315551853</v>
      </c>
      <c r="T1053" s="5">
        <f>YEAR(SalesDataTable[[#This Row],[Order Date]])</f>
        <v>2026</v>
      </c>
    </row>
    <row r="1054" spans="1:20" ht="15.6">
      <c r="A1054" s="2">
        <v>3636</v>
      </c>
      <c r="B1054" s="3">
        <v>46183</v>
      </c>
      <c r="C1054" s="13">
        <f>YEAR(SalesDataTable[[#This Row],[Order Date]])</f>
        <v>2026</v>
      </c>
      <c r="D1054" s="4" t="str">
        <f>"Q"&amp;ROUNDUP(MONTH(SalesDataTable[[#This Row],[Order Date]])/3,0)</f>
        <v>Q2</v>
      </c>
      <c r="E1054" s="4" t="str">
        <f>TEXT(SalesDataTable[[#This Row],[Order Date]],"MMM")</f>
        <v>Jun</v>
      </c>
      <c r="F1054" s="4" t="s">
        <v>0</v>
      </c>
      <c r="G1054" s="4" t="s">
        <v>1</v>
      </c>
      <c r="H1054" s="4" t="s">
        <v>28</v>
      </c>
      <c r="I1054" s="4" t="s">
        <v>13</v>
      </c>
      <c r="J1054" s="4" t="s">
        <v>14</v>
      </c>
      <c r="K1054" s="4" t="s">
        <v>48</v>
      </c>
      <c r="L1054" s="9">
        <v>2</v>
      </c>
      <c r="M1054" s="6">
        <v>164.77</v>
      </c>
      <c r="N1054" s="7">
        <v>0</v>
      </c>
      <c r="O1054" s="6">
        <v>89.07</v>
      </c>
      <c r="P1054" s="6">
        <f t="shared" si="64"/>
        <v>329.54</v>
      </c>
      <c r="Q1054" s="6">
        <f t="shared" si="65"/>
        <v>178.14</v>
      </c>
      <c r="R1054" s="6">
        <f t="shared" si="66"/>
        <v>151.40000000000003</v>
      </c>
      <c r="S1054" s="8">
        <f t="shared" si="67"/>
        <v>0.45942829398555568</v>
      </c>
      <c r="T1054" s="5">
        <f>YEAR(SalesDataTable[[#This Row],[Order Date]])</f>
        <v>2026</v>
      </c>
    </row>
    <row r="1055" spans="1:20" ht="15.6">
      <c r="A1055" s="2">
        <v>3810</v>
      </c>
      <c r="B1055" s="3">
        <v>46183</v>
      </c>
      <c r="C1055" s="13">
        <f>YEAR(SalesDataTable[[#This Row],[Order Date]])</f>
        <v>2026</v>
      </c>
      <c r="D1055" s="4" t="str">
        <f>"Q"&amp;ROUNDUP(MONTH(SalesDataTable[[#This Row],[Order Date]])/3,0)</f>
        <v>Q2</v>
      </c>
      <c r="E1055" s="4" t="str">
        <f>TEXT(SalesDataTable[[#This Row],[Order Date]],"MMM")</f>
        <v>Jun</v>
      </c>
      <c r="F1055" s="4" t="s">
        <v>11</v>
      </c>
      <c r="G1055" s="4" t="s">
        <v>12</v>
      </c>
      <c r="H1055" s="4" t="s">
        <v>8</v>
      </c>
      <c r="I1055" s="4" t="s">
        <v>16</v>
      </c>
      <c r="J1055" s="4" t="s">
        <v>14</v>
      </c>
      <c r="K1055" s="4" t="s">
        <v>32</v>
      </c>
      <c r="L1055" s="9">
        <v>4</v>
      </c>
      <c r="M1055" s="6">
        <v>47.36</v>
      </c>
      <c r="N1055" s="7">
        <v>0.1</v>
      </c>
      <c r="O1055" s="6">
        <v>18.87</v>
      </c>
      <c r="P1055" s="6">
        <f t="shared" si="64"/>
        <v>170.49600000000001</v>
      </c>
      <c r="Q1055" s="6">
        <f t="shared" si="65"/>
        <v>75.48</v>
      </c>
      <c r="R1055" s="6">
        <f t="shared" si="66"/>
        <v>95.016000000000005</v>
      </c>
      <c r="S1055" s="8">
        <f t="shared" si="67"/>
        <v>0.55729166666666663</v>
      </c>
      <c r="T1055" s="5">
        <f>YEAR(SalesDataTable[[#This Row],[Order Date]])</f>
        <v>2026</v>
      </c>
    </row>
    <row r="1056" spans="1:20" ht="15.6">
      <c r="A1056" s="2">
        <v>4137</v>
      </c>
      <c r="B1056" s="3">
        <v>46183</v>
      </c>
      <c r="C1056" s="13">
        <f>YEAR(SalesDataTable[[#This Row],[Order Date]])</f>
        <v>2026</v>
      </c>
      <c r="D1056" s="4" t="str">
        <f>"Q"&amp;ROUNDUP(MONTH(SalesDataTable[[#This Row],[Order Date]])/3,0)</f>
        <v>Q2</v>
      </c>
      <c r="E1056" s="4" t="str">
        <f>TEXT(SalesDataTable[[#This Row],[Order Date]],"MMM")</f>
        <v>Jun</v>
      </c>
      <c r="F1056" s="4" t="s">
        <v>20</v>
      </c>
      <c r="G1056" s="4" t="s">
        <v>33</v>
      </c>
      <c r="H1056" s="4" t="s">
        <v>2</v>
      </c>
      <c r="I1056" s="4" t="s">
        <v>3</v>
      </c>
      <c r="J1056" s="4" t="s">
        <v>9</v>
      </c>
      <c r="K1056" s="4" t="s">
        <v>10</v>
      </c>
      <c r="L1056" s="9">
        <v>1</v>
      </c>
      <c r="M1056" s="6">
        <v>90.7</v>
      </c>
      <c r="N1056" s="7">
        <v>0</v>
      </c>
      <c r="O1056" s="6">
        <v>44.18</v>
      </c>
      <c r="P1056" s="6">
        <f t="shared" si="64"/>
        <v>90.7</v>
      </c>
      <c r="Q1056" s="6">
        <f t="shared" si="65"/>
        <v>44.18</v>
      </c>
      <c r="R1056" s="6">
        <f t="shared" si="66"/>
        <v>46.52</v>
      </c>
      <c r="S1056" s="8">
        <f t="shared" si="67"/>
        <v>0.51289966923925034</v>
      </c>
      <c r="T1056" s="5">
        <f>YEAR(SalesDataTable[[#This Row],[Order Date]])</f>
        <v>2026</v>
      </c>
    </row>
    <row r="1057" spans="1:20" ht="15.6">
      <c r="A1057" s="2">
        <v>4303</v>
      </c>
      <c r="B1057" s="3">
        <v>46183</v>
      </c>
      <c r="C1057" s="13">
        <f>YEAR(SalesDataTable[[#This Row],[Order Date]])</f>
        <v>2026</v>
      </c>
      <c r="D1057" s="4" t="str">
        <f>"Q"&amp;ROUNDUP(MONTH(SalesDataTable[[#This Row],[Order Date]])/3,0)</f>
        <v>Q2</v>
      </c>
      <c r="E1057" s="4" t="str">
        <f>TEXT(SalesDataTable[[#This Row],[Order Date]],"MMM")</f>
        <v>Jun</v>
      </c>
      <c r="F1057" s="4" t="s">
        <v>11</v>
      </c>
      <c r="G1057" s="4" t="s">
        <v>39</v>
      </c>
      <c r="H1057" s="4" t="s">
        <v>28</v>
      </c>
      <c r="I1057" s="4" t="s">
        <v>3</v>
      </c>
      <c r="J1057" s="4" t="s">
        <v>14</v>
      </c>
      <c r="K1057" s="4" t="s">
        <v>32</v>
      </c>
      <c r="L1057" s="9">
        <v>1</v>
      </c>
      <c r="M1057" s="6">
        <v>45.59</v>
      </c>
      <c r="N1057" s="7">
        <v>0</v>
      </c>
      <c r="O1057" s="6">
        <v>18.57</v>
      </c>
      <c r="P1057" s="6">
        <f t="shared" si="64"/>
        <v>45.59</v>
      </c>
      <c r="Q1057" s="6">
        <f t="shared" si="65"/>
        <v>18.57</v>
      </c>
      <c r="R1057" s="6">
        <f t="shared" si="66"/>
        <v>27.020000000000003</v>
      </c>
      <c r="S1057" s="8">
        <f t="shared" si="67"/>
        <v>0.59267383198069756</v>
      </c>
      <c r="T1057" s="5">
        <f>YEAR(SalesDataTable[[#This Row],[Order Date]])</f>
        <v>2026</v>
      </c>
    </row>
    <row r="1058" spans="1:20" ht="15.6">
      <c r="A1058" s="2">
        <v>4991</v>
      </c>
      <c r="B1058" s="3">
        <v>46183</v>
      </c>
      <c r="C1058" s="13">
        <f>YEAR(SalesDataTable[[#This Row],[Order Date]])</f>
        <v>2026</v>
      </c>
      <c r="D1058" s="4" t="str">
        <f>"Q"&amp;ROUNDUP(MONTH(SalesDataTable[[#This Row],[Order Date]])/3,0)</f>
        <v>Q2</v>
      </c>
      <c r="E1058" s="4" t="str">
        <f>TEXT(SalesDataTable[[#This Row],[Order Date]],"MMM")</f>
        <v>Jun</v>
      </c>
      <c r="F1058" s="4" t="s">
        <v>20</v>
      </c>
      <c r="G1058" s="4" t="s">
        <v>21</v>
      </c>
      <c r="H1058" s="4" t="s">
        <v>2</v>
      </c>
      <c r="I1058" s="4" t="s">
        <v>13</v>
      </c>
      <c r="J1058" s="4" t="s">
        <v>9</v>
      </c>
      <c r="K1058" s="4" t="s">
        <v>17</v>
      </c>
      <c r="L1058" s="9">
        <v>3</v>
      </c>
      <c r="M1058" s="6">
        <v>146.55000000000001</v>
      </c>
      <c r="N1058" s="7">
        <v>0.1</v>
      </c>
      <c r="O1058" s="6">
        <v>79.59</v>
      </c>
      <c r="P1058" s="6">
        <f t="shared" si="64"/>
        <v>395.68500000000006</v>
      </c>
      <c r="Q1058" s="6">
        <f t="shared" si="65"/>
        <v>238.77</v>
      </c>
      <c r="R1058" s="6">
        <f t="shared" si="66"/>
        <v>156.91500000000005</v>
      </c>
      <c r="S1058" s="8">
        <f t="shared" si="67"/>
        <v>0.39656544978960545</v>
      </c>
      <c r="T1058" s="5">
        <f>YEAR(SalesDataTable[[#This Row],[Order Date]])</f>
        <v>2026</v>
      </c>
    </row>
    <row r="1059" spans="1:20" ht="15.6">
      <c r="A1059" s="2">
        <v>39</v>
      </c>
      <c r="B1059" s="3">
        <v>46184</v>
      </c>
      <c r="C1059" s="13">
        <f>YEAR(SalesDataTable[[#This Row],[Order Date]])</f>
        <v>2026</v>
      </c>
      <c r="D1059" s="4" t="str">
        <f>"Q"&amp;ROUNDUP(MONTH(SalesDataTable[[#This Row],[Order Date]])/3,0)</f>
        <v>Q2</v>
      </c>
      <c r="E1059" s="4" t="str">
        <f>TEXT(SalesDataTable[[#This Row],[Order Date]],"MMM")</f>
        <v>Jun</v>
      </c>
      <c r="F1059" s="4" t="s">
        <v>20</v>
      </c>
      <c r="G1059" s="4" t="s">
        <v>33</v>
      </c>
      <c r="H1059" s="4" t="s">
        <v>28</v>
      </c>
      <c r="I1059" s="4" t="s">
        <v>16</v>
      </c>
      <c r="J1059" s="4" t="s">
        <v>4</v>
      </c>
      <c r="K1059" s="4" t="s">
        <v>26</v>
      </c>
      <c r="L1059" s="9">
        <v>4</v>
      </c>
      <c r="M1059" s="6">
        <v>40.33</v>
      </c>
      <c r="N1059" s="7">
        <v>0.1</v>
      </c>
      <c r="O1059" s="6">
        <v>17.170000000000002</v>
      </c>
      <c r="P1059" s="6">
        <f t="shared" si="64"/>
        <v>145.18799999999999</v>
      </c>
      <c r="Q1059" s="6">
        <f t="shared" si="65"/>
        <v>68.680000000000007</v>
      </c>
      <c r="R1059" s="6">
        <f t="shared" si="66"/>
        <v>76.507999999999981</v>
      </c>
      <c r="S1059" s="8">
        <f t="shared" si="67"/>
        <v>0.52695815081136177</v>
      </c>
      <c r="T1059" s="5">
        <f>YEAR(SalesDataTable[[#This Row],[Order Date]])</f>
        <v>2026</v>
      </c>
    </row>
    <row r="1060" spans="1:20" ht="15.6">
      <c r="A1060" s="2">
        <v>206</v>
      </c>
      <c r="B1060" s="3">
        <v>46184</v>
      </c>
      <c r="C1060" s="13">
        <f>YEAR(SalesDataTable[[#This Row],[Order Date]])</f>
        <v>2026</v>
      </c>
      <c r="D1060" s="4" t="str">
        <f>"Q"&amp;ROUNDUP(MONTH(SalesDataTable[[#This Row],[Order Date]])/3,0)</f>
        <v>Q2</v>
      </c>
      <c r="E1060" s="4" t="str">
        <f>TEXT(SalesDataTable[[#This Row],[Order Date]],"MMM")</f>
        <v>Jun</v>
      </c>
      <c r="F1060" s="4" t="s">
        <v>0</v>
      </c>
      <c r="G1060" s="4" t="s">
        <v>1</v>
      </c>
      <c r="H1060" s="4" t="s">
        <v>19</v>
      </c>
      <c r="I1060" s="4" t="s">
        <v>13</v>
      </c>
      <c r="J1060" s="4" t="s">
        <v>4</v>
      </c>
      <c r="K1060" s="4" t="s">
        <v>22</v>
      </c>
      <c r="L1060" s="9">
        <v>2</v>
      </c>
      <c r="M1060" s="6">
        <v>51.83</v>
      </c>
      <c r="N1060" s="7">
        <v>0.1</v>
      </c>
      <c r="O1060" s="6">
        <v>23.1</v>
      </c>
      <c r="P1060" s="6">
        <f t="shared" si="64"/>
        <v>93.293999999999997</v>
      </c>
      <c r="Q1060" s="6">
        <f t="shared" si="65"/>
        <v>46.2</v>
      </c>
      <c r="R1060" s="6">
        <f t="shared" si="66"/>
        <v>47.093999999999994</v>
      </c>
      <c r="S1060" s="8">
        <f t="shared" si="67"/>
        <v>0.50479130490706792</v>
      </c>
      <c r="T1060" s="5">
        <f>YEAR(SalesDataTable[[#This Row],[Order Date]])</f>
        <v>2026</v>
      </c>
    </row>
    <row r="1061" spans="1:20" ht="15.6">
      <c r="A1061" s="2">
        <v>397</v>
      </c>
      <c r="B1061" s="3">
        <v>46184</v>
      </c>
      <c r="C1061" s="13">
        <f>YEAR(SalesDataTable[[#This Row],[Order Date]])</f>
        <v>2026</v>
      </c>
      <c r="D1061" s="4" t="str">
        <f>"Q"&amp;ROUNDUP(MONTH(SalesDataTable[[#This Row],[Order Date]])/3,0)</f>
        <v>Q2</v>
      </c>
      <c r="E1061" s="4" t="str">
        <f>TEXT(SalesDataTable[[#This Row],[Order Date]],"MMM")</f>
        <v>Jun</v>
      </c>
      <c r="F1061" s="4" t="s">
        <v>20</v>
      </c>
      <c r="G1061" s="4" t="s">
        <v>33</v>
      </c>
      <c r="H1061" s="4" t="s">
        <v>2</v>
      </c>
      <c r="I1061" s="4" t="s">
        <v>16</v>
      </c>
      <c r="J1061" s="4" t="s">
        <v>23</v>
      </c>
      <c r="K1061" s="4" t="s">
        <v>51</v>
      </c>
      <c r="L1061" s="9">
        <v>2</v>
      </c>
      <c r="M1061" s="6">
        <v>121.19</v>
      </c>
      <c r="N1061" s="7">
        <v>0.05</v>
      </c>
      <c r="O1061" s="6">
        <v>58.91</v>
      </c>
      <c r="P1061" s="6">
        <f t="shared" si="64"/>
        <v>230.261</v>
      </c>
      <c r="Q1061" s="6">
        <f t="shared" si="65"/>
        <v>117.82</v>
      </c>
      <c r="R1061" s="6">
        <f t="shared" si="66"/>
        <v>112.441</v>
      </c>
      <c r="S1061" s="8">
        <f t="shared" si="67"/>
        <v>0.48831977625390321</v>
      </c>
      <c r="T1061" s="5">
        <f>YEAR(SalesDataTable[[#This Row],[Order Date]])</f>
        <v>2026</v>
      </c>
    </row>
    <row r="1062" spans="1:20" ht="15.6">
      <c r="A1062" s="2">
        <v>763</v>
      </c>
      <c r="B1062" s="3">
        <v>46184</v>
      </c>
      <c r="C1062" s="13">
        <f>YEAR(SalesDataTable[[#This Row],[Order Date]])</f>
        <v>2026</v>
      </c>
      <c r="D1062" s="4" t="str">
        <f>"Q"&amp;ROUNDUP(MONTH(SalesDataTable[[#This Row],[Order Date]])/3,0)</f>
        <v>Q2</v>
      </c>
      <c r="E1062" s="4" t="str">
        <f>TEXT(SalesDataTable[[#This Row],[Order Date]],"MMM")</f>
        <v>Jun</v>
      </c>
      <c r="F1062" s="4" t="s">
        <v>20</v>
      </c>
      <c r="G1062" s="4" t="s">
        <v>47</v>
      </c>
      <c r="H1062" s="4" t="s">
        <v>19</v>
      </c>
      <c r="I1062" s="4" t="s">
        <v>13</v>
      </c>
      <c r="J1062" s="4" t="s">
        <v>9</v>
      </c>
      <c r="K1062" s="4" t="s">
        <v>37</v>
      </c>
      <c r="L1062" s="9">
        <v>1</v>
      </c>
      <c r="M1062" s="6">
        <v>154.09</v>
      </c>
      <c r="N1062" s="7">
        <v>0</v>
      </c>
      <c r="O1062" s="6">
        <v>77.37</v>
      </c>
      <c r="P1062" s="6">
        <f t="shared" si="64"/>
        <v>154.09</v>
      </c>
      <c r="Q1062" s="6">
        <f t="shared" si="65"/>
        <v>77.37</v>
      </c>
      <c r="R1062" s="6">
        <f t="shared" si="66"/>
        <v>76.72</v>
      </c>
      <c r="S1062" s="8">
        <f t="shared" si="67"/>
        <v>0.49789084301382308</v>
      </c>
      <c r="T1062" s="5">
        <f>YEAR(SalesDataTable[[#This Row],[Order Date]])</f>
        <v>2026</v>
      </c>
    </row>
    <row r="1063" spans="1:20" ht="15.6">
      <c r="A1063" s="2">
        <v>1059</v>
      </c>
      <c r="B1063" s="3">
        <v>46184</v>
      </c>
      <c r="C1063" s="13">
        <f>YEAR(SalesDataTable[[#This Row],[Order Date]])</f>
        <v>2026</v>
      </c>
      <c r="D1063" s="4" t="str">
        <f>"Q"&amp;ROUNDUP(MONTH(SalesDataTable[[#This Row],[Order Date]])/3,0)</f>
        <v>Q2</v>
      </c>
      <c r="E1063" s="4" t="str">
        <f>TEXT(SalesDataTable[[#This Row],[Order Date]],"MMM")</f>
        <v>Jun</v>
      </c>
      <c r="F1063" s="4" t="s">
        <v>0</v>
      </c>
      <c r="G1063" s="4" t="s">
        <v>1</v>
      </c>
      <c r="H1063" s="4" t="s">
        <v>2</v>
      </c>
      <c r="I1063" s="4" t="s">
        <v>13</v>
      </c>
      <c r="J1063" s="4" t="s">
        <v>4</v>
      </c>
      <c r="K1063" s="4" t="s">
        <v>5</v>
      </c>
      <c r="L1063" s="9">
        <v>1</v>
      </c>
      <c r="M1063" s="6">
        <v>80.64</v>
      </c>
      <c r="N1063" s="7">
        <v>0.05</v>
      </c>
      <c r="O1063" s="6">
        <v>43.85</v>
      </c>
      <c r="P1063" s="6">
        <f t="shared" si="64"/>
        <v>76.60799999999999</v>
      </c>
      <c r="Q1063" s="6">
        <f t="shared" si="65"/>
        <v>43.85</v>
      </c>
      <c r="R1063" s="6">
        <f t="shared" si="66"/>
        <v>32.757999999999988</v>
      </c>
      <c r="S1063" s="8">
        <f t="shared" si="67"/>
        <v>0.42760547201336668</v>
      </c>
      <c r="T1063" s="5">
        <f>YEAR(SalesDataTable[[#This Row],[Order Date]])</f>
        <v>2026</v>
      </c>
    </row>
    <row r="1064" spans="1:20" ht="15.6">
      <c r="A1064" s="2">
        <v>1332</v>
      </c>
      <c r="B1064" s="3">
        <v>46184</v>
      </c>
      <c r="C1064" s="13">
        <f>YEAR(SalesDataTable[[#This Row],[Order Date]])</f>
        <v>2026</v>
      </c>
      <c r="D1064" s="4" t="str">
        <f>"Q"&amp;ROUNDUP(MONTH(SalesDataTable[[#This Row],[Order Date]])/3,0)</f>
        <v>Q2</v>
      </c>
      <c r="E1064" s="4" t="str">
        <f>TEXT(SalesDataTable[[#This Row],[Order Date]],"MMM")</f>
        <v>Jun</v>
      </c>
      <c r="F1064" s="4" t="s">
        <v>6</v>
      </c>
      <c r="G1064" s="4" t="s">
        <v>43</v>
      </c>
      <c r="H1064" s="4" t="s">
        <v>28</v>
      </c>
      <c r="I1064" s="4" t="s">
        <v>3</v>
      </c>
      <c r="J1064" s="4" t="s">
        <v>9</v>
      </c>
      <c r="K1064" s="4" t="s">
        <v>10</v>
      </c>
      <c r="L1064" s="9">
        <v>1</v>
      </c>
      <c r="M1064" s="6">
        <v>94.01</v>
      </c>
      <c r="N1064" s="7">
        <v>0.15</v>
      </c>
      <c r="O1064" s="6">
        <v>46.12</v>
      </c>
      <c r="P1064" s="6">
        <f t="shared" si="64"/>
        <v>79.908500000000004</v>
      </c>
      <c r="Q1064" s="6">
        <f t="shared" si="65"/>
        <v>46.12</v>
      </c>
      <c r="R1064" s="6">
        <f t="shared" si="66"/>
        <v>33.788500000000006</v>
      </c>
      <c r="S1064" s="8">
        <f t="shared" si="67"/>
        <v>0.42283987310486376</v>
      </c>
      <c r="T1064" s="5">
        <f>YEAR(SalesDataTable[[#This Row],[Order Date]])</f>
        <v>2026</v>
      </c>
    </row>
    <row r="1065" spans="1:20" ht="15.6">
      <c r="A1065" s="2">
        <v>1447</v>
      </c>
      <c r="B1065" s="3">
        <v>46184</v>
      </c>
      <c r="C1065" s="13">
        <f>YEAR(SalesDataTable[[#This Row],[Order Date]])</f>
        <v>2026</v>
      </c>
      <c r="D1065" s="4" t="str">
        <f>"Q"&amp;ROUNDUP(MONTH(SalesDataTable[[#This Row],[Order Date]])/3,0)</f>
        <v>Q2</v>
      </c>
      <c r="E1065" s="4" t="str">
        <f>TEXT(SalesDataTable[[#This Row],[Order Date]],"MMM")</f>
        <v>Jun</v>
      </c>
      <c r="F1065" s="4" t="s">
        <v>6</v>
      </c>
      <c r="G1065" s="4" t="s">
        <v>27</v>
      </c>
      <c r="H1065" s="4" t="s">
        <v>2</v>
      </c>
      <c r="I1065" s="4" t="s">
        <v>3</v>
      </c>
      <c r="J1065" s="4" t="s">
        <v>4</v>
      </c>
      <c r="K1065" s="4" t="s">
        <v>22</v>
      </c>
      <c r="L1065" s="9">
        <v>1</v>
      </c>
      <c r="M1065" s="6">
        <v>51.09</v>
      </c>
      <c r="N1065" s="7">
        <v>0</v>
      </c>
      <c r="O1065" s="6">
        <v>22.78</v>
      </c>
      <c r="P1065" s="6">
        <f t="shared" si="64"/>
        <v>51.09</v>
      </c>
      <c r="Q1065" s="6">
        <f t="shared" si="65"/>
        <v>22.78</v>
      </c>
      <c r="R1065" s="6">
        <f t="shared" si="66"/>
        <v>28.310000000000002</v>
      </c>
      <c r="S1065" s="8">
        <f t="shared" si="67"/>
        <v>0.55412018007437858</v>
      </c>
      <c r="T1065" s="5">
        <f>YEAR(SalesDataTable[[#This Row],[Order Date]])</f>
        <v>2026</v>
      </c>
    </row>
    <row r="1066" spans="1:20" ht="15.6">
      <c r="A1066" s="2">
        <v>2990</v>
      </c>
      <c r="B1066" s="3">
        <v>46184</v>
      </c>
      <c r="C1066" s="13">
        <f>YEAR(SalesDataTable[[#This Row],[Order Date]])</f>
        <v>2026</v>
      </c>
      <c r="D1066" s="4" t="str">
        <f>"Q"&amp;ROUNDUP(MONTH(SalesDataTable[[#This Row],[Order Date]])/3,0)</f>
        <v>Q2</v>
      </c>
      <c r="E1066" s="4" t="str">
        <f>TEXT(SalesDataTable[[#This Row],[Order Date]],"MMM")</f>
        <v>Jun</v>
      </c>
      <c r="F1066" s="4" t="s">
        <v>6</v>
      </c>
      <c r="G1066" s="4" t="s">
        <v>27</v>
      </c>
      <c r="H1066" s="4" t="s">
        <v>28</v>
      </c>
      <c r="I1066" s="4" t="s">
        <v>3</v>
      </c>
      <c r="J1066" s="4" t="s">
        <v>9</v>
      </c>
      <c r="K1066" s="4" t="s">
        <v>17</v>
      </c>
      <c r="L1066" s="9">
        <v>1</v>
      </c>
      <c r="M1066" s="6">
        <v>146.66</v>
      </c>
      <c r="N1066" s="7">
        <v>0</v>
      </c>
      <c r="O1066" s="6">
        <v>78.709999999999994</v>
      </c>
      <c r="P1066" s="6">
        <f t="shared" si="64"/>
        <v>146.66</v>
      </c>
      <c r="Q1066" s="6">
        <f t="shared" si="65"/>
        <v>78.709999999999994</v>
      </c>
      <c r="R1066" s="6">
        <f t="shared" si="66"/>
        <v>67.95</v>
      </c>
      <c r="S1066" s="8">
        <f t="shared" si="67"/>
        <v>0.4633165143870176</v>
      </c>
      <c r="T1066" s="5">
        <f>YEAR(SalesDataTable[[#This Row],[Order Date]])</f>
        <v>2026</v>
      </c>
    </row>
    <row r="1067" spans="1:20" ht="15.6">
      <c r="A1067" s="2">
        <v>3769</v>
      </c>
      <c r="B1067" s="3">
        <v>46184</v>
      </c>
      <c r="C1067" s="13">
        <f>YEAR(SalesDataTable[[#This Row],[Order Date]])</f>
        <v>2026</v>
      </c>
      <c r="D1067" s="4" t="str">
        <f>"Q"&amp;ROUNDUP(MONTH(SalesDataTable[[#This Row],[Order Date]])/3,0)</f>
        <v>Q2</v>
      </c>
      <c r="E1067" s="4" t="str">
        <f>TEXT(SalesDataTable[[#This Row],[Order Date]],"MMM")</f>
        <v>Jun</v>
      </c>
      <c r="F1067" s="4" t="s">
        <v>6</v>
      </c>
      <c r="G1067" s="4" t="s">
        <v>43</v>
      </c>
      <c r="H1067" s="4" t="s">
        <v>19</v>
      </c>
      <c r="I1067" s="4" t="s">
        <v>13</v>
      </c>
      <c r="J1067" s="4" t="s">
        <v>23</v>
      </c>
      <c r="K1067" s="4" t="s">
        <v>29</v>
      </c>
      <c r="L1067" s="9">
        <v>2</v>
      </c>
      <c r="M1067" s="6">
        <v>199.03</v>
      </c>
      <c r="N1067" s="7">
        <v>0</v>
      </c>
      <c r="O1067" s="6">
        <v>104.7</v>
      </c>
      <c r="P1067" s="6">
        <f t="shared" si="64"/>
        <v>398.06</v>
      </c>
      <c r="Q1067" s="6">
        <f t="shared" si="65"/>
        <v>209.4</v>
      </c>
      <c r="R1067" s="6">
        <f t="shared" si="66"/>
        <v>188.66</v>
      </c>
      <c r="S1067" s="8">
        <f t="shared" si="67"/>
        <v>0.47394865095714211</v>
      </c>
      <c r="T1067" s="5">
        <f>YEAR(SalesDataTable[[#This Row],[Order Date]])</f>
        <v>2026</v>
      </c>
    </row>
    <row r="1068" spans="1:20" ht="15.6">
      <c r="A1068" s="2">
        <v>4152</v>
      </c>
      <c r="B1068" s="3">
        <v>46184</v>
      </c>
      <c r="C1068" s="13">
        <f>YEAR(SalesDataTable[[#This Row],[Order Date]])</f>
        <v>2026</v>
      </c>
      <c r="D1068" s="4" t="str">
        <f>"Q"&amp;ROUNDUP(MONTH(SalesDataTable[[#This Row],[Order Date]])/3,0)</f>
        <v>Q2</v>
      </c>
      <c r="E1068" s="4" t="str">
        <f>TEXT(SalesDataTable[[#This Row],[Order Date]],"MMM")</f>
        <v>Jun</v>
      </c>
      <c r="F1068" s="4" t="s">
        <v>11</v>
      </c>
      <c r="G1068" s="4" t="s">
        <v>12</v>
      </c>
      <c r="H1068" s="4" t="s">
        <v>2</v>
      </c>
      <c r="I1068" s="4" t="s">
        <v>3</v>
      </c>
      <c r="J1068" s="4" t="s">
        <v>4</v>
      </c>
      <c r="K1068" s="4" t="s">
        <v>26</v>
      </c>
      <c r="L1068" s="9">
        <v>5</v>
      </c>
      <c r="M1068" s="6">
        <v>41.18</v>
      </c>
      <c r="N1068" s="7">
        <v>0.05</v>
      </c>
      <c r="O1068" s="6">
        <v>16.87</v>
      </c>
      <c r="P1068" s="6">
        <f t="shared" si="64"/>
        <v>195.60499999999999</v>
      </c>
      <c r="Q1068" s="6">
        <f t="shared" si="65"/>
        <v>84.350000000000009</v>
      </c>
      <c r="R1068" s="6">
        <f t="shared" si="66"/>
        <v>111.25499999999998</v>
      </c>
      <c r="S1068" s="8">
        <f t="shared" si="67"/>
        <v>0.56877380435060443</v>
      </c>
      <c r="T1068" s="5">
        <f>YEAR(SalesDataTable[[#This Row],[Order Date]])</f>
        <v>2026</v>
      </c>
    </row>
    <row r="1069" spans="1:20" ht="15.6">
      <c r="A1069" s="2">
        <v>4242</v>
      </c>
      <c r="B1069" s="3">
        <v>46184</v>
      </c>
      <c r="C1069" s="13">
        <f>YEAR(SalesDataTable[[#This Row],[Order Date]])</f>
        <v>2026</v>
      </c>
      <c r="D1069" s="4" t="str">
        <f>"Q"&amp;ROUNDUP(MONTH(SalesDataTable[[#This Row],[Order Date]])/3,0)</f>
        <v>Q2</v>
      </c>
      <c r="E1069" s="4" t="str">
        <f>TEXT(SalesDataTable[[#This Row],[Order Date]],"MMM")</f>
        <v>Jun</v>
      </c>
      <c r="F1069" s="4" t="s">
        <v>6</v>
      </c>
      <c r="G1069" s="4" t="s">
        <v>43</v>
      </c>
      <c r="H1069" s="4" t="s">
        <v>19</v>
      </c>
      <c r="I1069" s="4" t="s">
        <v>16</v>
      </c>
      <c r="J1069" s="4" t="s">
        <v>9</v>
      </c>
      <c r="K1069" s="4" t="s">
        <v>17</v>
      </c>
      <c r="L1069" s="9">
        <v>2</v>
      </c>
      <c r="M1069" s="6">
        <v>141.18</v>
      </c>
      <c r="N1069" s="7">
        <v>0</v>
      </c>
      <c r="O1069" s="6">
        <v>78.66</v>
      </c>
      <c r="P1069" s="6">
        <f t="shared" si="64"/>
        <v>282.36</v>
      </c>
      <c r="Q1069" s="6">
        <f t="shared" si="65"/>
        <v>157.32</v>
      </c>
      <c r="R1069" s="6">
        <f t="shared" si="66"/>
        <v>125.04000000000002</v>
      </c>
      <c r="S1069" s="8">
        <f t="shared" si="67"/>
        <v>0.44283892902677441</v>
      </c>
      <c r="T1069" s="5">
        <f>YEAR(SalesDataTable[[#This Row],[Order Date]])</f>
        <v>2026</v>
      </c>
    </row>
    <row r="1070" spans="1:20" ht="15.6">
      <c r="A1070" s="2">
        <v>4780</v>
      </c>
      <c r="B1070" s="3">
        <v>46184</v>
      </c>
      <c r="C1070" s="13">
        <f>YEAR(SalesDataTable[[#This Row],[Order Date]])</f>
        <v>2026</v>
      </c>
      <c r="D1070" s="4" t="str">
        <f>"Q"&amp;ROUNDUP(MONTH(SalesDataTable[[#This Row],[Order Date]])/3,0)</f>
        <v>Q2</v>
      </c>
      <c r="E1070" s="4" t="str">
        <f>TEXT(SalesDataTable[[#This Row],[Order Date]],"MMM")</f>
        <v>Jun</v>
      </c>
      <c r="F1070" s="4" t="s">
        <v>6</v>
      </c>
      <c r="G1070" s="4" t="s">
        <v>43</v>
      </c>
      <c r="H1070" s="4" t="s">
        <v>19</v>
      </c>
      <c r="I1070" s="4" t="s">
        <v>3</v>
      </c>
      <c r="J1070" s="4" t="s">
        <v>4</v>
      </c>
      <c r="K1070" s="4" t="s">
        <v>5</v>
      </c>
      <c r="L1070" s="9">
        <v>1</v>
      </c>
      <c r="M1070" s="6">
        <v>82.47</v>
      </c>
      <c r="N1070" s="7">
        <v>0.1</v>
      </c>
      <c r="O1070" s="6">
        <v>42.73</v>
      </c>
      <c r="P1070" s="6">
        <f t="shared" si="64"/>
        <v>74.222999999999999</v>
      </c>
      <c r="Q1070" s="6">
        <f t="shared" si="65"/>
        <v>42.73</v>
      </c>
      <c r="R1070" s="6">
        <f t="shared" si="66"/>
        <v>31.493000000000002</v>
      </c>
      <c r="S1070" s="8">
        <f t="shared" si="67"/>
        <v>0.42430243994449163</v>
      </c>
      <c r="T1070" s="5">
        <f>YEAR(SalesDataTable[[#This Row],[Order Date]])</f>
        <v>2026</v>
      </c>
    </row>
    <row r="1071" spans="1:20" ht="15.6">
      <c r="A1071" s="2">
        <v>63</v>
      </c>
      <c r="B1071" s="3">
        <v>46185</v>
      </c>
      <c r="C1071" s="13">
        <f>YEAR(SalesDataTable[[#This Row],[Order Date]])</f>
        <v>2026</v>
      </c>
      <c r="D1071" s="4" t="str">
        <f>"Q"&amp;ROUNDUP(MONTH(SalesDataTable[[#This Row],[Order Date]])/3,0)</f>
        <v>Q2</v>
      </c>
      <c r="E1071" s="4" t="str">
        <f>TEXT(SalesDataTable[[#This Row],[Order Date]],"MMM")</f>
        <v>Jun</v>
      </c>
      <c r="F1071" s="4" t="s">
        <v>6</v>
      </c>
      <c r="G1071" s="4" t="s">
        <v>7</v>
      </c>
      <c r="H1071" s="4" t="s">
        <v>28</v>
      </c>
      <c r="I1071" s="4" t="s">
        <v>3</v>
      </c>
      <c r="J1071" s="4" t="s">
        <v>14</v>
      </c>
      <c r="K1071" s="4" t="s">
        <v>48</v>
      </c>
      <c r="L1071" s="9">
        <v>1</v>
      </c>
      <c r="M1071" s="6">
        <v>166.91</v>
      </c>
      <c r="N1071" s="7">
        <v>0</v>
      </c>
      <c r="O1071" s="6">
        <v>85.58</v>
      </c>
      <c r="P1071" s="6">
        <f t="shared" si="64"/>
        <v>166.91</v>
      </c>
      <c r="Q1071" s="6">
        <f t="shared" si="65"/>
        <v>85.58</v>
      </c>
      <c r="R1071" s="6">
        <f t="shared" si="66"/>
        <v>81.33</v>
      </c>
      <c r="S1071" s="8">
        <f t="shared" si="67"/>
        <v>0.48726858786172189</v>
      </c>
      <c r="T1071" s="5">
        <f>YEAR(SalesDataTable[[#This Row],[Order Date]])</f>
        <v>2026</v>
      </c>
    </row>
    <row r="1072" spans="1:20" ht="15.6">
      <c r="A1072" s="2">
        <v>190</v>
      </c>
      <c r="B1072" s="3">
        <v>46185</v>
      </c>
      <c r="C1072" s="13">
        <f>YEAR(SalesDataTable[[#This Row],[Order Date]])</f>
        <v>2026</v>
      </c>
      <c r="D1072" s="4" t="str">
        <f>"Q"&amp;ROUNDUP(MONTH(SalesDataTable[[#This Row],[Order Date]])/3,0)</f>
        <v>Q2</v>
      </c>
      <c r="E1072" s="4" t="str">
        <f>TEXT(SalesDataTable[[#This Row],[Order Date]],"MMM")</f>
        <v>Jun</v>
      </c>
      <c r="F1072" s="4" t="s">
        <v>0</v>
      </c>
      <c r="G1072" s="4" t="s">
        <v>1</v>
      </c>
      <c r="H1072" s="4" t="s">
        <v>19</v>
      </c>
      <c r="I1072" s="4" t="s">
        <v>16</v>
      </c>
      <c r="J1072" s="4" t="s">
        <v>14</v>
      </c>
      <c r="K1072" s="4" t="s">
        <v>32</v>
      </c>
      <c r="L1072" s="9">
        <v>1</v>
      </c>
      <c r="M1072" s="6">
        <v>45.99</v>
      </c>
      <c r="N1072" s="7">
        <v>0</v>
      </c>
      <c r="O1072" s="6">
        <v>18.579999999999998</v>
      </c>
      <c r="P1072" s="6">
        <f t="shared" si="64"/>
        <v>45.99</v>
      </c>
      <c r="Q1072" s="6">
        <f t="shared" si="65"/>
        <v>18.579999999999998</v>
      </c>
      <c r="R1072" s="6">
        <f t="shared" si="66"/>
        <v>27.410000000000004</v>
      </c>
      <c r="S1072" s="8">
        <f t="shared" si="67"/>
        <v>0.59599913024570561</v>
      </c>
      <c r="T1072" s="5">
        <f>YEAR(SalesDataTable[[#This Row],[Order Date]])</f>
        <v>2026</v>
      </c>
    </row>
    <row r="1073" spans="1:20" ht="15.6">
      <c r="A1073" s="2">
        <v>268</v>
      </c>
      <c r="B1073" s="3">
        <v>46185</v>
      </c>
      <c r="C1073" s="13">
        <f>YEAR(SalesDataTable[[#This Row],[Order Date]])</f>
        <v>2026</v>
      </c>
      <c r="D1073" s="4" t="str">
        <f>"Q"&amp;ROUNDUP(MONTH(SalesDataTable[[#This Row],[Order Date]])/3,0)</f>
        <v>Q2</v>
      </c>
      <c r="E1073" s="4" t="str">
        <f>TEXT(SalesDataTable[[#This Row],[Order Date]],"MMM")</f>
        <v>Jun</v>
      </c>
      <c r="F1073" s="4" t="s">
        <v>20</v>
      </c>
      <c r="G1073" s="4" t="s">
        <v>47</v>
      </c>
      <c r="H1073" s="4" t="s">
        <v>19</v>
      </c>
      <c r="I1073" s="4" t="s">
        <v>16</v>
      </c>
      <c r="J1073" s="4" t="s">
        <v>34</v>
      </c>
      <c r="K1073" s="4" t="s">
        <v>42</v>
      </c>
      <c r="L1073" s="9">
        <v>1</v>
      </c>
      <c r="M1073" s="6">
        <v>37.01</v>
      </c>
      <c r="N1073" s="7">
        <v>0.05</v>
      </c>
      <c r="O1073" s="6">
        <v>14.18</v>
      </c>
      <c r="P1073" s="6">
        <f t="shared" si="64"/>
        <v>35.159499999999994</v>
      </c>
      <c r="Q1073" s="6">
        <f t="shared" si="65"/>
        <v>14.18</v>
      </c>
      <c r="R1073" s="6">
        <f t="shared" si="66"/>
        <v>20.979499999999994</v>
      </c>
      <c r="S1073" s="8">
        <f t="shared" si="67"/>
        <v>0.59669506107879799</v>
      </c>
      <c r="T1073" s="5">
        <f>YEAR(SalesDataTable[[#This Row],[Order Date]])</f>
        <v>2026</v>
      </c>
    </row>
    <row r="1074" spans="1:20" ht="15.6">
      <c r="A1074" s="2">
        <v>691</v>
      </c>
      <c r="B1074" s="3">
        <v>46185</v>
      </c>
      <c r="C1074" s="13">
        <f>YEAR(SalesDataTable[[#This Row],[Order Date]])</f>
        <v>2026</v>
      </c>
      <c r="D1074" s="4" t="str">
        <f>"Q"&amp;ROUNDUP(MONTH(SalesDataTable[[#This Row],[Order Date]])/3,0)</f>
        <v>Q2</v>
      </c>
      <c r="E1074" s="4" t="str">
        <f>TEXT(SalesDataTable[[#This Row],[Order Date]],"MMM")</f>
        <v>Jun</v>
      </c>
      <c r="F1074" s="4" t="s">
        <v>20</v>
      </c>
      <c r="G1074" s="4" t="s">
        <v>33</v>
      </c>
      <c r="H1074" s="4" t="s">
        <v>28</v>
      </c>
      <c r="I1074" s="4" t="s">
        <v>16</v>
      </c>
      <c r="J1074" s="4" t="s">
        <v>9</v>
      </c>
      <c r="K1074" s="4" t="s">
        <v>17</v>
      </c>
      <c r="L1074" s="9">
        <v>5</v>
      </c>
      <c r="M1074" s="6">
        <v>140.9</v>
      </c>
      <c r="N1074" s="7">
        <v>0</v>
      </c>
      <c r="O1074" s="6">
        <v>80.16</v>
      </c>
      <c r="P1074" s="6">
        <f t="shared" si="64"/>
        <v>704.5</v>
      </c>
      <c r="Q1074" s="6">
        <f t="shared" si="65"/>
        <v>400.79999999999995</v>
      </c>
      <c r="R1074" s="6">
        <f t="shared" si="66"/>
        <v>303.70000000000005</v>
      </c>
      <c r="S1074" s="8">
        <f t="shared" si="67"/>
        <v>0.43108587650816188</v>
      </c>
      <c r="T1074" s="5">
        <f>YEAR(SalesDataTable[[#This Row],[Order Date]])</f>
        <v>2026</v>
      </c>
    </row>
    <row r="1075" spans="1:20" ht="15.6">
      <c r="A1075" s="2">
        <v>810</v>
      </c>
      <c r="B1075" s="3">
        <v>46185</v>
      </c>
      <c r="C1075" s="13">
        <f>YEAR(SalesDataTable[[#This Row],[Order Date]])</f>
        <v>2026</v>
      </c>
      <c r="D1075" s="4" t="str">
        <f>"Q"&amp;ROUNDUP(MONTH(SalesDataTable[[#This Row],[Order Date]])/3,0)</f>
        <v>Q2</v>
      </c>
      <c r="E1075" s="4" t="str">
        <f>TEXT(SalesDataTable[[#This Row],[Order Date]],"MMM")</f>
        <v>Jun</v>
      </c>
      <c r="F1075" s="4" t="s">
        <v>6</v>
      </c>
      <c r="G1075" s="4" t="s">
        <v>43</v>
      </c>
      <c r="H1075" s="4" t="s">
        <v>19</v>
      </c>
      <c r="I1075" s="4" t="s">
        <v>13</v>
      </c>
      <c r="J1075" s="4" t="s">
        <v>34</v>
      </c>
      <c r="K1075" s="4" t="s">
        <v>42</v>
      </c>
      <c r="L1075" s="9">
        <v>3</v>
      </c>
      <c r="M1075" s="6">
        <v>36.659999999999997</v>
      </c>
      <c r="N1075" s="7">
        <v>0</v>
      </c>
      <c r="O1075" s="6">
        <v>13.55</v>
      </c>
      <c r="P1075" s="6">
        <f t="shared" si="64"/>
        <v>109.97999999999999</v>
      </c>
      <c r="Q1075" s="6">
        <f t="shared" si="65"/>
        <v>40.650000000000006</v>
      </c>
      <c r="R1075" s="6">
        <f t="shared" si="66"/>
        <v>69.329999999999984</v>
      </c>
      <c r="S1075" s="8">
        <f t="shared" si="67"/>
        <v>0.63038734315330047</v>
      </c>
      <c r="T1075" s="5">
        <f>YEAR(SalesDataTable[[#This Row],[Order Date]])</f>
        <v>2026</v>
      </c>
    </row>
    <row r="1076" spans="1:20" ht="15.6">
      <c r="A1076" s="2">
        <v>855</v>
      </c>
      <c r="B1076" s="3">
        <v>46185</v>
      </c>
      <c r="C1076" s="13">
        <f>YEAR(SalesDataTable[[#This Row],[Order Date]])</f>
        <v>2026</v>
      </c>
      <c r="D1076" s="4" t="str">
        <f>"Q"&amp;ROUNDUP(MONTH(SalesDataTable[[#This Row],[Order Date]])/3,0)</f>
        <v>Q2</v>
      </c>
      <c r="E1076" s="4" t="str">
        <f>TEXT(SalesDataTable[[#This Row],[Order Date]],"MMM")</f>
        <v>Jun</v>
      </c>
      <c r="F1076" s="4" t="s">
        <v>6</v>
      </c>
      <c r="G1076" s="4" t="s">
        <v>27</v>
      </c>
      <c r="H1076" s="4" t="s">
        <v>2</v>
      </c>
      <c r="I1076" s="4" t="s">
        <v>16</v>
      </c>
      <c r="J1076" s="4" t="s">
        <v>14</v>
      </c>
      <c r="K1076" s="4" t="s">
        <v>15</v>
      </c>
      <c r="L1076" s="9">
        <v>1</v>
      </c>
      <c r="M1076" s="6">
        <v>36.299999999999997</v>
      </c>
      <c r="N1076" s="7">
        <v>0.1</v>
      </c>
      <c r="O1076" s="6">
        <v>13.69</v>
      </c>
      <c r="P1076" s="6">
        <f t="shared" si="64"/>
        <v>32.67</v>
      </c>
      <c r="Q1076" s="6">
        <f t="shared" si="65"/>
        <v>13.69</v>
      </c>
      <c r="R1076" s="6">
        <f t="shared" si="66"/>
        <v>18.980000000000004</v>
      </c>
      <c r="S1076" s="8">
        <f t="shared" si="67"/>
        <v>0.58096112641567199</v>
      </c>
      <c r="T1076" s="5">
        <f>YEAR(SalesDataTable[[#This Row],[Order Date]])</f>
        <v>2026</v>
      </c>
    </row>
    <row r="1077" spans="1:20" ht="15.6">
      <c r="A1077" s="2">
        <v>1612</v>
      </c>
      <c r="B1077" s="3">
        <v>46185</v>
      </c>
      <c r="C1077" s="13">
        <f>YEAR(SalesDataTable[[#This Row],[Order Date]])</f>
        <v>2026</v>
      </c>
      <c r="D1077" s="4" t="str">
        <f>"Q"&amp;ROUNDUP(MONTH(SalesDataTable[[#This Row],[Order Date]])/3,0)</f>
        <v>Q2</v>
      </c>
      <c r="E1077" s="4" t="str">
        <f>TEXT(SalesDataTable[[#This Row],[Order Date]],"MMM")</f>
        <v>Jun</v>
      </c>
      <c r="F1077" s="4" t="s">
        <v>11</v>
      </c>
      <c r="G1077" s="4" t="s">
        <v>52</v>
      </c>
      <c r="H1077" s="4" t="s">
        <v>2</v>
      </c>
      <c r="I1077" s="4" t="s">
        <v>13</v>
      </c>
      <c r="J1077" s="4" t="s">
        <v>23</v>
      </c>
      <c r="K1077" s="4" t="s">
        <v>51</v>
      </c>
      <c r="L1077" s="9">
        <v>2</v>
      </c>
      <c r="M1077" s="6">
        <v>120.64</v>
      </c>
      <c r="N1077" s="7">
        <v>0</v>
      </c>
      <c r="O1077" s="6">
        <v>61.66</v>
      </c>
      <c r="P1077" s="6">
        <f t="shared" si="64"/>
        <v>241.28</v>
      </c>
      <c r="Q1077" s="6">
        <f t="shared" si="65"/>
        <v>123.32</v>
      </c>
      <c r="R1077" s="6">
        <f t="shared" si="66"/>
        <v>117.96000000000001</v>
      </c>
      <c r="S1077" s="8">
        <f t="shared" si="67"/>
        <v>0.48889257294429711</v>
      </c>
      <c r="T1077" s="5">
        <f>YEAR(SalesDataTable[[#This Row],[Order Date]])</f>
        <v>2026</v>
      </c>
    </row>
    <row r="1078" spans="1:20" ht="15.6">
      <c r="A1078" s="2">
        <v>1704</v>
      </c>
      <c r="B1078" s="3">
        <v>46185</v>
      </c>
      <c r="C1078" s="13">
        <f>YEAR(SalesDataTable[[#This Row],[Order Date]])</f>
        <v>2026</v>
      </c>
      <c r="D1078" s="4" t="str">
        <f>"Q"&amp;ROUNDUP(MONTH(SalesDataTable[[#This Row],[Order Date]])/3,0)</f>
        <v>Q2</v>
      </c>
      <c r="E1078" s="4" t="str">
        <f>TEXT(SalesDataTable[[#This Row],[Order Date]],"MMM")</f>
        <v>Jun</v>
      </c>
      <c r="F1078" s="4" t="s">
        <v>11</v>
      </c>
      <c r="G1078" s="4" t="s">
        <v>52</v>
      </c>
      <c r="H1078" s="4" t="s">
        <v>2</v>
      </c>
      <c r="I1078" s="4" t="s">
        <v>3</v>
      </c>
      <c r="J1078" s="4" t="s">
        <v>14</v>
      </c>
      <c r="K1078" s="4" t="s">
        <v>32</v>
      </c>
      <c r="L1078" s="9">
        <v>1</v>
      </c>
      <c r="M1078" s="6">
        <v>47.07</v>
      </c>
      <c r="N1078" s="7">
        <v>0</v>
      </c>
      <c r="O1078" s="6">
        <v>18.7</v>
      </c>
      <c r="P1078" s="6">
        <f t="shared" si="64"/>
        <v>47.07</v>
      </c>
      <c r="Q1078" s="6">
        <f t="shared" si="65"/>
        <v>18.7</v>
      </c>
      <c r="R1078" s="6">
        <f t="shared" si="66"/>
        <v>28.37</v>
      </c>
      <c r="S1078" s="8">
        <f t="shared" si="67"/>
        <v>0.60271935415338862</v>
      </c>
      <c r="T1078" s="5">
        <f>YEAR(SalesDataTable[[#This Row],[Order Date]])</f>
        <v>2026</v>
      </c>
    </row>
    <row r="1079" spans="1:20" ht="15.6">
      <c r="A1079" s="2">
        <v>1857</v>
      </c>
      <c r="B1079" s="3">
        <v>46185</v>
      </c>
      <c r="C1079" s="13">
        <f>YEAR(SalesDataTable[[#This Row],[Order Date]])</f>
        <v>2026</v>
      </c>
      <c r="D1079" s="4" t="str">
        <f>"Q"&amp;ROUNDUP(MONTH(SalesDataTable[[#This Row],[Order Date]])/3,0)</f>
        <v>Q2</v>
      </c>
      <c r="E1079" s="4" t="str">
        <f>TEXT(SalesDataTable[[#This Row],[Order Date]],"MMM")</f>
        <v>Jun</v>
      </c>
      <c r="F1079" s="4" t="s">
        <v>11</v>
      </c>
      <c r="G1079" s="4" t="s">
        <v>18</v>
      </c>
      <c r="H1079" s="4" t="s">
        <v>28</v>
      </c>
      <c r="I1079" s="4" t="s">
        <v>16</v>
      </c>
      <c r="J1079" s="4" t="s">
        <v>9</v>
      </c>
      <c r="K1079" s="4" t="s">
        <v>37</v>
      </c>
      <c r="L1079" s="9">
        <v>2</v>
      </c>
      <c r="M1079" s="6">
        <v>154.94</v>
      </c>
      <c r="N1079" s="7">
        <v>0.05</v>
      </c>
      <c r="O1079" s="6">
        <v>77.260000000000005</v>
      </c>
      <c r="P1079" s="6">
        <f t="shared" si="64"/>
        <v>294.38599999999997</v>
      </c>
      <c r="Q1079" s="6">
        <f t="shared" si="65"/>
        <v>154.52000000000001</v>
      </c>
      <c r="R1079" s="6">
        <f t="shared" si="66"/>
        <v>139.86599999999996</v>
      </c>
      <c r="S1079" s="8">
        <f t="shared" si="67"/>
        <v>0.47511090880680457</v>
      </c>
      <c r="T1079" s="5">
        <f>YEAR(SalesDataTable[[#This Row],[Order Date]])</f>
        <v>2026</v>
      </c>
    </row>
    <row r="1080" spans="1:20" ht="15.6">
      <c r="A1080" s="2">
        <v>1888</v>
      </c>
      <c r="B1080" s="3">
        <v>46185</v>
      </c>
      <c r="C1080" s="13">
        <f>YEAR(SalesDataTable[[#This Row],[Order Date]])</f>
        <v>2026</v>
      </c>
      <c r="D1080" s="4" t="str">
        <f>"Q"&amp;ROUNDUP(MONTH(SalesDataTable[[#This Row],[Order Date]])/3,0)</f>
        <v>Q2</v>
      </c>
      <c r="E1080" s="4" t="str">
        <f>TEXT(SalesDataTable[[#This Row],[Order Date]],"MMM")</f>
        <v>Jun</v>
      </c>
      <c r="F1080" s="4" t="s">
        <v>6</v>
      </c>
      <c r="G1080" s="4" t="s">
        <v>43</v>
      </c>
      <c r="H1080" s="4" t="s">
        <v>2</v>
      </c>
      <c r="I1080" s="4" t="s">
        <v>3</v>
      </c>
      <c r="J1080" s="4" t="s">
        <v>14</v>
      </c>
      <c r="K1080" s="4" t="s">
        <v>32</v>
      </c>
      <c r="L1080" s="9">
        <v>1</v>
      </c>
      <c r="M1080" s="6">
        <v>45.97</v>
      </c>
      <c r="N1080" s="7">
        <v>0.05</v>
      </c>
      <c r="O1080" s="6">
        <v>18.41</v>
      </c>
      <c r="P1080" s="6">
        <f t="shared" si="64"/>
        <v>43.671499999999995</v>
      </c>
      <c r="Q1080" s="6">
        <f t="shared" si="65"/>
        <v>18.41</v>
      </c>
      <c r="R1080" s="6">
        <f t="shared" si="66"/>
        <v>25.261499999999995</v>
      </c>
      <c r="S1080" s="8">
        <f t="shared" si="67"/>
        <v>0.57844360738696854</v>
      </c>
      <c r="T1080" s="5">
        <f>YEAR(SalesDataTable[[#This Row],[Order Date]])</f>
        <v>2026</v>
      </c>
    </row>
    <row r="1081" spans="1:20" ht="15.6">
      <c r="A1081" s="2">
        <v>2683</v>
      </c>
      <c r="B1081" s="3">
        <v>46185</v>
      </c>
      <c r="C1081" s="13">
        <f>YEAR(SalesDataTable[[#This Row],[Order Date]])</f>
        <v>2026</v>
      </c>
      <c r="D1081" s="4" t="str">
        <f>"Q"&amp;ROUNDUP(MONTH(SalesDataTable[[#This Row],[Order Date]])/3,0)</f>
        <v>Q2</v>
      </c>
      <c r="E1081" s="4" t="str">
        <f>TEXT(SalesDataTable[[#This Row],[Order Date]],"MMM")</f>
        <v>Jun</v>
      </c>
      <c r="F1081" s="4" t="s">
        <v>20</v>
      </c>
      <c r="G1081" s="4" t="s">
        <v>33</v>
      </c>
      <c r="H1081" s="4" t="s">
        <v>2</v>
      </c>
      <c r="I1081" s="4" t="s">
        <v>3</v>
      </c>
      <c r="J1081" s="4" t="s">
        <v>23</v>
      </c>
      <c r="K1081" s="4" t="s">
        <v>29</v>
      </c>
      <c r="L1081" s="9">
        <v>1</v>
      </c>
      <c r="M1081" s="6">
        <v>198.64</v>
      </c>
      <c r="N1081" s="7">
        <v>0.05</v>
      </c>
      <c r="O1081" s="6">
        <v>101.89</v>
      </c>
      <c r="P1081" s="6">
        <f t="shared" si="64"/>
        <v>188.70799999999997</v>
      </c>
      <c r="Q1081" s="6">
        <f t="shared" si="65"/>
        <v>101.89</v>
      </c>
      <c r="R1081" s="6">
        <f t="shared" si="66"/>
        <v>86.817999999999969</v>
      </c>
      <c r="S1081" s="8">
        <f t="shared" si="67"/>
        <v>0.46006528605040581</v>
      </c>
      <c r="T1081" s="5">
        <f>YEAR(SalesDataTable[[#This Row],[Order Date]])</f>
        <v>2026</v>
      </c>
    </row>
    <row r="1082" spans="1:20" ht="15.6">
      <c r="A1082" s="2">
        <v>4211</v>
      </c>
      <c r="B1082" s="3">
        <v>46185</v>
      </c>
      <c r="C1082" s="13">
        <f>YEAR(SalesDataTable[[#This Row],[Order Date]])</f>
        <v>2026</v>
      </c>
      <c r="D1082" s="4" t="str">
        <f>"Q"&amp;ROUNDUP(MONTH(SalesDataTable[[#This Row],[Order Date]])/3,0)</f>
        <v>Q2</v>
      </c>
      <c r="E1082" s="4" t="str">
        <f>TEXT(SalesDataTable[[#This Row],[Order Date]],"MMM")</f>
        <v>Jun</v>
      </c>
      <c r="F1082" s="4" t="s">
        <v>11</v>
      </c>
      <c r="G1082" s="4" t="s">
        <v>18</v>
      </c>
      <c r="H1082" s="4" t="s">
        <v>2</v>
      </c>
      <c r="I1082" s="4" t="s">
        <v>13</v>
      </c>
      <c r="J1082" s="4" t="s">
        <v>14</v>
      </c>
      <c r="K1082" s="4" t="s">
        <v>48</v>
      </c>
      <c r="L1082" s="9">
        <v>5</v>
      </c>
      <c r="M1082" s="6">
        <v>168.57</v>
      </c>
      <c r="N1082" s="7">
        <v>0</v>
      </c>
      <c r="O1082" s="6">
        <v>88.65</v>
      </c>
      <c r="P1082" s="6">
        <f t="shared" si="64"/>
        <v>842.84999999999991</v>
      </c>
      <c r="Q1082" s="6">
        <f t="shared" si="65"/>
        <v>443.25</v>
      </c>
      <c r="R1082" s="6">
        <f t="shared" si="66"/>
        <v>399.59999999999991</v>
      </c>
      <c r="S1082" s="8">
        <f t="shared" si="67"/>
        <v>0.47410571276027758</v>
      </c>
      <c r="T1082" s="5">
        <f>YEAR(SalesDataTable[[#This Row],[Order Date]])</f>
        <v>2026</v>
      </c>
    </row>
    <row r="1083" spans="1:20" ht="15.6">
      <c r="A1083" s="2">
        <v>4353</v>
      </c>
      <c r="B1083" s="3">
        <v>46185</v>
      </c>
      <c r="C1083" s="13">
        <f>YEAR(SalesDataTable[[#This Row],[Order Date]])</f>
        <v>2026</v>
      </c>
      <c r="D1083" s="4" t="str">
        <f>"Q"&amp;ROUNDUP(MONTH(SalesDataTable[[#This Row],[Order Date]])/3,0)</f>
        <v>Q2</v>
      </c>
      <c r="E1083" s="4" t="str">
        <f>TEXT(SalesDataTable[[#This Row],[Order Date]],"MMM")</f>
        <v>Jun</v>
      </c>
      <c r="F1083" s="4" t="s">
        <v>6</v>
      </c>
      <c r="G1083" s="4" t="s">
        <v>27</v>
      </c>
      <c r="H1083" s="4" t="s">
        <v>19</v>
      </c>
      <c r="I1083" s="4" t="s">
        <v>13</v>
      </c>
      <c r="J1083" s="4" t="s">
        <v>14</v>
      </c>
      <c r="K1083" s="4" t="s">
        <v>15</v>
      </c>
      <c r="L1083" s="9">
        <v>1</v>
      </c>
      <c r="M1083" s="6">
        <v>36.65</v>
      </c>
      <c r="N1083" s="7">
        <v>0</v>
      </c>
      <c r="O1083" s="6">
        <v>13.97</v>
      </c>
      <c r="P1083" s="6">
        <f t="shared" si="64"/>
        <v>36.65</v>
      </c>
      <c r="Q1083" s="6">
        <f t="shared" si="65"/>
        <v>13.97</v>
      </c>
      <c r="R1083" s="6">
        <f t="shared" si="66"/>
        <v>22.68</v>
      </c>
      <c r="S1083" s="8">
        <f t="shared" si="67"/>
        <v>0.61882673942701227</v>
      </c>
      <c r="T1083" s="5">
        <f>YEAR(SalesDataTable[[#This Row],[Order Date]])</f>
        <v>2026</v>
      </c>
    </row>
    <row r="1084" spans="1:20" ht="15.6">
      <c r="A1084" s="2">
        <v>5020</v>
      </c>
      <c r="B1084" s="3">
        <v>46185</v>
      </c>
      <c r="C1084" s="13">
        <f>YEAR(SalesDataTable[[#This Row],[Order Date]])</f>
        <v>2026</v>
      </c>
      <c r="D1084" s="4" t="str">
        <f>"Q"&amp;ROUNDUP(MONTH(SalesDataTable[[#This Row],[Order Date]])/3,0)</f>
        <v>Q2</v>
      </c>
      <c r="E1084" s="4" t="str">
        <f>TEXT(SalesDataTable[[#This Row],[Order Date]],"MMM")</f>
        <v>Jun</v>
      </c>
      <c r="F1084" s="4" t="s">
        <v>11</v>
      </c>
      <c r="G1084" s="4" t="s">
        <v>25</v>
      </c>
      <c r="H1084" s="4" t="s">
        <v>19</v>
      </c>
      <c r="I1084" s="4" t="s">
        <v>3</v>
      </c>
      <c r="J1084" s="4" t="s">
        <v>14</v>
      </c>
      <c r="K1084" s="4" t="s">
        <v>15</v>
      </c>
      <c r="L1084" s="9">
        <v>2</v>
      </c>
      <c r="M1084" s="6">
        <v>35.450000000000003</v>
      </c>
      <c r="N1084" s="7">
        <v>0.05</v>
      </c>
      <c r="O1084" s="6">
        <v>13.39</v>
      </c>
      <c r="P1084" s="6">
        <f t="shared" si="64"/>
        <v>67.355000000000004</v>
      </c>
      <c r="Q1084" s="6">
        <f t="shared" si="65"/>
        <v>26.78</v>
      </c>
      <c r="R1084" s="6">
        <f t="shared" si="66"/>
        <v>40.575000000000003</v>
      </c>
      <c r="S1084" s="8">
        <f t="shared" si="67"/>
        <v>0.60240516665429444</v>
      </c>
      <c r="T1084" s="5">
        <f>YEAR(SalesDataTable[[#This Row],[Order Date]])</f>
        <v>2026</v>
      </c>
    </row>
    <row r="1085" spans="1:20" ht="15.6">
      <c r="A1085" s="2">
        <v>564</v>
      </c>
      <c r="B1085" s="3">
        <v>46186</v>
      </c>
      <c r="C1085" s="13">
        <f>YEAR(SalesDataTable[[#This Row],[Order Date]])</f>
        <v>2026</v>
      </c>
      <c r="D1085" s="4" t="str">
        <f>"Q"&amp;ROUNDUP(MONTH(SalesDataTable[[#This Row],[Order Date]])/3,0)</f>
        <v>Q2</v>
      </c>
      <c r="E1085" s="4" t="str">
        <f>TEXT(SalesDataTable[[#This Row],[Order Date]],"MMM")</f>
        <v>Jun</v>
      </c>
      <c r="F1085" s="4" t="s">
        <v>11</v>
      </c>
      <c r="G1085" s="4" t="s">
        <v>25</v>
      </c>
      <c r="H1085" s="4" t="s">
        <v>19</v>
      </c>
      <c r="I1085" s="4" t="s">
        <v>13</v>
      </c>
      <c r="J1085" s="4" t="s">
        <v>14</v>
      </c>
      <c r="K1085" s="4" t="s">
        <v>32</v>
      </c>
      <c r="L1085" s="9">
        <v>3</v>
      </c>
      <c r="M1085" s="6">
        <v>45.82</v>
      </c>
      <c r="N1085" s="7">
        <v>0.1</v>
      </c>
      <c r="O1085" s="6">
        <v>18.61</v>
      </c>
      <c r="P1085" s="6">
        <f t="shared" si="64"/>
        <v>123.71400000000001</v>
      </c>
      <c r="Q1085" s="6">
        <f t="shared" si="65"/>
        <v>55.83</v>
      </c>
      <c r="R1085" s="6">
        <f t="shared" si="66"/>
        <v>67.884000000000015</v>
      </c>
      <c r="S1085" s="8">
        <f t="shared" si="67"/>
        <v>0.54871720258014456</v>
      </c>
      <c r="T1085" s="5">
        <f>YEAR(SalesDataTable[[#This Row],[Order Date]])</f>
        <v>2026</v>
      </c>
    </row>
    <row r="1086" spans="1:20" ht="15.6">
      <c r="A1086" s="2">
        <v>736</v>
      </c>
      <c r="B1086" s="3">
        <v>46186</v>
      </c>
      <c r="C1086" s="13">
        <f>YEAR(SalesDataTable[[#This Row],[Order Date]])</f>
        <v>2026</v>
      </c>
      <c r="D1086" s="4" t="str">
        <f>"Q"&amp;ROUNDUP(MONTH(SalesDataTable[[#This Row],[Order Date]])/3,0)</f>
        <v>Q2</v>
      </c>
      <c r="E1086" s="4" t="str">
        <f>TEXT(SalesDataTable[[#This Row],[Order Date]],"MMM")</f>
        <v>Jun</v>
      </c>
      <c r="F1086" s="4" t="s">
        <v>20</v>
      </c>
      <c r="G1086" s="4" t="s">
        <v>47</v>
      </c>
      <c r="H1086" s="4" t="s">
        <v>19</v>
      </c>
      <c r="I1086" s="4" t="s">
        <v>16</v>
      </c>
      <c r="J1086" s="4" t="s">
        <v>9</v>
      </c>
      <c r="K1086" s="4" t="s">
        <v>37</v>
      </c>
      <c r="L1086" s="9">
        <v>1</v>
      </c>
      <c r="M1086" s="6">
        <v>152.78</v>
      </c>
      <c r="N1086" s="7">
        <v>0</v>
      </c>
      <c r="O1086" s="6">
        <v>78.540000000000006</v>
      </c>
      <c r="P1086" s="6">
        <f t="shared" si="64"/>
        <v>152.78</v>
      </c>
      <c r="Q1086" s="6">
        <f t="shared" si="65"/>
        <v>78.540000000000006</v>
      </c>
      <c r="R1086" s="6">
        <f t="shared" si="66"/>
        <v>74.239999999999995</v>
      </c>
      <c r="S1086" s="8">
        <f t="shared" si="67"/>
        <v>0.48592747741851022</v>
      </c>
      <c r="T1086" s="5">
        <f>YEAR(SalesDataTable[[#This Row],[Order Date]])</f>
        <v>2026</v>
      </c>
    </row>
    <row r="1087" spans="1:20" ht="15.6">
      <c r="A1087" s="2">
        <v>1300</v>
      </c>
      <c r="B1087" s="3">
        <v>46186</v>
      </c>
      <c r="C1087" s="13">
        <f>YEAR(SalesDataTable[[#This Row],[Order Date]])</f>
        <v>2026</v>
      </c>
      <c r="D1087" s="4" t="str">
        <f>"Q"&amp;ROUNDUP(MONTH(SalesDataTable[[#This Row],[Order Date]])/3,0)</f>
        <v>Q2</v>
      </c>
      <c r="E1087" s="4" t="str">
        <f>TEXT(SalesDataTable[[#This Row],[Order Date]],"MMM")</f>
        <v>Jun</v>
      </c>
      <c r="F1087" s="4" t="s">
        <v>6</v>
      </c>
      <c r="G1087" s="4" t="s">
        <v>27</v>
      </c>
      <c r="H1087" s="4" t="s">
        <v>2</v>
      </c>
      <c r="I1087" s="4" t="s">
        <v>13</v>
      </c>
      <c r="J1087" s="4" t="s">
        <v>4</v>
      </c>
      <c r="K1087" s="4" t="s">
        <v>22</v>
      </c>
      <c r="L1087" s="9">
        <v>1</v>
      </c>
      <c r="M1087" s="6">
        <v>49.76</v>
      </c>
      <c r="N1087" s="7">
        <v>0.05</v>
      </c>
      <c r="O1087" s="6">
        <v>22.58</v>
      </c>
      <c r="P1087" s="6">
        <f t="shared" si="64"/>
        <v>47.271999999999998</v>
      </c>
      <c r="Q1087" s="6">
        <f t="shared" si="65"/>
        <v>22.58</v>
      </c>
      <c r="R1087" s="6">
        <f t="shared" si="66"/>
        <v>24.692</v>
      </c>
      <c r="S1087" s="8">
        <f t="shared" si="67"/>
        <v>0.52233880521238796</v>
      </c>
      <c r="T1087" s="5">
        <f>YEAR(SalesDataTable[[#This Row],[Order Date]])</f>
        <v>2026</v>
      </c>
    </row>
    <row r="1088" spans="1:20" ht="15.6">
      <c r="A1088" s="2">
        <v>1948</v>
      </c>
      <c r="B1088" s="3">
        <v>46186</v>
      </c>
      <c r="C1088" s="13">
        <f>YEAR(SalesDataTable[[#This Row],[Order Date]])</f>
        <v>2026</v>
      </c>
      <c r="D1088" s="4" t="str">
        <f>"Q"&amp;ROUNDUP(MONTH(SalesDataTable[[#This Row],[Order Date]])/3,0)</f>
        <v>Q2</v>
      </c>
      <c r="E1088" s="4" t="str">
        <f>TEXT(SalesDataTable[[#This Row],[Order Date]],"MMM")</f>
        <v>Jun</v>
      </c>
      <c r="F1088" s="4" t="s">
        <v>20</v>
      </c>
      <c r="G1088" s="4" t="s">
        <v>33</v>
      </c>
      <c r="H1088" s="4" t="s">
        <v>19</v>
      </c>
      <c r="I1088" s="4" t="s">
        <v>13</v>
      </c>
      <c r="J1088" s="4" t="s">
        <v>9</v>
      </c>
      <c r="K1088" s="4" t="s">
        <v>37</v>
      </c>
      <c r="L1088" s="9">
        <v>1</v>
      </c>
      <c r="M1088" s="6">
        <v>157.6</v>
      </c>
      <c r="N1088" s="7">
        <v>0.05</v>
      </c>
      <c r="O1088" s="6">
        <v>79.34</v>
      </c>
      <c r="P1088" s="6">
        <f t="shared" si="64"/>
        <v>149.72</v>
      </c>
      <c r="Q1088" s="6">
        <f t="shared" si="65"/>
        <v>79.34</v>
      </c>
      <c r="R1088" s="6">
        <f t="shared" si="66"/>
        <v>70.38</v>
      </c>
      <c r="S1088" s="8">
        <f t="shared" si="67"/>
        <v>0.47007747795885652</v>
      </c>
      <c r="T1088" s="5">
        <f>YEAR(SalesDataTable[[#This Row],[Order Date]])</f>
        <v>2026</v>
      </c>
    </row>
    <row r="1089" spans="1:20" ht="15.6">
      <c r="A1089" s="2">
        <v>2272</v>
      </c>
      <c r="B1089" s="3">
        <v>46186</v>
      </c>
      <c r="C1089" s="13">
        <f>YEAR(SalesDataTable[[#This Row],[Order Date]])</f>
        <v>2026</v>
      </c>
      <c r="D1089" s="4" t="str">
        <f>"Q"&amp;ROUNDUP(MONTH(SalesDataTable[[#This Row],[Order Date]])/3,0)</f>
        <v>Q2</v>
      </c>
      <c r="E1089" s="4" t="str">
        <f>TEXT(SalesDataTable[[#This Row],[Order Date]],"MMM")</f>
        <v>Jun</v>
      </c>
      <c r="F1089" s="4" t="s">
        <v>20</v>
      </c>
      <c r="G1089" s="4" t="s">
        <v>33</v>
      </c>
      <c r="H1089" s="4" t="s">
        <v>2</v>
      </c>
      <c r="I1089" s="4" t="s">
        <v>3</v>
      </c>
      <c r="J1089" s="4" t="s">
        <v>34</v>
      </c>
      <c r="K1089" s="4" t="s">
        <v>38</v>
      </c>
      <c r="L1089" s="9">
        <v>1</v>
      </c>
      <c r="M1089" s="6">
        <v>125.01</v>
      </c>
      <c r="N1089" s="7">
        <v>0.15</v>
      </c>
      <c r="O1089" s="6">
        <v>70.39</v>
      </c>
      <c r="P1089" s="6">
        <f t="shared" si="64"/>
        <v>106.2585</v>
      </c>
      <c r="Q1089" s="6">
        <f t="shared" si="65"/>
        <v>70.39</v>
      </c>
      <c r="R1089" s="6">
        <f t="shared" si="66"/>
        <v>35.868499999999997</v>
      </c>
      <c r="S1089" s="8">
        <f t="shared" si="67"/>
        <v>0.33755887764272974</v>
      </c>
      <c r="T1089" s="5">
        <f>YEAR(SalesDataTable[[#This Row],[Order Date]])</f>
        <v>2026</v>
      </c>
    </row>
    <row r="1090" spans="1:20" ht="15.6">
      <c r="A1090" s="2">
        <v>2680</v>
      </c>
      <c r="B1090" s="3">
        <v>46186</v>
      </c>
      <c r="C1090" s="13">
        <f>YEAR(SalesDataTable[[#This Row],[Order Date]])</f>
        <v>2026</v>
      </c>
      <c r="D1090" s="4" t="str">
        <f>"Q"&amp;ROUNDUP(MONTH(SalesDataTable[[#This Row],[Order Date]])/3,0)</f>
        <v>Q2</v>
      </c>
      <c r="E1090" s="4" t="str">
        <f>TEXT(SalesDataTable[[#This Row],[Order Date]],"MMM")</f>
        <v>Jun</v>
      </c>
      <c r="F1090" s="4" t="s">
        <v>6</v>
      </c>
      <c r="G1090" s="4" t="s">
        <v>49</v>
      </c>
      <c r="H1090" s="4" t="s">
        <v>2</v>
      </c>
      <c r="I1090" s="4" t="s">
        <v>3</v>
      </c>
      <c r="J1090" s="4" t="s">
        <v>9</v>
      </c>
      <c r="K1090" s="4" t="s">
        <v>10</v>
      </c>
      <c r="L1090" s="9">
        <v>1</v>
      </c>
      <c r="M1090" s="6">
        <v>93.59</v>
      </c>
      <c r="N1090" s="7">
        <v>0.15</v>
      </c>
      <c r="O1090" s="6">
        <v>46.48</v>
      </c>
      <c r="P1090" s="6">
        <f t="shared" ref="P1090:P1153" si="68">L1090*M1090*(1-N1090)</f>
        <v>79.551500000000004</v>
      </c>
      <c r="Q1090" s="6">
        <f t="shared" ref="Q1090:Q1153" si="69">L1090*O1090</f>
        <v>46.48</v>
      </c>
      <c r="R1090" s="6">
        <f t="shared" ref="R1090:R1153" si="70">P1090-Q1090</f>
        <v>33.071500000000007</v>
      </c>
      <c r="S1090" s="8">
        <f t="shared" ref="S1090:S1153" si="71">IFERROR(R1090/P1090,0)</f>
        <v>0.41572440494522422</v>
      </c>
      <c r="T1090" s="5">
        <f>YEAR(SalesDataTable[[#This Row],[Order Date]])</f>
        <v>2026</v>
      </c>
    </row>
    <row r="1091" spans="1:20" ht="15.6">
      <c r="A1091" s="2">
        <v>4178</v>
      </c>
      <c r="B1091" s="3">
        <v>46186</v>
      </c>
      <c r="C1091" s="13">
        <f>YEAR(SalesDataTable[[#This Row],[Order Date]])</f>
        <v>2026</v>
      </c>
      <c r="D1091" s="4" t="str">
        <f>"Q"&amp;ROUNDUP(MONTH(SalesDataTable[[#This Row],[Order Date]])/3,0)</f>
        <v>Q2</v>
      </c>
      <c r="E1091" s="4" t="str">
        <f>TEXT(SalesDataTable[[#This Row],[Order Date]],"MMM")</f>
        <v>Jun</v>
      </c>
      <c r="F1091" s="4" t="s">
        <v>11</v>
      </c>
      <c r="G1091" s="4" t="s">
        <v>12</v>
      </c>
      <c r="H1091" s="4" t="s">
        <v>19</v>
      </c>
      <c r="I1091" s="4" t="s">
        <v>3</v>
      </c>
      <c r="J1091" s="4" t="s">
        <v>9</v>
      </c>
      <c r="K1091" s="4" t="s">
        <v>17</v>
      </c>
      <c r="L1091" s="9">
        <v>4</v>
      </c>
      <c r="M1091" s="6">
        <v>143.9</v>
      </c>
      <c r="N1091" s="7">
        <v>0.05</v>
      </c>
      <c r="O1091" s="6">
        <v>79.709999999999994</v>
      </c>
      <c r="P1091" s="6">
        <f t="shared" si="68"/>
        <v>546.82000000000005</v>
      </c>
      <c r="Q1091" s="6">
        <f t="shared" si="69"/>
        <v>318.83999999999997</v>
      </c>
      <c r="R1091" s="6">
        <f t="shared" si="70"/>
        <v>227.98000000000008</v>
      </c>
      <c r="S1091" s="8">
        <f t="shared" si="71"/>
        <v>0.41691964448996022</v>
      </c>
      <c r="T1091" s="5">
        <f>YEAR(SalesDataTable[[#This Row],[Order Date]])</f>
        <v>2026</v>
      </c>
    </row>
    <row r="1092" spans="1:20" ht="15.6">
      <c r="A1092" s="2">
        <v>4272</v>
      </c>
      <c r="B1092" s="3">
        <v>46186</v>
      </c>
      <c r="C1092" s="13">
        <f>YEAR(SalesDataTable[[#This Row],[Order Date]])</f>
        <v>2026</v>
      </c>
      <c r="D1092" s="4" t="str">
        <f>"Q"&amp;ROUNDUP(MONTH(SalesDataTable[[#This Row],[Order Date]])/3,0)</f>
        <v>Q2</v>
      </c>
      <c r="E1092" s="4" t="str">
        <f>TEXT(SalesDataTable[[#This Row],[Order Date]],"MMM")</f>
        <v>Jun</v>
      </c>
      <c r="F1092" s="4" t="s">
        <v>20</v>
      </c>
      <c r="G1092" s="4" t="s">
        <v>31</v>
      </c>
      <c r="H1092" s="4" t="s">
        <v>28</v>
      </c>
      <c r="I1092" s="4" t="s">
        <v>3</v>
      </c>
      <c r="J1092" s="4" t="s">
        <v>23</v>
      </c>
      <c r="K1092" s="4" t="s">
        <v>29</v>
      </c>
      <c r="L1092" s="9">
        <v>4</v>
      </c>
      <c r="M1092" s="6">
        <v>190.97</v>
      </c>
      <c r="N1092" s="7">
        <v>0</v>
      </c>
      <c r="O1092" s="6">
        <v>103.36</v>
      </c>
      <c r="P1092" s="6">
        <f t="shared" si="68"/>
        <v>763.88</v>
      </c>
      <c r="Q1092" s="6">
        <f t="shared" si="69"/>
        <v>413.44</v>
      </c>
      <c r="R1092" s="6">
        <f t="shared" si="70"/>
        <v>350.44</v>
      </c>
      <c r="S1092" s="8">
        <f t="shared" si="71"/>
        <v>0.45876315651673039</v>
      </c>
      <c r="T1092" s="5">
        <f>YEAR(SalesDataTable[[#This Row],[Order Date]])</f>
        <v>2026</v>
      </c>
    </row>
    <row r="1093" spans="1:20" ht="15.6">
      <c r="A1093" s="2">
        <v>4713</v>
      </c>
      <c r="B1093" s="3">
        <v>46186</v>
      </c>
      <c r="C1093" s="13">
        <f>YEAR(SalesDataTable[[#This Row],[Order Date]])</f>
        <v>2026</v>
      </c>
      <c r="D1093" s="4" t="str">
        <f>"Q"&amp;ROUNDUP(MONTH(SalesDataTable[[#This Row],[Order Date]])/3,0)</f>
        <v>Q2</v>
      </c>
      <c r="E1093" s="4" t="str">
        <f>TEXT(SalesDataTable[[#This Row],[Order Date]],"MMM")</f>
        <v>Jun</v>
      </c>
      <c r="F1093" s="4" t="s">
        <v>20</v>
      </c>
      <c r="G1093" s="4" t="s">
        <v>47</v>
      </c>
      <c r="H1093" s="4" t="s">
        <v>19</v>
      </c>
      <c r="I1093" s="4" t="s">
        <v>16</v>
      </c>
      <c r="J1093" s="4" t="s">
        <v>34</v>
      </c>
      <c r="K1093" s="4" t="s">
        <v>42</v>
      </c>
      <c r="L1093" s="9">
        <v>1</v>
      </c>
      <c r="M1093" s="6">
        <v>35.78</v>
      </c>
      <c r="N1093" s="7">
        <v>0</v>
      </c>
      <c r="O1093" s="6">
        <v>14</v>
      </c>
      <c r="P1093" s="6">
        <f t="shared" si="68"/>
        <v>35.78</v>
      </c>
      <c r="Q1093" s="6">
        <f t="shared" si="69"/>
        <v>14</v>
      </c>
      <c r="R1093" s="6">
        <f t="shared" si="70"/>
        <v>21.78</v>
      </c>
      <c r="S1093" s="8">
        <f t="shared" si="71"/>
        <v>0.60871995528228062</v>
      </c>
      <c r="T1093" s="5">
        <f>YEAR(SalesDataTable[[#This Row],[Order Date]])</f>
        <v>2026</v>
      </c>
    </row>
    <row r="1094" spans="1:20" ht="15.6">
      <c r="A1094" s="2">
        <v>5166</v>
      </c>
      <c r="B1094" s="3">
        <v>46186</v>
      </c>
      <c r="C1094" s="13">
        <f>YEAR(SalesDataTable[[#This Row],[Order Date]])</f>
        <v>2026</v>
      </c>
      <c r="D1094" s="4" t="str">
        <f>"Q"&amp;ROUNDUP(MONTH(SalesDataTable[[#This Row],[Order Date]])/3,0)</f>
        <v>Q2</v>
      </c>
      <c r="E1094" s="4" t="str">
        <f>TEXT(SalesDataTable[[#This Row],[Order Date]],"MMM")</f>
        <v>Jun</v>
      </c>
      <c r="F1094" s="4" t="s">
        <v>20</v>
      </c>
      <c r="G1094" s="4" t="s">
        <v>31</v>
      </c>
      <c r="H1094" s="4" t="s">
        <v>28</v>
      </c>
      <c r="I1094" s="4" t="s">
        <v>13</v>
      </c>
      <c r="J1094" s="4" t="s">
        <v>23</v>
      </c>
      <c r="K1094" s="4" t="s">
        <v>51</v>
      </c>
      <c r="L1094" s="9">
        <v>3</v>
      </c>
      <c r="M1094" s="6">
        <v>125.25</v>
      </c>
      <c r="N1094" s="7">
        <v>0.05</v>
      </c>
      <c r="O1094" s="6">
        <v>58.95</v>
      </c>
      <c r="P1094" s="6">
        <f t="shared" si="68"/>
        <v>356.96249999999998</v>
      </c>
      <c r="Q1094" s="6">
        <f t="shared" si="69"/>
        <v>176.85000000000002</v>
      </c>
      <c r="R1094" s="6">
        <f t="shared" si="70"/>
        <v>180.11249999999995</v>
      </c>
      <c r="S1094" s="8">
        <f t="shared" si="71"/>
        <v>0.50456980775291516</v>
      </c>
      <c r="T1094" s="5">
        <f>YEAR(SalesDataTable[[#This Row],[Order Date]])</f>
        <v>2026</v>
      </c>
    </row>
    <row r="1095" spans="1:20" ht="15.6">
      <c r="A1095" s="2">
        <v>486</v>
      </c>
      <c r="B1095" s="3">
        <v>46187</v>
      </c>
      <c r="C1095" s="13">
        <f>YEAR(SalesDataTable[[#This Row],[Order Date]])</f>
        <v>2026</v>
      </c>
      <c r="D1095" s="4" t="str">
        <f>"Q"&amp;ROUNDUP(MONTH(SalesDataTable[[#This Row],[Order Date]])/3,0)</f>
        <v>Q2</v>
      </c>
      <c r="E1095" s="4" t="str">
        <f>TEXT(SalesDataTable[[#This Row],[Order Date]],"MMM")</f>
        <v>Jun</v>
      </c>
      <c r="F1095" s="4" t="s">
        <v>0</v>
      </c>
      <c r="G1095" s="4" t="s">
        <v>36</v>
      </c>
      <c r="H1095" s="4" t="s">
        <v>8</v>
      </c>
      <c r="I1095" s="4" t="s">
        <v>16</v>
      </c>
      <c r="J1095" s="4" t="s">
        <v>9</v>
      </c>
      <c r="K1095" s="4" t="s">
        <v>46</v>
      </c>
      <c r="L1095" s="9">
        <v>8</v>
      </c>
      <c r="M1095" s="6">
        <v>72.36</v>
      </c>
      <c r="N1095" s="7">
        <v>0.1</v>
      </c>
      <c r="O1095" s="6">
        <v>32.229999999999997</v>
      </c>
      <c r="P1095" s="6">
        <f t="shared" si="68"/>
        <v>520.99199999999996</v>
      </c>
      <c r="Q1095" s="6">
        <f t="shared" si="69"/>
        <v>257.83999999999997</v>
      </c>
      <c r="R1095" s="6">
        <f t="shared" si="70"/>
        <v>263.15199999999999</v>
      </c>
      <c r="S1095" s="8">
        <f t="shared" si="71"/>
        <v>0.5050979669553467</v>
      </c>
      <c r="T1095" s="5">
        <f>YEAR(SalesDataTable[[#This Row],[Order Date]])</f>
        <v>2026</v>
      </c>
    </row>
    <row r="1096" spans="1:20" ht="15.6">
      <c r="A1096" s="2">
        <v>1507</v>
      </c>
      <c r="B1096" s="3">
        <v>46187</v>
      </c>
      <c r="C1096" s="13">
        <f>YEAR(SalesDataTable[[#This Row],[Order Date]])</f>
        <v>2026</v>
      </c>
      <c r="D1096" s="4" t="str">
        <f>"Q"&amp;ROUNDUP(MONTH(SalesDataTable[[#This Row],[Order Date]])/3,0)</f>
        <v>Q2</v>
      </c>
      <c r="E1096" s="4" t="str">
        <f>TEXT(SalesDataTable[[#This Row],[Order Date]],"MMM")</f>
        <v>Jun</v>
      </c>
      <c r="F1096" s="4" t="s">
        <v>0</v>
      </c>
      <c r="G1096" s="4" t="s">
        <v>50</v>
      </c>
      <c r="H1096" s="4" t="s">
        <v>19</v>
      </c>
      <c r="I1096" s="4" t="s">
        <v>3</v>
      </c>
      <c r="J1096" s="4" t="s">
        <v>14</v>
      </c>
      <c r="K1096" s="4" t="s">
        <v>48</v>
      </c>
      <c r="L1096" s="9">
        <v>1</v>
      </c>
      <c r="M1096" s="6">
        <v>162.51</v>
      </c>
      <c r="N1096" s="7">
        <v>0</v>
      </c>
      <c r="O1096" s="6">
        <v>88.29</v>
      </c>
      <c r="P1096" s="6">
        <f t="shared" si="68"/>
        <v>162.51</v>
      </c>
      <c r="Q1096" s="6">
        <f t="shared" si="69"/>
        <v>88.29</v>
      </c>
      <c r="R1096" s="6">
        <f t="shared" si="70"/>
        <v>74.219999999999985</v>
      </c>
      <c r="S1096" s="8">
        <f t="shared" si="71"/>
        <v>0.45671035628576695</v>
      </c>
      <c r="T1096" s="5">
        <f>YEAR(SalesDataTable[[#This Row],[Order Date]])</f>
        <v>2026</v>
      </c>
    </row>
    <row r="1097" spans="1:20" ht="15.6">
      <c r="A1097" s="2">
        <v>1821</v>
      </c>
      <c r="B1097" s="3">
        <v>46187</v>
      </c>
      <c r="C1097" s="13">
        <f>YEAR(SalesDataTable[[#This Row],[Order Date]])</f>
        <v>2026</v>
      </c>
      <c r="D1097" s="4" t="str">
        <f>"Q"&amp;ROUNDUP(MONTH(SalesDataTable[[#This Row],[Order Date]])/3,0)</f>
        <v>Q2</v>
      </c>
      <c r="E1097" s="4" t="str">
        <f>TEXT(SalesDataTable[[#This Row],[Order Date]],"MMM")</f>
        <v>Jun</v>
      </c>
      <c r="F1097" s="4" t="s">
        <v>0</v>
      </c>
      <c r="G1097" s="4" t="s">
        <v>50</v>
      </c>
      <c r="H1097" s="4" t="s">
        <v>19</v>
      </c>
      <c r="I1097" s="4" t="s">
        <v>16</v>
      </c>
      <c r="J1097" s="4" t="s">
        <v>9</v>
      </c>
      <c r="K1097" s="4" t="s">
        <v>46</v>
      </c>
      <c r="L1097" s="9">
        <v>3</v>
      </c>
      <c r="M1097" s="6">
        <v>70.52</v>
      </c>
      <c r="N1097" s="7">
        <v>0</v>
      </c>
      <c r="O1097" s="6">
        <v>33.119999999999997</v>
      </c>
      <c r="P1097" s="6">
        <f t="shared" si="68"/>
        <v>211.56</v>
      </c>
      <c r="Q1097" s="6">
        <f t="shared" si="69"/>
        <v>99.359999999999985</v>
      </c>
      <c r="R1097" s="6">
        <f t="shared" si="70"/>
        <v>112.20000000000002</v>
      </c>
      <c r="S1097" s="8">
        <f t="shared" si="71"/>
        <v>0.53034600113442998</v>
      </c>
      <c r="T1097" s="5">
        <f>YEAR(SalesDataTable[[#This Row],[Order Date]])</f>
        <v>2026</v>
      </c>
    </row>
    <row r="1098" spans="1:20" ht="15.6">
      <c r="A1098" s="2">
        <v>2588</v>
      </c>
      <c r="B1098" s="3">
        <v>46187</v>
      </c>
      <c r="C1098" s="13">
        <f>YEAR(SalesDataTable[[#This Row],[Order Date]])</f>
        <v>2026</v>
      </c>
      <c r="D1098" s="4" t="str">
        <f>"Q"&amp;ROUNDUP(MONTH(SalesDataTable[[#This Row],[Order Date]])/3,0)</f>
        <v>Q2</v>
      </c>
      <c r="E1098" s="4" t="str">
        <f>TEXT(SalesDataTable[[#This Row],[Order Date]],"MMM")</f>
        <v>Jun</v>
      </c>
      <c r="F1098" s="4" t="s">
        <v>20</v>
      </c>
      <c r="G1098" s="4" t="s">
        <v>33</v>
      </c>
      <c r="H1098" s="4" t="s">
        <v>28</v>
      </c>
      <c r="I1098" s="4" t="s">
        <v>3</v>
      </c>
      <c r="J1098" s="4" t="s">
        <v>9</v>
      </c>
      <c r="K1098" s="4" t="s">
        <v>10</v>
      </c>
      <c r="L1098" s="9">
        <v>1</v>
      </c>
      <c r="M1098" s="6">
        <v>90.28</v>
      </c>
      <c r="N1098" s="7">
        <v>0</v>
      </c>
      <c r="O1098" s="6">
        <v>46.04</v>
      </c>
      <c r="P1098" s="6">
        <f t="shared" si="68"/>
        <v>90.28</v>
      </c>
      <c r="Q1098" s="6">
        <f t="shared" si="69"/>
        <v>46.04</v>
      </c>
      <c r="R1098" s="6">
        <f t="shared" si="70"/>
        <v>44.24</v>
      </c>
      <c r="S1098" s="8">
        <f t="shared" si="71"/>
        <v>0.4900310146211786</v>
      </c>
      <c r="T1098" s="5">
        <f>YEAR(SalesDataTable[[#This Row],[Order Date]])</f>
        <v>2026</v>
      </c>
    </row>
    <row r="1099" spans="1:20" ht="15.6">
      <c r="A1099" s="2">
        <v>2815</v>
      </c>
      <c r="B1099" s="3">
        <v>46187</v>
      </c>
      <c r="C1099" s="13">
        <f>YEAR(SalesDataTable[[#This Row],[Order Date]])</f>
        <v>2026</v>
      </c>
      <c r="D1099" s="4" t="str">
        <f>"Q"&amp;ROUNDUP(MONTH(SalesDataTable[[#This Row],[Order Date]])/3,0)</f>
        <v>Q2</v>
      </c>
      <c r="E1099" s="4" t="str">
        <f>TEXT(SalesDataTable[[#This Row],[Order Date]],"MMM")</f>
        <v>Jun</v>
      </c>
      <c r="F1099" s="4" t="s">
        <v>20</v>
      </c>
      <c r="G1099" s="4" t="s">
        <v>47</v>
      </c>
      <c r="H1099" s="4" t="s">
        <v>28</v>
      </c>
      <c r="I1099" s="4" t="s">
        <v>13</v>
      </c>
      <c r="J1099" s="4" t="s">
        <v>23</v>
      </c>
      <c r="K1099" s="4" t="s">
        <v>24</v>
      </c>
      <c r="L1099" s="9">
        <v>2</v>
      </c>
      <c r="M1099" s="6">
        <v>342.25</v>
      </c>
      <c r="N1099" s="7">
        <v>0</v>
      </c>
      <c r="O1099" s="6">
        <v>196.86</v>
      </c>
      <c r="P1099" s="6">
        <f t="shared" si="68"/>
        <v>684.5</v>
      </c>
      <c r="Q1099" s="6">
        <f t="shared" si="69"/>
        <v>393.72</v>
      </c>
      <c r="R1099" s="6">
        <f t="shared" si="70"/>
        <v>290.77999999999997</v>
      </c>
      <c r="S1099" s="8">
        <f t="shared" si="71"/>
        <v>0.42480642804967128</v>
      </c>
      <c r="T1099" s="5">
        <f>YEAR(SalesDataTable[[#This Row],[Order Date]])</f>
        <v>2026</v>
      </c>
    </row>
    <row r="1100" spans="1:20" ht="15.6">
      <c r="A1100" s="2">
        <v>3258</v>
      </c>
      <c r="B1100" s="3">
        <v>46187</v>
      </c>
      <c r="C1100" s="13">
        <f>YEAR(SalesDataTable[[#This Row],[Order Date]])</f>
        <v>2026</v>
      </c>
      <c r="D1100" s="4" t="str">
        <f>"Q"&amp;ROUNDUP(MONTH(SalesDataTable[[#This Row],[Order Date]])/3,0)</f>
        <v>Q2</v>
      </c>
      <c r="E1100" s="4" t="str">
        <f>TEXT(SalesDataTable[[#This Row],[Order Date]],"MMM")</f>
        <v>Jun</v>
      </c>
      <c r="F1100" s="4" t="s">
        <v>6</v>
      </c>
      <c r="G1100" s="4" t="s">
        <v>7</v>
      </c>
      <c r="H1100" s="4" t="s">
        <v>2</v>
      </c>
      <c r="I1100" s="4" t="s">
        <v>16</v>
      </c>
      <c r="J1100" s="4" t="s">
        <v>4</v>
      </c>
      <c r="K1100" s="4" t="s">
        <v>22</v>
      </c>
      <c r="L1100" s="9">
        <v>6</v>
      </c>
      <c r="M1100" s="6">
        <v>50.92</v>
      </c>
      <c r="N1100" s="7">
        <v>0.05</v>
      </c>
      <c r="O1100" s="6">
        <v>22.87</v>
      </c>
      <c r="P1100" s="6">
        <f t="shared" si="68"/>
        <v>290.24399999999997</v>
      </c>
      <c r="Q1100" s="6">
        <f t="shared" si="69"/>
        <v>137.22</v>
      </c>
      <c r="R1100" s="6">
        <f t="shared" si="70"/>
        <v>153.02399999999997</v>
      </c>
      <c r="S1100" s="8">
        <f t="shared" si="71"/>
        <v>0.52722536899987593</v>
      </c>
      <c r="T1100" s="5">
        <f>YEAR(SalesDataTable[[#This Row],[Order Date]])</f>
        <v>2026</v>
      </c>
    </row>
    <row r="1101" spans="1:20" ht="15.6">
      <c r="A1101" s="2">
        <v>3361</v>
      </c>
      <c r="B1101" s="3">
        <v>46187</v>
      </c>
      <c r="C1101" s="13">
        <f>YEAR(SalesDataTable[[#This Row],[Order Date]])</f>
        <v>2026</v>
      </c>
      <c r="D1101" s="4" t="str">
        <f>"Q"&amp;ROUNDUP(MONTH(SalesDataTable[[#This Row],[Order Date]])/3,0)</f>
        <v>Q2</v>
      </c>
      <c r="E1101" s="4" t="str">
        <f>TEXT(SalesDataTable[[#This Row],[Order Date]],"MMM")</f>
        <v>Jun</v>
      </c>
      <c r="F1101" s="4" t="s">
        <v>0</v>
      </c>
      <c r="G1101" s="4" t="s">
        <v>1</v>
      </c>
      <c r="H1101" s="4" t="s">
        <v>19</v>
      </c>
      <c r="I1101" s="4" t="s">
        <v>3</v>
      </c>
      <c r="J1101" s="4" t="s">
        <v>14</v>
      </c>
      <c r="K1101" s="4" t="s">
        <v>15</v>
      </c>
      <c r="L1101" s="9">
        <v>5</v>
      </c>
      <c r="M1101" s="6">
        <v>36.72</v>
      </c>
      <c r="N1101" s="7">
        <v>0.15</v>
      </c>
      <c r="O1101" s="6">
        <v>13.2</v>
      </c>
      <c r="P1101" s="6">
        <f t="shared" si="68"/>
        <v>156.06</v>
      </c>
      <c r="Q1101" s="6">
        <f t="shared" si="69"/>
        <v>66</v>
      </c>
      <c r="R1101" s="6">
        <f t="shared" si="70"/>
        <v>90.06</v>
      </c>
      <c r="S1101" s="8">
        <f t="shared" si="71"/>
        <v>0.57708573625528647</v>
      </c>
      <c r="T1101" s="5">
        <f>YEAR(SalesDataTable[[#This Row],[Order Date]])</f>
        <v>2026</v>
      </c>
    </row>
    <row r="1102" spans="1:20" ht="15.6">
      <c r="A1102" s="2">
        <v>3629</v>
      </c>
      <c r="B1102" s="3">
        <v>46187</v>
      </c>
      <c r="C1102" s="13">
        <f>YEAR(SalesDataTable[[#This Row],[Order Date]])</f>
        <v>2026</v>
      </c>
      <c r="D1102" s="4" t="str">
        <f>"Q"&amp;ROUNDUP(MONTH(SalesDataTable[[#This Row],[Order Date]])/3,0)</f>
        <v>Q2</v>
      </c>
      <c r="E1102" s="4" t="str">
        <f>TEXT(SalesDataTable[[#This Row],[Order Date]],"MMM")</f>
        <v>Jun</v>
      </c>
      <c r="F1102" s="4" t="s">
        <v>0</v>
      </c>
      <c r="G1102" s="4" t="s">
        <v>50</v>
      </c>
      <c r="H1102" s="4" t="s">
        <v>2</v>
      </c>
      <c r="I1102" s="4" t="s">
        <v>13</v>
      </c>
      <c r="J1102" s="4" t="s">
        <v>23</v>
      </c>
      <c r="K1102" s="4" t="s">
        <v>24</v>
      </c>
      <c r="L1102" s="9">
        <v>4</v>
      </c>
      <c r="M1102" s="6">
        <v>348.96</v>
      </c>
      <c r="N1102" s="7">
        <v>0.15</v>
      </c>
      <c r="O1102" s="6">
        <v>197.02</v>
      </c>
      <c r="P1102" s="6">
        <f t="shared" si="68"/>
        <v>1186.4639999999999</v>
      </c>
      <c r="Q1102" s="6">
        <f t="shared" si="69"/>
        <v>788.08</v>
      </c>
      <c r="R1102" s="6">
        <f t="shared" si="70"/>
        <v>398.3839999999999</v>
      </c>
      <c r="S1102" s="8">
        <f t="shared" si="71"/>
        <v>0.3357741996385899</v>
      </c>
      <c r="T1102" s="5">
        <f>YEAR(SalesDataTable[[#This Row],[Order Date]])</f>
        <v>2026</v>
      </c>
    </row>
    <row r="1103" spans="1:20" ht="15.6">
      <c r="A1103" s="2">
        <v>3750</v>
      </c>
      <c r="B1103" s="3">
        <v>46187</v>
      </c>
      <c r="C1103" s="13">
        <f>YEAR(SalesDataTable[[#This Row],[Order Date]])</f>
        <v>2026</v>
      </c>
      <c r="D1103" s="4" t="str">
        <f>"Q"&amp;ROUNDUP(MONTH(SalesDataTable[[#This Row],[Order Date]])/3,0)</f>
        <v>Q2</v>
      </c>
      <c r="E1103" s="4" t="str">
        <f>TEXT(SalesDataTable[[#This Row],[Order Date]],"MMM")</f>
        <v>Jun</v>
      </c>
      <c r="F1103" s="4" t="s">
        <v>0</v>
      </c>
      <c r="G1103" s="4" t="s">
        <v>1</v>
      </c>
      <c r="H1103" s="4" t="s">
        <v>2</v>
      </c>
      <c r="I1103" s="4" t="s">
        <v>3</v>
      </c>
      <c r="J1103" s="4" t="s">
        <v>9</v>
      </c>
      <c r="K1103" s="4" t="s">
        <v>46</v>
      </c>
      <c r="L1103" s="9">
        <v>1</v>
      </c>
      <c r="M1103" s="6">
        <v>71.28</v>
      </c>
      <c r="N1103" s="7">
        <v>0</v>
      </c>
      <c r="O1103" s="6">
        <v>31.92</v>
      </c>
      <c r="P1103" s="6">
        <f t="shared" si="68"/>
        <v>71.28</v>
      </c>
      <c r="Q1103" s="6">
        <f t="shared" si="69"/>
        <v>31.92</v>
      </c>
      <c r="R1103" s="6">
        <f t="shared" si="70"/>
        <v>39.36</v>
      </c>
      <c r="S1103" s="8">
        <f t="shared" si="71"/>
        <v>0.55218855218855212</v>
      </c>
      <c r="T1103" s="5">
        <f>YEAR(SalesDataTable[[#This Row],[Order Date]])</f>
        <v>2026</v>
      </c>
    </row>
    <row r="1104" spans="1:20" ht="15.6">
      <c r="A1104" s="2">
        <v>5088</v>
      </c>
      <c r="B1104" s="3">
        <v>46187</v>
      </c>
      <c r="C1104" s="13">
        <f>YEAR(SalesDataTable[[#This Row],[Order Date]])</f>
        <v>2026</v>
      </c>
      <c r="D1104" s="4" t="str">
        <f>"Q"&amp;ROUNDUP(MONTH(SalesDataTable[[#This Row],[Order Date]])/3,0)</f>
        <v>Q2</v>
      </c>
      <c r="E1104" s="4" t="str">
        <f>TEXT(SalesDataTable[[#This Row],[Order Date]],"MMM")</f>
        <v>Jun</v>
      </c>
      <c r="F1104" s="4" t="s">
        <v>6</v>
      </c>
      <c r="G1104" s="4" t="s">
        <v>43</v>
      </c>
      <c r="H1104" s="4" t="s">
        <v>2</v>
      </c>
      <c r="I1104" s="4" t="s">
        <v>13</v>
      </c>
      <c r="J1104" s="4" t="s">
        <v>14</v>
      </c>
      <c r="K1104" s="4" t="s">
        <v>48</v>
      </c>
      <c r="L1104" s="9">
        <v>1</v>
      </c>
      <c r="M1104" s="6">
        <v>160.99</v>
      </c>
      <c r="N1104" s="7">
        <v>0.05</v>
      </c>
      <c r="O1104" s="6">
        <v>89.15</v>
      </c>
      <c r="P1104" s="6">
        <f t="shared" si="68"/>
        <v>152.94050000000001</v>
      </c>
      <c r="Q1104" s="6">
        <f t="shared" si="69"/>
        <v>89.15</v>
      </c>
      <c r="R1104" s="6">
        <f t="shared" si="70"/>
        <v>63.790500000000009</v>
      </c>
      <c r="S1104" s="8">
        <f t="shared" si="71"/>
        <v>0.41709357560619981</v>
      </c>
      <c r="T1104" s="5">
        <f>YEAR(SalesDataTable[[#This Row],[Order Date]])</f>
        <v>2026</v>
      </c>
    </row>
    <row r="1105" spans="1:20" ht="15.6">
      <c r="A1105" s="2">
        <v>1450</v>
      </c>
      <c r="B1105" s="3">
        <v>46188</v>
      </c>
      <c r="C1105" s="13">
        <f>YEAR(SalesDataTable[[#This Row],[Order Date]])</f>
        <v>2026</v>
      </c>
      <c r="D1105" s="4" t="str">
        <f>"Q"&amp;ROUNDUP(MONTH(SalesDataTable[[#This Row],[Order Date]])/3,0)</f>
        <v>Q2</v>
      </c>
      <c r="E1105" s="4" t="str">
        <f>TEXT(SalesDataTable[[#This Row],[Order Date]],"MMM")</f>
        <v>Jun</v>
      </c>
      <c r="F1105" s="4" t="s">
        <v>6</v>
      </c>
      <c r="G1105" s="4" t="s">
        <v>49</v>
      </c>
      <c r="H1105" s="4" t="s">
        <v>2</v>
      </c>
      <c r="I1105" s="4" t="s">
        <v>3</v>
      </c>
      <c r="J1105" s="4" t="s">
        <v>34</v>
      </c>
      <c r="K1105" s="4" t="s">
        <v>38</v>
      </c>
      <c r="L1105" s="9">
        <v>1</v>
      </c>
      <c r="M1105" s="6">
        <v>124.19</v>
      </c>
      <c r="N1105" s="7">
        <v>0.05</v>
      </c>
      <c r="O1105" s="6">
        <v>67.209999999999994</v>
      </c>
      <c r="P1105" s="6">
        <f t="shared" si="68"/>
        <v>117.98049999999999</v>
      </c>
      <c r="Q1105" s="6">
        <f t="shared" si="69"/>
        <v>67.209999999999994</v>
      </c>
      <c r="R1105" s="6">
        <f t="shared" si="70"/>
        <v>50.770499999999998</v>
      </c>
      <c r="S1105" s="8">
        <f t="shared" si="71"/>
        <v>0.43032958836417884</v>
      </c>
      <c r="T1105" s="5">
        <f>YEAR(SalesDataTable[[#This Row],[Order Date]])</f>
        <v>2026</v>
      </c>
    </row>
    <row r="1106" spans="1:20" ht="15.6">
      <c r="A1106" s="2">
        <v>2330</v>
      </c>
      <c r="B1106" s="3">
        <v>46188</v>
      </c>
      <c r="C1106" s="13">
        <f>YEAR(SalesDataTable[[#This Row],[Order Date]])</f>
        <v>2026</v>
      </c>
      <c r="D1106" s="4" t="str">
        <f>"Q"&amp;ROUNDUP(MONTH(SalesDataTable[[#This Row],[Order Date]])/3,0)</f>
        <v>Q2</v>
      </c>
      <c r="E1106" s="4" t="str">
        <f>TEXT(SalesDataTable[[#This Row],[Order Date]],"MMM")</f>
        <v>Jun</v>
      </c>
      <c r="F1106" s="4" t="s">
        <v>6</v>
      </c>
      <c r="G1106" s="4" t="s">
        <v>7</v>
      </c>
      <c r="H1106" s="4" t="s">
        <v>2</v>
      </c>
      <c r="I1106" s="4" t="s">
        <v>13</v>
      </c>
      <c r="J1106" s="4" t="s">
        <v>14</v>
      </c>
      <c r="K1106" s="4" t="s">
        <v>15</v>
      </c>
      <c r="L1106" s="9">
        <v>2</v>
      </c>
      <c r="M1106" s="6">
        <v>36.11</v>
      </c>
      <c r="N1106" s="7">
        <v>0.05</v>
      </c>
      <c r="O1106" s="6">
        <v>13.29</v>
      </c>
      <c r="P1106" s="6">
        <f t="shared" si="68"/>
        <v>68.608999999999995</v>
      </c>
      <c r="Q1106" s="6">
        <f t="shared" si="69"/>
        <v>26.58</v>
      </c>
      <c r="R1106" s="6">
        <f t="shared" si="70"/>
        <v>42.028999999999996</v>
      </c>
      <c r="S1106" s="8">
        <f t="shared" si="71"/>
        <v>0.6125872698917052</v>
      </c>
      <c r="T1106" s="5">
        <f>YEAR(SalesDataTable[[#This Row],[Order Date]])</f>
        <v>2026</v>
      </c>
    </row>
    <row r="1107" spans="1:20" ht="15.6">
      <c r="A1107" s="2">
        <v>4655</v>
      </c>
      <c r="B1107" s="3">
        <v>46188</v>
      </c>
      <c r="C1107" s="13">
        <f>YEAR(SalesDataTable[[#This Row],[Order Date]])</f>
        <v>2026</v>
      </c>
      <c r="D1107" s="4" t="str">
        <f>"Q"&amp;ROUNDUP(MONTH(SalesDataTable[[#This Row],[Order Date]])/3,0)</f>
        <v>Q2</v>
      </c>
      <c r="E1107" s="4" t="str">
        <f>TEXT(SalesDataTable[[#This Row],[Order Date]],"MMM")</f>
        <v>Jun</v>
      </c>
      <c r="F1107" s="4" t="s">
        <v>0</v>
      </c>
      <c r="G1107" s="4" t="s">
        <v>1</v>
      </c>
      <c r="H1107" s="4" t="s">
        <v>8</v>
      </c>
      <c r="I1107" s="4" t="s">
        <v>16</v>
      </c>
      <c r="J1107" s="4" t="s">
        <v>34</v>
      </c>
      <c r="K1107" s="4" t="s">
        <v>35</v>
      </c>
      <c r="L1107" s="9">
        <v>4</v>
      </c>
      <c r="M1107" s="6">
        <v>40.909999999999997</v>
      </c>
      <c r="N1107" s="7">
        <v>0.05</v>
      </c>
      <c r="O1107" s="6">
        <v>14.42</v>
      </c>
      <c r="P1107" s="6">
        <f t="shared" si="68"/>
        <v>155.45799999999997</v>
      </c>
      <c r="Q1107" s="6">
        <f t="shared" si="69"/>
        <v>57.68</v>
      </c>
      <c r="R1107" s="6">
        <f t="shared" si="70"/>
        <v>97.777999999999963</v>
      </c>
      <c r="S1107" s="8">
        <f t="shared" si="71"/>
        <v>0.62896730949838531</v>
      </c>
      <c r="T1107" s="5">
        <f>YEAR(SalesDataTable[[#This Row],[Order Date]])</f>
        <v>2026</v>
      </c>
    </row>
    <row r="1108" spans="1:20" ht="15.6">
      <c r="A1108" s="2">
        <v>137</v>
      </c>
      <c r="B1108" s="3">
        <v>46189</v>
      </c>
      <c r="C1108" s="13">
        <f>YEAR(SalesDataTable[[#This Row],[Order Date]])</f>
        <v>2026</v>
      </c>
      <c r="D1108" s="4" t="str">
        <f>"Q"&amp;ROUNDUP(MONTH(SalesDataTable[[#This Row],[Order Date]])/3,0)</f>
        <v>Q2</v>
      </c>
      <c r="E1108" s="4" t="str">
        <f>TEXT(SalesDataTable[[#This Row],[Order Date]],"MMM")</f>
        <v>Jun</v>
      </c>
      <c r="F1108" s="4" t="s">
        <v>6</v>
      </c>
      <c r="G1108" s="4" t="s">
        <v>27</v>
      </c>
      <c r="H1108" s="4" t="s">
        <v>2</v>
      </c>
      <c r="I1108" s="4" t="s">
        <v>3</v>
      </c>
      <c r="J1108" s="4" t="s">
        <v>9</v>
      </c>
      <c r="K1108" s="4" t="s">
        <v>17</v>
      </c>
      <c r="L1108" s="9">
        <v>5</v>
      </c>
      <c r="M1108" s="6">
        <v>141.66999999999999</v>
      </c>
      <c r="N1108" s="7">
        <v>0.1</v>
      </c>
      <c r="O1108" s="6">
        <v>80.59</v>
      </c>
      <c r="P1108" s="6">
        <f t="shared" si="68"/>
        <v>637.51499999999999</v>
      </c>
      <c r="Q1108" s="6">
        <f t="shared" si="69"/>
        <v>402.95000000000005</v>
      </c>
      <c r="R1108" s="6">
        <f t="shared" si="70"/>
        <v>234.56499999999994</v>
      </c>
      <c r="S1108" s="8">
        <f t="shared" si="71"/>
        <v>0.36793644071119885</v>
      </c>
      <c r="T1108" s="5">
        <f>YEAR(SalesDataTable[[#This Row],[Order Date]])</f>
        <v>2026</v>
      </c>
    </row>
    <row r="1109" spans="1:20" ht="15.6">
      <c r="A1109" s="2">
        <v>141</v>
      </c>
      <c r="B1109" s="3">
        <v>46189</v>
      </c>
      <c r="C1109" s="13">
        <f>YEAR(SalesDataTable[[#This Row],[Order Date]])</f>
        <v>2026</v>
      </c>
      <c r="D1109" s="4" t="str">
        <f>"Q"&amp;ROUNDUP(MONTH(SalesDataTable[[#This Row],[Order Date]])/3,0)</f>
        <v>Q2</v>
      </c>
      <c r="E1109" s="4" t="str">
        <f>TEXT(SalesDataTable[[#This Row],[Order Date]],"MMM")</f>
        <v>Jun</v>
      </c>
      <c r="F1109" s="4" t="s">
        <v>20</v>
      </c>
      <c r="G1109" s="4" t="s">
        <v>31</v>
      </c>
      <c r="H1109" s="4" t="s">
        <v>2</v>
      </c>
      <c r="I1109" s="4" t="s">
        <v>3</v>
      </c>
      <c r="J1109" s="4" t="s">
        <v>14</v>
      </c>
      <c r="K1109" s="4" t="s">
        <v>32</v>
      </c>
      <c r="L1109" s="9">
        <v>1</v>
      </c>
      <c r="M1109" s="6">
        <v>47.53</v>
      </c>
      <c r="N1109" s="7">
        <v>0.05</v>
      </c>
      <c r="O1109" s="6">
        <v>18.5</v>
      </c>
      <c r="P1109" s="6">
        <f t="shared" si="68"/>
        <v>45.153500000000001</v>
      </c>
      <c r="Q1109" s="6">
        <f t="shared" si="69"/>
        <v>18.5</v>
      </c>
      <c r="R1109" s="6">
        <f t="shared" si="70"/>
        <v>26.653500000000001</v>
      </c>
      <c r="S1109" s="8">
        <f t="shared" si="71"/>
        <v>0.59028646727274736</v>
      </c>
      <c r="T1109" s="5">
        <f>YEAR(SalesDataTable[[#This Row],[Order Date]])</f>
        <v>2026</v>
      </c>
    </row>
    <row r="1110" spans="1:20" ht="15.6">
      <c r="A1110" s="2">
        <v>335</v>
      </c>
      <c r="B1110" s="3">
        <v>46189</v>
      </c>
      <c r="C1110" s="13">
        <f>YEAR(SalesDataTable[[#This Row],[Order Date]])</f>
        <v>2026</v>
      </c>
      <c r="D1110" s="4" t="str">
        <f>"Q"&amp;ROUNDUP(MONTH(SalesDataTable[[#This Row],[Order Date]])/3,0)</f>
        <v>Q2</v>
      </c>
      <c r="E1110" s="4" t="str">
        <f>TEXT(SalesDataTable[[#This Row],[Order Date]],"MMM")</f>
        <v>Jun</v>
      </c>
      <c r="F1110" s="4" t="s">
        <v>20</v>
      </c>
      <c r="G1110" s="4" t="s">
        <v>33</v>
      </c>
      <c r="H1110" s="4" t="s">
        <v>2</v>
      </c>
      <c r="I1110" s="4" t="s">
        <v>3</v>
      </c>
      <c r="J1110" s="4" t="s">
        <v>14</v>
      </c>
      <c r="K1110" s="4" t="s">
        <v>48</v>
      </c>
      <c r="L1110" s="9">
        <v>3</v>
      </c>
      <c r="M1110" s="6">
        <v>163.65</v>
      </c>
      <c r="N1110" s="7">
        <v>0.15</v>
      </c>
      <c r="O1110" s="6">
        <v>85.8</v>
      </c>
      <c r="P1110" s="6">
        <f t="shared" si="68"/>
        <v>417.3075</v>
      </c>
      <c r="Q1110" s="6">
        <f t="shared" si="69"/>
        <v>257.39999999999998</v>
      </c>
      <c r="R1110" s="6">
        <f t="shared" si="70"/>
        <v>159.90750000000003</v>
      </c>
      <c r="S1110" s="8">
        <f t="shared" si="71"/>
        <v>0.38318865584730688</v>
      </c>
      <c r="T1110" s="5">
        <f>YEAR(SalesDataTable[[#This Row],[Order Date]])</f>
        <v>2026</v>
      </c>
    </row>
    <row r="1111" spans="1:20" ht="15.6">
      <c r="A1111" s="2">
        <v>498</v>
      </c>
      <c r="B1111" s="3">
        <v>46189</v>
      </c>
      <c r="C1111" s="13">
        <f>YEAR(SalesDataTable[[#This Row],[Order Date]])</f>
        <v>2026</v>
      </c>
      <c r="D1111" s="4" t="str">
        <f>"Q"&amp;ROUNDUP(MONTH(SalesDataTable[[#This Row],[Order Date]])/3,0)</f>
        <v>Q2</v>
      </c>
      <c r="E1111" s="4" t="str">
        <f>TEXT(SalesDataTable[[#This Row],[Order Date]],"MMM")</f>
        <v>Jun</v>
      </c>
      <c r="F1111" s="4" t="s">
        <v>0</v>
      </c>
      <c r="G1111" s="4" t="s">
        <v>50</v>
      </c>
      <c r="H1111" s="4" t="s">
        <v>8</v>
      </c>
      <c r="I1111" s="4" t="s">
        <v>16</v>
      </c>
      <c r="J1111" s="4" t="s">
        <v>14</v>
      </c>
      <c r="K1111" s="4" t="s">
        <v>44</v>
      </c>
      <c r="L1111" s="9">
        <v>5</v>
      </c>
      <c r="M1111" s="6">
        <v>130.94999999999999</v>
      </c>
      <c r="N1111" s="7">
        <v>0.15</v>
      </c>
      <c r="O1111" s="6">
        <v>68.47</v>
      </c>
      <c r="P1111" s="6">
        <f t="shared" si="68"/>
        <v>556.53750000000002</v>
      </c>
      <c r="Q1111" s="6">
        <f t="shared" si="69"/>
        <v>342.35</v>
      </c>
      <c r="R1111" s="6">
        <f t="shared" si="70"/>
        <v>214.1875</v>
      </c>
      <c r="S1111" s="8">
        <f t="shared" si="71"/>
        <v>0.38485726478449339</v>
      </c>
      <c r="T1111" s="5">
        <f>YEAR(SalesDataTable[[#This Row],[Order Date]])</f>
        <v>2026</v>
      </c>
    </row>
    <row r="1112" spans="1:20" ht="15.6">
      <c r="A1112" s="2">
        <v>2611</v>
      </c>
      <c r="B1112" s="3">
        <v>46189</v>
      </c>
      <c r="C1112" s="13">
        <f>YEAR(SalesDataTable[[#This Row],[Order Date]])</f>
        <v>2026</v>
      </c>
      <c r="D1112" s="4" t="str">
        <f>"Q"&amp;ROUNDUP(MONTH(SalesDataTable[[#This Row],[Order Date]])/3,0)</f>
        <v>Q2</v>
      </c>
      <c r="E1112" s="4" t="str">
        <f>TEXT(SalesDataTable[[#This Row],[Order Date]],"MMM")</f>
        <v>Jun</v>
      </c>
      <c r="F1112" s="4" t="s">
        <v>20</v>
      </c>
      <c r="G1112" s="4" t="s">
        <v>47</v>
      </c>
      <c r="H1112" s="4" t="s">
        <v>2</v>
      </c>
      <c r="I1112" s="4" t="s">
        <v>3</v>
      </c>
      <c r="J1112" s="4" t="s">
        <v>14</v>
      </c>
      <c r="K1112" s="4" t="s">
        <v>48</v>
      </c>
      <c r="L1112" s="9">
        <v>5</v>
      </c>
      <c r="M1112" s="6">
        <v>160.82</v>
      </c>
      <c r="N1112" s="7">
        <v>0</v>
      </c>
      <c r="O1112" s="6">
        <v>90.14</v>
      </c>
      <c r="P1112" s="6">
        <f t="shared" si="68"/>
        <v>804.09999999999991</v>
      </c>
      <c r="Q1112" s="6">
        <f t="shared" si="69"/>
        <v>450.7</v>
      </c>
      <c r="R1112" s="6">
        <f t="shared" si="70"/>
        <v>353.39999999999992</v>
      </c>
      <c r="S1112" s="8">
        <f t="shared" si="71"/>
        <v>0.43949757492849145</v>
      </c>
      <c r="T1112" s="5">
        <f>YEAR(SalesDataTable[[#This Row],[Order Date]])</f>
        <v>2026</v>
      </c>
    </row>
    <row r="1113" spans="1:20" ht="15.6">
      <c r="A1113" s="2">
        <v>3197</v>
      </c>
      <c r="B1113" s="3">
        <v>46189</v>
      </c>
      <c r="C1113" s="13">
        <f>YEAR(SalesDataTable[[#This Row],[Order Date]])</f>
        <v>2026</v>
      </c>
      <c r="D1113" s="4" t="str">
        <f>"Q"&amp;ROUNDUP(MONTH(SalesDataTable[[#This Row],[Order Date]])/3,0)</f>
        <v>Q2</v>
      </c>
      <c r="E1113" s="4" t="str">
        <f>TEXT(SalesDataTable[[#This Row],[Order Date]],"MMM")</f>
        <v>Jun</v>
      </c>
      <c r="F1113" s="4" t="s">
        <v>6</v>
      </c>
      <c r="G1113" s="4" t="s">
        <v>43</v>
      </c>
      <c r="H1113" s="4" t="s">
        <v>19</v>
      </c>
      <c r="I1113" s="4" t="s">
        <v>13</v>
      </c>
      <c r="J1113" s="4" t="s">
        <v>4</v>
      </c>
      <c r="K1113" s="4" t="s">
        <v>26</v>
      </c>
      <c r="L1113" s="9">
        <v>3</v>
      </c>
      <c r="M1113" s="6">
        <v>40.51</v>
      </c>
      <c r="N1113" s="7">
        <v>0</v>
      </c>
      <c r="O1113" s="6">
        <v>16.940000000000001</v>
      </c>
      <c r="P1113" s="6">
        <f t="shared" si="68"/>
        <v>121.53</v>
      </c>
      <c r="Q1113" s="6">
        <f t="shared" si="69"/>
        <v>50.820000000000007</v>
      </c>
      <c r="R1113" s="6">
        <f t="shared" si="70"/>
        <v>70.709999999999994</v>
      </c>
      <c r="S1113" s="8">
        <f t="shared" si="71"/>
        <v>0.58183164650703523</v>
      </c>
      <c r="T1113" s="5">
        <f>YEAR(SalesDataTable[[#This Row],[Order Date]])</f>
        <v>2026</v>
      </c>
    </row>
    <row r="1114" spans="1:20" ht="15.6">
      <c r="A1114" s="2">
        <v>4668</v>
      </c>
      <c r="B1114" s="3">
        <v>46189</v>
      </c>
      <c r="C1114" s="13">
        <f>YEAR(SalesDataTable[[#This Row],[Order Date]])</f>
        <v>2026</v>
      </c>
      <c r="D1114" s="4" t="str">
        <f>"Q"&amp;ROUNDUP(MONTH(SalesDataTable[[#This Row],[Order Date]])/3,0)</f>
        <v>Q2</v>
      </c>
      <c r="E1114" s="4" t="str">
        <f>TEXT(SalesDataTable[[#This Row],[Order Date]],"MMM")</f>
        <v>Jun</v>
      </c>
      <c r="F1114" s="4" t="s">
        <v>6</v>
      </c>
      <c r="G1114" s="4" t="s">
        <v>41</v>
      </c>
      <c r="H1114" s="4" t="s">
        <v>2</v>
      </c>
      <c r="I1114" s="4" t="s">
        <v>16</v>
      </c>
      <c r="J1114" s="4" t="s">
        <v>4</v>
      </c>
      <c r="K1114" s="4" t="s">
        <v>5</v>
      </c>
      <c r="L1114" s="9">
        <v>1</v>
      </c>
      <c r="M1114" s="6">
        <v>81.08</v>
      </c>
      <c r="N1114" s="7">
        <v>0</v>
      </c>
      <c r="O1114" s="6">
        <v>41.52</v>
      </c>
      <c r="P1114" s="6">
        <f t="shared" si="68"/>
        <v>81.08</v>
      </c>
      <c r="Q1114" s="6">
        <f t="shared" si="69"/>
        <v>41.52</v>
      </c>
      <c r="R1114" s="6">
        <f t="shared" si="70"/>
        <v>39.559999999999995</v>
      </c>
      <c r="S1114" s="8">
        <f t="shared" si="71"/>
        <v>0.48791317217562896</v>
      </c>
      <c r="T1114" s="5">
        <f>YEAR(SalesDataTable[[#This Row],[Order Date]])</f>
        <v>2026</v>
      </c>
    </row>
    <row r="1115" spans="1:20" ht="15.6">
      <c r="A1115" s="2">
        <v>4994</v>
      </c>
      <c r="B1115" s="3">
        <v>46189</v>
      </c>
      <c r="C1115" s="13">
        <f>YEAR(SalesDataTable[[#This Row],[Order Date]])</f>
        <v>2026</v>
      </c>
      <c r="D1115" s="4" t="str">
        <f>"Q"&amp;ROUNDUP(MONTH(SalesDataTable[[#This Row],[Order Date]])/3,0)</f>
        <v>Q2</v>
      </c>
      <c r="E1115" s="4" t="str">
        <f>TEXT(SalesDataTable[[#This Row],[Order Date]],"MMM")</f>
        <v>Jun</v>
      </c>
      <c r="F1115" s="4" t="s">
        <v>11</v>
      </c>
      <c r="G1115" s="4" t="s">
        <v>39</v>
      </c>
      <c r="H1115" s="4" t="s">
        <v>8</v>
      </c>
      <c r="I1115" s="4" t="s">
        <v>16</v>
      </c>
      <c r="J1115" s="4" t="s">
        <v>9</v>
      </c>
      <c r="K1115" s="4" t="s">
        <v>37</v>
      </c>
      <c r="L1115" s="9">
        <v>4</v>
      </c>
      <c r="M1115" s="6">
        <v>150.43</v>
      </c>
      <c r="N1115" s="7">
        <v>0.1</v>
      </c>
      <c r="O1115" s="6">
        <v>77.650000000000006</v>
      </c>
      <c r="P1115" s="6">
        <f t="shared" si="68"/>
        <v>541.548</v>
      </c>
      <c r="Q1115" s="6">
        <f t="shared" si="69"/>
        <v>310.60000000000002</v>
      </c>
      <c r="R1115" s="6">
        <f t="shared" si="70"/>
        <v>230.94799999999998</v>
      </c>
      <c r="S1115" s="8">
        <f t="shared" si="71"/>
        <v>0.42645896577957998</v>
      </c>
      <c r="T1115" s="5">
        <f>YEAR(SalesDataTable[[#This Row],[Order Date]])</f>
        <v>2026</v>
      </c>
    </row>
    <row r="1116" spans="1:20" ht="15.6">
      <c r="A1116" s="2">
        <v>512</v>
      </c>
      <c r="B1116" s="3">
        <v>46190</v>
      </c>
      <c r="C1116" s="13">
        <f>YEAR(SalesDataTable[[#This Row],[Order Date]])</f>
        <v>2026</v>
      </c>
      <c r="D1116" s="4" t="str">
        <f>"Q"&amp;ROUNDUP(MONTH(SalesDataTable[[#This Row],[Order Date]])/3,0)</f>
        <v>Q2</v>
      </c>
      <c r="E1116" s="4" t="str">
        <f>TEXT(SalesDataTable[[#This Row],[Order Date]],"MMM")</f>
        <v>Jun</v>
      </c>
      <c r="F1116" s="4" t="s">
        <v>6</v>
      </c>
      <c r="G1116" s="4" t="s">
        <v>43</v>
      </c>
      <c r="H1116" s="4" t="s">
        <v>28</v>
      </c>
      <c r="I1116" s="4" t="s">
        <v>3</v>
      </c>
      <c r="J1116" s="4" t="s">
        <v>23</v>
      </c>
      <c r="K1116" s="4" t="s">
        <v>29</v>
      </c>
      <c r="L1116" s="9">
        <v>1</v>
      </c>
      <c r="M1116" s="6">
        <v>192.42</v>
      </c>
      <c r="N1116" s="7">
        <v>0</v>
      </c>
      <c r="O1116" s="6">
        <v>103.31</v>
      </c>
      <c r="P1116" s="6">
        <f t="shared" si="68"/>
        <v>192.42</v>
      </c>
      <c r="Q1116" s="6">
        <f t="shared" si="69"/>
        <v>103.31</v>
      </c>
      <c r="R1116" s="6">
        <f t="shared" si="70"/>
        <v>89.109999999999985</v>
      </c>
      <c r="S1116" s="8">
        <f t="shared" si="71"/>
        <v>0.46310154869556175</v>
      </c>
      <c r="T1116" s="5">
        <f>YEAR(SalesDataTable[[#This Row],[Order Date]])</f>
        <v>2026</v>
      </c>
    </row>
    <row r="1117" spans="1:20" ht="15.6">
      <c r="A1117" s="2">
        <v>717</v>
      </c>
      <c r="B1117" s="3">
        <v>46190</v>
      </c>
      <c r="C1117" s="13">
        <f>YEAR(SalesDataTable[[#This Row],[Order Date]])</f>
        <v>2026</v>
      </c>
      <c r="D1117" s="4" t="str">
        <f>"Q"&amp;ROUNDUP(MONTH(SalesDataTable[[#This Row],[Order Date]])/3,0)</f>
        <v>Q2</v>
      </c>
      <c r="E1117" s="4" t="str">
        <f>TEXT(SalesDataTable[[#This Row],[Order Date]],"MMM")</f>
        <v>Jun</v>
      </c>
      <c r="F1117" s="4" t="s">
        <v>20</v>
      </c>
      <c r="G1117" s="4" t="s">
        <v>31</v>
      </c>
      <c r="H1117" s="4" t="s">
        <v>8</v>
      </c>
      <c r="I1117" s="4" t="s">
        <v>16</v>
      </c>
      <c r="J1117" s="4" t="s">
        <v>23</v>
      </c>
      <c r="K1117" s="4" t="s">
        <v>24</v>
      </c>
      <c r="L1117" s="9">
        <v>10</v>
      </c>
      <c r="M1117" s="6">
        <v>333.14</v>
      </c>
      <c r="N1117" s="7">
        <v>0.15</v>
      </c>
      <c r="O1117" s="6">
        <v>194.52</v>
      </c>
      <c r="P1117" s="6">
        <f t="shared" si="68"/>
        <v>2831.6899999999996</v>
      </c>
      <c r="Q1117" s="6">
        <f t="shared" si="69"/>
        <v>1945.2</v>
      </c>
      <c r="R1117" s="6">
        <f t="shared" si="70"/>
        <v>886.48999999999955</v>
      </c>
      <c r="S1117" s="8">
        <f t="shared" si="71"/>
        <v>0.31306039856057677</v>
      </c>
      <c r="T1117" s="5">
        <f>YEAR(SalesDataTable[[#This Row],[Order Date]])</f>
        <v>2026</v>
      </c>
    </row>
    <row r="1118" spans="1:20" ht="15.6">
      <c r="A1118" s="2">
        <v>952</v>
      </c>
      <c r="B1118" s="3">
        <v>46190</v>
      </c>
      <c r="C1118" s="13">
        <f>YEAR(SalesDataTable[[#This Row],[Order Date]])</f>
        <v>2026</v>
      </c>
      <c r="D1118" s="4" t="str">
        <f>"Q"&amp;ROUNDUP(MONTH(SalesDataTable[[#This Row],[Order Date]])/3,0)</f>
        <v>Q2</v>
      </c>
      <c r="E1118" s="4" t="str">
        <f>TEXT(SalesDataTable[[#This Row],[Order Date]],"MMM")</f>
        <v>Jun</v>
      </c>
      <c r="F1118" s="4" t="s">
        <v>0</v>
      </c>
      <c r="G1118" s="4" t="s">
        <v>1</v>
      </c>
      <c r="H1118" s="4" t="s">
        <v>2</v>
      </c>
      <c r="I1118" s="4" t="s">
        <v>16</v>
      </c>
      <c r="J1118" s="4" t="s">
        <v>23</v>
      </c>
      <c r="K1118" s="4" t="s">
        <v>40</v>
      </c>
      <c r="L1118" s="9">
        <v>1</v>
      </c>
      <c r="M1118" s="6">
        <v>79.900000000000006</v>
      </c>
      <c r="N1118" s="7">
        <v>0.05</v>
      </c>
      <c r="O1118" s="6">
        <v>40.19</v>
      </c>
      <c r="P1118" s="6">
        <f t="shared" si="68"/>
        <v>75.905000000000001</v>
      </c>
      <c r="Q1118" s="6">
        <f t="shared" si="69"/>
        <v>40.19</v>
      </c>
      <c r="R1118" s="6">
        <f t="shared" si="70"/>
        <v>35.715000000000003</v>
      </c>
      <c r="S1118" s="8">
        <f t="shared" si="71"/>
        <v>0.47052236348066667</v>
      </c>
      <c r="T1118" s="5">
        <f>YEAR(SalesDataTable[[#This Row],[Order Date]])</f>
        <v>2026</v>
      </c>
    </row>
    <row r="1119" spans="1:20" ht="15.6">
      <c r="A1119" s="2">
        <v>1081</v>
      </c>
      <c r="B1119" s="3">
        <v>46190</v>
      </c>
      <c r="C1119" s="13">
        <f>YEAR(SalesDataTable[[#This Row],[Order Date]])</f>
        <v>2026</v>
      </c>
      <c r="D1119" s="4" t="str">
        <f>"Q"&amp;ROUNDUP(MONTH(SalesDataTable[[#This Row],[Order Date]])/3,0)</f>
        <v>Q2</v>
      </c>
      <c r="E1119" s="4" t="str">
        <f>TEXT(SalesDataTable[[#This Row],[Order Date]],"MMM")</f>
        <v>Jun</v>
      </c>
      <c r="F1119" s="4" t="s">
        <v>20</v>
      </c>
      <c r="G1119" s="4" t="s">
        <v>47</v>
      </c>
      <c r="H1119" s="4" t="s">
        <v>2</v>
      </c>
      <c r="I1119" s="4" t="s">
        <v>3</v>
      </c>
      <c r="J1119" s="4" t="s">
        <v>4</v>
      </c>
      <c r="K1119" s="4" t="s">
        <v>22</v>
      </c>
      <c r="L1119" s="9">
        <v>1</v>
      </c>
      <c r="M1119" s="6">
        <v>51.12</v>
      </c>
      <c r="N1119" s="7">
        <v>0</v>
      </c>
      <c r="O1119" s="6">
        <v>22.43</v>
      </c>
      <c r="P1119" s="6">
        <f t="shared" si="68"/>
        <v>51.12</v>
      </c>
      <c r="Q1119" s="6">
        <f t="shared" si="69"/>
        <v>22.43</v>
      </c>
      <c r="R1119" s="6">
        <f t="shared" si="70"/>
        <v>28.689999999999998</v>
      </c>
      <c r="S1119" s="8">
        <f t="shared" si="71"/>
        <v>0.56122848200312991</v>
      </c>
      <c r="T1119" s="5">
        <f>YEAR(SalesDataTable[[#This Row],[Order Date]])</f>
        <v>2026</v>
      </c>
    </row>
    <row r="1120" spans="1:20" ht="15.6">
      <c r="A1120" s="2">
        <v>2043</v>
      </c>
      <c r="B1120" s="3">
        <v>46190</v>
      </c>
      <c r="C1120" s="13">
        <f>YEAR(SalesDataTable[[#This Row],[Order Date]])</f>
        <v>2026</v>
      </c>
      <c r="D1120" s="4" t="str">
        <f>"Q"&amp;ROUNDUP(MONTH(SalesDataTable[[#This Row],[Order Date]])/3,0)</f>
        <v>Q2</v>
      </c>
      <c r="E1120" s="4" t="str">
        <f>TEXT(SalesDataTable[[#This Row],[Order Date]],"MMM")</f>
        <v>Jun</v>
      </c>
      <c r="F1120" s="4" t="s">
        <v>6</v>
      </c>
      <c r="G1120" s="4" t="s">
        <v>27</v>
      </c>
      <c r="H1120" s="4" t="s">
        <v>2</v>
      </c>
      <c r="I1120" s="4" t="s">
        <v>13</v>
      </c>
      <c r="J1120" s="4" t="s">
        <v>9</v>
      </c>
      <c r="K1120" s="4" t="s">
        <v>10</v>
      </c>
      <c r="L1120" s="9">
        <v>2</v>
      </c>
      <c r="M1120" s="6">
        <v>90.33</v>
      </c>
      <c r="N1120" s="7">
        <v>0</v>
      </c>
      <c r="O1120" s="6">
        <v>46.3</v>
      </c>
      <c r="P1120" s="6">
        <f t="shared" si="68"/>
        <v>180.66</v>
      </c>
      <c r="Q1120" s="6">
        <f t="shared" si="69"/>
        <v>92.6</v>
      </c>
      <c r="R1120" s="6">
        <f t="shared" si="70"/>
        <v>88.06</v>
      </c>
      <c r="S1120" s="8">
        <f t="shared" si="71"/>
        <v>0.48743496069965686</v>
      </c>
      <c r="T1120" s="5">
        <f>YEAR(SalesDataTable[[#This Row],[Order Date]])</f>
        <v>2026</v>
      </c>
    </row>
    <row r="1121" spans="1:20" ht="15.6">
      <c r="A1121" s="2">
        <v>4040</v>
      </c>
      <c r="B1121" s="3">
        <v>46190</v>
      </c>
      <c r="C1121" s="13">
        <f>YEAR(SalesDataTable[[#This Row],[Order Date]])</f>
        <v>2026</v>
      </c>
      <c r="D1121" s="4" t="str">
        <f>"Q"&amp;ROUNDUP(MONTH(SalesDataTable[[#This Row],[Order Date]])/3,0)</f>
        <v>Q2</v>
      </c>
      <c r="E1121" s="4" t="str">
        <f>TEXT(SalesDataTable[[#This Row],[Order Date]],"MMM")</f>
        <v>Jun</v>
      </c>
      <c r="F1121" s="4" t="s">
        <v>20</v>
      </c>
      <c r="G1121" s="4" t="s">
        <v>31</v>
      </c>
      <c r="H1121" s="4" t="s">
        <v>2</v>
      </c>
      <c r="I1121" s="4" t="s">
        <v>16</v>
      </c>
      <c r="J1121" s="4" t="s">
        <v>14</v>
      </c>
      <c r="K1121" s="4" t="s">
        <v>15</v>
      </c>
      <c r="L1121" s="9">
        <v>2</v>
      </c>
      <c r="M1121" s="6">
        <v>36.799999999999997</v>
      </c>
      <c r="N1121" s="7">
        <v>0.05</v>
      </c>
      <c r="O1121" s="6">
        <v>13.94</v>
      </c>
      <c r="P1121" s="6">
        <f t="shared" si="68"/>
        <v>69.919999999999987</v>
      </c>
      <c r="Q1121" s="6">
        <f t="shared" si="69"/>
        <v>27.88</v>
      </c>
      <c r="R1121" s="6">
        <f t="shared" si="70"/>
        <v>42.039999999999992</v>
      </c>
      <c r="S1121" s="8">
        <f t="shared" si="71"/>
        <v>0.60125858123569798</v>
      </c>
      <c r="T1121" s="5">
        <f>YEAR(SalesDataTable[[#This Row],[Order Date]])</f>
        <v>2026</v>
      </c>
    </row>
    <row r="1122" spans="1:20" ht="15.6">
      <c r="A1122" s="2">
        <v>2295</v>
      </c>
      <c r="B1122" s="3">
        <v>46191</v>
      </c>
      <c r="C1122" s="13">
        <f>YEAR(SalesDataTable[[#This Row],[Order Date]])</f>
        <v>2026</v>
      </c>
      <c r="D1122" s="4" t="str">
        <f>"Q"&amp;ROUNDUP(MONTH(SalesDataTable[[#This Row],[Order Date]])/3,0)</f>
        <v>Q2</v>
      </c>
      <c r="E1122" s="4" t="str">
        <f>TEXT(SalesDataTable[[#This Row],[Order Date]],"MMM")</f>
        <v>Jun</v>
      </c>
      <c r="F1122" s="4" t="s">
        <v>6</v>
      </c>
      <c r="G1122" s="4" t="s">
        <v>41</v>
      </c>
      <c r="H1122" s="4" t="s">
        <v>28</v>
      </c>
      <c r="I1122" s="4" t="s">
        <v>13</v>
      </c>
      <c r="J1122" s="4" t="s">
        <v>14</v>
      </c>
      <c r="K1122" s="4" t="s">
        <v>32</v>
      </c>
      <c r="L1122" s="9">
        <v>1</v>
      </c>
      <c r="M1122" s="6">
        <v>45.7</v>
      </c>
      <c r="N1122" s="7">
        <v>0.1</v>
      </c>
      <c r="O1122" s="6">
        <v>18.600000000000001</v>
      </c>
      <c r="P1122" s="6">
        <f t="shared" si="68"/>
        <v>41.13</v>
      </c>
      <c r="Q1122" s="6">
        <f t="shared" si="69"/>
        <v>18.600000000000001</v>
      </c>
      <c r="R1122" s="6">
        <f t="shared" si="70"/>
        <v>22.53</v>
      </c>
      <c r="S1122" s="8">
        <f t="shared" si="71"/>
        <v>0.5477753464624362</v>
      </c>
      <c r="T1122" s="5">
        <f>YEAR(SalesDataTable[[#This Row],[Order Date]])</f>
        <v>2026</v>
      </c>
    </row>
    <row r="1123" spans="1:20" ht="15.6">
      <c r="A1123" s="2">
        <v>2670</v>
      </c>
      <c r="B1123" s="3">
        <v>46191</v>
      </c>
      <c r="C1123" s="13">
        <f>YEAR(SalesDataTable[[#This Row],[Order Date]])</f>
        <v>2026</v>
      </c>
      <c r="D1123" s="4" t="str">
        <f>"Q"&amp;ROUNDUP(MONTH(SalesDataTable[[#This Row],[Order Date]])/3,0)</f>
        <v>Q2</v>
      </c>
      <c r="E1123" s="4" t="str">
        <f>TEXT(SalesDataTable[[#This Row],[Order Date]],"MMM")</f>
        <v>Jun</v>
      </c>
      <c r="F1123" s="4" t="s">
        <v>11</v>
      </c>
      <c r="G1123" s="4" t="s">
        <v>25</v>
      </c>
      <c r="H1123" s="4" t="s">
        <v>28</v>
      </c>
      <c r="I1123" s="4" t="s">
        <v>3</v>
      </c>
      <c r="J1123" s="4" t="s">
        <v>14</v>
      </c>
      <c r="K1123" s="4" t="s">
        <v>48</v>
      </c>
      <c r="L1123" s="9">
        <v>3</v>
      </c>
      <c r="M1123" s="6">
        <v>162.30000000000001</v>
      </c>
      <c r="N1123" s="7">
        <v>0.1</v>
      </c>
      <c r="O1123" s="6">
        <v>86.43</v>
      </c>
      <c r="P1123" s="6">
        <f t="shared" si="68"/>
        <v>438.21000000000004</v>
      </c>
      <c r="Q1123" s="6">
        <f t="shared" si="69"/>
        <v>259.29000000000002</v>
      </c>
      <c r="R1123" s="6">
        <f t="shared" si="70"/>
        <v>178.92000000000002</v>
      </c>
      <c r="S1123" s="8">
        <f t="shared" si="71"/>
        <v>0.40829739166153217</v>
      </c>
      <c r="T1123" s="5">
        <f>YEAR(SalesDataTable[[#This Row],[Order Date]])</f>
        <v>2026</v>
      </c>
    </row>
    <row r="1124" spans="1:20" ht="15.6">
      <c r="A1124" s="2">
        <v>2777</v>
      </c>
      <c r="B1124" s="3">
        <v>46191</v>
      </c>
      <c r="C1124" s="13">
        <f>YEAR(SalesDataTable[[#This Row],[Order Date]])</f>
        <v>2026</v>
      </c>
      <c r="D1124" s="4" t="str">
        <f>"Q"&amp;ROUNDUP(MONTH(SalesDataTable[[#This Row],[Order Date]])/3,0)</f>
        <v>Q2</v>
      </c>
      <c r="E1124" s="4" t="str">
        <f>TEXT(SalesDataTable[[#This Row],[Order Date]],"MMM")</f>
        <v>Jun</v>
      </c>
      <c r="F1124" s="4" t="s">
        <v>6</v>
      </c>
      <c r="G1124" s="4" t="s">
        <v>49</v>
      </c>
      <c r="H1124" s="4" t="s">
        <v>8</v>
      </c>
      <c r="I1124" s="4" t="s">
        <v>16</v>
      </c>
      <c r="J1124" s="4" t="s">
        <v>9</v>
      </c>
      <c r="K1124" s="4" t="s">
        <v>46</v>
      </c>
      <c r="L1124" s="9">
        <v>5</v>
      </c>
      <c r="M1124" s="6">
        <v>72.37</v>
      </c>
      <c r="N1124" s="7">
        <v>0.2</v>
      </c>
      <c r="O1124" s="6">
        <v>32.840000000000003</v>
      </c>
      <c r="P1124" s="6">
        <f t="shared" si="68"/>
        <v>289.48</v>
      </c>
      <c r="Q1124" s="6">
        <f t="shared" si="69"/>
        <v>164.20000000000002</v>
      </c>
      <c r="R1124" s="6">
        <f t="shared" si="70"/>
        <v>125.28</v>
      </c>
      <c r="S1124" s="8">
        <f t="shared" si="71"/>
        <v>0.43277601215973466</v>
      </c>
      <c r="T1124" s="5">
        <f>YEAR(SalesDataTable[[#This Row],[Order Date]])</f>
        <v>2026</v>
      </c>
    </row>
    <row r="1125" spans="1:20" ht="15.6">
      <c r="A1125" s="2">
        <v>2780</v>
      </c>
      <c r="B1125" s="3">
        <v>46191</v>
      </c>
      <c r="C1125" s="13">
        <f>YEAR(SalesDataTable[[#This Row],[Order Date]])</f>
        <v>2026</v>
      </c>
      <c r="D1125" s="4" t="str">
        <f>"Q"&amp;ROUNDUP(MONTH(SalesDataTable[[#This Row],[Order Date]])/3,0)</f>
        <v>Q2</v>
      </c>
      <c r="E1125" s="4" t="str">
        <f>TEXT(SalesDataTable[[#This Row],[Order Date]],"MMM")</f>
        <v>Jun</v>
      </c>
      <c r="F1125" s="4" t="s">
        <v>11</v>
      </c>
      <c r="G1125" s="4" t="s">
        <v>18</v>
      </c>
      <c r="H1125" s="4" t="s">
        <v>2</v>
      </c>
      <c r="I1125" s="4" t="s">
        <v>13</v>
      </c>
      <c r="J1125" s="4" t="s">
        <v>34</v>
      </c>
      <c r="K1125" s="4" t="s">
        <v>42</v>
      </c>
      <c r="L1125" s="9">
        <v>2</v>
      </c>
      <c r="M1125" s="6">
        <v>35.61</v>
      </c>
      <c r="N1125" s="7">
        <v>0.15</v>
      </c>
      <c r="O1125" s="6">
        <v>13.96</v>
      </c>
      <c r="P1125" s="6">
        <f t="shared" si="68"/>
        <v>60.536999999999999</v>
      </c>
      <c r="Q1125" s="6">
        <f t="shared" si="69"/>
        <v>27.92</v>
      </c>
      <c r="R1125" s="6">
        <f t="shared" si="70"/>
        <v>32.616999999999997</v>
      </c>
      <c r="S1125" s="8">
        <f t="shared" si="71"/>
        <v>0.53879445628293432</v>
      </c>
      <c r="T1125" s="5">
        <f>YEAR(SalesDataTable[[#This Row],[Order Date]])</f>
        <v>2026</v>
      </c>
    </row>
    <row r="1126" spans="1:20" ht="15.6">
      <c r="A1126" s="2">
        <v>3209</v>
      </c>
      <c r="B1126" s="3">
        <v>46191</v>
      </c>
      <c r="C1126" s="13">
        <f>YEAR(SalesDataTable[[#This Row],[Order Date]])</f>
        <v>2026</v>
      </c>
      <c r="D1126" s="4" t="str">
        <f>"Q"&amp;ROUNDUP(MONTH(SalesDataTable[[#This Row],[Order Date]])/3,0)</f>
        <v>Q2</v>
      </c>
      <c r="E1126" s="4" t="str">
        <f>TEXT(SalesDataTable[[#This Row],[Order Date]],"MMM")</f>
        <v>Jun</v>
      </c>
      <c r="F1126" s="4" t="s">
        <v>20</v>
      </c>
      <c r="G1126" s="4" t="s">
        <v>47</v>
      </c>
      <c r="H1126" s="4" t="s">
        <v>2</v>
      </c>
      <c r="I1126" s="4" t="s">
        <v>3</v>
      </c>
      <c r="J1126" s="4" t="s">
        <v>14</v>
      </c>
      <c r="K1126" s="4" t="s">
        <v>44</v>
      </c>
      <c r="L1126" s="9">
        <v>2</v>
      </c>
      <c r="M1126" s="6">
        <v>133.12</v>
      </c>
      <c r="N1126" s="7">
        <v>0</v>
      </c>
      <c r="O1126" s="6">
        <v>67.02</v>
      </c>
      <c r="P1126" s="6">
        <f t="shared" si="68"/>
        <v>266.24</v>
      </c>
      <c r="Q1126" s="6">
        <f t="shared" si="69"/>
        <v>134.04</v>
      </c>
      <c r="R1126" s="6">
        <f t="shared" si="70"/>
        <v>132.20000000000002</v>
      </c>
      <c r="S1126" s="8">
        <f t="shared" si="71"/>
        <v>0.4965444711538462</v>
      </c>
      <c r="T1126" s="5">
        <f>YEAR(SalesDataTable[[#This Row],[Order Date]])</f>
        <v>2026</v>
      </c>
    </row>
    <row r="1127" spans="1:20" ht="15.6">
      <c r="A1127" s="2">
        <v>3414</v>
      </c>
      <c r="B1127" s="3">
        <v>46191</v>
      </c>
      <c r="C1127" s="13">
        <f>YEAR(SalesDataTable[[#This Row],[Order Date]])</f>
        <v>2026</v>
      </c>
      <c r="D1127" s="4" t="str">
        <f>"Q"&amp;ROUNDUP(MONTH(SalesDataTable[[#This Row],[Order Date]])/3,0)</f>
        <v>Q2</v>
      </c>
      <c r="E1127" s="4" t="str">
        <f>TEXT(SalesDataTable[[#This Row],[Order Date]],"MMM")</f>
        <v>Jun</v>
      </c>
      <c r="F1127" s="4" t="s">
        <v>0</v>
      </c>
      <c r="G1127" s="4" t="s">
        <v>50</v>
      </c>
      <c r="H1127" s="4" t="s">
        <v>28</v>
      </c>
      <c r="I1127" s="4" t="s">
        <v>3</v>
      </c>
      <c r="J1127" s="4" t="s">
        <v>4</v>
      </c>
      <c r="K1127" s="4" t="s">
        <v>22</v>
      </c>
      <c r="L1127" s="9">
        <v>1</v>
      </c>
      <c r="M1127" s="6">
        <v>51.23</v>
      </c>
      <c r="N1127" s="7">
        <v>0.05</v>
      </c>
      <c r="O1127" s="6">
        <v>23.12</v>
      </c>
      <c r="P1127" s="6">
        <f t="shared" si="68"/>
        <v>48.668499999999995</v>
      </c>
      <c r="Q1127" s="6">
        <f t="shared" si="69"/>
        <v>23.12</v>
      </c>
      <c r="R1127" s="6">
        <f t="shared" si="70"/>
        <v>25.548499999999994</v>
      </c>
      <c r="S1127" s="8">
        <f t="shared" si="71"/>
        <v>0.5249494025909982</v>
      </c>
      <c r="T1127" s="5">
        <f>YEAR(SalesDataTable[[#This Row],[Order Date]])</f>
        <v>2026</v>
      </c>
    </row>
    <row r="1128" spans="1:20" ht="15.6">
      <c r="A1128" s="2">
        <v>3846</v>
      </c>
      <c r="B1128" s="3">
        <v>46191</v>
      </c>
      <c r="C1128" s="13">
        <f>YEAR(SalesDataTable[[#This Row],[Order Date]])</f>
        <v>2026</v>
      </c>
      <c r="D1128" s="4" t="str">
        <f>"Q"&amp;ROUNDUP(MONTH(SalesDataTable[[#This Row],[Order Date]])/3,0)</f>
        <v>Q2</v>
      </c>
      <c r="E1128" s="4" t="str">
        <f>TEXT(SalesDataTable[[#This Row],[Order Date]],"MMM")</f>
        <v>Jun</v>
      </c>
      <c r="F1128" s="4" t="s">
        <v>6</v>
      </c>
      <c r="G1128" s="4" t="s">
        <v>43</v>
      </c>
      <c r="H1128" s="4" t="s">
        <v>2</v>
      </c>
      <c r="I1128" s="4" t="s">
        <v>16</v>
      </c>
      <c r="J1128" s="4" t="s">
        <v>9</v>
      </c>
      <c r="K1128" s="4" t="s">
        <v>10</v>
      </c>
      <c r="L1128" s="9">
        <v>1</v>
      </c>
      <c r="M1128" s="6">
        <v>93.5</v>
      </c>
      <c r="N1128" s="7">
        <v>0</v>
      </c>
      <c r="O1128" s="6">
        <v>46.63</v>
      </c>
      <c r="P1128" s="6">
        <f t="shared" si="68"/>
        <v>93.5</v>
      </c>
      <c r="Q1128" s="6">
        <f t="shared" si="69"/>
        <v>46.63</v>
      </c>
      <c r="R1128" s="6">
        <f t="shared" si="70"/>
        <v>46.87</v>
      </c>
      <c r="S1128" s="8">
        <f t="shared" si="71"/>
        <v>0.50128342245989299</v>
      </c>
      <c r="T1128" s="5">
        <f>YEAR(SalesDataTable[[#This Row],[Order Date]])</f>
        <v>2026</v>
      </c>
    </row>
    <row r="1129" spans="1:20" ht="15.6">
      <c r="A1129" s="2">
        <v>4120</v>
      </c>
      <c r="B1129" s="3">
        <v>46191</v>
      </c>
      <c r="C1129" s="13">
        <f>YEAR(SalesDataTable[[#This Row],[Order Date]])</f>
        <v>2026</v>
      </c>
      <c r="D1129" s="4" t="str">
        <f>"Q"&amp;ROUNDUP(MONTH(SalesDataTable[[#This Row],[Order Date]])/3,0)</f>
        <v>Q2</v>
      </c>
      <c r="E1129" s="4" t="str">
        <f>TEXT(SalesDataTable[[#This Row],[Order Date]],"MMM")</f>
        <v>Jun</v>
      </c>
      <c r="F1129" s="4" t="s">
        <v>20</v>
      </c>
      <c r="G1129" s="4" t="s">
        <v>21</v>
      </c>
      <c r="H1129" s="4" t="s">
        <v>19</v>
      </c>
      <c r="I1129" s="4" t="s">
        <v>3</v>
      </c>
      <c r="J1129" s="4" t="s">
        <v>34</v>
      </c>
      <c r="K1129" s="4" t="s">
        <v>35</v>
      </c>
      <c r="L1129" s="9">
        <v>3</v>
      </c>
      <c r="M1129" s="6">
        <v>41.16</v>
      </c>
      <c r="N1129" s="7">
        <v>0</v>
      </c>
      <c r="O1129" s="6">
        <v>14.79</v>
      </c>
      <c r="P1129" s="6">
        <f t="shared" si="68"/>
        <v>123.47999999999999</v>
      </c>
      <c r="Q1129" s="6">
        <f t="shared" si="69"/>
        <v>44.37</v>
      </c>
      <c r="R1129" s="6">
        <f t="shared" si="70"/>
        <v>79.109999999999985</v>
      </c>
      <c r="S1129" s="8">
        <f t="shared" si="71"/>
        <v>0.64067055393586003</v>
      </c>
      <c r="T1129" s="5">
        <f>YEAR(SalesDataTable[[#This Row],[Order Date]])</f>
        <v>2026</v>
      </c>
    </row>
    <row r="1130" spans="1:20" ht="15.6">
      <c r="A1130" s="2">
        <v>4217</v>
      </c>
      <c r="B1130" s="3">
        <v>46191</v>
      </c>
      <c r="C1130" s="13">
        <f>YEAR(SalesDataTable[[#This Row],[Order Date]])</f>
        <v>2026</v>
      </c>
      <c r="D1130" s="4" t="str">
        <f>"Q"&amp;ROUNDUP(MONTH(SalesDataTable[[#This Row],[Order Date]])/3,0)</f>
        <v>Q2</v>
      </c>
      <c r="E1130" s="4" t="str">
        <f>TEXT(SalesDataTable[[#This Row],[Order Date]],"MMM")</f>
        <v>Jun</v>
      </c>
      <c r="F1130" s="4" t="s">
        <v>6</v>
      </c>
      <c r="G1130" s="4" t="s">
        <v>43</v>
      </c>
      <c r="H1130" s="4" t="s">
        <v>28</v>
      </c>
      <c r="I1130" s="4" t="s">
        <v>13</v>
      </c>
      <c r="J1130" s="4" t="s">
        <v>34</v>
      </c>
      <c r="K1130" s="4" t="s">
        <v>35</v>
      </c>
      <c r="L1130" s="9">
        <v>1</v>
      </c>
      <c r="M1130" s="6">
        <v>39.74</v>
      </c>
      <c r="N1130" s="7">
        <v>0.05</v>
      </c>
      <c r="O1130" s="6">
        <v>14.39</v>
      </c>
      <c r="P1130" s="6">
        <f t="shared" si="68"/>
        <v>37.753</v>
      </c>
      <c r="Q1130" s="6">
        <f t="shared" si="69"/>
        <v>14.39</v>
      </c>
      <c r="R1130" s="6">
        <f t="shared" si="70"/>
        <v>23.363</v>
      </c>
      <c r="S1130" s="8">
        <f t="shared" si="71"/>
        <v>0.6188382380208195</v>
      </c>
      <c r="T1130" s="5">
        <f>YEAR(SalesDataTable[[#This Row],[Order Date]])</f>
        <v>2026</v>
      </c>
    </row>
    <row r="1131" spans="1:20" ht="15.6">
      <c r="A1131" s="2">
        <v>4786</v>
      </c>
      <c r="B1131" s="3">
        <v>46191</v>
      </c>
      <c r="C1131" s="13">
        <f>YEAR(SalesDataTable[[#This Row],[Order Date]])</f>
        <v>2026</v>
      </c>
      <c r="D1131" s="4" t="str">
        <f>"Q"&amp;ROUNDUP(MONTH(SalesDataTable[[#This Row],[Order Date]])/3,0)</f>
        <v>Q2</v>
      </c>
      <c r="E1131" s="4" t="str">
        <f>TEXT(SalesDataTable[[#This Row],[Order Date]],"MMM")</f>
        <v>Jun</v>
      </c>
      <c r="F1131" s="4" t="s">
        <v>20</v>
      </c>
      <c r="G1131" s="4" t="s">
        <v>31</v>
      </c>
      <c r="H1131" s="4" t="s">
        <v>2</v>
      </c>
      <c r="I1131" s="4" t="s">
        <v>3</v>
      </c>
      <c r="J1131" s="4" t="s">
        <v>14</v>
      </c>
      <c r="K1131" s="4" t="s">
        <v>32</v>
      </c>
      <c r="L1131" s="9">
        <v>3</v>
      </c>
      <c r="M1131" s="6">
        <v>46.79</v>
      </c>
      <c r="N1131" s="7">
        <v>0.1</v>
      </c>
      <c r="O1131" s="6">
        <v>18.25</v>
      </c>
      <c r="P1131" s="6">
        <f t="shared" si="68"/>
        <v>126.33300000000001</v>
      </c>
      <c r="Q1131" s="6">
        <f t="shared" si="69"/>
        <v>54.75</v>
      </c>
      <c r="R1131" s="6">
        <f t="shared" si="70"/>
        <v>71.583000000000013</v>
      </c>
      <c r="S1131" s="8">
        <f t="shared" si="71"/>
        <v>0.56662154781411034</v>
      </c>
      <c r="T1131" s="5">
        <f>YEAR(SalesDataTable[[#This Row],[Order Date]])</f>
        <v>2026</v>
      </c>
    </row>
    <row r="1132" spans="1:20" ht="15.6">
      <c r="A1132" s="2">
        <v>23</v>
      </c>
      <c r="B1132" s="3">
        <v>46192</v>
      </c>
      <c r="C1132" s="13">
        <f>YEAR(SalesDataTable[[#This Row],[Order Date]])</f>
        <v>2026</v>
      </c>
      <c r="D1132" s="4" t="str">
        <f>"Q"&amp;ROUNDUP(MONTH(SalesDataTable[[#This Row],[Order Date]])/3,0)</f>
        <v>Q2</v>
      </c>
      <c r="E1132" s="4" t="str">
        <f>TEXT(SalesDataTable[[#This Row],[Order Date]],"MMM")</f>
        <v>Jun</v>
      </c>
      <c r="F1132" s="4" t="s">
        <v>20</v>
      </c>
      <c r="G1132" s="4" t="s">
        <v>47</v>
      </c>
      <c r="H1132" s="4" t="s">
        <v>8</v>
      </c>
      <c r="I1132" s="4" t="s">
        <v>16</v>
      </c>
      <c r="J1132" s="4" t="s">
        <v>9</v>
      </c>
      <c r="K1132" s="4" t="s">
        <v>10</v>
      </c>
      <c r="L1132" s="9">
        <v>4</v>
      </c>
      <c r="M1132" s="6">
        <v>91.74</v>
      </c>
      <c r="N1132" s="7">
        <v>0.2</v>
      </c>
      <c r="O1132" s="6">
        <v>44.74</v>
      </c>
      <c r="P1132" s="6">
        <f t="shared" si="68"/>
        <v>293.56799999999998</v>
      </c>
      <c r="Q1132" s="6">
        <f t="shared" si="69"/>
        <v>178.96</v>
      </c>
      <c r="R1132" s="6">
        <f t="shared" si="70"/>
        <v>114.60799999999998</v>
      </c>
      <c r="S1132" s="8">
        <f t="shared" si="71"/>
        <v>0.39039677349029861</v>
      </c>
      <c r="T1132" s="5">
        <f>YEAR(SalesDataTable[[#This Row],[Order Date]])</f>
        <v>2026</v>
      </c>
    </row>
    <row r="1133" spans="1:20" ht="15.6">
      <c r="A1133" s="2">
        <v>99</v>
      </c>
      <c r="B1133" s="3">
        <v>46192</v>
      </c>
      <c r="C1133" s="13">
        <f>YEAR(SalesDataTable[[#This Row],[Order Date]])</f>
        <v>2026</v>
      </c>
      <c r="D1133" s="4" t="str">
        <f>"Q"&amp;ROUNDUP(MONTH(SalesDataTable[[#This Row],[Order Date]])/3,0)</f>
        <v>Q2</v>
      </c>
      <c r="E1133" s="4" t="str">
        <f>TEXT(SalesDataTable[[#This Row],[Order Date]],"MMM")</f>
        <v>Jun</v>
      </c>
      <c r="F1133" s="4" t="s">
        <v>20</v>
      </c>
      <c r="G1133" s="4" t="s">
        <v>47</v>
      </c>
      <c r="H1133" s="4" t="s">
        <v>2</v>
      </c>
      <c r="I1133" s="4" t="s">
        <v>13</v>
      </c>
      <c r="J1133" s="4" t="s">
        <v>34</v>
      </c>
      <c r="K1133" s="4" t="s">
        <v>42</v>
      </c>
      <c r="L1133" s="9">
        <v>1</v>
      </c>
      <c r="M1133" s="6">
        <v>36.28</v>
      </c>
      <c r="N1133" s="7">
        <v>0.1</v>
      </c>
      <c r="O1133" s="6">
        <v>13.8</v>
      </c>
      <c r="P1133" s="6">
        <f t="shared" si="68"/>
        <v>32.652000000000001</v>
      </c>
      <c r="Q1133" s="6">
        <f t="shared" si="69"/>
        <v>13.8</v>
      </c>
      <c r="R1133" s="6">
        <f t="shared" si="70"/>
        <v>18.852</v>
      </c>
      <c r="S1133" s="8">
        <f t="shared" si="71"/>
        <v>0.5773612642410878</v>
      </c>
      <c r="T1133" s="5">
        <f>YEAR(SalesDataTable[[#This Row],[Order Date]])</f>
        <v>2026</v>
      </c>
    </row>
    <row r="1134" spans="1:20" ht="15.6">
      <c r="A1134" s="2">
        <v>269</v>
      </c>
      <c r="B1134" s="3">
        <v>46192</v>
      </c>
      <c r="C1134" s="13">
        <f>YEAR(SalesDataTable[[#This Row],[Order Date]])</f>
        <v>2026</v>
      </c>
      <c r="D1134" s="4" t="str">
        <f>"Q"&amp;ROUNDUP(MONTH(SalesDataTable[[#This Row],[Order Date]])/3,0)</f>
        <v>Q2</v>
      </c>
      <c r="E1134" s="4" t="str">
        <f>TEXT(SalesDataTable[[#This Row],[Order Date]],"MMM")</f>
        <v>Jun</v>
      </c>
      <c r="F1134" s="4" t="s">
        <v>20</v>
      </c>
      <c r="G1134" s="4" t="s">
        <v>47</v>
      </c>
      <c r="H1134" s="4" t="s">
        <v>8</v>
      </c>
      <c r="I1134" s="4" t="s">
        <v>3</v>
      </c>
      <c r="J1134" s="4" t="s">
        <v>9</v>
      </c>
      <c r="K1134" s="4" t="s">
        <v>46</v>
      </c>
      <c r="L1134" s="9">
        <v>3</v>
      </c>
      <c r="M1134" s="6">
        <v>73.02</v>
      </c>
      <c r="N1134" s="7">
        <v>0.1</v>
      </c>
      <c r="O1134" s="6">
        <v>32.69</v>
      </c>
      <c r="P1134" s="6">
        <f t="shared" si="68"/>
        <v>197.154</v>
      </c>
      <c r="Q1134" s="6">
        <f t="shared" si="69"/>
        <v>98.07</v>
      </c>
      <c r="R1134" s="6">
        <f t="shared" si="70"/>
        <v>99.084000000000003</v>
      </c>
      <c r="S1134" s="8">
        <f t="shared" si="71"/>
        <v>0.50257159377948202</v>
      </c>
      <c r="T1134" s="5">
        <f>YEAR(SalesDataTable[[#This Row],[Order Date]])</f>
        <v>2026</v>
      </c>
    </row>
    <row r="1135" spans="1:20" ht="15.6">
      <c r="A1135" s="2">
        <v>1772</v>
      </c>
      <c r="B1135" s="3">
        <v>46192</v>
      </c>
      <c r="C1135" s="13">
        <f>YEAR(SalesDataTable[[#This Row],[Order Date]])</f>
        <v>2026</v>
      </c>
      <c r="D1135" s="4" t="str">
        <f>"Q"&amp;ROUNDUP(MONTH(SalesDataTable[[#This Row],[Order Date]])/3,0)</f>
        <v>Q2</v>
      </c>
      <c r="E1135" s="4" t="str">
        <f>TEXT(SalesDataTable[[#This Row],[Order Date]],"MMM")</f>
        <v>Jun</v>
      </c>
      <c r="F1135" s="4" t="s">
        <v>20</v>
      </c>
      <c r="G1135" s="4" t="s">
        <v>21</v>
      </c>
      <c r="H1135" s="4" t="s">
        <v>2</v>
      </c>
      <c r="I1135" s="4" t="s">
        <v>13</v>
      </c>
      <c r="J1135" s="4" t="s">
        <v>9</v>
      </c>
      <c r="K1135" s="4" t="s">
        <v>37</v>
      </c>
      <c r="L1135" s="9">
        <v>4</v>
      </c>
      <c r="M1135" s="6">
        <v>153.38</v>
      </c>
      <c r="N1135" s="7">
        <v>0</v>
      </c>
      <c r="O1135" s="6">
        <v>76.92</v>
      </c>
      <c r="P1135" s="6">
        <f t="shared" si="68"/>
        <v>613.52</v>
      </c>
      <c r="Q1135" s="6">
        <f t="shared" si="69"/>
        <v>307.68</v>
      </c>
      <c r="R1135" s="6">
        <f t="shared" si="70"/>
        <v>305.83999999999997</v>
      </c>
      <c r="S1135" s="8">
        <f t="shared" si="71"/>
        <v>0.49850045638283996</v>
      </c>
      <c r="T1135" s="5">
        <f>YEAR(SalesDataTable[[#This Row],[Order Date]])</f>
        <v>2026</v>
      </c>
    </row>
    <row r="1136" spans="1:20" ht="15.6">
      <c r="A1136" s="2">
        <v>1906</v>
      </c>
      <c r="B1136" s="3">
        <v>46192</v>
      </c>
      <c r="C1136" s="13">
        <f>YEAR(SalesDataTable[[#This Row],[Order Date]])</f>
        <v>2026</v>
      </c>
      <c r="D1136" s="4" t="str">
        <f>"Q"&amp;ROUNDUP(MONTH(SalesDataTable[[#This Row],[Order Date]])/3,0)</f>
        <v>Q2</v>
      </c>
      <c r="E1136" s="4" t="str">
        <f>TEXT(SalesDataTable[[#This Row],[Order Date]],"MMM")</f>
        <v>Jun</v>
      </c>
      <c r="F1136" s="4" t="s">
        <v>20</v>
      </c>
      <c r="G1136" s="4" t="s">
        <v>33</v>
      </c>
      <c r="H1136" s="4" t="s">
        <v>28</v>
      </c>
      <c r="I1136" s="4" t="s">
        <v>3</v>
      </c>
      <c r="J1136" s="4" t="s">
        <v>23</v>
      </c>
      <c r="K1136" s="4" t="s">
        <v>51</v>
      </c>
      <c r="L1136" s="9">
        <v>2</v>
      </c>
      <c r="M1136" s="6">
        <v>125.5</v>
      </c>
      <c r="N1136" s="7">
        <v>0</v>
      </c>
      <c r="O1136" s="6">
        <v>61.67</v>
      </c>
      <c r="P1136" s="6">
        <f t="shared" si="68"/>
        <v>251</v>
      </c>
      <c r="Q1136" s="6">
        <f t="shared" si="69"/>
        <v>123.34</v>
      </c>
      <c r="R1136" s="6">
        <f t="shared" si="70"/>
        <v>127.66</v>
      </c>
      <c r="S1136" s="8">
        <f t="shared" si="71"/>
        <v>0.50860557768924297</v>
      </c>
      <c r="T1136" s="5">
        <f>YEAR(SalesDataTable[[#This Row],[Order Date]])</f>
        <v>2026</v>
      </c>
    </row>
    <row r="1137" spans="1:20" ht="15.6">
      <c r="A1137" s="2">
        <v>2473</v>
      </c>
      <c r="B1137" s="3">
        <v>46192</v>
      </c>
      <c r="C1137" s="13">
        <f>YEAR(SalesDataTable[[#This Row],[Order Date]])</f>
        <v>2026</v>
      </c>
      <c r="D1137" s="4" t="str">
        <f>"Q"&amp;ROUNDUP(MONTH(SalesDataTable[[#This Row],[Order Date]])/3,0)</f>
        <v>Q2</v>
      </c>
      <c r="E1137" s="4" t="str">
        <f>TEXT(SalesDataTable[[#This Row],[Order Date]],"MMM")</f>
        <v>Jun</v>
      </c>
      <c r="F1137" s="4" t="s">
        <v>0</v>
      </c>
      <c r="G1137" s="4" t="s">
        <v>1</v>
      </c>
      <c r="H1137" s="4" t="s">
        <v>8</v>
      </c>
      <c r="I1137" s="4" t="s">
        <v>3</v>
      </c>
      <c r="J1137" s="4" t="s">
        <v>4</v>
      </c>
      <c r="K1137" s="4" t="s">
        <v>5</v>
      </c>
      <c r="L1137" s="9">
        <v>3</v>
      </c>
      <c r="M1137" s="6">
        <v>80.75</v>
      </c>
      <c r="N1137" s="7">
        <v>0.15</v>
      </c>
      <c r="O1137" s="6">
        <v>42.81</v>
      </c>
      <c r="P1137" s="6">
        <f t="shared" si="68"/>
        <v>205.91249999999999</v>
      </c>
      <c r="Q1137" s="6">
        <f t="shared" si="69"/>
        <v>128.43</v>
      </c>
      <c r="R1137" s="6">
        <f t="shared" si="70"/>
        <v>77.482499999999987</v>
      </c>
      <c r="S1137" s="8">
        <f t="shared" si="71"/>
        <v>0.37628847204516475</v>
      </c>
      <c r="T1137" s="5">
        <f>YEAR(SalesDataTable[[#This Row],[Order Date]])</f>
        <v>2026</v>
      </c>
    </row>
    <row r="1138" spans="1:20" ht="15.6">
      <c r="A1138" s="2">
        <v>2549</v>
      </c>
      <c r="B1138" s="3">
        <v>46192</v>
      </c>
      <c r="C1138" s="13">
        <f>YEAR(SalesDataTable[[#This Row],[Order Date]])</f>
        <v>2026</v>
      </c>
      <c r="D1138" s="4" t="str">
        <f>"Q"&amp;ROUNDUP(MONTH(SalesDataTable[[#This Row],[Order Date]])/3,0)</f>
        <v>Q2</v>
      </c>
      <c r="E1138" s="4" t="str">
        <f>TEXT(SalesDataTable[[#This Row],[Order Date]],"MMM")</f>
        <v>Jun</v>
      </c>
      <c r="F1138" s="4" t="s">
        <v>20</v>
      </c>
      <c r="G1138" s="4" t="s">
        <v>47</v>
      </c>
      <c r="H1138" s="4" t="s">
        <v>8</v>
      </c>
      <c r="I1138" s="4" t="s">
        <v>3</v>
      </c>
      <c r="J1138" s="4" t="s">
        <v>34</v>
      </c>
      <c r="K1138" s="4" t="s">
        <v>42</v>
      </c>
      <c r="L1138" s="9">
        <v>8</v>
      </c>
      <c r="M1138" s="6">
        <v>36.15</v>
      </c>
      <c r="N1138" s="7">
        <v>0.05</v>
      </c>
      <c r="O1138" s="6">
        <v>13.55</v>
      </c>
      <c r="P1138" s="6">
        <f t="shared" si="68"/>
        <v>274.73999999999995</v>
      </c>
      <c r="Q1138" s="6">
        <f t="shared" si="69"/>
        <v>108.4</v>
      </c>
      <c r="R1138" s="6">
        <f t="shared" si="70"/>
        <v>166.33999999999995</v>
      </c>
      <c r="S1138" s="8">
        <f t="shared" si="71"/>
        <v>0.60544514814005956</v>
      </c>
      <c r="T1138" s="5">
        <f>YEAR(SalesDataTable[[#This Row],[Order Date]])</f>
        <v>2026</v>
      </c>
    </row>
    <row r="1139" spans="1:20" ht="15.6">
      <c r="A1139" s="2">
        <v>3341</v>
      </c>
      <c r="B1139" s="3">
        <v>46192</v>
      </c>
      <c r="C1139" s="13">
        <f>YEAR(SalesDataTable[[#This Row],[Order Date]])</f>
        <v>2026</v>
      </c>
      <c r="D1139" s="4" t="str">
        <f>"Q"&amp;ROUNDUP(MONTH(SalesDataTable[[#This Row],[Order Date]])/3,0)</f>
        <v>Q2</v>
      </c>
      <c r="E1139" s="4" t="str">
        <f>TEXT(SalesDataTable[[#This Row],[Order Date]],"MMM")</f>
        <v>Jun</v>
      </c>
      <c r="F1139" s="4" t="s">
        <v>0</v>
      </c>
      <c r="G1139" s="4" t="s">
        <v>50</v>
      </c>
      <c r="H1139" s="4" t="s">
        <v>2</v>
      </c>
      <c r="I1139" s="4" t="s">
        <v>13</v>
      </c>
      <c r="J1139" s="4" t="s">
        <v>9</v>
      </c>
      <c r="K1139" s="4" t="s">
        <v>17</v>
      </c>
      <c r="L1139" s="9">
        <v>2</v>
      </c>
      <c r="M1139" s="6">
        <v>143.1</v>
      </c>
      <c r="N1139" s="7">
        <v>0</v>
      </c>
      <c r="O1139" s="6">
        <v>78.11</v>
      </c>
      <c r="P1139" s="6">
        <f t="shared" si="68"/>
        <v>286.2</v>
      </c>
      <c r="Q1139" s="6">
        <f t="shared" si="69"/>
        <v>156.22</v>
      </c>
      <c r="R1139" s="6">
        <f t="shared" si="70"/>
        <v>129.97999999999999</v>
      </c>
      <c r="S1139" s="8">
        <f t="shared" si="71"/>
        <v>0.45415793151642209</v>
      </c>
      <c r="T1139" s="5">
        <f>YEAR(SalesDataTable[[#This Row],[Order Date]])</f>
        <v>2026</v>
      </c>
    </row>
    <row r="1140" spans="1:20" ht="15.6">
      <c r="A1140" s="2">
        <v>3351</v>
      </c>
      <c r="B1140" s="3">
        <v>46192</v>
      </c>
      <c r="C1140" s="13">
        <f>YEAR(SalesDataTable[[#This Row],[Order Date]])</f>
        <v>2026</v>
      </c>
      <c r="D1140" s="4" t="str">
        <f>"Q"&amp;ROUNDUP(MONTH(SalesDataTable[[#This Row],[Order Date]])/3,0)</f>
        <v>Q2</v>
      </c>
      <c r="E1140" s="4" t="str">
        <f>TEXT(SalesDataTable[[#This Row],[Order Date]],"MMM")</f>
        <v>Jun</v>
      </c>
      <c r="F1140" s="4" t="s">
        <v>6</v>
      </c>
      <c r="G1140" s="4" t="s">
        <v>7</v>
      </c>
      <c r="H1140" s="4" t="s">
        <v>28</v>
      </c>
      <c r="I1140" s="4" t="s">
        <v>13</v>
      </c>
      <c r="J1140" s="4" t="s">
        <v>23</v>
      </c>
      <c r="K1140" s="4" t="s">
        <v>51</v>
      </c>
      <c r="L1140" s="9">
        <v>4</v>
      </c>
      <c r="M1140" s="6">
        <v>123.89</v>
      </c>
      <c r="N1140" s="7">
        <v>0</v>
      </c>
      <c r="O1140" s="6">
        <v>59.42</v>
      </c>
      <c r="P1140" s="6">
        <f t="shared" si="68"/>
        <v>495.56</v>
      </c>
      <c r="Q1140" s="6">
        <f t="shared" si="69"/>
        <v>237.68</v>
      </c>
      <c r="R1140" s="6">
        <f t="shared" si="70"/>
        <v>257.88</v>
      </c>
      <c r="S1140" s="8">
        <f t="shared" si="71"/>
        <v>0.5203809831301961</v>
      </c>
      <c r="T1140" s="5">
        <f>YEAR(SalesDataTable[[#This Row],[Order Date]])</f>
        <v>2026</v>
      </c>
    </row>
    <row r="1141" spans="1:20" ht="15.6">
      <c r="A1141" s="2">
        <v>3366</v>
      </c>
      <c r="B1141" s="3">
        <v>46192</v>
      </c>
      <c r="C1141" s="13">
        <f>YEAR(SalesDataTable[[#This Row],[Order Date]])</f>
        <v>2026</v>
      </c>
      <c r="D1141" s="4" t="str">
        <f>"Q"&amp;ROUNDUP(MONTH(SalesDataTable[[#This Row],[Order Date]])/3,0)</f>
        <v>Q2</v>
      </c>
      <c r="E1141" s="4" t="str">
        <f>TEXT(SalesDataTable[[#This Row],[Order Date]],"MMM")</f>
        <v>Jun</v>
      </c>
      <c r="F1141" s="4" t="s">
        <v>6</v>
      </c>
      <c r="G1141" s="4" t="s">
        <v>41</v>
      </c>
      <c r="H1141" s="4" t="s">
        <v>2</v>
      </c>
      <c r="I1141" s="4" t="s">
        <v>16</v>
      </c>
      <c r="J1141" s="4" t="s">
        <v>14</v>
      </c>
      <c r="K1141" s="4" t="s">
        <v>44</v>
      </c>
      <c r="L1141" s="9">
        <v>1</v>
      </c>
      <c r="M1141" s="6">
        <v>135.41999999999999</v>
      </c>
      <c r="N1141" s="7">
        <v>0.05</v>
      </c>
      <c r="O1141" s="6">
        <v>68.180000000000007</v>
      </c>
      <c r="P1141" s="6">
        <f t="shared" si="68"/>
        <v>128.64899999999997</v>
      </c>
      <c r="Q1141" s="6">
        <f t="shared" si="69"/>
        <v>68.180000000000007</v>
      </c>
      <c r="R1141" s="6">
        <f t="shared" si="70"/>
        <v>60.468999999999966</v>
      </c>
      <c r="S1141" s="8">
        <f t="shared" si="71"/>
        <v>0.47003085915941811</v>
      </c>
      <c r="T1141" s="5">
        <f>YEAR(SalesDataTable[[#This Row],[Order Date]])</f>
        <v>2026</v>
      </c>
    </row>
    <row r="1142" spans="1:20" ht="15.6">
      <c r="A1142" s="2">
        <v>3691</v>
      </c>
      <c r="B1142" s="3">
        <v>46192</v>
      </c>
      <c r="C1142" s="13">
        <f>YEAR(SalesDataTable[[#This Row],[Order Date]])</f>
        <v>2026</v>
      </c>
      <c r="D1142" s="4" t="str">
        <f>"Q"&amp;ROUNDUP(MONTH(SalesDataTable[[#This Row],[Order Date]])/3,0)</f>
        <v>Q2</v>
      </c>
      <c r="E1142" s="4" t="str">
        <f>TEXT(SalesDataTable[[#This Row],[Order Date]],"MMM")</f>
        <v>Jun</v>
      </c>
      <c r="F1142" s="4" t="s">
        <v>6</v>
      </c>
      <c r="G1142" s="4" t="s">
        <v>27</v>
      </c>
      <c r="H1142" s="4" t="s">
        <v>19</v>
      </c>
      <c r="I1142" s="4" t="s">
        <v>3</v>
      </c>
      <c r="J1142" s="4" t="s">
        <v>9</v>
      </c>
      <c r="K1142" s="4" t="s">
        <v>10</v>
      </c>
      <c r="L1142" s="9">
        <v>1</v>
      </c>
      <c r="M1142" s="6">
        <v>93.48</v>
      </c>
      <c r="N1142" s="7">
        <v>0.05</v>
      </c>
      <c r="O1142" s="6">
        <v>44.31</v>
      </c>
      <c r="P1142" s="6">
        <f t="shared" si="68"/>
        <v>88.805999999999997</v>
      </c>
      <c r="Q1142" s="6">
        <f t="shared" si="69"/>
        <v>44.31</v>
      </c>
      <c r="R1142" s="6">
        <f t="shared" si="70"/>
        <v>44.495999999999995</v>
      </c>
      <c r="S1142" s="8">
        <f t="shared" si="71"/>
        <v>0.50104722653874734</v>
      </c>
      <c r="T1142" s="5">
        <f>YEAR(SalesDataTable[[#This Row],[Order Date]])</f>
        <v>2026</v>
      </c>
    </row>
    <row r="1143" spans="1:20" ht="15.6">
      <c r="A1143" s="2">
        <v>3909</v>
      </c>
      <c r="B1143" s="3">
        <v>46192</v>
      </c>
      <c r="C1143" s="13">
        <f>YEAR(SalesDataTable[[#This Row],[Order Date]])</f>
        <v>2026</v>
      </c>
      <c r="D1143" s="4" t="str">
        <f>"Q"&amp;ROUNDUP(MONTH(SalesDataTable[[#This Row],[Order Date]])/3,0)</f>
        <v>Q2</v>
      </c>
      <c r="E1143" s="4" t="str">
        <f>TEXT(SalesDataTable[[#This Row],[Order Date]],"MMM")</f>
        <v>Jun</v>
      </c>
      <c r="F1143" s="4" t="s">
        <v>6</v>
      </c>
      <c r="G1143" s="4" t="s">
        <v>7</v>
      </c>
      <c r="H1143" s="4" t="s">
        <v>28</v>
      </c>
      <c r="I1143" s="4" t="s">
        <v>3</v>
      </c>
      <c r="J1143" s="4" t="s">
        <v>9</v>
      </c>
      <c r="K1143" s="4" t="s">
        <v>37</v>
      </c>
      <c r="L1143" s="9">
        <v>1</v>
      </c>
      <c r="M1143" s="6">
        <v>156.05000000000001</v>
      </c>
      <c r="N1143" s="7">
        <v>0.05</v>
      </c>
      <c r="O1143" s="6">
        <v>81.28</v>
      </c>
      <c r="P1143" s="6">
        <f t="shared" si="68"/>
        <v>148.2475</v>
      </c>
      <c r="Q1143" s="6">
        <f t="shared" si="69"/>
        <v>81.28</v>
      </c>
      <c r="R1143" s="6">
        <f t="shared" si="70"/>
        <v>66.967500000000001</v>
      </c>
      <c r="S1143" s="8">
        <f t="shared" si="71"/>
        <v>0.45172768512116562</v>
      </c>
      <c r="T1143" s="5">
        <f>YEAR(SalesDataTable[[#This Row],[Order Date]])</f>
        <v>2026</v>
      </c>
    </row>
    <row r="1144" spans="1:20" ht="15.6">
      <c r="A1144" s="2">
        <v>4862</v>
      </c>
      <c r="B1144" s="3">
        <v>46192</v>
      </c>
      <c r="C1144" s="13">
        <f>YEAR(SalesDataTable[[#This Row],[Order Date]])</f>
        <v>2026</v>
      </c>
      <c r="D1144" s="4" t="str">
        <f>"Q"&amp;ROUNDUP(MONTH(SalesDataTable[[#This Row],[Order Date]])/3,0)</f>
        <v>Q2</v>
      </c>
      <c r="E1144" s="4" t="str">
        <f>TEXT(SalesDataTable[[#This Row],[Order Date]],"MMM")</f>
        <v>Jun</v>
      </c>
      <c r="F1144" s="4" t="s">
        <v>6</v>
      </c>
      <c r="G1144" s="4" t="s">
        <v>27</v>
      </c>
      <c r="H1144" s="4" t="s">
        <v>2</v>
      </c>
      <c r="I1144" s="4" t="s">
        <v>3</v>
      </c>
      <c r="J1144" s="4" t="s">
        <v>34</v>
      </c>
      <c r="K1144" s="4" t="s">
        <v>42</v>
      </c>
      <c r="L1144" s="9">
        <v>1</v>
      </c>
      <c r="M1144" s="6">
        <v>36.74</v>
      </c>
      <c r="N1144" s="7">
        <v>0</v>
      </c>
      <c r="O1144" s="6">
        <v>14.15</v>
      </c>
      <c r="P1144" s="6">
        <f t="shared" si="68"/>
        <v>36.74</v>
      </c>
      <c r="Q1144" s="6">
        <f t="shared" si="69"/>
        <v>14.15</v>
      </c>
      <c r="R1144" s="6">
        <f t="shared" si="70"/>
        <v>22.590000000000003</v>
      </c>
      <c r="S1144" s="8">
        <f t="shared" si="71"/>
        <v>0.61486118671747425</v>
      </c>
      <c r="T1144" s="5">
        <f>YEAR(SalesDataTable[[#This Row],[Order Date]])</f>
        <v>2026</v>
      </c>
    </row>
    <row r="1145" spans="1:20" ht="15.6">
      <c r="A1145" s="2">
        <v>5096</v>
      </c>
      <c r="B1145" s="3">
        <v>46192</v>
      </c>
      <c r="C1145" s="13">
        <f>YEAR(SalesDataTable[[#This Row],[Order Date]])</f>
        <v>2026</v>
      </c>
      <c r="D1145" s="4" t="str">
        <f>"Q"&amp;ROUNDUP(MONTH(SalesDataTable[[#This Row],[Order Date]])/3,0)</f>
        <v>Q2</v>
      </c>
      <c r="E1145" s="4" t="str">
        <f>TEXT(SalesDataTable[[#This Row],[Order Date]],"MMM")</f>
        <v>Jun</v>
      </c>
      <c r="F1145" s="4" t="s">
        <v>0</v>
      </c>
      <c r="G1145" s="4" t="s">
        <v>50</v>
      </c>
      <c r="H1145" s="4" t="s">
        <v>2</v>
      </c>
      <c r="I1145" s="4" t="s">
        <v>3</v>
      </c>
      <c r="J1145" s="4" t="s">
        <v>23</v>
      </c>
      <c r="K1145" s="4" t="s">
        <v>29</v>
      </c>
      <c r="L1145" s="9">
        <v>2</v>
      </c>
      <c r="M1145" s="6">
        <v>199.28</v>
      </c>
      <c r="N1145" s="7">
        <v>0</v>
      </c>
      <c r="O1145" s="6">
        <v>102.85</v>
      </c>
      <c r="P1145" s="6">
        <f t="shared" si="68"/>
        <v>398.56</v>
      </c>
      <c r="Q1145" s="6">
        <f t="shared" si="69"/>
        <v>205.7</v>
      </c>
      <c r="R1145" s="6">
        <f t="shared" si="70"/>
        <v>192.86</v>
      </c>
      <c r="S1145" s="8">
        <f t="shared" si="71"/>
        <v>0.48389201124046571</v>
      </c>
      <c r="T1145" s="5">
        <f>YEAR(SalesDataTable[[#This Row],[Order Date]])</f>
        <v>2026</v>
      </c>
    </row>
    <row r="1146" spans="1:20" ht="15.6">
      <c r="A1146" s="2">
        <v>5112</v>
      </c>
      <c r="B1146" s="3">
        <v>46192</v>
      </c>
      <c r="C1146" s="13">
        <f>YEAR(SalesDataTable[[#This Row],[Order Date]])</f>
        <v>2026</v>
      </c>
      <c r="D1146" s="4" t="str">
        <f>"Q"&amp;ROUNDUP(MONTH(SalesDataTable[[#This Row],[Order Date]])/3,0)</f>
        <v>Q2</v>
      </c>
      <c r="E1146" s="4" t="str">
        <f>TEXT(SalesDataTable[[#This Row],[Order Date]],"MMM")</f>
        <v>Jun</v>
      </c>
      <c r="F1146" s="4" t="s">
        <v>0</v>
      </c>
      <c r="G1146" s="4" t="s">
        <v>1</v>
      </c>
      <c r="H1146" s="4" t="s">
        <v>28</v>
      </c>
      <c r="I1146" s="4" t="s">
        <v>3</v>
      </c>
      <c r="J1146" s="4" t="s">
        <v>34</v>
      </c>
      <c r="K1146" s="4" t="s">
        <v>42</v>
      </c>
      <c r="L1146" s="9">
        <v>2</v>
      </c>
      <c r="M1146" s="6">
        <v>37.04</v>
      </c>
      <c r="N1146" s="7">
        <v>0.05</v>
      </c>
      <c r="O1146" s="6">
        <v>13.76</v>
      </c>
      <c r="P1146" s="6">
        <f t="shared" si="68"/>
        <v>70.375999999999991</v>
      </c>
      <c r="Q1146" s="6">
        <f t="shared" si="69"/>
        <v>27.52</v>
      </c>
      <c r="R1146" s="6">
        <f t="shared" si="70"/>
        <v>42.855999999999995</v>
      </c>
      <c r="S1146" s="8">
        <f t="shared" si="71"/>
        <v>0.60895759918153913</v>
      </c>
      <c r="T1146" s="5">
        <f>YEAR(SalesDataTable[[#This Row],[Order Date]])</f>
        <v>2026</v>
      </c>
    </row>
    <row r="1147" spans="1:20" ht="15.6">
      <c r="A1147" s="2">
        <v>501</v>
      </c>
      <c r="B1147" s="3">
        <v>46193</v>
      </c>
      <c r="C1147" s="13">
        <f>YEAR(SalesDataTable[[#This Row],[Order Date]])</f>
        <v>2026</v>
      </c>
      <c r="D1147" s="4" t="str">
        <f>"Q"&amp;ROUNDUP(MONTH(SalesDataTable[[#This Row],[Order Date]])/3,0)</f>
        <v>Q2</v>
      </c>
      <c r="E1147" s="4" t="str">
        <f>TEXT(SalesDataTable[[#This Row],[Order Date]],"MMM")</f>
        <v>Jun</v>
      </c>
      <c r="F1147" s="4" t="s">
        <v>20</v>
      </c>
      <c r="G1147" s="4" t="s">
        <v>21</v>
      </c>
      <c r="H1147" s="4" t="s">
        <v>2</v>
      </c>
      <c r="I1147" s="4" t="s">
        <v>13</v>
      </c>
      <c r="J1147" s="4" t="s">
        <v>23</v>
      </c>
      <c r="K1147" s="4" t="s">
        <v>40</v>
      </c>
      <c r="L1147" s="9">
        <v>2</v>
      </c>
      <c r="M1147" s="6">
        <v>80.95</v>
      </c>
      <c r="N1147" s="7">
        <v>0.1</v>
      </c>
      <c r="O1147" s="6">
        <v>39.44</v>
      </c>
      <c r="P1147" s="6">
        <f t="shared" si="68"/>
        <v>145.71</v>
      </c>
      <c r="Q1147" s="6">
        <f t="shared" si="69"/>
        <v>78.88</v>
      </c>
      <c r="R1147" s="6">
        <f t="shared" si="70"/>
        <v>66.830000000000013</v>
      </c>
      <c r="S1147" s="8">
        <f t="shared" si="71"/>
        <v>0.45865074462974409</v>
      </c>
      <c r="T1147" s="5">
        <f>YEAR(SalesDataTable[[#This Row],[Order Date]])</f>
        <v>2026</v>
      </c>
    </row>
    <row r="1148" spans="1:20" ht="15.6">
      <c r="A1148" s="2">
        <v>540</v>
      </c>
      <c r="B1148" s="3">
        <v>46193</v>
      </c>
      <c r="C1148" s="13">
        <f>YEAR(SalesDataTable[[#This Row],[Order Date]])</f>
        <v>2026</v>
      </c>
      <c r="D1148" s="4" t="str">
        <f>"Q"&amp;ROUNDUP(MONTH(SalesDataTable[[#This Row],[Order Date]])/3,0)</f>
        <v>Q2</v>
      </c>
      <c r="E1148" s="4" t="str">
        <f>TEXT(SalesDataTable[[#This Row],[Order Date]],"MMM")</f>
        <v>Jun</v>
      </c>
      <c r="F1148" s="4" t="s">
        <v>0</v>
      </c>
      <c r="G1148" s="4" t="s">
        <v>36</v>
      </c>
      <c r="H1148" s="4" t="s">
        <v>28</v>
      </c>
      <c r="I1148" s="4" t="s">
        <v>3</v>
      </c>
      <c r="J1148" s="4" t="s">
        <v>9</v>
      </c>
      <c r="K1148" s="4" t="s">
        <v>37</v>
      </c>
      <c r="L1148" s="9">
        <v>1</v>
      </c>
      <c r="M1148" s="6">
        <v>151.46</v>
      </c>
      <c r="N1148" s="7">
        <v>0.05</v>
      </c>
      <c r="O1148" s="6">
        <v>77.98</v>
      </c>
      <c r="P1148" s="6">
        <f t="shared" si="68"/>
        <v>143.887</v>
      </c>
      <c r="Q1148" s="6">
        <f t="shared" si="69"/>
        <v>77.98</v>
      </c>
      <c r="R1148" s="6">
        <f t="shared" si="70"/>
        <v>65.906999999999996</v>
      </c>
      <c r="S1148" s="8">
        <f t="shared" si="71"/>
        <v>0.45804693961233467</v>
      </c>
      <c r="T1148" s="5">
        <f>YEAR(SalesDataTable[[#This Row],[Order Date]])</f>
        <v>2026</v>
      </c>
    </row>
    <row r="1149" spans="1:20" ht="15.6">
      <c r="A1149" s="2">
        <v>2255</v>
      </c>
      <c r="B1149" s="3">
        <v>46193</v>
      </c>
      <c r="C1149" s="13">
        <f>YEAR(SalesDataTable[[#This Row],[Order Date]])</f>
        <v>2026</v>
      </c>
      <c r="D1149" s="4" t="str">
        <f>"Q"&amp;ROUNDUP(MONTH(SalesDataTable[[#This Row],[Order Date]])/3,0)</f>
        <v>Q2</v>
      </c>
      <c r="E1149" s="4" t="str">
        <f>TEXT(SalesDataTable[[#This Row],[Order Date]],"MMM")</f>
        <v>Jun</v>
      </c>
      <c r="F1149" s="4" t="s">
        <v>0</v>
      </c>
      <c r="G1149" s="4" t="s">
        <v>36</v>
      </c>
      <c r="H1149" s="4" t="s">
        <v>2</v>
      </c>
      <c r="I1149" s="4" t="s">
        <v>16</v>
      </c>
      <c r="J1149" s="4" t="s">
        <v>9</v>
      </c>
      <c r="K1149" s="4" t="s">
        <v>10</v>
      </c>
      <c r="L1149" s="9">
        <v>5</v>
      </c>
      <c r="M1149" s="6">
        <v>90.1</v>
      </c>
      <c r="N1149" s="7">
        <v>0</v>
      </c>
      <c r="O1149" s="6">
        <v>44.32</v>
      </c>
      <c r="P1149" s="6">
        <f t="shared" si="68"/>
        <v>450.5</v>
      </c>
      <c r="Q1149" s="6">
        <f t="shared" si="69"/>
        <v>221.6</v>
      </c>
      <c r="R1149" s="6">
        <f t="shared" si="70"/>
        <v>228.9</v>
      </c>
      <c r="S1149" s="8">
        <f t="shared" si="71"/>
        <v>0.50810210876803552</v>
      </c>
      <c r="T1149" s="5">
        <f>YEAR(SalesDataTable[[#This Row],[Order Date]])</f>
        <v>2026</v>
      </c>
    </row>
    <row r="1150" spans="1:20" ht="15.6">
      <c r="A1150" s="2">
        <v>3126</v>
      </c>
      <c r="B1150" s="3">
        <v>46193</v>
      </c>
      <c r="C1150" s="13">
        <f>YEAR(SalesDataTable[[#This Row],[Order Date]])</f>
        <v>2026</v>
      </c>
      <c r="D1150" s="4" t="str">
        <f>"Q"&amp;ROUNDUP(MONTH(SalesDataTable[[#This Row],[Order Date]])/3,0)</f>
        <v>Q2</v>
      </c>
      <c r="E1150" s="4" t="str">
        <f>TEXT(SalesDataTable[[#This Row],[Order Date]],"MMM")</f>
        <v>Jun</v>
      </c>
      <c r="F1150" s="4" t="s">
        <v>0</v>
      </c>
      <c r="G1150" s="4" t="s">
        <v>1</v>
      </c>
      <c r="H1150" s="4" t="s">
        <v>28</v>
      </c>
      <c r="I1150" s="4" t="s">
        <v>16</v>
      </c>
      <c r="J1150" s="4" t="s">
        <v>9</v>
      </c>
      <c r="K1150" s="4" t="s">
        <v>37</v>
      </c>
      <c r="L1150" s="9">
        <v>1</v>
      </c>
      <c r="M1150" s="6">
        <v>155.69</v>
      </c>
      <c r="N1150" s="7">
        <v>0.1</v>
      </c>
      <c r="O1150" s="6">
        <v>79.42</v>
      </c>
      <c r="P1150" s="6">
        <f t="shared" si="68"/>
        <v>140.12100000000001</v>
      </c>
      <c r="Q1150" s="6">
        <f t="shared" si="69"/>
        <v>79.42</v>
      </c>
      <c r="R1150" s="6">
        <f t="shared" si="70"/>
        <v>60.701000000000008</v>
      </c>
      <c r="S1150" s="8">
        <f t="shared" si="71"/>
        <v>0.43320415926235184</v>
      </c>
      <c r="T1150" s="5">
        <f>YEAR(SalesDataTable[[#This Row],[Order Date]])</f>
        <v>2026</v>
      </c>
    </row>
    <row r="1151" spans="1:20" ht="15.6">
      <c r="A1151" s="2">
        <v>3223</v>
      </c>
      <c r="B1151" s="3">
        <v>46193</v>
      </c>
      <c r="C1151" s="13">
        <f>YEAR(SalesDataTable[[#This Row],[Order Date]])</f>
        <v>2026</v>
      </c>
      <c r="D1151" s="4" t="str">
        <f>"Q"&amp;ROUNDUP(MONTH(SalesDataTable[[#This Row],[Order Date]])/3,0)</f>
        <v>Q2</v>
      </c>
      <c r="E1151" s="4" t="str">
        <f>TEXT(SalesDataTable[[#This Row],[Order Date]],"MMM")</f>
        <v>Jun</v>
      </c>
      <c r="F1151" s="4" t="s">
        <v>6</v>
      </c>
      <c r="G1151" s="4" t="s">
        <v>49</v>
      </c>
      <c r="H1151" s="4" t="s">
        <v>19</v>
      </c>
      <c r="I1151" s="4" t="s">
        <v>3</v>
      </c>
      <c r="J1151" s="4" t="s">
        <v>34</v>
      </c>
      <c r="K1151" s="4" t="s">
        <v>45</v>
      </c>
      <c r="L1151" s="9">
        <v>1</v>
      </c>
      <c r="M1151" s="6">
        <v>50.11</v>
      </c>
      <c r="N1151" s="7">
        <v>0.05</v>
      </c>
      <c r="O1151" s="6">
        <v>21.38</v>
      </c>
      <c r="P1151" s="6">
        <f t="shared" si="68"/>
        <v>47.604499999999994</v>
      </c>
      <c r="Q1151" s="6">
        <f t="shared" si="69"/>
        <v>21.38</v>
      </c>
      <c r="R1151" s="6">
        <f t="shared" si="70"/>
        <v>26.224499999999995</v>
      </c>
      <c r="S1151" s="8">
        <f t="shared" si="71"/>
        <v>0.55088279469377888</v>
      </c>
      <c r="T1151" s="5">
        <f>YEAR(SalesDataTable[[#This Row],[Order Date]])</f>
        <v>2026</v>
      </c>
    </row>
    <row r="1152" spans="1:20" ht="15.6">
      <c r="A1152" s="2">
        <v>3260</v>
      </c>
      <c r="B1152" s="3">
        <v>46193</v>
      </c>
      <c r="C1152" s="13">
        <f>YEAR(SalesDataTable[[#This Row],[Order Date]])</f>
        <v>2026</v>
      </c>
      <c r="D1152" s="4" t="str">
        <f>"Q"&amp;ROUNDUP(MONTH(SalesDataTable[[#This Row],[Order Date]])/3,0)</f>
        <v>Q2</v>
      </c>
      <c r="E1152" s="4" t="str">
        <f>TEXT(SalesDataTable[[#This Row],[Order Date]],"MMM")</f>
        <v>Jun</v>
      </c>
      <c r="F1152" s="4" t="s">
        <v>11</v>
      </c>
      <c r="G1152" s="4" t="s">
        <v>12</v>
      </c>
      <c r="H1152" s="4" t="s">
        <v>19</v>
      </c>
      <c r="I1152" s="4" t="s">
        <v>3</v>
      </c>
      <c r="J1152" s="4" t="s">
        <v>9</v>
      </c>
      <c r="K1152" s="4" t="s">
        <v>17</v>
      </c>
      <c r="L1152" s="9">
        <v>1</v>
      </c>
      <c r="M1152" s="6">
        <v>142.55000000000001</v>
      </c>
      <c r="N1152" s="7">
        <v>0.1</v>
      </c>
      <c r="O1152" s="6">
        <v>79.709999999999994</v>
      </c>
      <c r="P1152" s="6">
        <f t="shared" si="68"/>
        <v>128.29500000000002</v>
      </c>
      <c r="Q1152" s="6">
        <f t="shared" si="69"/>
        <v>79.709999999999994</v>
      </c>
      <c r="R1152" s="6">
        <f t="shared" si="70"/>
        <v>48.585000000000022</v>
      </c>
      <c r="S1152" s="8">
        <f t="shared" si="71"/>
        <v>0.37869753302934656</v>
      </c>
      <c r="T1152" s="5">
        <f>YEAR(SalesDataTable[[#This Row],[Order Date]])</f>
        <v>2026</v>
      </c>
    </row>
    <row r="1153" spans="1:20" ht="15.6">
      <c r="A1153" s="2">
        <v>3404</v>
      </c>
      <c r="B1153" s="3">
        <v>46193</v>
      </c>
      <c r="C1153" s="13">
        <f>YEAR(SalesDataTable[[#This Row],[Order Date]])</f>
        <v>2026</v>
      </c>
      <c r="D1153" s="4" t="str">
        <f>"Q"&amp;ROUNDUP(MONTH(SalesDataTable[[#This Row],[Order Date]])/3,0)</f>
        <v>Q2</v>
      </c>
      <c r="E1153" s="4" t="str">
        <f>TEXT(SalesDataTable[[#This Row],[Order Date]],"MMM")</f>
        <v>Jun</v>
      </c>
      <c r="F1153" s="4" t="s">
        <v>20</v>
      </c>
      <c r="G1153" s="4" t="s">
        <v>33</v>
      </c>
      <c r="H1153" s="4" t="s">
        <v>2</v>
      </c>
      <c r="I1153" s="4" t="s">
        <v>13</v>
      </c>
      <c r="J1153" s="4" t="s">
        <v>23</v>
      </c>
      <c r="K1153" s="4" t="s">
        <v>29</v>
      </c>
      <c r="L1153" s="9">
        <v>3</v>
      </c>
      <c r="M1153" s="6">
        <v>191.11</v>
      </c>
      <c r="N1153" s="7">
        <v>0.05</v>
      </c>
      <c r="O1153" s="6">
        <v>102.82</v>
      </c>
      <c r="P1153" s="6">
        <f t="shared" si="68"/>
        <v>544.6635</v>
      </c>
      <c r="Q1153" s="6">
        <f t="shared" si="69"/>
        <v>308.45999999999998</v>
      </c>
      <c r="R1153" s="6">
        <f t="shared" si="70"/>
        <v>236.20350000000002</v>
      </c>
      <c r="S1153" s="8">
        <f t="shared" si="71"/>
        <v>0.43366867800026992</v>
      </c>
      <c r="T1153" s="5">
        <f>YEAR(SalesDataTable[[#This Row],[Order Date]])</f>
        <v>2026</v>
      </c>
    </row>
    <row r="1154" spans="1:20" ht="15.6">
      <c r="A1154" s="2">
        <v>4267</v>
      </c>
      <c r="B1154" s="3">
        <v>46193</v>
      </c>
      <c r="C1154" s="13">
        <f>YEAR(SalesDataTable[[#This Row],[Order Date]])</f>
        <v>2026</v>
      </c>
      <c r="D1154" s="4" t="str">
        <f>"Q"&amp;ROUNDUP(MONTH(SalesDataTable[[#This Row],[Order Date]])/3,0)</f>
        <v>Q2</v>
      </c>
      <c r="E1154" s="4" t="str">
        <f>TEXT(SalesDataTable[[#This Row],[Order Date]],"MMM")</f>
        <v>Jun</v>
      </c>
      <c r="F1154" s="4" t="s">
        <v>20</v>
      </c>
      <c r="G1154" s="4" t="s">
        <v>47</v>
      </c>
      <c r="H1154" s="4" t="s">
        <v>8</v>
      </c>
      <c r="I1154" s="4" t="s">
        <v>16</v>
      </c>
      <c r="J1154" s="4" t="s">
        <v>4</v>
      </c>
      <c r="K1154" s="4" t="s">
        <v>26</v>
      </c>
      <c r="L1154" s="9">
        <v>6</v>
      </c>
      <c r="M1154" s="6">
        <v>40.229999999999997</v>
      </c>
      <c r="N1154" s="7">
        <v>0.15</v>
      </c>
      <c r="O1154" s="6">
        <v>17.079999999999998</v>
      </c>
      <c r="P1154" s="6">
        <f t="shared" ref="P1154:P1217" si="72">L1154*M1154*(1-N1154)</f>
        <v>205.173</v>
      </c>
      <c r="Q1154" s="6">
        <f t="shared" ref="Q1154:Q1217" si="73">L1154*O1154</f>
        <v>102.47999999999999</v>
      </c>
      <c r="R1154" s="6">
        <f t="shared" ref="R1154:R1217" si="74">P1154-Q1154</f>
        <v>102.69300000000001</v>
      </c>
      <c r="S1154" s="8">
        <f t="shared" ref="S1154:S1217" si="75">IFERROR(R1154/P1154,0)</f>
        <v>0.50051907414718322</v>
      </c>
      <c r="T1154" s="5">
        <f>YEAR(SalesDataTable[[#This Row],[Order Date]])</f>
        <v>2026</v>
      </c>
    </row>
    <row r="1155" spans="1:20" ht="15.6">
      <c r="A1155" s="2">
        <v>5082</v>
      </c>
      <c r="B1155" s="3">
        <v>46193</v>
      </c>
      <c r="C1155" s="13">
        <f>YEAR(SalesDataTable[[#This Row],[Order Date]])</f>
        <v>2026</v>
      </c>
      <c r="D1155" s="4" t="str">
        <f>"Q"&amp;ROUNDUP(MONTH(SalesDataTable[[#This Row],[Order Date]])/3,0)</f>
        <v>Q2</v>
      </c>
      <c r="E1155" s="4" t="str">
        <f>TEXT(SalesDataTable[[#This Row],[Order Date]],"MMM")</f>
        <v>Jun</v>
      </c>
      <c r="F1155" s="4" t="s">
        <v>6</v>
      </c>
      <c r="G1155" s="4" t="s">
        <v>41</v>
      </c>
      <c r="H1155" s="4" t="s">
        <v>2</v>
      </c>
      <c r="I1155" s="4" t="s">
        <v>16</v>
      </c>
      <c r="J1155" s="4" t="s">
        <v>4</v>
      </c>
      <c r="K1155" s="4" t="s">
        <v>5</v>
      </c>
      <c r="L1155" s="9">
        <v>2</v>
      </c>
      <c r="M1155" s="6">
        <v>81.489999999999995</v>
      </c>
      <c r="N1155" s="7">
        <v>0</v>
      </c>
      <c r="O1155" s="6">
        <v>42.15</v>
      </c>
      <c r="P1155" s="6">
        <f t="shared" si="72"/>
        <v>162.97999999999999</v>
      </c>
      <c r="Q1155" s="6">
        <f t="shared" si="73"/>
        <v>84.3</v>
      </c>
      <c r="R1155" s="6">
        <f t="shared" si="74"/>
        <v>78.679999999999993</v>
      </c>
      <c r="S1155" s="8">
        <f t="shared" si="75"/>
        <v>0.48275862068965514</v>
      </c>
      <c r="T1155" s="5">
        <f>YEAR(SalesDataTable[[#This Row],[Order Date]])</f>
        <v>2026</v>
      </c>
    </row>
    <row r="1156" spans="1:20" ht="15.6">
      <c r="A1156" s="2">
        <v>5108</v>
      </c>
      <c r="B1156" s="3">
        <v>46193</v>
      </c>
      <c r="C1156" s="13">
        <f>YEAR(SalesDataTable[[#This Row],[Order Date]])</f>
        <v>2026</v>
      </c>
      <c r="D1156" s="4" t="str">
        <f>"Q"&amp;ROUNDUP(MONTH(SalesDataTable[[#This Row],[Order Date]])/3,0)</f>
        <v>Q2</v>
      </c>
      <c r="E1156" s="4" t="str">
        <f>TEXT(SalesDataTable[[#This Row],[Order Date]],"MMM")</f>
        <v>Jun</v>
      </c>
      <c r="F1156" s="4" t="s">
        <v>6</v>
      </c>
      <c r="G1156" s="4" t="s">
        <v>27</v>
      </c>
      <c r="H1156" s="4" t="s">
        <v>8</v>
      </c>
      <c r="I1156" s="4" t="s">
        <v>16</v>
      </c>
      <c r="J1156" s="4" t="s">
        <v>14</v>
      </c>
      <c r="K1156" s="4" t="s">
        <v>48</v>
      </c>
      <c r="L1156" s="9">
        <v>8</v>
      </c>
      <c r="M1156" s="6">
        <v>162.71</v>
      </c>
      <c r="N1156" s="7">
        <v>0.2</v>
      </c>
      <c r="O1156" s="6">
        <v>85.27</v>
      </c>
      <c r="P1156" s="6">
        <f t="shared" si="72"/>
        <v>1041.3440000000001</v>
      </c>
      <c r="Q1156" s="6">
        <f t="shared" si="73"/>
        <v>682.16</v>
      </c>
      <c r="R1156" s="6">
        <f t="shared" si="74"/>
        <v>359.18400000000008</v>
      </c>
      <c r="S1156" s="8">
        <f t="shared" si="75"/>
        <v>0.34492348349824847</v>
      </c>
      <c r="T1156" s="5">
        <f>YEAR(SalesDataTable[[#This Row],[Order Date]])</f>
        <v>2026</v>
      </c>
    </row>
    <row r="1157" spans="1:20" ht="15.6">
      <c r="A1157" s="2">
        <v>1105</v>
      </c>
      <c r="B1157" s="3">
        <v>46194</v>
      </c>
      <c r="C1157" s="13">
        <f>YEAR(SalesDataTable[[#This Row],[Order Date]])</f>
        <v>2026</v>
      </c>
      <c r="D1157" s="4" t="str">
        <f>"Q"&amp;ROUNDUP(MONTH(SalesDataTable[[#This Row],[Order Date]])/3,0)</f>
        <v>Q2</v>
      </c>
      <c r="E1157" s="4" t="str">
        <f>TEXT(SalesDataTable[[#This Row],[Order Date]],"MMM")</f>
        <v>Jun</v>
      </c>
      <c r="F1157" s="4" t="s">
        <v>11</v>
      </c>
      <c r="G1157" s="4" t="s">
        <v>25</v>
      </c>
      <c r="H1157" s="4" t="s">
        <v>28</v>
      </c>
      <c r="I1157" s="4" t="s">
        <v>3</v>
      </c>
      <c r="J1157" s="4" t="s">
        <v>14</v>
      </c>
      <c r="K1157" s="4" t="s">
        <v>15</v>
      </c>
      <c r="L1157" s="9">
        <v>1</v>
      </c>
      <c r="M1157" s="6">
        <v>36.479999999999997</v>
      </c>
      <c r="N1157" s="7">
        <v>0.1</v>
      </c>
      <c r="O1157" s="6">
        <v>13.9</v>
      </c>
      <c r="P1157" s="6">
        <f t="shared" si="72"/>
        <v>32.832000000000001</v>
      </c>
      <c r="Q1157" s="6">
        <f t="shared" si="73"/>
        <v>13.9</v>
      </c>
      <c r="R1157" s="6">
        <f t="shared" si="74"/>
        <v>18.932000000000002</v>
      </c>
      <c r="S1157" s="8">
        <f t="shared" si="75"/>
        <v>0.57663255360623789</v>
      </c>
      <c r="T1157" s="5">
        <f>YEAR(SalesDataTable[[#This Row],[Order Date]])</f>
        <v>2026</v>
      </c>
    </row>
    <row r="1158" spans="1:20" ht="15.6">
      <c r="A1158" s="2">
        <v>2757</v>
      </c>
      <c r="B1158" s="3">
        <v>46194</v>
      </c>
      <c r="C1158" s="13">
        <f>YEAR(SalesDataTable[[#This Row],[Order Date]])</f>
        <v>2026</v>
      </c>
      <c r="D1158" s="4" t="str">
        <f>"Q"&amp;ROUNDUP(MONTH(SalesDataTable[[#This Row],[Order Date]])/3,0)</f>
        <v>Q2</v>
      </c>
      <c r="E1158" s="4" t="str">
        <f>TEXT(SalesDataTable[[#This Row],[Order Date]],"MMM")</f>
        <v>Jun</v>
      </c>
      <c r="F1158" s="4" t="s">
        <v>6</v>
      </c>
      <c r="G1158" s="4" t="s">
        <v>27</v>
      </c>
      <c r="H1158" s="4" t="s">
        <v>8</v>
      </c>
      <c r="I1158" s="4" t="s">
        <v>16</v>
      </c>
      <c r="J1158" s="4" t="s">
        <v>14</v>
      </c>
      <c r="K1158" s="4" t="s">
        <v>44</v>
      </c>
      <c r="L1158" s="9">
        <v>6</v>
      </c>
      <c r="M1158" s="6">
        <v>136.65</v>
      </c>
      <c r="N1158" s="7">
        <v>0.15</v>
      </c>
      <c r="O1158" s="6">
        <v>68.56</v>
      </c>
      <c r="P1158" s="6">
        <f t="shared" si="72"/>
        <v>696.91500000000008</v>
      </c>
      <c r="Q1158" s="6">
        <f t="shared" si="73"/>
        <v>411.36</v>
      </c>
      <c r="R1158" s="6">
        <f t="shared" si="74"/>
        <v>285.55500000000006</v>
      </c>
      <c r="S1158" s="8">
        <f t="shared" si="75"/>
        <v>0.4097415036266977</v>
      </c>
      <c r="T1158" s="5">
        <f>YEAR(SalesDataTable[[#This Row],[Order Date]])</f>
        <v>2026</v>
      </c>
    </row>
    <row r="1159" spans="1:20" ht="15.6">
      <c r="A1159" s="2">
        <v>3325</v>
      </c>
      <c r="B1159" s="3">
        <v>46194</v>
      </c>
      <c r="C1159" s="13">
        <f>YEAR(SalesDataTable[[#This Row],[Order Date]])</f>
        <v>2026</v>
      </c>
      <c r="D1159" s="4" t="str">
        <f>"Q"&amp;ROUNDUP(MONTH(SalesDataTable[[#This Row],[Order Date]])/3,0)</f>
        <v>Q2</v>
      </c>
      <c r="E1159" s="4" t="str">
        <f>TEXT(SalesDataTable[[#This Row],[Order Date]],"MMM")</f>
        <v>Jun</v>
      </c>
      <c r="F1159" s="4" t="s">
        <v>11</v>
      </c>
      <c r="G1159" s="4" t="s">
        <v>12</v>
      </c>
      <c r="H1159" s="4" t="s">
        <v>2</v>
      </c>
      <c r="I1159" s="4" t="s">
        <v>13</v>
      </c>
      <c r="J1159" s="4" t="s">
        <v>4</v>
      </c>
      <c r="K1159" s="4" t="s">
        <v>22</v>
      </c>
      <c r="L1159" s="9">
        <v>4</v>
      </c>
      <c r="M1159" s="6">
        <v>50.57</v>
      </c>
      <c r="N1159" s="7">
        <v>0</v>
      </c>
      <c r="O1159" s="6">
        <v>21.85</v>
      </c>
      <c r="P1159" s="6">
        <f t="shared" si="72"/>
        <v>202.28</v>
      </c>
      <c r="Q1159" s="6">
        <f t="shared" si="73"/>
        <v>87.4</v>
      </c>
      <c r="R1159" s="6">
        <f t="shared" si="74"/>
        <v>114.88</v>
      </c>
      <c r="S1159" s="8">
        <f t="shared" si="75"/>
        <v>0.56792564761716435</v>
      </c>
      <c r="T1159" s="5">
        <f>YEAR(SalesDataTable[[#This Row],[Order Date]])</f>
        <v>2026</v>
      </c>
    </row>
    <row r="1160" spans="1:20" ht="15.6">
      <c r="A1160" s="2">
        <v>4070</v>
      </c>
      <c r="B1160" s="3">
        <v>46194</v>
      </c>
      <c r="C1160" s="13">
        <f>YEAR(SalesDataTable[[#This Row],[Order Date]])</f>
        <v>2026</v>
      </c>
      <c r="D1160" s="4" t="str">
        <f>"Q"&amp;ROUNDUP(MONTH(SalesDataTable[[#This Row],[Order Date]])/3,0)</f>
        <v>Q2</v>
      </c>
      <c r="E1160" s="4" t="str">
        <f>TEXT(SalesDataTable[[#This Row],[Order Date]],"MMM")</f>
        <v>Jun</v>
      </c>
      <c r="F1160" s="4" t="s">
        <v>20</v>
      </c>
      <c r="G1160" s="4" t="s">
        <v>33</v>
      </c>
      <c r="H1160" s="4" t="s">
        <v>2</v>
      </c>
      <c r="I1160" s="4" t="s">
        <v>13</v>
      </c>
      <c r="J1160" s="4" t="s">
        <v>4</v>
      </c>
      <c r="K1160" s="4" t="s">
        <v>30</v>
      </c>
      <c r="L1160" s="9">
        <v>3</v>
      </c>
      <c r="M1160" s="6">
        <v>103.72</v>
      </c>
      <c r="N1160" s="7">
        <v>0</v>
      </c>
      <c r="O1160" s="6">
        <v>50.34</v>
      </c>
      <c r="P1160" s="6">
        <f t="shared" si="72"/>
        <v>311.15999999999997</v>
      </c>
      <c r="Q1160" s="6">
        <f t="shared" si="73"/>
        <v>151.02000000000001</v>
      </c>
      <c r="R1160" s="6">
        <f t="shared" si="74"/>
        <v>160.13999999999996</v>
      </c>
      <c r="S1160" s="8">
        <f t="shared" si="75"/>
        <v>0.51465483995372152</v>
      </c>
      <c r="T1160" s="5">
        <f>YEAR(SalesDataTable[[#This Row],[Order Date]])</f>
        <v>2026</v>
      </c>
    </row>
    <row r="1161" spans="1:20" ht="15.6">
      <c r="A1161" s="2">
        <v>4339</v>
      </c>
      <c r="B1161" s="3">
        <v>46194</v>
      </c>
      <c r="C1161" s="13">
        <f>YEAR(SalesDataTable[[#This Row],[Order Date]])</f>
        <v>2026</v>
      </c>
      <c r="D1161" s="4" t="str">
        <f>"Q"&amp;ROUNDUP(MONTH(SalesDataTable[[#This Row],[Order Date]])/3,0)</f>
        <v>Q2</v>
      </c>
      <c r="E1161" s="4" t="str">
        <f>TEXT(SalesDataTable[[#This Row],[Order Date]],"MMM")</f>
        <v>Jun</v>
      </c>
      <c r="F1161" s="4" t="s">
        <v>11</v>
      </c>
      <c r="G1161" s="4" t="s">
        <v>52</v>
      </c>
      <c r="H1161" s="4" t="s">
        <v>28</v>
      </c>
      <c r="I1161" s="4" t="s">
        <v>3</v>
      </c>
      <c r="J1161" s="4" t="s">
        <v>14</v>
      </c>
      <c r="K1161" s="4" t="s">
        <v>44</v>
      </c>
      <c r="L1161" s="9">
        <v>1</v>
      </c>
      <c r="M1161" s="6">
        <v>132.49</v>
      </c>
      <c r="N1161" s="7">
        <v>0</v>
      </c>
      <c r="O1161" s="6">
        <v>67.09</v>
      </c>
      <c r="P1161" s="6">
        <f t="shared" si="72"/>
        <v>132.49</v>
      </c>
      <c r="Q1161" s="6">
        <f t="shared" si="73"/>
        <v>67.09</v>
      </c>
      <c r="R1161" s="6">
        <f t="shared" si="74"/>
        <v>65.400000000000006</v>
      </c>
      <c r="S1161" s="8">
        <f t="shared" si="75"/>
        <v>0.49362216016303118</v>
      </c>
      <c r="T1161" s="5">
        <f>YEAR(SalesDataTable[[#This Row],[Order Date]])</f>
        <v>2026</v>
      </c>
    </row>
    <row r="1162" spans="1:20" ht="15.6">
      <c r="A1162" s="2">
        <v>731</v>
      </c>
      <c r="B1162" s="3">
        <v>46195</v>
      </c>
      <c r="C1162" s="13">
        <f>YEAR(SalesDataTable[[#This Row],[Order Date]])</f>
        <v>2026</v>
      </c>
      <c r="D1162" s="4" t="str">
        <f>"Q"&amp;ROUNDUP(MONTH(SalesDataTable[[#This Row],[Order Date]])/3,0)</f>
        <v>Q2</v>
      </c>
      <c r="E1162" s="4" t="str">
        <f>TEXT(SalesDataTable[[#This Row],[Order Date]],"MMM")</f>
        <v>Jun</v>
      </c>
      <c r="F1162" s="4" t="s">
        <v>11</v>
      </c>
      <c r="G1162" s="4" t="s">
        <v>18</v>
      </c>
      <c r="H1162" s="4" t="s">
        <v>2</v>
      </c>
      <c r="I1162" s="4" t="s">
        <v>13</v>
      </c>
      <c r="J1162" s="4" t="s">
        <v>23</v>
      </c>
      <c r="K1162" s="4" t="s">
        <v>40</v>
      </c>
      <c r="L1162" s="9">
        <v>2</v>
      </c>
      <c r="M1162" s="6">
        <v>80.650000000000006</v>
      </c>
      <c r="N1162" s="7">
        <v>0</v>
      </c>
      <c r="O1162" s="6">
        <v>39.18</v>
      </c>
      <c r="P1162" s="6">
        <f t="shared" si="72"/>
        <v>161.30000000000001</v>
      </c>
      <c r="Q1162" s="6">
        <f t="shared" si="73"/>
        <v>78.36</v>
      </c>
      <c r="R1162" s="6">
        <f t="shared" si="74"/>
        <v>82.940000000000012</v>
      </c>
      <c r="S1162" s="8">
        <f t="shared" si="75"/>
        <v>0.51419714817110973</v>
      </c>
      <c r="T1162" s="5">
        <f>YEAR(SalesDataTable[[#This Row],[Order Date]])</f>
        <v>2026</v>
      </c>
    </row>
    <row r="1163" spans="1:20" ht="15.6">
      <c r="A1163" s="2">
        <v>1362</v>
      </c>
      <c r="B1163" s="3">
        <v>46195</v>
      </c>
      <c r="C1163" s="13">
        <f>YEAR(SalesDataTable[[#This Row],[Order Date]])</f>
        <v>2026</v>
      </c>
      <c r="D1163" s="4" t="str">
        <f>"Q"&amp;ROUNDUP(MONTH(SalesDataTable[[#This Row],[Order Date]])/3,0)</f>
        <v>Q2</v>
      </c>
      <c r="E1163" s="4" t="str">
        <f>TEXT(SalesDataTable[[#This Row],[Order Date]],"MMM")</f>
        <v>Jun</v>
      </c>
      <c r="F1163" s="4" t="s">
        <v>6</v>
      </c>
      <c r="G1163" s="4" t="s">
        <v>7</v>
      </c>
      <c r="H1163" s="4" t="s">
        <v>19</v>
      </c>
      <c r="I1163" s="4" t="s">
        <v>13</v>
      </c>
      <c r="J1163" s="4" t="s">
        <v>34</v>
      </c>
      <c r="K1163" s="4" t="s">
        <v>42</v>
      </c>
      <c r="L1163" s="9">
        <v>1</v>
      </c>
      <c r="M1163" s="6">
        <v>35.409999999999997</v>
      </c>
      <c r="N1163" s="7">
        <v>0.05</v>
      </c>
      <c r="O1163" s="6">
        <v>13.9</v>
      </c>
      <c r="P1163" s="6">
        <f t="shared" si="72"/>
        <v>33.639499999999998</v>
      </c>
      <c r="Q1163" s="6">
        <f t="shared" si="73"/>
        <v>13.9</v>
      </c>
      <c r="R1163" s="6">
        <f t="shared" si="74"/>
        <v>19.7395</v>
      </c>
      <c r="S1163" s="8">
        <f t="shared" si="75"/>
        <v>0.58679528530447833</v>
      </c>
      <c r="T1163" s="5">
        <f>YEAR(SalesDataTable[[#This Row],[Order Date]])</f>
        <v>2026</v>
      </c>
    </row>
    <row r="1164" spans="1:20" ht="15.6">
      <c r="A1164" s="2">
        <v>1512</v>
      </c>
      <c r="B1164" s="3">
        <v>46195</v>
      </c>
      <c r="C1164" s="13">
        <f>YEAR(SalesDataTable[[#This Row],[Order Date]])</f>
        <v>2026</v>
      </c>
      <c r="D1164" s="4" t="str">
        <f>"Q"&amp;ROUNDUP(MONTH(SalesDataTable[[#This Row],[Order Date]])/3,0)</f>
        <v>Q2</v>
      </c>
      <c r="E1164" s="4" t="str">
        <f>TEXT(SalesDataTable[[#This Row],[Order Date]],"MMM")</f>
        <v>Jun</v>
      </c>
      <c r="F1164" s="4" t="s">
        <v>0</v>
      </c>
      <c r="G1164" s="4" t="s">
        <v>1</v>
      </c>
      <c r="H1164" s="4" t="s">
        <v>28</v>
      </c>
      <c r="I1164" s="4" t="s">
        <v>3</v>
      </c>
      <c r="J1164" s="4" t="s">
        <v>34</v>
      </c>
      <c r="K1164" s="4" t="s">
        <v>35</v>
      </c>
      <c r="L1164" s="9">
        <v>3</v>
      </c>
      <c r="M1164" s="6">
        <v>41.01</v>
      </c>
      <c r="N1164" s="7">
        <v>0</v>
      </c>
      <c r="O1164" s="6">
        <v>14.33</v>
      </c>
      <c r="P1164" s="6">
        <f t="shared" si="72"/>
        <v>123.03</v>
      </c>
      <c r="Q1164" s="6">
        <f t="shared" si="73"/>
        <v>42.99</v>
      </c>
      <c r="R1164" s="6">
        <f t="shared" si="74"/>
        <v>80.039999999999992</v>
      </c>
      <c r="S1164" s="8">
        <f t="shared" si="75"/>
        <v>0.65057303096805652</v>
      </c>
      <c r="T1164" s="5">
        <f>YEAR(SalesDataTable[[#This Row],[Order Date]])</f>
        <v>2026</v>
      </c>
    </row>
    <row r="1165" spans="1:20" ht="15.6">
      <c r="A1165" s="2">
        <v>1647</v>
      </c>
      <c r="B1165" s="3">
        <v>46195</v>
      </c>
      <c r="C1165" s="13">
        <f>YEAR(SalesDataTable[[#This Row],[Order Date]])</f>
        <v>2026</v>
      </c>
      <c r="D1165" s="4" t="str">
        <f>"Q"&amp;ROUNDUP(MONTH(SalesDataTable[[#This Row],[Order Date]])/3,0)</f>
        <v>Q2</v>
      </c>
      <c r="E1165" s="4" t="str">
        <f>TEXT(SalesDataTable[[#This Row],[Order Date]],"MMM")</f>
        <v>Jun</v>
      </c>
      <c r="F1165" s="4" t="s">
        <v>20</v>
      </c>
      <c r="G1165" s="4" t="s">
        <v>33</v>
      </c>
      <c r="H1165" s="4" t="s">
        <v>2</v>
      </c>
      <c r="I1165" s="4" t="s">
        <v>16</v>
      </c>
      <c r="J1165" s="4" t="s">
        <v>14</v>
      </c>
      <c r="K1165" s="4" t="s">
        <v>15</v>
      </c>
      <c r="L1165" s="9">
        <v>1</v>
      </c>
      <c r="M1165" s="6">
        <v>36.01</v>
      </c>
      <c r="N1165" s="7">
        <v>0</v>
      </c>
      <c r="O1165" s="6">
        <v>13.23</v>
      </c>
      <c r="P1165" s="6">
        <f t="shared" si="72"/>
        <v>36.01</v>
      </c>
      <c r="Q1165" s="6">
        <f t="shared" si="73"/>
        <v>13.23</v>
      </c>
      <c r="R1165" s="6">
        <f t="shared" si="74"/>
        <v>22.779999999999998</v>
      </c>
      <c r="S1165" s="8">
        <f t="shared" si="75"/>
        <v>0.63260205498472644</v>
      </c>
      <c r="T1165" s="5">
        <f>YEAR(SalesDataTable[[#This Row],[Order Date]])</f>
        <v>2026</v>
      </c>
    </row>
    <row r="1166" spans="1:20" ht="15.6">
      <c r="A1166" s="2">
        <v>2358</v>
      </c>
      <c r="B1166" s="3">
        <v>46195</v>
      </c>
      <c r="C1166" s="13">
        <f>YEAR(SalesDataTable[[#This Row],[Order Date]])</f>
        <v>2026</v>
      </c>
      <c r="D1166" s="4" t="str">
        <f>"Q"&amp;ROUNDUP(MONTH(SalesDataTable[[#This Row],[Order Date]])/3,0)</f>
        <v>Q2</v>
      </c>
      <c r="E1166" s="4" t="str">
        <f>TEXT(SalesDataTable[[#This Row],[Order Date]],"MMM")</f>
        <v>Jun</v>
      </c>
      <c r="F1166" s="4" t="s">
        <v>0</v>
      </c>
      <c r="G1166" s="4" t="s">
        <v>1</v>
      </c>
      <c r="H1166" s="4" t="s">
        <v>28</v>
      </c>
      <c r="I1166" s="4" t="s">
        <v>3</v>
      </c>
      <c r="J1166" s="4" t="s">
        <v>34</v>
      </c>
      <c r="K1166" s="4" t="s">
        <v>45</v>
      </c>
      <c r="L1166" s="9">
        <v>2</v>
      </c>
      <c r="M1166" s="6">
        <v>50.21</v>
      </c>
      <c r="N1166" s="7">
        <v>0.05</v>
      </c>
      <c r="O1166" s="6">
        <v>21.74</v>
      </c>
      <c r="P1166" s="6">
        <f t="shared" si="72"/>
        <v>95.399000000000001</v>
      </c>
      <c r="Q1166" s="6">
        <f t="shared" si="73"/>
        <v>43.48</v>
      </c>
      <c r="R1166" s="6">
        <f t="shared" si="74"/>
        <v>51.919000000000004</v>
      </c>
      <c r="S1166" s="8">
        <f t="shared" si="75"/>
        <v>0.54423002337550708</v>
      </c>
      <c r="T1166" s="5">
        <f>YEAR(SalesDataTable[[#This Row],[Order Date]])</f>
        <v>2026</v>
      </c>
    </row>
    <row r="1167" spans="1:20" ht="15.6">
      <c r="A1167" s="2">
        <v>2366</v>
      </c>
      <c r="B1167" s="3">
        <v>46195</v>
      </c>
      <c r="C1167" s="13">
        <f>YEAR(SalesDataTable[[#This Row],[Order Date]])</f>
        <v>2026</v>
      </c>
      <c r="D1167" s="4" t="str">
        <f>"Q"&amp;ROUNDUP(MONTH(SalesDataTable[[#This Row],[Order Date]])/3,0)</f>
        <v>Q2</v>
      </c>
      <c r="E1167" s="4" t="str">
        <f>TEXT(SalesDataTable[[#This Row],[Order Date]],"MMM")</f>
        <v>Jun</v>
      </c>
      <c r="F1167" s="4" t="s">
        <v>11</v>
      </c>
      <c r="G1167" s="4" t="s">
        <v>39</v>
      </c>
      <c r="H1167" s="4" t="s">
        <v>28</v>
      </c>
      <c r="I1167" s="4" t="s">
        <v>3</v>
      </c>
      <c r="J1167" s="4" t="s">
        <v>4</v>
      </c>
      <c r="K1167" s="4" t="s">
        <v>30</v>
      </c>
      <c r="L1167" s="9">
        <v>3</v>
      </c>
      <c r="M1167" s="6">
        <v>100.3</v>
      </c>
      <c r="N1167" s="7">
        <v>0</v>
      </c>
      <c r="O1167" s="6">
        <v>49.26</v>
      </c>
      <c r="P1167" s="6">
        <f t="shared" si="72"/>
        <v>300.89999999999998</v>
      </c>
      <c r="Q1167" s="6">
        <f t="shared" si="73"/>
        <v>147.78</v>
      </c>
      <c r="R1167" s="6">
        <f t="shared" si="74"/>
        <v>153.11999999999998</v>
      </c>
      <c r="S1167" s="8">
        <f t="shared" si="75"/>
        <v>0.5088733798604187</v>
      </c>
      <c r="T1167" s="5">
        <f>YEAR(SalesDataTable[[#This Row],[Order Date]])</f>
        <v>2026</v>
      </c>
    </row>
    <row r="1168" spans="1:20" ht="15.6">
      <c r="A1168" s="2">
        <v>3481</v>
      </c>
      <c r="B1168" s="3">
        <v>46195</v>
      </c>
      <c r="C1168" s="13">
        <f>YEAR(SalesDataTable[[#This Row],[Order Date]])</f>
        <v>2026</v>
      </c>
      <c r="D1168" s="4" t="str">
        <f>"Q"&amp;ROUNDUP(MONTH(SalesDataTable[[#This Row],[Order Date]])/3,0)</f>
        <v>Q2</v>
      </c>
      <c r="E1168" s="4" t="str">
        <f>TEXT(SalesDataTable[[#This Row],[Order Date]],"MMM")</f>
        <v>Jun</v>
      </c>
      <c r="F1168" s="4" t="s">
        <v>20</v>
      </c>
      <c r="G1168" s="4" t="s">
        <v>33</v>
      </c>
      <c r="H1168" s="4" t="s">
        <v>19</v>
      </c>
      <c r="I1168" s="4" t="s">
        <v>13</v>
      </c>
      <c r="J1168" s="4" t="s">
        <v>14</v>
      </c>
      <c r="K1168" s="4" t="s">
        <v>32</v>
      </c>
      <c r="L1168" s="9">
        <v>1</v>
      </c>
      <c r="M1168" s="6">
        <v>47.7</v>
      </c>
      <c r="N1168" s="7">
        <v>0.1</v>
      </c>
      <c r="O1168" s="6">
        <v>18.760000000000002</v>
      </c>
      <c r="P1168" s="6">
        <f t="shared" si="72"/>
        <v>42.930000000000007</v>
      </c>
      <c r="Q1168" s="6">
        <f t="shared" si="73"/>
        <v>18.760000000000002</v>
      </c>
      <c r="R1168" s="6">
        <f t="shared" si="74"/>
        <v>24.170000000000005</v>
      </c>
      <c r="S1168" s="8">
        <f t="shared" si="75"/>
        <v>0.56300955043093415</v>
      </c>
      <c r="T1168" s="5">
        <f>YEAR(SalesDataTable[[#This Row],[Order Date]])</f>
        <v>2026</v>
      </c>
    </row>
    <row r="1169" spans="1:20" ht="15.6">
      <c r="A1169" s="2">
        <v>3595</v>
      </c>
      <c r="B1169" s="3">
        <v>46195</v>
      </c>
      <c r="C1169" s="13">
        <f>YEAR(SalesDataTable[[#This Row],[Order Date]])</f>
        <v>2026</v>
      </c>
      <c r="D1169" s="4" t="str">
        <f>"Q"&amp;ROUNDUP(MONTH(SalesDataTable[[#This Row],[Order Date]])/3,0)</f>
        <v>Q2</v>
      </c>
      <c r="E1169" s="4" t="str">
        <f>TEXT(SalesDataTable[[#This Row],[Order Date]],"MMM")</f>
        <v>Jun</v>
      </c>
      <c r="F1169" s="4" t="s">
        <v>6</v>
      </c>
      <c r="G1169" s="4" t="s">
        <v>49</v>
      </c>
      <c r="H1169" s="4" t="s">
        <v>2</v>
      </c>
      <c r="I1169" s="4" t="s">
        <v>13</v>
      </c>
      <c r="J1169" s="4" t="s">
        <v>4</v>
      </c>
      <c r="K1169" s="4" t="s">
        <v>26</v>
      </c>
      <c r="L1169" s="9">
        <v>2</v>
      </c>
      <c r="M1169" s="6">
        <v>40.94</v>
      </c>
      <c r="N1169" s="7">
        <v>0.1</v>
      </c>
      <c r="O1169" s="6">
        <v>16.88</v>
      </c>
      <c r="P1169" s="6">
        <f t="shared" si="72"/>
        <v>73.691999999999993</v>
      </c>
      <c r="Q1169" s="6">
        <f t="shared" si="73"/>
        <v>33.76</v>
      </c>
      <c r="R1169" s="6">
        <f t="shared" si="74"/>
        <v>39.931999999999995</v>
      </c>
      <c r="S1169" s="8">
        <f t="shared" si="75"/>
        <v>0.54187700157411933</v>
      </c>
      <c r="T1169" s="5">
        <f>YEAR(SalesDataTable[[#This Row],[Order Date]])</f>
        <v>2026</v>
      </c>
    </row>
    <row r="1170" spans="1:20" ht="15.6">
      <c r="A1170" s="2">
        <v>3766</v>
      </c>
      <c r="B1170" s="3">
        <v>46195</v>
      </c>
      <c r="C1170" s="13">
        <f>YEAR(SalesDataTable[[#This Row],[Order Date]])</f>
        <v>2026</v>
      </c>
      <c r="D1170" s="4" t="str">
        <f>"Q"&amp;ROUNDUP(MONTH(SalesDataTable[[#This Row],[Order Date]])/3,0)</f>
        <v>Q2</v>
      </c>
      <c r="E1170" s="4" t="str">
        <f>TEXT(SalesDataTable[[#This Row],[Order Date]],"MMM")</f>
        <v>Jun</v>
      </c>
      <c r="F1170" s="4" t="s">
        <v>20</v>
      </c>
      <c r="G1170" s="4" t="s">
        <v>33</v>
      </c>
      <c r="H1170" s="4" t="s">
        <v>19</v>
      </c>
      <c r="I1170" s="4" t="s">
        <v>3</v>
      </c>
      <c r="J1170" s="4" t="s">
        <v>9</v>
      </c>
      <c r="K1170" s="4" t="s">
        <v>10</v>
      </c>
      <c r="L1170" s="9">
        <v>1</v>
      </c>
      <c r="M1170" s="6">
        <v>93.78</v>
      </c>
      <c r="N1170" s="7">
        <v>0</v>
      </c>
      <c r="O1170" s="6">
        <v>46.62</v>
      </c>
      <c r="P1170" s="6">
        <f t="shared" si="72"/>
        <v>93.78</v>
      </c>
      <c r="Q1170" s="6">
        <f t="shared" si="73"/>
        <v>46.62</v>
      </c>
      <c r="R1170" s="6">
        <f t="shared" si="74"/>
        <v>47.160000000000004</v>
      </c>
      <c r="S1170" s="8">
        <f t="shared" si="75"/>
        <v>0.50287907869481774</v>
      </c>
      <c r="T1170" s="5">
        <f>YEAR(SalesDataTable[[#This Row],[Order Date]])</f>
        <v>2026</v>
      </c>
    </row>
    <row r="1171" spans="1:20" ht="15.6">
      <c r="A1171" s="2">
        <v>3933</v>
      </c>
      <c r="B1171" s="3">
        <v>46195</v>
      </c>
      <c r="C1171" s="13">
        <f>YEAR(SalesDataTable[[#This Row],[Order Date]])</f>
        <v>2026</v>
      </c>
      <c r="D1171" s="4" t="str">
        <f>"Q"&amp;ROUNDUP(MONTH(SalesDataTable[[#This Row],[Order Date]])/3,0)</f>
        <v>Q2</v>
      </c>
      <c r="E1171" s="4" t="str">
        <f>TEXT(SalesDataTable[[#This Row],[Order Date]],"MMM")</f>
        <v>Jun</v>
      </c>
      <c r="F1171" s="4" t="s">
        <v>20</v>
      </c>
      <c r="G1171" s="4" t="s">
        <v>21</v>
      </c>
      <c r="H1171" s="4" t="s">
        <v>19</v>
      </c>
      <c r="I1171" s="4" t="s">
        <v>13</v>
      </c>
      <c r="J1171" s="4" t="s">
        <v>34</v>
      </c>
      <c r="K1171" s="4" t="s">
        <v>45</v>
      </c>
      <c r="L1171" s="9">
        <v>2</v>
      </c>
      <c r="M1171" s="6">
        <v>51.42</v>
      </c>
      <c r="N1171" s="7">
        <v>0</v>
      </c>
      <c r="O1171" s="6">
        <v>22.19</v>
      </c>
      <c r="P1171" s="6">
        <f t="shared" si="72"/>
        <v>102.84</v>
      </c>
      <c r="Q1171" s="6">
        <f t="shared" si="73"/>
        <v>44.38</v>
      </c>
      <c r="R1171" s="6">
        <f t="shared" si="74"/>
        <v>58.46</v>
      </c>
      <c r="S1171" s="8">
        <f t="shared" si="75"/>
        <v>0.56845585375340335</v>
      </c>
      <c r="T1171" s="5">
        <f>YEAR(SalesDataTable[[#This Row],[Order Date]])</f>
        <v>2026</v>
      </c>
    </row>
    <row r="1172" spans="1:20" ht="15.6">
      <c r="A1172" s="2">
        <v>3951</v>
      </c>
      <c r="B1172" s="3">
        <v>46195</v>
      </c>
      <c r="C1172" s="13">
        <f>YEAR(SalesDataTable[[#This Row],[Order Date]])</f>
        <v>2026</v>
      </c>
      <c r="D1172" s="4" t="str">
        <f>"Q"&amp;ROUNDUP(MONTH(SalesDataTable[[#This Row],[Order Date]])/3,0)</f>
        <v>Q2</v>
      </c>
      <c r="E1172" s="4" t="str">
        <f>TEXT(SalesDataTable[[#This Row],[Order Date]],"MMM")</f>
        <v>Jun</v>
      </c>
      <c r="F1172" s="4" t="s">
        <v>11</v>
      </c>
      <c r="G1172" s="4" t="s">
        <v>12</v>
      </c>
      <c r="H1172" s="4" t="s">
        <v>19</v>
      </c>
      <c r="I1172" s="4" t="s">
        <v>13</v>
      </c>
      <c r="J1172" s="4" t="s">
        <v>14</v>
      </c>
      <c r="K1172" s="4" t="s">
        <v>48</v>
      </c>
      <c r="L1172" s="9">
        <v>1</v>
      </c>
      <c r="M1172" s="6">
        <v>164.99</v>
      </c>
      <c r="N1172" s="7">
        <v>0.1</v>
      </c>
      <c r="O1172" s="6">
        <v>86.6</v>
      </c>
      <c r="P1172" s="6">
        <f t="shared" si="72"/>
        <v>148.49100000000001</v>
      </c>
      <c r="Q1172" s="6">
        <f t="shared" si="73"/>
        <v>86.6</v>
      </c>
      <c r="R1172" s="6">
        <f t="shared" si="74"/>
        <v>61.89100000000002</v>
      </c>
      <c r="S1172" s="8">
        <f t="shared" si="75"/>
        <v>0.41679967136055396</v>
      </c>
      <c r="T1172" s="5">
        <f>YEAR(SalesDataTable[[#This Row],[Order Date]])</f>
        <v>2026</v>
      </c>
    </row>
    <row r="1173" spans="1:20" ht="15.6">
      <c r="A1173" s="2">
        <v>4078</v>
      </c>
      <c r="B1173" s="3">
        <v>46195</v>
      </c>
      <c r="C1173" s="13">
        <f>YEAR(SalesDataTable[[#This Row],[Order Date]])</f>
        <v>2026</v>
      </c>
      <c r="D1173" s="4" t="str">
        <f>"Q"&amp;ROUNDUP(MONTH(SalesDataTable[[#This Row],[Order Date]])/3,0)</f>
        <v>Q2</v>
      </c>
      <c r="E1173" s="4" t="str">
        <f>TEXT(SalesDataTable[[#This Row],[Order Date]],"MMM")</f>
        <v>Jun</v>
      </c>
      <c r="F1173" s="4" t="s">
        <v>11</v>
      </c>
      <c r="G1173" s="4" t="s">
        <v>25</v>
      </c>
      <c r="H1173" s="4" t="s">
        <v>28</v>
      </c>
      <c r="I1173" s="4" t="s">
        <v>3</v>
      </c>
      <c r="J1173" s="4" t="s">
        <v>9</v>
      </c>
      <c r="K1173" s="4" t="s">
        <v>17</v>
      </c>
      <c r="L1173" s="9">
        <v>1</v>
      </c>
      <c r="M1173" s="6">
        <v>145.65</v>
      </c>
      <c r="N1173" s="7">
        <v>0</v>
      </c>
      <c r="O1173" s="6">
        <v>79.87</v>
      </c>
      <c r="P1173" s="6">
        <f t="shared" si="72"/>
        <v>145.65</v>
      </c>
      <c r="Q1173" s="6">
        <f t="shared" si="73"/>
        <v>79.87</v>
      </c>
      <c r="R1173" s="6">
        <f t="shared" si="74"/>
        <v>65.78</v>
      </c>
      <c r="S1173" s="8">
        <f t="shared" si="75"/>
        <v>0.45163062135255749</v>
      </c>
      <c r="T1173" s="5">
        <f>YEAR(SalesDataTable[[#This Row],[Order Date]])</f>
        <v>2026</v>
      </c>
    </row>
    <row r="1174" spans="1:20" ht="15.6">
      <c r="A1174" s="2">
        <v>4182</v>
      </c>
      <c r="B1174" s="3">
        <v>46195</v>
      </c>
      <c r="C1174" s="13">
        <f>YEAR(SalesDataTable[[#This Row],[Order Date]])</f>
        <v>2026</v>
      </c>
      <c r="D1174" s="4" t="str">
        <f>"Q"&amp;ROUNDUP(MONTH(SalesDataTable[[#This Row],[Order Date]])/3,0)</f>
        <v>Q2</v>
      </c>
      <c r="E1174" s="4" t="str">
        <f>TEXT(SalesDataTable[[#This Row],[Order Date]],"MMM")</f>
        <v>Jun</v>
      </c>
      <c r="F1174" s="4" t="s">
        <v>6</v>
      </c>
      <c r="G1174" s="4" t="s">
        <v>41</v>
      </c>
      <c r="H1174" s="4" t="s">
        <v>2</v>
      </c>
      <c r="I1174" s="4" t="s">
        <v>13</v>
      </c>
      <c r="J1174" s="4" t="s">
        <v>34</v>
      </c>
      <c r="K1174" s="4" t="s">
        <v>38</v>
      </c>
      <c r="L1174" s="9">
        <v>4</v>
      </c>
      <c r="M1174" s="6">
        <v>120.94</v>
      </c>
      <c r="N1174" s="7">
        <v>0.05</v>
      </c>
      <c r="O1174" s="6">
        <v>70.84</v>
      </c>
      <c r="P1174" s="6">
        <f t="shared" si="72"/>
        <v>459.57199999999995</v>
      </c>
      <c r="Q1174" s="6">
        <f t="shared" si="73"/>
        <v>283.36</v>
      </c>
      <c r="R1174" s="6">
        <f t="shared" si="74"/>
        <v>176.21199999999993</v>
      </c>
      <c r="S1174" s="8">
        <f t="shared" si="75"/>
        <v>0.38342631840059871</v>
      </c>
      <c r="T1174" s="5">
        <f>YEAR(SalesDataTable[[#This Row],[Order Date]])</f>
        <v>2026</v>
      </c>
    </row>
    <row r="1175" spans="1:20" ht="15.6">
      <c r="A1175" s="2">
        <v>323</v>
      </c>
      <c r="B1175" s="3">
        <v>46196</v>
      </c>
      <c r="C1175" s="13">
        <f>YEAR(SalesDataTable[[#This Row],[Order Date]])</f>
        <v>2026</v>
      </c>
      <c r="D1175" s="4" t="str">
        <f>"Q"&amp;ROUNDUP(MONTH(SalesDataTable[[#This Row],[Order Date]])/3,0)</f>
        <v>Q2</v>
      </c>
      <c r="E1175" s="4" t="str">
        <f>TEXT(SalesDataTable[[#This Row],[Order Date]],"MMM")</f>
        <v>Jun</v>
      </c>
      <c r="F1175" s="4" t="s">
        <v>20</v>
      </c>
      <c r="G1175" s="4" t="s">
        <v>47</v>
      </c>
      <c r="H1175" s="4" t="s">
        <v>2</v>
      </c>
      <c r="I1175" s="4" t="s">
        <v>3</v>
      </c>
      <c r="J1175" s="4" t="s">
        <v>14</v>
      </c>
      <c r="K1175" s="4" t="s">
        <v>15</v>
      </c>
      <c r="L1175" s="9">
        <v>1</v>
      </c>
      <c r="M1175" s="6">
        <v>36.94</v>
      </c>
      <c r="N1175" s="7">
        <v>0</v>
      </c>
      <c r="O1175" s="6">
        <v>13.25</v>
      </c>
      <c r="P1175" s="6">
        <f t="shared" si="72"/>
        <v>36.94</v>
      </c>
      <c r="Q1175" s="6">
        <f t="shared" si="73"/>
        <v>13.25</v>
      </c>
      <c r="R1175" s="6">
        <f t="shared" si="74"/>
        <v>23.689999999999998</v>
      </c>
      <c r="S1175" s="8">
        <f t="shared" si="75"/>
        <v>0.64131023280996213</v>
      </c>
      <c r="T1175" s="5">
        <f>YEAR(SalesDataTable[[#This Row],[Order Date]])</f>
        <v>2026</v>
      </c>
    </row>
    <row r="1176" spans="1:20" ht="15.6">
      <c r="A1176" s="2">
        <v>544</v>
      </c>
      <c r="B1176" s="3">
        <v>46196</v>
      </c>
      <c r="C1176" s="13">
        <f>YEAR(SalesDataTable[[#This Row],[Order Date]])</f>
        <v>2026</v>
      </c>
      <c r="D1176" s="4" t="str">
        <f>"Q"&amp;ROUNDUP(MONTH(SalesDataTable[[#This Row],[Order Date]])/3,0)</f>
        <v>Q2</v>
      </c>
      <c r="E1176" s="4" t="str">
        <f>TEXT(SalesDataTable[[#This Row],[Order Date]],"MMM")</f>
        <v>Jun</v>
      </c>
      <c r="F1176" s="4" t="s">
        <v>0</v>
      </c>
      <c r="G1176" s="4" t="s">
        <v>50</v>
      </c>
      <c r="H1176" s="4" t="s">
        <v>2</v>
      </c>
      <c r="I1176" s="4" t="s">
        <v>16</v>
      </c>
      <c r="J1176" s="4" t="s">
        <v>9</v>
      </c>
      <c r="K1176" s="4" t="s">
        <v>10</v>
      </c>
      <c r="L1176" s="9">
        <v>1</v>
      </c>
      <c r="M1176" s="6">
        <v>90.3</v>
      </c>
      <c r="N1176" s="7">
        <v>0.05</v>
      </c>
      <c r="O1176" s="6">
        <v>45.07</v>
      </c>
      <c r="P1176" s="6">
        <f t="shared" si="72"/>
        <v>85.784999999999997</v>
      </c>
      <c r="Q1176" s="6">
        <f t="shared" si="73"/>
        <v>45.07</v>
      </c>
      <c r="R1176" s="6">
        <f t="shared" si="74"/>
        <v>40.714999999999996</v>
      </c>
      <c r="S1176" s="8">
        <f t="shared" si="75"/>
        <v>0.47461677449437545</v>
      </c>
      <c r="T1176" s="5">
        <f>YEAR(SalesDataTable[[#This Row],[Order Date]])</f>
        <v>2026</v>
      </c>
    </row>
    <row r="1177" spans="1:20" ht="15.6">
      <c r="A1177" s="2">
        <v>1570</v>
      </c>
      <c r="B1177" s="3">
        <v>46196</v>
      </c>
      <c r="C1177" s="13">
        <f>YEAR(SalesDataTable[[#This Row],[Order Date]])</f>
        <v>2026</v>
      </c>
      <c r="D1177" s="4" t="str">
        <f>"Q"&amp;ROUNDUP(MONTH(SalesDataTable[[#This Row],[Order Date]])/3,0)</f>
        <v>Q2</v>
      </c>
      <c r="E1177" s="4" t="str">
        <f>TEXT(SalesDataTable[[#This Row],[Order Date]],"MMM")</f>
        <v>Jun</v>
      </c>
      <c r="F1177" s="4" t="s">
        <v>20</v>
      </c>
      <c r="G1177" s="4" t="s">
        <v>47</v>
      </c>
      <c r="H1177" s="4" t="s">
        <v>28</v>
      </c>
      <c r="I1177" s="4" t="s">
        <v>3</v>
      </c>
      <c r="J1177" s="4" t="s">
        <v>23</v>
      </c>
      <c r="K1177" s="4" t="s">
        <v>24</v>
      </c>
      <c r="L1177" s="9">
        <v>1</v>
      </c>
      <c r="M1177" s="6">
        <v>335.05</v>
      </c>
      <c r="N1177" s="7">
        <v>0</v>
      </c>
      <c r="O1177" s="6">
        <v>191.67</v>
      </c>
      <c r="P1177" s="6">
        <f t="shared" si="72"/>
        <v>335.05</v>
      </c>
      <c r="Q1177" s="6">
        <f t="shared" si="73"/>
        <v>191.67</v>
      </c>
      <c r="R1177" s="6">
        <f t="shared" si="74"/>
        <v>143.38000000000002</v>
      </c>
      <c r="S1177" s="8">
        <f t="shared" si="75"/>
        <v>0.42793612893597976</v>
      </c>
      <c r="T1177" s="5">
        <f>YEAR(SalesDataTable[[#This Row],[Order Date]])</f>
        <v>2026</v>
      </c>
    </row>
    <row r="1178" spans="1:20" ht="15.6">
      <c r="A1178" s="2">
        <v>1932</v>
      </c>
      <c r="B1178" s="3">
        <v>46196</v>
      </c>
      <c r="C1178" s="13">
        <f>YEAR(SalesDataTable[[#This Row],[Order Date]])</f>
        <v>2026</v>
      </c>
      <c r="D1178" s="4" t="str">
        <f>"Q"&amp;ROUNDUP(MONTH(SalesDataTable[[#This Row],[Order Date]])/3,0)</f>
        <v>Q2</v>
      </c>
      <c r="E1178" s="4" t="str">
        <f>TEXT(SalesDataTable[[#This Row],[Order Date]],"MMM")</f>
        <v>Jun</v>
      </c>
      <c r="F1178" s="4" t="s">
        <v>20</v>
      </c>
      <c r="G1178" s="4" t="s">
        <v>33</v>
      </c>
      <c r="H1178" s="4" t="s">
        <v>2</v>
      </c>
      <c r="I1178" s="4" t="s">
        <v>13</v>
      </c>
      <c r="J1178" s="4" t="s">
        <v>14</v>
      </c>
      <c r="K1178" s="4" t="s">
        <v>15</v>
      </c>
      <c r="L1178" s="9">
        <v>1</v>
      </c>
      <c r="M1178" s="6">
        <v>35.9</v>
      </c>
      <c r="N1178" s="7">
        <v>0.05</v>
      </c>
      <c r="O1178" s="6">
        <v>13.81</v>
      </c>
      <c r="P1178" s="6">
        <f t="shared" si="72"/>
        <v>34.104999999999997</v>
      </c>
      <c r="Q1178" s="6">
        <f t="shared" si="73"/>
        <v>13.81</v>
      </c>
      <c r="R1178" s="6">
        <f t="shared" si="74"/>
        <v>20.294999999999995</v>
      </c>
      <c r="S1178" s="8">
        <f t="shared" si="75"/>
        <v>0.59507403606509301</v>
      </c>
      <c r="T1178" s="5">
        <f>YEAR(SalesDataTable[[#This Row],[Order Date]])</f>
        <v>2026</v>
      </c>
    </row>
    <row r="1179" spans="1:20" ht="15.6">
      <c r="A1179" s="2">
        <v>4352</v>
      </c>
      <c r="B1179" s="3">
        <v>46196</v>
      </c>
      <c r="C1179" s="13">
        <f>YEAR(SalesDataTable[[#This Row],[Order Date]])</f>
        <v>2026</v>
      </c>
      <c r="D1179" s="4" t="str">
        <f>"Q"&amp;ROUNDUP(MONTH(SalesDataTable[[#This Row],[Order Date]])/3,0)</f>
        <v>Q2</v>
      </c>
      <c r="E1179" s="4" t="str">
        <f>TEXT(SalesDataTable[[#This Row],[Order Date]],"MMM")</f>
        <v>Jun</v>
      </c>
      <c r="F1179" s="4" t="s">
        <v>20</v>
      </c>
      <c r="G1179" s="4" t="s">
        <v>47</v>
      </c>
      <c r="H1179" s="4" t="s">
        <v>2</v>
      </c>
      <c r="I1179" s="4" t="s">
        <v>3</v>
      </c>
      <c r="J1179" s="4" t="s">
        <v>4</v>
      </c>
      <c r="K1179" s="4" t="s">
        <v>22</v>
      </c>
      <c r="L1179" s="9">
        <v>6</v>
      </c>
      <c r="M1179" s="6">
        <v>51.34</v>
      </c>
      <c r="N1179" s="7">
        <v>0.1</v>
      </c>
      <c r="O1179" s="6">
        <v>22.47</v>
      </c>
      <c r="P1179" s="6">
        <f t="shared" si="72"/>
        <v>277.23600000000005</v>
      </c>
      <c r="Q1179" s="6">
        <f t="shared" si="73"/>
        <v>134.82</v>
      </c>
      <c r="R1179" s="6">
        <f t="shared" si="74"/>
        <v>142.41600000000005</v>
      </c>
      <c r="S1179" s="8">
        <f t="shared" si="75"/>
        <v>0.51369951954291659</v>
      </c>
      <c r="T1179" s="5">
        <f>YEAR(SalesDataTable[[#This Row],[Order Date]])</f>
        <v>2026</v>
      </c>
    </row>
    <row r="1180" spans="1:20" ht="15.6">
      <c r="A1180" s="2">
        <v>4561</v>
      </c>
      <c r="B1180" s="3">
        <v>46196</v>
      </c>
      <c r="C1180" s="13">
        <f>YEAR(SalesDataTable[[#This Row],[Order Date]])</f>
        <v>2026</v>
      </c>
      <c r="D1180" s="4" t="str">
        <f>"Q"&amp;ROUNDUP(MONTH(SalesDataTable[[#This Row],[Order Date]])/3,0)</f>
        <v>Q2</v>
      </c>
      <c r="E1180" s="4" t="str">
        <f>TEXT(SalesDataTable[[#This Row],[Order Date]],"MMM")</f>
        <v>Jun</v>
      </c>
      <c r="F1180" s="4" t="s">
        <v>0</v>
      </c>
      <c r="G1180" s="4" t="s">
        <v>1</v>
      </c>
      <c r="H1180" s="4" t="s">
        <v>19</v>
      </c>
      <c r="I1180" s="4" t="s">
        <v>3</v>
      </c>
      <c r="J1180" s="4" t="s">
        <v>9</v>
      </c>
      <c r="K1180" s="4" t="s">
        <v>37</v>
      </c>
      <c r="L1180" s="9">
        <v>1</v>
      </c>
      <c r="M1180" s="6">
        <v>157.91</v>
      </c>
      <c r="N1180" s="7">
        <v>0</v>
      </c>
      <c r="O1180" s="6">
        <v>77.12</v>
      </c>
      <c r="P1180" s="6">
        <f t="shared" si="72"/>
        <v>157.91</v>
      </c>
      <c r="Q1180" s="6">
        <f t="shared" si="73"/>
        <v>77.12</v>
      </c>
      <c r="R1180" s="6">
        <f t="shared" si="74"/>
        <v>80.789999999999992</v>
      </c>
      <c r="S1180" s="8">
        <f t="shared" si="75"/>
        <v>0.51162054334747642</v>
      </c>
      <c r="T1180" s="5">
        <f>YEAR(SalesDataTable[[#This Row],[Order Date]])</f>
        <v>2026</v>
      </c>
    </row>
    <row r="1181" spans="1:20" ht="15.6">
      <c r="A1181" s="2">
        <v>4741</v>
      </c>
      <c r="B1181" s="3">
        <v>46196</v>
      </c>
      <c r="C1181" s="13">
        <f>YEAR(SalesDataTable[[#This Row],[Order Date]])</f>
        <v>2026</v>
      </c>
      <c r="D1181" s="4" t="str">
        <f>"Q"&amp;ROUNDUP(MONTH(SalesDataTable[[#This Row],[Order Date]])/3,0)</f>
        <v>Q2</v>
      </c>
      <c r="E1181" s="4" t="str">
        <f>TEXT(SalesDataTable[[#This Row],[Order Date]],"MMM")</f>
        <v>Jun</v>
      </c>
      <c r="F1181" s="4" t="s">
        <v>20</v>
      </c>
      <c r="G1181" s="4" t="s">
        <v>47</v>
      </c>
      <c r="H1181" s="4" t="s">
        <v>2</v>
      </c>
      <c r="I1181" s="4" t="s">
        <v>13</v>
      </c>
      <c r="J1181" s="4" t="s">
        <v>4</v>
      </c>
      <c r="K1181" s="4" t="s">
        <v>26</v>
      </c>
      <c r="L1181" s="9">
        <v>3</v>
      </c>
      <c r="M1181" s="6">
        <v>41.09</v>
      </c>
      <c r="N1181" s="7">
        <v>0.05</v>
      </c>
      <c r="O1181" s="6">
        <v>16.809999999999999</v>
      </c>
      <c r="P1181" s="6">
        <f t="shared" si="72"/>
        <v>117.10650000000001</v>
      </c>
      <c r="Q1181" s="6">
        <f t="shared" si="73"/>
        <v>50.429999999999993</v>
      </c>
      <c r="R1181" s="6">
        <f t="shared" si="74"/>
        <v>66.676500000000019</v>
      </c>
      <c r="S1181" s="8">
        <f t="shared" si="75"/>
        <v>0.569366346018368</v>
      </c>
      <c r="T1181" s="5">
        <f>YEAR(SalesDataTable[[#This Row],[Order Date]])</f>
        <v>2026</v>
      </c>
    </row>
    <row r="1182" spans="1:20" ht="15.6">
      <c r="A1182" s="2">
        <v>4882</v>
      </c>
      <c r="B1182" s="3">
        <v>46196</v>
      </c>
      <c r="C1182" s="13">
        <f>YEAR(SalesDataTable[[#This Row],[Order Date]])</f>
        <v>2026</v>
      </c>
      <c r="D1182" s="4" t="str">
        <f>"Q"&amp;ROUNDUP(MONTH(SalesDataTable[[#This Row],[Order Date]])/3,0)</f>
        <v>Q2</v>
      </c>
      <c r="E1182" s="4" t="str">
        <f>TEXT(SalesDataTable[[#This Row],[Order Date]],"MMM")</f>
        <v>Jun</v>
      </c>
      <c r="F1182" s="4" t="s">
        <v>6</v>
      </c>
      <c r="G1182" s="4" t="s">
        <v>43</v>
      </c>
      <c r="H1182" s="4" t="s">
        <v>2</v>
      </c>
      <c r="I1182" s="4" t="s">
        <v>3</v>
      </c>
      <c r="J1182" s="4" t="s">
        <v>23</v>
      </c>
      <c r="K1182" s="4" t="s">
        <v>51</v>
      </c>
      <c r="L1182" s="9">
        <v>2</v>
      </c>
      <c r="M1182" s="6">
        <v>120.18</v>
      </c>
      <c r="N1182" s="7">
        <v>0.05</v>
      </c>
      <c r="O1182" s="6">
        <v>59.4</v>
      </c>
      <c r="P1182" s="6">
        <f t="shared" si="72"/>
        <v>228.34200000000001</v>
      </c>
      <c r="Q1182" s="6">
        <f t="shared" si="73"/>
        <v>118.8</v>
      </c>
      <c r="R1182" s="6">
        <f t="shared" si="74"/>
        <v>109.54200000000002</v>
      </c>
      <c r="S1182" s="8">
        <f t="shared" si="75"/>
        <v>0.47972777675591882</v>
      </c>
      <c r="T1182" s="5">
        <f>YEAR(SalesDataTable[[#This Row],[Order Date]])</f>
        <v>2026</v>
      </c>
    </row>
    <row r="1183" spans="1:20" ht="15.6">
      <c r="A1183" s="2">
        <v>4885</v>
      </c>
      <c r="B1183" s="3">
        <v>46196</v>
      </c>
      <c r="C1183" s="13">
        <f>YEAR(SalesDataTable[[#This Row],[Order Date]])</f>
        <v>2026</v>
      </c>
      <c r="D1183" s="4" t="str">
        <f>"Q"&amp;ROUNDUP(MONTH(SalesDataTable[[#This Row],[Order Date]])/3,0)</f>
        <v>Q2</v>
      </c>
      <c r="E1183" s="4" t="str">
        <f>TEXT(SalesDataTable[[#This Row],[Order Date]],"MMM")</f>
        <v>Jun</v>
      </c>
      <c r="F1183" s="4" t="s">
        <v>20</v>
      </c>
      <c r="G1183" s="4" t="s">
        <v>47</v>
      </c>
      <c r="H1183" s="4" t="s">
        <v>28</v>
      </c>
      <c r="I1183" s="4" t="s">
        <v>13</v>
      </c>
      <c r="J1183" s="4" t="s">
        <v>23</v>
      </c>
      <c r="K1183" s="4" t="s">
        <v>29</v>
      </c>
      <c r="L1183" s="9">
        <v>1</v>
      </c>
      <c r="M1183" s="6">
        <v>198.1</v>
      </c>
      <c r="N1183" s="7">
        <v>0.1</v>
      </c>
      <c r="O1183" s="6">
        <v>103.46</v>
      </c>
      <c r="P1183" s="6">
        <f t="shared" si="72"/>
        <v>178.29</v>
      </c>
      <c r="Q1183" s="6">
        <f t="shared" si="73"/>
        <v>103.46</v>
      </c>
      <c r="R1183" s="6">
        <f t="shared" si="74"/>
        <v>74.83</v>
      </c>
      <c r="S1183" s="8">
        <f t="shared" si="75"/>
        <v>0.41970946211228899</v>
      </c>
      <c r="T1183" s="5">
        <f>YEAR(SalesDataTable[[#This Row],[Order Date]])</f>
        <v>2026</v>
      </c>
    </row>
    <row r="1184" spans="1:20" ht="15.6">
      <c r="A1184" s="2">
        <v>4982</v>
      </c>
      <c r="B1184" s="3">
        <v>46196</v>
      </c>
      <c r="C1184" s="13">
        <f>YEAR(SalesDataTable[[#This Row],[Order Date]])</f>
        <v>2026</v>
      </c>
      <c r="D1184" s="4" t="str">
        <f>"Q"&amp;ROUNDUP(MONTH(SalesDataTable[[#This Row],[Order Date]])/3,0)</f>
        <v>Q2</v>
      </c>
      <c r="E1184" s="4" t="str">
        <f>TEXT(SalesDataTable[[#This Row],[Order Date]],"MMM")</f>
        <v>Jun</v>
      </c>
      <c r="F1184" s="4" t="s">
        <v>11</v>
      </c>
      <c r="G1184" s="4" t="s">
        <v>39</v>
      </c>
      <c r="H1184" s="4" t="s">
        <v>2</v>
      </c>
      <c r="I1184" s="4" t="s">
        <v>3</v>
      </c>
      <c r="J1184" s="4" t="s">
        <v>14</v>
      </c>
      <c r="K1184" s="4" t="s">
        <v>15</v>
      </c>
      <c r="L1184" s="9">
        <v>1</v>
      </c>
      <c r="M1184" s="6">
        <v>36.700000000000003</v>
      </c>
      <c r="N1184" s="7">
        <v>0.15</v>
      </c>
      <c r="O1184" s="6">
        <v>13.59</v>
      </c>
      <c r="P1184" s="6">
        <f t="shared" si="72"/>
        <v>31.195</v>
      </c>
      <c r="Q1184" s="6">
        <f t="shared" si="73"/>
        <v>13.59</v>
      </c>
      <c r="R1184" s="6">
        <f t="shared" si="74"/>
        <v>17.605</v>
      </c>
      <c r="S1184" s="8">
        <f t="shared" si="75"/>
        <v>0.56435326174066358</v>
      </c>
      <c r="T1184" s="5">
        <f>YEAR(SalesDataTable[[#This Row],[Order Date]])</f>
        <v>2026</v>
      </c>
    </row>
    <row r="1185" spans="1:20" ht="15.6">
      <c r="A1185" s="2">
        <v>40</v>
      </c>
      <c r="B1185" s="3">
        <v>46197</v>
      </c>
      <c r="C1185" s="13">
        <f>YEAR(SalesDataTable[[#This Row],[Order Date]])</f>
        <v>2026</v>
      </c>
      <c r="D1185" s="4" t="str">
        <f>"Q"&amp;ROUNDUP(MONTH(SalesDataTable[[#This Row],[Order Date]])/3,0)</f>
        <v>Q2</v>
      </c>
      <c r="E1185" s="4" t="str">
        <f>TEXT(SalesDataTable[[#This Row],[Order Date]],"MMM")</f>
        <v>Jun</v>
      </c>
      <c r="F1185" s="4" t="s">
        <v>20</v>
      </c>
      <c r="G1185" s="4" t="s">
        <v>31</v>
      </c>
      <c r="H1185" s="4" t="s">
        <v>19</v>
      </c>
      <c r="I1185" s="4" t="s">
        <v>13</v>
      </c>
      <c r="J1185" s="4" t="s">
        <v>14</v>
      </c>
      <c r="K1185" s="4" t="s">
        <v>48</v>
      </c>
      <c r="L1185" s="9">
        <v>1</v>
      </c>
      <c r="M1185" s="6">
        <v>167.23</v>
      </c>
      <c r="N1185" s="7">
        <v>0.05</v>
      </c>
      <c r="O1185" s="6">
        <v>85.14</v>
      </c>
      <c r="P1185" s="6">
        <f t="shared" si="72"/>
        <v>158.86849999999998</v>
      </c>
      <c r="Q1185" s="6">
        <f t="shared" si="73"/>
        <v>85.14</v>
      </c>
      <c r="R1185" s="6">
        <f t="shared" si="74"/>
        <v>73.728499999999983</v>
      </c>
      <c r="S1185" s="8">
        <f t="shared" si="75"/>
        <v>0.46408507665144438</v>
      </c>
      <c r="T1185" s="5">
        <f>YEAR(SalesDataTable[[#This Row],[Order Date]])</f>
        <v>2026</v>
      </c>
    </row>
    <row r="1186" spans="1:20" ht="15.6">
      <c r="A1186" s="2">
        <v>110</v>
      </c>
      <c r="B1186" s="3">
        <v>46197</v>
      </c>
      <c r="C1186" s="13">
        <f>YEAR(SalesDataTable[[#This Row],[Order Date]])</f>
        <v>2026</v>
      </c>
      <c r="D1186" s="4" t="str">
        <f>"Q"&amp;ROUNDUP(MONTH(SalesDataTable[[#This Row],[Order Date]])/3,0)</f>
        <v>Q2</v>
      </c>
      <c r="E1186" s="4" t="str">
        <f>TEXT(SalesDataTable[[#This Row],[Order Date]],"MMM")</f>
        <v>Jun</v>
      </c>
      <c r="F1186" s="4" t="s">
        <v>6</v>
      </c>
      <c r="G1186" s="4" t="s">
        <v>43</v>
      </c>
      <c r="H1186" s="4" t="s">
        <v>19</v>
      </c>
      <c r="I1186" s="4" t="s">
        <v>16</v>
      </c>
      <c r="J1186" s="4" t="s">
        <v>9</v>
      </c>
      <c r="K1186" s="4" t="s">
        <v>46</v>
      </c>
      <c r="L1186" s="9">
        <v>2</v>
      </c>
      <c r="M1186" s="6">
        <v>72.97</v>
      </c>
      <c r="N1186" s="7">
        <v>0</v>
      </c>
      <c r="O1186" s="6">
        <v>31.57</v>
      </c>
      <c r="P1186" s="6">
        <f t="shared" si="72"/>
        <v>145.94</v>
      </c>
      <c r="Q1186" s="6">
        <f t="shared" si="73"/>
        <v>63.14</v>
      </c>
      <c r="R1186" s="6">
        <f t="shared" si="74"/>
        <v>82.8</v>
      </c>
      <c r="S1186" s="8">
        <f t="shared" si="75"/>
        <v>0.56735644785528294</v>
      </c>
      <c r="T1186" s="5">
        <f>YEAR(SalesDataTable[[#This Row],[Order Date]])</f>
        <v>2026</v>
      </c>
    </row>
    <row r="1187" spans="1:20" ht="15.6">
      <c r="A1187" s="2">
        <v>1169</v>
      </c>
      <c r="B1187" s="3">
        <v>46197</v>
      </c>
      <c r="C1187" s="13">
        <f>YEAR(SalesDataTable[[#This Row],[Order Date]])</f>
        <v>2026</v>
      </c>
      <c r="D1187" s="4" t="str">
        <f>"Q"&amp;ROUNDUP(MONTH(SalesDataTable[[#This Row],[Order Date]])/3,0)</f>
        <v>Q2</v>
      </c>
      <c r="E1187" s="4" t="str">
        <f>TEXT(SalesDataTable[[#This Row],[Order Date]],"MMM")</f>
        <v>Jun</v>
      </c>
      <c r="F1187" s="4" t="s">
        <v>6</v>
      </c>
      <c r="G1187" s="4" t="s">
        <v>41</v>
      </c>
      <c r="H1187" s="4" t="s">
        <v>19</v>
      </c>
      <c r="I1187" s="4" t="s">
        <v>13</v>
      </c>
      <c r="J1187" s="4" t="s">
        <v>4</v>
      </c>
      <c r="K1187" s="4" t="s">
        <v>5</v>
      </c>
      <c r="L1187" s="9">
        <v>3</v>
      </c>
      <c r="M1187" s="6">
        <v>82.91</v>
      </c>
      <c r="N1187" s="7">
        <v>0</v>
      </c>
      <c r="O1187" s="6">
        <v>42.29</v>
      </c>
      <c r="P1187" s="6">
        <f t="shared" si="72"/>
        <v>248.73</v>
      </c>
      <c r="Q1187" s="6">
        <f t="shared" si="73"/>
        <v>126.87</v>
      </c>
      <c r="R1187" s="6">
        <f t="shared" si="74"/>
        <v>121.85999999999999</v>
      </c>
      <c r="S1187" s="8">
        <f t="shared" si="75"/>
        <v>0.4899288384995778</v>
      </c>
      <c r="T1187" s="5">
        <f>YEAR(SalesDataTable[[#This Row],[Order Date]])</f>
        <v>2026</v>
      </c>
    </row>
    <row r="1188" spans="1:20" ht="15.6">
      <c r="A1188" s="2">
        <v>2211</v>
      </c>
      <c r="B1188" s="3">
        <v>46197</v>
      </c>
      <c r="C1188" s="13">
        <f>YEAR(SalesDataTable[[#This Row],[Order Date]])</f>
        <v>2026</v>
      </c>
      <c r="D1188" s="4" t="str">
        <f>"Q"&amp;ROUNDUP(MONTH(SalesDataTable[[#This Row],[Order Date]])/3,0)</f>
        <v>Q2</v>
      </c>
      <c r="E1188" s="4" t="str">
        <f>TEXT(SalesDataTable[[#This Row],[Order Date]],"MMM")</f>
        <v>Jun</v>
      </c>
      <c r="F1188" s="4" t="s">
        <v>11</v>
      </c>
      <c r="G1188" s="4" t="s">
        <v>39</v>
      </c>
      <c r="H1188" s="4" t="s">
        <v>28</v>
      </c>
      <c r="I1188" s="4" t="s">
        <v>13</v>
      </c>
      <c r="J1188" s="4" t="s">
        <v>34</v>
      </c>
      <c r="K1188" s="4" t="s">
        <v>35</v>
      </c>
      <c r="L1188" s="9">
        <v>2</v>
      </c>
      <c r="M1188" s="6">
        <v>41.25</v>
      </c>
      <c r="N1188" s="7">
        <v>0</v>
      </c>
      <c r="O1188" s="6">
        <v>14.72</v>
      </c>
      <c r="P1188" s="6">
        <f t="shared" si="72"/>
        <v>82.5</v>
      </c>
      <c r="Q1188" s="6">
        <f t="shared" si="73"/>
        <v>29.44</v>
      </c>
      <c r="R1188" s="6">
        <f t="shared" si="74"/>
        <v>53.06</v>
      </c>
      <c r="S1188" s="8">
        <f t="shared" si="75"/>
        <v>0.64315151515151514</v>
      </c>
      <c r="T1188" s="5">
        <f>YEAR(SalesDataTable[[#This Row],[Order Date]])</f>
        <v>2026</v>
      </c>
    </row>
    <row r="1189" spans="1:20" ht="15.6">
      <c r="A1189" s="2">
        <v>3494</v>
      </c>
      <c r="B1189" s="3">
        <v>46197</v>
      </c>
      <c r="C1189" s="13">
        <f>YEAR(SalesDataTable[[#This Row],[Order Date]])</f>
        <v>2026</v>
      </c>
      <c r="D1189" s="4" t="str">
        <f>"Q"&amp;ROUNDUP(MONTH(SalesDataTable[[#This Row],[Order Date]])/3,0)</f>
        <v>Q2</v>
      </c>
      <c r="E1189" s="4" t="str">
        <f>TEXT(SalesDataTable[[#This Row],[Order Date]],"MMM")</f>
        <v>Jun</v>
      </c>
      <c r="F1189" s="4" t="s">
        <v>20</v>
      </c>
      <c r="G1189" s="4" t="s">
        <v>33</v>
      </c>
      <c r="H1189" s="4" t="s">
        <v>8</v>
      </c>
      <c r="I1189" s="4" t="s">
        <v>16</v>
      </c>
      <c r="J1189" s="4" t="s">
        <v>23</v>
      </c>
      <c r="K1189" s="4" t="s">
        <v>29</v>
      </c>
      <c r="L1189" s="9">
        <v>6</v>
      </c>
      <c r="M1189" s="6">
        <v>194.79</v>
      </c>
      <c r="N1189" s="7">
        <v>0.15</v>
      </c>
      <c r="O1189" s="6">
        <v>106.78</v>
      </c>
      <c r="P1189" s="6">
        <f t="shared" si="72"/>
        <v>993.42899999999997</v>
      </c>
      <c r="Q1189" s="6">
        <f t="shared" si="73"/>
        <v>640.68000000000006</v>
      </c>
      <c r="R1189" s="6">
        <f t="shared" si="74"/>
        <v>352.74899999999991</v>
      </c>
      <c r="S1189" s="8">
        <f t="shared" si="75"/>
        <v>0.3550822454347517</v>
      </c>
      <c r="T1189" s="5">
        <f>YEAR(SalesDataTable[[#This Row],[Order Date]])</f>
        <v>2026</v>
      </c>
    </row>
    <row r="1190" spans="1:20" ht="15.6">
      <c r="A1190" s="2">
        <v>3586</v>
      </c>
      <c r="B1190" s="3">
        <v>46197</v>
      </c>
      <c r="C1190" s="13">
        <f>YEAR(SalesDataTable[[#This Row],[Order Date]])</f>
        <v>2026</v>
      </c>
      <c r="D1190" s="4" t="str">
        <f>"Q"&amp;ROUNDUP(MONTH(SalesDataTable[[#This Row],[Order Date]])/3,0)</f>
        <v>Q2</v>
      </c>
      <c r="E1190" s="4" t="str">
        <f>TEXT(SalesDataTable[[#This Row],[Order Date]],"MMM")</f>
        <v>Jun</v>
      </c>
      <c r="F1190" s="4" t="s">
        <v>0</v>
      </c>
      <c r="G1190" s="4" t="s">
        <v>50</v>
      </c>
      <c r="H1190" s="4" t="s">
        <v>8</v>
      </c>
      <c r="I1190" s="4" t="s">
        <v>16</v>
      </c>
      <c r="J1190" s="4" t="s">
        <v>23</v>
      </c>
      <c r="K1190" s="4" t="s">
        <v>29</v>
      </c>
      <c r="L1190" s="9">
        <v>6</v>
      </c>
      <c r="M1190" s="6">
        <v>193.13</v>
      </c>
      <c r="N1190" s="7">
        <v>0.15</v>
      </c>
      <c r="O1190" s="6">
        <v>106.49</v>
      </c>
      <c r="P1190" s="6">
        <f t="shared" si="72"/>
        <v>984.96299999999997</v>
      </c>
      <c r="Q1190" s="6">
        <f t="shared" si="73"/>
        <v>638.93999999999994</v>
      </c>
      <c r="R1190" s="6">
        <f t="shared" si="74"/>
        <v>346.02300000000002</v>
      </c>
      <c r="S1190" s="8">
        <f t="shared" si="75"/>
        <v>0.35130558203709178</v>
      </c>
      <c r="T1190" s="5">
        <f>YEAR(SalesDataTable[[#This Row],[Order Date]])</f>
        <v>2026</v>
      </c>
    </row>
    <row r="1191" spans="1:20" ht="15.6">
      <c r="A1191" s="2">
        <v>3660</v>
      </c>
      <c r="B1191" s="3">
        <v>46197</v>
      </c>
      <c r="C1191" s="13">
        <f>YEAR(SalesDataTable[[#This Row],[Order Date]])</f>
        <v>2026</v>
      </c>
      <c r="D1191" s="4" t="str">
        <f>"Q"&amp;ROUNDUP(MONTH(SalesDataTable[[#This Row],[Order Date]])/3,0)</f>
        <v>Q2</v>
      </c>
      <c r="E1191" s="4" t="str">
        <f>TEXT(SalesDataTable[[#This Row],[Order Date]],"MMM")</f>
        <v>Jun</v>
      </c>
      <c r="F1191" s="4" t="s">
        <v>11</v>
      </c>
      <c r="G1191" s="4" t="s">
        <v>18</v>
      </c>
      <c r="H1191" s="4" t="s">
        <v>2</v>
      </c>
      <c r="I1191" s="4" t="s">
        <v>13</v>
      </c>
      <c r="J1191" s="4" t="s">
        <v>4</v>
      </c>
      <c r="K1191" s="4" t="s">
        <v>5</v>
      </c>
      <c r="L1191" s="9">
        <v>1</v>
      </c>
      <c r="M1191" s="6">
        <v>82.7</v>
      </c>
      <c r="N1191" s="7">
        <v>0.05</v>
      </c>
      <c r="O1191" s="6">
        <v>42.16</v>
      </c>
      <c r="P1191" s="6">
        <f t="shared" si="72"/>
        <v>78.564999999999998</v>
      </c>
      <c r="Q1191" s="6">
        <f t="shared" si="73"/>
        <v>42.16</v>
      </c>
      <c r="R1191" s="6">
        <f t="shared" si="74"/>
        <v>36.405000000000001</v>
      </c>
      <c r="S1191" s="8">
        <f t="shared" si="75"/>
        <v>0.46337427607713361</v>
      </c>
      <c r="T1191" s="5">
        <f>YEAR(SalesDataTable[[#This Row],[Order Date]])</f>
        <v>2026</v>
      </c>
    </row>
    <row r="1192" spans="1:20" ht="15.6">
      <c r="A1192" s="2">
        <v>4307</v>
      </c>
      <c r="B1192" s="3">
        <v>46197</v>
      </c>
      <c r="C1192" s="13">
        <f>YEAR(SalesDataTable[[#This Row],[Order Date]])</f>
        <v>2026</v>
      </c>
      <c r="D1192" s="4" t="str">
        <f>"Q"&amp;ROUNDUP(MONTH(SalesDataTable[[#This Row],[Order Date]])/3,0)</f>
        <v>Q2</v>
      </c>
      <c r="E1192" s="4" t="str">
        <f>TEXT(SalesDataTable[[#This Row],[Order Date]],"MMM")</f>
        <v>Jun</v>
      </c>
      <c r="F1192" s="4" t="s">
        <v>20</v>
      </c>
      <c r="G1192" s="4" t="s">
        <v>33</v>
      </c>
      <c r="H1192" s="4" t="s">
        <v>2</v>
      </c>
      <c r="I1192" s="4" t="s">
        <v>16</v>
      </c>
      <c r="J1192" s="4" t="s">
        <v>4</v>
      </c>
      <c r="K1192" s="4" t="s">
        <v>26</v>
      </c>
      <c r="L1192" s="9">
        <v>1</v>
      </c>
      <c r="M1192" s="6">
        <v>40.33</v>
      </c>
      <c r="N1192" s="7">
        <v>0</v>
      </c>
      <c r="O1192" s="6">
        <v>16.48</v>
      </c>
      <c r="P1192" s="6">
        <f t="shared" si="72"/>
        <v>40.33</v>
      </c>
      <c r="Q1192" s="6">
        <f t="shared" si="73"/>
        <v>16.48</v>
      </c>
      <c r="R1192" s="6">
        <f t="shared" si="74"/>
        <v>23.849999999999998</v>
      </c>
      <c r="S1192" s="8">
        <f t="shared" si="75"/>
        <v>0.59137118770146291</v>
      </c>
      <c r="T1192" s="5">
        <f>YEAR(SalesDataTable[[#This Row],[Order Date]])</f>
        <v>2026</v>
      </c>
    </row>
    <row r="1193" spans="1:20" ht="15.6">
      <c r="A1193" s="2">
        <v>5133</v>
      </c>
      <c r="B1193" s="3">
        <v>46197</v>
      </c>
      <c r="C1193" s="13">
        <f>YEAR(SalesDataTable[[#This Row],[Order Date]])</f>
        <v>2026</v>
      </c>
      <c r="D1193" s="4" t="str">
        <f>"Q"&amp;ROUNDUP(MONTH(SalesDataTable[[#This Row],[Order Date]])/3,0)</f>
        <v>Q2</v>
      </c>
      <c r="E1193" s="4" t="str">
        <f>TEXT(SalesDataTable[[#This Row],[Order Date]],"MMM")</f>
        <v>Jun</v>
      </c>
      <c r="F1193" s="4" t="s">
        <v>0</v>
      </c>
      <c r="G1193" s="4" t="s">
        <v>1</v>
      </c>
      <c r="H1193" s="4" t="s">
        <v>2</v>
      </c>
      <c r="I1193" s="4" t="s">
        <v>16</v>
      </c>
      <c r="J1193" s="4" t="s">
        <v>23</v>
      </c>
      <c r="K1193" s="4" t="s">
        <v>40</v>
      </c>
      <c r="L1193" s="9">
        <v>1</v>
      </c>
      <c r="M1193" s="6">
        <v>81.99</v>
      </c>
      <c r="N1193" s="7">
        <v>0.15</v>
      </c>
      <c r="O1193" s="6">
        <v>40.29</v>
      </c>
      <c r="P1193" s="6">
        <f t="shared" si="72"/>
        <v>69.691499999999991</v>
      </c>
      <c r="Q1193" s="6">
        <f t="shared" si="73"/>
        <v>40.29</v>
      </c>
      <c r="R1193" s="6">
        <f t="shared" si="74"/>
        <v>29.401499999999992</v>
      </c>
      <c r="S1193" s="8">
        <f t="shared" si="75"/>
        <v>0.4218807171606293</v>
      </c>
      <c r="T1193" s="5">
        <f>YEAR(SalesDataTable[[#This Row],[Order Date]])</f>
        <v>2026</v>
      </c>
    </row>
    <row r="1194" spans="1:20" ht="15.6">
      <c r="A1194" s="2">
        <v>472</v>
      </c>
      <c r="B1194" s="3">
        <v>46198</v>
      </c>
      <c r="C1194" s="13">
        <f>YEAR(SalesDataTable[[#This Row],[Order Date]])</f>
        <v>2026</v>
      </c>
      <c r="D1194" s="4" t="str">
        <f>"Q"&amp;ROUNDUP(MONTH(SalesDataTable[[#This Row],[Order Date]])/3,0)</f>
        <v>Q2</v>
      </c>
      <c r="E1194" s="4" t="str">
        <f>TEXT(SalesDataTable[[#This Row],[Order Date]],"MMM")</f>
        <v>Jun</v>
      </c>
      <c r="F1194" s="4" t="s">
        <v>6</v>
      </c>
      <c r="G1194" s="4" t="s">
        <v>27</v>
      </c>
      <c r="H1194" s="4" t="s">
        <v>19</v>
      </c>
      <c r="I1194" s="4" t="s">
        <v>16</v>
      </c>
      <c r="J1194" s="4" t="s">
        <v>14</v>
      </c>
      <c r="K1194" s="4" t="s">
        <v>32</v>
      </c>
      <c r="L1194" s="9">
        <v>3</v>
      </c>
      <c r="M1194" s="6">
        <v>46.29</v>
      </c>
      <c r="N1194" s="7">
        <v>0</v>
      </c>
      <c r="O1194" s="6">
        <v>18.309999999999999</v>
      </c>
      <c r="P1194" s="6">
        <f t="shared" si="72"/>
        <v>138.87</v>
      </c>
      <c r="Q1194" s="6">
        <f t="shared" si="73"/>
        <v>54.929999999999993</v>
      </c>
      <c r="R1194" s="6">
        <f t="shared" si="74"/>
        <v>83.940000000000012</v>
      </c>
      <c r="S1194" s="8">
        <f t="shared" si="75"/>
        <v>0.60445020522791104</v>
      </c>
      <c r="T1194" s="5">
        <f>YEAR(SalesDataTable[[#This Row],[Order Date]])</f>
        <v>2026</v>
      </c>
    </row>
    <row r="1195" spans="1:20" ht="15.6">
      <c r="A1195" s="2">
        <v>689</v>
      </c>
      <c r="B1195" s="3">
        <v>46198</v>
      </c>
      <c r="C1195" s="13">
        <f>YEAR(SalesDataTable[[#This Row],[Order Date]])</f>
        <v>2026</v>
      </c>
      <c r="D1195" s="4" t="str">
        <f>"Q"&amp;ROUNDUP(MONTH(SalesDataTable[[#This Row],[Order Date]])/3,0)</f>
        <v>Q2</v>
      </c>
      <c r="E1195" s="4" t="str">
        <f>TEXT(SalesDataTable[[#This Row],[Order Date]],"MMM")</f>
        <v>Jun</v>
      </c>
      <c r="F1195" s="4" t="s">
        <v>20</v>
      </c>
      <c r="G1195" s="4" t="s">
        <v>31</v>
      </c>
      <c r="H1195" s="4" t="s">
        <v>2</v>
      </c>
      <c r="I1195" s="4" t="s">
        <v>13</v>
      </c>
      <c r="J1195" s="4" t="s">
        <v>4</v>
      </c>
      <c r="K1195" s="4" t="s">
        <v>26</v>
      </c>
      <c r="L1195" s="9">
        <v>1</v>
      </c>
      <c r="M1195" s="6">
        <v>39.729999999999997</v>
      </c>
      <c r="N1195" s="7">
        <v>0</v>
      </c>
      <c r="O1195" s="6">
        <v>16.55</v>
      </c>
      <c r="P1195" s="6">
        <f t="shared" si="72"/>
        <v>39.729999999999997</v>
      </c>
      <c r="Q1195" s="6">
        <f t="shared" si="73"/>
        <v>16.55</v>
      </c>
      <c r="R1195" s="6">
        <f t="shared" si="74"/>
        <v>23.179999999999996</v>
      </c>
      <c r="S1195" s="8">
        <f t="shared" si="75"/>
        <v>0.58343820790334755</v>
      </c>
      <c r="T1195" s="5">
        <f>YEAR(SalesDataTable[[#This Row],[Order Date]])</f>
        <v>2026</v>
      </c>
    </row>
    <row r="1196" spans="1:20" ht="15.6">
      <c r="A1196" s="2">
        <v>864</v>
      </c>
      <c r="B1196" s="3">
        <v>46198</v>
      </c>
      <c r="C1196" s="13">
        <f>YEAR(SalesDataTable[[#This Row],[Order Date]])</f>
        <v>2026</v>
      </c>
      <c r="D1196" s="4" t="str">
        <f>"Q"&amp;ROUNDUP(MONTH(SalesDataTable[[#This Row],[Order Date]])/3,0)</f>
        <v>Q2</v>
      </c>
      <c r="E1196" s="4" t="str">
        <f>TEXT(SalesDataTable[[#This Row],[Order Date]],"MMM")</f>
        <v>Jun</v>
      </c>
      <c r="F1196" s="4" t="s">
        <v>20</v>
      </c>
      <c r="G1196" s="4" t="s">
        <v>33</v>
      </c>
      <c r="H1196" s="4" t="s">
        <v>2</v>
      </c>
      <c r="I1196" s="4" t="s">
        <v>13</v>
      </c>
      <c r="J1196" s="4" t="s">
        <v>14</v>
      </c>
      <c r="K1196" s="4" t="s">
        <v>44</v>
      </c>
      <c r="L1196" s="9">
        <v>4</v>
      </c>
      <c r="M1196" s="6">
        <v>131.02000000000001</v>
      </c>
      <c r="N1196" s="7">
        <v>0.05</v>
      </c>
      <c r="O1196" s="6">
        <v>67.42</v>
      </c>
      <c r="P1196" s="6">
        <f t="shared" si="72"/>
        <v>497.87600000000003</v>
      </c>
      <c r="Q1196" s="6">
        <f t="shared" si="73"/>
        <v>269.68</v>
      </c>
      <c r="R1196" s="6">
        <f t="shared" si="74"/>
        <v>228.19600000000003</v>
      </c>
      <c r="S1196" s="8">
        <f t="shared" si="75"/>
        <v>0.45833902417469413</v>
      </c>
      <c r="T1196" s="5">
        <f>YEAR(SalesDataTable[[#This Row],[Order Date]])</f>
        <v>2026</v>
      </c>
    </row>
    <row r="1197" spans="1:20" ht="15.6">
      <c r="A1197" s="2">
        <v>1163</v>
      </c>
      <c r="B1197" s="3">
        <v>46198</v>
      </c>
      <c r="C1197" s="13">
        <f>YEAR(SalesDataTable[[#This Row],[Order Date]])</f>
        <v>2026</v>
      </c>
      <c r="D1197" s="4" t="str">
        <f>"Q"&amp;ROUNDUP(MONTH(SalesDataTable[[#This Row],[Order Date]])/3,0)</f>
        <v>Q2</v>
      </c>
      <c r="E1197" s="4" t="str">
        <f>TEXT(SalesDataTable[[#This Row],[Order Date]],"MMM")</f>
        <v>Jun</v>
      </c>
      <c r="F1197" s="4" t="s">
        <v>6</v>
      </c>
      <c r="G1197" s="4" t="s">
        <v>43</v>
      </c>
      <c r="H1197" s="4" t="s">
        <v>2</v>
      </c>
      <c r="I1197" s="4" t="s">
        <v>13</v>
      </c>
      <c r="J1197" s="4" t="s">
        <v>14</v>
      </c>
      <c r="K1197" s="4" t="s">
        <v>32</v>
      </c>
      <c r="L1197" s="9">
        <v>2</v>
      </c>
      <c r="M1197" s="6">
        <v>46.69</v>
      </c>
      <c r="N1197" s="7">
        <v>0.05</v>
      </c>
      <c r="O1197" s="6">
        <v>18.23</v>
      </c>
      <c r="P1197" s="6">
        <f t="shared" si="72"/>
        <v>88.710999999999999</v>
      </c>
      <c r="Q1197" s="6">
        <f t="shared" si="73"/>
        <v>36.46</v>
      </c>
      <c r="R1197" s="6">
        <f t="shared" si="74"/>
        <v>52.250999999999998</v>
      </c>
      <c r="S1197" s="8">
        <f t="shared" si="75"/>
        <v>0.58900249123558523</v>
      </c>
      <c r="T1197" s="5">
        <f>YEAR(SalesDataTable[[#This Row],[Order Date]])</f>
        <v>2026</v>
      </c>
    </row>
    <row r="1198" spans="1:20" ht="15.6">
      <c r="A1198" s="2">
        <v>1323</v>
      </c>
      <c r="B1198" s="3">
        <v>46198</v>
      </c>
      <c r="C1198" s="13">
        <f>YEAR(SalesDataTable[[#This Row],[Order Date]])</f>
        <v>2026</v>
      </c>
      <c r="D1198" s="4" t="str">
        <f>"Q"&amp;ROUNDUP(MONTH(SalesDataTable[[#This Row],[Order Date]])/3,0)</f>
        <v>Q2</v>
      </c>
      <c r="E1198" s="4" t="str">
        <f>TEXT(SalesDataTable[[#This Row],[Order Date]],"MMM")</f>
        <v>Jun</v>
      </c>
      <c r="F1198" s="4" t="s">
        <v>6</v>
      </c>
      <c r="G1198" s="4" t="s">
        <v>43</v>
      </c>
      <c r="H1198" s="4" t="s">
        <v>2</v>
      </c>
      <c r="I1198" s="4" t="s">
        <v>3</v>
      </c>
      <c r="J1198" s="4" t="s">
        <v>34</v>
      </c>
      <c r="K1198" s="4" t="s">
        <v>35</v>
      </c>
      <c r="L1198" s="9">
        <v>2</v>
      </c>
      <c r="M1198" s="6">
        <v>39.57</v>
      </c>
      <c r="N1198" s="7">
        <v>0.1</v>
      </c>
      <c r="O1198" s="6">
        <v>14.64</v>
      </c>
      <c r="P1198" s="6">
        <f t="shared" si="72"/>
        <v>71.225999999999999</v>
      </c>
      <c r="Q1198" s="6">
        <f t="shared" si="73"/>
        <v>29.28</v>
      </c>
      <c r="R1198" s="6">
        <f t="shared" si="74"/>
        <v>41.945999999999998</v>
      </c>
      <c r="S1198" s="8">
        <f t="shared" si="75"/>
        <v>0.58891416055934631</v>
      </c>
      <c r="T1198" s="5">
        <f>YEAR(SalesDataTable[[#This Row],[Order Date]])</f>
        <v>2026</v>
      </c>
    </row>
    <row r="1199" spans="1:20" ht="15.6">
      <c r="A1199" s="2">
        <v>2098</v>
      </c>
      <c r="B1199" s="3">
        <v>46198</v>
      </c>
      <c r="C1199" s="13">
        <f>YEAR(SalesDataTable[[#This Row],[Order Date]])</f>
        <v>2026</v>
      </c>
      <c r="D1199" s="4" t="str">
        <f>"Q"&amp;ROUNDUP(MONTH(SalesDataTable[[#This Row],[Order Date]])/3,0)</f>
        <v>Q2</v>
      </c>
      <c r="E1199" s="4" t="str">
        <f>TEXT(SalesDataTable[[#This Row],[Order Date]],"MMM")</f>
        <v>Jun</v>
      </c>
      <c r="F1199" s="4" t="s">
        <v>11</v>
      </c>
      <c r="G1199" s="4" t="s">
        <v>12</v>
      </c>
      <c r="H1199" s="4" t="s">
        <v>2</v>
      </c>
      <c r="I1199" s="4" t="s">
        <v>3</v>
      </c>
      <c r="J1199" s="4" t="s">
        <v>9</v>
      </c>
      <c r="K1199" s="4" t="s">
        <v>17</v>
      </c>
      <c r="L1199" s="9">
        <v>1</v>
      </c>
      <c r="M1199" s="6">
        <v>146.46</v>
      </c>
      <c r="N1199" s="7">
        <v>0.15</v>
      </c>
      <c r="O1199" s="6">
        <v>80.760000000000005</v>
      </c>
      <c r="P1199" s="6">
        <f t="shared" si="72"/>
        <v>124.491</v>
      </c>
      <c r="Q1199" s="6">
        <f t="shared" si="73"/>
        <v>80.760000000000005</v>
      </c>
      <c r="R1199" s="6">
        <f t="shared" si="74"/>
        <v>43.730999999999995</v>
      </c>
      <c r="S1199" s="8">
        <f t="shared" si="75"/>
        <v>0.35127840566787955</v>
      </c>
      <c r="T1199" s="5">
        <f>YEAR(SalesDataTable[[#This Row],[Order Date]])</f>
        <v>2026</v>
      </c>
    </row>
    <row r="1200" spans="1:20" ht="15.6">
      <c r="A1200" s="2">
        <v>2190</v>
      </c>
      <c r="B1200" s="3">
        <v>46198</v>
      </c>
      <c r="C1200" s="13">
        <f>YEAR(SalesDataTable[[#This Row],[Order Date]])</f>
        <v>2026</v>
      </c>
      <c r="D1200" s="4" t="str">
        <f>"Q"&amp;ROUNDUP(MONTH(SalesDataTable[[#This Row],[Order Date]])/3,0)</f>
        <v>Q2</v>
      </c>
      <c r="E1200" s="4" t="str">
        <f>TEXT(SalesDataTable[[#This Row],[Order Date]],"MMM")</f>
        <v>Jun</v>
      </c>
      <c r="F1200" s="4" t="s">
        <v>6</v>
      </c>
      <c r="G1200" s="4" t="s">
        <v>27</v>
      </c>
      <c r="H1200" s="4" t="s">
        <v>19</v>
      </c>
      <c r="I1200" s="4" t="s">
        <v>16</v>
      </c>
      <c r="J1200" s="4" t="s">
        <v>4</v>
      </c>
      <c r="K1200" s="4" t="s">
        <v>22</v>
      </c>
      <c r="L1200" s="9">
        <v>5</v>
      </c>
      <c r="M1200" s="6">
        <v>50.78</v>
      </c>
      <c r="N1200" s="7">
        <v>0</v>
      </c>
      <c r="O1200" s="6">
        <v>22.68</v>
      </c>
      <c r="P1200" s="6">
        <f t="shared" si="72"/>
        <v>253.9</v>
      </c>
      <c r="Q1200" s="6">
        <f t="shared" si="73"/>
        <v>113.4</v>
      </c>
      <c r="R1200" s="6">
        <f t="shared" si="74"/>
        <v>140.5</v>
      </c>
      <c r="S1200" s="8">
        <f t="shared" si="75"/>
        <v>0.55336746750689247</v>
      </c>
      <c r="T1200" s="5">
        <f>YEAR(SalesDataTable[[#This Row],[Order Date]])</f>
        <v>2026</v>
      </c>
    </row>
    <row r="1201" spans="1:20" ht="15.6">
      <c r="A1201" s="2">
        <v>2664</v>
      </c>
      <c r="B1201" s="3">
        <v>46198</v>
      </c>
      <c r="C1201" s="13">
        <f>YEAR(SalesDataTable[[#This Row],[Order Date]])</f>
        <v>2026</v>
      </c>
      <c r="D1201" s="4" t="str">
        <f>"Q"&amp;ROUNDUP(MONTH(SalesDataTable[[#This Row],[Order Date]])/3,0)</f>
        <v>Q2</v>
      </c>
      <c r="E1201" s="4" t="str">
        <f>TEXT(SalesDataTable[[#This Row],[Order Date]],"MMM")</f>
        <v>Jun</v>
      </c>
      <c r="F1201" s="4" t="s">
        <v>11</v>
      </c>
      <c r="G1201" s="4" t="s">
        <v>39</v>
      </c>
      <c r="H1201" s="4" t="s">
        <v>28</v>
      </c>
      <c r="I1201" s="4" t="s">
        <v>3</v>
      </c>
      <c r="J1201" s="4" t="s">
        <v>14</v>
      </c>
      <c r="K1201" s="4" t="s">
        <v>32</v>
      </c>
      <c r="L1201" s="9">
        <v>3</v>
      </c>
      <c r="M1201" s="6">
        <v>47.61</v>
      </c>
      <c r="N1201" s="7">
        <v>0</v>
      </c>
      <c r="O1201" s="6">
        <v>18.21</v>
      </c>
      <c r="P1201" s="6">
        <f t="shared" si="72"/>
        <v>142.82999999999998</v>
      </c>
      <c r="Q1201" s="6">
        <f t="shared" si="73"/>
        <v>54.63</v>
      </c>
      <c r="R1201" s="6">
        <f t="shared" si="74"/>
        <v>88.199999999999989</v>
      </c>
      <c r="S1201" s="8">
        <f t="shared" si="75"/>
        <v>0.61751732829237549</v>
      </c>
      <c r="T1201" s="5">
        <f>YEAR(SalesDataTable[[#This Row],[Order Date]])</f>
        <v>2026</v>
      </c>
    </row>
    <row r="1202" spans="1:20" ht="15.6">
      <c r="A1202" s="2">
        <v>2992</v>
      </c>
      <c r="B1202" s="3">
        <v>46198</v>
      </c>
      <c r="C1202" s="13">
        <f>YEAR(SalesDataTable[[#This Row],[Order Date]])</f>
        <v>2026</v>
      </c>
      <c r="D1202" s="4" t="str">
        <f>"Q"&amp;ROUNDUP(MONTH(SalesDataTable[[#This Row],[Order Date]])/3,0)</f>
        <v>Q2</v>
      </c>
      <c r="E1202" s="4" t="str">
        <f>TEXT(SalesDataTable[[#This Row],[Order Date]],"MMM")</f>
        <v>Jun</v>
      </c>
      <c r="F1202" s="4" t="s">
        <v>11</v>
      </c>
      <c r="G1202" s="4" t="s">
        <v>52</v>
      </c>
      <c r="H1202" s="4" t="s">
        <v>2</v>
      </c>
      <c r="I1202" s="4" t="s">
        <v>13</v>
      </c>
      <c r="J1202" s="4" t="s">
        <v>4</v>
      </c>
      <c r="K1202" s="4" t="s">
        <v>22</v>
      </c>
      <c r="L1202" s="9">
        <v>1</v>
      </c>
      <c r="M1202" s="6">
        <v>50.75</v>
      </c>
      <c r="N1202" s="7">
        <v>0.1</v>
      </c>
      <c r="O1202" s="6">
        <v>22.94</v>
      </c>
      <c r="P1202" s="6">
        <f t="shared" si="72"/>
        <v>45.675000000000004</v>
      </c>
      <c r="Q1202" s="6">
        <f t="shared" si="73"/>
        <v>22.94</v>
      </c>
      <c r="R1202" s="6">
        <f t="shared" si="74"/>
        <v>22.735000000000003</v>
      </c>
      <c r="S1202" s="8">
        <f t="shared" si="75"/>
        <v>0.49775588396278053</v>
      </c>
      <c r="T1202" s="5">
        <f>YEAR(SalesDataTable[[#This Row],[Order Date]])</f>
        <v>2026</v>
      </c>
    </row>
    <row r="1203" spans="1:20" ht="15.6">
      <c r="A1203" s="2">
        <v>3120</v>
      </c>
      <c r="B1203" s="3">
        <v>46198</v>
      </c>
      <c r="C1203" s="13">
        <f>YEAR(SalesDataTable[[#This Row],[Order Date]])</f>
        <v>2026</v>
      </c>
      <c r="D1203" s="4" t="str">
        <f>"Q"&amp;ROUNDUP(MONTH(SalesDataTable[[#This Row],[Order Date]])/3,0)</f>
        <v>Q2</v>
      </c>
      <c r="E1203" s="4" t="str">
        <f>TEXT(SalesDataTable[[#This Row],[Order Date]],"MMM")</f>
        <v>Jun</v>
      </c>
      <c r="F1203" s="4" t="s">
        <v>11</v>
      </c>
      <c r="G1203" s="4" t="s">
        <v>25</v>
      </c>
      <c r="H1203" s="4" t="s">
        <v>28</v>
      </c>
      <c r="I1203" s="4" t="s">
        <v>3</v>
      </c>
      <c r="J1203" s="4" t="s">
        <v>34</v>
      </c>
      <c r="K1203" s="4" t="s">
        <v>45</v>
      </c>
      <c r="L1203" s="9">
        <v>1</v>
      </c>
      <c r="M1203" s="6">
        <v>50.33</v>
      </c>
      <c r="N1203" s="7">
        <v>0</v>
      </c>
      <c r="O1203" s="6">
        <v>21.66</v>
      </c>
      <c r="P1203" s="6">
        <f t="shared" si="72"/>
        <v>50.33</v>
      </c>
      <c r="Q1203" s="6">
        <f t="shared" si="73"/>
        <v>21.66</v>
      </c>
      <c r="R1203" s="6">
        <f t="shared" si="74"/>
        <v>28.669999999999998</v>
      </c>
      <c r="S1203" s="8">
        <f t="shared" si="75"/>
        <v>0.56964037353467112</v>
      </c>
      <c r="T1203" s="5">
        <f>YEAR(SalesDataTable[[#This Row],[Order Date]])</f>
        <v>2026</v>
      </c>
    </row>
    <row r="1204" spans="1:20" ht="15.6">
      <c r="A1204" s="2">
        <v>189</v>
      </c>
      <c r="B1204" s="3">
        <v>46199</v>
      </c>
      <c r="C1204" s="13">
        <f>YEAR(SalesDataTable[[#This Row],[Order Date]])</f>
        <v>2026</v>
      </c>
      <c r="D1204" s="4" t="str">
        <f>"Q"&amp;ROUNDUP(MONTH(SalesDataTable[[#This Row],[Order Date]])/3,0)</f>
        <v>Q2</v>
      </c>
      <c r="E1204" s="4" t="str">
        <f>TEXT(SalesDataTable[[#This Row],[Order Date]],"MMM")</f>
        <v>Jun</v>
      </c>
      <c r="F1204" s="4" t="s">
        <v>11</v>
      </c>
      <c r="G1204" s="4" t="s">
        <v>39</v>
      </c>
      <c r="H1204" s="4" t="s">
        <v>2</v>
      </c>
      <c r="I1204" s="4" t="s">
        <v>16</v>
      </c>
      <c r="J1204" s="4" t="s">
        <v>14</v>
      </c>
      <c r="K1204" s="4" t="s">
        <v>32</v>
      </c>
      <c r="L1204" s="9">
        <v>1</v>
      </c>
      <c r="M1204" s="6">
        <v>47.5</v>
      </c>
      <c r="N1204" s="7">
        <v>0.1</v>
      </c>
      <c r="O1204" s="6">
        <v>18.8</v>
      </c>
      <c r="P1204" s="6">
        <f t="shared" si="72"/>
        <v>42.75</v>
      </c>
      <c r="Q1204" s="6">
        <f t="shared" si="73"/>
        <v>18.8</v>
      </c>
      <c r="R1204" s="6">
        <f t="shared" si="74"/>
        <v>23.95</v>
      </c>
      <c r="S1204" s="8">
        <f t="shared" si="75"/>
        <v>0.56023391812865497</v>
      </c>
      <c r="T1204" s="5">
        <f>YEAR(SalesDataTable[[#This Row],[Order Date]])</f>
        <v>2026</v>
      </c>
    </row>
    <row r="1205" spans="1:20" ht="15.6">
      <c r="A1205" s="2">
        <v>927</v>
      </c>
      <c r="B1205" s="3">
        <v>46199</v>
      </c>
      <c r="C1205" s="13">
        <f>YEAR(SalesDataTable[[#This Row],[Order Date]])</f>
        <v>2026</v>
      </c>
      <c r="D1205" s="4" t="str">
        <f>"Q"&amp;ROUNDUP(MONTH(SalesDataTable[[#This Row],[Order Date]])/3,0)</f>
        <v>Q2</v>
      </c>
      <c r="E1205" s="4" t="str">
        <f>TEXT(SalesDataTable[[#This Row],[Order Date]],"MMM")</f>
        <v>Jun</v>
      </c>
      <c r="F1205" s="4" t="s">
        <v>11</v>
      </c>
      <c r="G1205" s="4" t="s">
        <v>39</v>
      </c>
      <c r="H1205" s="4" t="s">
        <v>28</v>
      </c>
      <c r="I1205" s="4" t="s">
        <v>3</v>
      </c>
      <c r="J1205" s="4" t="s">
        <v>14</v>
      </c>
      <c r="K1205" s="4" t="s">
        <v>44</v>
      </c>
      <c r="L1205" s="9">
        <v>2</v>
      </c>
      <c r="M1205" s="6">
        <v>130.33000000000001</v>
      </c>
      <c r="N1205" s="7">
        <v>0.1</v>
      </c>
      <c r="O1205" s="6">
        <v>67.319999999999993</v>
      </c>
      <c r="P1205" s="6">
        <f t="shared" si="72"/>
        <v>234.59400000000002</v>
      </c>
      <c r="Q1205" s="6">
        <f t="shared" si="73"/>
        <v>134.63999999999999</v>
      </c>
      <c r="R1205" s="6">
        <f t="shared" si="74"/>
        <v>99.954000000000036</v>
      </c>
      <c r="S1205" s="8">
        <f t="shared" si="75"/>
        <v>0.42607227806337772</v>
      </c>
      <c r="T1205" s="5">
        <f>YEAR(SalesDataTable[[#This Row],[Order Date]])</f>
        <v>2026</v>
      </c>
    </row>
    <row r="1206" spans="1:20" ht="15.6">
      <c r="A1206" s="2">
        <v>1388</v>
      </c>
      <c r="B1206" s="3">
        <v>46199</v>
      </c>
      <c r="C1206" s="13">
        <f>YEAR(SalesDataTable[[#This Row],[Order Date]])</f>
        <v>2026</v>
      </c>
      <c r="D1206" s="4" t="str">
        <f>"Q"&amp;ROUNDUP(MONTH(SalesDataTable[[#This Row],[Order Date]])/3,0)</f>
        <v>Q2</v>
      </c>
      <c r="E1206" s="4" t="str">
        <f>TEXT(SalesDataTable[[#This Row],[Order Date]],"MMM")</f>
        <v>Jun</v>
      </c>
      <c r="F1206" s="4" t="s">
        <v>6</v>
      </c>
      <c r="G1206" s="4" t="s">
        <v>49</v>
      </c>
      <c r="H1206" s="4" t="s">
        <v>2</v>
      </c>
      <c r="I1206" s="4" t="s">
        <v>3</v>
      </c>
      <c r="J1206" s="4" t="s">
        <v>9</v>
      </c>
      <c r="K1206" s="4" t="s">
        <v>37</v>
      </c>
      <c r="L1206" s="9">
        <v>3</v>
      </c>
      <c r="M1206" s="6">
        <v>156.76</v>
      </c>
      <c r="N1206" s="7">
        <v>0.05</v>
      </c>
      <c r="O1206" s="6">
        <v>78.63</v>
      </c>
      <c r="P1206" s="6">
        <f t="shared" si="72"/>
        <v>446.76599999999996</v>
      </c>
      <c r="Q1206" s="6">
        <f t="shared" si="73"/>
        <v>235.89</v>
      </c>
      <c r="R1206" s="6">
        <f t="shared" si="74"/>
        <v>210.87599999999998</v>
      </c>
      <c r="S1206" s="8">
        <f t="shared" si="75"/>
        <v>0.47200547937846654</v>
      </c>
      <c r="T1206" s="5">
        <f>YEAR(SalesDataTable[[#This Row],[Order Date]])</f>
        <v>2026</v>
      </c>
    </row>
    <row r="1207" spans="1:20" ht="15.6">
      <c r="A1207" s="2">
        <v>3932</v>
      </c>
      <c r="B1207" s="3">
        <v>46199</v>
      </c>
      <c r="C1207" s="13">
        <f>YEAR(SalesDataTable[[#This Row],[Order Date]])</f>
        <v>2026</v>
      </c>
      <c r="D1207" s="4" t="str">
        <f>"Q"&amp;ROUNDUP(MONTH(SalesDataTable[[#This Row],[Order Date]])/3,0)</f>
        <v>Q2</v>
      </c>
      <c r="E1207" s="4" t="str">
        <f>TEXT(SalesDataTable[[#This Row],[Order Date]],"MMM")</f>
        <v>Jun</v>
      </c>
      <c r="F1207" s="4" t="s">
        <v>11</v>
      </c>
      <c r="G1207" s="4" t="s">
        <v>39</v>
      </c>
      <c r="H1207" s="4" t="s">
        <v>2</v>
      </c>
      <c r="I1207" s="4" t="s">
        <v>13</v>
      </c>
      <c r="J1207" s="4" t="s">
        <v>34</v>
      </c>
      <c r="K1207" s="4" t="s">
        <v>42</v>
      </c>
      <c r="L1207" s="9">
        <v>4</v>
      </c>
      <c r="M1207" s="6">
        <v>35.770000000000003</v>
      </c>
      <c r="N1207" s="7">
        <v>0</v>
      </c>
      <c r="O1207" s="6">
        <v>13.75</v>
      </c>
      <c r="P1207" s="6">
        <f t="shared" si="72"/>
        <v>143.08000000000001</v>
      </c>
      <c r="Q1207" s="6">
        <f t="shared" si="73"/>
        <v>55</v>
      </c>
      <c r="R1207" s="6">
        <f t="shared" si="74"/>
        <v>88.080000000000013</v>
      </c>
      <c r="S1207" s="8">
        <f t="shared" si="75"/>
        <v>0.61559966452334358</v>
      </c>
      <c r="T1207" s="5">
        <f>YEAR(SalesDataTable[[#This Row],[Order Date]])</f>
        <v>2026</v>
      </c>
    </row>
    <row r="1208" spans="1:20" ht="15.6">
      <c r="A1208" s="2">
        <v>4008</v>
      </c>
      <c r="B1208" s="3">
        <v>46199</v>
      </c>
      <c r="C1208" s="13">
        <f>YEAR(SalesDataTable[[#This Row],[Order Date]])</f>
        <v>2026</v>
      </c>
      <c r="D1208" s="4" t="str">
        <f>"Q"&amp;ROUNDUP(MONTH(SalesDataTable[[#This Row],[Order Date]])/3,0)</f>
        <v>Q2</v>
      </c>
      <c r="E1208" s="4" t="str">
        <f>TEXT(SalesDataTable[[#This Row],[Order Date]],"MMM")</f>
        <v>Jun</v>
      </c>
      <c r="F1208" s="4" t="s">
        <v>6</v>
      </c>
      <c r="G1208" s="4" t="s">
        <v>49</v>
      </c>
      <c r="H1208" s="4" t="s">
        <v>2</v>
      </c>
      <c r="I1208" s="4" t="s">
        <v>3</v>
      </c>
      <c r="J1208" s="4" t="s">
        <v>4</v>
      </c>
      <c r="K1208" s="4" t="s">
        <v>30</v>
      </c>
      <c r="L1208" s="9">
        <v>2</v>
      </c>
      <c r="M1208" s="6">
        <v>102.49</v>
      </c>
      <c r="N1208" s="7">
        <v>0</v>
      </c>
      <c r="O1208" s="6">
        <v>50.07</v>
      </c>
      <c r="P1208" s="6">
        <f t="shared" si="72"/>
        <v>204.98</v>
      </c>
      <c r="Q1208" s="6">
        <f t="shared" si="73"/>
        <v>100.14</v>
      </c>
      <c r="R1208" s="6">
        <f t="shared" si="74"/>
        <v>104.83999999999999</v>
      </c>
      <c r="S1208" s="8">
        <f t="shared" si="75"/>
        <v>0.51146453312518292</v>
      </c>
      <c r="T1208" s="5">
        <f>YEAR(SalesDataTable[[#This Row],[Order Date]])</f>
        <v>2026</v>
      </c>
    </row>
    <row r="1209" spans="1:20" ht="15.6">
      <c r="A1209" s="2">
        <v>4701</v>
      </c>
      <c r="B1209" s="3">
        <v>46199</v>
      </c>
      <c r="C1209" s="13">
        <f>YEAR(SalesDataTable[[#This Row],[Order Date]])</f>
        <v>2026</v>
      </c>
      <c r="D1209" s="4" t="str">
        <f>"Q"&amp;ROUNDUP(MONTH(SalesDataTable[[#This Row],[Order Date]])/3,0)</f>
        <v>Q2</v>
      </c>
      <c r="E1209" s="4" t="str">
        <f>TEXT(SalesDataTable[[#This Row],[Order Date]],"MMM")</f>
        <v>Jun</v>
      </c>
      <c r="F1209" s="4" t="s">
        <v>0</v>
      </c>
      <c r="G1209" s="4" t="s">
        <v>1</v>
      </c>
      <c r="H1209" s="4" t="s">
        <v>8</v>
      </c>
      <c r="I1209" s="4" t="s">
        <v>16</v>
      </c>
      <c r="J1209" s="4" t="s">
        <v>4</v>
      </c>
      <c r="K1209" s="4" t="s">
        <v>5</v>
      </c>
      <c r="L1209" s="9">
        <v>8</v>
      </c>
      <c r="M1209" s="6">
        <v>82.47</v>
      </c>
      <c r="N1209" s="7">
        <v>0.15</v>
      </c>
      <c r="O1209" s="6">
        <v>42.58</v>
      </c>
      <c r="P1209" s="6">
        <f t="shared" si="72"/>
        <v>560.79599999999994</v>
      </c>
      <c r="Q1209" s="6">
        <f t="shared" si="73"/>
        <v>340.64</v>
      </c>
      <c r="R1209" s="6">
        <f t="shared" si="74"/>
        <v>220.15599999999995</v>
      </c>
      <c r="S1209" s="8">
        <f t="shared" si="75"/>
        <v>0.39257769313618496</v>
      </c>
      <c r="T1209" s="5">
        <f>YEAR(SalesDataTable[[#This Row],[Order Date]])</f>
        <v>2026</v>
      </c>
    </row>
    <row r="1210" spans="1:20" ht="15.6">
      <c r="A1210" s="2">
        <v>4805</v>
      </c>
      <c r="B1210" s="3">
        <v>46199</v>
      </c>
      <c r="C1210" s="13">
        <f>YEAR(SalesDataTable[[#This Row],[Order Date]])</f>
        <v>2026</v>
      </c>
      <c r="D1210" s="4" t="str">
        <f>"Q"&amp;ROUNDUP(MONTH(SalesDataTable[[#This Row],[Order Date]])/3,0)</f>
        <v>Q2</v>
      </c>
      <c r="E1210" s="4" t="str">
        <f>TEXT(SalesDataTable[[#This Row],[Order Date]],"MMM")</f>
        <v>Jun</v>
      </c>
      <c r="F1210" s="4" t="s">
        <v>11</v>
      </c>
      <c r="G1210" s="4" t="s">
        <v>39</v>
      </c>
      <c r="H1210" s="4" t="s">
        <v>2</v>
      </c>
      <c r="I1210" s="4" t="s">
        <v>3</v>
      </c>
      <c r="J1210" s="4" t="s">
        <v>23</v>
      </c>
      <c r="K1210" s="4" t="s">
        <v>51</v>
      </c>
      <c r="L1210" s="9">
        <v>1</v>
      </c>
      <c r="M1210" s="6">
        <v>121.44</v>
      </c>
      <c r="N1210" s="7">
        <v>0</v>
      </c>
      <c r="O1210" s="6">
        <v>62.34</v>
      </c>
      <c r="P1210" s="6">
        <f t="shared" si="72"/>
        <v>121.44</v>
      </c>
      <c r="Q1210" s="6">
        <f t="shared" si="73"/>
        <v>62.34</v>
      </c>
      <c r="R1210" s="6">
        <f t="shared" si="74"/>
        <v>59.099999999999994</v>
      </c>
      <c r="S1210" s="8">
        <f t="shared" si="75"/>
        <v>0.48666007905138337</v>
      </c>
      <c r="T1210" s="5">
        <f>YEAR(SalesDataTable[[#This Row],[Order Date]])</f>
        <v>2026</v>
      </c>
    </row>
    <row r="1211" spans="1:20" ht="15.6">
      <c r="A1211" s="2">
        <v>912</v>
      </c>
      <c r="B1211" s="3">
        <v>46200</v>
      </c>
      <c r="C1211" s="13">
        <f>YEAR(SalesDataTable[[#This Row],[Order Date]])</f>
        <v>2026</v>
      </c>
      <c r="D1211" s="4" t="str">
        <f>"Q"&amp;ROUNDUP(MONTH(SalesDataTable[[#This Row],[Order Date]])/3,0)</f>
        <v>Q2</v>
      </c>
      <c r="E1211" s="4" t="str">
        <f>TEXT(SalesDataTable[[#This Row],[Order Date]],"MMM")</f>
        <v>Jun</v>
      </c>
      <c r="F1211" s="4" t="s">
        <v>0</v>
      </c>
      <c r="G1211" s="4" t="s">
        <v>1</v>
      </c>
      <c r="H1211" s="4" t="s">
        <v>28</v>
      </c>
      <c r="I1211" s="4" t="s">
        <v>13</v>
      </c>
      <c r="J1211" s="4" t="s">
        <v>14</v>
      </c>
      <c r="K1211" s="4" t="s">
        <v>32</v>
      </c>
      <c r="L1211" s="9">
        <v>4</v>
      </c>
      <c r="M1211" s="6">
        <v>46.44</v>
      </c>
      <c r="N1211" s="7">
        <v>0.05</v>
      </c>
      <c r="O1211" s="6">
        <v>18.2</v>
      </c>
      <c r="P1211" s="6">
        <f t="shared" si="72"/>
        <v>176.47199999999998</v>
      </c>
      <c r="Q1211" s="6">
        <f t="shared" si="73"/>
        <v>72.8</v>
      </c>
      <c r="R1211" s="6">
        <f t="shared" si="74"/>
        <v>103.67199999999998</v>
      </c>
      <c r="S1211" s="8">
        <f t="shared" si="75"/>
        <v>0.58746996690693143</v>
      </c>
      <c r="T1211" s="5">
        <f>YEAR(SalesDataTable[[#This Row],[Order Date]])</f>
        <v>2026</v>
      </c>
    </row>
    <row r="1212" spans="1:20" ht="15.6">
      <c r="A1212" s="2">
        <v>1837</v>
      </c>
      <c r="B1212" s="3">
        <v>46200</v>
      </c>
      <c r="C1212" s="13">
        <f>YEAR(SalesDataTable[[#This Row],[Order Date]])</f>
        <v>2026</v>
      </c>
      <c r="D1212" s="4" t="str">
        <f>"Q"&amp;ROUNDUP(MONTH(SalesDataTable[[#This Row],[Order Date]])/3,0)</f>
        <v>Q2</v>
      </c>
      <c r="E1212" s="4" t="str">
        <f>TEXT(SalesDataTable[[#This Row],[Order Date]],"MMM")</f>
        <v>Jun</v>
      </c>
      <c r="F1212" s="4" t="s">
        <v>0</v>
      </c>
      <c r="G1212" s="4" t="s">
        <v>1</v>
      </c>
      <c r="H1212" s="4" t="s">
        <v>28</v>
      </c>
      <c r="I1212" s="4" t="s">
        <v>16</v>
      </c>
      <c r="J1212" s="4" t="s">
        <v>23</v>
      </c>
      <c r="K1212" s="4" t="s">
        <v>29</v>
      </c>
      <c r="L1212" s="9">
        <v>2</v>
      </c>
      <c r="M1212" s="6">
        <v>194.13</v>
      </c>
      <c r="N1212" s="7">
        <v>0.1</v>
      </c>
      <c r="O1212" s="6">
        <v>106.51</v>
      </c>
      <c r="P1212" s="6">
        <f t="shared" si="72"/>
        <v>349.43400000000003</v>
      </c>
      <c r="Q1212" s="6">
        <f t="shared" si="73"/>
        <v>213.02</v>
      </c>
      <c r="R1212" s="6">
        <f t="shared" si="74"/>
        <v>136.41400000000002</v>
      </c>
      <c r="S1212" s="8">
        <f t="shared" si="75"/>
        <v>0.39038559499075648</v>
      </c>
      <c r="T1212" s="5">
        <f>YEAR(SalesDataTable[[#This Row],[Order Date]])</f>
        <v>2026</v>
      </c>
    </row>
    <row r="1213" spans="1:20" ht="15.6">
      <c r="A1213" s="2">
        <v>2216</v>
      </c>
      <c r="B1213" s="3">
        <v>46200</v>
      </c>
      <c r="C1213" s="13">
        <f>YEAR(SalesDataTable[[#This Row],[Order Date]])</f>
        <v>2026</v>
      </c>
      <c r="D1213" s="4" t="str">
        <f>"Q"&amp;ROUNDUP(MONTH(SalesDataTable[[#This Row],[Order Date]])/3,0)</f>
        <v>Q2</v>
      </c>
      <c r="E1213" s="4" t="str">
        <f>TEXT(SalesDataTable[[#This Row],[Order Date]],"MMM")</f>
        <v>Jun</v>
      </c>
      <c r="F1213" s="4" t="s">
        <v>0</v>
      </c>
      <c r="G1213" s="4" t="s">
        <v>36</v>
      </c>
      <c r="H1213" s="4" t="s">
        <v>2</v>
      </c>
      <c r="I1213" s="4" t="s">
        <v>16</v>
      </c>
      <c r="J1213" s="4" t="s">
        <v>4</v>
      </c>
      <c r="K1213" s="4" t="s">
        <v>5</v>
      </c>
      <c r="L1213" s="9">
        <v>4</v>
      </c>
      <c r="M1213" s="6">
        <v>81.86</v>
      </c>
      <c r="N1213" s="7">
        <v>0.05</v>
      </c>
      <c r="O1213" s="6">
        <v>42.22</v>
      </c>
      <c r="P1213" s="6">
        <f t="shared" si="72"/>
        <v>311.06799999999998</v>
      </c>
      <c r="Q1213" s="6">
        <f t="shared" si="73"/>
        <v>168.88</v>
      </c>
      <c r="R1213" s="6">
        <f t="shared" si="74"/>
        <v>142.18799999999999</v>
      </c>
      <c r="S1213" s="8">
        <f t="shared" si="75"/>
        <v>0.45709619761595532</v>
      </c>
      <c r="T1213" s="5">
        <f>YEAR(SalesDataTable[[#This Row],[Order Date]])</f>
        <v>2026</v>
      </c>
    </row>
    <row r="1214" spans="1:20" ht="15.6">
      <c r="A1214" s="2">
        <v>2451</v>
      </c>
      <c r="B1214" s="3">
        <v>46200</v>
      </c>
      <c r="C1214" s="13">
        <f>YEAR(SalesDataTable[[#This Row],[Order Date]])</f>
        <v>2026</v>
      </c>
      <c r="D1214" s="4" t="str">
        <f>"Q"&amp;ROUNDUP(MONTH(SalesDataTable[[#This Row],[Order Date]])/3,0)</f>
        <v>Q2</v>
      </c>
      <c r="E1214" s="4" t="str">
        <f>TEXT(SalesDataTable[[#This Row],[Order Date]],"MMM")</f>
        <v>Jun</v>
      </c>
      <c r="F1214" s="4" t="s">
        <v>0</v>
      </c>
      <c r="G1214" s="4" t="s">
        <v>36</v>
      </c>
      <c r="H1214" s="4" t="s">
        <v>8</v>
      </c>
      <c r="I1214" s="4" t="s">
        <v>16</v>
      </c>
      <c r="J1214" s="4" t="s">
        <v>14</v>
      </c>
      <c r="K1214" s="4" t="s">
        <v>48</v>
      </c>
      <c r="L1214" s="9">
        <v>4</v>
      </c>
      <c r="M1214" s="6">
        <v>162.61000000000001</v>
      </c>
      <c r="N1214" s="7">
        <v>0.05</v>
      </c>
      <c r="O1214" s="6">
        <v>88.64</v>
      </c>
      <c r="P1214" s="6">
        <f t="shared" si="72"/>
        <v>617.91800000000001</v>
      </c>
      <c r="Q1214" s="6">
        <f t="shared" si="73"/>
        <v>354.56</v>
      </c>
      <c r="R1214" s="6">
        <f t="shared" si="74"/>
        <v>263.358</v>
      </c>
      <c r="S1214" s="8">
        <f t="shared" si="75"/>
        <v>0.4262021821665658</v>
      </c>
      <c r="T1214" s="5">
        <f>YEAR(SalesDataTable[[#This Row],[Order Date]])</f>
        <v>2026</v>
      </c>
    </row>
    <row r="1215" spans="1:20" ht="15.6">
      <c r="A1215" s="2">
        <v>2874</v>
      </c>
      <c r="B1215" s="3">
        <v>46200</v>
      </c>
      <c r="C1215" s="13">
        <f>YEAR(SalesDataTable[[#This Row],[Order Date]])</f>
        <v>2026</v>
      </c>
      <c r="D1215" s="4" t="str">
        <f>"Q"&amp;ROUNDUP(MONTH(SalesDataTable[[#This Row],[Order Date]])/3,0)</f>
        <v>Q2</v>
      </c>
      <c r="E1215" s="4" t="str">
        <f>TEXT(SalesDataTable[[#This Row],[Order Date]],"MMM")</f>
        <v>Jun</v>
      </c>
      <c r="F1215" s="4" t="s">
        <v>6</v>
      </c>
      <c r="G1215" s="4" t="s">
        <v>43</v>
      </c>
      <c r="H1215" s="4" t="s">
        <v>19</v>
      </c>
      <c r="I1215" s="4" t="s">
        <v>13</v>
      </c>
      <c r="J1215" s="4" t="s">
        <v>4</v>
      </c>
      <c r="K1215" s="4" t="s">
        <v>26</v>
      </c>
      <c r="L1215" s="9">
        <v>1</v>
      </c>
      <c r="M1215" s="6">
        <v>40.26</v>
      </c>
      <c r="N1215" s="7">
        <v>0</v>
      </c>
      <c r="O1215" s="6">
        <v>16.62</v>
      </c>
      <c r="P1215" s="6">
        <f t="shared" si="72"/>
        <v>40.26</v>
      </c>
      <c r="Q1215" s="6">
        <f t="shared" si="73"/>
        <v>16.62</v>
      </c>
      <c r="R1215" s="6">
        <f t="shared" si="74"/>
        <v>23.639999999999997</v>
      </c>
      <c r="S1215" s="8">
        <f t="shared" si="75"/>
        <v>0.58718330849478384</v>
      </c>
      <c r="T1215" s="5">
        <f>YEAR(SalesDataTable[[#This Row],[Order Date]])</f>
        <v>2026</v>
      </c>
    </row>
    <row r="1216" spans="1:20" ht="15.6">
      <c r="A1216" s="2">
        <v>2885</v>
      </c>
      <c r="B1216" s="3">
        <v>46200</v>
      </c>
      <c r="C1216" s="13">
        <f>YEAR(SalesDataTable[[#This Row],[Order Date]])</f>
        <v>2026</v>
      </c>
      <c r="D1216" s="4" t="str">
        <f>"Q"&amp;ROUNDUP(MONTH(SalesDataTable[[#This Row],[Order Date]])/3,0)</f>
        <v>Q2</v>
      </c>
      <c r="E1216" s="4" t="str">
        <f>TEXT(SalesDataTable[[#This Row],[Order Date]],"MMM")</f>
        <v>Jun</v>
      </c>
      <c r="F1216" s="4" t="s">
        <v>0</v>
      </c>
      <c r="G1216" s="4" t="s">
        <v>1</v>
      </c>
      <c r="H1216" s="4" t="s">
        <v>2</v>
      </c>
      <c r="I1216" s="4" t="s">
        <v>16</v>
      </c>
      <c r="J1216" s="4" t="s">
        <v>14</v>
      </c>
      <c r="K1216" s="4" t="s">
        <v>32</v>
      </c>
      <c r="L1216" s="9">
        <v>1</v>
      </c>
      <c r="M1216" s="6">
        <v>47.23</v>
      </c>
      <c r="N1216" s="7">
        <v>0.1</v>
      </c>
      <c r="O1216" s="6">
        <v>17.829999999999998</v>
      </c>
      <c r="P1216" s="6">
        <f t="shared" si="72"/>
        <v>42.506999999999998</v>
      </c>
      <c r="Q1216" s="6">
        <f t="shared" si="73"/>
        <v>17.829999999999998</v>
      </c>
      <c r="R1216" s="6">
        <f t="shared" si="74"/>
        <v>24.677</v>
      </c>
      <c r="S1216" s="8">
        <f t="shared" si="75"/>
        <v>0.58053967581810062</v>
      </c>
      <c r="T1216" s="5">
        <f>YEAR(SalesDataTable[[#This Row],[Order Date]])</f>
        <v>2026</v>
      </c>
    </row>
    <row r="1217" spans="1:20" ht="15.6">
      <c r="A1217" s="2">
        <v>3014</v>
      </c>
      <c r="B1217" s="3">
        <v>46200</v>
      </c>
      <c r="C1217" s="13">
        <f>YEAR(SalesDataTable[[#This Row],[Order Date]])</f>
        <v>2026</v>
      </c>
      <c r="D1217" s="4" t="str">
        <f>"Q"&amp;ROUNDUP(MONTH(SalesDataTable[[#This Row],[Order Date]])/3,0)</f>
        <v>Q2</v>
      </c>
      <c r="E1217" s="4" t="str">
        <f>TEXT(SalesDataTable[[#This Row],[Order Date]],"MMM")</f>
        <v>Jun</v>
      </c>
      <c r="F1217" s="4" t="s">
        <v>11</v>
      </c>
      <c r="G1217" s="4" t="s">
        <v>39</v>
      </c>
      <c r="H1217" s="4" t="s">
        <v>2</v>
      </c>
      <c r="I1217" s="4" t="s">
        <v>13</v>
      </c>
      <c r="J1217" s="4" t="s">
        <v>34</v>
      </c>
      <c r="K1217" s="4" t="s">
        <v>45</v>
      </c>
      <c r="L1217" s="9">
        <v>1</v>
      </c>
      <c r="M1217" s="6">
        <v>50.13</v>
      </c>
      <c r="N1217" s="7">
        <v>0.15</v>
      </c>
      <c r="O1217" s="6">
        <v>22.22</v>
      </c>
      <c r="P1217" s="6">
        <f t="shared" si="72"/>
        <v>42.610500000000002</v>
      </c>
      <c r="Q1217" s="6">
        <f t="shared" si="73"/>
        <v>22.22</v>
      </c>
      <c r="R1217" s="6">
        <f t="shared" si="74"/>
        <v>20.390500000000003</v>
      </c>
      <c r="S1217" s="8">
        <f t="shared" si="75"/>
        <v>0.47853228664296366</v>
      </c>
      <c r="T1217" s="5">
        <f>YEAR(SalesDataTable[[#This Row],[Order Date]])</f>
        <v>2026</v>
      </c>
    </row>
    <row r="1218" spans="1:20" ht="15.6">
      <c r="A1218" s="2">
        <v>3273</v>
      </c>
      <c r="B1218" s="3">
        <v>46200</v>
      </c>
      <c r="C1218" s="13">
        <f>YEAR(SalesDataTable[[#This Row],[Order Date]])</f>
        <v>2026</v>
      </c>
      <c r="D1218" s="4" t="str">
        <f>"Q"&amp;ROUNDUP(MONTH(SalesDataTable[[#This Row],[Order Date]])/3,0)</f>
        <v>Q2</v>
      </c>
      <c r="E1218" s="4" t="str">
        <f>TEXT(SalesDataTable[[#This Row],[Order Date]],"MMM")</f>
        <v>Jun</v>
      </c>
      <c r="F1218" s="4" t="s">
        <v>11</v>
      </c>
      <c r="G1218" s="4" t="s">
        <v>18</v>
      </c>
      <c r="H1218" s="4" t="s">
        <v>2</v>
      </c>
      <c r="I1218" s="4" t="s">
        <v>16</v>
      </c>
      <c r="J1218" s="4" t="s">
        <v>23</v>
      </c>
      <c r="K1218" s="4" t="s">
        <v>24</v>
      </c>
      <c r="L1218" s="9">
        <v>2</v>
      </c>
      <c r="M1218" s="6">
        <v>345.82</v>
      </c>
      <c r="N1218" s="7">
        <v>0.05</v>
      </c>
      <c r="O1218" s="6">
        <v>196.24</v>
      </c>
      <c r="P1218" s="6">
        <f t="shared" ref="P1218:P1281" si="76">L1218*M1218*(1-N1218)</f>
        <v>657.05799999999999</v>
      </c>
      <c r="Q1218" s="6">
        <f t="shared" ref="Q1218:Q1281" si="77">L1218*O1218</f>
        <v>392.48</v>
      </c>
      <c r="R1218" s="6">
        <f t="shared" ref="R1218:R1281" si="78">P1218-Q1218</f>
        <v>264.57799999999997</v>
      </c>
      <c r="S1218" s="8">
        <f t="shared" ref="S1218:S1281" si="79">IFERROR(R1218/P1218,0)</f>
        <v>0.40267069269379563</v>
      </c>
      <c r="T1218" s="5">
        <f>YEAR(SalesDataTable[[#This Row],[Order Date]])</f>
        <v>2026</v>
      </c>
    </row>
    <row r="1219" spans="1:20" ht="15.6">
      <c r="A1219" s="2">
        <v>5041</v>
      </c>
      <c r="B1219" s="3">
        <v>46200</v>
      </c>
      <c r="C1219" s="13">
        <f>YEAR(SalesDataTable[[#This Row],[Order Date]])</f>
        <v>2026</v>
      </c>
      <c r="D1219" s="4" t="str">
        <f>"Q"&amp;ROUNDUP(MONTH(SalesDataTable[[#This Row],[Order Date]])/3,0)</f>
        <v>Q2</v>
      </c>
      <c r="E1219" s="4" t="str">
        <f>TEXT(SalesDataTable[[#This Row],[Order Date]],"MMM")</f>
        <v>Jun</v>
      </c>
      <c r="F1219" s="4" t="s">
        <v>0</v>
      </c>
      <c r="G1219" s="4" t="s">
        <v>50</v>
      </c>
      <c r="H1219" s="4" t="s">
        <v>19</v>
      </c>
      <c r="I1219" s="4" t="s">
        <v>13</v>
      </c>
      <c r="J1219" s="4" t="s">
        <v>23</v>
      </c>
      <c r="K1219" s="4" t="s">
        <v>51</v>
      </c>
      <c r="L1219" s="9">
        <v>1</v>
      </c>
      <c r="M1219" s="6">
        <v>126.12</v>
      </c>
      <c r="N1219" s="7">
        <v>0</v>
      </c>
      <c r="O1219" s="6">
        <v>62.18</v>
      </c>
      <c r="P1219" s="6">
        <f t="shared" si="76"/>
        <v>126.12</v>
      </c>
      <c r="Q1219" s="6">
        <f t="shared" si="77"/>
        <v>62.18</v>
      </c>
      <c r="R1219" s="6">
        <f t="shared" si="78"/>
        <v>63.940000000000005</v>
      </c>
      <c r="S1219" s="8">
        <f t="shared" si="79"/>
        <v>0.50697748176339996</v>
      </c>
      <c r="T1219" s="5">
        <f>YEAR(SalesDataTable[[#This Row],[Order Date]])</f>
        <v>2026</v>
      </c>
    </row>
    <row r="1220" spans="1:20" ht="15.6">
      <c r="A1220" s="2">
        <v>312</v>
      </c>
      <c r="B1220" s="3">
        <v>46201</v>
      </c>
      <c r="C1220" s="13">
        <f>YEAR(SalesDataTable[[#This Row],[Order Date]])</f>
        <v>2026</v>
      </c>
      <c r="D1220" s="4" t="str">
        <f>"Q"&amp;ROUNDUP(MONTH(SalesDataTable[[#This Row],[Order Date]])/3,0)</f>
        <v>Q2</v>
      </c>
      <c r="E1220" s="4" t="str">
        <f>TEXT(SalesDataTable[[#This Row],[Order Date]],"MMM")</f>
        <v>Jun</v>
      </c>
      <c r="F1220" s="4" t="s">
        <v>20</v>
      </c>
      <c r="G1220" s="4" t="s">
        <v>31</v>
      </c>
      <c r="H1220" s="4" t="s">
        <v>28</v>
      </c>
      <c r="I1220" s="4" t="s">
        <v>3</v>
      </c>
      <c r="J1220" s="4" t="s">
        <v>34</v>
      </c>
      <c r="K1220" s="4" t="s">
        <v>42</v>
      </c>
      <c r="L1220" s="9">
        <v>1</v>
      </c>
      <c r="M1220" s="6">
        <v>36</v>
      </c>
      <c r="N1220" s="7">
        <v>0</v>
      </c>
      <c r="O1220" s="6">
        <v>13.95</v>
      </c>
      <c r="P1220" s="6">
        <f t="shared" si="76"/>
        <v>36</v>
      </c>
      <c r="Q1220" s="6">
        <f t="shared" si="77"/>
        <v>13.95</v>
      </c>
      <c r="R1220" s="6">
        <f t="shared" si="78"/>
        <v>22.05</v>
      </c>
      <c r="S1220" s="8">
        <f t="shared" si="79"/>
        <v>0.61250000000000004</v>
      </c>
      <c r="T1220" s="5">
        <f>YEAR(SalesDataTable[[#This Row],[Order Date]])</f>
        <v>2026</v>
      </c>
    </row>
    <row r="1221" spans="1:20" ht="15.6">
      <c r="A1221" s="2">
        <v>647</v>
      </c>
      <c r="B1221" s="3">
        <v>46201</v>
      </c>
      <c r="C1221" s="13">
        <f>YEAR(SalesDataTable[[#This Row],[Order Date]])</f>
        <v>2026</v>
      </c>
      <c r="D1221" s="4" t="str">
        <f>"Q"&amp;ROUNDUP(MONTH(SalesDataTable[[#This Row],[Order Date]])/3,0)</f>
        <v>Q2</v>
      </c>
      <c r="E1221" s="4" t="str">
        <f>TEXT(SalesDataTable[[#This Row],[Order Date]],"MMM")</f>
        <v>Jun</v>
      </c>
      <c r="F1221" s="4" t="s">
        <v>0</v>
      </c>
      <c r="G1221" s="4" t="s">
        <v>1</v>
      </c>
      <c r="H1221" s="4" t="s">
        <v>2</v>
      </c>
      <c r="I1221" s="4" t="s">
        <v>3</v>
      </c>
      <c r="J1221" s="4" t="s">
        <v>14</v>
      </c>
      <c r="K1221" s="4" t="s">
        <v>48</v>
      </c>
      <c r="L1221" s="9">
        <v>1</v>
      </c>
      <c r="M1221" s="6">
        <v>162.25</v>
      </c>
      <c r="N1221" s="7">
        <v>0.05</v>
      </c>
      <c r="O1221" s="6">
        <v>89.28</v>
      </c>
      <c r="P1221" s="6">
        <f t="shared" si="76"/>
        <v>154.13749999999999</v>
      </c>
      <c r="Q1221" s="6">
        <f t="shared" si="77"/>
        <v>89.28</v>
      </c>
      <c r="R1221" s="6">
        <f t="shared" si="78"/>
        <v>64.857499999999987</v>
      </c>
      <c r="S1221" s="8">
        <f t="shared" si="79"/>
        <v>0.42077690373854509</v>
      </c>
      <c r="T1221" s="5">
        <f>YEAR(SalesDataTable[[#This Row],[Order Date]])</f>
        <v>2026</v>
      </c>
    </row>
    <row r="1222" spans="1:20" ht="15.6">
      <c r="A1222" s="2">
        <v>708</v>
      </c>
      <c r="B1222" s="3">
        <v>46201</v>
      </c>
      <c r="C1222" s="13">
        <f>YEAR(SalesDataTable[[#This Row],[Order Date]])</f>
        <v>2026</v>
      </c>
      <c r="D1222" s="4" t="str">
        <f>"Q"&amp;ROUNDUP(MONTH(SalesDataTable[[#This Row],[Order Date]])/3,0)</f>
        <v>Q2</v>
      </c>
      <c r="E1222" s="4" t="str">
        <f>TEXT(SalesDataTable[[#This Row],[Order Date]],"MMM")</f>
        <v>Jun</v>
      </c>
      <c r="F1222" s="4" t="s">
        <v>6</v>
      </c>
      <c r="G1222" s="4" t="s">
        <v>41</v>
      </c>
      <c r="H1222" s="4" t="s">
        <v>2</v>
      </c>
      <c r="I1222" s="4" t="s">
        <v>3</v>
      </c>
      <c r="J1222" s="4" t="s">
        <v>9</v>
      </c>
      <c r="K1222" s="4" t="s">
        <v>37</v>
      </c>
      <c r="L1222" s="9">
        <v>1</v>
      </c>
      <c r="M1222" s="6">
        <v>150.44</v>
      </c>
      <c r="N1222" s="7">
        <v>0</v>
      </c>
      <c r="O1222" s="6">
        <v>80.5</v>
      </c>
      <c r="P1222" s="6">
        <f t="shared" si="76"/>
        <v>150.44</v>
      </c>
      <c r="Q1222" s="6">
        <f t="shared" si="77"/>
        <v>80.5</v>
      </c>
      <c r="R1222" s="6">
        <f t="shared" si="78"/>
        <v>69.94</v>
      </c>
      <c r="S1222" s="8">
        <f t="shared" si="79"/>
        <v>0.46490295134272797</v>
      </c>
      <c r="T1222" s="5">
        <f>YEAR(SalesDataTable[[#This Row],[Order Date]])</f>
        <v>2026</v>
      </c>
    </row>
    <row r="1223" spans="1:20" ht="15.6">
      <c r="A1223" s="2">
        <v>886</v>
      </c>
      <c r="B1223" s="3">
        <v>46201</v>
      </c>
      <c r="C1223" s="13">
        <f>YEAR(SalesDataTable[[#This Row],[Order Date]])</f>
        <v>2026</v>
      </c>
      <c r="D1223" s="4" t="str">
        <f>"Q"&amp;ROUNDUP(MONTH(SalesDataTable[[#This Row],[Order Date]])/3,0)</f>
        <v>Q2</v>
      </c>
      <c r="E1223" s="4" t="str">
        <f>TEXT(SalesDataTable[[#This Row],[Order Date]],"MMM")</f>
        <v>Jun</v>
      </c>
      <c r="F1223" s="4" t="s">
        <v>0</v>
      </c>
      <c r="G1223" s="4" t="s">
        <v>1</v>
      </c>
      <c r="H1223" s="4" t="s">
        <v>19</v>
      </c>
      <c r="I1223" s="4" t="s">
        <v>16</v>
      </c>
      <c r="J1223" s="4" t="s">
        <v>23</v>
      </c>
      <c r="K1223" s="4" t="s">
        <v>51</v>
      </c>
      <c r="L1223" s="9">
        <v>2</v>
      </c>
      <c r="M1223" s="6">
        <v>126.17</v>
      </c>
      <c r="N1223" s="7">
        <v>0.05</v>
      </c>
      <c r="O1223" s="6">
        <v>61.13</v>
      </c>
      <c r="P1223" s="6">
        <f t="shared" si="76"/>
        <v>239.72299999999998</v>
      </c>
      <c r="Q1223" s="6">
        <f t="shared" si="77"/>
        <v>122.26</v>
      </c>
      <c r="R1223" s="6">
        <f t="shared" si="78"/>
        <v>117.46299999999998</v>
      </c>
      <c r="S1223" s="8">
        <f t="shared" si="79"/>
        <v>0.48999470221881081</v>
      </c>
      <c r="T1223" s="5">
        <f>YEAR(SalesDataTable[[#This Row],[Order Date]])</f>
        <v>2026</v>
      </c>
    </row>
    <row r="1224" spans="1:20" ht="15.6">
      <c r="A1224" s="2">
        <v>944</v>
      </c>
      <c r="B1224" s="3">
        <v>46201</v>
      </c>
      <c r="C1224" s="13">
        <f>YEAR(SalesDataTable[[#This Row],[Order Date]])</f>
        <v>2026</v>
      </c>
      <c r="D1224" s="4" t="str">
        <f>"Q"&amp;ROUNDUP(MONTH(SalesDataTable[[#This Row],[Order Date]])/3,0)</f>
        <v>Q2</v>
      </c>
      <c r="E1224" s="4" t="str">
        <f>TEXT(SalesDataTable[[#This Row],[Order Date]],"MMM")</f>
        <v>Jun</v>
      </c>
      <c r="F1224" s="4" t="s">
        <v>20</v>
      </c>
      <c r="G1224" s="4" t="s">
        <v>31</v>
      </c>
      <c r="H1224" s="4" t="s">
        <v>28</v>
      </c>
      <c r="I1224" s="4" t="s">
        <v>3</v>
      </c>
      <c r="J1224" s="4" t="s">
        <v>23</v>
      </c>
      <c r="K1224" s="4" t="s">
        <v>40</v>
      </c>
      <c r="L1224" s="9">
        <v>2</v>
      </c>
      <c r="M1224" s="6">
        <v>83.72</v>
      </c>
      <c r="N1224" s="7">
        <v>0</v>
      </c>
      <c r="O1224" s="6">
        <v>38.96</v>
      </c>
      <c r="P1224" s="6">
        <f t="shared" si="76"/>
        <v>167.44</v>
      </c>
      <c r="Q1224" s="6">
        <f t="shared" si="77"/>
        <v>77.92</v>
      </c>
      <c r="R1224" s="6">
        <f t="shared" si="78"/>
        <v>89.52</v>
      </c>
      <c r="S1224" s="8">
        <f t="shared" si="79"/>
        <v>0.53463927376970855</v>
      </c>
      <c r="T1224" s="5">
        <f>YEAR(SalesDataTable[[#This Row],[Order Date]])</f>
        <v>2026</v>
      </c>
    </row>
    <row r="1225" spans="1:20" ht="15.6">
      <c r="A1225" s="2">
        <v>1050</v>
      </c>
      <c r="B1225" s="3">
        <v>46201</v>
      </c>
      <c r="C1225" s="13">
        <f>YEAR(SalesDataTable[[#This Row],[Order Date]])</f>
        <v>2026</v>
      </c>
      <c r="D1225" s="4" t="str">
        <f>"Q"&amp;ROUNDUP(MONTH(SalesDataTable[[#This Row],[Order Date]])/3,0)</f>
        <v>Q2</v>
      </c>
      <c r="E1225" s="4" t="str">
        <f>TEXT(SalesDataTable[[#This Row],[Order Date]],"MMM")</f>
        <v>Jun</v>
      </c>
      <c r="F1225" s="4" t="s">
        <v>20</v>
      </c>
      <c r="G1225" s="4" t="s">
        <v>33</v>
      </c>
      <c r="H1225" s="4" t="s">
        <v>28</v>
      </c>
      <c r="I1225" s="4" t="s">
        <v>13</v>
      </c>
      <c r="J1225" s="4" t="s">
        <v>9</v>
      </c>
      <c r="K1225" s="4" t="s">
        <v>46</v>
      </c>
      <c r="L1225" s="9">
        <v>1</v>
      </c>
      <c r="M1225" s="6">
        <v>70.58</v>
      </c>
      <c r="N1225" s="7">
        <v>0</v>
      </c>
      <c r="O1225" s="6">
        <v>32.78</v>
      </c>
      <c r="P1225" s="6">
        <f t="shared" si="76"/>
        <v>70.58</v>
      </c>
      <c r="Q1225" s="6">
        <f t="shared" si="77"/>
        <v>32.78</v>
      </c>
      <c r="R1225" s="6">
        <f t="shared" si="78"/>
        <v>37.799999999999997</v>
      </c>
      <c r="S1225" s="8">
        <f t="shared" si="79"/>
        <v>0.53556248228960046</v>
      </c>
      <c r="T1225" s="5">
        <f>YEAR(SalesDataTable[[#This Row],[Order Date]])</f>
        <v>2026</v>
      </c>
    </row>
    <row r="1226" spans="1:20" ht="15.6">
      <c r="A1226" s="2">
        <v>1677</v>
      </c>
      <c r="B1226" s="3">
        <v>46201</v>
      </c>
      <c r="C1226" s="13">
        <f>YEAR(SalesDataTable[[#This Row],[Order Date]])</f>
        <v>2026</v>
      </c>
      <c r="D1226" s="4" t="str">
        <f>"Q"&amp;ROUNDUP(MONTH(SalesDataTable[[#This Row],[Order Date]])/3,0)</f>
        <v>Q2</v>
      </c>
      <c r="E1226" s="4" t="str">
        <f>TEXT(SalesDataTable[[#This Row],[Order Date]],"MMM")</f>
        <v>Jun</v>
      </c>
      <c r="F1226" s="4" t="s">
        <v>20</v>
      </c>
      <c r="G1226" s="4" t="s">
        <v>47</v>
      </c>
      <c r="H1226" s="4" t="s">
        <v>8</v>
      </c>
      <c r="I1226" s="4" t="s">
        <v>16</v>
      </c>
      <c r="J1226" s="4" t="s">
        <v>23</v>
      </c>
      <c r="K1226" s="4" t="s">
        <v>40</v>
      </c>
      <c r="L1226" s="9">
        <v>5</v>
      </c>
      <c r="M1226" s="6">
        <v>81.96</v>
      </c>
      <c r="N1226" s="7">
        <v>0.05</v>
      </c>
      <c r="O1226" s="6">
        <v>39.130000000000003</v>
      </c>
      <c r="P1226" s="6">
        <f t="shared" si="76"/>
        <v>389.30999999999995</v>
      </c>
      <c r="Q1226" s="6">
        <f t="shared" si="77"/>
        <v>195.65</v>
      </c>
      <c r="R1226" s="6">
        <f t="shared" si="78"/>
        <v>193.65999999999994</v>
      </c>
      <c r="S1226" s="8">
        <f t="shared" si="79"/>
        <v>0.497444196141892</v>
      </c>
      <c r="T1226" s="5">
        <f>YEAR(SalesDataTable[[#This Row],[Order Date]])</f>
        <v>2026</v>
      </c>
    </row>
    <row r="1227" spans="1:20" ht="15.6">
      <c r="A1227" s="2">
        <v>2109</v>
      </c>
      <c r="B1227" s="3">
        <v>46201</v>
      </c>
      <c r="C1227" s="13">
        <f>YEAR(SalesDataTable[[#This Row],[Order Date]])</f>
        <v>2026</v>
      </c>
      <c r="D1227" s="4" t="str">
        <f>"Q"&amp;ROUNDUP(MONTH(SalesDataTable[[#This Row],[Order Date]])/3,0)</f>
        <v>Q2</v>
      </c>
      <c r="E1227" s="4" t="str">
        <f>TEXT(SalesDataTable[[#This Row],[Order Date]],"MMM")</f>
        <v>Jun</v>
      </c>
      <c r="F1227" s="4" t="s">
        <v>6</v>
      </c>
      <c r="G1227" s="4" t="s">
        <v>49</v>
      </c>
      <c r="H1227" s="4" t="s">
        <v>2</v>
      </c>
      <c r="I1227" s="4" t="s">
        <v>13</v>
      </c>
      <c r="J1227" s="4" t="s">
        <v>4</v>
      </c>
      <c r="K1227" s="4" t="s">
        <v>26</v>
      </c>
      <c r="L1227" s="9">
        <v>1</v>
      </c>
      <c r="M1227" s="6">
        <v>40.67</v>
      </c>
      <c r="N1227" s="7">
        <v>0</v>
      </c>
      <c r="O1227" s="6">
        <v>16.5</v>
      </c>
      <c r="P1227" s="6">
        <f t="shared" si="76"/>
        <v>40.67</v>
      </c>
      <c r="Q1227" s="6">
        <f t="shared" si="77"/>
        <v>16.5</v>
      </c>
      <c r="R1227" s="6">
        <f t="shared" si="78"/>
        <v>24.17</v>
      </c>
      <c r="S1227" s="8">
        <f t="shared" si="79"/>
        <v>0.59429554954511932</v>
      </c>
      <c r="T1227" s="5">
        <f>YEAR(SalesDataTable[[#This Row],[Order Date]])</f>
        <v>2026</v>
      </c>
    </row>
    <row r="1228" spans="1:20" ht="15.6">
      <c r="A1228" s="2">
        <v>3688</v>
      </c>
      <c r="B1228" s="3">
        <v>46201</v>
      </c>
      <c r="C1228" s="13">
        <f>YEAR(SalesDataTable[[#This Row],[Order Date]])</f>
        <v>2026</v>
      </c>
      <c r="D1228" s="4" t="str">
        <f>"Q"&amp;ROUNDUP(MONTH(SalesDataTable[[#This Row],[Order Date]])/3,0)</f>
        <v>Q2</v>
      </c>
      <c r="E1228" s="4" t="str">
        <f>TEXT(SalesDataTable[[#This Row],[Order Date]],"MMM")</f>
        <v>Jun</v>
      </c>
      <c r="F1228" s="4" t="s">
        <v>11</v>
      </c>
      <c r="G1228" s="4" t="s">
        <v>52</v>
      </c>
      <c r="H1228" s="4" t="s">
        <v>19</v>
      </c>
      <c r="I1228" s="4" t="s">
        <v>13</v>
      </c>
      <c r="J1228" s="4" t="s">
        <v>34</v>
      </c>
      <c r="K1228" s="4" t="s">
        <v>35</v>
      </c>
      <c r="L1228" s="9">
        <v>1</v>
      </c>
      <c r="M1228" s="6">
        <v>40.94</v>
      </c>
      <c r="N1228" s="7">
        <v>0</v>
      </c>
      <c r="O1228" s="6">
        <v>14.47</v>
      </c>
      <c r="P1228" s="6">
        <f t="shared" si="76"/>
        <v>40.94</v>
      </c>
      <c r="Q1228" s="6">
        <f t="shared" si="77"/>
        <v>14.47</v>
      </c>
      <c r="R1228" s="6">
        <f t="shared" si="78"/>
        <v>26.47</v>
      </c>
      <c r="S1228" s="8">
        <f t="shared" si="79"/>
        <v>0.64655593551538837</v>
      </c>
      <c r="T1228" s="5">
        <f>YEAR(SalesDataTable[[#This Row],[Order Date]])</f>
        <v>2026</v>
      </c>
    </row>
    <row r="1229" spans="1:20" ht="15.6">
      <c r="A1229" s="2">
        <v>521</v>
      </c>
      <c r="B1229" s="3">
        <v>46202</v>
      </c>
      <c r="C1229" s="13">
        <f>YEAR(SalesDataTable[[#This Row],[Order Date]])</f>
        <v>2026</v>
      </c>
      <c r="D1229" s="4" t="str">
        <f>"Q"&amp;ROUNDUP(MONTH(SalesDataTable[[#This Row],[Order Date]])/3,0)</f>
        <v>Q2</v>
      </c>
      <c r="E1229" s="4" t="str">
        <f>TEXT(SalesDataTable[[#This Row],[Order Date]],"MMM")</f>
        <v>Jun</v>
      </c>
      <c r="F1229" s="4" t="s">
        <v>20</v>
      </c>
      <c r="G1229" s="4" t="s">
        <v>33</v>
      </c>
      <c r="H1229" s="4" t="s">
        <v>8</v>
      </c>
      <c r="I1229" s="4" t="s">
        <v>16</v>
      </c>
      <c r="J1229" s="4" t="s">
        <v>4</v>
      </c>
      <c r="K1229" s="4" t="s">
        <v>30</v>
      </c>
      <c r="L1229" s="9">
        <v>3</v>
      </c>
      <c r="M1229" s="6">
        <v>100.89</v>
      </c>
      <c r="N1229" s="7">
        <v>0.05</v>
      </c>
      <c r="O1229" s="6">
        <v>49.08</v>
      </c>
      <c r="P1229" s="6">
        <f t="shared" si="76"/>
        <v>287.53649999999999</v>
      </c>
      <c r="Q1229" s="6">
        <f t="shared" si="77"/>
        <v>147.24</v>
      </c>
      <c r="R1229" s="6">
        <f t="shared" si="78"/>
        <v>140.29649999999998</v>
      </c>
      <c r="S1229" s="8">
        <f t="shared" si="79"/>
        <v>0.48792588071427451</v>
      </c>
      <c r="T1229" s="5">
        <f>YEAR(SalesDataTable[[#This Row],[Order Date]])</f>
        <v>2026</v>
      </c>
    </row>
    <row r="1230" spans="1:20" ht="15.6">
      <c r="A1230" s="2">
        <v>557</v>
      </c>
      <c r="B1230" s="3">
        <v>46202</v>
      </c>
      <c r="C1230" s="13">
        <f>YEAR(SalesDataTable[[#This Row],[Order Date]])</f>
        <v>2026</v>
      </c>
      <c r="D1230" s="4" t="str">
        <f>"Q"&amp;ROUNDUP(MONTH(SalesDataTable[[#This Row],[Order Date]])/3,0)</f>
        <v>Q2</v>
      </c>
      <c r="E1230" s="4" t="str">
        <f>TEXT(SalesDataTable[[#This Row],[Order Date]],"MMM")</f>
        <v>Jun</v>
      </c>
      <c r="F1230" s="4" t="s">
        <v>6</v>
      </c>
      <c r="G1230" s="4" t="s">
        <v>43</v>
      </c>
      <c r="H1230" s="4" t="s">
        <v>8</v>
      </c>
      <c r="I1230" s="4" t="s">
        <v>16</v>
      </c>
      <c r="J1230" s="4" t="s">
        <v>4</v>
      </c>
      <c r="K1230" s="4" t="s">
        <v>26</v>
      </c>
      <c r="L1230" s="9">
        <v>3</v>
      </c>
      <c r="M1230" s="6">
        <v>39.78</v>
      </c>
      <c r="N1230" s="7">
        <v>0.15</v>
      </c>
      <c r="O1230" s="6">
        <v>16.850000000000001</v>
      </c>
      <c r="P1230" s="6">
        <f t="shared" si="76"/>
        <v>101.43900000000001</v>
      </c>
      <c r="Q1230" s="6">
        <f t="shared" si="77"/>
        <v>50.550000000000004</v>
      </c>
      <c r="R1230" s="6">
        <f t="shared" si="78"/>
        <v>50.889000000000003</v>
      </c>
      <c r="S1230" s="8">
        <f t="shared" si="79"/>
        <v>0.50167095495815217</v>
      </c>
      <c r="T1230" s="5">
        <f>YEAR(SalesDataTable[[#This Row],[Order Date]])</f>
        <v>2026</v>
      </c>
    </row>
    <row r="1231" spans="1:20" ht="15.6">
      <c r="A1231" s="2">
        <v>929</v>
      </c>
      <c r="B1231" s="3">
        <v>46202</v>
      </c>
      <c r="C1231" s="13">
        <f>YEAR(SalesDataTable[[#This Row],[Order Date]])</f>
        <v>2026</v>
      </c>
      <c r="D1231" s="4" t="str">
        <f>"Q"&amp;ROUNDUP(MONTH(SalesDataTable[[#This Row],[Order Date]])/3,0)</f>
        <v>Q2</v>
      </c>
      <c r="E1231" s="4" t="str">
        <f>TEXT(SalesDataTable[[#This Row],[Order Date]],"MMM")</f>
        <v>Jun</v>
      </c>
      <c r="F1231" s="4" t="s">
        <v>0</v>
      </c>
      <c r="G1231" s="4" t="s">
        <v>1</v>
      </c>
      <c r="H1231" s="4" t="s">
        <v>2</v>
      </c>
      <c r="I1231" s="4" t="s">
        <v>3</v>
      </c>
      <c r="J1231" s="4" t="s">
        <v>34</v>
      </c>
      <c r="K1231" s="4" t="s">
        <v>35</v>
      </c>
      <c r="L1231" s="9">
        <v>1</v>
      </c>
      <c r="M1231" s="6">
        <v>40.299999999999997</v>
      </c>
      <c r="N1231" s="7">
        <v>0.05</v>
      </c>
      <c r="O1231" s="6">
        <v>14.79</v>
      </c>
      <c r="P1231" s="6">
        <f t="shared" si="76"/>
        <v>38.284999999999997</v>
      </c>
      <c r="Q1231" s="6">
        <f t="shared" si="77"/>
        <v>14.79</v>
      </c>
      <c r="R1231" s="6">
        <f t="shared" si="78"/>
        <v>23.494999999999997</v>
      </c>
      <c r="S1231" s="8">
        <f t="shared" si="79"/>
        <v>0.61368682251534545</v>
      </c>
      <c r="T1231" s="5">
        <f>YEAR(SalesDataTable[[#This Row],[Order Date]])</f>
        <v>2026</v>
      </c>
    </row>
    <row r="1232" spans="1:20" ht="15.6">
      <c r="A1232" s="2">
        <v>1089</v>
      </c>
      <c r="B1232" s="3">
        <v>46202</v>
      </c>
      <c r="C1232" s="13">
        <f>YEAR(SalesDataTable[[#This Row],[Order Date]])</f>
        <v>2026</v>
      </c>
      <c r="D1232" s="4" t="str">
        <f>"Q"&amp;ROUNDUP(MONTH(SalesDataTable[[#This Row],[Order Date]])/3,0)</f>
        <v>Q2</v>
      </c>
      <c r="E1232" s="4" t="str">
        <f>TEXT(SalesDataTable[[#This Row],[Order Date]],"MMM")</f>
        <v>Jun</v>
      </c>
      <c r="F1232" s="4" t="s">
        <v>6</v>
      </c>
      <c r="G1232" s="4" t="s">
        <v>41</v>
      </c>
      <c r="H1232" s="4" t="s">
        <v>19</v>
      </c>
      <c r="I1232" s="4" t="s">
        <v>3</v>
      </c>
      <c r="J1232" s="4" t="s">
        <v>9</v>
      </c>
      <c r="K1232" s="4" t="s">
        <v>10</v>
      </c>
      <c r="L1232" s="9">
        <v>1</v>
      </c>
      <c r="M1232" s="6">
        <v>90.91</v>
      </c>
      <c r="N1232" s="7">
        <v>0.05</v>
      </c>
      <c r="O1232" s="6">
        <v>45.9</v>
      </c>
      <c r="P1232" s="6">
        <f t="shared" si="76"/>
        <v>86.364499999999992</v>
      </c>
      <c r="Q1232" s="6">
        <f t="shared" si="77"/>
        <v>45.9</v>
      </c>
      <c r="R1232" s="6">
        <f t="shared" si="78"/>
        <v>40.464499999999994</v>
      </c>
      <c r="S1232" s="8">
        <f t="shared" si="79"/>
        <v>0.46853163047316893</v>
      </c>
      <c r="T1232" s="5">
        <f>YEAR(SalesDataTable[[#This Row],[Order Date]])</f>
        <v>2026</v>
      </c>
    </row>
    <row r="1233" spans="1:20" ht="15.6">
      <c r="A1233" s="2">
        <v>1655</v>
      </c>
      <c r="B1233" s="3">
        <v>46202</v>
      </c>
      <c r="C1233" s="13">
        <f>YEAR(SalesDataTable[[#This Row],[Order Date]])</f>
        <v>2026</v>
      </c>
      <c r="D1233" s="4" t="str">
        <f>"Q"&amp;ROUNDUP(MONTH(SalesDataTable[[#This Row],[Order Date]])/3,0)</f>
        <v>Q2</v>
      </c>
      <c r="E1233" s="4" t="str">
        <f>TEXT(SalesDataTable[[#This Row],[Order Date]],"MMM")</f>
        <v>Jun</v>
      </c>
      <c r="F1233" s="4" t="s">
        <v>0</v>
      </c>
      <c r="G1233" s="4" t="s">
        <v>1</v>
      </c>
      <c r="H1233" s="4" t="s">
        <v>8</v>
      </c>
      <c r="I1233" s="4" t="s">
        <v>16</v>
      </c>
      <c r="J1233" s="4" t="s">
        <v>14</v>
      </c>
      <c r="K1233" s="4" t="s">
        <v>48</v>
      </c>
      <c r="L1233" s="9">
        <v>5</v>
      </c>
      <c r="M1233" s="6">
        <v>162.29</v>
      </c>
      <c r="N1233" s="7">
        <v>0.15</v>
      </c>
      <c r="O1233" s="6">
        <v>86.66</v>
      </c>
      <c r="P1233" s="6">
        <f t="shared" si="76"/>
        <v>689.73249999999996</v>
      </c>
      <c r="Q1233" s="6">
        <f t="shared" si="77"/>
        <v>433.29999999999995</v>
      </c>
      <c r="R1233" s="6">
        <f t="shared" si="78"/>
        <v>256.4325</v>
      </c>
      <c r="S1233" s="8">
        <f t="shared" si="79"/>
        <v>0.37178543855770174</v>
      </c>
      <c r="T1233" s="5">
        <f>YEAR(SalesDataTable[[#This Row],[Order Date]])</f>
        <v>2026</v>
      </c>
    </row>
    <row r="1234" spans="1:20" ht="15.6">
      <c r="A1234" s="2">
        <v>1897</v>
      </c>
      <c r="B1234" s="3">
        <v>46202</v>
      </c>
      <c r="C1234" s="13">
        <f>YEAR(SalesDataTable[[#This Row],[Order Date]])</f>
        <v>2026</v>
      </c>
      <c r="D1234" s="4" t="str">
        <f>"Q"&amp;ROUNDUP(MONTH(SalesDataTable[[#This Row],[Order Date]])/3,0)</f>
        <v>Q2</v>
      </c>
      <c r="E1234" s="4" t="str">
        <f>TEXT(SalesDataTable[[#This Row],[Order Date]],"MMM")</f>
        <v>Jun</v>
      </c>
      <c r="F1234" s="4" t="s">
        <v>6</v>
      </c>
      <c r="G1234" s="4" t="s">
        <v>41</v>
      </c>
      <c r="H1234" s="4" t="s">
        <v>2</v>
      </c>
      <c r="I1234" s="4" t="s">
        <v>16</v>
      </c>
      <c r="J1234" s="4" t="s">
        <v>4</v>
      </c>
      <c r="K1234" s="4" t="s">
        <v>22</v>
      </c>
      <c r="L1234" s="9">
        <v>2</v>
      </c>
      <c r="M1234" s="6">
        <v>51.03</v>
      </c>
      <c r="N1234" s="7">
        <v>0</v>
      </c>
      <c r="O1234" s="6">
        <v>22.59</v>
      </c>
      <c r="P1234" s="6">
        <f t="shared" si="76"/>
        <v>102.06</v>
      </c>
      <c r="Q1234" s="6">
        <f t="shared" si="77"/>
        <v>45.18</v>
      </c>
      <c r="R1234" s="6">
        <f t="shared" si="78"/>
        <v>56.88</v>
      </c>
      <c r="S1234" s="8">
        <f t="shared" si="79"/>
        <v>0.55731922398589062</v>
      </c>
      <c r="T1234" s="5">
        <f>YEAR(SalesDataTable[[#This Row],[Order Date]])</f>
        <v>2026</v>
      </c>
    </row>
    <row r="1235" spans="1:20" ht="15.6">
      <c r="A1235" s="2">
        <v>2417</v>
      </c>
      <c r="B1235" s="3">
        <v>46202</v>
      </c>
      <c r="C1235" s="13">
        <f>YEAR(SalesDataTable[[#This Row],[Order Date]])</f>
        <v>2026</v>
      </c>
      <c r="D1235" s="4" t="str">
        <f>"Q"&amp;ROUNDUP(MONTH(SalesDataTable[[#This Row],[Order Date]])/3,0)</f>
        <v>Q2</v>
      </c>
      <c r="E1235" s="4" t="str">
        <f>TEXT(SalesDataTable[[#This Row],[Order Date]],"MMM")</f>
        <v>Jun</v>
      </c>
      <c r="F1235" s="4" t="s">
        <v>6</v>
      </c>
      <c r="G1235" s="4" t="s">
        <v>43</v>
      </c>
      <c r="H1235" s="4" t="s">
        <v>2</v>
      </c>
      <c r="I1235" s="4" t="s">
        <v>16</v>
      </c>
      <c r="J1235" s="4" t="s">
        <v>34</v>
      </c>
      <c r="K1235" s="4" t="s">
        <v>45</v>
      </c>
      <c r="L1235" s="9">
        <v>1</v>
      </c>
      <c r="M1235" s="6">
        <v>50.67</v>
      </c>
      <c r="N1235" s="7">
        <v>0</v>
      </c>
      <c r="O1235" s="6">
        <v>22.18</v>
      </c>
      <c r="P1235" s="6">
        <f t="shared" si="76"/>
        <v>50.67</v>
      </c>
      <c r="Q1235" s="6">
        <f t="shared" si="77"/>
        <v>22.18</v>
      </c>
      <c r="R1235" s="6">
        <f t="shared" si="78"/>
        <v>28.490000000000002</v>
      </c>
      <c r="S1235" s="8">
        <f t="shared" si="79"/>
        <v>0.56226564041839355</v>
      </c>
      <c r="T1235" s="5">
        <f>YEAR(SalesDataTable[[#This Row],[Order Date]])</f>
        <v>2026</v>
      </c>
    </row>
    <row r="1236" spans="1:20" ht="15.6">
      <c r="A1236" s="2">
        <v>3474</v>
      </c>
      <c r="B1236" s="3">
        <v>46202</v>
      </c>
      <c r="C1236" s="13">
        <f>YEAR(SalesDataTable[[#This Row],[Order Date]])</f>
        <v>2026</v>
      </c>
      <c r="D1236" s="4" t="str">
        <f>"Q"&amp;ROUNDUP(MONTH(SalesDataTable[[#This Row],[Order Date]])/3,0)</f>
        <v>Q2</v>
      </c>
      <c r="E1236" s="4" t="str">
        <f>TEXT(SalesDataTable[[#This Row],[Order Date]],"MMM")</f>
        <v>Jun</v>
      </c>
      <c r="F1236" s="4" t="s">
        <v>20</v>
      </c>
      <c r="G1236" s="4" t="s">
        <v>33</v>
      </c>
      <c r="H1236" s="4" t="s">
        <v>8</v>
      </c>
      <c r="I1236" s="4" t="s">
        <v>3</v>
      </c>
      <c r="J1236" s="4" t="s">
        <v>14</v>
      </c>
      <c r="K1236" s="4" t="s">
        <v>44</v>
      </c>
      <c r="L1236" s="9">
        <v>10</v>
      </c>
      <c r="M1236" s="6">
        <v>130.62</v>
      </c>
      <c r="N1236" s="7">
        <v>0.05</v>
      </c>
      <c r="O1236" s="6">
        <v>67.05</v>
      </c>
      <c r="P1236" s="6">
        <f t="shared" si="76"/>
        <v>1240.8899999999999</v>
      </c>
      <c r="Q1236" s="6">
        <f t="shared" si="77"/>
        <v>670.5</v>
      </c>
      <c r="R1236" s="6">
        <f t="shared" si="78"/>
        <v>570.38999999999987</v>
      </c>
      <c r="S1236" s="8">
        <f t="shared" si="79"/>
        <v>0.45966201677828006</v>
      </c>
      <c r="T1236" s="5">
        <f>YEAR(SalesDataTable[[#This Row],[Order Date]])</f>
        <v>2026</v>
      </c>
    </row>
    <row r="1237" spans="1:20" ht="15.6">
      <c r="A1237" s="2">
        <v>4079</v>
      </c>
      <c r="B1237" s="3">
        <v>46202</v>
      </c>
      <c r="C1237" s="13">
        <f>YEAR(SalesDataTable[[#This Row],[Order Date]])</f>
        <v>2026</v>
      </c>
      <c r="D1237" s="4" t="str">
        <f>"Q"&amp;ROUNDUP(MONTH(SalesDataTable[[#This Row],[Order Date]])/3,0)</f>
        <v>Q2</v>
      </c>
      <c r="E1237" s="4" t="str">
        <f>TEXT(SalesDataTable[[#This Row],[Order Date]],"MMM")</f>
        <v>Jun</v>
      </c>
      <c r="F1237" s="4" t="s">
        <v>11</v>
      </c>
      <c r="G1237" s="4" t="s">
        <v>25</v>
      </c>
      <c r="H1237" s="4" t="s">
        <v>2</v>
      </c>
      <c r="I1237" s="4" t="s">
        <v>13</v>
      </c>
      <c r="J1237" s="4" t="s">
        <v>23</v>
      </c>
      <c r="K1237" s="4" t="s">
        <v>29</v>
      </c>
      <c r="L1237" s="9">
        <v>4</v>
      </c>
      <c r="M1237" s="6">
        <v>194.6</v>
      </c>
      <c r="N1237" s="7">
        <v>0</v>
      </c>
      <c r="O1237" s="6">
        <v>104.64</v>
      </c>
      <c r="P1237" s="6">
        <f t="shared" si="76"/>
        <v>778.4</v>
      </c>
      <c r="Q1237" s="6">
        <f t="shared" si="77"/>
        <v>418.56</v>
      </c>
      <c r="R1237" s="6">
        <f t="shared" si="78"/>
        <v>359.84</v>
      </c>
      <c r="S1237" s="8">
        <f t="shared" si="79"/>
        <v>0.46228160328879753</v>
      </c>
      <c r="T1237" s="5">
        <f>YEAR(SalesDataTable[[#This Row],[Order Date]])</f>
        <v>2026</v>
      </c>
    </row>
    <row r="1238" spans="1:20" ht="15.6">
      <c r="A1238" s="2">
        <v>45</v>
      </c>
      <c r="B1238" s="3">
        <v>46203</v>
      </c>
      <c r="C1238" s="13">
        <f>YEAR(SalesDataTable[[#This Row],[Order Date]])</f>
        <v>2026</v>
      </c>
      <c r="D1238" s="4" t="str">
        <f>"Q"&amp;ROUNDUP(MONTH(SalesDataTable[[#This Row],[Order Date]])/3,0)</f>
        <v>Q2</v>
      </c>
      <c r="E1238" s="4" t="str">
        <f>TEXT(SalesDataTable[[#This Row],[Order Date]],"MMM")</f>
        <v>Jun</v>
      </c>
      <c r="F1238" s="4" t="s">
        <v>11</v>
      </c>
      <c r="G1238" s="4" t="s">
        <v>12</v>
      </c>
      <c r="H1238" s="4" t="s">
        <v>19</v>
      </c>
      <c r="I1238" s="4" t="s">
        <v>13</v>
      </c>
      <c r="J1238" s="4" t="s">
        <v>9</v>
      </c>
      <c r="K1238" s="4" t="s">
        <v>10</v>
      </c>
      <c r="L1238" s="9">
        <v>1</v>
      </c>
      <c r="M1238" s="6">
        <v>94</v>
      </c>
      <c r="N1238" s="7">
        <v>0</v>
      </c>
      <c r="O1238" s="6">
        <v>45.62</v>
      </c>
      <c r="P1238" s="6">
        <f t="shared" si="76"/>
        <v>94</v>
      </c>
      <c r="Q1238" s="6">
        <f t="shared" si="77"/>
        <v>45.62</v>
      </c>
      <c r="R1238" s="6">
        <f t="shared" si="78"/>
        <v>48.38</v>
      </c>
      <c r="S1238" s="8">
        <f t="shared" si="79"/>
        <v>0.51468085106382977</v>
      </c>
      <c r="T1238" s="5">
        <f>YEAR(SalesDataTable[[#This Row],[Order Date]])</f>
        <v>2026</v>
      </c>
    </row>
    <row r="1239" spans="1:20" ht="15.6">
      <c r="A1239" s="2">
        <v>2895</v>
      </c>
      <c r="B1239" s="3">
        <v>46203</v>
      </c>
      <c r="C1239" s="13">
        <f>YEAR(SalesDataTable[[#This Row],[Order Date]])</f>
        <v>2026</v>
      </c>
      <c r="D1239" s="4" t="str">
        <f>"Q"&amp;ROUNDUP(MONTH(SalesDataTable[[#This Row],[Order Date]])/3,0)</f>
        <v>Q2</v>
      </c>
      <c r="E1239" s="4" t="str">
        <f>TEXT(SalesDataTable[[#This Row],[Order Date]],"MMM")</f>
        <v>Jun</v>
      </c>
      <c r="F1239" s="4" t="s">
        <v>20</v>
      </c>
      <c r="G1239" s="4" t="s">
        <v>33</v>
      </c>
      <c r="H1239" s="4" t="s">
        <v>2</v>
      </c>
      <c r="I1239" s="4" t="s">
        <v>3</v>
      </c>
      <c r="J1239" s="4" t="s">
        <v>34</v>
      </c>
      <c r="K1239" s="4" t="s">
        <v>35</v>
      </c>
      <c r="L1239" s="9">
        <v>2</v>
      </c>
      <c r="M1239" s="6">
        <v>40.46</v>
      </c>
      <c r="N1239" s="7">
        <v>0</v>
      </c>
      <c r="O1239" s="6">
        <v>15.15</v>
      </c>
      <c r="P1239" s="6">
        <f t="shared" si="76"/>
        <v>80.92</v>
      </c>
      <c r="Q1239" s="6">
        <f t="shared" si="77"/>
        <v>30.3</v>
      </c>
      <c r="R1239" s="6">
        <f t="shared" si="78"/>
        <v>50.620000000000005</v>
      </c>
      <c r="S1239" s="8">
        <f t="shared" si="79"/>
        <v>0.62555610479485912</v>
      </c>
      <c r="T1239" s="5">
        <f>YEAR(SalesDataTable[[#This Row],[Order Date]])</f>
        <v>2026</v>
      </c>
    </row>
    <row r="1240" spans="1:20" ht="15.6">
      <c r="A1240" s="2">
        <v>5158</v>
      </c>
      <c r="B1240" s="3">
        <v>46203</v>
      </c>
      <c r="C1240" s="13">
        <f>YEAR(SalesDataTable[[#This Row],[Order Date]])</f>
        <v>2026</v>
      </c>
      <c r="D1240" s="4" t="str">
        <f>"Q"&amp;ROUNDUP(MONTH(SalesDataTable[[#This Row],[Order Date]])/3,0)</f>
        <v>Q2</v>
      </c>
      <c r="E1240" s="4" t="str">
        <f>TEXT(SalesDataTable[[#This Row],[Order Date]],"MMM")</f>
        <v>Jun</v>
      </c>
      <c r="F1240" s="4" t="s">
        <v>6</v>
      </c>
      <c r="G1240" s="4" t="s">
        <v>27</v>
      </c>
      <c r="H1240" s="4" t="s">
        <v>19</v>
      </c>
      <c r="I1240" s="4" t="s">
        <v>13</v>
      </c>
      <c r="J1240" s="4" t="s">
        <v>9</v>
      </c>
      <c r="K1240" s="4" t="s">
        <v>37</v>
      </c>
      <c r="L1240" s="9">
        <v>1</v>
      </c>
      <c r="M1240" s="6">
        <v>156.11000000000001</v>
      </c>
      <c r="N1240" s="7">
        <v>0</v>
      </c>
      <c r="O1240" s="6">
        <v>79.52</v>
      </c>
      <c r="P1240" s="6">
        <f t="shared" si="76"/>
        <v>156.11000000000001</v>
      </c>
      <c r="Q1240" s="6">
        <f t="shared" si="77"/>
        <v>79.52</v>
      </c>
      <c r="R1240" s="6">
        <f t="shared" si="78"/>
        <v>76.590000000000018</v>
      </c>
      <c r="S1240" s="8">
        <f t="shared" si="79"/>
        <v>0.49061559157004681</v>
      </c>
      <c r="T1240" s="5">
        <f>YEAR(SalesDataTable[[#This Row],[Order Date]])</f>
        <v>2026</v>
      </c>
    </row>
    <row r="1241" spans="1:20" ht="15.6">
      <c r="A1241" s="2">
        <v>1217</v>
      </c>
      <c r="B1241" s="3">
        <v>46204</v>
      </c>
      <c r="C1241" s="13">
        <f>YEAR(SalesDataTable[[#This Row],[Order Date]])</f>
        <v>2026</v>
      </c>
      <c r="D1241" s="4" t="str">
        <f>"Q"&amp;ROUNDUP(MONTH(SalesDataTable[[#This Row],[Order Date]])/3,0)</f>
        <v>Q3</v>
      </c>
      <c r="E1241" s="4" t="str">
        <f>TEXT(SalesDataTable[[#This Row],[Order Date]],"MMM")</f>
        <v>Jul</v>
      </c>
      <c r="F1241" s="4" t="s">
        <v>11</v>
      </c>
      <c r="G1241" s="4" t="s">
        <v>18</v>
      </c>
      <c r="H1241" s="4" t="s">
        <v>2</v>
      </c>
      <c r="I1241" s="4" t="s">
        <v>3</v>
      </c>
      <c r="J1241" s="4" t="s">
        <v>23</v>
      </c>
      <c r="K1241" s="4" t="s">
        <v>51</v>
      </c>
      <c r="L1241" s="9">
        <v>2</v>
      </c>
      <c r="M1241" s="6">
        <v>121.78</v>
      </c>
      <c r="N1241" s="7">
        <v>0.1</v>
      </c>
      <c r="O1241" s="6">
        <v>59.62</v>
      </c>
      <c r="P1241" s="6">
        <f t="shared" si="76"/>
        <v>219.20400000000001</v>
      </c>
      <c r="Q1241" s="6">
        <f t="shared" si="77"/>
        <v>119.24</v>
      </c>
      <c r="R1241" s="6">
        <f t="shared" si="78"/>
        <v>99.964000000000013</v>
      </c>
      <c r="S1241" s="8">
        <f t="shared" si="79"/>
        <v>0.45603182423678407</v>
      </c>
      <c r="T1241" s="5">
        <f>YEAR(SalesDataTable[[#This Row],[Order Date]])</f>
        <v>2026</v>
      </c>
    </row>
    <row r="1242" spans="1:20" ht="15.6">
      <c r="A1242" s="2">
        <v>2249</v>
      </c>
      <c r="B1242" s="3">
        <v>46204</v>
      </c>
      <c r="C1242" s="13">
        <f>YEAR(SalesDataTable[[#This Row],[Order Date]])</f>
        <v>2026</v>
      </c>
      <c r="D1242" s="4" t="str">
        <f>"Q"&amp;ROUNDUP(MONTH(SalesDataTable[[#This Row],[Order Date]])/3,0)</f>
        <v>Q3</v>
      </c>
      <c r="E1242" s="4" t="str">
        <f>TEXT(SalesDataTable[[#This Row],[Order Date]],"MMM")</f>
        <v>Jul</v>
      </c>
      <c r="F1242" s="4" t="s">
        <v>0</v>
      </c>
      <c r="G1242" s="4" t="s">
        <v>50</v>
      </c>
      <c r="H1242" s="4" t="s">
        <v>28</v>
      </c>
      <c r="I1242" s="4" t="s">
        <v>13</v>
      </c>
      <c r="J1242" s="4" t="s">
        <v>34</v>
      </c>
      <c r="K1242" s="4" t="s">
        <v>42</v>
      </c>
      <c r="L1242" s="9">
        <v>3</v>
      </c>
      <c r="M1242" s="6">
        <v>36.22</v>
      </c>
      <c r="N1242" s="7">
        <v>0.1</v>
      </c>
      <c r="O1242" s="6">
        <v>13.83</v>
      </c>
      <c r="P1242" s="6">
        <f t="shared" si="76"/>
        <v>97.793999999999997</v>
      </c>
      <c r="Q1242" s="6">
        <f t="shared" si="77"/>
        <v>41.49</v>
      </c>
      <c r="R1242" s="6">
        <f t="shared" si="78"/>
        <v>56.303999999999995</v>
      </c>
      <c r="S1242" s="8">
        <f t="shared" si="79"/>
        <v>0.57574084299650286</v>
      </c>
      <c r="T1242" s="5">
        <f>YEAR(SalesDataTable[[#This Row],[Order Date]])</f>
        <v>2026</v>
      </c>
    </row>
    <row r="1243" spans="1:20" ht="15.6">
      <c r="A1243" s="2">
        <v>2650</v>
      </c>
      <c r="B1243" s="3">
        <v>46204</v>
      </c>
      <c r="C1243" s="13">
        <f>YEAR(SalesDataTable[[#This Row],[Order Date]])</f>
        <v>2026</v>
      </c>
      <c r="D1243" s="4" t="str">
        <f>"Q"&amp;ROUNDUP(MONTH(SalesDataTable[[#This Row],[Order Date]])/3,0)</f>
        <v>Q3</v>
      </c>
      <c r="E1243" s="4" t="str">
        <f>TEXT(SalesDataTable[[#This Row],[Order Date]],"MMM")</f>
        <v>Jul</v>
      </c>
      <c r="F1243" s="4" t="s">
        <v>20</v>
      </c>
      <c r="G1243" s="4" t="s">
        <v>31</v>
      </c>
      <c r="H1243" s="4" t="s">
        <v>8</v>
      </c>
      <c r="I1243" s="4" t="s">
        <v>16</v>
      </c>
      <c r="J1243" s="4" t="s">
        <v>14</v>
      </c>
      <c r="K1243" s="4" t="s">
        <v>48</v>
      </c>
      <c r="L1243" s="9">
        <v>10</v>
      </c>
      <c r="M1243" s="6">
        <v>161.78</v>
      </c>
      <c r="N1243" s="7">
        <v>0.1</v>
      </c>
      <c r="O1243" s="6">
        <v>85.11</v>
      </c>
      <c r="P1243" s="6">
        <f t="shared" si="76"/>
        <v>1456.02</v>
      </c>
      <c r="Q1243" s="6">
        <f t="shared" si="77"/>
        <v>851.1</v>
      </c>
      <c r="R1243" s="6">
        <f t="shared" si="78"/>
        <v>604.91999999999996</v>
      </c>
      <c r="S1243" s="8">
        <f t="shared" si="79"/>
        <v>0.4154613260806857</v>
      </c>
      <c r="T1243" s="5">
        <f>YEAR(SalesDataTable[[#This Row],[Order Date]])</f>
        <v>2026</v>
      </c>
    </row>
    <row r="1244" spans="1:20" ht="15.6">
      <c r="A1244" s="2">
        <v>3937</v>
      </c>
      <c r="B1244" s="3">
        <v>46204</v>
      </c>
      <c r="C1244" s="13">
        <f>YEAR(SalesDataTable[[#This Row],[Order Date]])</f>
        <v>2026</v>
      </c>
      <c r="D1244" s="4" t="str">
        <f>"Q"&amp;ROUNDUP(MONTH(SalesDataTable[[#This Row],[Order Date]])/3,0)</f>
        <v>Q3</v>
      </c>
      <c r="E1244" s="4" t="str">
        <f>TEXT(SalesDataTable[[#This Row],[Order Date]],"MMM")</f>
        <v>Jul</v>
      </c>
      <c r="F1244" s="4" t="s">
        <v>20</v>
      </c>
      <c r="G1244" s="4" t="s">
        <v>31</v>
      </c>
      <c r="H1244" s="4" t="s">
        <v>2</v>
      </c>
      <c r="I1244" s="4" t="s">
        <v>16</v>
      </c>
      <c r="J1244" s="4" t="s">
        <v>23</v>
      </c>
      <c r="K1244" s="4" t="s">
        <v>51</v>
      </c>
      <c r="L1244" s="9">
        <v>3</v>
      </c>
      <c r="M1244" s="6">
        <v>126.23</v>
      </c>
      <c r="N1244" s="7">
        <v>0.05</v>
      </c>
      <c r="O1244" s="6">
        <v>61.81</v>
      </c>
      <c r="P1244" s="6">
        <f t="shared" si="76"/>
        <v>359.75549999999998</v>
      </c>
      <c r="Q1244" s="6">
        <f t="shared" si="77"/>
        <v>185.43</v>
      </c>
      <c r="R1244" s="6">
        <f t="shared" si="78"/>
        <v>174.32549999999998</v>
      </c>
      <c r="S1244" s="8">
        <f t="shared" si="79"/>
        <v>0.4845666014835075</v>
      </c>
      <c r="T1244" s="5">
        <f>YEAR(SalesDataTable[[#This Row],[Order Date]])</f>
        <v>2026</v>
      </c>
    </row>
    <row r="1245" spans="1:20" ht="15.6">
      <c r="A1245" s="2">
        <v>4122</v>
      </c>
      <c r="B1245" s="3">
        <v>46204</v>
      </c>
      <c r="C1245" s="13">
        <f>YEAR(SalesDataTable[[#This Row],[Order Date]])</f>
        <v>2026</v>
      </c>
      <c r="D1245" s="4" t="str">
        <f>"Q"&amp;ROUNDUP(MONTH(SalesDataTable[[#This Row],[Order Date]])/3,0)</f>
        <v>Q3</v>
      </c>
      <c r="E1245" s="4" t="str">
        <f>TEXT(SalesDataTable[[#This Row],[Order Date]],"MMM")</f>
        <v>Jul</v>
      </c>
      <c r="F1245" s="4" t="s">
        <v>20</v>
      </c>
      <c r="G1245" s="4" t="s">
        <v>33</v>
      </c>
      <c r="H1245" s="4" t="s">
        <v>2</v>
      </c>
      <c r="I1245" s="4" t="s">
        <v>3</v>
      </c>
      <c r="J1245" s="4" t="s">
        <v>4</v>
      </c>
      <c r="K1245" s="4" t="s">
        <v>5</v>
      </c>
      <c r="L1245" s="9">
        <v>4</v>
      </c>
      <c r="M1245" s="6">
        <v>79.97</v>
      </c>
      <c r="N1245" s="7">
        <v>0.1</v>
      </c>
      <c r="O1245" s="6">
        <v>43.36</v>
      </c>
      <c r="P1245" s="6">
        <f t="shared" si="76"/>
        <v>287.892</v>
      </c>
      <c r="Q1245" s="6">
        <f t="shared" si="77"/>
        <v>173.44</v>
      </c>
      <c r="R1245" s="6">
        <f t="shared" si="78"/>
        <v>114.452</v>
      </c>
      <c r="S1245" s="8">
        <f t="shared" si="79"/>
        <v>0.39755185972517471</v>
      </c>
      <c r="T1245" s="5">
        <f>YEAR(SalesDataTable[[#This Row],[Order Date]])</f>
        <v>2026</v>
      </c>
    </row>
    <row r="1246" spans="1:20" ht="15.6">
      <c r="A1246" s="2">
        <v>4589</v>
      </c>
      <c r="B1246" s="3">
        <v>46204</v>
      </c>
      <c r="C1246" s="13">
        <f>YEAR(SalesDataTable[[#This Row],[Order Date]])</f>
        <v>2026</v>
      </c>
      <c r="D1246" s="4" t="str">
        <f>"Q"&amp;ROUNDUP(MONTH(SalesDataTable[[#This Row],[Order Date]])/3,0)</f>
        <v>Q3</v>
      </c>
      <c r="E1246" s="4" t="str">
        <f>TEXT(SalesDataTable[[#This Row],[Order Date]],"MMM")</f>
        <v>Jul</v>
      </c>
      <c r="F1246" s="4" t="s">
        <v>20</v>
      </c>
      <c r="G1246" s="4" t="s">
        <v>33</v>
      </c>
      <c r="H1246" s="4" t="s">
        <v>19</v>
      </c>
      <c r="I1246" s="4" t="s">
        <v>13</v>
      </c>
      <c r="J1246" s="4" t="s">
        <v>4</v>
      </c>
      <c r="K1246" s="4" t="s">
        <v>30</v>
      </c>
      <c r="L1246" s="9">
        <v>2</v>
      </c>
      <c r="M1246" s="6">
        <v>102.37</v>
      </c>
      <c r="N1246" s="7">
        <v>0</v>
      </c>
      <c r="O1246" s="6">
        <v>50.25</v>
      </c>
      <c r="P1246" s="6">
        <f t="shared" si="76"/>
        <v>204.74</v>
      </c>
      <c r="Q1246" s="6">
        <f t="shared" si="77"/>
        <v>100.5</v>
      </c>
      <c r="R1246" s="6">
        <f t="shared" si="78"/>
        <v>104.24000000000001</v>
      </c>
      <c r="S1246" s="8">
        <f t="shared" si="79"/>
        <v>0.50913353521539517</v>
      </c>
      <c r="T1246" s="5">
        <f>YEAR(SalesDataTable[[#This Row],[Order Date]])</f>
        <v>2026</v>
      </c>
    </row>
    <row r="1247" spans="1:20" ht="15.6">
      <c r="A1247" s="2">
        <v>4873</v>
      </c>
      <c r="B1247" s="3">
        <v>46204</v>
      </c>
      <c r="C1247" s="13">
        <f>YEAR(SalesDataTable[[#This Row],[Order Date]])</f>
        <v>2026</v>
      </c>
      <c r="D1247" s="4" t="str">
        <f>"Q"&amp;ROUNDUP(MONTH(SalesDataTable[[#This Row],[Order Date]])/3,0)</f>
        <v>Q3</v>
      </c>
      <c r="E1247" s="4" t="str">
        <f>TEXT(SalesDataTable[[#This Row],[Order Date]],"MMM")</f>
        <v>Jul</v>
      </c>
      <c r="F1247" s="4" t="s">
        <v>20</v>
      </c>
      <c r="G1247" s="4" t="s">
        <v>47</v>
      </c>
      <c r="H1247" s="4" t="s">
        <v>2</v>
      </c>
      <c r="I1247" s="4" t="s">
        <v>13</v>
      </c>
      <c r="J1247" s="4" t="s">
        <v>4</v>
      </c>
      <c r="K1247" s="4" t="s">
        <v>30</v>
      </c>
      <c r="L1247" s="9">
        <v>1</v>
      </c>
      <c r="M1247" s="6">
        <v>102.13</v>
      </c>
      <c r="N1247" s="7">
        <v>0</v>
      </c>
      <c r="O1247" s="6">
        <v>49.17</v>
      </c>
      <c r="P1247" s="6">
        <f t="shared" si="76"/>
        <v>102.13</v>
      </c>
      <c r="Q1247" s="6">
        <f t="shared" si="77"/>
        <v>49.17</v>
      </c>
      <c r="R1247" s="6">
        <f t="shared" si="78"/>
        <v>52.959999999999994</v>
      </c>
      <c r="S1247" s="8">
        <f t="shared" si="79"/>
        <v>0.5185547831195535</v>
      </c>
      <c r="T1247" s="5">
        <f>YEAR(SalesDataTable[[#This Row],[Order Date]])</f>
        <v>2026</v>
      </c>
    </row>
    <row r="1248" spans="1:20" ht="15.6">
      <c r="A1248" s="2">
        <v>729</v>
      </c>
      <c r="B1248" s="3">
        <v>46205</v>
      </c>
      <c r="C1248" s="13">
        <f>YEAR(SalesDataTable[[#This Row],[Order Date]])</f>
        <v>2026</v>
      </c>
      <c r="D1248" s="4" t="str">
        <f>"Q"&amp;ROUNDUP(MONTH(SalesDataTable[[#This Row],[Order Date]])/3,0)</f>
        <v>Q3</v>
      </c>
      <c r="E1248" s="4" t="str">
        <f>TEXT(SalesDataTable[[#This Row],[Order Date]],"MMM")</f>
        <v>Jul</v>
      </c>
      <c r="F1248" s="4" t="s">
        <v>11</v>
      </c>
      <c r="G1248" s="4" t="s">
        <v>12</v>
      </c>
      <c r="H1248" s="4" t="s">
        <v>2</v>
      </c>
      <c r="I1248" s="4" t="s">
        <v>3</v>
      </c>
      <c r="J1248" s="4" t="s">
        <v>14</v>
      </c>
      <c r="K1248" s="4" t="s">
        <v>48</v>
      </c>
      <c r="L1248" s="9">
        <v>1</v>
      </c>
      <c r="M1248" s="6">
        <v>161.82</v>
      </c>
      <c r="N1248" s="7">
        <v>0</v>
      </c>
      <c r="O1248" s="6">
        <v>87.15</v>
      </c>
      <c r="P1248" s="6">
        <f t="shared" si="76"/>
        <v>161.82</v>
      </c>
      <c r="Q1248" s="6">
        <f t="shared" si="77"/>
        <v>87.15</v>
      </c>
      <c r="R1248" s="6">
        <f t="shared" si="78"/>
        <v>74.669999999999987</v>
      </c>
      <c r="S1248" s="8">
        <f t="shared" si="79"/>
        <v>0.46143863552094916</v>
      </c>
      <c r="T1248" s="5">
        <f>YEAR(SalesDataTable[[#This Row],[Order Date]])</f>
        <v>2026</v>
      </c>
    </row>
    <row r="1249" spans="1:20" ht="15.6">
      <c r="A1249" s="2">
        <v>906</v>
      </c>
      <c r="B1249" s="3">
        <v>46205</v>
      </c>
      <c r="C1249" s="13">
        <f>YEAR(SalesDataTable[[#This Row],[Order Date]])</f>
        <v>2026</v>
      </c>
      <c r="D1249" s="4" t="str">
        <f>"Q"&amp;ROUNDUP(MONTH(SalesDataTable[[#This Row],[Order Date]])/3,0)</f>
        <v>Q3</v>
      </c>
      <c r="E1249" s="4" t="str">
        <f>TEXT(SalesDataTable[[#This Row],[Order Date]],"MMM")</f>
        <v>Jul</v>
      </c>
      <c r="F1249" s="4" t="s">
        <v>20</v>
      </c>
      <c r="G1249" s="4" t="s">
        <v>33</v>
      </c>
      <c r="H1249" s="4" t="s">
        <v>2</v>
      </c>
      <c r="I1249" s="4" t="s">
        <v>13</v>
      </c>
      <c r="J1249" s="4" t="s">
        <v>4</v>
      </c>
      <c r="K1249" s="4" t="s">
        <v>5</v>
      </c>
      <c r="L1249" s="9">
        <v>2</v>
      </c>
      <c r="M1249" s="6">
        <v>83.29</v>
      </c>
      <c r="N1249" s="7">
        <v>0</v>
      </c>
      <c r="O1249" s="6">
        <v>42.45</v>
      </c>
      <c r="P1249" s="6">
        <f t="shared" si="76"/>
        <v>166.58</v>
      </c>
      <c r="Q1249" s="6">
        <f t="shared" si="77"/>
        <v>84.9</v>
      </c>
      <c r="R1249" s="6">
        <f t="shared" si="78"/>
        <v>81.680000000000007</v>
      </c>
      <c r="S1249" s="8">
        <f t="shared" si="79"/>
        <v>0.49033497418657701</v>
      </c>
      <c r="T1249" s="5">
        <f>YEAR(SalesDataTable[[#This Row],[Order Date]])</f>
        <v>2026</v>
      </c>
    </row>
    <row r="1250" spans="1:20" ht="15.6">
      <c r="A1250" s="2">
        <v>1531</v>
      </c>
      <c r="B1250" s="3">
        <v>46205</v>
      </c>
      <c r="C1250" s="13">
        <f>YEAR(SalesDataTable[[#This Row],[Order Date]])</f>
        <v>2026</v>
      </c>
      <c r="D1250" s="4" t="str">
        <f>"Q"&amp;ROUNDUP(MONTH(SalesDataTable[[#This Row],[Order Date]])/3,0)</f>
        <v>Q3</v>
      </c>
      <c r="E1250" s="4" t="str">
        <f>TEXT(SalesDataTable[[#This Row],[Order Date]],"MMM")</f>
        <v>Jul</v>
      </c>
      <c r="F1250" s="4" t="s">
        <v>11</v>
      </c>
      <c r="G1250" s="4" t="s">
        <v>52</v>
      </c>
      <c r="H1250" s="4" t="s">
        <v>2</v>
      </c>
      <c r="I1250" s="4" t="s">
        <v>13</v>
      </c>
      <c r="J1250" s="4" t="s">
        <v>14</v>
      </c>
      <c r="K1250" s="4" t="s">
        <v>44</v>
      </c>
      <c r="L1250" s="9">
        <v>2</v>
      </c>
      <c r="M1250" s="6">
        <v>136.72999999999999</v>
      </c>
      <c r="N1250" s="7">
        <v>0</v>
      </c>
      <c r="O1250" s="6">
        <v>66.03</v>
      </c>
      <c r="P1250" s="6">
        <f t="shared" si="76"/>
        <v>273.45999999999998</v>
      </c>
      <c r="Q1250" s="6">
        <f t="shared" si="77"/>
        <v>132.06</v>
      </c>
      <c r="R1250" s="6">
        <f t="shared" si="78"/>
        <v>141.39999999999998</v>
      </c>
      <c r="S1250" s="8">
        <f t="shared" si="79"/>
        <v>0.5170774519125283</v>
      </c>
      <c r="T1250" s="5">
        <f>YEAR(SalesDataTable[[#This Row],[Order Date]])</f>
        <v>2026</v>
      </c>
    </row>
    <row r="1251" spans="1:20" ht="15.6">
      <c r="A1251" s="2">
        <v>1683</v>
      </c>
      <c r="B1251" s="3">
        <v>46205</v>
      </c>
      <c r="C1251" s="13">
        <f>YEAR(SalesDataTable[[#This Row],[Order Date]])</f>
        <v>2026</v>
      </c>
      <c r="D1251" s="4" t="str">
        <f>"Q"&amp;ROUNDUP(MONTH(SalesDataTable[[#This Row],[Order Date]])/3,0)</f>
        <v>Q3</v>
      </c>
      <c r="E1251" s="4" t="str">
        <f>TEXT(SalesDataTable[[#This Row],[Order Date]],"MMM")</f>
        <v>Jul</v>
      </c>
      <c r="F1251" s="4" t="s">
        <v>11</v>
      </c>
      <c r="G1251" s="4" t="s">
        <v>12</v>
      </c>
      <c r="H1251" s="4" t="s">
        <v>28</v>
      </c>
      <c r="I1251" s="4" t="s">
        <v>3</v>
      </c>
      <c r="J1251" s="4" t="s">
        <v>9</v>
      </c>
      <c r="K1251" s="4" t="s">
        <v>37</v>
      </c>
      <c r="L1251" s="9">
        <v>2</v>
      </c>
      <c r="M1251" s="6">
        <v>152.44</v>
      </c>
      <c r="N1251" s="7">
        <v>0</v>
      </c>
      <c r="O1251" s="6">
        <v>81.23</v>
      </c>
      <c r="P1251" s="6">
        <f t="shared" si="76"/>
        <v>304.88</v>
      </c>
      <c r="Q1251" s="6">
        <f t="shared" si="77"/>
        <v>162.46</v>
      </c>
      <c r="R1251" s="6">
        <f t="shared" si="78"/>
        <v>142.41999999999999</v>
      </c>
      <c r="S1251" s="8">
        <f t="shared" si="79"/>
        <v>0.46713461033849379</v>
      </c>
      <c r="T1251" s="5">
        <f>YEAR(SalesDataTable[[#This Row],[Order Date]])</f>
        <v>2026</v>
      </c>
    </row>
    <row r="1252" spans="1:20" ht="15.6">
      <c r="A1252" s="2">
        <v>2363</v>
      </c>
      <c r="B1252" s="3">
        <v>46205</v>
      </c>
      <c r="C1252" s="13">
        <f>YEAR(SalesDataTable[[#This Row],[Order Date]])</f>
        <v>2026</v>
      </c>
      <c r="D1252" s="4" t="str">
        <f>"Q"&amp;ROUNDUP(MONTH(SalesDataTable[[#This Row],[Order Date]])/3,0)</f>
        <v>Q3</v>
      </c>
      <c r="E1252" s="4" t="str">
        <f>TEXT(SalesDataTable[[#This Row],[Order Date]],"MMM")</f>
        <v>Jul</v>
      </c>
      <c r="F1252" s="4" t="s">
        <v>20</v>
      </c>
      <c r="G1252" s="4" t="s">
        <v>31</v>
      </c>
      <c r="H1252" s="4" t="s">
        <v>2</v>
      </c>
      <c r="I1252" s="4" t="s">
        <v>13</v>
      </c>
      <c r="J1252" s="4" t="s">
        <v>9</v>
      </c>
      <c r="K1252" s="4" t="s">
        <v>46</v>
      </c>
      <c r="L1252" s="9">
        <v>2</v>
      </c>
      <c r="M1252" s="6">
        <v>71.28</v>
      </c>
      <c r="N1252" s="7">
        <v>0.1</v>
      </c>
      <c r="O1252" s="6">
        <v>32.67</v>
      </c>
      <c r="P1252" s="6">
        <f t="shared" si="76"/>
        <v>128.304</v>
      </c>
      <c r="Q1252" s="6">
        <f t="shared" si="77"/>
        <v>65.34</v>
      </c>
      <c r="R1252" s="6">
        <f t="shared" si="78"/>
        <v>62.963999999999999</v>
      </c>
      <c r="S1252" s="8">
        <f t="shared" si="79"/>
        <v>0.4907407407407407</v>
      </c>
      <c r="T1252" s="5">
        <f>YEAR(SalesDataTable[[#This Row],[Order Date]])</f>
        <v>2026</v>
      </c>
    </row>
    <row r="1253" spans="1:20" ht="15.6">
      <c r="A1253" s="2">
        <v>3858</v>
      </c>
      <c r="B1253" s="3">
        <v>46205</v>
      </c>
      <c r="C1253" s="13">
        <f>YEAR(SalesDataTable[[#This Row],[Order Date]])</f>
        <v>2026</v>
      </c>
      <c r="D1253" s="4" t="str">
        <f>"Q"&amp;ROUNDUP(MONTH(SalesDataTable[[#This Row],[Order Date]])/3,0)</f>
        <v>Q3</v>
      </c>
      <c r="E1253" s="4" t="str">
        <f>TEXT(SalesDataTable[[#This Row],[Order Date]],"MMM")</f>
        <v>Jul</v>
      </c>
      <c r="F1253" s="4" t="s">
        <v>11</v>
      </c>
      <c r="G1253" s="4" t="s">
        <v>18</v>
      </c>
      <c r="H1253" s="4" t="s">
        <v>28</v>
      </c>
      <c r="I1253" s="4" t="s">
        <v>3</v>
      </c>
      <c r="J1253" s="4" t="s">
        <v>4</v>
      </c>
      <c r="K1253" s="4" t="s">
        <v>5</v>
      </c>
      <c r="L1253" s="9">
        <v>1</v>
      </c>
      <c r="M1253" s="6">
        <v>80.290000000000006</v>
      </c>
      <c r="N1253" s="7">
        <v>0.1</v>
      </c>
      <c r="O1253" s="6">
        <v>43.47</v>
      </c>
      <c r="P1253" s="6">
        <f t="shared" si="76"/>
        <v>72.26100000000001</v>
      </c>
      <c r="Q1253" s="6">
        <f t="shared" si="77"/>
        <v>43.47</v>
      </c>
      <c r="R1253" s="6">
        <f t="shared" si="78"/>
        <v>28.791000000000011</v>
      </c>
      <c r="S1253" s="8">
        <f t="shared" si="79"/>
        <v>0.39843068875326948</v>
      </c>
      <c r="T1253" s="5">
        <f>YEAR(SalesDataTable[[#This Row],[Order Date]])</f>
        <v>2026</v>
      </c>
    </row>
    <row r="1254" spans="1:20" ht="15.6">
      <c r="A1254" s="2">
        <v>4233</v>
      </c>
      <c r="B1254" s="3">
        <v>46205</v>
      </c>
      <c r="C1254" s="13">
        <f>YEAR(SalesDataTable[[#This Row],[Order Date]])</f>
        <v>2026</v>
      </c>
      <c r="D1254" s="4" t="str">
        <f>"Q"&amp;ROUNDUP(MONTH(SalesDataTable[[#This Row],[Order Date]])/3,0)</f>
        <v>Q3</v>
      </c>
      <c r="E1254" s="4" t="str">
        <f>TEXT(SalesDataTable[[#This Row],[Order Date]],"MMM")</f>
        <v>Jul</v>
      </c>
      <c r="F1254" s="4" t="s">
        <v>6</v>
      </c>
      <c r="G1254" s="4" t="s">
        <v>27</v>
      </c>
      <c r="H1254" s="4" t="s">
        <v>28</v>
      </c>
      <c r="I1254" s="4" t="s">
        <v>13</v>
      </c>
      <c r="J1254" s="4" t="s">
        <v>9</v>
      </c>
      <c r="K1254" s="4" t="s">
        <v>17</v>
      </c>
      <c r="L1254" s="9">
        <v>1</v>
      </c>
      <c r="M1254" s="6">
        <v>142.38</v>
      </c>
      <c r="N1254" s="7">
        <v>0.05</v>
      </c>
      <c r="O1254" s="6">
        <v>77.17</v>
      </c>
      <c r="P1254" s="6">
        <f t="shared" si="76"/>
        <v>135.261</v>
      </c>
      <c r="Q1254" s="6">
        <f t="shared" si="77"/>
        <v>77.17</v>
      </c>
      <c r="R1254" s="6">
        <f t="shared" si="78"/>
        <v>58.090999999999994</v>
      </c>
      <c r="S1254" s="8">
        <f t="shared" si="79"/>
        <v>0.42947338848596417</v>
      </c>
      <c r="T1254" s="5">
        <f>YEAR(SalesDataTable[[#This Row],[Order Date]])</f>
        <v>2026</v>
      </c>
    </row>
    <row r="1255" spans="1:20" ht="15.6">
      <c r="A1255" s="2">
        <v>5071</v>
      </c>
      <c r="B1255" s="3">
        <v>46205</v>
      </c>
      <c r="C1255" s="13">
        <f>YEAR(SalesDataTable[[#This Row],[Order Date]])</f>
        <v>2026</v>
      </c>
      <c r="D1255" s="4" t="str">
        <f>"Q"&amp;ROUNDUP(MONTH(SalesDataTable[[#This Row],[Order Date]])/3,0)</f>
        <v>Q3</v>
      </c>
      <c r="E1255" s="4" t="str">
        <f>TEXT(SalesDataTable[[#This Row],[Order Date]],"MMM")</f>
        <v>Jul</v>
      </c>
      <c r="F1255" s="4" t="s">
        <v>20</v>
      </c>
      <c r="G1255" s="4" t="s">
        <v>31</v>
      </c>
      <c r="H1255" s="4" t="s">
        <v>2</v>
      </c>
      <c r="I1255" s="4" t="s">
        <v>13</v>
      </c>
      <c r="J1255" s="4" t="s">
        <v>9</v>
      </c>
      <c r="K1255" s="4" t="s">
        <v>10</v>
      </c>
      <c r="L1255" s="9">
        <v>3</v>
      </c>
      <c r="M1255" s="6">
        <v>91.47</v>
      </c>
      <c r="N1255" s="7">
        <v>0.05</v>
      </c>
      <c r="O1255" s="6">
        <v>45.6</v>
      </c>
      <c r="P1255" s="6">
        <f t="shared" si="76"/>
        <v>260.68949999999995</v>
      </c>
      <c r="Q1255" s="6">
        <f t="shared" si="77"/>
        <v>136.80000000000001</v>
      </c>
      <c r="R1255" s="6">
        <f t="shared" si="78"/>
        <v>123.88949999999994</v>
      </c>
      <c r="S1255" s="8">
        <f t="shared" si="79"/>
        <v>0.47523778287963253</v>
      </c>
      <c r="T1255" s="5">
        <f>YEAR(SalesDataTable[[#This Row],[Order Date]])</f>
        <v>2026</v>
      </c>
    </row>
    <row r="1256" spans="1:20" ht="15.6">
      <c r="A1256" s="2">
        <v>5174</v>
      </c>
      <c r="B1256" s="3">
        <v>46205</v>
      </c>
      <c r="C1256" s="13">
        <f>YEAR(SalesDataTable[[#This Row],[Order Date]])</f>
        <v>2026</v>
      </c>
      <c r="D1256" s="4" t="str">
        <f>"Q"&amp;ROUNDUP(MONTH(SalesDataTable[[#This Row],[Order Date]])/3,0)</f>
        <v>Q3</v>
      </c>
      <c r="E1256" s="4" t="str">
        <f>TEXT(SalesDataTable[[#This Row],[Order Date]],"MMM")</f>
        <v>Jul</v>
      </c>
      <c r="F1256" s="4" t="s">
        <v>6</v>
      </c>
      <c r="G1256" s="4" t="s">
        <v>41</v>
      </c>
      <c r="H1256" s="4" t="s">
        <v>19</v>
      </c>
      <c r="I1256" s="4" t="s">
        <v>13</v>
      </c>
      <c r="J1256" s="4" t="s">
        <v>14</v>
      </c>
      <c r="K1256" s="4" t="s">
        <v>32</v>
      </c>
      <c r="L1256" s="9">
        <v>1</v>
      </c>
      <c r="M1256" s="6">
        <v>45.92</v>
      </c>
      <c r="N1256" s="7">
        <v>0.05</v>
      </c>
      <c r="O1256" s="6">
        <v>17.91</v>
      </c>
      <c r="P1256" s="6">
        <f t="shared" si="76"/>
        <v>43.624000000000002</v>
      </c>
      <c r="Q1256" s="6">
        <f t="shared" si="77"/>
        <v>17.91</v>
      </c>
      <c r="R1256" s="6">
        <f t="shared" si="78"/>
        <v>25.714000000000002</v>
      </c>
      <c r="S1256" s="8">
        <f t="shared" si="79"/>
        <v>0.58944617641665142</v>
      </c>
      <c r="T1256" s="5">
        <f>YEAR(SalesDataTable[[#This Row],[Order Date]])</f>
        <v>2026</v>
      </c>
    </row>
    <row r="1257" spans="1:20" ht="15.6">
      <c r="A1257" s="2">
        <v>727</v>
      </c>
      <c r="B1257" s="3">
        <v>46206</v>
      </c>
      <c r="C1257" s="13">
        <f>YEAR(SalesDataTable[[#This Row],[Order Date]])</f>
        <v>2026</v>
      </c>
      <c r="D1257" s="4" t="str">
        <f>"Q"&amp;ROUNDUP(MONTH(SalesDataTable[[#This Row],[Order Date]])/3,0)</f>
        <v>Q3</v>
      </c>
      <c r="E1257" s="4" t="str">
        <f>TEXT(SalesDataTable[[#This Row],[Order Date]],"MMM")</f>
        <v>Jul</v>
      </c>
      <c r="F1257" s="4" t="s">
        <v>20</v>
      </c>
      <c r="G1257" s="4" t="s">
        <v>21</v>
      </c>
      <c r="H1257" s="4" t="s">
        <v>19</v>
      </c>
      <c r="I1257" s="4" t="s">
        <v>13</v>
      </c>
      <c r="J1257" s="4" t="s">
        <v>34</v>
      </c>
      <c r="K1257" s="4" t="s">
        <v>42</v>
      </c>
      <c r="L1257" s="9">
        <v>1</v>
      </c>
      <c r="M1257" s="6">
        <v>36.01</v>
      </c>
      <c r="N1257" s="7">
        <v>0</v>
      </c>
      <c r="O1257" s="6">
        <v>14.11</v>
      </c>
      <c r="P1257" s="6">
        <f t="shared" si="76"/>
        <v>36.01</v>
      </c>
      <c r="Q1257" s="6">
        <f t="shared" si="77"/>
        <v>14.11</v>
      </c>
      <c r="R1257" s="6">
        <f t="shared" si="78"/>
        <v>21.9</v>
      </c>
      <c r="S1257" s="8">
        <f t="shared" si="79"/>
        <v>0.60816439877811723</v>
      </c>
      <c r="T1257" s="5">
        <f>YEAR(SalesDataTable[[#This Row],[Order Date]])</f>
        <v>2026</v>
      </c>
    </row>
    <row r="1258" spans="1:20" ht="15.6">
      <c r="A1258" s="2">
        <v>1546</v>
      </c>
      <c r="B1258" s="3">
        <v>46206</v>
      </c>
      <c r="C1258" s="13">
        <f>YEAR(SalesDataTable[[#This Row],[Order Date]])</f>
        <v>2026</v>
      </c>
      <c r="D1258" s="4" t="str">
        <f>"Q"&amp;ROUNDUP(MONTH(SalesDataTable[[#This Row],[Order Date]])/3,0)</f>
        <v>Q3</v>
      </c>
      <c r="E1258" s="4" t="str">
        <f>TEXT(SalesDataTable[[#This Row],[Order Date]],"MMM")</f>
        <v>Jul</v>
      </c>
      <c r="F1258" s="4" t="s">
        <v>20</v>
      </c>
      <c r="G1258" s="4" t="s">
        <v>47</v>
      </c>
      <c r="H1258" s="4" t="s">
        <v>2</v>
      </c>
      <c r="I1258" s="4" t="s">
        <v>16</v>
      </c>
      <c r="J1258" s="4" t="s">
        <v>14</v>
      </c>
      <c r="K1258" s="4" t="s">
        <v>48</v>
      </c>
      <c r="L1258" s="9">
        <v>1</v>
      </c>
      <c r="M1258" s="6">
        <v>165.8</v>
      </c>
      <c r="N1258" s="7">
        <v>0.1</v>
      </c>
      <c r="O1258" s="6">
        <v>88.32</v>
      </c>
      <c r="P1258" s="6">
        <f t="shared" si="76"/>
        <v>149.22000000000003</v>
      </c>
      <c r="Q1258" s="6">
        <f t="shared" si="77"/>
        <v>88.32</v>
      </c>
      <c r="R1258" s="6">
        <f t="shared" si="78"/>
        <v>60.900000000000034</v>
      </c>
      <c r="S1258" s="8">
        <f t="shared" si="79"/>
        <v>0.40812223562525146</v>
      </c>
      <c r="T1258" s="5">
        <f>YEAR(SalesDataTable[[#This Row],[Order Date]])</f>
        <v>2026</v>
      </c>
    </row>
    <row r="1259" spans="1:20" ht="15.6">
      <c r="A1259" s="2">
        <v>3610</v>
      </c>
      <c r="B1259" s="3">
        <v>46206</v>
      </c>
      <c r="C1259" s="13">
        <f>YEAR(SalesDataTable[[#This Row],[Order Date]])</f>
        <v>2026</v>
      </c>
      <c r="D1259" s="4" t="str">
        <f>"Q"&amp;ROUNDUP(MONTH(SalesDataTable[[#This Row],[Order Date]])/3,0)</f>
        <v>Q3</v>
      </c>
      <c r="E1259" s="4" t="str">
        <f>TEXT(SalesDataTable[[#This Row],[Order Date]],"MMM")</f>
        <v>Jul</v>
      </c>
      <c r="F1259" s="4" t="s">
        <v>11</v>
      </c>
      <c r="G1259" s="4" t="s">
        <v>12</v>
      </c>
      <c r="H1259" s="4" t="s">
        <v>8</v>
      </c>
      <c r="I1259" s="4" t="s">
        <v>16</v>
      </c>
      <c r="J1259" s="4" t="s">
        <v>34</v>
      </c>
      <c r="K1259" s="4" t="s">
        <v>35</v>
      </c>
      <c r="L1259" s="9">
        <v>5</v>
      </c>
      <c r="M1259" s="6">
        <v>40.36</v>
      </c>
      <c r="N1259" s="7">
        <v>0.15</v>
      </c>
      <c r="O1259" s="6">
        <v>14.57</v>
      </c>
      <c r="P1259" s="6">
        <f t="shared" si="76"/>
        <v>171.53</v>
      </c>
      <c r="Q1259" s="6">
        <f t="shared" si="77"/>
        <v>72.849999999999994</v>
      </c>
      <c r="R1259" s="6">
        <f t="shared" si="78"/>
        <v>98.68</v>
      </c>
      <c r="S1259" s="8">
        <f t="shared" si="79"/>
        <v>0.57529295167026184</v>
      </c>
      <c r="T1259" s="5">
        <f>YEAR(SalesDataTable[[#This Row],[Order Date]])</f>
        <v>2026</v>
      </c>
    </row>
    <row r="1260" spans="1:20" ht="15.6">
      <c r="A1260" s="2">
        <v>3931</v>
      </c>
      <c r="B1260" s="3">
        <v>46206</v>
      </c>
      <c r="C1260" s="13">
        <f>YEAR(SalesDataTable[[#This Row],[Order Date]])</f>
        <v>2026</v>
      </c>
      <c r="D1260" s="4" t="str">
        <f>"Q"&amp;ROUNDUP(MONTH(SalesDataTable[[#This Row],[Order Date]])/3,0)</f>
        <v>Q3</v>
      </c>
      <c r="E1260" s="4" t="str">
        <f>TEXT(SalesDataTable[[#This Row],[Order Date]],"MMM")</f>
        <v>Jul</v>
      </c>
      <c r="F1260" s="4" t="s">
        <v>11</v>
      </c>
      <c r="G1260" s="4" t="s">
        <v>52</v>
      </c>
      <c r="H1260" s="4" t="s">
        <v>8</v>
      </c>
      <c r="I1260" s="4" t="s">
        <v>16</v>
      </c>
      <c r="J1260" s="4" t="s">
        <v>9</v>
      </c>
      <c r="K1260" s="4" t="s">
        <v>17</v>
      </c>
      <c r="L1260" s="9">
        <v>12</v>
      </c>
      <c r="M1260" s="6">
        <v>143.77000000000001</v>
      </c>
      <c r="N1260" s="7">
        <v>0.1</v>
      </c>
      <c r="O1260" s="6">
        <v>81.680000000000007</v>
      </c>
      <c r="P1260" s="6">
        <f t="shared" si="76"/>
        <v>1552.7160000000003</v>
      </c>
      <c r="Q1260" s="6">
        <f t="shared" si="77"/>
        <v>980.16000000000008</v>
      </c>
      <c r="R1260" s="6">
        <f t="shared" si="78"/>
        <v>572.55600000000027</v>
      </c>
      <c r="S1260" s="8">
        <f t="shared" si="79"/>
        <v>0.3687448316369511</v>
      </c>
      <c r="T1260" s="5">
        <f>YEAR(SalesDataTable[[#This Row],[Order Date]])</f>
        <v>2026</v>
      </c>
    </row>
    <row r="1261" spans="1:20" ht="15.6">
      <c r="A1261" s="2">
        <v>3942</v>
      </c>
      <c r="B1261" s="3">
        <v>46206</v>
      </c>
      <c r="C1261" s="13">
        <f>YEAR(SalesDataTable[[#This Row],[Order Date]])</f>
        <v>2026</v>
      </c>
      <c r="D1261" s="4" t="str">
        <f>"Q"&amp;ROUNDUP(MONTH(SalesDataTable[[#This Row],[Order Date]])/3,0)</f>
        <v>Q3</v>
      </c>
      <c r="E1261" s="4" t="str">
        <f>TEXT(SalesDataTable[[#This Row],[Order Date]],"MMM")</f>
        <v>Jul</v>
      </c>
      <c r="F1261" s="4" t="s">
        <v>6</v>
      </c>
      <c r="G1261" s="4" t="s">
        <v>43</v>
      </c>
      <c r="H1261" s="4" t="s">
        <v>2</v>
      </c>
      <c r="I1261" s="4" t="s">
        <v>13</v>
      </c>
      <c r="J1261" s="4" t="s">
        <v>9</v>
      </c>
      <c r="K1261" s="4" t="s">
        <v>46</v>
      </c>
      <c r="L1261" s="9">
        <v>2</v>
      </c>
      <c r="M1261" s="6">
        <v>70.5</v>
      </c>
      <c r="N1261" s="7">
        <v>0</v>
      </c>
      <c r="O1261" s="6">
        <v>32.51</v>
      </c>
      <c r="P1261" s="6">
        <f t="shared" si="76"/>
        <v>141</v>
      </c>
      <c r="Q1261" s="6">
        <f t="shared" si="77"/>
        <v>65.02</v>
      </c>
      <c r="R1261" s="6">
        <f t="shared" si="78"/>
        <v>75.98</v>
      </c>
      <c r="S1261" s="8">
        <f t="shared" si="79"/>
        <v>0.53886524822695037</v>
      </c>
      <c r="T1261" s="5">
        <f>YEAR(SalesDataTable[[#This Row],[Order Date]])</f>
        <v>2026</v>
      </c>
    </row>
    <row r="1262" spans="1:20" ht="15.6">
      <c r="A1262" s="2">
        <v>4165</v>
      </c>
      <c r="B1262" s="3">
        <v>46206</v>
      </c>
      <c r="C1262" s="13">
        <f>YEAR(SalesDataTable[[#This Row],[Order Date]])</f>
        <v>2026</v>
      </c>
      <c r="D1262" s="4" t="str">
        <f>"Q"&amp;ROUNDUP(MONTH(SalesDataTable[[#This Row],[Order Date]])/3,0)</f>
        <v>Q3</v>
      </c>
      <c r="E1262" s="4" t="str">
        <f>TEXT(SalesDataTable[[#This Row],[Order Date]],"MMM")</f>
        <v>Jul</v>
      </c>
      <c r="F1262" s="4" t="s">
        <v>6</v>
      </c>
      <c r="G1262" s="4" t="s">
        <v>49</v>
      </c>
      <c r="H1262" s="4" t="s">
        <v>2</v>
      </c>
      <c r="I1262" s="4" t="s">
        <v>13</v>
      </c>
      <c r="J1262" s="4" t="s">
        <v>9</v>
      </c>
      <c r="K1262" s="4" t="s">
        <v>37</v>
      </c>
      <c r="L1262" s="9">
        <v>2</v>
      </c>
      <c r="M1262" s="6">
        <v>152.88999999999999</v>
      </c>
      <c r="N1262" s="7">
        <v>0</v>
      </c>
      <c r="O1262" s="6">
        <v>81.34</v>
      </c>
      <c r="P1262" s="6">
        <f t="shared" si="76"/>
        <v>305.77999999999997</v>
      </c>
      <c r="Q1262" s="6">
        <f t="shared" si="77"/>
        <v>162.68</v>
      </c>
      <c r="R1262" s="6">
        <f t="shared" si="78"/>
        <v>143.09999999999997</v>
      </c>
      <c r="S1262" s="8">
        <f t="shared" si="79"/>
        <v>0.46798351756164558</v>
      </c>
      <c r="T1262" s="5">
        <f>YEAR(SalesDataTable[[#This Row],[Order Date]])</f>
        <v>2026</v>
      </c>
    </row>
    <row r="1263" spans="1:20" ht="15.6">
      <c r="A1263" s="2">
        <v>1149</v>
      </c>
      <c r="B1263" s="3">
        <v>46207</v>
      </c>
      <c r="C1263" s="13">
        <f>YEAR(SalesDataTable[[#This Row],[Order Date]])</f>
        <v>2026</v>
      </c>
      <c r="D1263" s="4" t="str">
        <f>"Q"&amp;ROUNDUP(MONTH(SalesDataTable[[#This Row],[Order Date]])/3,0)</f>
        <v>Q3</v>
      </c>
      <c r="E1263" s="4" t="str">
        <f>TEXT(SalesDataTable[[#This Row],[Order Date]],"MMM")</f>
        <v>Jul</v>
      </c>
      <c r="F1263" s="4" t="s">
        <v>0</v>
      </c>
      <c r="G1263" s="4" t="s">
        <v>50</v>
      </c>
      <c r="H1263" s="4" t="s">
        <v>2</v>
      </c>
      <c r="I1263" s="4" t="s">
        <v>13</v>
      </c>
      <c r="J1263" s="4" t="s">
        <v>4</v>
      </c>
      <c r="K1263" s="4" t="s">
        <v>5</v>
      </c>
      <c r="L1263" s="9">
        <v>2</v>
      </c>
      <c r="M1263" s="6">
        <v>81.900000000000006</v>
      </c>
      <c r="N1263" s="7">
        <v>0</v>
      </c>
      <c r="O1263" s="6">
        <v>42.61</v>
      </c>
      <c r="P1263" s="6">
        <f t="shared" si="76"/>
        <v>163.80000000000001</v>
      </c>
      <c r="Q1263" s="6">
        <f t="shared" si="77"/>
        <v>85.22</v>
      </c>
      <c r="R1263" s="6">
        <f t="shared" si="78"/>
        <v>78.580000000000013</v>
      </c>
      <c r="S1263" s="8">
        <f t="shared" si="79"/>
        <v>0.47973137973137975</v>
      </c>
      <c r="T1263" s="5">
        <f>YEAR(SalesDataTable[[#This Row],[Order Date]])</f>
        <v>2026</v>
      </c>
    </row>
    <row r="1264" spans="1:20" ht="15.6">
      <c r="A1264" s="2">
        <v>1310</v>
      </c>
      <c r="B1264" s="3">
        <v>46207</v>
      </c>
      <c r="C1264" s="13">
        <f>YEAR(SalesDataTable[[#This Row],[Order Date]])</f>
        <v>2026</v>
      </c>
      <c r="D1264" s="4" t="str">
        <f>"Q"&amp;ROUNDUP(MONTH(SalesDataTable[[#This Row],[Order Date]])/3,0)</f>
        <v>Q3</v>
      </c>
      <c r="E1264" s="4" t="str">
        <f>TEXT(SalesDataTable[[#This Row],[Order Date]],"MMM")</f>
        <v>Jul</v>
      </c>
      <c r="F1264" s="4" t="s">
        <v>11</v>
      </c>
      <c r="G1264" s="4" t="s">
        <v>39</v>
      </c>
      <c r="H1264" s="4" t="s">
        <v>19</v>
      </c>
      <c r="I1264" s="4" t="s">
        <v>13</v>
      </c>
      <c r="J1264" s="4" t="s">
        <v>4</v>
      </c>
      <c r="K1264" s="4" t="s">
        <v>30</v>
      </c>
      <c r="L1264" s="9">
        <v>1</v>
      </c>
      <c r="M1264" s="6">
        <v>103.58</v>
      </c>
      <c r="N1264" s="7">
        <v>0</v>
      </c>
      <c r="O1264" s="6">
        <v>51.94</v>
      </c>
      <c r="P1264" s="6">
        <f t="shared" si="76"/>
        <v>103.58</v>
      </c>
      <c r="Q1264" s="6">
        <f t="shared" si="77"/>
        <v>51.94</v>
      </c>
      <c r="R1264" s="6">
        <f t="shared" si="78"/>
        <v>51.64</v>
      </c>
      <c r="S1264" s="8">
        <f t="shared" si="79"/>
        <v>0.49855184398532537</v>
      </c>
      <c r="T1264" s="5">
        <f>YEAR(SalesDataTable[[#This Row],[Order Date]])</f>
        <v>2026</v>
      </c>
    </row>
    <row r="1265" spans="1:20" ht="15.6">
      <c r="A1265" s="2">
        <v>2352</v>
      </c>
      <c r="B1265" s="3">
        <v>46207</v>
      </c>
      <c r="C1265" s="13">
        <f>YEAR(SalesDataTable[[#This Row],[Order Date]])</f>
        <v>2026</v>
      </c>
      <c r="D1265" s="4" t="str">
        <f>"Q"&amp;ROUNDUP(MONTH(SalesDataTable[[#This Row],[Order Date]])/3,0)</f>
        <v>Q3</v>
      </c>
      <c r="E1265" s="4" t="str">
        <f>TEXT(SalesDataTable[[#This Row],[Order Date]],"MMM")</f>
        <v>Jul</v>
      </c>
      <c r="F1265" s="4" t="s">
        <v>11</v>
      </c>
      <c r="G1265" s="4" t="s">
        <v>18</v>
      </c>
      <c r="H1265" s="4" t="s">
        <v>8</v>
      </c>
      <c r="I1265" s="4" t="s">
        <v>3</v>
      </c>
      <c r="J1265" s="4" t="s">
        <v>9</v>
      </c>
      <c r="K1265" s="4" t="s">
        <v>46</v>
      </c>
      <c r="L1265" s="9">
        <v>4</v>
      </c>
      <c r="M1265" s="6">
        <v>69.7</v>
      </c>
      <c r="N1265" s="7">
        <v>0.1</v>
      </c>
      <c r="O1265" s="6">
        <v>32.799999999999997</v>
      </c>
      <c r="P1265" s="6">
        <f t="shared" si="76"/>
        <v>250.92000000000002</v>
      </c>
      <c r="Q1265" s="6">
        <f t="shared" si="77"/>
        <v>131.19999999999999</v>
      </c>
      <c r="R1265" s="6">
        <f t="shared" si="78"/>
        <v>119.72000000000003</v>
      </c>
      <c r="S1265" s="8">
        <f t="shared" si="79"/>
        <v>0.47712418300653603</v>
      </c>
      <c r="T1265" s="5">
        <f>YEAR(SalesDataTable[[#This Row],[Order Date]])</f>
        <v>2026</v>
      </c>
    </row>
    <row r="1266" spans="1:20" ht="15.6">
      <c r="A1266" s="2">
        <v>2547</v>
      </c>
      <c r="B1266" s="3">
        <v>46207</v>
      </c>
      <c r="C1266" s="13">
        <f>YEAR(SalesDataTable[[#This Row],[Order Date]])</f>
        <v>2026</v>
      </c>
      <c r="D1266" s="4" t="str">
        <f>"Q"&amp;ROUNDUP(MONTH(SalesDataTable[[#This Row],[Order Date]])/3,0)</f>
        <v>Q3</v>
      </c>
      <c r="E1266" s="4" t="str">
        <f>TEXT(SalesDataTable[[#This Row],[Order Date]],"MMM")</f>
        <v>Jul</v>
      </c>
      <c r="F1266" s="4" t="s">
        <v>6</v>
      </c>
      <c r="G1266" s="4" t="s">
        <v>43</v>
      </c>
      <c r="H1266" s="4" t="s">
        <v>2</v>
      </c>
      <c r="I1266" s="4" t="s">
        <v>16</v>
      </c>
      <c r="J1266" s="4" t="s">
        <v>34</v>
      </c>
      <c r="K1266" s="4" t="s">
        <v>35</v>
      </c>
      <c r="L1266" s="9">
        <v>1</v>
      </c>
      <c r="M1266" s="6">
        <v>40.549999999999997</v>
      </c>
      <c r="N1266" s="7">
        <v>0.05</v>
      </c>
      <c r="O1266" s="6">
        <v>14.44</v>
      </c>
      <c r="P1266" s="6">
        <f t="shared" si="76"/>
        <v>38.522499999999994</v>
      </c>
      <c r="Q1266" s="6">
        <f t="shared" si="77"/>
        <v>14.44</v>
      </c>
      <c r="R1266" s="6">
        <f t="shared" si="78"/>
        <v>24.082499999999996</v>
      </c>
      <c r="S1266" s="8">
        <f t="shared" si="79"/>
        <v>0.62515413070283599</v>
      </c>
      <c r="T1266" s="5">
        <f>YEAR(SalesDataTable[[#This Row],[Order Date]])</f>
        <v>2026</v>
      </c>
    </row>
    <row r="1267" spans="1:20" ht="15.6">
      <c r="A1267" s="2">
        <v>2720</v>
      </c>
      <c r="B1267" s="3">
        <v>46207</v>
      </c>
      <c r="C1267" s="13">
        <f>YEAR(SalesDataTable[[#This Row],[Order Date]])</f>
        <v>2026</v>
      </c>
      <c r="D1267" s="4" t="str">
        <f>"Q"&amp;ROUNDUP(MONTH(SalesDataTable[[#This Row],[Order Date]])/3,0)</f>
        <v>Q3</v>
      </c>
      <c r="E1267" s="4" t="str">
        <f>TEXT(SalesDataTable[[#This Row],[Order Date]],"MMM")</f>
        <v>Jul</v>
      </c>
      <c r="F1267" s="4" t="s">
        <v>20</v>
      </c>
      <c r="G1267" s="4" t="s">
        <v>33</v>
      </c>
      <c r="H1267" s="4" t="s">
        <v>2</v>
      </c>
      <c r="I1267" s="4" t="s">
        <v>13</v>
      </c>
      <c r="J1267" s="4" t="s">
        <v>9</v>
      </c>
      <c r="K1267" s="4" t="s">
        <v>17</v>
      </c>
      <c r="L1267" s="9">
        <v>2</v>
      </c>
      <c r="M1267" s="6">
        <v>145.88999999999999</v>
      </c>
      <c r="N1267" s="7">
        <v>0</v>
      </c>
      <c r="O1267" s="6">
        <v>80.709999999999994</v>
      </c>
      <c r="P1267" s="6">
        <f t="shared" si="76"/>
        <v>291.77999999999997</v>
      </c>
      <c r="Q1267" s="6">
        <f t="shared" si="77"/>
        <v>161.41999999999999</v>
      </c>
      <c r="R1267" s="6">
        <f t="shared" si="78"/>
        <v>130.35999999999999</v>
      </c>
      <c r="S1267" s="8">
        <f t="shared" si="79"/>
        <v>0.4467749674412228</v>
      </c>
      <c r="T1267" s="5">
        <f>YEAR(SalesDataTable[[#This Row],[Order Date]])</f>
        <v>2026</v>
      </c>
    </row>
    <row r="1268" spans="1:20" ht="15.6">
      <c r="A1268" s="2">
        <v>3591</v>
      </c>
      <c r="B1268" s="3">
        <v>46207</v>
      </c>
      <c r="C1268" s="13">
        <f>YEAR(SalesDataTable[[#This Row],[Order Date]])</f>
        <v>2026</v>
      </c>
      <c r="D1268" s="4" t="str">
        <f>"Q"&amp;ROUNDUP(MONTH(SalesDataTable[[#This Row],[Order Date]])/3,0)</f>
        <v>Q3</v>
      </c>
      <c r="E1268" s="4" t="str">
        <f>TEXT(SalesDataTable[[#This Row],[Order Date]],"MMM")</f>
        <v>Jul</v>
      </c>
      <c r="F1268" s="4" t="s">
        <v>20</v>
      </c>
      <c r="G1268" s="4" t="s">
        <v>47</v>
      </c>
      <c r="H1268" s="4" t="s">
        <v>2</v>
      </c>
      <c r="I1268" s="4" t="s">
        <v>3</v>
      </c>
      <c r="J1268" s="4" t="s">
        <v>14</v>
      </c>
      <c r="K1268" s="4" t="s">
        <v>48</v>
      </c>
      <c r="L1268" s="9">
        <v>1</v>
      </c>
      <c r="M1268" s="6">
        <v>163.25</v>
      </c>
      <c r="N1268" s="7">
        <v>0</v>
      </c>
      <c r="O1268" s="6">
        <v>89.71</v>
      </c>
      <c r="P1268" s="6">
        <f t="shared" si="76"/>
        <v>163.25</v>
      </c>
      <c r="Q1268" s="6">
        <f t="shared" si="77"/>
        <v>89.71</v>
      </c>
      <c r="R1268" s="6">
        <f t="shared" si="78"/>
        <v>73.540000000000006</v>
      </c>
      <c r="S1268" s="8">
        <f t="shared" si="79"/>
        <v>0.45047473200612559</v>
      </c>
      <c r="T1268" s="5">
        <f>YEAR(SalesDataTable[[#This Row],[Order Date]])</f>
        <v>2026</v>
      </c>
    </row>
    <row r="1269" spans="1:20" ht="15.6">
      <c r="A1269" s="2">
        <v>3819</v>
      </c>
      <c r="B1269" s="3">
        <v>46207</v>
      </c>
      <c r="C1269" s="13">
        <f>YEAR(SalesDataTable[[#This Row],[Order Date]])</f>
        <v>2026</v>
      </c>
      <c r="D1269" s="4" t="str">
        <f>"Q"&amp;ROUNDUP(MONTH(SalesDataTable[[#This Row],[Order Date]])/3,0)</f>
        <v>Q3</v>
      </c>
      <c r="E1269" s="4" t="str">
        <f>TEXT(SalesDataTable[[#This Row],[Order Date]],"MMM")</f>
        <v>Jul</v>
      </c>
      <c r="F1269" s="4" t="s">
        <v>6</v>
      </c>
      <c r="G1269" s="4" t="s">
        <v>7</v>
      </c>
      <c r="H1269" s="4" t="s">
        <v>2</v>
      </c>
      <c r="I1269" s="4" t="s">
        <v>3</v>
      </c>
      <c r="J1269" s="4" t="s">
        <v>34</v>
      </c>
      <c r="K1269" s="4" t="s">
        <v>35</v>
      </c>
      <c r="L1269" s="9">
        <v>1</v>
      </c>
      <c r="M1269" s="6">
        <v>40.39</v>
      </c>
      <c r="N1269" s="7">
        <v>0.1</v>
      </c>
      <c r="O1269" s="6">
        <v>14.38</v>
      </c>
      <c r="P1269" s="6">
        <f t="shared" si="76"/>
        <v>36.350999999999999</v>
      </c>
      <c r="Q1269" s="6">
        <f t="shared" si="77"/>
        <v>14.38</v>
      </c>
      <c r="R1269" s="6">
        <f t="shared" si="78"/>
        <v>21.970999999999997</v>
      </c>
      <c r="S1269" s="8">
        <f t="shared" si="79"/>
        <v>0.60441253335534095</v>
      </c>
      <c r="T1269" s="5">
        <f>YEAR(SalesDataTable[[#This Row],[Order Date]])</f>
        <v>2026</v>
      </c>
    </row>
    <row r="1270" spans="1:20" ht="15.6">
      <c r="A1270" s="2">
        <v>4869</v>
      </c>
      <c r="B1270" s="3">
        <v>46207</v>
      </c>
      <c r="C1270" s="13">
        <f>YEAR(SalesDataTable[[#This Row],[Order Date]])</f>
        <v>2026</v>
      </c>
      <c r="D1270" s="4" t="str">
        <f>"Q"&amp;ROUNDUP(MONTH(SalesDataTable[[#This Row],[Order Date]])/3,0)</f>
        <v>Q3</v>
      </c>
      <c r="E1270" s="4" t="str">
        <f>TEXT(SalesDataTable[[#This Row],[Order Date]],"MMM")</f>
        <v>Jul</v>
      </c>
      <c r="F1270" s="4" t="s">
        <v>0</v>
      </c>
      <c r="G1270" s="4" t="s">
        <v>50</v>
      </c>
      <c r="H1270" s="4" t="s">
        <v>19</v>
      </c>
      <c r="I1270" s="4" t="s">
        <v>3</v>
      </c>
      <c r="J1270" s="4" t="s">
        <v>23</v>
      </c>
      <c r="K1270" s="4" t="s">
        <v>29</v>
      </c>
      <c r="L1270" s="9">
        <v>1</v>
      </c>
      <c r="M1270" s="6">
        <v>200.22</v>
      </c>
      <c r="N1270" s="7">
        <v>0</v>
      </c>
      <c r="O1270" s="6">
        <v>104.38</v>
      </c>
      <c r="P1270" s="6">
        <f t="shared" si="76"/>
        <v>200.22</v>
      </c>
      <c r="Q1270" s="6">
        <f t="shared" si="77"/>
        <v>104.38</v>
      </c>
      <c r="R1270" s="6">
        <f t="shared" si="78"/>
        <v>95.84</v>
      </c>
      <c r="S1270" s="8">
        <f t="shared" si="79"/>
        <v>0.47867345919488563</v>
      </c>
      <c r="T1270" s="5">
        <f>YEAR(SalesDataTable[[#This Row],[Order Date]])</f>
        <v>2026</v>
      </c>
    </row>
    <row r="1271" spans="1:20" ht="15.6">
      <c r="A1271" s="2">
        <v>4940</v>
      </c>
      <c r="B1271" s="3">
        <v>46207</v>
      </c>
      <c r="C1271" s="13">
        <f>YEAR(SalesDataTable[[#This Row],[Order Date]])</f>
        <v>2026</v>
      </c>
      <c r="D1271" s="4" t="str">
        <f>"Q"&amp;ROUNDUP(MONTH(SalesDataTable[[#This Row],[Order Date]])/3,0)</f>
        <v>Q3</v>
      </c>
      <c r="E1271" s="4" t="str">
        <f>TEXT(SalesDataTable[[#This Row],[Order Date]],"MMM")</f>
        <v>Jul</v>
      </c>
      <c r="F1271" s="4" t="s">
        <v>6</v>
      </c>
      <c r="G1271" s="4" t="s">
        <v>27</v>
      </c>
      <c r="H1271" s="4" t="s">
        <v>2</v>
      </c>
      <c r="I1271" s="4" t="s">
        <v>3</v>
      </c>
      <c r="J1271" s="4" t="s">
        <v>14</v>
      </c>
      <c r="K1271" s="4" t="s">
        <v>48</v>
      </c>
      <c r="L1271" s="9">
        <v>1</v>
      </c>
      <c r="M1271" s="6">
        <v>164.78</v>
      </c>
      <c r="N1271" s="7">
        <v>0.1</v>
      </c>
      <c r="O1271" s="6">
        <v>88.72</v>
      </c>
      <c r="P1271" s="6">
        <f t="shared" si="76"/>
        <v>148.30199999999999</v>
      </c>
      <c r="Q1271" s="6">
        <f t="shared" si="77"/>
        <v>88.72</v>
      </c>
      <c r="R1271" s="6">
        <f t="shared" si="78"/>
        <v>59.581999999999994</v>
      </c>
      <c r="S1271" s="8">
        <f t="shared" si="79"/>
        <v>0.4017612709201494</v>
      </c>
      <c r="T1271" s="5">
        <f>YEAR(SalesDataTable[[#This Row],[Order Date]])</f>
        <v>2026</v>
      </c>
    </row>
    <row r="1272" spans="1:20" ht="15.6">
      <c r="A1272" s="2">
        <v>5164</v>
      </c>
      <c r="B1272" s="3">
        <v>46207</v>
      </c>
      <c r="C1272" s="13">
        <f>YEAR(SalesDataTable[[#This Row],[Order Date]])</f>
        <v>2026</v>
      </c>
      <c r="D1272" s="4" t="str">
        <f>"Q"&amp;ROUNDUP(MONTH(SalesDataTable[[#This Row],[Order Date]])/3,0)</f>
        <v>Q3</v>
      </c>
      <c r="E1272" s="4" t="str">
        <f>TEXT(SalesDataTable[[#This Row],[Order Date]],"MMM")</f>
        <v>Jul</v>
      </c>
      <c r="F1272" s="4" t="s">
        <v>6</v>
      </c>
      <c r="G1272" s="4" t="s">
        <v>49</v>
      </c>
      <c r="H1272" s="4" t="s">
        <v>2</v>
      </c>
      <c r="I1272" s="4" t="s">
        <v>3</v>
      </c>
      <c r="J1272" s="4" t="s">
        <v>9</v>
      </c>
      <c r="K1272" s="4" t="s">
        <v>17</v>
      </c>
      <c r="L1272" s="9">
        <v>4</v>
      </c>
      <c r="M1272" s="6">
        <v>142.86000000000001</v>
      </c>
      <c r="N1272" s="7">
        <v>0</v>
      </c>
      <c r="O1272" s="6">
        <v>81.62</v>
      </c>
      <c r="P1272" s="6">
        <f t="shared" si="76"/>
        <v>571.44000000000005</v>
      </c>
      <c r="Q1272" s="6">
        <f t="shared" si="77"/>
        <v>326.48</v>
      </c>
      <c r="R1272" s="6">
        <f t="shared" si="78"/>
        <v>244.96000000000004</v>
      </c>
      <c r="S1272" s="8">
        <f t="shared" si="79"/>
        <v>0.42867142657146862</v>
      </c>
      <c r="T1272" s="5">
        <f>YEAR(SalesDataTable[[#This Row],[Order Date]])</f>
        <v>2026</v>
      </c>
    </row>
    <row r="1273" spans="1:20" ht="15.6">
      <c r="A1273" s="2">
        <v>659</v>
      </c>
      <c r="B1273" s="3">
        <v>46208</v>
      </c>
      <c r="C1273" s="13">
        <f>YEAR(SalesDataTable[[#This Row],[Order Date]])</f>
        <v>2026</v>
      </c>
      <c r="D1273" s="4" t="str">
        <f>"Q"&amp;ROUNDUP(MONTH(SalesDataTable[[#This Row],[Order Date]])/3,0)</f>
        <v>Q3</v>
      </c>
      <c r="E1273" s="4" t="str">
        <f>TEXT(SalesDataTable[[#This Row],[Order Date]],"MMM")</f>
        <v>Jul</v>
      </c>
      <c r="F1273" s="4" t="s">
        <v>20</v>
      </c>
      <c r="G1273" s="4" t="s">
        <v>47</v>
      </c>
      <c r="H1273" s="4" t="s">
        <v>28</v>
      </c>
      <c r="I1273" s="4" t="s">
        <v>16</v>
      </c>
      <c r="J1273" s="4" t="s">
        <v>4</v>
      </c>
      <c r="K1273" s="4" t="s">
        <v>26</v>
      </c>
      <c r="L1273" s="9">
        <v>1</v>
      </c>
      <c r="M1273" s="6">
        <v>41.18</v>
      </c>
      <c r="N1273" s="7">
        <v>0</v>
      </c>
      <c r="O1273" s="6">
        <v>16.25</v>
      </c>
      <c r="P1273" s="6">
        <f t="shared" si="76"/>
        <v>41.18</v>
      </c>
      <c r="Q1273" s="6">
        <f t="shared" si="77"/>
        <v>16.25</v>
      </c>
      <c r="R1273" s="6">
        <f t="shared" si="78"/>
        <v>24.93</v>
      </c>
      <c r="S1273" s="8">
        <f t="shared" si="79"/>
        <v>0.6053909664885867</v>
      </c>
      <c r="T1273" s="5">
        <f>YEAR(SalesDataTable[[#This Row],[Order Date]])</f>
        <v>2026</v>
      </c>
    </row>
    <row r="1274" spans="1:20" ht="15.6">
      <c r="A1274" s="2">
        <v>969</v>
      </c>
      <c r="B1274" s="3">
        <v>46208</v>
      </c>
      <c r="C1274" s="13">
        <f>YEAR(SalesDataTable[[#This Row],[Order Date]])</f>
        <v>2026</v>
      </c>
      <c r="D1274" s="4" t="str">
        <f>"Q"&amp;ROUNDUP(MONTH(SalesDataTable[[#This Row],[Order Date]])/3,0)</f>
        <v>Q3</v>
      </c>
      <c r="E1274" s="4" t="str">
        <f>TEXT(SalesDataTable[[#This Row],[Order Date]],"MMM")</f>
        <v>Jul</v>
      </c>
      <c r="F1274" s="4" t="s">
        <v>6</v>
      </c>
      <c r="G1274" s="4" t="s">
        <v>41</v>
      </c>
      <c r="H1274" s="4" t="s">
        <v>8</v>
      </c>
      <c r="I1274" s="4" t="s">
        <v>16</v>
      </c>
      <c r="J1274" s="4" t="s">
        <v>34</v>
      </c>
      <c r="K1274" s="4" t="s">
        <v>42</v>
      </c>
      <c r="L1274" s="9">
        <v>12</v>
      </c>
      <c r="M1274" s="6">
        <v>35.81</v>
      </c>
      <c r="N1274" s="7">
        <v>0.15</v>
      </c>
      <c r="O1274" s="6">
        <v>14.29</v>
      </c>
      <c r="P1274" s="6">
        <f t="shared" si="76"/>
        <v>365.262</v>
      </c>
      <c r="Q1274" s="6">
        <f t="shared" si="77"/>
        <v>171.48</v>
      </c>
      <c r="R1274" s="6">
        <f t="shared" si="78"/>
        <v>193.78200000000001</v>
      </c>
      <c r="S1274" s="8">
        <f t="shared" si="79"/>
        <v>0.53052877112866936</v>
      </c>
      <c r="T1274" s="5">
        <f>YEAR(SalesDataTable[[#This Row],[Order Date]])</f>
        <v>2026</v>
      </c>
    </row>
    <row r="1275" spans="1:20" ht="15.6">
      <c r="A1275" s="2">
        <v>1096</v>
      </c>
      <c r="B1275" s="3">
        <v>46208</v>
      </c>
      <c r="C1275" s="13">
        <f>YEAR(SalesDataTable[[#This Row],[Order Date]])</f>
        <v>2026</v>
      </c>
      <c r="D1275" s="4" t="str">
        <f>"Q"&amp;ROUNDUP(MONTH(SalesDataTable[[#This Row],[Order Date]])/3,0)</f>
        <v>Q3</v>
      </c>
      <c r="E1275" s="4" t="str">
        <f>TEXT(SalesDataTable[[#This Row],[Order Date]],"MMM")</f>
        <v>Jul</v>
      </c>
      <c r="F1275" s="4" t="s">
        <v>6</v>
      </c>
      <c r="G1275" s="4" t="s">
        <v>49</v>
      </c>
      <c r="H1275" s="4" t="s">
        <v>19</v>
      </c>
      <c r="I1275" s="4" t="s">
        <v>13</v>
      </c>
      <c r="J1275" s="4" t="s">
        <v>23</v>
      </c>
      <c r="K1275" s="4" t="s">
        <v>24</v>
      </c>
      <c r="L1275" s="9">
        <v>3</v>
      </c>
      <c r="M1275" s="6">
        <v>345.42</v>
      </c>
      <c r="N1275" s="7">
        <v>0</v>
      </c>
      <c r="O1275" s="6">
        <v>198.69</v>
      </c>
      <c r="P1275" s="6">
        <f t="shared" si="76"/>
        <v>1036.26</v>
      </c>
      <c r="Q1275" s="6">
        <f t="shared" si="77"/>
        <v>596.06999999999994</v>
      </c>
      <c r="R1275" s="6">
        <f t="shared" si="78"/>
        <v>440.19000000000005</v>
      </c>
      <c r="S1275" s="8">
        <f t="shared" si="79"/>
        <v>0.42478721556366167</v>
      </c>
      <c r="T1275" s="5">
        <f>YEAR(SalesDataTable[[#This Row],[Order Date]])</f>
        <v>2026</v>
      </c>
    </row>
    <row r="1276" spans="1:20" ht="15.6">
      <c r="A1276" s="2">
        <v>1440</v>
      </c>
      <c r="B1276" s="3">
        <v>46208</v>
      </c>
      <c r="C1276" s="13">
        <f>YEAR(SalesDataTable[[#This Row],[Order Date]])</f>
        <v>2026</v>
      </c>
      <c r="D1276" s="4" t="str">
        <f>"Q"&amp;ROUNDUP(MONTH(SalesDataTable[[#This Row],[Order Date]])/3,0)</f>
        <v>Q3</v>
      </c>
      <c r="E1276" s="4" t="str">
        <f>TEXT(SalesDataTable[[#This Row],[Order Date]],"MMM")</f>
        <v>Jul</v>
      </c>
      <c r="F1276" s="4" t="s">
        <v>20</v>
      </c>
      <c r="G1276" s="4" t="s">
        <v>33</v>
      </c>
      <c r="H1276" s="4" t="s">
        <v>2</v>
      </c>
      <c r="I1276" s="4" t="s">
        <v>3</v>
      </c>
      <c r="J1276" s="4" t="s">
        <v>4</v>
      </c>
      <c r="K1276" s="4" t="s">
        <v>30</v>
      </c>
      <c r="L1276" s="9">
        <v>4</v>
      </c>
      <c r="M1276" s="6">
        <v>101.66</v>
      </c>
      <c r="N1276" s="7">
        <v>0.1</v>
      </c>
      <c r="O1276" s="6">
        <v>51.55</v>
      </c>
      <c r="P1276" s="6">
        <f t="shared" si="76"/>
        <v>365.976</v>
      </c>
      <c r="Q1276" s="6">
        <f t="shared" si="77"/>
        <v>206.2</v>
      </c>
      <c r="R1276" s="6">
        <f t="shared" si="78"/>
        <v>159.77600000000001</v>
      </c>
      <c r="S1276" s="8">
        <f t="shared" si="79"/>
        <v>0.43657507596126527</v>
      </c>
      <c r="T1276" s="5">
        <f>YEAR(SalesDataTable[[#This Row],[Order Date]])</f>
        <v>2026</v>
      </c>
    </row>
    <row r="1277" spans="1:20" ht="15.6">
      <c r="A1277" s="2">
        <v>2052</v>
      </c>
      <c r="B1277" s="3">
        <v>46208</v>
      </c>
      <c r="C1277" s="13">
        <f>YEAR(SalesDataTable[[#This Row],[Order Date]])</f>
        <v>2026</v>
      </c>
      <c r="D1277" s="4" t="str">
        <f>"Q"&amp;ROUNDUP(MONTH(SalesDataTable[[#This Row],[Order Date]])/3,0)</f>
        <v>Q3</v>
      </c>
      <c r="E1277" s="4" t="str">
        <f>TEXT(SalesDataTable[[#This Row],[Order Date]],"MMM")</f>
        <v>Jul</v>
      </c>
      <c r="F1277" s="4" t="s">
        <v>20</v>
      </c>
      <c r="G1277" s="4" t="s">
        <v>47</v>
      </c>
      <c r="H1277" s="4" t="s">
        <v>2</v>
      </c>
      <c r="I1277" s="4" t="s">
        <v>16</v>
      </c>
      <c r="J1277" s="4" t="s">
        <v>9</v>
      </c>
      <c r="K1277" s="4" t="s">
        <v>17</v>
      </c>
      <c r="L1277" s="9">
        <v>3</v>
      </c>
      <c r="M1277" s="6">
        <v>146.88999999999999</v>
      </c>
      <c r="N1277" s="7">
        <v>0</v>
      </c>
      <c r="O1277" s="6">
        <v>77.650000000000006</v>
      </c>
      <c r="P1277" s="6">
        <f t="shared" si="76"/>
        <v>440.66999999999996</v>
      </c>
      <c r="Q1277" s="6">
        <f t="shared" si="77"/>
        <v>232.95000000000002</v>
      </c>
      <c r="R1277" s="6">
        <f t="shared" si="78"/>
        <v>207.71999999999994</v>
      </c>
      <c r="S1277" s="8">
        <f t="shared" si="79"/>
        <v>0.47137313636054179</v>
      </c>
      <c r="T1277" s="5">
        <f>YEAR(SalesDataTable[[#This Row],[Order Date]])</f>
        <v>2026</v>
      </c>
    </row>
    <row r="1278" spans="1:20" ht="15.6">
      <c r="A1278" s="2">
        <v>2096</v>
      </c>
      <c r="B1278" s="3">
        <v>46208</v>
      </c>
      <c r="C1278" s="13">
        <f>YEAR(SalesDataTable[[#This Row],[Order Date]])</f>
        <v>2026</v>
      </c>
      <c r="D1278" s="4" t="str">
        <f>"Q"&amp;ROUNDUP(MONTH(SalesDataTable[[#This Row],[Order Date]])/3,0)</f>
        <v>Q3</v>
      </c>
      <c r="E1278" s="4" t="str">
        <f>TEXT(SalesDataTable[[#This Row],[Order Date]],"MMM")</f>
        <v>Jul</v>
      </c>
      <c r="F1278" s="4" t="s">
        <v>20</v>
      </c>
      <c r="G1278" s="4" t="s">
        <v>47</v>
      </c>
      <c r="H1278" s="4" t="s">
        <v>28</v>
      </c>
      <c r="I1278" s="4" t="s">
        <v>3</v>
      </c>
      <c r="J1278" s="4" t="s">
        <v>14</v>
      </c>
      <c r="K1278" s="4" t="s">
        <v>48</v>
      </c>
      <c r="L1278" s="9">
        <v>2</v>
      </c>
      <c r="M1278" s="6">
        <v>161.21</v>
      </c>
      <c r="N1278" s="7">
        <v>0</v>
      </c>
      <c r="O1278" s="6">
        <v>85.2</v>
      </c>
      <c r="P1278" s="6">
        <f t="shared" si="76"/>
        <v>322.42</v>
      </c>
      <c r="Q1278" s="6">
        <f t="shared" si="77"/>
        <v>170.4</v>
      </c>
      <c r="R1278" s="6">
        <f t="shared" si="78"/>
        <v>152.02000000000001</v>
      </c>
      <c r="S1278" s="8">
        <f t="shared" si="79"/>
        <v>0.47149680540909372</v>
      </c>
      <c r="T1278" s="5">
        <f>YEAR(SalesDataTable[[#This Row],[Order Date]])</f>
        <v>2026</v>
      </c>
    </row>
    <row r="1279" spans="1:20" ht="15.6">
      <c r="A1279" s="2">
        <v>2488</v>
      </c>
      <c r="B1279" s="3">
        <v>46208</v>
      </c>
      <c r="C1279" s="13">
        <f>YEAR(SalesDataTable[[#This Row],[Order Date]])</f>
        <v>2026</v>
      </c>
      <c r="D1279" s="4" t="str">
        <f>"Q"&amp;ROUNDUP(MONTH(SalesDataTable[[#This Row],[Order Date]])/3,0)</f>
        <v>Q3</v>
      </c>
      <c r="E1279" s="4" t="str">
        <f>TEXT(SalesDataTable[[#This Row],[Order Date]],"MMM")</f>
        <v>Jul</v>
      </c>
      <c r="F1279" s="4" t="s">
        <v>20</v>
      </c>
      <c r="G1279" s="4" t="s">
        <v>33</v>
      </c>
      <c r="H1279" s="4" t="s">
        <v>19</v>
      </c>
      <c r="I1279" s="4" t="s">
        <v>13</v>
      </c>
      <c r="J1279" s="4" t="s">
        <v>9</v>
      </c>
      <c r="K1279" s="4" t="s">
        <v>46</v>
      </c>
      <c r="L1279" s="9">
        <v>2</v>
      </c>
      <c r="M1279" s="6">
        <v>71.27</v>
      </c>
      <c r="N1279" s="7">
        <v>0.05</v>
      </c>
      <c r="O1279" s="6">
        <v>32.85</v>
      </c>
      <c r="P1279" s="6">
        <f t="shared" si="76"/>
        <v>135.41299999999998</v>
      </c>
      <c r="Q1279" s="6">
        <f t="shared" si="77"/>
        <v>65.7</v>
      </c>
      <c r="R1279" s="6">
        <f t="shared" si="78"/>
        <v>69.71299999999998</v>
      </c>
      <c r="S1279" s="8">
        <f t="shared" si="79"/>
        <v>0.5148176319851121</v>
      </c>
      <c r="T1279" s="5">
        <f>YEAR(SalesDataTable[[#This Row],[Order Date]])</f>
        <v>2026</v>
      </c>
    </row>
    <row r="1280" spans="1:20" ht="15.6">
      <c r="A1280" s="2">
        <v>3220</v>
      </c>
      <c r="B1280" s="3">
        <v>46208</v>
      </c>
      <c r="C1280" s="13">
        <f>YEAR(SalesDataTable[[#This Row],[Order Date]])</f>
        <v>2026</v>
      </c>
      <c r="D1280" s="4" t="str">
        <f>"Q"&amp;ROUNDUP(MONTH(SalesDataTable[[#This Row],[Order Date]])/3,0)</f>
        <v>Q3</v>
      </c>
      <c r="E1280" s="4" t="str">
        <f>TEXT(SalesDataTable[[#This Row],[Order Date]],"MMM")</f>
        <v>Jul</v>
      </c>
      <c r="F1280" s="4" t="s">
        <v>0</v>
      </c>
      <c r="G1280" s="4" t="s">
        <v>36</v>
      </c>
      <c r="H1280" s="4" t="s">
        <v>19</v>
      </c>
      <c r="I1280" s="4" t="s">
        <v>3</v>
      </c>
      <c r="J1280" s="4" t="s">
        <v>34</v>
      </c>
      <c r="K1280" s="4" t="s">
        <v>45</v>
      </c>
      <c r="L1280" s="9">
        <v>3</v>
      </c>
      <c r="M1280" s="6">
        <v>50.16</v>
      </c>
      <c r="N1280" s="7">
        <v>0.05</v>
      </c>
      <c r="O1280" s="6">
        <v>22.24</v>
      </c>
      <c r="P1280" s="6">
        <f t="shared" si="76"/>
        <v>142.95599999999999</v>
      </c>
      <c r="Q1280" s="6">
        <f t="shared" si="77"/>
        <v>66.72</v>
      </c>
      <c r="R1280" s="6">
        <f t="shared" si="78"/>
        <v>76.23599999999999</v>
      </c>
      <c r="S1280" s="8">
        <f t="shared" si="79"/>
        <v>0.53328296818601528</v>
      </c>
      <c r="T1280" s="5">
        <f>YEAR(SalesDataTable[[#This Row],[Order Date]])</f>
        <v>2026</v>
      </c>
    </row>
    <row r="1281" spans="1:20" ht="15.6">
      <c r="A1281" s="2">
        <v>3711</v>
      </c>
      <c r="B1281" s="3">
        <v>46208</v>
      </c>
      <c r="C1281" s="13">
        <f>YEAR(SalesDataTable[[#This Row],[Order Date]])</f>
        <v>2026</v>
      </c>
      <c r="D1281" s="4" t="str">
        <f>"Q"&amp;ROUNDUP(MONTH(SalesDataTable[[#This Row],[Order Date]])/3,0)</f>
        <v>Q3</v>
      </c>
      <c r="E1281" s="4" t="str">
        <f>TEXT(SalesDataTable[[#This Row],[Order Date]],"MMM")</f>
        <v>Jul</v>
      </c>
      <c r="F1281" s="4" t="s">
        <v>20</v>
      </c>
      <c r="G1281" s="4" t="s">
        <v>21</v>
      </c>
      <c r="H1281" s="4" t="s">
        <v>28</v>
      </c>
      <c r="I1281" s="4" t="s">
        <v>13</v>
      </c>
      <c r="J1281" s="4" t="s">
        <v>9</v>
      </c>
      <c r="K1281" s="4" t="s">
        <v>17</v>
      </c>
      <c r="L1281" s="9">
        <v>1</v>
      </c>
      <c r="M1281" s="6">
        <v>145.37</v>
      </c>
      <c r="N1281" s="7">
        <v>0.05</v>
      </c>
      <c r="O1281" s="6">
        <v>81.02</v>
      </c>
      <c r="P1281" s="6">
        <f t="shared" si="76"/>
        <v>138.10149999999999</v>
      </c>
      <c r="Q1281" s="6">
        <f t="shared" si="77"/>
        <v>81.02</v>
      </c>
      <c r="R1281" s="6">
        <f t="shared" si="78"/>
        <v>57.081499999999991</v>
      </c>
      <c r="S1281" s="8">
        <f t="shared" si="79"/>
        <v>0.41333005072356199</v>
      </c>
      <c r="T1281" s="5">
        <f>YEAR(SalesDataTable[[#This Row],[Order Date]])</f>
        <v>2026</v>
      </c>
    </row>
    <row r="1282" spans="1:20" ht="15.6">
      <c r="A1282" s="2">
        <v>3823</v>
      </c>
      <c r="B1282" s="3">
        <v>46208</v>
      </c>
      <c r="C1282" s="13">
        <f>YEAR(SalesDataTable[[#This Row],[Order Date]])</f>
        <v>2026</v>
      </c>
      <c r="D1282" s="4" t="str">
        <f>"Q"&amp;ROUNDUP(MONTH(SalesDataTable[[#This Row],[Order Date]])/3,0)</f>
        <v>Q3</v>
      </c>
      <c r="E1282" s="4" t="str">
        <f>TEXT(SalesDataTable[[#This Row],[Order Date]],"MMM")</f>
        <v>Jul</v>
      </c>
      <c r="F1282" s="4" t="s">
        <v>20</v>
      </c>
      <c r="G1282" s="4" t="s">
        <v>31</v>
      </c>
      <c r="H1282" s="4" t="s">
        <v>19</v>
      </c>
      <c r="I1282" s="4" t="s">
        <v>13</v>
      </c>
      <c r="J1282" s="4" t="s">
        <v>14</v>
      </c>
      <c r="K1282" s="4" t="s">
        <v>32</v>
      </c>
      <c r="L1282" s="9">
        <v>2</v>
      </c>
      <c r="M1282" s="6">
        <v>47.1</v>
      </c>
      <c r="N1282" s="7">
        <v>0</v>
      </c>
      <c r="O1282" s="6">
        <v>17.920000000000002</v>
      </c>
      <c r="P1282" s="6">
        <f t="shared" ref="P1282:P1345" si="80">L1282*M1282*(1-N1282)</f>
        <v>94.2</v>
      </c>
      <c r="Q1282" s="6">
        <f t="shared" ref="Q1282:Q1345" si="81">L1282*O1282</f>
        <v>35.840000000000003</v>
      </c>
      <c r="R1282" s="6">
        <f t="shared" ref="R1282:R1345" si="82">P1282-Q1282</f>
        <v>58.36</v>
      </c>
      <c r="S1282" s="8">
        <f t="shared" ref="S1282:S1345" si="83">IFERROR(R1282/P1282,0)</f>
        <v>0.6195329087048832</v>
      </c>
      <c r="T1282" s="5">
        <f>YEAR(SalesDataTable[[#This Row],[Order Date]])</f>
        <v>2026</v>
      </c>
    </row>
    <row r="1283" spans="1:20" ht="15.6">
      <c r="A1283" s="2">
        <v>4058</v>
      </c>
      <c r="B1283" s="3">
        <v>46208</v>
      </c>
      <c r="C1283" s="13">
        <f>YEAR(SalesDataTable[[#This Row],[Order Date]])</f>
        <v>2026</v>
      </c>
      <c r="D1283" s="4" t="str">
        <f>"Q"&amp;ROUNDUP(MONTH(SalesDataTable[[#This Row],[Order Date]])/3,0)</f>
        <v>Q3</v>
      </c>
      <c r="E1283" s="4" t="str">
        <f>TEXT(SalesDataTable[[#This Row],[Order Date]],"MMM")</f>
        <v>Jul</v>
      </c>
      <c r="F1283" s="4" t="s">
        <v>20</v>
      </c>
      <c r="G1283" s="4" t="s">
        <v>47</v>
      </c>
      <c r="H1283" s="4" t="s">
        <v>8</v>
      </c>
      <c r="I1283" s="4" t="s">
        <v>16</v>
      </c>
      <c r="J1283" s="4" t="s">
        <v>9</v>
      </c>
      <c r="K1283" s="4" t="s">
        <v>37</v>
      </c>
      <c r="L1283" s="9">
        <v>5</v>
      </c>
      <c r="M1283" s="6">
        <v>155.09</v>
      </c>
      <c r="N1283" s="7">
        <v>0.1</v>
      </c>
      <c r="O1283" s="6">
        <v>78.52</v>
      </c>
      <c r="P1283" s="6">
        <f t="shared" si="80"/>
        <v>697.90500000000009</v>
      </c>
      <c r="Q1283" s="6">
        <f t="shared" si="81"/>
        <v>392.59999999999997</v>
      </c>
      <c r="R1283" s="6">
        <f t="shared" si="82"/>
        <v>305.30500000000012</v>
      </c>
      <c r="S1283" s="8">
        <f t="shared" si="83"/>
        <v>0.43745925305020034</v>
      </c>
      <c r="T1283" s="5">
        <f>YEAR(SalesDataTable[[#This Row],[Order Date]])</f>
        <v>2026</v>
      </c>
    </row>
    <row r="1284" spans="1:20" ht="15.6">
      <c r="A1284" s="2">
        <v>4126</v>
      </c>
      <c r="B1284" s="3">
        <v>46208</v>
      </c>
      <c r="C1284" s="13">
        <f>YEAR(SalesDataTable[[#This Row],[Order Date]])</f>
        <v>2026</v>
      </c>
      <c r="D1284" s="4" t="str">
        <f>"Q"&amp;ROUNDUP(MONTH(SalesDataTable[[#This Row],[Order Date]])/3,0)</f>
        <v>Q3</v>
      </c>
      <c r="E1284" s="4" t="str">
        <f>TEXT(SalesDataTable[[#This Row],[Order Date]],"MMM")</f>
        <v>Jul</v>
      </c>
      <c r="F1284" s="4" t="s">
        <v>20</v>
      </c>
      <c r="G1284" s="4" t="s">
        <v>47</v>
      </c>
      <c r="H1284" s="4" t="s">
        <v>2</v>
      </c>
      <c r="I1284" s="4" t="s">
        <v>13</v>
      </c>
      <c r="J1284" s="4" t="s">
        <v>4</v>
      </c>
      <c r="K1284" s="4" t="s">
        <v>5</v>
      </c>
      <c r="L1284" s="9">
        <v>3</v>
      </c>
      <c r="M1284" s="6">
        <v>82.89</v>
      </c>
      <c r="N1284" s="7">
        <v>0</v>
      </c>
      <c r="O1284" s="6">
        <v>42.31</v>
      </c>
      <c r="P1284" s="6">
        <f t="shared" si="80"/>
        <v>248.67000000000002</v>
      </c>
      <c r="Q1284" s="6">
        <f t="shared" si="81"/>
        <v>126.93</v>
      </c>
      <c r="R1284" s="6">
        <f t="shared" si="82"/>
        <v>121.74000000000001</v>
      </c>
      <c r="S1284" s="8">
        <f t="shared" si="83"/>
        <v>0.48956448304982508</v>
      </c>
      <c r="T1284" s="5">
        <f>YEAR(SalesDataTable[[#This Row],[Order Date]])</f>
        <v>2026</v>
      </c>
    </row>
    <row r="1285" spans="1:20" ht="15.6">
      <c r="A1285" s="2">
        <v>5080</v>
      </c>
      <c r="B1285" s="3">
        <v>46208</v>
      </c>
      <c r="C1285" s="13">
        <f>YEAR(SalesDataTable[[#This Row],[Order Date]])</f>
        <v>2026</v>
      </c>
      <c r="D1285" s="4" t="str">
        <f>"Q"&amp;ROUNDUP(MONTH(SalesDataTable[[#This Row],[Order Date]])/3,0)</f>
        <v>Q3</v>
      </c>
      <c r="E1285" s="4" t="str">
        <f>TEXT(SalesDataTable[[#This Row],[Order Date]],"MMM")</f>
        <v>Jul</v>
      </c>
      <c r="F1285" s="4" t="s">
        <v>11</v>
      </c>
      <c r="G1285" s="4" t="s">
        <v>18</v>
      </c>
      <c r="H1285" s="4" t="s">
        <v>19</v>
      </c>
      <c r="I1285" s="4" t="s">
        <v>13</v>
      </c>
      <c r="J1285" s="4" t="s">
        <v>4</v>
      </c>
      <c r="K1285" s="4" t="s">
        <v>5</v>
      </c>
      <c r="L1285" s="9">
        <v>2</v>
      </c>
      <c r="M1285" s="6">
        <v>80.8</v>
      </c>
      <c r="N1285" s="7">
        <v>0</v>
      </c>
      <c r="O1285" s="6">
        <v>42.21</v>
      </c>
      <c r="P1285" s="6">
        <f t="shared" si="80"/>
        <v>161.6</v>
      </c>
      <c r="Q1285" s="6">
        <f t="shared" si="81"/>
        <v>84.42</v>
      </c>
      <c r="R1285" s="6">
        <f t="shared" si="82"/>
        <v>77.179999999999993</v>
      </c>
      <c r="S1285" s="8">
        <f t="shared" si="83"/>
        <v>0.47759900990099008</v>
      </c>
      <c r="T1285" s="5">
        <f>YEAR(SalesDataTable[[#This Row],[Order Date]])</f>
        <v>2026</v>
      </c>
    </row>
    <row r="1286" spans="1:20" ht="15.6">
      <c r="A1286" s="2">
        <v>923</v>
      </c>
      <c r="B1286" s="3">
        <v>46209</v>
      </c>
      <c r="C1286" s="13">
        <f>YEAR(SalesDataTable[[#This Row],[Order Date]])</f>
        <v>2026</v>
      </c>
      <c r="D1286" s="4" t="str">
        <f>"Q"&amp;ROUNDUP(MONTH(SalesDataTable[[#This Row],[Order Date]])/3,0)</f>
        <v>Q3</v>
      </c>
      <c r="E1286" s="4" t="str">
        <f>TEXT(SalesDataTable[[#This Row],[Order Date]],"MMM")</f>
        <v>Jul</v>
      </c>
      <c r="F1286" s="4" t="s">
        <v>11</v>
      </c>
      <c r="G1286" s="4" t="s">
        <v>25</v>
      </c>
      <c r="H1286" s="4" t="s">
        <v>2</v>
      </c>
      <c r="I1286" s="4" t="s">
        <v>13</v>
      </c>
      <c r="J1286" s="4" t="s">
        <v>34</v>
      </c>
      <c r="K1286" s="4" t="s">
        <v>35</v>
      </c>
      <c r="L1286" s="9">
        <v>2</v>
      </c>
      <c r="M1286" s="6">
        <v>39.54</v>
      </c>
      <c r="N1286" s="7">
        <v>0.05</v>
      </c>
      <c r="O1286" s="6">
        <v>14.68</v>
      </c>
      <c r="P1286" s="6">
        <f t="shared" si="80"/>
        <v>75.125999999999991</v>
      </c>
      <c r="Q1286" s="6">
        <f t="shared" si="81"/>
        <v>29.36</v>
      </c>
      <c r="R1286" s="6">
        <f t="shared" si="82"/>
        <v>45.765999999999991</v>
      </c>
      <c r="S1286" s="8">
        <f t="shared" si="83"/>
        <v>0.60918989431089099</v>
      </c>
      <c r="T1286" s="5">
        <f>YEAR(SalesDataTable[[#This Row],[Order Date]])</f>
        <v>2026</v>
      </c>
    </row>
    <row r="1287" spans="1:20" ht="15.6">
      <c r="A1287" s="2">
        <v>1549</v>
      </c>
      <c r="B1287" s="3">
        <v>46209</v>
      </c>
      <c r="C1287" s="13">
        <f>YEAR(SalesDataTable[[#This Row],[Order Date]])</f>
        <v>2026</v>
      </c>
      <c r="D1287" s="4" t="str">
        <f>"Q"&amp;ROUNDUP(MONTH(SalesDataTable[[#This Row],[Order Date]])/3,0)</f>
        <v>Q3</v>
      </c>
      <c r="E1287" s="4" t="str">
        <f>TEXT(SalesDataTable[[#This Row],[Order Date]],"MMM")</f>
        <v>Jul</v>
      </c>
      <c r="F1287" s="4" t="s">
        <v>11</v>
      </c>
      <c r="G1287" s="4" t="s">
        <v>12</v>
      </c>
      <c r="H1287" s="4" t="s">
        <v>2</v>
      </c>
      <c r="I1287" s="4" t="s">
        <v>13</v>
      </c>
      <c r="J1287" s="4" t="s">
        <v>34</v>
      </c>
      <c r="K1287" s="4" t="s">
        <v>38</v>
      </c>
      <c r="L1287" s="9">
        <v>2</v>
      </c>
      <c r="M1287" s="6">
        <v>121.35</v>
      </c>
      <c r="N1287" s="7">
        <v>0</v>
      </c>
      <c r="O1287" s="6">
        <v>71.06</v>
      </c>
      <c r="P1287" s="6">
        <f t="shared" si="80"/>
        <v>242.7</v>
      </c>
      <c r="Q1287" s="6">
        <f t="shared" si="81"/>
        <v>142.12</v>
      </c>
      <c r="R1287" s="6">
        <f t="shared" si="82"/>
        <v>100.57999999999998</v>
      </c>
      <c r="S1287" s="8">
        <f t="shared" si="83"/>
        <v>0.41442109600329619</v>
      </c>
      <c r="T1287" s="5">
        <f>YEAR(SalesDataTable[[#This Row],[Order Date]])</f>
        <v>2026</v>
      </c>
    </row>
    <row r="1288" spans="1:20" ht="15.6">
      <c r="A1288" s="2">
        <v>1839</v>
      </c>
      <c r="B1288" s="3">
        <v>46209</v>
      </c>
      <c r="C1288" s="13">
        <f>YEAR(SalesDataTable[[#This Row],[Order Date]])</f>
        <v>2026</v>
      </c>
      <c r="D1288" s="4" t="str">
        <f>"Q"&amp;ROUNDUP(MONTH(SalesDataTable[[#This Row],[Order Date]])/3,0)</f>
        <v>Q3</v>
      </c>
      <c r="E1288" s="4" t="str">
        <f>TEXT(SalesDataTable[[#This Row],[Order Date]],"MMM")</f>
        <v>Jul</v>
      </c>
      <c r="F1288" s="4" t="s">
        <v>20</v>
      </c>
      <c r="G1288" s="4" t="s">
        <v>33</v>
      </c>
      <c r="H1288" s="4" t="s">
        <v>19</v>
      </c>
      <c r="I1288" s="4" t="s">
        <v>3</v>
      </c>
      <c r="J1288" s="4" t="s">
        <v>34</v>
      </c>
      <c r="K1288" s="4" t="s">
        <v>35</v>
      </c>
      <c r="L1288" s="9">
        <v>1</v>
      </c>
      <c r="M1288" s="6">
        <v>41.37</v>
      </c>
      <c r="N1288" s="7">
        <v>0</v>
      </c>
      <c r="O1288" s="6">
        <v>15.12</v>
      </c>
      <c r="P1288" s="6">
        <f t="shared" si="80"/>
        <v>41.37</v>
      </c>
      <c r="Q1288" s="6">
        <f t="shared" si="81"/>
        <v>15.12</v>
      </c>
      <c r="R1288" s="6">
        <f t="shared" si="82"/>
        <v>26.25</v>
      </c>
      <c r="S1288" s="8">
        <f t="shared" si="83"/>
        <v>0.63451776649746194</v>
      </c>
      <c r="T1288" s="5">
        <f>YEAR(SalesDataTable[[#This Row],[Order Date]])</f>
        <v>2026</v>
      </c>
    </row>
    <row r="1289" spans="1:20" ht="15.6">
      <c r="A1289" s="2">
        <v>2053</v>
      </c>
      <c r="B1289" s="3">
        <v>46209</v>
      </c>
      <c r="C1289" s="13">
        <f>YEAR(SalesDataTable[[#This Row],[Order Date]])</f>
        <v>2026</v>
      </c>
      <c r="D1289" s="4" t="str">
        <f>"Q"&amp;ROUNDUP(MONTH(SalesDataTable[[#This Row],[Order Date]])/3,0)</f>
        <v>Q3</v>
      </c>
      <c r="E1289" s="4" t="str">
        <f>TEXT(SalesDataTable[[#This Row],[Order Date]],"MMM")</f>
        <v>Jul</v>
      </c>
      <c r="F1289" s="4" t="s">
        <v>6</v>
      </c>
      <c r="G1289" s="4" t="s">
        <v>43</v>
      </c>
      <c r="H1289" s="4" t="s">
        <v>2</v>
      </c>
      <c r="I1289" s="4" t="s">
        <v>13</v>
      </c>
      <c r="J1289" s="4" t="s">
        <v>4</v>
      </c>
      <c r="K1289" s="4" t="s">
        <v>5</v>
      </c>
      <c r="L1289" s="9">
        <v>5</v>
      </c>
      <c r="M1289" s="6">
        <v>81.63</v>
      </c>
      <c r="N1289" s="7">
        <v>0.05</v>
      </c>
      <c r="O1289" s="6">
        <v>42.36</v>
      </c>
      <c r="P1289" s="6">
        <f t="shared" si="80"/>
        <v>387.74249999999995</v>
      </c>
      <c r="Q1289" s="6">
        <f t="shared" si="81"/>
        <v>211.8</v>
      </c>
      <c r="R1289" s="6">
        <f t="shared" si="82"/>
        <v>175.94249999999994</v>
      </c>
      <c r="S1289" s="8">
        <f t="shared" si="83"/>
        <v>0.45376119460724568</v>
      </c>
      <c r="T1289" s="5">
        <f>YEAR(SalesDataTable[[#This Row],[Order Date]])</f>
        <v>2026</v>
      </c>
    </row>
    <row r="1290" spans="1:20" ht="15.6">
      <c r="A1290" s="2">
        <v>2342</v>
      </c>
      <c r="B1290" s="3">
        <v>46209</v>
      </c>
      <c r="C1290" s="13">
        <f>YEAR(SalesDataTable[[#This Row],[Order Date]])</f>
        <v>2026</v>
      </c>
      <c r="D1290" s="4" t="str">
        <f>"Q"&amp;ROUNDUP(MONTH(SalesDataTable[[#This Row],[Order Date]])/3,0)</f>
        <v>Q3</v>
      </c>
      <c r="E1290" s="4" t="str">
        <f>TEXT(SalesDataTable[[#This Row],[Order Date]],"MMM")</f>
        <v>Jul</v>
      </c>
      <c r="F1290" s="4" t="s">
        <v>6</v>
      </c>
      <c r="G1290" s="4" t="s">
        <v>7</v>
      </c>
      <c r="H1290" s="4" t="s">
        <v>2</v>
      </c>
      <c r="I1290" s="4" t="s">
        <v>3</v>
      </c>
      <c r="J1290" s="4" t="s">
        <v>34</v>
      </c>
      <c r="K1290" s="4" t="s">
        <v>42</v>
      </c>
      <c r="L1290" s="9">
        <v>1</v>
      </c>
      <c r="M1290" s="6">
        <v>36.19</v>
      </c>
      <c r="N1290" s="7">
        <v>0</v>
      </c>
      <c r="O1290" s="6">
        <v>13.91</v>
      </c>
      <c r="P1290" s="6">
        <f t="shared" si="80"/>
        <v>36.19</v>
      </c>
      <c r="Q1290" s="6">
        <f t="shared" si="81"/>
        <v>13.91</v>
      </c>
      <c r="R1290" s="6">
        <f t="shared" si="82"/>
        <v>22.279999999999998</v>
      </c>
      <c r="S1290" s="8">
        <f t="shared" si="83"/>
        <v>0.61563967946946663</v>
      </c>
      <c r="T1290" s="5">
        <f>YEAR(SalesDataTable[[#This Row],[Order Date]])</f>
        <v>2026</v>
      </c>
    </row>
    <row r="1291" spans="1:20" ht="15.6">
      <c r="A1291" s="2">
        <v>2465</v>
      </c>
      <c r="B1291" s="3">
        <v>46209</v>
      </c>
      <c r="C1291" s="13">
        <f>YEAR(SalesDataTable[[#This Row],[Order Date]])</f>
        <v>2026</v>
      </c>
      <c r="D1291" s="4" t="str">
        <f>"Q"&amp;ROUNDUP(MONTH(SalesDataTable[[#This Row],[Order Date]])/3,0)</f>
        <v>Q3</v>
      </c>
      <c r="E1291" s="4" t="str">
        <f>TEXT(SalesDataTable[[#This Row],[Order Date]],"MMM")</f>
        <v>Jul</v>
      </c>
      <c r="F1291" s="4" t="s">
        <v>6</v>
      </c>
      <c r="G1291" s="4" t="s">
        <v>7</v>
      </c>
      <c r="H1291" s="4" t="s">
        <v>28</v>
      </c>
      <c r="I1291" s="4" t="s">
        <v>13</v>
      </c>
      <c r="J1291" s="4" t="s">
        <v>9</v>
      </c>
      <c r="K1291" s="4" t="s">
        <v>17</v>
      </c>
      <c r="L1291" s="9">
        <v>1</v>
      </c>
      <c r="M1291" s="6">
        <v>142.04</v>
      </c>
      <c r="N1291" s="7">
        <v>0</v>
      </c>
      <c r="O1291" s="6">
        <v>81.67</v>
      </c>
      <c r="P1291" s="6">
        <f t="shared" si="80"/>
        <v>142.04</v>
      </c>
      <c r="Q1291" s="6">
        <f t="shared" si="81"/>
        <v>81.67</v>
      </c>
      <c r="R1291" s="6">
        <f t="shared" si="82"/>
        <v>60.36999999999999</v>
      </c>
      <c r="S1291" s="8">
        <f t="shared" si="83"/>
        <v>0.4250211208110391</v>
      </c>
      <c r="T1291" s="5">
        <f>YEAR(SalesDataTable[[#This Row],[Order Date]])</f>
        <v>2026</v>
      </c>
    </row>
    <row r="1292" spans="1:20" ht="15.6">
      <c r="A1292" s="2">
        <v>3990</v>
      </c>
      <c r="B1292" s="3">
        <v>46209</v>
      </c>
      <c r="C1292" s="13">
        <f>YEAR(SalesDataTable[[#This Row],[Order Date]])</f>
        <v>2026</v>
      </c>
      <c r="D1292" s="4" t="str">
        <f>"Q"&amp;ROUNDUP(MONTH(SalesDataTable[[#This Row],[Order Date]])/3,0)</f>
        <v>Q3</v>
      </c>
      <c r="E1292" s="4" t="str">
        <f>TEXT(SalesDataTable[[#This Row],[Order Date]],"MMM")</f>
        <v>Jul</v>
      </c>
      <c r="F1292" s="4" t="s">
        <v>11</v>
      </c>
      <c r="G1292" s="4" t="s">
        <v>25</v>
      </c>
      <c r="H1292" s="4" t="s">
        <v>2</v>
      </c>
      <c r="I1292" s="4" t="s">
        <v>16</v>
      </c>
      <c r="J1292" s="4" t="s">
        <v>14</v>
      </c>
      <c r="K1292" s="4" t="s">
        <v>44</v>
      </c>
      <c r="L1292" s="9">
        <v>1</v>
      </c>
      <c r="M1292" s="6">
        <v>133.66999999999999</v>
      </c>
      <c r="N1292" s="7">
        <v>0</v>
      </c>
      <c r="O1292" s="6">
        <v>68.25</v>
      </c>
      <c r="P1292" s="6">
        <f t="shared" si="80"/>
        <v>133.66999999999999</v>
      </c>
      <c r="Q1292" s="6">
        <f t="shared" si="81"/>
        <v>68.25</v>
      </c>
      <c r="R1292" s="6">
        <f t="shared" si="82"/>
        <v>65.419999999999987</v>
      </c>
      <c r="S1292" s="8">
        <f t="shared" si="83"/>
        <v>0.48941422907159415</v>
      </c>
      <c r="T1292" s="5">
        <f>YEAR(SalesDataTable[[#This Row],[Order Date]])</f>
        <v>2026</v>
      </c>
    </row>
    <row r="1293" spans="1:20" ht="15.6">
      <c r="A1293" s="2">
        <v>4370</v>
      </c>
      <c r="B1293" s="3">
        <v>46209</v>
      </c>
      <c r="C1293" s="13">
        <f>YEAR(SalesDataTable[[#This Row],[Order Date]])</f>
        <v>2026</v>
      </c>
      <c r="D1293" s="4" t="str">
        <f>"Q"&amp;ROUNDUP(MONTH(SalesDataTable[[#This Row],[Order Date]])/3,0)</f>
        <v>Q3</v>
      </c>
      <c r="E1293" s="4" t="str">
        <f>TEXT(SalesDataTable[[#This Row],[Order Date]],"MMM")</f>
        <v>Jul</v>
      </c>
      <c r="F1293" s="4" t="s">
        <v>11</v>
      </c>
      <c r="G1293" s="4" t="s">
        <v>39</v>
      </c>
      <c r="H1293" s="4" t="s">
        <v>2</v>
      </c>
      <c r="I1293" s="4" t="s">
        <v>13</v>
      </c>
      <c r="J1293" s="4" t="s">
        <v>14</v>
      </c>
      <c r="K1293" s="4" t="s">
        <v>48</v>
      </c>
      <c r="L1293" s="9">
        <v>6</v>
      </c>
      <c r="M1293" s="6">
        <v>166.6</v>
      </c>
      <c r="N1293" s="7">
        <v>0</v>
      </c>
      <c r="O1293" s="6">
        <v>88.14</v>
      </c>
      <c r="P1293" s="6">
        <f t="shared" si="80"/>
        <v>999.59999999999991</v>
      </c>
      <c r="Q1293" s="6">
        <f t="shared" si="81"/>
        <v>528.84</v>
      </c>
      <c r="R1293" s="6">
        <f t="shared" si="82"/>
        <v>470.75999999999988</v>
      </c>
      <c r="S1293" s="8">
        <f t="shared" si="83"/>
        <v>0.47094837935174061</v>
      </c>
      <c r="T1293" s="5">
        <f>YEAR(SalesDataTable[[#This Row],[Order Date]])</f>
        <v>2026</v>
      </c>
    </row>
    <row r="1294" spans="1:20" ht="15.6">
      <c r="A1294" s="2">
        <v>4856</v>
      </c>
      <c r="B1294" s="3">
        <v>46209</v>
      </c>
      <c r="C1294" s="13">
        <f>YEAR(SalesDataTable[[#This Row],[Order Date]])</f>
        <v>2026</v>
      </c>
      <c r="D1294" s="4" t="str">
        <f>"Q"&amp;ROUNDUP(MONTH(SalesDataTable[[#This Row],[Order Date]])/3,0)</f>
        <v>Q3</v>
      </c>
      <c r="E1294" s="4" t="str">
        <f>TEXT(SalesDataTable[[#This Row],[Order Date]],"MMM")</f>
        <v>Jul</v>
      </c>
      <c r="F1294" s="4" t="s">
        <v>6</v>
      </c>
      <c r="G1294" s="4" t="s">
        <v>43</v>
      </c>
      <c r="H1294" s="4" t="s">
        <v>2</v>
      </c>
      <c r="I1294" s="4" t="s">
        <v>3</v>
      </c>
      <c r="J1294" s="4" t="s">
        <v>4</v>
      </c>
      <c r="K1294" s="4" t="s">
        <v>30</v>
      </c>
      <c r="L1294" s="9">
        <v>2</v>
      </c>
      <c r="M1294" s="6">
        <v>99.93</v>
      </c>
      <c r="N1294" s="7">
        <v>0.1</v>
      </c>
      <c r="O1294" s="6">
        <v>51.96</v>
      </c>
      <c r="P1294" s="6">
        <f t="shared" si="80"/>
        <v>179.87400000000002</v>
      </c>
      <c r="Q1294" s="6">
        <f t="shared" si="81"/>
        <v>103.92</v>
      </c>
      <c r="R1294" s="6">
        <f t="shared" si="82"/>
        <v>75.954000000000022</v>
      </c>
      <c r="S1294" s="8">
        <f t="shared" si="83"/>
        <v>0.422262250241836</v>
      </c>
      <c r="T1294" s="5">
        <f>YEAR(SalesDataTable[[#This Row],[Order Date]])</f>
        <v>2026</v>
      </c>
    </row>
    <row r="1295" spans="1:20" ht="15.6">
      <c r="A1295" s="2">
        <v>337</v>
      </c>
      <c r="B1295" s="3">
        <v>46210</v>
      </c>
      <c r="C1295" s="13">
        <f>YEAR(SalesDataTable[[#This Row],[Order Date]])</f>
        <v>2026</v>
      </c>
      <c r="D1295" s="4" t="str">
        <f>"Q"&amp;ROUNDUP(MONTH(SalesDataTable[[#This Row],[Order Date]])/3,0)</f>
        <v>Q3</v>
      </c>
      <c r="E1295" s="4" t="str">
        <f>TEXT(SalesDataTable[[#This Row],[Order Date]],"MMM")</f>
        <v>Jul</v>
      </c>
      <c r="F1295" s="4" t="s">
        <v>0</v>
      </c>
      <c r="G1295" s="4" t="s">
        <v>50</v>
      </c>
      <c r="H1295" s="4" t="s">
        <v>19</v>
      </c>
      <c r="I1295" s="4" t="s">
        <v>3</v>
      </c>
      <c r="J1295" s="4" t="s">
        <v>4</v>
      </c>
      <c r="K1295" s="4" t="s">
        <v>30</v>
      </c>
      <c r="L1295" s="9">
        <v>6</v>
      </c>
      <c r="M1295" s="6">
        <v>100.56</v>
      </c>
      <c r="N1295" s="7">
        <v>0</v>
      </c>
      <c r="O1295" s="6">
        <v>49.47</v>
      </c>
      <c r="P1295" s="6">
        <f t="shared" si="80"/>
        <v>603.36</v>
      </c>
      <c r="Q1295" s="6">
        <f t="shared" si="81"/>
        <v>296.82</v>
      </c>
      <c r="R1295" s="6">
        <f t="shared" si="82"/>
        <v>306.54000000000002</v>
      </c>
      <c r="S1295" s="8">
        <f t="shared" si="83"/>
        <v>0.508054892601432</v>
      </c>
      <c r="T1295" s="5">
        <f>YEAR(SalesDataTable[[#This Row],[Order Date]])</f>
        <v>2026</v>
      </c>
    </row>
    <row r="1296" spans="1:20" ht="15.6">
      <c r="A1296" s="2">
        <v>1001</v>
      </c>
      <c r="B1296" s="3">
        <v>46210</v>
      </c>
      <c r="C1296" s="13">
        <f>YEAR(SalesDataTable[[#This Row],[Order Date]])</f>
        <v>2026</v>
      </c>
      <c r="D1296" s="4" t="str">
        <f>"Q"&amp;ROUNDUP(MONTH(SalesDataTable[[#This Row],[Order Date]])/3,0)</f>
        <v>Q3</v>
      </c>
      <c r="E1296" s="4" t="str">
        <f>TEXT(SalesDataTable[[#This Row],[Order Date]],"MMM")</f>
        <v>Jul</v>
      </c>
      <c r="F1296" s="4" t="s">
        <v>0</v>
      </c>
      <c r="G1296" s="4" t="s">
        <v>36</v>
      </c>
      <c r="H1296" s="4" t="s">
        <v>2</v>
      </c>
      <c r="I1296" s="4" t="s">
        <v>3</v>
      </c>
      <c r="J1296" s="4" t="s">
        <v>23</v>
      </c>
      <c r="K1296" s="4" t="s">
        <v>29</v>
      </c>
      <c r="L1296" s="9">
        <v>1</v>
      </c>
      <c r="M1296" s="6">
        <v>200.48</v>
      </c>
      <c r="N1296" s="7">
        <v>0.05</v>
      </c>
      <c r="O1296" s="6">
        <v>104.11</v>
      </c>
      <c r="P1296" s="6">
        <f t="shared" si="80"/>
        <v>190.45599999999999</v>
      </c>
      <c r="Q1296" s="6">
        <f t="shared" si="81"/>
        <v>104.11</v>
      </c>
      <c r="R1296" s="6">
        <f t="shared" si="82"/>
        <v>86.345999999999989</v>
      </c>
      <c r="S1296" s="8">
        <f t="shared" si="83"/>
        <v>0.45336455664300412</v>
      </c>
      <c r="T1296" s="5">
        <f>YEAR(SalesDataTable[[#This Row],[Order Date]])</f>
        <v>2026</v>
      </c>
    </row>
    <row r="1297" spans="1:20" ht="15.6">
      <c r="A1297" s="2">
        <v>2424</v>
      </c>
      <c r="B1297" s="3">
        <v>46210</v>
      </c>
      <c r="C1297" s="13">
        <f>YEAR(SalesDataTable[[#This Row],[Order Date]])</f>
        <v>2026</v>
      </c>
      <c r="D1297" s="4" t="str">
        <f>"Q"&amp;ROUNDUP(MONTH(SalesDataTable[[#This Row],[Order Date]])/3,0)</f>
        <v>Q3</v>
      </c>
      <c r="E1297" s="4" t="str">
        <f>TEXT(SalesDataTable[[#This Row],[Order Date]],"MMM")</f>
        <v>Jul</v>
      </c>
      <c r="F1297" s="4" t="s">
        <v>20</v>
      </c>
      <c r="G1297" s="4" t="s">
        <v>33</v>
      </c>
      <c r="H1297" s="4" t="s">
        <v>2</v>
      </c>
      <c r="I1297" s="4" t="s">
        <v>13</v>
      </c>
      <c r="J1297" s="4" t="s">
        <v>4</v>
      </c>
      <c r="K1297" s="4" t="s">
        <v>22</v>
      </c>
      <c r="L1297" s="9">
        <v>1</v>
      </c>
      <c r="M1297" s="6">
        <v>51.06</v>
      </c>
      <c r="N1297" s="7">
        <v>0.15</v>
      </c>
      <c r="O1297" s="6">
        <v>22.56</v>
      </c>
      <c r="P1297" s="6">
        <f t="shared" si="80"/>
        <v>43.401000000000003</v>
      </c>
      <c r="Q1297" s="6">
        <f t="shared" si="81"/>
        <v>22.56</v>
      </c>
      <c r="R1297" s="6">
        <f t="shared" si="82"/>
        <v>20.841000000000005</v>
      </c>
      <c r="S1297" s="8">
        <f t="shared" si="83"/>
        <v>0.48019630884081022</v>
      </c>
      <c r="T1297" s="5">
        <f>YEAR(SalesDataTable[[#This Row],[Order Date]])</f>
        <v>2026</v>
      </c>
    </row>
    <row r="1298" spans="1:20" ht="15.6">
      <c r="A1298" s="2">
        <v>2751</v>
      </c>
      <c r="B1298" s="3">
        <v>46210</v>
      </c>
      <c r="C1298" s="13">
        <f>YEAR(SalesDataTable[[#This Row],[Order Date]])</f>
        <v>2026</v>
      </c>
      <c r="D1298" s="4" t="str">
        <f>"Q"&amp;ROUNDUP(MONTH(SalesDataTable[[#This Row],[Order Date]])/3,0)</f>
        <v>Q3</v>
      </c>
      <c r="E1298" s="4" t="str">
        <f>TEXT(SalesDataTable[[#This Row],[Order Date]],"MMM")</f>
        <v>Jul</v>
      </c>
      <c r="F1298" s="4" t="s">
        <v>0</v>
      </c>
      <c r="G1298" s="4" t="s">
        <v>50</v>
      </c>
      <c r="H1298" s="4" t="s">
        <v>19</v>
      </c>
      <c r="I1298" s="4" t="s">
        <v>13</v>
      </c>
      <c r="J1298" s="4" t="s">
        <v>34</v>
      </c>
      <c r="K1298" s="4" t="s">
        <v>38</v>
      </c>
      <c r="L1298" s="9">
        <v>2</v>
      </c>
      <c r="M1298" s="6">
        <v>125.9</v>
      </c>
      <c r="N1298" s="7">
        <v>0.15</v>
      </c>
      <c r="O1298" s="6">
        <v>70.27</v>
      </c>
      <c r="P1298" s="6">
        <f t="shared" si="80"/>
        <v>214.03</v>
      </c>
      <c r="Q1298" s="6">
        <f t="shared" si="81"/>
        <v>140.54</v>
      </c>
      <c r="R1298" s="6">
        <f t="shared" si="82"/>
        <v>73.490000000000009</v>
      </c>
      <c r="S1298" s="8">
        <f t="shared" si="83"/>
        <v>0.34336307994206422</v>
      </c>
      <c r="T1298" s="5">
        <f>YEAR(SalesDataTable[[#This Row],[Order Date]])</f>
        <v>2026</v>
      </c>
    </row>
    <row r="1299" spans="1:20" ht="15.6">
      <c r="A1299" s="2">
        <v>375</v>
      </c>
      <c r="B1299" s="3">
        <v>46211</v>
      </c>
      <c r="C1299" s="13">
        <f>YEAR(SalesDataTable[[#This Row],[Order Date]])</f>
        <v>2026</v>
      </c>
      <c r="D1299" s="4" t="str">
        <f>"Q"&amp;ROUNDUP(MONTH(SalesDataTable[[#This Row],[Order Date]])/3,0)</f>
        <v>Q3</v>
      </c>
      <c r="E1299" s="4" t="str">
        <f>TEXT(SalesDataTable[[#This Row],[Order Date]],"MMM")</f>
        <v>Jul</v>
      </c>
      <c r="F1299" s="4" t="s">
        <v>6</v>
      </c>
      <c r="G1299" s="4" t="s">
        <v>43</v>
      </c>
      <c r="H1299" s="4" t="s">
        <v>19</v>
      </c>
      <c r="I1299" s="4" t="s">
        <v>3</v>
      </c>
      <c r="J1299" s="4" t="s">
        <v>23</v>
      </c>
      <c r="K1299" s="4" t="s">
        <v>29</v>
      </c>
      <c r="L1299" s="9">
        <v>2</v>
      </c>
      <c r="M1299" s="6">
        <v>192.24</v>
      </c>
      <c r="N1299" s="7">
        <v>0.05</v>
      </c>
      <c r="O1299" s="6">
        <v>103.65</v>
      </c>
      <c r="P1299" s="6">
        <f t="shared" si="80"/>
        <v>365.25599999999997</v>
      </c>
      <c r="Q1299" s="6">
        <f t="shared" si="81"/>
        <v>207.3</v>
      </c>
      <c r="R1299" s="6">
        <f t="shared" si="82"/>
        <v>157.95599999999996</v>
      </c>
      <c r="S1299" s="8">
        <f t="shared" si="83"/>
        <v>0.43245285498390162</v>
      </c>
      <c r="T1299" s="5">
        <f>YEAR(SalesDataTable[[#This Row],[Order Date]])</f>
        <v>2026</v>
      </c>
    </row>
    <row r="1300" spans="1:20" ht="15.6">
      <c r="A1300" s="2">
        <v>650</v>
      </c>
      <c r="B1300" s="3">
        <v>46211</v>
      </c>
      <c r="C1300" s="13">
        <f>YEAR(SalesDataTable[[#This Row],[Order Date]])</f>
        <v>2026</v>
      </c>
      <c r="D1300" s="4" t="str">
        <f>"Q"&amp;ROUNDUP(MONTH(SalesDataTable[[#This Row],[Order Date]])/3,0)</f>
        <v>Q3</v>
      </c>
      <c r="E1300" s="4" t="str">
        <f>TEXT(SalesDataTable[[#This Row],[Order Date]],"MMM")</f>
        <v>Jul</v>
      </c>
      <c r="F1300" s="4" t="s">
        <v>0</v>
      </c>
      <c r="G1300" s="4" t="s">
        <v>1</v>
      </c>
      <c r="H1300" s="4" t="s">
        <v>2</v>
      </c>
      <c r="I1300" s="4" t="s">
        <v>16</v>
      </c>
      <c r="J1300" s="4" t="s">
        <v>34</v>
      </c>
      <c r="K1300" s="4" t="s">
        <v>35</v>
      </c>
      <c r="L1300" s="9">
        <v>2</v>
      </c>
      <c r="M1300" s="6">
        <v>40.79</v>
      </c>
      <c r="N1300" s="7">
        <v>0</v>
      </c>
      <c r="O1300" s="6">
        <v>14.61</v>
      </c>
      <c r="P1300" s="6">
        <f t="shared" si="80"/>
        <v>81.58</v>
      </c>
      <c r="Q1300" s="6">
        <f t="shared" si="81"/>
        <v>29.22</v>
      </c>
      <c r="R1300" s="6">
        <f t="shared" si="82"/>
        <v>52.36</v>
      </c>
      <c r="S1300" s="8">
        <f t="shared" si="83"/>
        <v>0.64182397646481981</v>
      </c>
      <c r="T1300" s="5">
        <f>YEAR(SalesDataTable[[#This Row],[Order Date]])</f>
        <v>2026</v>
      </c>
    </row>
    <row r="1301" spans="1:20" ht="15.6">
      <c r="A1301" s="2">
        <v>941</v>
      </c>
      <c r="B1301" s="3">
        <v>46211</v>
      </c>
      <c r="C1301" s="13">
        <f>YEAR(SalesDataTable[[#This Row],[Order Date]])</f>
        <v>2026</v>
      </c>
      <c r="D1301" s="4" t="str">
        <f>"Q"&amp;ROUNDUP(MONTH(SalesDataTable[[#This Row],[Order Date]])/3,0)</f>
        <v>Q3</v>
      </c>
      <c r="E1301" s="4" t="str">
        <f>TEXT(SalesDataTable[[#This Row],[Order Date]],"MMM")</f>
        <v>Jul</v>
      </c>
      <c r="F1301" s="4" t="s">
        <v>0</v>
      </c>
      <c r="G1301" s="4" t="s">
        <v>36</v>
      </c>
      <c r="H1301" s="4" t="s">
        <v>19</v>
      </c>
      <c r="I1301" s="4" t="s">
        <v>13</v>
      </c>
      <c r="J1301" s="4" t="s">
        <v>23</v>
      </c>
      <c r="K1301" s="4" t="s">
        <v>51</v>
      </c>
      <c r="L1301" s="9">
        <v>2</v>
      </c>
      <c r="M1301" s="6">
        <v>125.73</v>
      </c>
      <c r="N1301" s="7">
        <v>0.15</v>
      </c>
      <c r="O1301" s="6">
        <v>61.75</v>
      </c>
      <c r="P1301" s="6">
        <f t="shared" si="80"/>
        <v>213.74100000000001</v>
      </c>
      <c r="Q1301" s="6">
        <f t="shared" si="81"/>
        <v>123.5</v>
      </c>
      <c r="R1301" s="6">
        <f t="shared" si="82"/>
        <v>90.241000000000014</v>
      </c>
      <c r="S1301" s="8">
        <f t="shared" si="83"/>
        <v>0.42219789371248384</v>
      </c>
      <c r="T1301" s="5">
        <f>YEAR(SalesDataTable[[#This Row],[Order Date]])</f>
        <v>2026</v>
      </c>
    </row>
    <row r="1302" spans="1:20" ht="15.6">
      <c r="A1302" s="2">
        <v>2719</v>
      </c>
      <c r="B1302" s="3">
        <v>46211</v>
      </c>
      <c r="C1302" s="13">
        <f>YEAR(SalesDataTable[[#This Row],[Order Date]])</f>
        <v>2026</v>
      </c>
      <c r="D1302" s="4" t="str">
        <f>"Q"&amp;ROUNDUP(MONTH(SalesDataTable[[#This Row],[Order Date]])/3,0)</f>
        <v>Q3</v>
      </c>
      <c r="E1302" s="4" t="str">
        <f>TEXT(SalesDataTable[[#This Row],[Order Date]],"MMM")</f>
        <v>Jul</v>
      </c>
      <c r="F1302" s="4" t="s">
        <v>0</v>
      </c>
      <c r="G1302" s="4" t="s">
        <v>50</v>
      </c>
      <c r="H1302" s="4" t="s">
        <v>2</v>
      </c>
      <c r="I1302" s="4" t="s">
        <v>16</v>
      </c>
      <c r="J1302" s="4" t="s">
        <v>14</v>
      </c>
      <c r="K1302" s="4" t="s">
        <v>48</v>
      </c>
      <c r="L1302" s="9">
        <v>1</v>
      </c>
      <c r="M1302" s="6">
        <v>164.92</v>
      </c>
      <c r="N1302" s="7">
        <v>0</v>
      </c>
      <c r="O1302" s="6">
        <v>89.47</v>
      </c>
      <c r="P1302" s="6">
        <f t="shared" si="80"/>
        <v>164.92</v>
      </c>
      <c r="Q1302" s="6">
        <f t="shared" si="81"/>
        <v>89.47</v>
      </c>
      <c r="R1302" s="6">
        <f t="shared" si="82"/>
        <v>75.449999999999989</v>
      </c>
      <c r="S1302" s="8">
        <f t="shared" si="83"/>
        <v>0.45749454280863444</v>
      </c>
      <c r="T1302" s="5">
        <f>YEAR(SalesDataTable[[#This Row],[Order Date]])</f>
        <v>2026</v>
      </c>
    </row>
    <row r="1303" spans="1:20" ht="15.6">
      <c r="A1303" s="2">
        <v>3833</v>
      </c>
      <c r="B1303" s="3">
        <v>46211</v>
      </c>
      <c r="C1303" s="13">
        <f>YEAR(SalesDataTable[[#This Row],[Order Date]])</f>
        <v>2026</v>
      </c>
      <c r="D1303" s="4" t="str">
        <f>"Q"&amp;ROUNDUP(MONTH(SalesDataTable[[#This Row],[Order Date]])/3,0)</f>
        <v>Q3</v>
      </c>
      <c r="E1303" s="4" t="str">
        <f>TEXT(SalesDataTable[[#This Row],[Order Date]],"MMM")</f>
        <v>Jul</v>
      </c>
      <c r="F1303" s="4" t="s">
        <v>6</v>
      </c>
      <c r="G1303" s="4" t="s">
        <v>27</v>
      </c>
      <c r="H1303" s="4" t="s">
        <v>19</v>
      </c>
      <c r="I1303" s="4" t="s">
        <v>13</v>
      </c>
      <c r="J1303" s="4" t="s">
        <v>4</v>
      </c>
      <c r="K1303" s="4" t="s">
        <v>30</v>
      </c>
      <c r="L1303" s="9">
        <v>5</v>
      </c>
      <c r="M1303" s="6">
        <v>103.91</v>
      </c>
      <c r="N1303" s="7">
        <v>0</v>
      </c>
      <c r="O1303" s="6">
        <v>51.19</v>
      </c>
      <c r="P1303" s="6">
        <f t="shared" si="80"/>
        <v>519.54999999999995</v>
      </c>
      <c r="Q1303" s="6">
        <f t="shared" si="81"/>
        <v>255.95</v>
      </c>
      <c r="R1303" s="6">
        <f t="shared" si="82"/>
        <v>263.59999999999997</v>
      </c>
      <c r="S1303" s="8">
        <f t="shared" si="83"/>
        <v>0.50736214031373306</v>
      </c>
      <c r="T1303" s="5">
        <f>YEAR(SalesDataTable[[#This Row],[Order Date]])</f>
        <v>2026</v>
      </c>
    </row>
    <row r="1304" spans="1:20" ht="15.6">
      <c r="A1304" s="2">
        <v>211</v>
      </c>
      <c r="B1304" s="3">
        <v>46212</v>
      </c>
      <c r="C1304" s="13">
        <f>YEAR(SalesDataTable[[#This Row],[Order Date]])</f>
        <v>2026</v>
      </c>
      <c r="D1304" s="4" t="str">
        <f>"Q"&amp;ROUNDUP(MONTH(SalesDataTable[[#This Row],[Order Date]])/3,0)</f>
        <v>Q3</v>
      </c>
      <c r="E1304" s="4" t="str">
        <f>TEXT(SalesDataTable[[#This Row],[Order Date]],"MMM")</f>
        <v>Jul</v>
      </c>
      <c r="F1304" s="4" t="s">
        <v>11</v>
      </c>
      <c r="G1304" s="4" t="s">
        <v>52</v>
      </c>
      <c r="H1304" s="4" t="s">
        <v>8</v>
      </c>
      <c r="I1304" s="4" t="s">
        <v>16</v>
      </c>
      <c r="J1304" s="4" t="s">
        <v>4</v>
      </c>
      <c r="K1304" s="4" t="s">
        <v>22</v>
      </c>
      <c r="L1304" s="9">
        <v>10</v>
      </c>
      <c r="M1304" s="6">
        <v>49.69</v>
      </c>
      <c r="N1304" s="7">
        <v>0.1</v>
      </c>
      <c r="O1304" s="6">
        <v>21.82</v>
      </c>
      <c r="P1304" s="6">
        <f t="shared" si="80"/>
        <v>447.21</v>
      </c>
      <c r="Q1304" s="6">
        <f t="shared" si="81"/>
        <v>218.2</v>
      </c>
      <c r="R1304" s="6">
        <f t="shared" si="82"/>
        <v>229.01</v>
      </c>
      <c r="S1304" s="8">
        <f t="shared" si="83"/>
        <v>0.51208604458755391</v>
      </c>
      <c r="T1304" s="5">
        <f>YEAR(SalesDataTable[[#This Row],[Order Date]])</f>
        <v>2026</v>
      </c>
    </row>
    <row r="1305" spans="1:20" ht="15.6">
      <c r="A1305" s="2">
        <v>392</v>
      </c>
      <c r="B1305" s="3">
        <v>46212</v>
      </c>
      <c r="C1305" s="13">
        <f>YEAR(SalesDataTable[[#This Row],[Order Date]])</f>
        <v>2026</v>
      </c>
      <c r="D1305" s="4" t="str">
        <f>"Q"&amp;ROUNDUP(MONTH(SalesDataTable[[#This Row],[Order Date]])/3,0)</f>
        <v>Q3</v>
      </c>
      <c r="E1305" s="4" t="str">
        <f>TEXT(SalesDataTable[[#This Row],[Order Date]],"MMM")</f>
        <v>Jul</v>
      </c>
      <c r="F1305" s="4" t="s">
        <v>20</v>
      </c>
      <c r="G1305" s="4" t="s">
        <v>31</v>
      </c>
      <c r="H1305" s="4" t="s">
        <v>19</v>
      </c>
      <c r="I1305" s="4" t="s">
        <v>3</v>
      </c>
      <c r="J1305" s="4" t="s">
        <v>9</v>
      </c>
      <c r="K1305" s="4" t="s">
        <v>10</v>
      </c>
      <c r="L1305" s="9">
        <v>3</v>
      </c>
      <c r="M1305" s="6">
        <v>94.19</v>
      </c>
      <c r="N1305" s="7">
        <v>0</v>
      </c>
      <c r="O1305" s="6">
        <v>44.1</v>
      </c>
      <c r="P1305" s="6">
        <f t="shared" si="80"/>
        <v>282.57</v>
      </c>
      <c r="Q1305" s="6">
        <f t="shared" si="81"/>
        <v>132.30000000000001</v>
      </c>
      <c r="R1305" s="6">
        <f t="shared" si="82"/>
        <v>150.26999999999998</v>
      </c>
      <c r="S1305" s="8">
        <f t="shared" si="83"/>
        <v>0.53179743072512997</v>
      </c>
      <c r="T1305" s="5">
        <f>YEAR(SalesDataTable[[#This Row],[Order Date]])</f>
        <v>2026</v>
      </c>
    </row>
    <row r="1306" spans="1:20" ht="15.6">
      <c r="A1306" s="2">
        <v>1302</v>
      </c>
      <c r="B1306" s="3">
        <v>46212</v>
      </c>
      <c r="C1306" s="13">
        <f>YEAR(SalesDataTable[[#This Row],[Order Date]])</f>
        <v>2026</v>
      </c>
      <c r="D1306" s="4" t="str">
        <f>"Q"&amp;ROUNDUP(MONTH(SalesDataTable[[#This Row],[Order Date]])/3,0)</f>
        <v>Q3</v>
      </c>
      <c r="E1306" s="4" t="str">
        <f>TEXT(SalesDataTable[[#This Row],[Order Date]],"MMM")</f>
        <v>Jul</v>
      </c>
      <c r="F1306" s="4" t="s">
        <v>6</v>
      </c>
      <c r="G1306" s="4" t="s">
        <v>49</v>
      </c>
      <c r="H1306" s="4" t="s">
        <v>19</v>
      </c>
      <c r="I1306" s="4" t="s">
        <v>3</v>
      </c>
      <c r="J1306" s="4" t="s">
        <v>14</v>
      </c>
      <c r="K1306" s="4" t="s">
        <v>32</v>
      </c>
      <c r="L1306" s="9">
        <v>1</v>
      </c>
      <c r="M1306" s="6">
        <v>46.87</v>
      </c>
      <c r="N1306" s="7">
        <v>0</v>
      </c>
      <c r="O1306" s="6">
        <v>18.649999999999999</v>
      </c>
      <c r="P1306" s="6">
        <f t="shared" si="80"/>
        <v>46.87</v>
      </c>
      <c r="Q1306" s="6">
        <f t="shared" si="81"/>
        <v>18.649999999999999</v>
      </c>
      <c r="R1306" s="6">
        <f t="shared" si="82"/>
        <v>28.22</v>
      </c>
      <c r="S1306" s="8">
        <f t="shared" si="83"/>
        <v>0.60209088969490077</v>
      </c>
      <c r="T1306" s="5">
        <f>YEAR(SalesDataTable[[#This Row],[Order Date]])</f>
        <v>2026</v>
      </c>
    </row>
    <row r="1307" spans="1:20" ht="15.6">
      <c r="A1307" s="2">
        <v>1366</v>
      </c>
      <c r="B1307" s="3">
        <v>46212</v>
      </c>
      <c r="C1307" s="13">
        <f>YEAR(SalesDataTable[[#This Row],[Order Date]])</f>
        <v>2026</v>
      </c>
      <c r="D1307" s="4" t="str">
        <f>"Q"&amp;ROUNDUP(MONTH(SalesDataTable[[#This Row],[Order Date]])/3,0)</f>
        <v>Q3</v>
      </c>
      <c r="E1307" s="4" t="str">
        <f>TEXT(SalesDataTable[[#This Row],[Order Date]],"MMM")</f>
        <v>Jul</v>
      </c>
      <c r="F1307" s="4" t="s">
        <v>11</v>
      </c>
      <c r="G1307" s="4" t="s">
        <v>52</v>
      </c>
      <c r="H1307" s="4" t="s">
        <v>2</v>
      </c>
      <c r="I1307" s="4" t="s">
        <v>3</v>
      </c>
      <c r="J1307" s="4" t="s">
        <v>14</v>
      </c>
      <c r="K1307" s="4" t="s">
        <v>15</v>
      </c>
      <c r="L1307" s="9">
        <v>1</v>
      </c>
      <c r="M1307" s="6">
        <v>36.99</v>
      </c>
      <c r="N1307" s="7">
        <v>0.1</v>
      </c>
      <c r="O1307" s="6">
        <v>13.2</v>
      </c>
      <c r="P1307" s="6">
        <f t="shared" si="80"/>
        <v>33.291000000000004</v>
      </c>
      <c r="Q1307" s="6">
        <f t="shared" si="81"/>
        <v>13.2</v>
      </c>
      <c r="R1307" s="6">
        <f t="shared" si="82"/>
        <v>20.091000000000005</v>
      </c>
      <c r="S1307" s="8">
        <f t="shared" si="83"/>
        <v>0.60349644047940887</v>
      </c>
      <c r="T1307" s="5">
        <f>YEAR(SalesDataTable[[#This Row],[Order Date]])</f>
        <v>2026</v>
      </c>
    </row>
    <row r="1308" spans="1:20" ht="15.6">
      <c r="A1308" s="2">
        <v>1974</v>
      </c>
      <c r="B1308" s="3">
        <v>46212</v>
      </c>
      <c r="C1308" s="13">
        <f>YEAR(SalesDataTable[[#This Row],[Order Date]])</f>
        <v>2026</v>
      </c>
      <c r="D1308" s="4" t="str">
        <f>"Q"&amp;ROUNDUP(MONTH(SalesDataTable[[#This Row],[Order Date]])/3,0)</f>
        <v>Q3</v>
      </c>
      <c r="E1308" s="4" t="str">
        <f>TEXT(SalesDataTable[[#This Row],[Order Date]],"MMM")</f>
        <v>Jul</v>
      </c>
      <c r="F1308" s="4" t="s">
        <v>0</v>
      </c>
      <c r="G1308" s="4" t="s">
        <v>50</v>
      </c>
      <c r="H1308" s="4" t="s">
        <v>2</v>
      </c>
      <c r="I1308" s="4" t="s">
        <v>3</v>
      </c>
      <c r="J1308" s="4" t="s">
        <v>14</v>
      </c>
      <c r="K1308" s="4" t="s">
        <v>44</v>
      </c>
      <c r="L1308" s="9">
        <v>1</v>
      </c>
      <c r="M1308" s="6">
        <v>135.44</v>
      </c>
      <c r="N1308" s="7">
        <v>0</v>
      </c>
      <c r="O1308" s="6">
        <v>65.48</v>
      </c>
      <c r="P1308" s="6">
        <f t="shared" si="80"/>
        <v>135.44</v>
      </c>
      <c r="Q1308" s="6">
        <f t="shared" si="81"/>
        <v>65.48</v>
      </c>
      <c r="R1308" s="6">
        <f t="shared" si="82"/>
        <v>69.959999999999994</v>
      </c>
      <c r="S1308" s="8">
        <f t="shared" si="83"/>
        <v>0.51653868871825159</v>
      </c>
      <c r="T1308" s="5">
        <f>YEAR(SalesDataTable[[#This Row],[Order Date]])</f>
        <v>2026</v>
      </c>
    </row>
    <row r="1309" spans="1:20" ht="15.6">
      <c r="A1309" s="2">
        <v>2716</v>
      </c>
      <c r="B1309" s="3">
        <v>46212</v>
      </c>
      <c r="C1309" s="13">
        <f>YEAR(SalesDataTable[[#This Row],[Order Date]])</f>
        <v>2026</v>
      </c>
      <c r="D1309" s="4" t="str">
        <f>"Q"&amp;ROUNDUP(MONTH(SalesDataTable[[#This Row],[Order Date]])/3,0)</f>
        <v>Q3</v>
      </c>
      <c r="E1309" s="4" t="str">
        <f>TEXT(SalesDataTable[[#This Row],[Order Date]],"MMM")</f>
        <v>Jul</v>
      </c>
      <c r="F1309" s="4" t="s">
        <v>6</v>
      </c>
      <c r="G1309" s="4" t="s">
        <v>7</v>
      </c>
      <c r="H1309" s="4" t="s">
        <v>2</v>
      </c>
      <c r="I1309" s="4" t="s">
        <v>13</v>
      </c>
      <c r="J1309" s="4" t="s">
        <v>9</v>
      </c>
      <c r="K1309" s="4" t="s">
        <v>10</v>
      </c>
      <c r="L1309" s="9">
        <v>3</v>
      </c>
      <c r="M1309" s="6">
        <v>92.25</v>
      </c>
      <c r="N1309" s="7">
        <v>0</v>
      </c>
      <c r="O1309" s="6">
        <v>46.27</v>
      </c>
      <c r="P1309" s="6">
        <f t="shared" si="80"/>
        <v>276.75</v>
      </c>
      <c r="Q1309" s="6">
        <f t="shared" si="81"/>
        <v>138.81</v>
      </c>
      <c r="R1309" s="6">
        <f t="shared" si="82"/>
        <v>137.94</v>
      </c>
      <c r="S1309" s="8">
        <f t="shared" si="83"/>
        <v>0.49842818428184282</v>
      </c>
      <c r="T1309" s="5">
        <f>YEAR(SalesDataTable[[#This Row],[Order Date]])</f>
        <v>2026</v>
      </c>
    </row>
    <row r="1310" spans="1:20" ht="15.6">
      <c r="A1310" s="2">
        <v>3161</v>
      </c>
      <c r="B1310" s="3">
        <v>46212</v>
      </c>
      <c r="C1310" s="13">
        <f>YEAR(SalesDataTable[[#This Row],[Order Date]])</f>
        <v>2026</v>
      </c>
      <c r="D1310" s="4" t="str">
        <f>"Q"&amp;ROUNDUP(MONTH(SalesDataTable[[#This Row],[Order Date]])/3,0)</f>
        <v>Q3</v>
      </c>
      <c r="E1310" s="4" t="str">
        <f>TEXT(SalesDataTable[[#This Row],[Order Date]],"MMM")</f>
        <v>Jul</v>
      </c>
      <c r="F1310" s="4" t="s">
        <v>11</v>
      </c>
      <c r="G1310" s="4" t="s">
        <v>25</v>
      </c>
      <c r="H1310" s="4" t="s">
        <v>2</v>
      </c>
      <c r="I1310" s="4" t="s">
        <v>13</v>
      </c>
      <c r="J1310" s="4" t="s">
        <v>23</v>
      </c>
      <c r="K1310" s="4" t="s">
        <v>29</v>
      </c>
      <c r="L1310" s="9">
        <v>2</v>
      </c>
      <c r="M1310" s="6">
        <v>192.6</v>
      </c>
      <c r="N1310" s="7">
        <v>0</v>
      </c>
      <c r="O1310" s="6">
        <v>104.89</v>
      </c>
      <c r="P1310" s="6">
        <f t="shared" si="80"/>
        <v>385.2</v>
      </c>
      <c r="Q1310" s="6">
        <f t="shared" si="81"/>
        <v>209.78</v>
      </c>
      <c r="R1310" s="6">
        <f t="shared" si="82"/>
        <v>175.42</v>
      </c>
      <c r="S1310" s="8">
        <f t="shared" si="83"/>
        <v>0.45539979231568017</v>
      </c>
      <c r="T1310" s="5">
        <f>YEAR(SalesDataTable[[#This Row],[Order Date]])</f>
        <v>2026</v>
      </c>
    </row>
    <row r="1311" spans="1:20" ht="15.6">
      <c r="A1311" s="2">
        <v>3240</v>
      </c>
      <c r="B1311" s="3">
        <v>46212</v>
      </c>
      <c r="C1311" s="13">
        <f>YEAR(SalesDataTable[[#This Row],[Order Date]])</f>
        <v>2026</v>
      </c>
      <c r="D1311" s="4" t="str">
        <f>"Q"&amp;ROUNDUP(MONTH(SalesDataTable[[#This Row],[Order Date]])/3,0)</f>
        <v>Q3</v>
      </c>
      <c r="E1311" s="4" t="str">
        <f>TEXT(SalesDataTable[[#This Row],[Order Date]],"MMM")</f>
        <v>Jul</v>
      </c>
      <c r="F1311" s="4" t="s">
        <v>20</v>
      </c>
      <c r="G1311" s="4" t="s">
        <v>33</v>
      </c>
      <c r="H1311" s="4" t="s">
        <v>2</v>
      </c>
      <c r="I1311" s="4" t="s">
        <v>3</v>
      </c>
      <c r="J1311" s="4" t="s">
        <v>4</v>
      </c>
      <c r="K1311" s="4" t="s">
        <v>26</v>
      </c>
      <c r="L1311" s="9">
        <v>1</v>
      </c>
      <c r="M1311" s="6">
        <v>39.94</v>
      </c>
      <c r="N1311" s="7">
        <v>0</v>
      </c>
      <c r="O1311" s="6">
        <v>16.89</v>
      </c>
      <c r="P1311" s="6">
        <f t="shared" si="80"/>
        <v>39.94</v>
      </c>
      <c r="Q1311" s="6">
        <f t="shared" si="81"/>
        <v>16.89</v>
      </c>
      <c r="R1311" s="6">
        <f t="shared" si="82"/>
        <v>23.049999999999997</v>
      </c>
      <c r="S1311" s="8">
        <f t="shared" si="83"/>
        <v>0.57711567351026538</v>
      </c>
      <c r="T1311" s="5">
        <f>YEAR(SalesDataTable[[#This Row],[Order Date]])</f>
        <v>2026</v>
      </c>
    </row>
    <row r="1312" spans="1:20" ht="15.6">
      <c r="A1312" s="2">
        <v>3682</v>
      </c>
      <c r="B1312" s="3">
        <v>46212</v>
      </c>
      <c r="C1312" s="13">
        <f>YEAR(SalesDataTable[[#This Row],[Order Date]])</f>
        <v>2026</v>
      </c>
      <c r="D1312" s="4" t="str">
        <f>"Q"&amp;ROUNDUP(MONTH(SalesDataTable[[#This Row],[Order Date]])/3,0)</f>
        <v>Q3</v>
      </c>
      <c r="E1312" s="4" t="str">
        <f>TEXT(SalesDataTable[[#This Row],[Order Date]],"MMM")</f>
        <v>Jul</v>
      </c>
      <c r="F1312" s="4" t="s">
        <v>11</v>
      </c>
      <c r="G1312" s="4" t="s">
        <v>12</v>
      </c>
      <c r="H1312" s="4" t="s">
        <v>2</v>
      </c>
      <c r="I1312" s="4" t="s">
        <v>3</v>
      </c>
      <c r="J1312" s="4" t="s">
        <v>9</v>
      </c>
      <c r="K1312" s="4" t="s">
        <v>37</v>
      </c>
      <c r="L1312" s="9">
        <v>3</v>
      </c>
      <c r="M1312" s="6">
        <v>150.61000000000001</v>
      </c>
      <c r="N1312" s="7">
        <v>0</v>
      </c>
      <c r="O1312" s="6">
        <v>79.900000000000006</v>
      </c>
      <c r="P1312" s="6">
        <f t="shared" si="80"/>
        <v>451.83000000000004</v>
      </c>
      <c r="Q1312" s="6">
        <f t="shared" si="81"/>
        <v>239.70000000000002</v>
      </c>
      <c r="R1312" s="6">
        <f t="shared" si="82"/>
        <v>212.13000000000002</v>
      </c>
      <c r="S1312" s="8">
        <f t="shared" si="83"/>
        <v>0.46949073766682159</v>
      </c>
      <c r="T1312" s="5">
        <f>YEAR(SalesDataTable[[#This Row],[Order Date]])</f>
        <v>2026</v>
      </c>
    </row>
    <row r="1313" spans="1:20" ht="15.6">
      <c r="A1313" s="2">
        <v>4725</v>
      </c>
      <c r="B1313" s="3">
        <v>46212</v>
      </c>
      <c r="C1313" s="13">
        <f>YEAR(SalesDataTable[[#This Row],[Order Date]])</f>
        <v>2026</v>
      </c>
      <c r="D1313" s="4" t="str">
        <f>"Q"&amp;ROUNDUP(MONTH(SalesDataTable[[#This Row],[Order Date]])/3,0)</f>
        <v>Q3</v>
      </c>
      <c r="E1313" s="4" t="str">
        <f>TEXT(SalesDataTable[[#This Row],[Order Date]],"MMM")</f>
        <v>Jul</v>
      </c>
      <c r="F1313" s="4" t="s">
        <v>20</v>
      </c>
      <c r="G1313" s="4" t="s">
        <v>47</v>
      </c>
      <c r="H1313" s="4" t="s">
        <v>2</v>
      </c>
      <c r="I1313" s="4" t="s">
        <v>3</v>
      </c>
      <c r="J1313" s="4" t="s">
        <v>9</v>
      </c>
      <c r="K1313" s="4" t="s">
        <v>46</v>
      </c>
      <c r="L1313" s="9">
        <v>2</v>
      </c>
      <c r="M1313" s="6">
        <v>71.069999999999993</v>
      </c>
      <c r="N1313" s="7">
        <v>0</v>
      </c>
      <c r="O1313" s="6">
        <v>31.57</v>
      </c>
      <c r="P1313" s="6">
        <f t="shared" si="80"/>
        <v>142.13999999999999</v>
      </c>
      <c r="Q1313" s="6">
        <f t="shared" si="81"/>
        <v>63.14</v>
      </c>
      <c r="R1313" s="6">
        <f t="shared" si="82"/>
        <v>78.999999999999986</v>
      </c>
      <c r="S1313" s="8">
        <f t="shared" si="83"/>
        <v>0.55579006613198245</v>
      </c>
      <c r="T1313" s="5">
        <f>YEAR(SalesDataTable[[#This Row],[Order Date]])</f>
        <v>2026</v>
      </c>
    </row>
    <row r="1314" spans="1:20" ht="15.6">
      <c r="A1314" s="2">
        <v>758</v>
      </c>
      <c r="B1314" s="3">
        <v>46213</v>
      </c>
      <c r="C1314" s="13">
        <f>YEAR(SalesDataTable[[#This Row],[Order Date]])</f>
        <v>2026</v>
      </c>
      <c r="D1314" s="4" t="str">
        <f>"Q"&amp;ROUNDUP(MONTH(SalesDataTable[[#This Row],[Order Date]])/3,0)</f>
        <v>Q3</v>
      </c>
      <c r="E1314" s="4" t="str">
        <f>TEXT(SalesDataTable[[#This Row],[Order Date]],"MMM")</f>
        <v>Jul</v>
      </c>
      <c r="F1314" s="4" t="s">
        <v>0</v>
      </c>
      <c r="G1314" s="4" t="s">
        <v>1</v>
      </c>
      <c r="H1314" s="4" t="s">
        <v>19</v>
      </c>
      <c r="I1314" s="4" t="s">
        <v>13</v>
      </c>
      <c r="J1314" s="4" t="s">
        <v>4</v>
      </c>
      <c r="K1314" s="4" t="s">
        <v>22</v>
      </c>
      <c r="L1314" s="9">
        <v>1</v>
      </c>
      <c r="M1314" s="6">
        <v>50.78</v>
      </c>
      <c r="N1314" s="7">
        <v>0</v>
      </c>
      <c r="O1314" s="6">
        <v>22.29</v>
      </c>
      <c r="P1314" s="6">
        <f t="shared" si="80"/>
        <v>50.78</v>
      </c>
      <c r="Q1314" s="6">
        <f t="shared" si="81"/>
        <v>22.29</v>
      </c>
      <c r="R1314" s="6">
        <f t="shared" si="82"/>
        <v>28.490000000000002</v>
      </c>
      <c r="S1314" s="8">
        <f t="shared" si="83"/>
        <v>0.56104765655769995</v>
      </c>
      <c r="T1314" s="5">
        <f>YEAR(SalesDataTable[[#This Row],[Order Date]])</f>
        <v>2026</v>
      </c>
    </row>
    <row r="1315" spans="1:20" ht="15.6">
      <c r="A1315" s="2">
        <v>1910</v>
      </c>
      <c r="B1315" s="3">
        <v>46213</v>
      </c>
      <c r="C1315" s="13">
        <f>YEAR(SalesDataTable[[#This Row],[Order Date]])</f>
        <v>2026</v>
      </c>
      <c r="D1315" s="4" t="str">
        <f>"Q"&amp;ROUNDUP(MONTH(SalesDataTable[[#This Row],[Order Date]])/3,0)</f>
        <v>Q3</v>
      </c>
      <c r="E1315" s="4" t="str">
        <f>TEXT(SalesDataTable[[#This Row],[Order Date]],"MMM")</f>
        <v>Jul</v>
      </c>
      <c r="F1315" s="4" t="s">
        <v>0</v>
      </c>
      <c r="G1315" s="4" t="s">
        <v>50</v>
      </c>
      <c r="H1315" s="4" t="s">
        <v>2</v>
      </c>
      <c r="I1315" s="4" t="s">
        <v>3</v>
      </c>
      <c r="J1315" s="4" t="s">
        <v>9</v>
      </c>
      <c r="K1315" s="4" t="s">
        <v>17</v>
      </c>
      <c r="L1315" s="9">
        <v>2</v>
      </c>
      <c r="M1315" s="6">
        <v>141.51</v>
      </c>
      <c r="N1315" s="7">
        <v>0.05</v>
      </c>
      <c r="O1315" s="6">
        <v>77.040000000000006</v>
      </c>
      <c r="P1315" s="6">
        <f t="shared" si="80"/>
        <v>268.86899999999997</v>
      </c>
      <c r="Q1315" s="6">
        <f t="shared" si="81"/>
        <v>154.08000000000001</v>
      </c>
      <c r="R1315" s="6">
        <f t="shared" si="82"/>
        <v>114.78899999999996</v>
      </c>
      <c r="S1315" s="8">
        <f t="shared" si="83"/>
        <v>0.42693281858451504</v>
      </c>
      <c r="T1315" s="5">
        <f>YEAR(SalesDataTable[[#This Row],[Order Date]])</f>
        <v>2026</v>
      </c>
    </row>
    <row r="1316" spans="1:20" ht="15.6">
      <c r="A1316" s="2">
        <v>1941</v>
      </c>
      <c r="B1316" s="3">
        <v>46213</v>
      </c>
      <c r="C1316" s="13">
        <f>YEAR(SalesDataTable[[#This Row],[Order Date]])</f>
        <v>2026</v>
      </c>
      <c r="D1316" s="4" t="str">
        <f>"Q"&amp;ROUNDUP(MONTH(SalesDataTable[[#This Row],[Order Date]])/3,0)</f>
        <v>Q3</v>
      </c>
      <c r="E1316" s="4" t="str">
        <f>TEXT(SalesDataTable[[#This Row],[Order Date]],"MMM")</f>
        <v>Jul</v>
      </c>
      <c r="F1316" s="4" t="s">
        <v>6</v>
      </c>
      <c r="G1316" s="4" t="s">
        <v>43</v>
      </c>
      <c r="H1316" s="4" t="s">
        <v>28</v>
      </c>
      <c r="I1316" s="4" t="s">
        <v>3</v>
      </c>
      <c r="J1316" s="4" t="s">
        <v>9</v>
      </c>
      <c r="K1316" s="4" t="s">
        <v>37</v>
      </c>
      <c r="L1316" s="9">
        <v>1</v>
      </c>
      <c r="M1316" s="6">
        <v>156.44</v>
      </c>
      <c r="N1316" s="7">
        <v>0.1</v>
      </c>
      <c r="O1316" s="6">
        <v>80.72</v>
      </c>
      <c r="P1316" s="6">
        <f t="shared" si="80"/>
        <v>140.79599999999999</v>
      </c>
      <c r="Q1316" s="6">
        <f t="shared" si="81"/>
        <v>80.72</v>
      </c>
      <c r="R1316" s="6">
        <f t="shared" si="82"/>
        <v>60.075999999999993</v>
      </c>
      <c r="S1316" s="8">
        <f t="shared" si="83"/>
        <v>0.42668825818915307</v>
      </c>
      <c r="T1316" s="5">
        <f>YEAR(SalesDataTable[[#This Row],[Order Date]])</f>
        <v>2026</v>
      </c>
    </row>
    <row r="1317" spans="1:20" ht="15.6">
      <c r="A1317" s="2">
        <v>2324</v>
      </c>
      <c r="B1317" s="3">
        <v>46213</v>
      </c>
      <c r="C1317" s="13">
        <f>YEAR(SalesDataTable[[#This Row],[Order Date]])</f>
        <v>2026</v>
      </c>
      <c r="D1317" s="4" t="str">
        <f>"Q"&amp;ROUNDUP(MONTH(SalesDataTable[[#This Row],[Order Date]])/3,0)</f>
        <v>Q3</v>
      </c>
      <c r="E1317" s="4" t="str">
        <f>TEXT(SalesDataTable[[#This Row],[Order Date]],"MMM")</f>
        <v>Jul</v>
      </c>
      <c r="F1317" s="4" t="s">
        <v>6</v>
      </c>
      <c r="G1317" s="4" t="s">
        <v>43</v>
      </c>
      <c r="H1317" s="4" t="s">
        <v>2</v>
      </c>
      <c r="I1317" s="4" t="s">
        <v>13</v>
      </c>
      <c r="J1317" s="4" t="s">
        <v>34</v>
      </c>
      <c r="K1317" s="4" t="s">
        <v>45</v>
      </c>
      <c r="L1317" s="9">
        <v>2</v>
      </c>
      <c r="M1317" s="6">
        <v>51.75</v>
      </c>
      <c r="N1317" s="7">
        <v>0</v>
      </c>
      <c r="O1317" s="6">
        <v>21.4</v>
      </c>
      <c r="P1317" s="6">
        <f t="shared" si="80"/>
        <v>103.5</v>
      </c>
      <c r="Q1317" s="6">
        <f t="shared" si="81"/>
        <v>42.8</v>
      </c>
      <c r="R1317" s="6">
        <f t="shared" si="82"/>
        <v>60.7</v>
      </c>
      <c r="S1317" s="8">
        <f t="shared" si="83"/>
        <v>0.58647342995169083</v>
      </c>
      <c r="T1317" s="5">
        <f>YEAR(SalesDataTable[[#This Row],[Order Date]])</f>
        <v>2026</v>
      </c>
    </row>
    <row r="1318" spans="1:20" ht="15.6">
      <c r="A1318" s="2">
        <v>2869</v>
      </c>
      <c r="B1318" s="3">
        <v>46213</v>
      </c>
      <c r="C1318" s="13">
        <f>YEAR(SalesDataTable[[#This Row],[Order Date]])</f>
        <v>2026</v>
      </c>
      <c r="D1318" s="4" t="str">
        <f>"Q"&amp;ROUNDUP(MONTH(SalesDataTable[[#This Row],[Order Date]])/3,0)</f>
        <v>Q3</v>
      </c>
      <c r="E1318" s="4" t="str">
        <f>TEXT(SalesDataTable[[#This Row],[Order Date]],"MMM")</f>
        <v>Jul</v>
      </c>
      <c r="F1318" s="4" t="s">
        <v>11</v>
      </c>
      <c r="G1318" s="4" t="s">
        <v>25</v>
      </c>
      <c r="H1318" s="4" t="s">
        <v>28</v>
      </c>
      <c r="I1318" s="4" t="s">
        <v>13</v>
      </c>
      <c r="J1318" s="4" t="s">
        <v>23</v>
      </c>
      <c r="K1318" s="4" t="s">
        <v>40</v>
      </c>
      <c r="L1318" s="9">
        <v>1</v>
      </c>
      <c r="M1318" s="6">
        <v>82.23</v>
      </c>
      <c r="N1318" s="7">
        <v>0.1</v>
      </c>
      <c r="O1318" s="6">
        <v>38.340000000000003</v>
      </c>
      <c r="P1318" s="6">
        <f t="shared" si="80"/>
        <v>74.007000000000005</v>
      </c>
      <c r="Q1318" s="6">
        <f t="shared" si="81"/>
        <v>38.340000000000003</v>
      </c>
      <c r="R1318" s="6">
        <f t="shared" si="82"/>
        <v>35.667000000000002</v>
      </c>
      <c r="S1318" s="8">
        <f t="shared" si="83"/>
        <v>0.48194089748267055</v>
      </c>
      <c r="T1318" s="5">
        <f>YEAR(SalesDataTable[[#This Row],[Order Date]])</f>
        <v>2026</v>
      </c>
    </row>
    <row r="1319" spans="1:20" ht="15.6">
      <c r="A1319" s="2">
        <v>3236</v>
      </c>
      <c r="B1319" s="3">
        <v>46213</v>
      </c>
      <c r="C1319" s="13">
        <f>YEAR(SalesDataTable[[#This Row],[Order Date]])</f>
        <v>2026</v>
      </c>
      <c r="D1319" s="4" t="str">
        <f>"Q"&amp;ROUNDUP(MONTH(SalesDataTable[[#This Row],[Order Date]])/3,0)</f>
        <v>Q3</v>
      </c>
      <c r="E1319" s="4" t="str">
        <f>TEXT(SalesDataTable[[#This Row],[Order Date]],"MMM")</f>
        <v>Jul</v>
      </c>
      <c r="F1319" s="4" t="s">
        <v>6</v>
      </c>
      <c r="G1319" s="4" t="s">
        <v>27</v>
      </c>
      <c r="H1319" s="4" t="s">
        <v>2</v>
      </c>
      <c r="I1319" s="4" t="s">
        <v>13</v>
      </c>
      <c r="J1319" s="4" t="s">
        <v>9</v>
      </c>
      <c r="K1319" s="4" t="s">
        <v>17</v>
      </c>
      <c r="L1319" s="9">
        <v>1</v>
      </c>
      <c r="M1319" s="6">
        <v>144.16999999999999</v>
      </c>
      <c r="N1319" s="7">
        <v>0.1</v>
      </c>
      <c r="O1319" s="6">
        <v>78.13</v>
      </c>
      <c r="P1319" s="6">
        <f t="shared" si="80"/>
        <v>129.75299999999999</v>
      </c>
      <c r="Q1319" s="6">
        <f t="shared" si="81"/>
        <v>78.13</v>
      </c>
      <c r="R1319" s="6">
        <f t="shared" si="82"/>
        <v>51.62299999999999</v>
      </c>
      <c r="S1319" s="8">
        <f t="shared" si="83"/>
        <v>0.39785592625989374</v>
      </c>
      <c r="T1319" s="5">
        <f>YEAR(SalesDataTable[[#This Row],[Order Date]])</f>
        <v>2026</v>
      </c>
    </row>
    <row r="1320" spans="1:20" ht="15.6">
      <c r="A1320" s="2">
        <v>3582</v>
      </c>
      <c r="B1320" s="3">
        <v>46213</v>
      </c>
      <c r="C1320" s="13">
        <f>YEAR(SalesDataTable[[#This Row],[Order Date]])</f>
        <v>2026</v>
      </c>
      <c r="D1320" s="4" t="str">
        <f>"Q"&amp;ROUNDUP(MONTH(SalesDataTable[[#This Row],[Order Date]])/3,0)</f>
        <v>Q3</v>
      </c>
      <c r="E1320" s="4" t="str">
        <f>TEXT(SalesDataTable[[#This Row],[Order Date]],"MMM")</f>
        <v>Jul</v>
      </c>
      <c r="F1320" s="4" t="s">
        <v>6</v>
      </c>
      <c r="G1320" s="4" t="s">
        <v>43</v>
      </c>
      <c r="H1320" s="4" t="s">
        <v>2</v>
      </c>
      <c r="I1320" s="4" t="s">
        <v>3</v>
      </c>
      <c r="J1320" s="4" t="s">
        <v>23</v>
      </c>
      <c r="K1320" s="4" t="s">
        <v>40</v>
      </c>
      <c r="L1320" s="9">
        <v>4</v>
      </c>
      <c r="M1320" s="6">
        <v>82.47</v>
      </c>
      <c r="N1320" s="7">
        <v>0</v>
      </c>
      <c r="O1320" s="6">
        <v>40.22</v>
      </c>
      <c r="P1320" s="6">
        <f t="shared" si="80"/>
        <v>329.88</v>
      </c>
      <c r="Q1320" s="6">
        <f t="shared" si="81"/>
        <v>160.88</v>
      </c>
      <c r="R1320" s="6">
        <f t="shared" si="82"/>
        <v>169</v>
      </c>
      <c r="S1320" s="8">
        <f t="shared" si="83"/>
        <v>0.51230750575967021</v>
      </c>
      <c r="T1320" s="5">
        <f>YEAR(SalesDataTable[[#This Row],[Order Date]])</f>
        <v>2026</v>
      </c>
    </row>
    <row r="1321" spans="1:20" ht="15.6">
      <c r="A1321" s="2">
        <v>3715</v>
      </c>
      <c r="B1321" s="3">
        <v>46213</v>
      </c>
      <c r="C1321" s="13">
        <f>YEAR(SalesDataTable[[#This Row],[Order Date]])</f>
        <v>2026</v>
      </c>
      <c r="D1321" s="4" t="str">
        <f>"Q"&amp;ROUNDUP(MONTH(SalesDataTable[[#This Row],[Order Date]])/3,0)</f>
        <v>Q3</v>
      </c>
      <c r="E1321" s="4" t="str">
        <f>TEXT(SalesDataTable[[#This Row],[Order Date]],"MMM")</f>
        <v>Jul</v>
      </c>
      <c r="F1321" s="4" t="s">
        <v>20</v>
      </c>
      <c r="G1321" s="4" t="s">
        <v>33</v>
      </c>
      <c r="H1321" s="4" t="s">
        <v>2</v>
      </c>
      <c r="I1321" s="4" t="s">
        <v>13</v>
      </c>
      <c r="J1321" s="4" t="s">
        <v>23</v>
      </c>
      <c r="K1321" s="4" t="s">
        <v>51</v>
      </c>
      <c r="L1321" s="9">
        <v>1</v>
      </c>
      <c r="M1321" s="6">
        <v>122.14</v>
      </c>
      <c r="N1321" s="7">
        <v>0.15</v>
      </c>
      <c r="O1321" s="6">
        <v>59.87</v>
      </c>
      <c r="P1321" s="6">
        <f t="shared" si="80"/>
        <v>103.819</v>
      </c>
      <c r="Q1321" s="6">
        <f t="shared" si="81"/>
        <v>59.87</v>
      </c>
      <c r="R1321" s="6">
        <f t="shared" si="82"/>
        <v>43.949000000000005</v>
      </c>
      <c r="S1321" s="8">
        <f t="shared" si="83"/>
        <v>0.42332328379198414</v>
      </c>
      <c r="T1321" s="5">
        <f>YEAR(SalesDataTable[[#This Row],[Order Date]])</f>
        <v>2026</v>
      </c>
    </row>
    <row r="1322" spans="1:20" ht="15.6">
      <c r="A1322" s="2">
        <v>3940</v>
      </c>
      <c r="B1322" s="3">
        <v>46213</v>
      </c>
      <c r="C1322" s="13">
        <f>YEAR(SalesDataTable[[#This Row],[Order Date]])</f>
        <v>2026</v>
      </c>
      <c r="D1322" s="4" t="str">
        <f>"Q"&amp;ROUNDUP(MONTH(SalesDataTable[[#This Row],[Order Date]])/3,0)</f>
        <v>Q3</v>
      </c>
      <c r="E1322" s="4" t="str">
        <f>TEXT(SalesDataTable[[#This Row],[Order Date]],"MMM")</f>
        <v>Jul</v>
      </c>
      <c r="F1322" s="4" t="s">
        <v>11</v>
      </c>
      <c r="G1322" s="4" t="s">
        <v>52</v>
      </c>
      <c r="H1322" s="4" t="s">
        <v>19</v>
      </c>
      <c r="I1322" s="4" t="s">
        <v>3</v>
      </c>
      <c r="J1322" s="4" t="s">
        <v>9</v>
      </c>
      <c r="K1322" s="4" t="s">
        <v>17</v>
      </c>
      <c r="L1322" s="9">
        <v>3</v>
      </c>
      <c r="M1322" s="6">
        <v>143.59</v>
      </c>
      <c r="N1322" s="7">
        <v>0</v>
      </c>
      <c r="O1322" s="6">
        <v>78.91</v>
      </c>
      <c r="P1322" s="6">
        <f t="shared" si="80"/>
        <v>430.77</v>
      </c>
      <c r="Q1322" s="6">
        <f t="shared" si="81"/>
        <v>236.73</v>
      </c>
      <c r="R1322" s="6">
        <f t="shared" si="82"/>
        <v>194.04</v>
      </c>
      <c r="S1322" s="8">
        <f t="shared" si="83"/>
        <v>0.45044919562643637</v>
      </c>
      <c r="T1322" s="5">
        <f>YEAR(SalesDataTable[[#This Row],[Order Date]])</f>
        <v>2026</v>
      </c>
    </row>
    <row r="1323" spans="1:20" ht="15.6">
      <c r="A1323" s="2">
        <v>4760</v>
      </c>
      <c r="B1323" s="3">
        <v>46213</v>
      </c>
      <c r="C1323" s="13">
        <f>YEAR(SalesDataTable[[#This Row],[Order Date]])</f>
        <v>2026</v>
      </c>
      <c r="D1323" s="4" t="str">
        <f>"Q"&amp;ROUNDUP(MONTH(SalesDataTable[[#This Row],[Order Date]])/3,0)</f>
        <v>Q3</v>
      </c>
      <c r="E1323" s="4" t="str">
        <f>TEXT(SalesDataTable[[#This Row],[Order Date]],"MMM")</f>
        <v>Jul</v>
      </c>
      <c r="F1323" s="4" t="s">
        <v>20</v>
      </c>
      <c r="G1323" s="4" t="s">
        <v>47</v>
      </c>
      <c r="H1323" s="4" t="s">
        <v>2</v>
      </c>
      <c r="I1323" s="4" t="s">
        <v>16</v>
      </c>
      <c r="J1323" s="4" t="s">
        <v>9</v>
      </c>
      <c r="K1323" s="4" t="s">
        <v>37</v>
      </c>
      <c r="L1323" s="9">
        <v>2</v>
      </c>
      <c r="M1323" s="6">
        <v>157.66</v>
      </c>
      <c r="N1323" s="7">
        <v>0</v>
      </c>
      <c r="O1323" s="6">
        <v>78.760000000000005</v>
      </c>
      <c r="P1323" s="6">
        <f t="shared" si="80"/>
        <v>315.32</v>
      </c>
      <c r="Q1323" s="6">
        <f t="shared" si="81"/>
        <v>157.52000000000001</v>
      </c>
      <c r="R1323" s="6">
        <f t="shared" si="82"/>
        <v>157.79999999999998</v>
      </c>
      <c r="S1323" s="8">
        <f t="shared" si="83"/>
        <v>0.50044399340352652</v>
      </c>
      <c r="T1323" s="5">
        <f>YEAR(SalesDataTable[[#This Row],[Order Date]])</f>
        <v>2026</v>
      </c>
    </row>
    <row r="1324" spans="1:20" ht="15.6">
      <c r="A1324" s="2">
        <v>4768</v>
      </c>
      <c r="B1324" s="3">
        <v>46213</v>
      </c>
      <c r="C1324" s="13">
        <f>YEAR(SalesDataTable[[#This Row],[Order Date]])</f>
        <v>2026</v>
      </c>
      <c r="D1324" s="4" t="str">
        <f>"Q"&amp;ROUNDUP(MONTH(SalesDataTable[[#This Row],[Order Date]])/3,0)</f>
        <v>Q3</v>
      </c>
      <c r="E1324" s="4" t="str">
        <f>TEXT(SalesDataTable[[#This Row],[Order Date]],"MMM")</f>
        <v>Jul</v>
      </c>
      <c r="F1324" s="4" t="s">
        <v>6</v>
      </c>
      <c r="G1324" s="4" t="s">
        <v>7</v>
      </c>
      <c r="H1324" s="4" t="s">
        <v>2</v>
      </c>
      <c r="I1324" s="4" t="s">
        <v>16</v>
      </c>
      <c r="J1324" s="4" t="s">
        <v>4</v>
      </c>
      <c r="K1324" s="4" t="s">
        <v>30</v>
      </c>
      <c r="L1324" s="9">
        <v>1</v>
      </c>
      <c r="M1324" s="6">
        <v>101.58</v>
      </c>
      <c r="N1324" s="7">
        <v>0</v>
      </c>
      <c r="O1324" s="6">
        <v>49.83</v>
      </c>
      <c r="P1324" s="6">
        <f t="shared" si="80"/>
        <v>101.58</v>
      </c>
      <c r="Q1324" s="6">
        <f t="shared" si="81"/>
        <v>49.83</v>
      </c>
      <c r="R1324" s="6">
        <f t="shared" si="82"/>
        <v>51.75</v>
      </c>
      <c r="S1324" s="8">
        <f t="shared" si="83"/>
        <v>0.50945067926757237</v>
      </c>
      <c r="T1324" s="5">
        <f>YEAR(SalesDataTable[[#This Row],[Order Date]])</f>
        <v>2026</v>
      </c>
    </row>
    <row r="1325" spans="1:20" ht="15.6">
      <c r="A1325" s="2">
        <v>5025</v>
      </c>
      <c r="B1325" s="3">
        <v>46213</v>
      </c>
      <c r="C1325" s="13">
        <f>YEAR(SalesDataTable[[#This Row],[Order Date]])</f>
        <v>2026</v>
      </c>
      <c r="D1325" s="4" t="str">
        <f>"Q"&amp;ROUNDUP(MONTH(SalesDataTable[[#This Row],[Order Date]])/3,0)</f>
        <v>Q3</v>
      </c>
      <c r="E1325" s="4" t="str">
        <f>TEXT(SalesDataTable[[#This Row],[Order Date]],"MMM")</f>
        <v>Jul</v>
      </c>
      <c r="F1325" s="4" t="s">
        <v>11</v>
      </c>
      <c r="G1325" s="4" t="s">
        <v>18</v>
      </c>
      <c r="H1325" s="4" t="s">
        <v>2</v>
      </c>
      <c r="I1325" s="4" t="s">
        <v>3</v>
      </c>
      <c r="J1325" s="4" t="s">
        <v>14</v>
      </c>
      <c r="K1325" s="4" t="s">
        <v>48</v>
      </c>
      <c r="L1325" s="9">
        <v>4</v>
      </c>
      <c r="M1325" s="6">
        <v>166.71</v>
      </c>
      <c r="N1325" s="7">
        <v>0</v>
      </c>
      <c r="O1325" s="6">
        <v>86.55</v>
      </c>
      <c r="P1325" s="6">
        <f t="shared" si="80"/>
        <v>666.84</v>
      </c>
      <c r="Q1325" s="6">
        <f t="shared" si="81"/>
        <v>346.2</v>
      </c>
      <c r="R1325" s="6">
        <f t="shared" si="82"/>
        <v>320.64000000000004</v>
      </c>
      <c r="S1325" s="8">
        <f t="shared" si="83"/>
        <v>0.48083498290444487</v>
      </c>
      <c r="T1325" s="5">
        <f>YEAR(SalesDataTable[[#This Row],[Order Date]])</f>
        <v>2026</v>
      </c>
    </row>
    <row r="1326" spans="1:20" ht="15.6">
      <c r="A1326" s="2">
        <v>165</v>
      </c>
      <c r="B1326" s="3">
        <v>46214</v>
      </c>
      <c r="C1326" s="13">
        <f>YEAR(SalesDataTable[[#This Row],[Order Date]])</f>
        <v>2026</v>
      </c>
      <c r="D1326" s="4" t="str">
        <f>"Q"&amp;ROUNDUP(MONTH(SalesDataTable[[#This Row],[Order Date]])/3,0)</f>
        <v>Q3</v>
      </c>
      <c r="E1326" s="4" t="str">
        <f>TEXT(SalesDataTable[[#This Row],[Order Date]],"MMM")</f>
        <v>Jul</v>
      </c>
      <c r="F1326" s="4" t="s">
        <v>6</v>
      </c>
      <c r="G1326" s="4" t="s">
        <v>43</v>
      </c>
      <c r="H1326" s="4" t="s">
        <v>19</v>
      </c>
      <c r="I1326" s="4" t="s">
        <v>13</v>
      </c>
      <c r="J1326" s="4" t="s">
        <v>4</v>
      </c>
      <c r="K1326" s="4" t="s">
        <v>5</v>
      </c>
      <c r="L1326" s="9">
        <v>2</v>
      </c>
      <c r="M1326" s="6">
        <v>83.33</v>
      </c>
      <c r="N1326" s="7">
        <v>0</v>
      </c>
      <c r="O1326" s="6">
        <v>42.11</v>
      </c>
      <c r="P1326" s="6">
        <f t="shared" si="80"/>
        <v>166.66</v>
      </c>
      <c r="Q1326" s="6">
        <f t="shared" si="81"/>
        <v>84.22</v>
      </c>
      <c r="R1326" s="6">
        <f t="shared" si="82"/>
        <v>82.44</v>
      </c>
      <c r="S1326" s="8">
        <f t="shared" si="83"/>
        <v>0.49465978639145564</v>
      </c>
      <c r="T1326" s="5">
        <f>YEAR(SalesDataTable[[#This Row],[Order Date]])</f>
        <v>2026</v>
      </c>
    </row>
    <row r="1327" spans="1:20" ht="15.6">
      <c r="A1327" s="2">
        <v>198</v>
      </c>
      <c r="B1327" s="3">
        <v>46214</v>
      </c>
      <c r="C1327" s="13">
        <f>YEAR(SalesDataTable[[#This Row],[Order Date]])</f>
        <v>2026</v>
      </c>
      <c r="D1327" s="4" t="str">
        <f>"Q"&amp;ROUNDUP(MONTH(SalesDataTable[[#This Row],[Order Date]])/3,0)</f>
        <v>Q3</v>
      </c>
      <c r="E1327" s="4" t="str">
        <f>TEXT(SalesDataTable[[#This Row],[Order Date]],"MMM")</f>
        <v>Jul</v>
      </c>
      <c r="F1327" s="4" t="s">
        <v>0</v>
      </c>
      <c r="G1327" s="4" t="s">
        <v>50</v>
      </c>
      <c r="H1327" s="4" t="s">
        <v>2</v>
      </c>
      <c r="I1327" s="4" t="s">
        <v>13</v>
      </c>
      <c r="J1327" s="4" t="s">
        <v>9</v>
      </c>
      <c r="K1327" s="4" t="s">
        <v>46</v>
      </c>
      <c r="L1327" s="9">
        <v>2</v>
      </c>
      <c r="M1327" s="6">
        <v>71.77</v>
      </c>
      <c r="N1327" s="7">
        <v>0.05</v>
      </c>
      <c r="O1327" s="6">
        <v>32.9</v>
      </c>
      <c r="P1327" s="6">
        <f t="shared" si="80"/>
        <v>136.363</v>
      </c>
      <c r="Q1327" s="6">
        <f t="shared" si="81"/>
        <v>65.8</v>
      </c>
      <c r="R1327" s="6">
        <f t="shared" si="82"/>
        <v>70.563000000000002</v>
      </c>
      <c r="S1327" s="8">
        <f t="shared" si="83"/>
        <v>0.5174644148339359</v>
      </c>
      <c r="T1327" s="5">
        <f>YEAR(SalesDataTable[[#This Row],[Order Date]])</f>
        <v>2026</v>
      </c>
    </row>
    <row r="1328" spans="1:20" ht="15.6">
      <c r="A1328" s="2">
        <v>1480</v>
      </c>
      <c r="B1328" s="3">
        <v>46214</v>
      </c>
      <c r="C1328" s="13">
        <f>YEAR(SalesDataTable[[#This Row],[Order Date]])</f>
        <v>2026</v>
      </c>
      <c r="D1328" s="4" t="str">
        <f>"Q"&amp;ROUNDUP(MONTH(SalesDataTable[[#This Row],[Order Date]])/3,0)</f>
        <v>Q3</v>
      </c>
      <c r="E1328" s="4" t="str">
        <f>TEXT(SalesDataTable[[#This Row],[Order Date]],"MMM")</f>
        <v>Jul</v>
      </c>
      <c r="F1328" s="4" t="s">
        <v>0</v>
      </c>
      <c r="G1328" s="4" t="s">
        <v>50</v>
      </c>
      <c r="H1328" s="4" t="s">
        <v>2</v>
      </c>
      <c r="I1328" s="4" t="s">
        <v>13</v>
      </c>
      <c r="J1328" s="4" t="s">
        <v>14</v>
      </c>
      <c r="K1328" s="4" t="s">
        <v>48</v>
      </c>
      <c r="L1328" s="9">
        <v>3</v>
      </c>
      <c r="M1328" s="6">
        <v>164.5</v>
      </c>
      <c r="N1328" s="7">
        <v>0</v>
      </c>
      <c r="O1328" s="6">
        <v>87.06</v>
      </c>
      <c r="P1328" s="6">
        <f t="shared" si="80"/>
        <v>493.5</v>
      </c>
      <c r="Q1328" s="6">
        <f t="shared" si="81"/>
        <v>261.18</v>
      </c>
      <c r="R1328" s="6">
        <f t="shared" si="82"/>
        <v>232.32</v>
      </c>
      <c r="S1328" s="8">
        <f t="shared" si="83"/>
        <v>0.47075987841945288</v>
      </c>
      <c r="T1328" s="5">
        <f>YEAR(SalesDataTable[[#This Row],[Order Date]])</f>
        <v>2026</v>
      </c>
    </row>
    <row r="1329" spans="1:20" ht="15.6">
      <c r="A1329" s="2">
        <v>1990</v>
      </c>
      <c r="B1329" s="3">
        <v>46214</v>
      </c>
      <c r="C1329" s="13">
        <f>YEAR(SalesDataTable[[#This Row],[Order Date]])</f>
        <v>2026</v>
      </c>
      <c r="D1329" s="4" t="str">
        <f>"Q"&amp;ROUNDUP(MONTH(SalesDataTable[[#This Row],[Order Date]])/3,0)</f>
        <v>Q3</v>
      </c>
      <c r="E1329" s="4" t="str">
        <f>TEXT(SalesDataTable[[#This Row],[Order Date]],"MMM")</f>
        <v>Jul</v>
      </c>
      <c r="F1329" s="4" t="s">
        <v>0</v>
      </c>
      <c r="G1329" s="4" t="s">
        <v>50</v>
      </c>
      <c r="H1329" s="4" t="s">
        <v>2</v>
      </c>
      <c r="I1329" s="4" t="s">
        <v>3</v>
      </c>
      <c r="J1329" s="4" t="s">
        <v>23</v>
      </c>
      <c r="K1329" s="4" t="s">
        <v>40</v>
      </c>
      <c r="L1329" s="9">
        <v>3</v>
      </c>
      <c r="M1329" s="6">
        <v>82.28</v>
      </c>
      <c r="N1329" s="7">
        <v>0.1</v>
      </c>
      <c r="O1329" s="6">
        <v>39.51</v>
      </c>
      <c r="P1329" s="6">
        <f t="shared" si="80"/>
        <v>222.15600000000001</v>
      </c>
      <c r="Q1329" s="6">
        <f t="shared" si="81"/>
        <v>118.53</v>
      </c>
      <c r="R1329" s="6">
        <f t="shared" si="82"/>
        <v>103.626</v>
      </c>
      <c r="S1329" s="8">
        <f t="shared" si="83"/>
        <v>0.46645600388915898</v>
      </c>
      <c r="T1329" s="5">
        <f>YEAR(SalesDataTable[[#This Row],[Order Date]])</f>
        <v>2026</v>
      </c>
    </row>
    <row r="1330" spans="1:20" ht="15.6">
      <c r="A1330" s="2">
        <v>2298</v>
      </c>
      <c r="B1330" s="3">
        <v>46214</v>
      </c>
      <c r="C1330" s="13">
        <f>YEAR(SalesDataTable[[#This Row],[Order Date]])</f>
        <v>2026</v>
      </c>
      <c r="D1330" s="4" t="str">
        <f>"Q"&amp;ROUNDUP(MONTH(SalesDataTable[[#This Row],[Order Date]])/3,0)</f>
        <v>Q3</v>
      </c>
      <c r="E1330" s="4" t="str">
        <f>TEXT(SalesDataTable[[#This Row],[Order Date]],"MMM")</f>
        <v>Jul</v>
      </c>
      <c r="F1330" s="4" t="s">
        <v>11</v>
      </c>
      <c r="G1330" s="4" t="s">
        <v>12</v>
      </c>
      <c r="H1330" s="4" t="s">
        <v>19</v>
      </c>
      <c r="I1330" s="4" t="s">
        <v>13</v>
      </c>
      <c r="J1330" s="4" t="s">
        <v>4</v>
      </c>
      <c r="K1330" s="4" t="s">
        <v>30</v>
      </c>
      <c r="L1330" s="9">
        <v>2</v>
      </c>
      <c r="M1330" s="6">
        <v>103.17</v>
      </c>
      <c r="N1330" s="7">
        <v>0</v>
      </c>
      <c r="O1330" s="6">
        <v>50.49</v>
      </c>
      <c r="P1330" s="6">
        <f t="shared" si="80"/>
        <v>206.34</v>
      </c>
      <c r="Q1330" s="6">
        <f t="shared" si="81"/>
        <v>100.98</v>
      </c>
      <c r="R1330" s="6">
        <f t="shared" si="82"/>
        <v>105.36</v>
      </c>
      <c r="S1330" s="8">
        <f t="shared" si="83"/>
        <v>0.51061355045071244</v>
      </c>
      <c r="T1330" s="5">
        <f>YEAR(SalesDataTable[[#This Row],[Order Date]])</f>
        <v>2026</v>
      </c>
    </row>
    <row r="1331" spans="1:20" ht="15.6">
      <c r="A1331" s="2">
        <v>2886</v>
      </c>
      <c r="B1331" s="3">
        <v>46214</v>
      </c>
      <c r="C1331" s="13">
        <f>YEAR(SalesDataTable[[#This Row],[Order Date]])</f>
        <v>2026</v>
      </c>
      <c r="D1331" s="4" t="str">
        <f>"Q"&amp;ROUNDUP(MONTH(SalesDataTable[[#This Row],[Order Date]])/3,0)</f>
        <v>Q3</v>
      </c>
      <c r="E1331" s="4" t="str">
        <f>TEXT(SalesDataTable[[#This Row],[Order Date]],"MMM")</f>
        <v>Jul</v>
      </c>
      <c r="F1331" s="4" t="s">
        <v>0</v>
      </c>
      <c r="G1331" s="4" t="s">
        <v>50</v>
      </c>
      <c r="H1331" s="4" t="s">
        <v>2</v>
      </c>
      <c r="I1331" s="4" t="s">
        <v>13</v>
      </c>
      <c r="J1331" s="4" t="s">
        <v>4</v>
      </c>
      <c r="K1331" s="4" t="s">
        <v>22</v>
      </c>
      <c r="L1331" s="9">
        <v>1</v>
      </c>
      <c r="M1331" s="6">
        <v>50.33</v>
      </c>
      <c r="N1331" s="7">
        <v>0.05</v>
      </c>
      <c r="O1331" s="6">
        <v>22.06</v>
      </c>
      <c r="P1331" s="6">
        <f t="shared" si="80"/>
        <v>47.813499999999998</v>
      </c>
      <c r="Q1331" s="6">
        <f t="shared" si="81"/>
        <v>22.06</v>
      </c>
      <c r="R1331" s="6">
        <f t="shared" si="82"/>
        <v>25.753499999999999</v>
      </c>
      <c r="S1331" s="8">
        <f t="shared" si="83"/>
        <v>0.53862402877848303</v>
      </c>
      <c r="T1331" s="5">
        <f>YEAR(SalesDataTable[[#This Row],[Order Date]])</f>
        <v>2026</v>
      </c>
    </row>
    <row r="1332" spans="1:20" ht="15.6">
      <c r="A1332" s="2">
        <v>2893</v>
      </c>
      <c r="B1332" s="3">
        <v>46214</v>
      </c>
      <c r="C1332" s="13">
        <f>YEAR(SalesDataTable[[#This Row],[Order Date]])</f>
        <v>2026</v>
      </c>
      <c r="D1332" s="4" t="str">
        <f>"Q"&amp;ROUNDUP(MONTH(SalesDataTable[[#This Row],[Order Date]])/3,0)</f>
        <v>Q3</v>
      </c>
      <c r="E1332" s="4" t="str">
        <f>TEXT(SalesDataTable[[#This Row],[Order Date]],"MMM")</f>
        <v>Jul</v>
      </c>
      <c r="F1332" s="4" t="s">
        <v>6</v>
      </c>
      <c r="G1332" s="4" t="s">
        <v>41</v>
      </c>
      <c r="H1332" s="4" t="s">
        <v>8</v>
      </c>
      <c r="I1332" s="4" t="s">
        <v>16</v>
      </c>
      <c r="J1332" s="4" t="s">
        <v>9</v>
      </c>
      <c r="K1332" s="4" t="s">
        <v>17</v>
      </c>
      <c r="L1332" s="9">
        <v>6</v>
      </c>
      <c r="M1332" s="6">
        <v>142.78</v>
      </c>
      <c r="N1332" s="7">
        <v>0.15</v>
      </c>
      <c r="O1332" s="6">
        <v>80.38</v>
      </c>
      <c r="P1332" s="6">
        <f t="shared" si="80"/>
        <v>728.178</v>
      </c>
      <c r="Q1332" s="6">
        <f t="shared" si="81"/>
        <v>482.28</v>
      </c>
      <c r="R1332" s="6">
        <f t="shared" si="82"/>
        <v>245.89800000000002</v>
      </c>
      <c r="S1332" s="8">
        <f t="shared" si="83"/>
        <v>0.33768941110552642</v>
      </c>
      <c r="T1332" s="5">
        <f>YEAR(SalesDataTable[[#This Row],[Order Date]])</f>
        <v>2026</v>
      </c>
    </row>
    <row r="1333" spans="1:20" ht="15.6">
      <c r="A1333" s="2">
        <v>2939</v>
      </c>
      <c r="B1333" s="3">
        <v>46214</v>
      </c>
      <c r="C1333" s="13">
        <f>YEAR(SalesDataTable[[#This Row],[Order Date]])</f>
        <v>2026</v>
      </c>
      <c r="D1333" s="4" t="str">
        <f>"Q"&amp;ROUNDUP(MONTH(SalesDataTable[[#This Row],[Order Date]])/3,0)</f>
        <v>Q3</v>
      </c>
      <c r="E1333" s="4" t="str">
        <f>TEXT(SalesDataTable[[#This Row],[Order Date]],"MMM")</f>
        <v>Jul</v>
      </c>
      <c r="F1333" s="4" t="s">
        <v>6</v>
      </c>
      <c r="G1333" s="4" t="s">
        <v>27</v>
      </c>
      <c r="H1333" s="4" t="s">
        <v>2</v>
      </c>
      <c r="I1333" s="4" t="s">
        <v>13</v>
      </c>
      <c r="J1333" s="4" t="s">
        <v>23</v>
      </c>
      <c r="K1333" s="4" t="s">
        <v>29</v>
      </c>
      <c r="L1333" s="9">
        <v>1</v>
      </c>
      <c r="M1333" s="6">
        <v>195.38</v>
      </c>
      <c r="N1333" s="7">
        <v>0.05</v>
      </c>
      <c r="O1333" s="6">
        <v>101.67</v>
      </c>
      <c r="P1333" s="6">
        <f t="shared" si="80"/>
        <v>185.61099999999999</v>
      </c>
      <c r="Q1333" s="6">
        <f t="shared" si="81"/>
        <v>101.67</v>
      </c>
      <c r="R1333" s="6">
        <f t="shared" si="82"/>
        <v>83.940999999999988</v>
      </c>
      <c r="S1333" s="8">
        <f t="shared" si="83"/>
        <v>0.45224151585843508</v>
      </c>
      <c r="T1333" s="5">
        <f>YEAR(SalesDataTable[[#This Row],[Order Date]])</f>
        <v>2026</v>
      </c>
    </row>
    <row r="1334" spans="1:20" ht="15.6">
      <c r="A1334" s="2">
        <v>3249</v>
      </c>
      <c r="B1334" s="3">
        <v>46214</v>
      </c>
      <c r="C1334" s="13">
        <f>YEAR(SalesDataTable[[#This Row],[Order Date]])</f>
        <v>2026</v>
      </c>
      <c r="D1334" s="4" t="str">
        <f>"Q"&amp;ROUNDUP(MONTH(SalesDataTable[[#This Row],[Order Date]])/3,0)</f>
        <v>Q3</v>
      </c>
      <c r="E1334" s="4" t="str">
        <f>TEXT(SalesDataTable[[#This Row],[Order Date]],"MMM")</f>
        <v>Jul</v>
      </c>
      <c r="F1334" s="4" t="s">
        <v>20</v>
      </c>
      <c r="G1334" s="4" t="s">
        <v>21</v>
      </c>
      <c r="H1334" s="4" t="s">
        <v>19</v>
      </c>
      <c r="I1334" s="4" t="s">
        <v>3</v>
      </c>
      <c r="J1334" s="4" t="s">
        <v>4</v>
      </c>
      <c r="K1334" s="4" t="s">
        <v>30</v>
      </c>
      <c r="L1334" s="9">
        <v>5</v>
      </c>
      <c r="M1334" s="6">
        <v>104.8</v>
      </c>
      <c r="N1334" s="7">
        <v>0</v>
      </c>
      <c r="O1334" s="6">
        <v>50.94</v>
      </c>
      <c r="P1334" s="6">
        <f t="shared" si="80"/>
        <v>524</v>
      </c>
      <c r="Q1334" s="6">
        <f t="shared" si="81"/>
        <v>254.7</v>
      </c>
      <c r="R1334" s="6">
        <f t="shared" si="82"/>
        <v>269.3</v>
      </c>
      <c r="S1334" s="8">
        <f t="shared" si="83"/>
        <v>0.51393129770992374</v>
      </c>
      <c r="T1334" s="5">
        <f>YEAR(SalesDataTable[[#This Row],[Order Date]])</f>
        <v>2026</v>
      </c>
    </row>
    <row r="1335" spans="1:20" ht="15.6">
      <c r="A1335" s="2">
        <v>3832</v>
      </c>
      <c r="B1335" s="3">
        <v>46214</v>
      </c>
      <c r="C1335" s="13">
        <f>YEAR(SalesDataTable[[#This Row],[Order Date]])</f>
        <v>2026</v>
      </c>
      <c r="D1335" s="4" t="str">
        <f>"Q"&amp;ROUNDUP(MONTH(SalesDataTable[[#This Row],[Order Date]])/3,0)</f>
        <v>Q3</v>
      </c>
      <c r="E1335" s="4" t="str">
        <f>TEXT(SalesDataTable[[#This Row],[Order Date]],"MMM")</f>
        <v>Jul</v>
      </c>
      <c r="F1335" s="4" t="s">
        <v>20</v>
      </c>
      <c r="G1335" s="4" t="s">
        <v>31</v>
      </c>
      <c r="H1335" s="4" t="s">
        <v>2</v>
      </c>
      <c r="I1335" s="4" t="s">
        <v>3</v>
      </c>
      <c r="J1335" s="4" t="s">
        <v>23</v>
      </c>
      <c r="K1335" s="4" t="s">
        <v>40</v>
      </c>
      <c r="L1335" s="9">
        <v>3</v>
      </c>
      <c r="M1335" s="6">
        <v>82.26</v>
      </c>
      <c r="N1335" s="7">
        <v>0</v>
      </c>
      <c r="O1335" s="6">
        <v>40.020000000000003</v>
      </c>
      <c r="P1335" s="6">
        <f t="shared" si="80"/>
        <v>246.78000000000003</v>
      </c>
      <c r="Q1335" s="6">
        <f t="shared" si="81"/>
        <v>120.06</v>
      </c>
      <c r="R1335" s="6">
        <f t="shared" si="82"/>
        <v>126.72000000000003</v>
      </c>
      <c r="S1335" s="8">
        <f t="shared" si="83"/>
        <v>0.51349380014587898</v>
      </c>
      <c r="T1335" s="5">
        <f>YEAR(SalesDataTable[[#This Row],[Order Date]])</f>
        <v>2026</v>
      </c>
    </row>
    <row r="1336" spans="1:20" ht="15.6">
      <c r="A1336" s="2">
        <v>3868</v>
      </c>
      <c r="B1336" s="3">
        <v>46214</v>
      </c>
      <c r="C1336" s="13">
        <f>YEAR(SalesDataTable[[#This Row],[Order Date]])</f>
        <v>2026</v>
      </c>
      <c r="D1336" s="4" t="str">
        <f>"Q"&amp;ROUNDUP(MONTH(SalesDataTable[[#This Row],[Order Date]])/3,0)</f>
        <v>Q3</v>
      </c>
      <c r="E1336" s="4" t="str">
        <f>TEXT(SalesDataTable[[#This Row],[Order Date]],"MMM")</f>
        <v>Jul</v>
      </c>
      <c r="F1336" s="4" t="s">
        <v>11</v>
      </c>
      <c r="G1336" s="4" t="s">
        <v>39</v>
      </c>
      <c r="H1336" s="4" t="s">
        <v>2</v>
      </c>
      <c r="I1336" s="4" t="s">
        <v>16</v>
      </c>
      <c r="J1336" s="4" t="s">
        <v>9</v>
      </c>
      <c r="K1336" s="4" t="s">
        <v>10</v>
      </c>
      <c r="L1336" s="9">
        <v>1</v>
      </c>
      <c r="M1336" s="6">
        <v>90.79</v>
      </c>
      <c r="N1336" s="7">
        <v>0</v>
      </c>
      <c r="O1336" s="6">
        <v>46.39</v>
      </c>
      <c r="P1336" s="6">
        <f t="shared" si="80"/>
        <v>90.79</v>
      </c>
      <c r="Q1336" s="6">
        <f t="shared" si="81"/>
        <v>46.39</v>
      </c>
      <c r="R1336" s="6">
        <f t="shared" si="82"/>
        <v>44.400000000000006</v>
      </c>
      <c r="S1336" s="8">
        <f t="shared" si="83"/>
        <v>0.4890406432426479</v>
      </c>
      <c r="T1336" s="5">
        <f>YEAR(SalesDataTable[[#This Row],[Order Date]])</f>
        <v>2026</v>
      </c>
    </row>
    <row r="1337" spans="1:20" ht="15.6">
      <c r="A1337" s="2">
        <v>4365</v>
      </c>
      <c r="B1337" s="3">
        <v>46214</v>
      </c>
      <c r="C1337" s="13">
        <f>YEAR(SalesDataTable[[#This Row],[Order Date]])</f>
        <v>2026</v>
      </c>
      <c r="D1337" s="4" t="str">
        <f>"Q"&amp;ROUNDUP(MONTH(SalesDataTable[[#This Row],[Order Date]])/3,0)</f>
        <v>Q3</v>
      </c>
      <c r="E1337" s="4" t="str">
        <f>TEXT(SalesDataTable[[#This Row],[Order Date]],"MMM")</f>
        <v>Jul</v>
      </c>
      <c r="F1337" s="4" t="s">
        <v>6</v>
      </c>
      <c r="G1337" s="4" t="s">
        <v>41</v>
      </c>
      <c r="H1337" s="4" t="s">
        <v>2</v>
      </c>
      <c r="I1337" s="4" t="s">
        <v>3</v>
      </c>
      <c r="J1337" s="4" t="s">
        <v>4</v>
      </c>
      <c r="K1337" s="4" t="s">
        <v>26</v>
      </c>
      <c r="L1337" s="9">
        <v>1</v>
      </c>
      <c r="M1337" s="6">
        <v>41.33</v>
      </c>
      <c r="N1337" s="7">
        <v>0</v>
      </c>
      <c r="O1337" s="6">
        <v>17.2</v>
      </c>
      <c r="P1337" s="6">
        <f t="shared" si="80"/>
        <v>41.33</v>
      </c>
      <c r="Q1337" s="6">
        <f t="shared" si="81"/>
        <v>17.2</v>
      </c>
      <c r="R1337" s="6">
        <f t="shared" si="82"/>
        <v>24.13</v>
      </c>
      <c r="S1337" s="8">
        <f t="shared" si="83"/>
        <v>0.58383740624243896</v>
      </c>
      <c r="T1337" s="5">
        <f>YEAR(SalesDataTable[[#This Row],[Order Date]])</f>
        <v>2026</v>
      </c>
    </row>
    <row r="1338" spans="1:20" ht="15.6">
      <c r="A1338" s="2">
        <v>314</v>
      </c>
      <c r="B1338" s="3">
        <v>46215</v>
      </c>
      <c r="C1338" s="13">
        <f>YEAR(SalesDataTable[[#This Row],[Order Date]])</f>
        <v>2026</v>
      </c>
      <c r="D1338" s="4" t="str">
        <f>"Q"&amp;ROUNDUP(MONTH(SalesDataTable[[#This Row],[Order Date]])/3,0)</f>
        <v>Q3</v>
      </c>
      <c r="E1338" s="4" t="str">
        <f>TEXT(SalesDataTable[[#This Row],[Order Date]],"MMM")</f>
        <v>Jul</v>
      </c>
      <c r="F1338" s="4" t="s">
        <v>11</v>
      </c>
      <c r="G1338" s="4" t="s">
        <v>12</v>
      </c>
      <c r="H1338" s="4" t="s">
        <v>2</v>
      </c>
      <c r="I1338" s="4" t="s">
        <v>3</v>
      </c>
      <c r="J1338" s="4" t="s">
        <v>34</v>
      </c>
      <c r="K1338" s="4" t="s">
        <v>35</v>
      </c>
      <c r="L1338" s="9">
        <v>2</v>
      </c>
      <c r="M1338" s="6">
        <v>41.09</v>
      </c>
      <c r="N1338" s="7">
        <v>0.05</v>
      </c>
      <c r="O1338" s="6">
        <v>14.54</v>
      </c>
      <c r="P1338" s="6">
        <f t="shared" si="80"/>
        <v>78.070999999999998</v>
      </c>
      <c r="Q1338" s="6">
        <f t="shared" si="81"/>
        <v>29.08</v>
      </c>
      <c r="R1338" s="6">
        <f t="shared" si="82"/>
        <v>48.991</v>
      </c>
      <c r="S1338" s="8">
        <f t="shared" si="83"/>
        <v>0.62751854081541159</v>
      </c>
      <c r="T1338" s="5">
        <f>YEAR(SalesDataTable[[#This Row],[Order Date]])</f>
        <v>2026</v>
      </c>
    </row>
    <row r="1339" spans="1:20" ht="15.6">
      <c r="A1339" s="2">
        <v>552</v>
      </c>
      <c r="B1339" s="3">
        <v>46215</v>
      </c>
      <c r="C1339" s="13">
        <f>YEAR(SalesDataTable[[#This Row],[Order Date]])</f>
        <v>2026</v>
      </c>
      <c r="D1339" s="4" t="str">
        <f>"Q"&amp;ROUNDUP(MONTH(SalesDataTable[[#This Row],[Order Date]])/3,0)</f>
        <v>Q3</v>
      </c>
      <c r="E1339" s="4" t="str">
        <f>TEXT(SalesDataTable[[#This Row],[Order Date]],"MMM")</f>
        <v>Jul</v>
      </c>
      <c r="F1339" s="4" t="s">
        <v>6</v>
      </c>
      <c r="G1339" s="4" t="s">
        <v>43</v>
      </c>
      <c r="H1339" s="4" t="s">
        <v>8</v>
      </c>
      <c r="I1339" s="4" t="s">
        <v>16</v>
      </c>
      <c r="J1339" s="4" t="s">
        <v>23</v>
      </c>
      <c r="K1339" s="4" t="s">
        <v>40</v>
      </c>
      <c r="L1339" s="9">
        <v>5</v>
      </c>
      <c r="M1339" s="6">
        <v>82.39</v>
      </c>
      <c r="N1339" s="7">
        <v>0.05</v>
      </c>
      <c r="O1339" s="6">
        <v>39.479999999999997</v>
      </c>
      <c r="P1339" s="6">
        <f t="shared" si="80"/>
        <v>391.35249999999996</v>
      </c>
      <c r="Q1339" s="6">
        <f t="shared" si="81"/>
        <v>197.39999999999998</v>
      </c>
      <c r="R1339" s="6">
        <f t="shared" si="82"/>
        <v>193.95249999999999</v>
      </c>
      <c r="S1339" s="8">
        <f t="shared" si="83"/>
        <v>0.49559540312122702</v>
      </c>
      <c r="T1339" s="5">
        <f>YEAR(SalesDataTable[[#This Row],[Order Date]])</f>
        <v>2026</v>
      </c>
    </row>
    <row r="1340" spans="1:20" ht="15.6">
      <c r="A1340" s="2">
        <v>1317</v>
      </c>
      <c r="B1340" s="3">
        <v>46215</v>
      </c>
      <c r="C1340" s="13">
        <f>YEAR(SalesDataTable[[#This Row],[Order Date]])</f>
        <v>2026</v>
      </c>
      <c r="D1340" s="4" t="str">
        <f>"Q"&amp;ROUNDUP(MONTH(SalesDataTable[[#This Row],[Order Date]])/3,0)</f>
        <v>Q3</v>
      </c>
      <c r="E1340" s="4" t="str">
        <f>TEXT(SalesDataTable[[#This Row],[Order Date]],"MMM")</f>
        <v>Jul</v>
      </c>
      <c r="F1340" s="4" t="s">
        <v>6</v>
      </c>
      <c r="G1340" s="4" t="s">
        <v>49</v>
      </c>
      <c r="H1340" s="4" t="s">
        <v>2</v>
      </c>
      <c r="I1340" s="4" t="s">
        <v>16</v>
      </c>
      <c r="J1340" s="4" t="s">
        <v>34</v>
      </c>
      <c r="K1340" s="4" t="s">
        <v>42</v>
      </c>
      <c r="L1340" s="9">
        <v>3</v>
      </c>
      <c r="M1340" s="6">
        <v>37</v>
      </c>
      <c r="N1340" s="7">
        <v>0</v>
      </c>
      <c r="O1340" s="6">
        <v>13.69</v>
      </c>
      <c r="P1340" s="6">
        <f t="shared" si="80"/>
        <v>111</v>
      </c>
      <c r="Q1340" s="6">
        <f t="shared" si="81"/>
        <v>41.07</v>
      </c>
      <c r="R1340" s="6">
        <f t="shared" si="82"/>
        <v>69.930000000000007</v>
      </c>
      <c r="S1340" s="8">
        <f t="shared" si="83"/>
        <v>0.63000000000000012</v>
      </c>
      <c r="T1340" s="5">
        <f>YEAR(SalesDataTable[[#This Row],[Order Date]])</f>
        <v>2026</v>
      </c>
    </row>
    <row r="1341" spans="1:20" ht="15.6">
      <c r="A1341" s="2">
        <v>1515</v>
      </c>
      <c r="B1341" s="3">
        <v>46215</v>
      </c>
      <c r="C1341" s="13">
        <f>YEAR(SalesDataTable[[#This Row],[Order Date]])</f>
        <v>2026</v>
      </c>
      <c r="D1341" s="4" t="str">
        <f>"Q"&amp;ROUNDUP(MONTH(SalesDataTable[[#This Row],[Order Date]])/3,0)</f>
        <v>Q3</v>
      </c>
      <c r="E1341" s="4" t="str">
        <f>TEXT(SalesDataTable[[#This Row],[Order Date]],"MMM")</f>
        <v>Jul</v>
      </c>
      <c r="F1341" s="4" t="s">
        <v>20</v>
      </c>
      <c r="G1341" s="4" t="s">
        <v>33</v>
      </c>
      <c r="H1341" s="4" t="s">
        <v>19</v>
      </c>
      <c r="I1341" s="4" t="s">
        <v>13</v>
      </c>
      <c r="J1341" s="4" t="s">
        <v>34</v>
      </c>
      <c r="K1341" s="4" t="s">
        <v>35</v>
      </c>
      <c r="L1341" s="9">
        <v>2</v>
      </c>
      <c r="M1341" s="6">
        <v>40.9</v>
      </c>
      <c r="N1341" s="7">
        <v>0</v>
      </c>
      <c r="O1341" s="6">
        <v>14.81</v>
      </c>
      <c r="P1341" s="6">
        <f t="shared" si="80"/>
        <v>81.8</v>
      </c>
      <c r="Q1341" s="6">
        <f t="shared" si="81"/>
        <v>29.62</v>
      </c>
      <c r="R1341" s="6">
        <f t="shared" si="82"/>
        <v>52.179999999999993</v>
      </c>
      <c r="S1341" s="8">
        <f t="shared" si="83"/>
        <v>0.63789731051344734</v>
      </c>
      <c r="T1341" s="5">
        <f>YEAR(SalesDataTable[[#This Row],[Order Date]])</f>
        <v>2026</v>
      </c>
    </row>
    <row r="1342" spans="1:20" ht="15.6">
      <c r="A1342" s="2">
        <v>1674</v>
      </c>
      <c r="B1342" s="3">
        <v>46215</v>
      </c>
      <c r="C1342" s="13">
        <f>YEAR(SalesDataTable[[#This Row],[Order Date]])</f>
        <v>2026</v>
      </c>
      <c r="D1342" s="4" t="str">
        <f>"Q"&amp;ROUNDUP(MONTH(SalesDataTable[[#This Row],[Order Date]])/3,0)</f>
        <v>Q3</v>
      </c>
      <c r="E1342" s="4" t="str">
        <f>TEXT(SalesDataTable[[#This Row],[Order Date]],"MMM")</f>
        <v>Jul</v>
      </c>
      <c r="F1342" s="4" t="s">
        <v>0</v>
      </c>
      <c r="G1342" s="4" t="s">
        <v>1</v>
      </c>
      <c r="H1342" s="4" t="s">
        <v>2</v>
      </c>
      <c r="I1342" s="4" t="s">
        <v>13</v>
      </c>
      <c r="J1342" s="4" t="s">
        <v>34</v>
      </c>
      <c r="K1342" s="4" t="s">
        <v>38</v>
      </c>
      <c r="L1342" s="9">
        <v>1</v>
      </c>
      <c r="M1342" s="6">
        <v>123.33</v>
      </c>
      <c r="N1342" s="7">
        <v>0.1</v>
      </c>
      <c r="O1342" s="6">
        <v>70.900000000000006</v>
      </c>
      <c r="P1342" s="6">
        <f t="shared" si="80"/>
        <v>110.997</v>
      </c>
      <c r="Q1342" s="6">
        <f t="shared" si="81"/>
        <v>70.900000000000006</v>
      </c>
      <c r="R1342" s="6">
        <f t="shared" si="82"/>
        <v>40.096999999999994</v>
      </c>
      <c r="S1342" s="8">
        <f t="shared" si="83"/>
        <v>0.36124399758552028</v>
      </c>
      <c r="T1342" s="5">
        <f>YEAR(SalesDataTable[[#This Row],[Order Date]])</f>
        <v>2026</v>
      </c>
    </row>
    <row r="1343" spans="1:20" ht="15.6">
      <c r="A1343" s="2">
        <v>2407</v>
      </c>
      <c r="B1343" s="3">
        <v>46215</v>
      </c>
      <c r="C1343" s="13">
        <f>YEAR(SalesDataTable[[#This Row],[Order Date]])</f>
        <v>2026</v>
      </c>
      <c r="D1343" s="4" t="str">
        <f>"Q"&amp;ROUNDUP(MONTH(SalesDataTable[[#This Row],[Order Date]])/3,0)</f>
        <v>Q3</v>
      </c>
      <c r="E1343" s="4" t="str">
        <f>TEXT(SalesDataTable[[#This Row],[Order Date]],"MMM")</f>
        <v>Jul</v>
      </c>
      <c r="F1343" s="4" t="s">
        <v>6</v>
      </c>
      <c r="G1343" s="4" t="s">
        <v>43</v>
      </c>
      <c r="H1343" s="4" t="s">
        <v>28</v>
      </c>
      <c r="I1343" s="4" t="s">
        <v>16</v>
      </c>
      <c r="J1343" s="4" t="s">
        <v>9</v>
      </c>
      <c r="K1343" s="4" t="s">
        <v>37</v>
      </c>
      <c r="L1343" s="9">
        <v>1</v>
      </c>
      <c r="M1343" s="6">
        <v>153.25</v>
      </c>
      <c r="N1343" s="7">
        <v>0.15</v>
      </c>
      <c r="O1343" s="6">
        <v>78.28</v>
      </c>
      <c r="P1343" s="6">
        <f t="shared" si="80"/>
        <v>130.26249999999999</v>
      </c>
      <c r="Q1343" s="6">
        <f t="shared" si="81"/>
        <v>78.28</v>
      </c>
      <c r="R1343" s="6">
        <f t="shared" si="82"/>
        <v>51.982499999999987</v>
      </c>
      <c r="S1343" s="8">
        <f t="shared" si="83"/>
        <v>0.39905959121005657</v>
      </c>
      <c r="T1343" s="5">
        <f>YEAR(SalesDataTable[[#This Row],[Order Date]])</f>
        <v>2026</v>
      </c>
    </row>
    <row r="1344" spans="1:20" ht="15.6">
      <c r="A1344" s="2">
        <v>2817</v>
      </c>
      <c r="B1344" s="3">
        <v>46215</v>
      </c>
      <c r="C1344" s="13">
        <f>YEAR(SalesDataTable[[#This Row],[Order Date]])</f>
        <v>2026</v>
      </c>
      <c r="D1344" s="4" t="str">
        <f>"Q"&amp;ROUNDUP(MONTH(SalesDataTable[[#This Row],[Order Date]])/3,0)</f>
        <v>Q3</v>
      </c>
      <c r="E1344" s="4" t="str">
        <f>TEXT(SalesDataTable[[#This Row],[Order Date]],"MMM")</f>
        <v>Jul</v>
      </c>
      <c r="F1344" s="4" t="s">
        <v>20</v>
      </c>
      <c r="G1344" s="4" t="s">
        <v>31</v>
      </c>
      <c r="H1344" s="4" t="s">
        <v>28</v>
      </c>
      <c r="I1344" s="4" t="s">
        <v>13</v>
      </c>
      <c r="J1344" s="4" t="s">
        <v>14</v>
      </c>
      <c r="K1344" s="4" t="s">
        <v>44</v>
      </c>
      <c r="L1344" s="9">
        <v>3</v>
      </c>
      <c r="M1344" s="6">
        <v>134.43</v>
      </c>
      <c r="N1344" s="7">
        <v>0.1</v>
      </c>
      <c r="O1344" s="6">
        <v>65.78</v>
      </c>
      <c r="P1344" s="6">
        <f t="shared" si="80"/>
        <v>362.96100000000001</v>
      </c>
      <c r="Q1344" s="6">
        <f t="shared" si="81"/>
        <v>197.34</v>
      </c>
      <c r="R1344" s="6">
        <f t="shared" si="82"/>
        <v>165.62100000000001</v>
      </c>
      <c r="S1344" s="8">
        <f t="shared" si="83"/>
        <v>0.45630522287518493</v>
      </c>
      <c r="T1344" s="5">
        <f>YEAR(SalesDataTable[[#This Row],[Order Date]])</f>
        <v>2026</v>
      </c>
    </row>
    <row r="1345" spans="1:20" ht="15.6">
      <c r="A1345" s="2">
        <v>3059</v>
      </c>
      <c r="B1345" s="3">
        <v>46215</v>
      </c>
      <c r="C1345" s="13">
        <f>YEAR(SalesDataTable[[#This Row],[Order Date]])</f>
        <v>2026</v>
      </c>
      <c r="D1345" s="4" t="str">
        <f>"Q"&amp;ROUNDUP(MONTH(SalesDataTable[[#This Row],[Order Date]])/3,0)</f>
        <v>Q3</v>
      </c>
      <c r="E1345" s="4" t="str">
        <f>TEXT(SalesDataTable[[#This Row],[Order Date]],"MMM")</f>
        <v>Jul</v>
      </c>
      <c r="F1345" s="4" t="s">
        <v>0</v>
      </c>
      <c r="G1345" s="4" t="s">
        <v>1</v>
      </c>
      <c r="H1345" s="4" t="s">
        <v>2</v>
      </c>
      <c r="I1345" s="4" t="s">
        <v>3</v>
      </c>
      <c r="J1345" s="4" t="s">
        <v>9</v>
      </c>
      <c r="K1345" s="4" t="s">
        <v>10</v>
      </c>
      <c r="L1345" s="9">
        <v>1</v>
      </c>
      <c r="M1345" s="6">
        <v>93.73</v>
      </c>
      <c r="N1345" s="7">
        <v>0.05</v>
      </c>
      <c r="O1345" s="6">
        <v>44.51</v>
      </c>
      <c r="P1345" s="6">
        <f t="shared" si="80"/>
        <v>89.043499999999995</v>
      </c>
      <c r="Q1345" s="6">
        <f t="shared" si="81"/>
        <v>44.51</v>
      </c>
      <c r="R1345" s="6">
        <f t="shared" si="82"/>
        <v>44.533499999999997</v>
      </c>
      <c r="S1345" s="8">
        <f t="shared" si="83"/>
        <v>0.50013195797559618</v>
      </c>
      <c r="T1345" s="5">
        <f>YEAR(SalesDataTable[[#This Row],[Order Date]])</f>
        <v>2026</v>
      </c>
    </row>
    <row r="1346" spans="1:20" ht="15.6">
      <c r="A1346" s="2">
        <v>3210</v>
      </c>
      <c r="B1346" s="3">
        <v>46215</v>
      </c>
      <c r="C1346" s="13">
        <f>YEAR(SalesDataTable[[#This Row],[Order Date]])</f>
        <v>2026</v>
      </c>
      <c r="D1346" s="4" t="str">
        <f>"Q"&amp;ROUNDUP(MONTH(SalesDataTable[[#This Row],[Order Date]])/3,0)</f>
        <v>Q3</v>
      </c>
      <c r="E1346" s="4" t="str">
        <f>TEXT(SalesDataTable[[#This Row],[Order Date]],"MMM")</f>
        <v>Jul</v>
      </c>
      <c r="F1346" s="4" t="s">
        <v>0</v>
      </c>
      <c r="G1346" s="4" t="s">
        <v>1</v>
      </c>
      <c r="H1346" s="4" t="s">
        <v>2</v>
      </c>
      <c r="I1346" s="4" t="s">
        <v>3</v>
      </c>
      <c r="J1346" s="4" t="s">
        <v>14</v>
      </c>
      <c r="K1346" s="4" t="s">
        <v>15</v>
      </c>
      <c r="L1346" s="9">
        <v>1</v>
      </c>
      <c r="M1346" s="6">
        <v>37.090000000000003</v>
      </c>
      <c r="N1346" s="7">
        <v>0</v>
      </c>
      <c r="O1346" s="6">
        <v>13.43</v>
      </c>
      <c r="P1346" s="6">
        <f t="shared" ref="P1346:P1409" si="84">L1346*M1346*(1-N1346)</f>
        <v>37.090000000000003</v>
      </c>
      <c r="Q1346" s="6">
        <f t="shared" ref="Q1346:Q1409" si="85">L1346*O1346</f>
        <v>13.43</v>
      </c>
      <c r="R1346" s="6">
        <f t="shared" ref="R1346:R1409" si="86">P1346-Q1346</f>
        <v>23.660000000000004</v>
      </c>
      <c r="S1346" s="8">
        <f t="shared" ref="S1346:S1409" si="87">IFERROR(R1346/P1346,0)</f>
        <v>0.63790779185764357</v>
      </c>
      <c r="T1346" s="5">
        <f>YEAR(SalesDataTable[[#This Row],[Order Date]])</f>
        <v>2026</v>
      </c>
    </row>
    <row r="1347" spans="1:20" ht="15.6">
      <c r="A1347" s="2">
        <v>3670</v>
      </c>
      <c r="B1347" s="3">
        <v>46215</v>
      </c>
      <c r="C1347" s="13">
        <f>YEAR(SalesDataTable[[#This Row],[Order Date]])</f>
        <v>2026</v>
      </c>
      <c r="D1347" s="4" t="str">
        <f>"Q"&amp;ROUNDUP(MONTH(SalesDataTable[[#This Row],[Order Date]])/3,0)</f>
        <v>Q3</v>
      </c>
      <c r="E1347" s="4" t="str">
        <f>TEXT(SalesDataTable[[#This Row],[Order Date]],"MMM")</f>
        <v>Jul</v>
      </c>
      <c r="F1347" s="4" t="s">
        <v>0</v>
      </c>
      <c r="G1347" s="4" t="s">
        <v>1</v>
      </c>
      <c r="H1347" s="4" t="s">
        <v>19</v>
      </c>
      <c r="I1347" s="4" t="s">
        <v>13</v>
      </c>
      <c r="J1347" s="4" t="s">
        <v>14</v>
      </c>
      <c r="K1347" s="4" t="s">
        <v>32</v>
      </c>
      <c r="L1347" s="9">
        <v>1</v>
      </c>
      <c r="M1347" s="6">
        <v>45.43</v>
      </c>
      <c r="N1347" s="7">
        <v>0</v>
      </c>
      <c r="O1347" s="6">
        <v>18.66</v>
      </c>
      <c r="P1347" s="6">
        <f t="shared" si="84"/>
        <v>45.43</v>
      </c>
      <c r="Q1347" s="6">
        <f t="shared" si="85"/>
        <v>18.66</v>
      </c>
      <c r="R1347" s="6">
        <f t="shared" si="86"/>
        <v>26.77</v>
      </c>
      <c r="S1347" s="8">
        <f t="shared" si="87"/>
        <v>0.58925819942769098</v>
      </c>
      <c r="T1347" s="5">
        <f>YEAR(SalesDataTable[[#This Row],[Order Date]])</f>
        <v>2026</v>
      </c>
    </row>
    <row r="1348" spans="1:20" ht="15.6">
      <c r="A1348" s="2">
        <v>4017</v>
      </c>
      <c r="B1348" s="3">
        <v>46215</v>
      </c>
      <c r="C1348" s="13">
        <f>YEAR(SalesDataTable[[#This Row],[Order Date]])</f>
        <v>2026</v>
      </c>
      <c r="D1348" s="4" t="str">
        <f>"Q"&amp;ROUNDUP(MONTH(SalesDataTable[[#This Row],[Order Date]])/3,0)</f>
        <v>Q3</v>
      </c>
      <c r="E1348" s="4" t="str">
        <f>TEXT(SalesDataTable[[#This Row],[Order Date]],"MMM")</f>
        <v>Jul</v>
      </c>
      <c r="F1348" s="4" t="s">
        <v>20</v>
      </c>
      <c r="G1348" s="4" t="s">
        <v>33</v>
      </c>
      <c r="H1348" s="4" t="s">
        <v>28</v>
      </c>
      <c r="I1348" s="4" t="s">
        <v>13</v>
      </c>
      <c r="J1348" s="4" t="s">
        <v>34</v>
      </c>
      <c r="K1348" s="4" t="s">
        <v>35</v>
      </c>
      <c r="L1348" s="9">
        <v>1</v>
      </c>
      <c r="M1348" s="6">
        <v>39.5</v>
      </c>
      <c r="N1348" s="7">
        <v>0.1</v>
      </c>
      <c r="O1348" s="6">
        <v>14.86</v>
      </c>
      <c r="P1348" s="6">
        <f t="shared" si="84"/>
        <v>35.550000000000004</v>
      </c>
      <c r="Q1348" s="6">
        <f t="shared" si="85"/>
        <v>14.86</v>
      </c>
      <c r="R1348" s="6">
        <f t="shared" si="86"/>
        <v>20.690000000000005</v>
      </c>
      <c r="S1348" s="8">
        <f t="shared" si="87"/>
        <v>0.58199718706047832</v>
      </c>
      <c r="T1348" s="5">
        <f>YEAR(SalesDataTable[[#This Row],[Order Date]])</f>
        <v>2026</v>
      </c>
    </row>
    <row r="1349" spans="1:20" ht="15.6">
      <c r="A1349" s="2">
        <v>5012</v>
      </c>
      <c r="B1349" s="3">
        <v>46215</v>
      </c>
      <c r="C1349" s="13">
        <f>YEAR(SalesDataTable[[#This Row],[Order Date]])</f>
        <v>2026</v>
      </c>
      <c r="D1349" s="4" t="str">
        <f>"Q"&amp;ROUNDUP(MONTH(SalesDataTable[[#This Row],[Order Date]])/3,0)</f>
        <v>Q3</v>
      </c>
      <c r="E1349" s="4" t="str">
        <f>TEXT(SalesDataTable[[#This Row],[Order Date]],"MMM")</f>
        <v>Jul</v>
      </c>
      <c r="F1349" s="4" t="s">
        <v>11</v>
      </c>
      <c r="G1349" s="4" t="s">
        <v>52</v>
      </c>
      <c r="H1349" s="4" t="s">
        <v>19</v>
      </c>
      <c r="I1349" s="4" t="s">
        <v>3</v>
      </c>
      <c r="J1349" s="4" t="s">
        <v>34</v>
      </c>
      <c r="K1349" s="4" t="s">
        <v>38</v>
      </c>
      <c r="L1349" s="9">
        <v>2</v>
      </c>
      <c r="M1349" s="6">
        <v>123.58</v>
      </c>
      <c r="N1349" s="7">
        <v>0.1</v>
      </c>
      <c r="O1349" s="6">
        <v>68.739999999999995</v>
      </c>
      <c r="P1349" s="6">
        <f t="shared" si="84"/>
        <v>222.44399999999999</v>
      </c>
      <c r="Q1349" s="6">
        <f t="shared" si="85"/>
        <v>137.47999999999999</v>
      </c>
      <c r="R1349" s="6">
        <f t="shared" si="86"/>
        <v>84.963999999999999</v>
      </c>
      <c r="S1349" s="8">
        <f t="shared" si="87"/>
        <v>0.3819568071065077</v>
      </c>
      <c r="T1349" s="5">
        <f>YEAR(SalesDataTable[[#This Row],[Order Date]])</f>
        <v>2026</v>
      </c>
    </row>
    <row r="1350" spans="1:20" ht="15.6">
      <c r="A1350" s="2">
        <v>884</v>
      </c>
      <c r="B1350" s="3">
        <v>46216</v>
      </c>
      <c r="C1350" s="13">
        <f>YEAR(SalesDataTable[[#This Row],[Order Date]])</f>
        <v>2026</v>
      </c>
      <c r="D1350" s="4" t="str">
        <f>"Q"&amp;ROUNDUP(MONTH(SalesDataTable[[#This Row],[Order Date]])/3,0)</f>
        <v>Q3</v>
      </c>
      <c r="E1350" s="4" t="str">
        <f>TEXT(SalesDataTable[[#This Row],[Order Date]],"MMM")</f>
        <v>Jul</v>
      </c>
      <c r="F1350" s="4" t="s">
        <v>20</v>
      </c>
      <c r="G1350" s="4" t="s">
        <v>47</v>
      </c>
      <c r="H1350" s="4" t="s">
        <v>19</v>
      </c>
      <c r="I1350" s="4" t="s">
        <v>3</v>
      </c>
      <c r="J1350" s="4" t="s">
        <v>4</v>
      </c>
      <c r="K1350" s="4" t="s">
        <v>30</v>
      </c>
      <c r="L1350" s="9">
        <v>1</v>
      </c>
      <c r="M1350" s="6">
        <v>103.61</v>
      </c>
      <c r="N1350" s="7">
        <v>0</v>
      </c>
      <c r="O1350" s="6">
        <v>51.84</v>
      </c>
      <c r="P1350" s="6">
        <f t="shared" si="84"/>
        <v>103.61</v>
      </c>
      <c r="Q1350" s="6">
        <f t="shared" si="85"/>
        <v>51.84</v>
      </c>
      <c r="R1350" s="6">
        <f t="shared" si="86"/>
        <v>51.769999999999996</v>
      </c>
      <c r="S1350" s="8">
        <f t="shared" si="87"/>
        <v>0.49966219476884466</v>
      </c>
      <c r="T1350" s="5">
        <f>YEAR(SalesDataTable[[#This Row],[Order Date]])</f>
        <v>2026</v>
      </c>
    </row>
    <row r="1351" spans="1:20" ht="15.6">
      <c r="A1351" s="2">
        <v>1025</v>
      </c>
      <c r="B1351" s="3">
        <v>46216</v>
      </c>
      <c r="C1351" s="13">
        <f>YEAR(SalesDataTable[[#This Row],[Order Date]])</f>
        <v>2026</v>
      </c>
      <c r="D1351" s="4" t="str">
        <f>"Q"&amp;ROUNDUP(MONTH(SalesDataTable[[#This Row],[Order Date]])/3,0)</f>
        <v>Q3</v>
      </c>
      <c r="E1351" s="4" t="str">
        <f>TEXT(SalesDataTable[[#This Row],[Order Date]],"MMM")</f>
        <v>Jul</v>
      </c>
      <c r="F1351" s="4" t="s">
        <v>11</v>
      </c>
      <c r="G1351" s="4" t="s">
        <v>12</v>
      </c>
      <c r="H1351" s="4" t="s">
        <v>19</v>
      </c>
      <c r="I1351" s="4" t="s">
        <v>3</v>
      </c>
      <c r="J1351" s="4" t="s">
        <v>9</v>
      </c>
      <c r="K1351" s="4" t="s">
        <v>17</v>
      </c>
      <c r="L1351" s="9">
        <v>2</v>
      </c>
      <c r="M1351" s="6">
        <v>145.75</v>
      </c>
      <c r="N1351" s="7">
        <v>0.05</v>
      </c>
      <c r="O1351" s="6">
        <v>79.319999999999993</v>
      </c>
      <c r="P1351" s="6">
        <f t="shared" si="84"/>
        <v>276.92500000000001</v>
      </c>
      <c r="Q1351" s="6">
        <f t="shared" si="85"/>
        <v>158.63999999999999</v>
      </c>
      <c r="R1351" s="6">
        <f t="shared" si="86"/>
        <v>118.28500000000003</v>
      </c>
      <c r="S1351" s="8">
        <f t="shared" si="87"/>
        <v>0.42713731154644768</v>
      </c>
      <c r="T1351" s="5">
        <f>YEAR(SalesDataTable[[#This Row],[Order Date]])</f>
        <v>2026</v>
      </c>
    </row>
    <row r="1352" spans="1:20" ht="15.6">
      <c r="A1352" s="2">
        <v>1279</v>
      </c>
      <c r="B1352" s="3">
        <v>46216</v>
      </c>
      <c r="C1352" s="13">
        <f>YEAR(SalesDataTable[[#This Row],[Order Date]])</f>
        <v>2026</v>
      </c>
      <c r="D1352" s="4" t="str">
        <f>"Q"&amp;ROUNDUP(MONTH(SalesDataTable[[#This Row],[Order Date]])/3,0)</f>
        <v>Q3</v>
      </c>
      <c r="E1352" s="4" t="str">
        <f>TEXT(SalesDataTable[[#This Row],[Order Date]],"MMM")</f>
        <v>Jul</v>
      </c>
      <c r="F1352" s="4" t="s">
        <v>20</v>
      </c>
      <c r="G1352" s="4" t="s">
        <v>33</v>
      </c>
      <c r="H1352" s="4" t="s">
        <v>28</v>
      </c>
      <c r="I1352" s="4" t="s">
        <v>13</v>
      </c>
      <c r="J1352" s="4" t="s">
        <v>23</v>
      </c>
      <c r="K1352" s="4" t="s">
        <v>29</v>
      </c>
      <c r="L1352" s="9">
        <v>2</v>
      </c>
      <c r="M1352" s="6">
        <v>193.76</v>
      </c>
      <c r="N1352" s="7">
        <v>0.1</v>
      </c>
      <c r="O1352" s="6">
        <v>104.66</v>
      </c>
      <c r="P1352" s="6">
        <f t="shared" si="84"/>
        <v>348.76799999999997</v>
      </c>
      <c r="Q1352" s="6">
        <f t="shared" si="85"/>
        <v>209.32</v>
      </c>
      <c r="R1352" s="6">
        <f t="shared" si="86"/>
        <v>139.44799999999998</v>
      </c>
      <c r="S1352" s="8">
        <f t="shared" si="87"/>
        <v>0.39983025965684921</v>
      </c>
      <c r="T1352" s="5">
        <f>YEAR(SalesDataTable[[#This Row],[Order Date]])</f>
        <v>2026</v>
      </c>
    </row>
    <row r="1353" spans="1:20" ht="15.6">
      <c r="A1353" s="2">
        <v>1534</v>
      </c>
      <c r="B1353" s="3">
        <v>46216</v>
      </c>
      <c r="C1353" s="13">
        <f>YEAR(SalesDataTable[[#This Row],[Order Date]])</f>
        <v>2026</v>
      </c>
      <c r="D1353" s="4" t="str">
        <f>"Q"&amp;ROUNDUP(MONTH(SalesDataTable[[#This Row],[Order Date]])/3,0)</f>
        <v>Q3</v>
      </c>
      <c r="E1353" s="4" t="str">
        <f>TEXT(SalesDataTable[[#This Row],[Order Date]],"MMM")</f>
        <v>Jul</v>
      </c>
      <c r="F1353" s="4" t="s">
        <v>11</v>
      </c>
      <c r="G1353" s="4" t="s">
        <v>52</v>
      </c>
      <c r="H1353" s="4" t="s">
        <v>2</v>
      </c>
      <c r="I1353" s="4" t="s">
        <v>3</v>
      </c>
      <c r="J1353" s="4" t="s">
        <v>9</v>
      </c>
      <c r="K1353" s="4" t="s">
        <v>17</v>
      </c>
      <c r="L1353" s="9">
        <v>2</v>
      </c>
      <c r="M1353" s="6">
        <v>146.09</v>
      </c>
      <c r="N1353" s="7">
        <v>0.1</v>
      </c>
      <c r="O1353" s="6">
        <v>79.36</v>
      </c>
      <c r="P1353" s="6">
        <f t="shared" si="84"/>
        <v>262.96199999999999</v>
      </c>
      <c r="Q1353" s="6">
        <f t="shared" si="85"/>
        <v>158.72</v>
      </c>
      <c r="R1353" s="6">
        <f t="shared" si="86"/>
        <v>104.24199999999999</v>
      </c>
      <c r="S1353" s="8">
        <f t="shared" si="87"/>
        <v>0.39641469109605187</v>
      </c>
      <c r="T1353" s="5">
        <f>YEAR(SalesDataTable[[#This Row],[Order Date]])</f>
        <v>2026</v>
      </c>
    </row>
    <row r="1354" spans="1:20" ht="15.6">
      <c r="A1354" s="2">
        <v>2147</v>
      </c>
      <c r="B1354" s="3">
        <v>46216</v>
      </c>
      <c r="C1354" s="13">
        <f>YEAR(SalesDataTable[[#This Row],[Order Date]])</f>
        <v>2026</v>
      </c>
      <c r="D1354" s="4" t="str">
        <f>"Q"&amp;ROUNDUP(MONTH(SalesDataTable[[#This Row],[Order Date]])/3,0)</f>
        <v>Q3</v>
      </c>
      <c r="E1354" s="4" t="str">
        <f>TEXT(SalesDataTable[[#This Row],[Order Date]],"MMM")</f>
        <v>Jul</v>
      </c>
      <c r="F1354" s="4" t="s">
        <v>6</v>
      </c>
      <c r="G1354" s="4" t="s">
        <v>49</v>
      </c>
      <c r="H1354" s="4" t="s">
        <v>19</v>
      </c>
      <c r="I1354" s="4" t="s">
        <v>13</v>
      </c>
      <c r="J1354" s="4" t="s">
        <v>14</v>
      </c>
      <c r="K1354" s="4" t="s">
        <v>44</v>
      </c>
      <c r="L1354" s="9">
        <v>1</v>
      </c>
      <c r="M1354" s="6">
        <v>131.91999999999999</v>
      </c>
      <c r="N1354" s="7">
        <v>0</v>
      </c>
      <c r="O1354" s="6">
        <v>66.19</v>
      </c>
      <c r="P1354" s="6">
        <f t="shared" si="84"/>
        <v>131.91999999999999</v>
      </c>
      <c r="Q1354" s="6">
        <f t="shared" si="85"/>
        <v>66.19</v>
      </c>
      <c r="R1354" s="6">
        <f t="shared" si="86"/>
        <v>65.72999999999999</v>
      </c>
      <c r="S1354" s="8">
        <f t="shared" si="87"/>
        <v>0.49825651910248631</v>
      </c>
      <c r="T1354" s="5">
        <f>YEAR(SalesDataTable[[#This Row],[Order Date]])</f>
        <v>2026</v>
      </c>
    </row>
    <row r="1355" spans="1:20" ht="15.6">
      <c r="A1355" s="2">
        <v>2385</v>
      </c>
      <c r="B1355" s="3">
        <v>46216</v>
      </c>
      <c r="C1355" s="13">
        <f>YEAR(SalesDataTable[[#This Row],[Order Date]])</f>
        <v>2026</v>
      </c>
      <c r="D1355" s="4" t="str">
        <f>"Q"&amp;ROUNDUP(MONTH(SalesDataTable[[#This Row],[Order Date]])/3,0)</f>
        <v>Q3</v>
      </c>
      <c r="E1355" s="4" t="str">
        <f>TEXT(SalesDataTable[[#This Row],[Order Date]],"MMM")</f>
        <v>Jul</v>
      </c>
      <c r="F1355" s="4" t="s">
        <v>6</v>
      </c>
      <c r="G1355" s="4" t="s">
        <v>41</v>
      </c>
      <c r="H1355" s="4" t="s">
        <v>8</v>
      </c>
      <c r="I1355" s="4" t="s">
        <v>16</v>
      </c>
      <c r="J1355" s="4" t="s">
        <v>23</v>
      </c>
      <c r="K1355" s="4" t="s">
        <v>40</v>
      </c>
      <c r="L1355" s="9">
        <v>6</v>
      </c>
      <c r="M1355" s="6">
        <v>83.28</v>
      </c>
      <c r="N1355" s="7">
        <v>0.15</v>
      </c>
      <c r="O1355" s="6">
        <v>38.76</v>
      </c>
      <c r="P1355" s="6">
        <f t="shared" si="84"/>
        <v>424.72800000000001</v>
      </c>
      <c r="Q1355" s="6">
        <f t="shared" si="85"/>
        <v>232.56</v>
      </c>
      <c r="R1355" s="6">
        <f t="shared" si="86"/>
        <v>192.16800000000001</v>
      </c>
      <c r="S1355" s="8">
        <f t="shared" si="87"/>
        <v>0.45244956772334294</v>
      </c>
      <c r="T1355" s="5">
        <f>YEAR(SalesDataTable[[#This Row],[Order Date]])</f>
        <v>2026</v>
      </c>
    </row>
    <row r="1356" spans="1:20" ht="15.6">
      <c r="A1356" s="2">
        <v>2517</v>
      </c>
      <c r="B1356" s="3">
        <v>46216</v>
      </c>
      <c r="C1356" s="13">
        <f>YEAR(SalesDataTable[[#This Row],[Order Date]])</f>
        <v>2026</v>
      </c>
      <c r="D1356" s="4" t="str">
        <f>"Q"&amp;ROUNDUP(MONTH(SalesDataTable[[#This Row],[Order Date]])/3,0)</f>
        <v>Q3</v>
      </c>
      <c r="E1356" s="4" t="str">
        <f>TEXT(SalesDataTable[[#This Row],[Order Date]],"MMM")</f>
        <v>Jul</v>
      </c>
      <c r="F1356" s="4" t="s">
        <v>6</v>
      </c>
      <c r="G1356" s="4" t="s">
        <v>27</v>
      </c>
      <c r="H1356" s="4" t="s">
        <v>2</v>
      </c>
      <c r="I1356" s="4" t="s">
        <v>13</v>
      </c>
      <c r="J1356" s="4" t="s">
        <v>14</v>
      </c>
      <c r="K1356" s="4" t="s">
        <v>15</v>
      </c>
      <c r="L1356" s="9">
        <v>1</v>
      </c>
      <c r="M1356" s="6">
        <v>36.479999999999997</v>
      </c>
      <c r="N1356" s="7">
        <v>0.05</v>
      </c>
      <c r="O1356" s="6">
        <v>13.22</v>
      </c>
      <c r="P1356" s="6">
        <f t="shared" si="84"/>
        <v>34.655999999999999</v>
      </c>
      <c r="Q1356" s="6">
        <f t="shared" si="85"/>
        <v>13.22</v>
      </c>
      <c r="R1356" s="6">
        <f t="shared" si="86"/>
        <v>21.436</v>
      </c>
      <c r="S1356" s="8">
        <f t="shared" si="87"/>
        <v>0.61853647276084955</v>
      </c>
      <c r="T1356" s="5">
        <f>YEAR(SalesDataTable[[#This Row],[Order Date]])</f>
        <v>2026</v>
      </c>
    </row>
    <row r="1357" spans="1:20" ht="15.6">
      <c r="A1357" s="2">
        <v>2746</v>
      </c>
      <c r="B1357" s="3">
        <v>46216</v>
      </c>
      <c r="C1357" s="13">
        <f>YEAR(SalesDataTable[[#This Row],[Order Date]])</f>
        <v>2026</v>
      </c>
      <c r="D1357" s="4" t="str">
        <f>"Q"&amp;ROUNDUP(MONTH(SalesDataTable[[#This Row],[Order Date]])/3,0)</f>
        <v>Q3</v>
      </c>
      <c r="E1357" s="4" t="str">
        <f>TEXT(SalesDataTable[[#This Row],[Order Date]],"MMM")</f>
        <v>Jul</v>
      </c>
      <c r="F1357" s="4" t="s">
        <v>0</v>
      </c>
      <c r="G1357" s="4" t="s">
        <v>1</v>
      </c>
      <c r="H1357" s="4" t="s">
        <v>19</v>
      </c>
      <c r="I1357" s="4" t="s">
        <v>13</v>
      </c>
      <c r="J1357" s="4" t="s">
        <v>9</v>
      </c>
      <c r="K1357" s="4" t="s">
        <v>37</v>
      </c>
      <c r="L1357" s="9">
        <v>3</v>
      </c>
      <c r="M1357" s="6">
        <v>155.44</v>
      </c>
      <c r="N1357" s="7">
        <v>0.05</v>
      </c>
      <c r="O1357" s="6">
        <v>79.95</v>
      </c>
      <c r="P1357" s="6">
        <f t="shared" si="84"/>
        <v>443.00399999999996</v>
      </c>
      <c r="Q1357" s="6">
        <f t="shared" si="85"/>
        <v>239.85000000000002</v>
      </c>
      <c r="R1357" s="6">
        <f t="shared" si="86"/>
        <v>203.15399999999994</v>
      </c>
      <c r="S1357" s="8">
        <f t="shared" si="87"/>
        <v>0.45858276674702703</v>
      </c>
      <c r="T1357" s="5">
        <f>YEAR(SalesDataTable[[#This Row],[Order Date]])</f>
        <v>2026</v>
      </c>
    </row>
    <row r="1358" spans="1:20" ht="15.6">
      <c r="A1358" s="2">
        <v>3297</v>
      </c>
      <c r="B1358" s="3">
        <v>46216</v>
      </c>
      <c r="C1358" s="13">
        <f>YEAR(SalesDataTable[[#This Row],[Order Date]])</f>
        <v>2026</v>
      </c>
      <c r="D1358" s="4" t="str">
        <f>"Q"&amp;ROUNDUP(MONTH(SalesDataTable[[#This Row],[Order Date]])/3,0)</f>
        <v>Q3</v>
      </c>
      <c r="E1358" s="4" t="str">
        <f>TEXT(SalesDataTable[[#This Row],[Order Date]],"MMM")</f>
        <v>Jul</v>
      </c>
      <c r="F1358" s="4" t="s">
        <v>0</v>
      </c>
      <c r="G1358" s="4" t="s">
        <v>50</v>
      </c>
      <c r="H1358" s="4" t="s">
        <v>8</v>
      </c>
      <c r="I1358" s="4" t="s">
        <v>3</v>
      </c>
      <c r="J1358" s="4" t="s">
        <v>34</v>
      </c>
      <c r="K1358" s="4" t="s">
        <v>35</v>
      </c>
      <c r="L1358" s="9">
        <v>6</v>
      </c>
      <c r="M1358" s="6">
        <v>40.58</v>
      </c>
      <c r="N1358" s="7">
        <v>0.15</v>
      </c>
      <c r="O1358" s="6">
        <v>15.06</v>
      </c>
      <c r="P1358" s="6">
        <f t="shared" si="84"/>
        <v>206.958</v>
      </c>
      <c r="Q1358" s="6">
        <f t="shared" si="85"/>
        <v>90.36</v>
      </c>
      <c r="R1358" s="6">
        <f t="shared" si="86"/>
        <v>116.598</v>
      </c>
      <c r="S1358" s="8">
        <f t="shared" si="87"/>
        <v>0.5633896732670397</v>
      </c>
      <c r="T1358" s="5">
        <f>YEAR(SalesDataTable[[#This Row],[Order Date]])</f>
        <v>2026</v>
      </c>
    </row>
    <row r="1359" spans="1:20" ht="15.6">
      <c r="A1359" s="2">
        <v>772</v>
      </c>
      <c r="B1359" s="3">
        <v>46217</v>
      </c>
      <c r="C1359" s="13">
        <f>YEAR(SalesDataTable[[#This Row],[Order Date]])</f>
        <v>2026</v>
      </c>
      <c r="D1359" s="4" t="str">
        <f>"Q"&amp;ROUNDUP(MONTH(SalesDataTable[[#This Row],[Order Date]])/3,0)</f>
        <v>Q3</v>
      </c>
      <c r="E1359" s="4" t="str">
        <f>TEXT(SalesDataTable[[#This Row],[Order Date]],"MMM")</f>
        <v>Jul</v>
      </c>
      <c r="F1359" s="4" t="s">
        <v>20</v>
      </c>
      <c r="G1359" s="4" t="s">
        <v>47</v>
      </c>
      <c r="H1359" s="4" t="s">
        <v>2</v>
      </c>
      <c r="I1359" s="4" t="s">
        <v>3</v>
      </c>
      <c r="J1359" s="4" t="s">
        <v>4</v>
      </c>
      <c r="K1359" s="4" t="s">
        <v>30</v>
      </c>
      <c r="L1359" s="9">
        <v>2</v>
      </c>
      <c r="M1359" s="6">
        <v>101.03</v>
      </c>
      <c r="N1359" s="7">
        <v>0.1</v>
      </c>
      <c r="O1359" s="6">
        <v>50.98</v>
      </c>
      <c r="P1359" s="6">
        <f t="shared" si="84"/>
        <v>181.85400000000001</v>
      </c>
      <c r="Q1359" s="6">
        <f t="shared" si="85"/>
        <v>101.96</v>
      </c>
      <c r="R1359" s="6">
        <f t="shared" si="86"/>
        <v>79.89400000000002</v>
      </c>
      <c r="S1359" s="8">
        <f t="shared" si="87"/>
        <v>0.43933045190097558</v>
      </c>
      <c r="T1359" s="5">
        <f>YEAR(SalesDataTable[[#This Row],[Order Date]])</f>
        <v>2026</v>
      </c>
    </row>
    <row r="1360" spans="1:20" ht="15.6">
      <c r="A1360" s="2">
        <v>838</v>
      </c>
      <c r="B1360" s="3">
        <v>46217</v>
      </c>
      <c r="C1360" s="13">
        <f>YEAR(SalesDataTable[[#This Row],[Order Date]])</f>
        <v>2026</v>
      </c>
      <c r="D1360" s="4" t="str">
        <f>"Q"&amp;ROUNDUP(MONTH(SalesDataTable[[#This Row],[Order Date]])/3,0)</f>
        <v>Q3</v>
      </c>
      <c r="E1360" s="4" t="str">
        <f>TEXT(SalesDataTable[[#This Row],[Order Date]],"MMM")</f>
        <v>Jul</v>
      </c>
      <c r="F1360" s="4" t="s">
        <v>0</v>
      </c>
      <c r="G1360" s="4" t="s">
        <v>36</v>
      </c>
      <c r="H1360" s="4" t="s">
        <v>19</v>
      </c>
      <c r="I1360" s="4" t="s">
        <v>3</v>
      </c>
      <c r="J1360" s="4" t="s">
        <v>23</v>
      </c>
      <c r="K1360" s="4" t="s">
        <v>40</v>
      </c>
      <c r="L1360" s="9">
        <v>1</v>
      </c>
      <c r="M1360" s="6">
        <v>80.150000000000006</v>
      </c>
      <c r="N1360" s="7">
        <v>0.05</v>
      </c>
      <c r="O1360" s="6">
        <v>38.89</v>
      </c>
      <c r="P1360" s="6">
        <f t="shared" si="84"/>
        <v>76.142499999999998</v>
      </c>
      <c r="Q1360" s="6">
        <f t="shared" si="85"/>
        <v>38.89</v>
      </c>
      <c r="R1360" s="6">
        <f t="shared" si="86"/>
        <v>37.252499999999998</v>
      </c>
      <c r="S1360" s="8">
        <f t="shared" si="87"/>
        <v>0.48924713530551267</v>
      </c>
      <c r="T1360" s="5">
        <f>YEAR(SalesDataTable[[#This Row],[Order Date]])</f>
        <v>2026</v>
      </c>
    </row>
    <row r="1361" spans="1:20" ht="15.6">
      <c r="A1361" s="2">
        <v>1144</v>
      </c>
      <c r="B1361" s="3">
        <v>46217</v>
      </c>
      <c r="C1361" s="13">
        <f>YEAR(SalesDataTable[[#This Row],[Order Date]])</f>
        <v>2026</v>
      </c>
      <c r="D1361" s="4" t="str">
        <f>"Q"&amp;ROUNDUP(MONTH(SalesDataTable[[#This Row],[Order Date]])/3,0)</f>
        <v>Q3</v>
      </c>
      <c r="E1361" s="4" t="str">
        <f>TEXT(SalesDataTable[[#This Row],[Order Date]],"MMM")</f>
        <v>Jul</v>
      </c>
      <c r="F1361" s="4" t="s">
        <v>11</v>
      </c>
      <c r="G1361" s="4" t="s">
        <v>12</v>
      </c>
      <c r="H1361" s="4" t="s">
        <v>19</v>
      </c>
      <c r="I1361" s="4" t="s">
        <v>13</v>
      </c>
      <c r="J1361" s="4" t="s">
        <v>23</v>
      </c>
      <c r="K1361" s="4" t="s">
        <v>40</v>
      </c>
      <c r="L1361" s="9">
        <v>1</v>
      </c>
      <c r="M1361" s="6">
        <v>83.74</v>
      </c>
      <c r="N1361" s="7">
        <v>0</v>
      </c>
      <c r="O1361" s="6">
        <v>38.96</v>
      </c>
      <c r="P1361" s="6">
        <f t="shared" si="84"/>
        <v>83.74</v>
      </c>
      <c r="Q1361" s="6">
        <f t="shared" si="85"/>
        <v>38.96</v>
      </c>
      <c r="R1361" s="6">
        <f t="shared" si="86"/>
        <v>44.779999999999994</v>
      </c>
      <c r="S1361" s="8">
        <f t="shared" si="87"/>
        <v>0.53475041796035339</v>
      </c>
      <c r="T1361" s="5">
        <f>YEAR(SalesDataTable[[#This Row],[Order Date]])</f>
        <v>2026</v>
      </c>
    </row>
    <row r="1362" spans="1:20" ht="15.6">
      <c r="A1362" s="2">
        <v>1686</v>
      </c>
      <c r="B1362" s="3">
        <v>46217</v>
      </c>
      <c r="C1362" s="13">
        <f>YEAR(SalesDataTable[[#This Row],[Order Date]])</f>
        <v>2026</v>
      </c>
      <c r="D1362" s="4" t="str">
        <f>"Q"&amp;ROUNDUP(MONTH(SalesDataTable[[#This Row],[Order Date]])/3,0)</f>
        <v>Q3</v>
      </c>
      <c r="E1362" s="4" t="str">
        <f>TEXT(SalesDataTable[[#This Row],[Order Date]],"MMM")</f>
        <v>Jul</v>
      </c>
      <c r="F1362" s="4" t="s">
        <v>11</v>
      </c>
      <c r="G1362" s="4" t="s">
        <v>25</v>
      </c>
      <c r="H1362" s="4" t="s">
        <v>8</v>
      </c>
      <c r="I1362" s="4" t="s">
        <v>3</v>
      </c>
      <c r="J1362" s="4" t="s">
        <v>14</v>
      </c>
      <c r="K1362" s="4" t="s">
        <v>15</v>
      </c>
      <c r="L1362" s="9">
        <v>8</v>
      </c>
      <c r="M1362" s="6">
        <v>35.75</v>
      </c>
      <c r="N1362" s="7">
        <v>0.15</v>
      </c>
      <c r="O1362" s="6">
        <v>13.56</v>
      </c>
      <c r="P1362" s="6">
        <f t="shared" si="84"/>
        <v>243.1</v>
      </c>
      <c r="Q1362" s="6">
        <f t="shared" si="85"/>
        <v>108.48</v>
      </c>
      <c r="R1362" s="6">
        <f t="shared" si="86"/>
        <v>134.62</v>
      </c>
      <c r="S1362" s="8">
        <f t="shared" si="87"/>
        <v>0.55376388317564795</v>
      </c>
      <c r="T1362" s="5">
        <f>YEAR(SalesDataTable[[#This Row],[Order Date]])</f>
        <v>2026</v>
      </c>
    </row>
    <row r="1363" spans="1:20" ht="15.6">
      <c r="A1363" s="2">
        <v>2823</v>
      </c>
      <c r="B1363" s="3">
        <v>46217</v>
      </c>
      <c r="C1363" s="13">
        <f>YEAR(SalesDataTable[[#This Row],[Order Date]])</f>
        <v>2026</v>
      </c>
      <c r="D1363" s="4" t="str">
        <f>"Q"&amp;ROUNDUP(MONTH(SalesDataTable[[#This Row],[Order Date]])/3,0)</f>
        <v>Q3</v>
      </c>
      <c r="E1363" s="4" t="str">
        <f>TEXT(SalesDataTable[[#This Row],[Order Date]],"MMM")</f>
        <v>Jul</v>
      </c>
      <c r="F1363" s="4" t="s">
        <v>0</v>
      </c>
      <c r="G1363" s="4" t="s">
        <v>50</v>
      </c>
      <c r="H1363" s="4" t="s">
        <v>2</v>
      </c>
      <c r="I1363" s="4" t="s">
        <v>13</v>
      </c>
      <c r="J1363" s="4" t="s">
        <v>4</v>
      </c>
      <c r="K1363" s="4" t="s">
        <v>5</v>
      </c>
      <c r="L1363" s="9">
        <v>3</v>
      </c>
      <c r="M1363" s="6">
        <v>81.39</v>
      </c>
      <c r="N1363" s="7">
        <v>0</v>
      </c>
      <c r="O1363" s="6">
        <v>43.54</v>
      </c>
      <c r="P1363" s="6">
        <f t="shared" si="84"/>
        <v>244.17000000000002</v>
      </c>
      <c r="Q1363" s="6">
        <f t="shared" si="85"/>
        <v>130.62</v>
      </c>
      <c r="R1363" s="6">
        <f t="shared" si="86"/>
        <v>113.55000000000001</v>
      </c>
      <c r="S1363" s="8">
        <f t="shared" si="87"/>
        <v>0.46504484580415284</v>
      </c>
      <c r="T1363" s="5">
        <f>YEAR(SalesDataTable[[#This Row],[Order Date]])</f>
        <v>2026</v>
      </c>
    </row>
    <row r="1364" spans="1:20" ht="15.6">
      <c r="A1364" s="2">
        <v>2883</v>
      </c>
      <c r="B1364" s="3">
        <v>46217</v>
      </c>
      <c r="C1364" s="13">
        <f>YEAR(SalesDataTable[[#This Row],[Order Date]])</f>
        <v>2026</v>
      </c>
      <c r="D1364" s="4" t="str">
        <f>"Q"&amp;ROUNDUP(MONTH(SalesDataTable[[#This Row],[Order Date]])/3,0)</f>
        <v>Q3</v>
      </c>
      <c r="E1364" s="4" t="str">
        <f>TEXT(SalesDataTable[[#This Row],[Order Date]],"MMM")</f>
        <v>Jul</v>
      </c>
      <c r="F1364" s="4" t="s">
        <v>11</v>
      </c>
      <c r="G1364" s="4" t="s">
        <v>39</v>
      </c>
      <c r="H1364" s="4" t="s">
        <v>28</v>
      </c>
      <c r="I1364" s="4" t="s">
        <v>13</v>
      </c>
      <c r="J1364" s="4" t="s">
        <v>14</v>
      </c>
      <c r="K1364" s="4" t="s">
        <v>15</v>
      </c>
      <c r="L1364" s="9">
        <v>1</v>
      </c>
      <c r="M1364" s="6">
        <v>36.799999999999997</v>
      </c>
      <c r="N1364" s="7">
        <v>0</v>
      </c>
      <c r="O1364" s="6">
        <v>13.91</v>
      </c>
      <c r="P1364" s="6">
        <f t="shared" si="84"/>
        <v>36.799999999999997</v>
      </c>
      <c r="Q1364" s="6">
        <f t="shared" si="85"/>
        <v>13.91</v>
      </c>
      <c r="R1364" s="6">
        <f t="shared" si="86"/>
        <v>22.889999999999997</v>
      </c>
      <c r="S1364" s="8">
        <f t="shared" si="87"/>
        <v>0.62201086956521734</v>
      </c>
      <c r="T1364" s="5">
        <f>YEAR(SalesDataTable[[#This Row],[Order Date]])</f>
        <v>2026</v>
      </c>
    </row>
    <row r="1365" spans="1:20" ht="15.6">
      <c r="A1365" s="2">
        <v>3259</v>
      </c>
      <c r="B1365" s="3">
        <v>46217</v>
      </c>
      <c r="C1365" s="13">
        <f>YEAR(SalesDataTable[[#This Row],[Order Date]])</f>
        <v>2026</v>
      </c>
      <c r="D1365" s="4" t="str">
        <f>"Q"&amp;ROUNDUP(MONTH(SalesDataTable[[#This Row],[Order Date]])/3,0)</f>
        <v>Q3</v>
      </c>
      <c r="E1365" s="4" t="str">
        <f>TEXT(SalesDataTable[[#This Row],[Order Date]],"MMM")</f>
        <v>Jul</v>
      </c>
      <c r="F1365" s="4" t="s">
        <v>11</v>
      </c>
      <c r="G1365" s="4" t="s">
        <v>52</v>
      </c>
      <c r="H1365" s="4" t="s">
        <v>8</v>
      </c>
      <c r="I1365" s="4" t="s">
        <v>3</v>
      </c>
      <c r="J1365" s="4" t="s">
        <v>23</v>
      </c>
      <c r="K1365" s="4" t="s">
        <v>29</v>
      </c>
      <c r="L1365" s="9">
        <v>6</v>
      </c>
      <c r="M1365" s="6">
        <v>194.15</v>
      </c>
      <c r="N1365" s="7">
        <v>0.1</v>
      </c>
      <c r="O1365" s="6">
        <v>105.12</v>
      </c>
      <c r="P1365" s="6">
        <f t="shared" si="84"/>
        <v>1048.4100000000001</v>
      </c>
      <c r="Q1365" s="6">
        <f t="shared" si="85"/>
        <v>630.72</v>
      </c>
      <c r="R1365" s="6">
        <f t="shared" si="86"/>
        <v>417.69000000000005</v>
      </c>
      <c r="S1365" s="8">
        <f t="shared" si="87"/>
        <v>0.3984032964202936</v>
      </c>
      <c r="T1365" s="5">
        <f>YEAR(SalesDataTable[[#This Row],[Order Date]])</f>
        <v>2026</v>
      </c>
    </row>
    <row r="1366" spans="1:20" ht="15.6">
      <c r="A1366" s="2">
        <v>3709</v>
      </c>
      <c r="B1366" s="3">
        <v>46217</v>
      </c>
      <c r="C1366" s="13">
        <f>YEAR(SalesDataTable[[#This Row],[Order Date]])</f>
        <v>2026</v>
      </c>
      <c r="D1366" s="4" t="str">
        <f>"Q"&amp;ROUNDUP(MONTH(SalesDataTable[[#This Row],[Order Date]])/3,0)</f>
        <v>Q3</v>
      </c>
      <c r="E1366" s="4" t="str">
        <f>TEXT(SalesDataTable[[#This Row],[Order Date]],"MMM")</f>
        <v>Jul</v>
      </c>
      <c r="F1366" s="4" t="s">
        <v>0</v>
      </c>
      <c r="G1366" s="4" t="s">
        <v>36</v>
      </c>
      <c r="H1366" s="4" t="s">
        <v>2</v>
      </c>
      <c r="I1366" s="4" t="s">
        <v>13</v>
      </c>
      <c r="J1366" s="4" t="s">
        <v>34</v>
      </c>
      <c r="K1366" s="4" t="s">
        <v>45</v>
      </c>
      <c r="L1366" s="9">
        <v>1</v>
      </c>
      <c r="M1366" s="6">
        <v>50.94</v>
      </c>
      <c r="N1366" s="7">
        <v>0</v>
      </c>
      <c r="O1366" s="6">
        <v>22.28</v>
      </c>
      <c r="P1366" s="6">
        <f t="shared" si="84"/>
        <v>50.94</v>
      </c>
      <c r="Q1366" s="6">
        <f t="shared" si="85"/>
        <v>22.28</v>
      </c>
      <c r="R1366" s="6">
        <f t="shared" si="86"/>
        <v>28.659999999999997</v>
      </c>
      <c r="S1366" s="8">
        <f t="shared" si="87"/>
        <v>0.5626226933647428</v>
      </c>
      <c r="T1366" s="5">
        <f>YEAR(SalesDataTable[[#This Row],[Order Date]])</f>
        <v>2026</v>
      </c>
    </row>
    <row r="1367" spans="1:20" ht="15.6">
      <c r="A1367" s="2">
        <v>61</v>
      </c>
      <c r="B1367" s="3">
        <v>46218</v>
      </c>
      <c r="C1367" s="13">
        <f>YEAR(SalesDataTable[[#This Row],[Order Date]])</f>
        <v>2026</v>
      </c>
      <c r="D1367" s="4" t="str">
        <f>"Q"&amp;ROUNDUP(MONTH(SalesDataTable[[#This Row],[Order Date]])/3,0)</f>
        <v>Q3</v>
      </c>
      <c r="E1367" s="4" t="str">
        <f>TEXT(SalesDataTable[[#This Row],[Order Date]],"MMM")</f>
        <v>Jul</v>
      </c>
      <c r="F1367" s="4" t="s">
        <v>20</v>
      </c>
      <c r="G1367" s="4" t="s">
        <v>33</v>
      </c>
      <c r="H1367" s="4" t="s">
        <v>2</v>
      </c>
      <c r="I1367" s="4" t="s">
        <v>3</v>
      </c>
      <c r="J1367" s="4" t="s">
        <v>34</v>
      </c>
      <c r="K1367" s="4" t="s">
        <v>38</v>
      </c>
      <c r="L1367" s="9">
        <v>2</v>
      </c>
      <c r="M1367" s="6">
        <v>125.89</v>
      </c>
      <c r="N1367" s="7">
        <v>0</v>
      </c>
      <c r="O1367" s="6">
        <v>70.8</v>
      </c>
      <c r="P1367" s="6">
        <f t="shared" si="84"/>
        <v>251.78</v>
      </c>
      <c r="Q1367" s="6">
        <f t="shared" si="85"/>
        <v>141.6</v>
      </c>
      <c r="R1367" s="6">
        <f t="shared" si="86"/>
        <v>110.18</v>
      </c>
      <c r="S1367" s="8">
        <f t="shared" si="87"/>
        <v>0.43760425768528083</v>
      </c>
      <c r="T1367" s="5">
        <f>YEAR(SalesDataTable[[#This Row],[Order Date]])</f>
        <v>2026</v>
      </c>
    </row>
    <row r="1368" spans="1:20" ht="15.6">
      <c r="A1368" s="2">
        <v>357</v>
      </c>
      <c r="B1368" s="3">
        <v>46218</v>
      </c>
      <c r="C1368" s="13">
        <f>YEAR(SalesDataTable[[#This Row],[Order Date]])</f>
        <v>2026</v>
      </c>
      <c r="D1368" s="4" t="str">
        <f>"Q"&amp;ROUNDUP(MONTH(SalesDataTable[[#This Row],[Order Date]])/3,0)</f>
        <v>Q3</v>
      </c>
      <c r="E1368" s="4" t="str">
        <f>TEXT(SalesDataTable[[#This Row],[Order Date]],"MMM")</f>
        <v>Jul</v>
      </c>
      <c r="F1368" s="4" t="s">
        <v>0</v>
      </c>
      <c r="G1368" s="4" t="s">
        <v>36</v>
      </c>
      <c r="H1368" s="4" t="s">
        <v>2</v>
      </c>
      <c r="I1368" s="4" t="s">
        <v>13</v>
      </c>
      <c r="J1368" s="4" t="s">
        <v>34</v>
      </c>
      <c r="K1368" s="4" t="s">
        <v>45</v>
      </c>
      <c r="L1368" s="9">
        <v>2</v>
      </c>
      <c r="M1368" s="6">
        <v>51.9</v>
      </c>
      <c r="N1368" s="7">
        <v>0</v>
      </c>
      <c r="O1368" s="6">
        <v>21.82</v>
      </c>
      <c r="P1368" s="6">
        <f t="shared" si="84"/>
        <v>103.8</v>
      </c>
      <c r="Q1368" s="6">
        <f t="shared" si="85"/>
        <v>43.64</v>
      </c>
      <c r="R1368" s="6">
        <f t="shared" si="86"/>
        <v>60.16</v>
      </c>
      <c r="S1368" s="8">
        <f t="shared" si="87"/>
        <v>0.57957610789980729</v>
      </c>
      <c r="T1368" s="5">
        <f>YEAR(SalesDataTable[[#This Row],[Order Date]])</f>
        <v>2026</v>
      </c>
    </row>
    <row r="1369" spans="1:20" ht="15.6">
      <c r="A1369" s="2">
        <v>1607</v>
      </c>
      <c r="B1369" s="3">
        <v>46218</v>
      </c>
      <c r="C1369" s="13">
        <f>YEAR(SalesDataTable[[#This Row],[Order Date]])</f>
        <v>2026</v>
      </c>
      <c r="D1369" s="4" t="str">
        <f>"Q"&amp;ROUNDUP(MONTH(SalesDataTable[[#This Row],[Order Date]])/3,0)</f>
        <v>Q3</v>
      </c>
      <c r="E1369" s="4" t="str">
        <f>TEXT(SalesDataTable[[#This Row],[Order Date]],"MMM")</f>
        <v>Jul</v>
      </c>
      <c r="F1369" s="4" t="s">
        <v>0</v>
      </c>
      <c r="G1369" s="4" t="s">
        <v>1</v>
      </c>
      <c r="H1369" s="4" t="s">
        <v>19</v>
      </c>
      <c r="I1369" s="4" t="s">
        <v>13</v>
      </c>
      <c r="J1369" s="4" t="s">
        <v>34</v>
      </c>
      <c r="K1369" s="4" t="s">
        <v>35</v>
      </c>
      <c r="L1369" s="9">
        <v>2</v>
      </c>
      <c r="M1369" s="6">
        <v>39.75</v>
      </c>
      <c r="N1369" s="7">
        <v>0</v>
      </c>
      <c r="O1369" s="6">
        <v>14.78</v>
      </c>
      <c r="P1369" s="6">
        <f t="shared" si="84"/>
        <v>79.5</v>
      </c>
      <c r="Q1369" s="6">
        <f t="shared" si="85"/>
        <v>29.56</v>
      </c>
      <c r="R1369" s="6">
        <f t="shared" si="86"/>
        <v>49.94</v>
      </c>
      <c r="S1369" s="8">
        <f t="shared" si="87"/>
        <v>0.62817610062893081</v>
      </c>
      <c r="T1369" s="5">
        <f>YEAR(SalesDataTable[[#This Row],[Order Date]])</f>
        <v>2026</v>
      </c>
    </row>
    <row r="1370" spans="1:20" ht="15.6">
      <c r="A1370" s="2">
        <v>3295</v>
      </c>
      <c r="B1370" s="3">
        <v>46218</v>
      </c>
      <c r="C1370" s="13">
        <f>YEAR(SalesDataTable[[#This Row],[Order Date]])</f>
        <v>2026</v>
      </c>
      <c r="D1370" s="4" t="str">
        <f>"Q"&amp;ROUNDUP(MONTH(SalesDataTable[[#This Row],[Order Date]])/3,0)</f>
        <v>Q3</v>
      </c>
      <c r="E1370" s="4" t="str">
        <f>TEXT(SalesDataTable[[#This Row],[Order Date]],"MMM")</f>
        <v>Jul</v>
      </c>
      <c r="F1370" s="4" t="s">
        <v>6</v>
      </c>
      <c r="G1370" s="4" t="s">
        <v>43</v>
      </c>
      <c r="H1370" s="4" t="s">
        <v>28</v>
      </c>
      <c r="I1370" s="4" t="s">
        <v>3</v>
      </c>
      <c r="J1370" s="4" t="s">
        <v>9</v>
      </c>
      <c r="K1370" s="4" t="s">
        <v>10</v>
      </c>
      <c r="L1370" s="9">
        <v>1</v>
      </c>
      <c r="M1370" s="6">
        <v>93.46</v>
      </c>
      <c r="N1370" s="7">
        <v>0.15</v>
      </c>
      <c r="O1370" s="6">
        <v>46.65</v>
      </c>
      <c r="P1370" s="6">
        <f t="shared" si="84"/>
        <v>79.440999999999988</v>
      </c>
      <c r="Q1370" s="6">
        <f t="shared" si="85"/>
        <v>46.65</v>
      </c>
      <c r="R1370" s="6">
        <f t="shared" si="86"/>
        <v>32.79099999999999</v>
      </c>
      <c r="S1370" s="8">
        <f t="shared" si="87"/>
        <v>0.41277174255107557</v>
      </c>
      <c r="T1370" s="5">
        <f>YEAR(SalesDataTable[[#This Row],[Order Date]])</f>
        <v>2026</v>
      </c>
    </row>
    <row r="1371" spans="1:20" ht="15.6">
      <c r="A1371" s="2">
        <v>4048</v>
      </c>
      <c r="B1371" s="3">
        <v>46218</v>
      </c>
      <c r="C1371" s="13">
        <f>YEAR(SalesDataTable[[#This Row],[Order Date]])</f>
        <v>2026</v>
      </c>
      <c r="D1371" s="4" t="str">
        <f>"Q"&amp;ROUNDUP(MONTH(SalesDataTable[[#This Row],[Order Date]])/3,0)</f>
        <v>Q3</v>
      </c>
      <c r="E1371" s="4" t="str">
        <f>TEXT(SalesDataTable[[#This Row],[Order Date]],"MMM")</f>
        <v>Jul</v>
      </c>
      <c r="F1371" s="4" t="s">
        <v>20</v>
      </c>
      <c r="G1371" s="4" t="s">
        <v>47</v>
      </c>
      <c r="H1371" s="4" t="s">
        <v>8</v>
      </c>
      <c r="I1371" s="4" t="s">
        <v>16</v>
      </c>
      <c r="J1371" s="4" t="s">
        <v>4</v>
      </c>
      <c r="K1371" s="4" t="s">
        <v>5</v>
      </c>
      <c r="L1371" s="9">
        <v>3</v>
      </c>
      <c r="M1371" s="6">
        <v>82.79</v>
      </c>
      <c r="N1371" s="7">
        <v>0.1</v>
      </c>
      <c r="O1371" s="6">
        <v>43.07</v>
      </c>
      <c r="P1371" s="6">
        <f t="shared" si="84"/>
        <v>223.53300000000002</v>
      </c>
      <c r="Q1371" s="6">
        <f t="shared" si="85"/>
        <v>129.21</v>
      </c>
      <c r="R1371" s="6">
        <f t="shared" si="86"/>
        <v>94.323000000000008</v>
      </c>
      <c r="S1371" s="8">
        <f t="shared" si="87"/>
        <v>0.42196454214813922</v>
      </c>
      <c r="T1371" s="5">
        <f>YEAR(SalesDataTable[[#This Row],[Order Date]])</f>
        <v>2026</v>
      </c>
    </row>
    <row r="1372" spans="1:20" ht="15.6">
      <c r="A1372" s="2">
        <v>4424</v>
      </c>
      <c r="B1372" s="3">
        <v>46218</v>
      </c>
      <c r="C1372" s="13">
        <f>YEAR(SalesDataTable[[#This Row],[Order Date]])</f>
        <v>2026</v>
      </c>
      <c r="D1372" s="4" t="str">
        <f>"Q"&amp;ROUNDUP(MONTH(SalesDataTable[[#This Row],[Order Date]])/3,0)</f>
        <v>Q3</v>
      </c>
      <c r="E1372" s="4" t="str">
        <f>TEXT(SalesDataTable[[#This Row],[Order Date]],"MMM")</f>
        <v>Jul</v>
      </c>
      <c r="F1372" s="4" t="s">
        <v>11</v>
      </c>
      <c r="G1372" s="4" t="s">
        <v>12</v>
      </c>
      <c r="H1372" s="4" t="s">
        <v>19</v>
      </c>
      <c r="I1372" s="4" t="s">
        <v>16</v>
      </c>
      <c r="J1372" s="4" t="s">
        <v>9</v>
      </c>
      <c r="K1372" s="4" t="s">
        <v>10</v>
      </c>
      <c r="L1372" s="9">
        <v>1</v>
      </c>
      <c r="M1372" s="6">
        <v>92.54</v>
      </c>
      <c r="N1372" s="7">
        <v>0</v>
      </c>
      <c r="O1372" s="6">
        <v>44.48</v>
      </c>
      <c r="P1372" s="6">
        <f t="shared" si="84"/>
        <v>92.54</v>
      </c>
      <c r="Q1372" s="6">
        <f t="shared" si="85"/>
        <v>44.48</v>
      </c>
      <c r="R1372" s="6">
        <f t="shared" si="86"/>
        <v>48.060000000000009</v>
      </c>
      <c r="S1372" s="8">
        <f t="shared" si="87"/>
        <v>0.51934298681651181</v>
      </c>
      <c r="T1372" s="5">
        <f>YEAR(SalesDataTable[[#This Row],[Order Date]])</f>
        <v>2026</v>
      </c>
    </row>
    <row r="1373" spans="1:20" ht="15.6">
      <c r="A1373" s="2">
        <v>4732</v>
      </c>
      <c r="B1373" s="3">
        <v>46218</v>
      </c>
      <c r="C1373" s="13">
        <f>YEAR(SalesDataTable[[#This Row],[Order Date]])</f>
        <v>2026</v>
      </c>
      <c r="D1373" s="4" t="str">
        <f>"Q"&amp;ROUNDUP(MONTH(SalesDataTable[[#This Row],[Order Date]])/3,0)</f>
        <v>Q3</v>
      </c>
      <c r="E1373" s="4" t="str">
        <f>TEXT(SalesDataTable[[#This Row],[Order Date]],"MMM")</f>
        <v>Jul</v>
      </c>
      <c r="F1373" s="4" t="s">
        <v>6</v>
      </c>
      <c r="G1373" s="4" t="s">
        <v>49</v>
      </c>
      <c r="H1373" s="4" t="s">
        <v>19</v>
      </c>
      <c r="I1373" s="4" t="s">
        <v>13</v>
      </c>
      <c r="J1373" s="4" t="s">
        <v>14</v>
      </c>
      <c r="K1373" s="4" t="s">
        <v>32</v>
      </c>
      <c r="L1373" s="9">
        <v>1</v>
      </c>
      <c r="M1373" s="6">
        <v>46.53</v>
      </c>
      <c r="N1373" s="7">
        <v>0</v>
      </c>
      <c r="O1373" s="6">
        <v>18.829999999999998</v>
      </c>
      <c r="P1373" s="6">
        <f t="shared" si="84"/>
        <v>46.53</v>
      </c>
      <c r="Q1373" s="6">
        <f t="shared" si="85"/>
        <v>18.829999999999998</v>
      </c>
      <c r="R1373" s="6">
        <f t="shared" si="86"/>
        <v>27.700000000000003</v>
      </c>
      <c r="S1373" s="8">
        <f t="shared" si="87"/>
        <v>0.59531485063399958</v>
      </c>
      <c r="T1373" s="5">
        <f>YEAR(SalesDataTable[[#This Row],[Order Date]])</f>
        <v>2026</v>
      </c>
    </row>
    <row r="1374" spans="1:20" ht="15.6">
      <c r="A1374" s="2">
        <v>194</v>
      </c>
      <c r="B1374" s="3">
        <v>46219</v>
      </c>
      <c r="C1374" s="13">
        <f>YEAR(SalesDataTable[[#This Row],[Order Date]])</f>
        <v>2026</v>
      </c>
      <c r="D1374" s="4" t="str">
        <f>"Q"&amp;ROUNDUP(MONTH(SalesDataTable[[#This Row],[Order Date]])/3,0)</f>
        <v>Q3</v>
      </c>
      <c r="E1374" s="4" t="str">
        <f>TEXT(SalesDataTable[[#This Row],[Order Date]],"MMM")</f>
        <v>Jul</v>
      </c>
      <c r="F1374" s="4" t="s">
        <v>6</v>
      </c>
      <c r="G1374" s="4" t="s">
        <v>43</v>
      </c>
      <c r="H1374" s="4" t="s">
        <v>2</v>
      </c>
      <c r="I1374" s="4" t="s">
        <v>3</v>
      </c>
      <c r="J1374" s="4" t="s">
        <v>4</v>
      </c>
      <c r="K1374" s="4" t="s">
        <v>22</v>
      </c>
      <c r="L1374" s="9">
        <v>2</v>
      </c>
      <c r="M1374" s="6">
        <v>49.69</v>
      </c>
      <c r="N1374" s="7">
        <v>0</v>
      </c>
      <c r="O1374" s="6">
        <v>21.97</v>
      </c>
      <c r="P1374" s="6">
        <f t="shared" si="84"/>
        <v>99.38</v>
      </c>
      <c r="Q1374" s="6">
        <f t="shared" si="85"/>
        <v>43.94</v>
      </c>
      <c r="R1374" s="6">
        <f t="shared" si="86"/>
        <v>55.44</v>
      </c>
      <c r="S1374" s="8">
        <f t="shared" si="87"/>
        <v>0.557858724089354</v>
      </c>
      <c r="T1374" s="5">
        <f>YEAR(SalesDataTable[[#This Row],[Order Date]])</f>
        <v>2026</v>
      </c>
    </row>
    <row r="1375" spans="1:20" ht="15.6">
      <c r="A1375" s="2">
        <v>258</v>
      </c>
      <c r="B1375" s="3">
        <v>46219</v>
      </c>
      <c r="C1375" s="13">
        <f>YEAR(SalesDataTable[[#This Row],[Order Date]])</f>
        <v>2026</v>
      </c>
      <c r="D1375" s="4" t="str">
        <f>"Q"&amp;ROUNDUP(MONTH(SalesDataTable[[#This Row],[Order Date]])/3,0)</f>
        <v>Q3</v>
      </c>
      <c r="E1375" s="4" t="str">
        <f>TEXT(SalesDataTable[[#This Row],[Order Date]],"MMM")</f>
        <v>Jul</v>
      </c>
      <c r="F1375" s="4" t="s">
        <v>20</v>
      </c>
      <c r="G1375" s="4" t="s">
        <v>33</v>
      </c>
      <c r="H1375" s="4" t="s">
        <v>28</v>
      </c>
      <c r="I1375" s="4" t="s">
        <v>13</v>
      </c>
      <c r="J1375" s="4" t="s">
        <v>9</v>
      </c>
      <c r="K1375" s="4" t="s">
        <v>46</v>
      </c>
      <c r="L1375" s="9">
        <v>3</v>
      </c>
      <c r="M1375" s="6">
        <v>71.34</v>
      </c>
      <c r="N1375" s="7">
        <v>0.1</v>
      </c>
      <c r="O1375" s="6">
        <v>31.71</v>
      </c>
      <c r="P1375" s="6">
        <f t="shared" si="84"/>
        <v>192.61800000000002</v>
      </c>
      <c r="Q1375" s="6">
        <f t="shared" si="85"/>
        <v>95.13</v>
      </c>
      <c r="R1375" s="6">
        <f t="shared" si="86"/>
        <v>97.488000000000028</v>
      </c>
      <c r="S1375" s="8">
        <f t="shared" si="87"/>
        <v>0.50612092327819835</v>
      </c>
      <c r="T1375" s="5">
        <f>YEAR(SalesDataTable[[#This Row],[Order Date]])</f>
        <v>2026</v>
      </c>
    </row>
    <row r="1376" spans="1:20" ht="15.6">
      <c r="A1376" s="2">
        <v>543</v>
      </c>
      <c r="B1376" s="3">
        <v>46219</v>
      </c>
      <c r="C1376" s="13">
        <f>YEAR(SalesDataTable[[#This Row],[Order Date]])</f>
        <v>2026</v>
      </c>
      <c r="D1376" s="4" t="str">
        <f>"Q"&amp;ROUNDUP(MONTH(SalesDataTable[[#This Row],[Order Date]])/3,0)</f>
        <v>Q3</v>
      </c>
      <c r="E1376" s="4" t="str">
        <f>TEXT(SalesDataTable[[#This Row],[Order Date]],"MMM")</f>
        <v>Jul</v>
      </c>
      <c r="F1376" s="4" t="s">
        <v>6</v>
      </c>
      <c r="G1376" s="4" t="s">
        <v>49</v>
      </c>
      <c r="H1376" s="4" t="s">
        <v>28</v>
      </c>
      <c r="I1376" s="4" t="s">
        <v>3</v>
      </c>
      <c r="J1376" s="4" t="s">
        <v>4</v>
      </c>
      <c r="K1376" s="4" t="s">
        <v>5</v>
      </c>
      <c r="L1376" s="9">
        <v>1</v>
      </c>
      <c r="M1376" s="6">
        <v>83.03</v>
      </c>
      <c r="N1376" s="7">
        <v>0</v>
      </c>
      <c r="O1376" s="6">
        <v>42.41</v>
      </c>
      <c r="P1376" s="6">
        <f t="shared" si="84"/>
        <v>83.03</v>
      </c>
      <c r="Q1376" s="6">
        <f t="shared" si="85"/>
        <v>42.41</v>
      </c>
      <c r="R1376" s="6">
        <f t="shared" si="86"/>
        <v>40.620000000000005</v>
      </c>
      <c r="S1376" s="8">
        <f t="shared" si="87"/>
        <v>0.48922076357942917</v>
      </c>
      <c r="T1376" s="5">
        <f>YEAR(SalesDataTable[[#This Row],[Order Date]])</f>
        <v>2026</v>
      </c>
    </row>
    <row r="1377" spans="1:20" ht="15.6">
      <c r="A1377" s="2">
        <v>972</v>
      </c>
      <c r="B1377" s="3">
        <v>46219</v>
      </c>
      <c r="C1377" s="13">
        <f>YEAR(SalesDataTable[[#This Row],[Order Date]])</f>
        <v>2026</v>
      </c>
      <c r="D1377" s="4" t="str">
        <f>"Q"&amp;ROUNDUP(MONTH(SalesDataTable[[#This Row],[Order Date]])/3,0)</f>
        <v>Q3</v>
      </c>
      <c r="E1377" s="4" t="str">
        <f>TEXT(SalesDataTable[[#This Row],[Order Date]],"MMM")</f>
        <v>Jul</v>
      </c>
      <c r="F1377" s="4" t="s">
        <v>20</v>
      </c>
      <c r="G1377" s="4" t="s">
        <v>21</v>
      </c>
      <c r="H1377" s="4" t="s">
        <v>2</v>
      </c>
      <c r="I1377" s="4" t="s">
        <v>3</v>
      </c>
      <c r="J1377" s="4" t="s">
        <v>34</v>
      </c>
      <c r="K1377" s="4" t="s">
        <v>35</v>
      </c>
      <c r="L1377" s="9">
        <v>1</v>
      </c>
      <c r="M1377" s="6">
        <v>40.799999999999997</v>
      </c>
      <c r="N1377" s="7">
        <v>0</v>
      </c>
      <c r="O1377" s="6">
        <v>14.42</v>
      </c>
      <c r="P1377" s="6">
        <f t="shared" si="84"/>
        <v>40.799999999999997</v>
      </c>
      <c r="Q1377" s="6">
        <f t="shared" si="85"/>
        <v>14.42</v>
      </c>
      <c r="R1377" s="6">
        <f t="shared" si="86"/>
        <v>26.379999999999995</v>
      </c>
      <c r="S1377" s="8">
        <f t="shared" si="87"/>
        <v>0.64656862745098032</v>
      </c>
      <c r="T1377" s="5">
        <f>YEAR(SalesDataTable[[#This Row],[Order Date]])</f>
        <v>2026</v>
      </c>
    </row>
    <row r="1378" spans="1:20" ht="15.6">
      <c r="A1378" s="2">
        <v>1146</v>
      </c>
      <c r="B1378" s="3">
        <v>46219</v>
      </c>
      <c r="C1378" s="13">
        <f>YEAR(SalesDataTable[[#This Row],[Order Date]])</f>
        <v>2026</v>
      </c>
      <c r="D1378" s="4" t="str">
        <f>"Q"&amp;ROUNDUP(MONTH(SalesDataTable[[#This Row],[Order Date]])/3,0)</f>
        <v>Q3</v>
      </c>
      <c r="E1378" s="4" t="str">
        <f>TEXT(SalesDataTable[[#This Row],[Order Date]],"MMM")</f>
        <v>Jul</v>
      </c>
      <c r="F1378" s="4" t="s">
        <v>6</v>
      </c>
      <c r="G1378" s="4" t="s">
        <v>27</v>
      </c>
      <c r="H1378" s="4" t="s">
        <v>28</v>
      </c>
      <c r="I1378" s="4" t="s">
        <v>3</v>
      </c>
      <c r="J1378" s="4" t="s">
        <v>23</v>
      </c>
      <c r="K1378" s="4" t="s">
        <v>51</v>
      </c>
      <c r="L1378" s="9">
        <v>2</v>
      </c>
      <c r="M1378" s="6">
        <v>125.34</v>
      </c>
      <c r="N1378" s="7">
        <v>0.15</v>
      </c>
      <c r="O1378" s="6">
        <v>59.04</v>
      </c>
      <c r="P1378" s="6">
        <f t="shared" si="84"/>
        <v>213.078</v>
      </c>
      <c r="Q1378" s="6">
        <f t="shared" si="85"/>
        <v>118.08</v>
      </c>
      <c r="R1378" s="6">
        <f t="shared" si="86"/>
        <v>94.998000000000005</v>
      </c>
      <c r="S1378" s="8">
        <f t="shared" si="87"/>
        <v>0.44583673584321237</v>
      </c>
      <c r="T1378" s="5">
        <f>YEAR(SalesDataTable[[#This Row],[Order Date]])</f>
        <v>2026</v>
      </c>
    </row>
    <row r="1379" spans="1:20" ht="15.6">
      <c r="A1379" s="2">
        <v>1464</v>
      </c>
      <c r="B1379" s="3">
        <v>46219</v>
      </c>
      <c r="C1379" s="13">
        <f>YEAR(SalesDataTable[[#This Row],[Order Date]])</f>
        <v>2026</v>
      </c>
      <c r="D1379" s="4" t="str">
        <f>"Q"&amp;ROUNDUP(MONTH(SalesDataTable[[#This Row],[Order Date]])/3,0)</f>
        <v>Q3</v>
      </c>
      <c r="E1379" s="4" t="str">
        <f>TEXT(SalesDataTable[[#This Row],[Order Date]],"MMM")</f>
        <v>Jul</v>
      </c>
      <c r="F1379" s="4" t="s">
        <v>0</v>
      </c>
      <c r="G1379" s="4" t="s">
        <v>36</v>
      </c>
      <c r="H1379" s="4" t="s">
        <v>2</v>
      </c>
      <c r="I1379" s="4" t="s">
        <v>3</v>
      </c>
      <c r="J1379" s="4" t="s">
        <v>34</v>
      </c>
      <c r="K1379" s="4" t="s">
        <v>38</v>
      </c>
      <c r="L1379" s="9">
        <v>1</v>
      </c>
      <c r="M1379" s="6">
        <v>122.73</v>
      </c>
      <c r="N1379" s="7">
        <v>0.1</v>
      </c>
      <c r="O1379" s="6">
        <v>70.540000000000006</v>
      </c>
      <c r="P1379" s="6">
        <f t="shared" si="84"/>
        <v>110.45700000000001</v>
      </c>
      <c r="Q1379" s="6">
        <f t="shared" si="85"/>
        <v>70.540000000000006</v>
      </c>
      <c r="R1379" s="6">
        <f t="shared" si="86"/>
        <v>39.917000000000002</v>
      </c>
      <c r="S1379" s="8">
        <f t="shared" si="87"/>
        <v>0.36138044668966202</v>
      </c>
      <c r="T1379" s="5">
        <f>YEAR(SalesDataTable[[#This Row],[Order Date]])</f>
        <v>2026</v>
      </c>
    </row>
    <row r="1380" spans="1:20" ht="15.6">
      <c r="A1380" s="2">
        <v>1581</v>
      </c>
      <c r="B1380" s="3">
        <v>46219</v>
      </c>
      <c r="C1380" s="13">
        <f>YEAR(SalesDataTable[[#This Row],[Order Date]])</f>
        <v>2026</v>
      </c>
      <c r="D1380" s="4" t="str">
        <f>"Q"&amp;ROUNDUP(MONTH(SalesDataTable[[#This Row],[Order Date]])/3,0)</f>
        <v>Q3</v>
      </c>
      <c r="E1380" s="4" t="str">
        <f>TEXT(SalesDataTable[[#This Row],[Order Date]],"MMM")</f>
        <v>Jul</v>
      </c>
      <c r="F1380" s="4" t="s">
        <v>11</v>
      </c>
      <c r="G1380" s="4" t="s">
        <v>25</v>
      </c>
      <c r="H1380" s="4" t="s">
        <v>19</v>
      </c>
      <c r="I1380" s="4" t="s">
        <v>13</v>
      </c>
      <c r="J1380" s="4" t="s">
        <v>9</v>
      </c>
      <c r="K1380" s="4" t="s">
        <v>10</v>
      </c>
      <c r="L1380" s="9">
        <v>5</v>
      </c>
      <c r="M1380" s="6">
        <v>92.72</v>
      </c>
      <c r="N1380" s="7">
        <v>0.1</v>
      </c>
      <c r="O1380" s="6">
        <v>46.2</v>
      </c>
      <c r="P1380" s="6">
        <f t="shared" si="84"/>
        <v>417.24</v>
      </c>
      <c r="Q1380" s="6">
        <f t="shared" si="85"/>
        <v>231</v>
      </c>
      <c r="R1380" s="6">
        <f t="shared" si="86"/>
        <v>186.24</v>
      </c>
      <c r="S1380" s="8">
        <f t="shared" si="87"/>
        <v>0.44636180615473109</v>
      </c>
      <c r="T1380" s="5">
        <f>YEAR(SalesDataTable[[#This Row],[Order Date]])</f>
        <v>2026</v>
      </c>
    </row>
    <row r="1381" spans="1:20" ht="15.6">
      <c r="A1381" s="2">
        <v>1894</v>
      </c>
      <c r="B1381" s="3">
        <v>46219</v>
      </c>
      <c r="C1381" s="13">
        <f>YEAR(SalesDataTable[[#This Row],[Order Date]])</f>
        <v>2026</v>
      </c>
      <c r="D1381" s="4" t="str">
        <f>"Q"&amp;ROUNDUP(MONTH(SalesDataTable[[#This Row],[Order Date]])/3,0)</f>
        <v>Q3</v>
      </c>
      <c r="E1381" s="4" t="str">
        <f>TEXT(SalesDataTable[[#This Row],[Order Date]],"MMM")</f>
        <v>Jul</v>
      </c>
      <c r="F1381" s="4" t="s">
        <v>20</v>
      </c>
      <c r="G1381" s="4" t="s">
        <v>31</v>
      </c>
      <c r="H1381" s="4" t="s">
        <v>8</v>
      </c>
      <c r="I1381" s="4" t="s">
        <v>16</v>
      </c>
      <c r="J1381" s="4" t="s">
        <v>34</v>
      </c>
      <c r="K1381" s="4" t="s">
        <v>42</v>
      </c>
      <c r="L1381" s="9">
        <v>5</v>
      </c>
      <c r="M1381" s="6">
        <v>36.29</v>
      </c>
      <c r="N1381" s="7">
        <v>0.05</v>
      </c>
      <c r="O1381" s="6">
        <v>13.52</v>
      </c>
      <c r="P1381" s="6">
        <f t="shared" si="84"/>
        <v>172.37749999999997</v>
      </c>
      <c r="Q1381" s="6">
        <f t="shared" si="85"/>
        <v>67.599999999999994</v>
      </c>
      <c r="R1381" s="6">
        <f t="shared" si="86"/>
        <v>104.77749999999997</v>
      </c>
      <c r="S1381" s="8">
        <f t="shared" si="87"/>
        <v>0.60783744978317933</v>
      </c>
      <c r="T1381" s="5">
        <f>YEAR(SalesDataTable[[#This Row],[Order Date]])</f>
        <v>2026</v>
      </c>
    </row>
    <row r="1382" spans="1:20" ht="15.6">
      <c r="A1382" s="2">
        <v>2100</v>
      </c>
      <c r="B1382" s="3">
        <v>46219</v>
      </c>
      <c r="C1382" s="13">
        <f>YEAR(SalesDataTable[[#This Row],[Order Date]])</f>
        <v>2026</v>
      </c>
      <c r="D1382" s="4" t="str">
        <f>"Q"&amp;ROUNDUP(MONTH(SalesDataTable[[#This Row],[Order Date]])/3,0)</f>
        <v>Q3</v>
      </c>
      <c r="E1382" s="4" t="str">
        <f>TEXT(SalesDataTable[[#This Row],[Order Date]],"MMM")</f>
        <v>Jul</v>
      </c>
      <c r="F1382" s="4" t="s">
        <v>11</v>
      </c>
      <c r="G1382" s="4" t="s">
        <v>12</v>
      </c>
      <c r="H1382" s="4" t="s">
        <v>2</v>
      </c>
      <c r="I1382" s="4" t="s">
        <v>16</v>
      </c>
      <c r="J1382" s="4" t="s">
        <v>4</v>
      </c>
      <c r="K1382" s="4" t="s">
        <v>22</v>
      </c>
      <c r="L1382" s="9">
        <v>2</v>
      </c>
      <c r="M1382" s="6">
        <v>49.84</v>
      </c>
      <c r="N1382" s="7">
        <v>0.1</v>
      </c>
      <c r="O1382" s="6">
        <v>23.06</v>
      </c>
      <c r="P1382" s="6">
        <f t="shared" si="84"/>
        <v>89.712000000000003</v>
      </c>
      <c r="Q1382" s="6">
        <f t="shared" si="85"/>
        <v>46.12</v>
      </c>
      <c r="R1382" s="6">
        <f t="shared" si="86"/>
        <v>43.592000000000006</v>
      </c>
      <c r="S1382" s="8">
        <f t="shared" si="87"/>
        <v>0.48591046905653651</v>
      </c>
      <c r="T1382" s="5">
        <f>YEAR(SalesDataTable[[#This Row],[Order Date]])</f>
        <v>2026</v>
      </c>
    </row>
    <row r="1383" spans="1:20" ht="15.6">
      <c r="A1383" s="2">
        <v>2902</v>
      </c>
      <c r="B1383" s="3">
        <v>46219</v>
      </c>
      <c r="C1383" s="13">
        <f>YEAR(SalesDataTable[[#This Row],[Order Date]])</f>
        <v>2026</v>
      </c>
      <c r="D1383" s="4" t="str">
        <f>"Q"&amp;ROUNDUP(MONTH(SalesDataTable[[#This Row],[Order Date]])/3,0)</f>
        <v>Q3</v>
      </c>
      <c r="E1383" s="4" t="str">
        <f>TEXT(SalesDataTable[[#This Row],[Order Date]],"MMM")</f>
        <v>Jul</v>
      </c>
      <c r="F1383" s="4" t="s">
        <v>6</v>
      </c>
      <c r="G1383" s="4" t="s">
        <v>43</v>
      </c>
      <c r="H1383" s="4" t="s">
        <v>28</v>
      </c>
      <c r="I1383" s="4" t="s">
        <v>16</v>
      </c>
      <c r="J1383" s="4" t="s">
        <v>34</v>
      </c>
      <c r="K1383" s="4" t="s">
        <v>42</v>
      </c>
      <c r="L1383" s="9">
        <v>1</v>
      </c>
      <c r="M1383" s="6">
        <v>35.799999999999997</v>
      </c>
      <c r="N1383" s="7">
        <v>0</v>
      </c>
      <c r="O1383" s="6">
        <v>14.05</v>
      </c>
      <c r="P1383" s="6">
        <f t="shared" si="84"/>
        <v>35.799999999999997</v>
      </c>
      <c r="Q1383" s="6">
        <f t="shared" si="85"/>
        <v>14.05</v>
      </c>
      <c r="R1383" s="6">
        <f t="shared" si="86"/>
        <v>21.749999999999996</v>
      </c>
      <c r="S1383" s="8">
        <f t="shared" si="87"/>
        <v>0.60754189944134074</v>
      </c>
      <c r="T1383" s="5">
        <f>YEAR(SalesDataTable[[#This Row],[Order Date]])</f>
        <v>2026</v>
      </c>
    </row>
    <row r="1384" spans="1:20" ht="15.6">
      <c r="A1384" s="2">
        <v>3115</v>
      </c>
      <c r="B1384" s="3">
        <v>46219</v>
      </c>
      <c r="C1384" s="13">
        <f>YEAR(SalesDataTable[[#This Row],[Order Date]])</f>
        <v>2026</v>
      </c>
      <c r="D1384" s="4" t="str">
        <f>"Q"&amp;ROUNDUP(MONTH(SalesDataTable[[#This Row],[Order Date]])/3,0)</f>
        <v>Q3</v>
      </c>
      <c r="E1384" s="4" t="str">
        <f>TEXT(SalesDataTable[[#This Row],[Order Date]],"MMM")</f>
        <v>Jul</v>
      </c>
      <c r="F1384" s="4" t="s">
        <v>20</v>
      </c>
      <c r="G1384" s="4" t="s">
        <v>47</v>
      </c>
      <c r="H1384" s="4" t="s">
        <v>2</v>
      </c>
      <c r="I1384" s="4" t="s">
        <v>13</v>
      </c>
      <c r="J1384" s="4" t="s">
        <v>23</v>
      </c>
      <c r="K1384" s="4" t="s">
        <v>29</v>
      </c>
      <c r="L1384" s="9">
        <v>1</v>
      </c>
      <c r="M1384" s="6">
        <v>195.12</v>
      </c>
      <c r="N1384" s="7">
        <v>0</v>
      </c>
      <c r="O1384" s="6">
        <v>101.14</v>
      </c>
      <c r="P1384" s="6">
        <f t="shared" si="84"/>
        <v>195.12</v>
      </c>
      <c r="Q1384" s="6">
        <f t="shared" si="85"/>
        <v>101.14</v>
      </c>
      <c r="R1384" s="6">
        <f t="shared" si="86"/>
        <v>93.98</v>
      </c>
      <c r="S1384" s="8">
        <f t="shared" si="87"/>
        <v>0.48165231652316526</v>
      </c>
      <c r="T1384" s="5">
        <f>YEAR(SalesDataTable[[#This Row],[Order Date]])</f>
        <v>2026</v>
      </c>
    </row>
    <row r="1385" spans="1:20" ht="15.6">
      <c r="A1385" s="2">
        <v>3546</v>
      </c>
      <c r="B1385" s="3">
        <v>46219</v>
      </c>
      <c r="C1385" s="13">
        <f>YEAR(SalesDataTable[[#This Row],[Order Date]])</f>
        <v>2026</v>
      </c>
      <c r="D1385" s="4" t="str">
        <f>"Q"&amp;ROUNDUP(MONTH(SalesDataTable[[#This Row],[Order Date]])/3,0)</f>
        <v>Q3</v>
      </c>
      <c r="E1385" s="4" t="str">
        <f>TEXT(SalesDataTable[[#This Row],[Order Date]],"MMM")</f>
        <v>Jul</v>
      </c>
      <c r="F1385" s="4" t="s">
        <v>0</v>
      </c>
      <c r="G1385" s="4" t="s">
        <v>50</v>
      </c>
      <c r="H1385" s="4" t="s">
        <v>2</v>
      </c>
      <c r="I1385" s="4" t="s">
        <v>13</v>
      </c>
      <c r="J1385" s="4" t="s">
        <v>4</v>
      </c>
      <c r="K1385" s="4" t="s">
        <v>26</v>
      </c>
      <c r="L1385" s="9">
        <v>2</v>
      </c>
      <c r="M1385" s="6">
        <v>39.69</v>
      </c>
      <c r="N1385" s="7">
        <v>0.05</v>
      </c>
      <c r="O1385" s="6">
        <v>16.88</v>
      </c>
      <c r="P1385" s="6">
        <f t="shared" si="84"/>
        <v>75.410999999999987</v>
      </c>
      <c r="Q1385" s="6">
        <f t="shared" si="85"/>
        <v>33.76</v>
      </c>
      <c r="R1385" s="6">
        <f t="shared" si="86"/>
        <v>41.650999999999989</v>
      </c>
      <c r="S1385" s="8">
        <f t="shared" si="87"/>
        <v>0.55231995332245953</v>
      </c>
      <c r="T1385" s="5">
        <f>YEAR(SalesDataTable[[#This Row],[Order Date]])</f>
        <v>2026</v>
      </c>
    </row>
    <row r="1386" spans="1:20" ht="15.6">
      <c r="A1386" s="2">
        <v>4224</v>
      </c>
      <c r="B1386" s="3">
        <v>46219</v>
      </c>
      <c r="C1386" s="13">
        <f>YEAR(SalesDataTable[[#This Row],[Order Date]])</f>
        <v>2026</v>
      </c>
      <c r="D1386" s="4" t="str">
        <f>"Q"&amp;ROUNDUP(MONTH(SalesDataTable[[#This Row],[Order Date]])/3,0)</f>
        <v>Q3</v>
      </c>
      <c r="E1386" s="4" t="str">
        <f>TEXT(SalesDataTable[[#This Row],[Order Date]],"MMM")</f>
        <v>Jul</v>
      </c>
      <c r="F1386" s="4" t="s">
        <v>11</v>
      </c>
      <c r="G1386" s="4" t="s">
        <v>18</v>
      </c>
      <c r="H1386" s="4" t="s">
        <v>19</v>
      </c>
      <c r="I1386" s="4" t="s">
        <v>3</v>
      </c>
      <c r="J1386" s="4" t="s">
        <v>23</v>
      </c>
      <c r="K1386" s="4" t="s">
        <v>24</v>
      </c>
      <c r="L1386" s="9">
        <v>1</v>
      </c>
      <c r="M1386" s="6">
        <v>348.73</v>
      </c>
      <c r="N1386" s="7">
        <v>0.15</v>
      </c>
      <c r="O1386" s="6">
        <v>190.33</v>
      </c>
      <c r="P1386" s="6">
        <f t="shared" si="84"/>
        <v>296.4205</v>
      </c>
      <c r="Q1386" s="6">
        <f t="shared" si="85"/>
        <v>190.33</v>
      </c>
      <c r="R1386" s="6">
        <f t="shared" si="86"/>
        <v>106.09049999999999</v>
      </c>
      <c r="S1386" s="8">
        <f t="shared" si="87"/>
        <v>0.35790540802677273</v>
      </c>
      <c r="T1386" s="5">
        <f>YEAR(SalesDataTable[[#This Row],[Order Date]])</f>
        <v>2026</v>
      </c>
    </row>
    <row r="1387" spans="1:20" ht="15.6">
      <c r="A1387" s="2">
        <v>4858</v>
      </c>
      <c r="B1387" s="3">
        <v>46219</v>
      </c>
      <c r="C1387" s="13">
        <f>YEAR(SalesDataTable[[#This Row],[Order Date]])</f>
        <v>2026</v>
      </c>
      <c r="D1387" s="4" t="str">
        <f>"Q"&amp;ROUNDUP(MONTH(SalesDataTable[[#This Row],[Order Date]])/3,0)</f>
        <v>Q3</v>
      </c>
      <c r="E1387" s="4" t="str">
        <f>TEXT(SalesDataTable[[#This Row],[Order Date]],"MMM")</f>
        <v>Jul</v>
      </c>
      <c r="F1387" s="4" t="s">
        <v>6</v>
      </c>
      <c r="G1387" s="4" t="s">
        <v>43</v>
      </c>
      <c r="H1387" s="4" t="s">
        <v>19</v>
      </c>
      <c r="I1387" s="4" t="s">
        <v>3</v>
      </c>
      <c r="J1387" s="4" t="s">
        <v>14</v>
      </c>
      <c r="K1387" s="4" t="s">
        <v>15</v>
      </c>
      <c r="L1387" s="9">
        <v>1</v>
      </c>
      <c r="M1387" s="6">
        <v>35.5</v>
      </c>
      <c r="N1387" s="7">
        <v>0</v>
      </c>
      <c r="O1387" s="6">
        <v>13.26</v>
      </c>
      <c r="P1387" s="6">
        <f t="shared" si="84"/>
        <v>35.5</v>
      </c>
      <c r="Q1387" s="6">
        <f t="shared" si="85"/>
        <v>13.26</v>
      </c>
      <c r="R1387" s="6">
        <f t="shared" si="86"/>
        <v>22.240000000000002</v>
      </c>
      <c r="S1387" s="8">
        <f t="shared" si="87"/>
        <v>0.62647887323943663</v>
      </c>
      <c r="T1387" s="5">
        <f>YEAR(SalesDataTable[[#This Row],[Order Date]])</f>
        <v>2026</v>
      </c>
    </row>
    <row r="1388" spans="1:20" ht="15.6">
      <c r="A1388" s="2">
        <v>768</v>
      </c>
      <c r="B1388" s="3">
        <v>46220</v>
      </c>
      <c r="C1388" s="13">
        <f>YEAR(SalesDataTable[[#This Row],[Order Date]])</f>
        <v>2026</v>
      </c>
      <c r="D1388" s="4" t="str">
        <f>"Q"&amp;ROUNDUP(MONTH(SalesDataTable[[#This Row],[Order Date]])/3,0)</f>
        <v>Q3</v>
      </c>
      <c r="E1388" s="4" t="str">
        <f>TEXT(SalesDataTable[[#This Row],[Order Date]],"MMM")</f>
        <v>Jul</v>
      </c>
      <c r="F1388" s="4" t="s">
        <v>0</v>
      </c>
      <c r="G1388" s="4" t="s">
        <v>36</v>
      </c>
      <c r="H1388" s="4" t="s">
        <v>2</v>
      </c>
      <c r="I1388" s="4" t="s">
        <v>16</v>
      </c>
      <c r="J1388" s="4" t="s">
        <v>14</v>
      </c>
      <c r="K1388" s="4" t="s">
        <v>32</v>
      </c>
      <c r="L1388" s="9">
        <v>1</v>
      </c>
      <c r="M1388" s="6">
        <v>46.44</v>
      </c>
      <c r="N1388" s="7">
        <v>0</v>
      </c>
      <c r="O1388" s="6">
        <v>18.47</v>
      </c>
      <c r="P1388" s="6">
        <f t="shared" si="84"/>
        <v>46.44</v>
      </c>
      <c r="Q1388" s="6">
        <f t="shared" si="85"/>
        <v>18.47</v>
      </c>
      <c r="R1388" s="6">
        <f t="shared" si="86"/>
        <v>27.97</v>
      </c>
      <c r="S1388" s="8">
        <f t="shared" si="87"/>
        <v>0.60228251507321273</v>
      </c>
      <c r="T1388" s="5">
        <f>YEAR(SalesDataTable[[#This Row],[Order Date]])</f>
        <v>2026</v>
      </c>
    </row>
    <row r="1389" spans="1:20" ht="15.6">
      <c r="A1389" s="2">
        <v>1901</v>
      </c>
      <c r="B1389" s="3">
        <v>46220</v>
      </c>
      <c r="C1389" s="13">
        <f>YEAR(SalesDataTable[[#This Row],[Order Date]])</f>
        <v>2026</v>
      </c>
      <c r="D1389" s="4" t="str">
        <f>"Q"&amp;ROUNDUP(MONTH(SalesDataTable[[#This Row],[Order Date]])/3,0)</f>
        <v>Q3</v>
      </c>
      <c r="E1389" s="4" t="str">
        <f>TEXT(SalesDataTable[[#This Row],[Order Date]],"MMM")</f>
        <v>Jul</v>
      </c>
      <c r="F1389" s="4" t="s">
        <v>6</v>
      </c>
      <c r="G1389" s="4" t="s">
        <v>49</v>
      </c>
      <c r="H1389" s="4" t="s">
        <v>2</v>
      </c>
      <c r="I1389" s="4" t="s">
        <v>13</v>
      </c>
      <c r="J1389" s="4" t="s">
        <v>9</v>
      </c>
      <c r="K1389" s="4" t="s">
        <v>46</v>
      </c>
      <c r="L1389" s="9">
        <v>1</v>
      </c>
      <c r="M1389" s="6">
        <v>70.44</v>
      </c>
      <c r="N1389" s="7">
        <v>0.05</v>
      </c>
      <c r="O1389" s="6">
        <v>32.229999999999997</v>
      </c>
      <c r="P1389" s="6">
        <f t="shared" si="84"/>
        <v>66.917999999999992</v>
      </c>
      <c r="Q1389" s="6">
        <f t="shared" si="85"/>
        <v>32.229999999999997</v>
      </c>
      <c r="R1389" s="6">
        <f t="shared" si="86"/>
        <v>34.687999999999995</v>
      </c>
      <c r="S1389" s="8">
        <f t="shared" si="87"/>
        <v>0.51836576108072563</v>
      </c>
      <c r="T1389" s="5">
        <f>YEAR(SalesDataTable[[#This Row],[Order Date]])</f>
        <v>2026</v>
      </c>
    </row>
    <row r="1390" spans="1:20" ht="15.6">
      <c r="A1390" s="2">
        <v>2226</v>
      </c>
      <c r="B1390" s="3">
        <v>46220</v>
      </c>
      <c r="C1390" s="13">
        <f>YEAR(SalesDataTable[[#This Row],[Order Date]])</f>
        <v>2026</v>
      </c>
      <c r="D1390" s="4" t="str">
        <f>"Q"&amp;ROUNDUP(MONTH(SalesDataTable[[#This Row],[Order Date]])/3,0)</f>
        <v>Q3</v>
      </c>
      <c r="E1390" s="4" t="str">
        <f>TEXT(SalesDataTable[[#This Row],[Order Date]],"MMM")</f>
        <v>Jul</v>
      </c>
      <c r="F1390" s="4" t="s">
        <v>0</v>
      </c>
      <c r="G1390" s="4" t="s">
        <v>50</v>
      </c>
      <c r="H1390" s="4" t="s">
        <v>19</v>
      </c>
      <c r="I1390" s="4" t="s">
        <v>13</v>
      </c>
      <c r="J1390" s="4" t="s">
        <v>9</v>
      </c>
      <c r="K1390" s="4" t="s">
        <v>46</v>
      </c>
      <c r="L1390" s="9">
        <v>1</v>
      </c>
      <c r="M1390" s="6">
        <v>69.78</v>
      </c>
      <c r="N1390" s="7">
        <v>0.05</v>
      </c>
      <c r="O1390" s="6">
        <v>32.83</v>
      </c>
      <c r="P1390" s="6">
        <f t="shared" si="84"/>
        <v>66.290999999999997</v>
      </c>
      <c r="Q1390" s="6">
        <f t="shared" si="85"/>
        <v>32.83</v>
      </c>
      <c r="R1390" s="6">
        <f t="shared" si="86"/>
        <v>33.460999999999999</v>
      </c>
      <c r="S1390" s="8">
        <f t="shared" si="87"/>
        <v>0.50475931876121949</v>
      </c>
      <c r="T1390" s="5">
        <f>YEAR(SalesDataTable[[#This Row],[Order Date]])</f>
        <v>2026</v>
      </c>
    </row>
    <row r="1391" spans="1:20" ht="15.6">
      <c r="A1391" s="2">
        <v>2660</v>
      </c>
      <c r="B1391" s="3">
        <v>46220</v>
      </c>
      <c r="C1391" s="13">
        <f>YEAR(SalesDataTable[[#This Row],[Order Date]])</f>
        <v>2026</v>
      </c>
      <c r="D1391" s="4" t="str">
        <f>"Q"&amp;ROUNDUP(MONTH(SalesDataTable[[#This Row],[Order Date]])/3,0)</f>
        <v>Q3</v>
      </c>
      <c r="E1391" s="4" t="str">
        <f>TEXT(SalesDataTable[[#This Row],[Order Date]],"MMM")</f>
        <v>Jul</v>
      </c>
      <c r="F1391" s="4" t="s">
        <v>11</v>
      </c>
      <c r="G1391" s="4" t="s">
        <v>25</v>
      </c>
      <c r="H1391" s="4" t="s">
        <v>19</v>
      </c>
      <c r="I1391" s="4" t="s">
        <v>13</v>
      </c>
      <c r="J1391" s="4" t="s">
        <v>14</v>
      </c>
      <c r="K1391" s="4" t="s">
        <v>15</v>
      </c>
      <c r="L1391" s="9">
        <v>4</v>
      </c>
      <c r="M1391" s="6">
        <v>35.450000000000003</v>
      </c>
      <c r="N1391" s="7">
        <v>0.1</v>
      </c>
      <c r="O1391" s="6">
        <v>13.83</v>
      </c>
      <c r="P1391" s="6">
        <f t="shared" si="84"/>
        <v>127.62000000000002</v>
      </c>
      <c r="Q1391" s="6">
        <f t="shared" si="85"/>
        <v>55.32</v>
      </c>
      <c r="R1391" s="6">
        <f t="shared" si="86"/>
        <v>72.300000000000011</v>
      </c>
      <c r="S1391" s="8">
        <f t="shared" si="87"/>
        <v>0.56652562294311237</v>
      </c>
      <c r="T1391" s="5">
        <f>YEAR(SalesDataTable[[#This Row],[Order Date]])</f>
        <v>2026</v>
      </c>
    </row>
    <row r="1392" spans="1:20" ht="15.6">
      <c r="A1392" s="2">
        <v>3004</v>
      </c>
      <c r="B1392" s="3">
        <v>46220</v>
      </c>
      <c r="C1392" s="13">
        <f>YEAR(SalesDataTable[[#This Row],[Order Date]])</f>
        <v>2026</v>
      </c>
      <c r="D1392" s="4" t="str">
        <f>"Q"&amp;ROUNDUP(MONTH(SalesDataTable[[#This Row],[Order Date]])/3,0)</f>
        <v>Q3</v>
      </c>
      <c r="E1392" s="4" t="str">
        <f>TEXT(SalesDataTable[[#This Row],[Order Date]],"MMM")</f>
        <v>Jul</v>
      </c>
      <c r="F1392" s="4" t="s">
        <v>20</v>
      </c>
      <c r="G1392" s="4" t="s">
        <v>33</v>
      </c>
      <c r="H1392" s="4" t="s">
        <v>2</v>
      </c>
      <c r="I1392" s="4" t="s">
        <v>3</v>
      </c>
      <c r="J1392" s="4" t="s">
        <v>4</v>
      </c>
      <c r="K1392" s="4" t="s">
        <v>22</v>
      </c>
      <c r="L1392" s="9">
        <v>1</v>
      </c>
      <c r="M1392" s="6">
        <v>50.82</v>
      </c>
      <c r="N1392" s="7">
        <v>0.05</v>
      </c>
      <c r="O1392" s="6">
        <v>22.36</v>
      </c>
      <c r="P1392" s="6">
        <f t="shared" si="84"/>
        <v>48.278999999999996</v>
      </c>
      <c r="Q1392" s="6">
        <f t="shared" si="85"/>
        <v>22.36</v>
      </c>
      <c r="R1392" s="6">
        <f t="shared" si="86"/>
        <v>25.918999999999997</v>
      </c>
      <c r="S1392" s="8">
        <f t="shared" si="87"/>
        <v>0.5368586756146565</v>
      </c>
      <c r="T1392" s="5">
        <f>YEAR(SalesDataTable[[#This Row],[Order Date]])</f>
        <v>2026</v>
      </c>
    </row>
    <row r="1393" spans="1:20" ht="15.6">
      <c r="A1393" s="2">
        <v>4020</v>
      </c>
      <c r="B1393" s="3">
        <v>46220</v>
      </c>
      <c r="C1393" s="13">
        <f>YEAR(SalesDataTable[[#This Row],[Order Date]])</f>
        <v>2026</v>
      </c>
      <c r="D1393" s="4" t="str">
        <f>"Q"&amp;ROUNDUP(MONTH(SalesDataTable[[#This Row],[Order Date]])/3,0)</f>
        <v>Q3</v>
      </c>
      <c r="E1393" s="4" t="str">
        <f>TEXT(SalesDataTable[[#This Row],[Order Date]],"MMM")</f>
        <v>Jul</v>
      </c>
      <c r="F1393" s="4" t="s">
        <v>11</v>
      </c>
      <c r="G1393" s="4" t="s">
        <v>12</v>
      </c>
      <c r="H1393" s="4" t="s">
        <v>2</v>
      </c>
      <c r="I1393" s="4" t="s">
        <v>3</v>
      </c>
      <c r="J1393" s="4" t="s">
        <v>23</v>
      </c>
      <c r="K1393" s="4" t="s">
        <v>51</v>
      </c>
      <c r="L1393" s="9">
        <v>1</v>
      </c>
      <c r="M1393" s="6">
        <v>126.13</v>
      </c>
      <c r="N1393" s="7">
        <v>0.15</v>
      </c>
      <c r="O1393" s="6">
        <v>60.43</v>
      </c>
      <c r="P1393" s="6">
        <f t="shared" si="84"/>
        <v>107.2105</v>
      </c>
      <c r="Q1393" s="6">
        <f t="shared" si="85"/>
        <v>60.43</v>
      </c>
      <c r="R1393" s="6">
        <f t="shared" si="86"/>
        <v>46.780499999999996</v>
      </c>
      <c r="S1393" s="8">
        <f t="shared" si="87"/>
        <v>0.43634252242084498</v>
      </c>
      <c r="T1393" s="5">
        <f>YEAR(SalesDataTable[[#This Row],[Order Date]])</f>
        <v>2026</v>
      </c>
    </row>
    <row r="1394" spans="1:20" ht="15.6">
      <c r="A1394" s="2">
        <v>4154</v>
      </c>
      <c r="B1394" s="3">
        <v>46220</v>
      </c>
      <c r="C1394" s="13">
        <f>YEAR(SalesDataTable[[#This Row],[Order Date]])</f>
        <v>2026</v>
      </c>
      <c r="D1394" s="4" t="str">
        <f>"Q"&amp;ROUNDUP(MONTH(SalesDataTable[[#This Row],[Order Date]])/3,0)</f>
        <v>Q3</v>
      </c>
      <c r="E1394" s="4" t="str">
        <f>TEXT(SalesDataTable[[#This Row],[Order Date]],"MMM")</f>
        <v>Jul</v>
      </c>
      <c r="F1394" s="4" t="s">
        <v>11</v>
      </c>
      <c r="G1394" s="4" t="s">
        <v>39</v>
      </c>
      <c r="H1394" s="4" t="s">
        <v>2</v>
      </c>
      <c r="I1394" s="4" t="s">
        <v>3</v>
      </c>
      <c r="J1394" s="4" t="s">
        <v>9</v>
      </c>
      <c r="K1394" s="4" t="s">
        <v>46</v>
      </c>
      <c r="L1394" s="9">
        <v>3</v>
      </c>
      <c r="M1394" s="6">
        <v>72.150000000000006</v>
      </c>
      <c r="N1394" s="7">
        <v>0</v>
      </c>
      <c r="O1394" s="6">
        <v>33.01</v>
      </c>
      <c r="P1394" s="6">
        <f t="shared" si="84"/>
        <v>216.45000000000002</v>
      </c>
      <c r="Q1394" s="6">
        <f t="shared" si="85"/>
        <v>99.03</v>
      </c>
      <c r="R1394" s="6">
        <f t="shared" si="86"/>
        <v>117.42000000000002</v>
      </c>
      <c r="S1394" s="8">
        <f t="shared" si="87"/>
        <v>0.54248094248094247</v>
      </c>
      <c r="T1394" s="5">
        <f>YEAR(SalesDataTable[[#This Row],[Order Date]])</f>
        <v>2026</v>
      </c>
    </row>
    <row r="1395" spans="1:20" ht="15.6">
      <c r="A1395" s="2">
        <v>4957</v>
      </c>
      <c r="B1395" s="3">
        <v>46220</v>
      </c>
      <c r="C1395" s="13">
        <f>YEAR(SalesDataTable[[#This Row],[Order Date]])</f>
        <v>2026</v>
      </c>
      <c r="D1395" s="4" t="str">
        <f>"Q"&amp;ROUNDUP(MONTH(SalesDataTable[[#This Row],[Order Date]])/3,0)</f>
        <v>Q3</v>
      </c>
      <c r="E1395" s="4" t="str">
        <f>TEXT(SalesDataTable[[#This Row],[Order Date]],"MMM")</f>
        <v>Jul</v>
      </c>
      <c r="F1395" s="4" t="s">
        <v>6</v>
      </c>
      <c r="G1395" s="4" t="s">
        <v>7</v>
      </c>
      <c r="H1395" s="4" t="s">
        <v>2</v>
      </c>
      <c r="I1395" s="4" t="s">
        <v>3</v>
      </c>
      <c r="J1395" s="4" t="s">
        <v>34</v>
      </c>
      <c r="K1395" s="4" t="s">
        <v>42</v>
      </c>
      <c r="L1395" s="9">
        <v>1</v>
      </c>
      <c r="M1395" s="6">
        <v>35.58</v>
      </c>
      <c r="N1395" s="7">
        <v>0</v>
      </c>
      <c r="O1395" s="6">
        <v>13.68</v>
      </c>
      <c r="P1395" s="6">
        <f t="shared" si="84"/>
        <v>35.58</v>
      </c>
      <c r="Q1395" s="6">
        <f t="shared" si="85"/>
        <v>13.68</v>
      </c>
      <c r="R1395" s="6">
        <f t="shared" si="86"/>
        <v>21.9</v>
      </c>
      <c r="S1395" s="8">
        <f t="shared" si="87"/>
        <v>0.61551433389544685</v>
      </c>
      <c r="T1395" s="5">
        <f>YEAR(SalesDataTable[[#This Row],[Order Date]])</f>
        <v>2026</v>
      </c>
    </row>
    <row r="1396" spans="1:20" ht="15.6">
      <c r="A1396" s="2">
        <v>945</v>
      </c>
      <c r="B1396" s="3">
        <v>46221</v>
      </c>
      <c r="C1396" s="13">
        <f>YEAR(SalesDataTable[[#This Row],[Order Date]])</f>
        <v>2026</v>
      </c>
      <c r="D1396" s="4" t="str">
        <f>"Q"&amp;ROUNDUP(MONTH(SalesDataTable[[#This Row],[Order Date]])/3,0)</f>
        <v>Q3</v>
      </c>
      <c r="E1396" s="4" t="str">
        <f>TEXT(SalesDataTable[[#This Row],[Order Date]],"MMM")</f>
        <v>Jul</v>
      </c>
      <c r="F1396" s="4" t="s">
        <v>11</v>
      </c>
      <c r="G1396" s="4" t="s">
        <v>18</v>
      </c>
      <c r="H1396" s="4" t="s">
        <v>2</v>
      </c>
      <c r="I1396" s="4" t="s">
        <v>13</v>
      </c>
      <c r="J1396" s="4" t="s">
        <v>9</v>
      </c>
      <c r="K1396" s="4" t="s">
        <v>37</v>
      </c>
      <c r="L1396" s="9">
        <v>1</v>
      </c>
      <c r="M1396" s="6">
        <v>154.9</v>
      </c>
      <c r="N1396" s="7">
        <v>0.05</v>
      </c>
      <c r="O1396" s="6">
        <v>77.819999999999993</v>
      </c>
      <c r="P1396" s="6">
        <f t="shared" si="84"/>
        <v>147.155</v>
      </c>
      <c r="Q1396" s="6">
        <f t="shared" si="85"/>
        <v>77.819999999999993</v>
      </c>
      <c r="R1396" s="6">
        <f t="shared" si="86"/>
        <v>69.335000000000008</v>
      </c>
      <c r="S1396" s="8">
        <f t="shared" si="87"/>
        <v>0.47116985491488572</v>
      </c>
      <c r="T1396" s="5">
        <f>YEAR(SalesDataTable[[#This Row],[Order Date]])</f>
        <v>2026</v>
      </c>
    </row>
    <row r="1397" spans="1:20" ht="15.6">
      <c r="A1397" s="2">
        <v>1726</v>
      </c>
      <c r="B1397" s="3">
        <v>46221</v>
      </c>
      <c r="C1397" s="13">
        <f>YEAR(SalesDataTable[[#This Row],[Order Date]])</f>
        <v>2026</v>
      </c>
      <c r="D1397" s="4" t="str">
        <f>"Q"&amp;ROUNDUP(MONTH(SalesDataTable[[#This Row],[Order Date]])/3,0)</f>
        <v>Q3</v>
      </c>
      <c r="E1397" s="4" t="str">
        <f>TEXT(SalesDataTable[[#This Row],[Order Date]],"MMM")</f>
        <v>Jul</v>
      </c>
      <c r="F1397" s="4" t="s">
        <v>6</v>
      </c>
      <c r="G1397" s="4" t="s">
        <v>49</v>
      </c>
      <c r="H1397" s="4" t="s">
        <v>19</v>
      </c>
      <c r="I1397" s="4" t="s">
        <v>16</v>
      </c>
      <c r="J1397" s="4" t="s">
        <v>23</v>
      </c>
      <c r="K1397" s="4" t="s">
        <v>40</v>
      </c>
      <c r="L1397" s="9">
        <v>2</v>
      </c>
      <c r="M1397" s="6">
        <v>80.98</v>
      </c>
      <c r="N1397" s="7">
        <v>0.05</v>
      </c>
      <c r="O1397" s="6">
        <v>39.85</v>
      </c>
      <c r="P1397" s="6">
        <f t="shared" si="84"/>
        <v>153.86199999999999</v>
      </c>
      <c r="Q1397" s="6">
        <f t="shared" si="85"/>
        <v>79.7</v>
      </c>
      <c r="R1397" s="6">
        <f t="shared" si="86"/>
        <v>74.161999999999992</v>
      </c>
      <c r="S1397" s="8">
        <f t="shared" si="87"/>
        <v>0.48200335365457353</v>
      </c>
      <c r="T1397" s="5">
        <f>YEAR(SalesDataTable[[#This Row],[Order Date]])</f>
        <v>2026</v>
      </c>
    </row>
    <row r="1398" spans="1:20" ht="15.6">
      <c r="A1398" s="2">
        <v>1790</v>
      </c>
      <c r="B1398" s="3">
        <v>46221</v>
      </c>
      <c r="C1398" s="13">
        <f>YEAR(SalesDataTable[[#This Row],[Order Date]])</f>
        <v>2026</v>
      </c>
      <c r="D1398" s="4" t="str">
        <f>"Q"&amp;ROUNDUP(MONTH(SalesDataTable[[#This Row],[Order Date]])/3,0)</f>
        <v>Q3</v>
      </c>
      <c r="E1398" s="4" t="str">
        <f>TEXT(SalesDataTable[[#This Row],[Order Date]],"MMM")</f>
        <v>Jul</v>
      </c>
      <c r="F1398" s="4" t="s">
        <v>6</v>
      </c>
      <c r="G1398" s="4" t="s">
        <v>43</v>
      </c>
      <c r="H1398" s="4" t="s">
        <v>2</v>
      </c>
      <c r="I1398" s="4" t="s">
        <v>13</v>
      </c>
      <c r="J1398" s="4" t="s">
        <v>9</v>
      </c>
      <c r="K1398" s="4" t="s">
        <v>10</v>
      </c>
      <c r="L1398" s="9">
        <v>1</v>
      </c>
      <c r="M1398" s="6">
        <v>91.36</v>
      </c>
      <c r="N1398" s="7">
        <v>0</v>
      </c>
      <c r="O1398" s="6">
        <v>44.86</v>
      </c>
      <c r="P1398" s="6">
        <f t="shared" si="84"/>
        <v>91.36</v>
      </c>
      <c r="Q1398" s="6">
        <f t="shared" si="85"/>
        <v>44.86</v>
      </c>
      <c r="R1398" s="6">
        <f t="shared" si="86"/>
        <v>46.5</v>
      </c>
      <c r="S1398" s="8">
        <f t="shared" si="87"/>
        <v>0.50897548161120842</v>
      </c>
      <c r="T1398" s="5">
        <f>YEAR(SalesDataTable[[#This Row],[Order Date]])</f>
        <v>2026</v>
      </c>
    </row>
    <row r="1399" spans="1:20" ht="15.6">
      <c r="A1399" s="2">
        <v>2193</v>
      </c>
      <c r="B1399" s="3">
        <v>46221</v>
      </c>
      <c r="C1399" s="13">
        <f>YEAR(SalesDataTable[[#This Row],[Order Date]])</f>
        <v>2026</v>
      </c>
      <c r="D1399" s="4" t="str">
        <f>"Q"&amp;ROUNDUP(MONTH(SalesDataTable[[#This Row],[Order Date]])/3,0)</f>
        <v>Q3</v>
      </c>
      <c r="E1399" s="4" t="str">
        <f>TEXT(SalesDataTable[[#This Row],[Order Date]],"MMM")</f>
        <v>Jul</v>
      </c>
      <c r="F1399" s="4" t="s">
        <v>11</v>
      </c>
      <c r="G1399" s="4" t="s">
        <v>12</v>
      </c>
      <c r="H1399" s="4" t="s">
        <v>2</v>
      </c>
      <c r="I1399" s="4" t="s">
        <v>3</v>
      </c>
      <c r="J1399" s="4" t="s">
        <v>4</v>
      </c>
      <c r="K1399" s="4" t="s">
        <v>26</v>
      </c>
      <c r="L1399" s="9">
        <v>2</v>
      </c>
      <c r="M1399" s="6">
        <v>39.409999999999997</v>
      </c>
      <c r="N1399" s="7">
        <v>0</v>
      </c>
      <c r="O1399" s="6">
        <v>16.8</v>
      </c>
      <c r="P1399" s="6">
        <f t="shared" si="84"/>
        <v>78.819999999999993</v>
      </c>
      <c r="Q1399" s="6">
        <f t="shared" si="85"/>
        <v>33.6</v>
      </c>
      <c r="R1399" s="6">
        <f t="shared" si="86"/>
        <v>45.219999999999992</v>
      </c>
      <c r="S1399" s="8">
        <f t="shared" si="87"/>
        <v>0.57371225577264651</v>
      </c>
      <c r="T1399" s="5">
        <f>YEAR(SalesDataTable[[#This Row],[Order Date]])</f>
        <v>2026</v>
      </c>
    </row>
    <row r="1400" spans="1:20" ht="15.6">
      <c r="A1400" s="2">
        <v>2781</v>
      </c>
      <c r="B1400" s="3">
        <v>46221</v>
      </c>
      <c r="C1400" s="13">
        <f>YEAR(SalesDataTable[[#This Row],[Order Date]])</f>
        <v>2026</v>
      </c>
      <c r="D1400" s="4" t="str">
        <f>"Q"&amp;ROUNDUP(MONTH(SalesDataTable[[#This Row],[Order Date]])/3,0)</f>
        <v>Q3</v>
      </c>
      <c r="E1400" s="4" t="str">
        <f>TEXT(SalesDataTable[[#This Row],[Order Date]],"MMM")</f>
        <v>Jul</v>
      </c>
      <c r="F1400" s="4" t="s">
        <v>0</v>
      </c>
      <c r="G1400" s="4" t="s">
        <v>1</v>
      </c>
      <c r="H1400" s="4" t="s">
        <v>2</v>
      </c>
      <c r="I1400" s="4" t="s">
        <v>3</v>
      </c>
      <c r="J1400" s="4" t="s">
        <v>14</v>
      </c>
      <c r="K1400" s="4" t="s">
        <v>44</v>
      </c>
      <c r="L1400" s="9">
        <v>2</v>
      </c>
      <c r="M1400" s="6">
        <v>134.99</v>
      </c>
      <c r="N1400" s="7">
        <v>0</v>
      </c>
      <c r="O1400" s="6">
        <v>68.77</v>
      </c>
      <c r="P1400" s="6">
        <f t="shared" si="84"/>
        <v>269.98</v>
      </c>
      <c r="Q1400" s="6">
        <f t="shared" si="85"/>
        <v>137.54</v>
      </c>
      <c r="R1400" s="6">
        <f t="shared" si="86"/>
        <v>132.44000000000003</v>
      </c>
      <c r="S1400" s="8">
        <f t="shared" si="87"/>
        <v>0.49055485591525305</v>
      </c>
      <c r="T1400" s="5">
        <f>YEAR(SalesDataTable[[#This Row],[Order Date]])</f>
        <v>2026</v>
      </c>
    </row>
    <row r="1401" spans="1:20" ht="15.6">
      <c r="A1401" s="2">
        <v>3043</v>
      </c>
      <c r="B1401" s="3">
        <v>46221</v>
      </c>
      <c r="C1401" s="13">
        <f>YEAR(SalesDataTable[[#This Row],[Order Date]])</f>
        <v>2026</v>
      </c>
      <c r="D1401" s="4" t="str">
        <f>"Q"&amp;ROUNDUP(MONTH(SalesDataTable[[#This Row],[Order Date]])/3,0)</f>
        <v>Q3</v>
      </c>
      <c r="E1401" s="4" t="str">
        <f>TEXT(SalesDataTable[[#This Row],[Order Date]],"MMM")</f>
        <v>Jul</v>
      </c>
      <c r="F1401" s="4" t="s">
        <v>6</v>
      </c>
      <c r="G1401" s="4" t="s">
        <v>43</v>
      </c>
      <c r="H1401" s="4" t="s">
        <v>28</v>
      </c>
      <c r="I1401" s="4" t="s">
        <v>13</v>
      </c>
      <c r="J1401" s="4" t="s">
        <v>4</v>
      </c>
      <c r="K1401" s="4" t="s">
        <v>26</v>
      </c>
      <c r="L1401" s="9">
        <v>2</v>
      </c>
      <c r="M1401" s="6">
        <v>40.93</v>
      </c>
      <c r="N1401" s="7">
        <v>0.05</v>
      </c>
      <c r="O1401" s="6">
        <v>16.89</v>
      </c>
      <c r="P1401" s="6">
        <f t="shared" si="84"/>
        <v>77.766999999999996</v>
      </c>
      <c r="Q1401" s="6">
        <f t="shared" si="85"/>
        <v>33.78</v>
      </c>
      <c r="R1401" s="6">
        <f t="shared" si="86"/>
        <v>43.986999999999995</v>
      </c>
      <c r="S1401" s="8">
        <f t="shared" si="87"/>
        <v>0.56562552239381736</v>
      </c>
      <c r="T1401" s="5">
        <f>YEAR(SalesDataTable[[#This Row],[Order Date]])</f>
        <v>2026</v>
      </c>
    </row>
    <row r="1402" spans="1:20" ht="15.6">
      <c r="A1402" s="2">
        <v>3102</v>
      </c>
      <c r="B1402" s="3">
        <v>46221</v>
      </c>
      <c r="C1402" s="13">
        <f>YEAR(SalesDataTable[[#This Row],[Order Date]])</f>
        <v>2026</v>
      </c>
      <c r="D1402" s="4" t="str">
        <f>"Q"&amp;ROUNDUP(MONTH(SalesDataTable[[#This Row],[Order Date]])/3,0)</f>
        <v>Q3</v>
      </c>
      <c r="E1402" s="4" t="str">
        <f>TEXT(SalesDataTable[[#This Row],[Order Date]],"MMM")</f>
        <v>Jul</v>
      </c>
      <c r="F1402" s="4" t="s">
        <v>20</v>
      </c>
      <c r="G1402" s="4" t="s">
        <v>47</v>
      </c>
      <c r="H1402" s="4" t="s">
        <v>28</v>
      </c>
      <c r="I1402" s="4" t="s">
        <v>3</v>
      </c>
      <c r="J1402" s="4" t="s">
        <v>9</v>
      </c>
      <c r="K1402" s="4" t="s">
        <v>10</v>
      </c>
      <c r="L1402" s="9">
        <v>1</v>
      </c>
      <c r="M1402" s="6">
        <v>90.02</v>
      </c>
      <c r="N1402" s="7">
        <v>0.05</v>
      </c>
      <c r="O1402" s="6">
        <v>45.83</v>
      </c>
      <c r="P1402" s="6">
        <f t="shared" si="84"/>
        <v>85.518999999999991</v>
      </c>
      <c r="Q1402" s="6">
        <f t="shared" si="85"/>
        <v>45.83</v>
      </c>
      <c r="R1402" s="6">
        <f t="shared" si="86"/>
        <v>39.688999999999993</v>
      </c>
      <c r="S1402" s="8">
        <f t="shared" si="87"/>
        <v>0.46409569803201622</v>
      </c>
      <c r="T1402" s="5">
        <f>YEAR(SalesDataTable[[#This Row],[Order Date]])</f>
        <v>2026</v>
      </c>
    </row>
    <row r="1403" spans="1:20" ht="15.6">
      <c r="A1403" s="2">
        <v>3156</v>
      </c>
      <c r="B1403" s="3">
        <v>46221</v>
      </c>
      <c r="C1403" s="13">
        <f>YEAR(SalesDataTable[[#This Row],[Order Date]])</f>
        <v>2026</v>
      </c>
      <c r="D1403" s="4" t="str">
        <f>"Q"&amp;ROUNDUP(MONTH(SalesDataTable[[#This Row],[Order Date]])/3,0)</f>
        <v>Q3</v>
      </c>
      <c r="E1403" s="4" t="str">
        <f>TEXT(SalesDataTable[[#This Row],[Order Date]],"MMM")</f>
        <v>Jul</v>
      </c>
      <c r="F1403" s="4" t="s">
        <v>0</v>
      </c>
      <c r="G1403" s="4" t="s">
        <v>1</v>
      </c>
      <c r="H1403" s="4" t="s">
        <v>19</v>
      </c>
      <c r="I1403" s="4" t="s">
        <v>3</v>
      </c>
      <c r="J1403" s="4" t="s">
        <v>34</v>
      </c>
      <c r="K1403" s="4" t="s">
        <v>45</v>
      </c>
      <c r="L1403" s="9">
        <v>2</v>
      </c>
      <c r="M1403" s="6">
        <v>50.73</v>
      </c>
      <c r="N1403" s="7">
        <v>0</v>
      </c>
      <c r="O1403" s="6">
        <v>21.87</v>
      </c>
      <c r="P1403" s="6">
        <f t="shared" si="84"/>
        <v>101.46</v>
      </c>
      <c r="Q1403" s="6">
        <f t="shared" si="85"/>
        <v>43.74</v>
      </c>
      <c r="R1403" s="6">
        <f t="shared" si="86"/>
        <v>57.719999999999992</v>
      </c>
      <c r="S1403" s="8">
        <f t="shared" si="87"/>
        <v>0.56889414547604966</v>
      </c>
      <c r="T1403" s="5">
        <f>YEAR(SalesDataTable[[#This Row],[Order Date]])</f>
        <v>2026</v>
      </c>
    </row>
    <row r="1404" spans="1:20" ht="15.6">
      <c r="A1404" s="2">
        <v>3308</v>
      </c>
      <c r="B1404" s="3">
        <v>46221</v>
      </c>
      <c r="C1404" s="13">
        <f>YEAR(SalesDataTable[[#This Row],[Order Date]])</f>
        <v>2026</v>
      </c>
      <c r="D1404" s="4" t="str">
        <f>"Q"&amp;ROUNDUP(MONTH(SalesDataTable[[#This Row],[Order Date]])/3,0)</f>
        <v>Q3</v>
      </c>
      <c r="E1404" s="4" t="str">
        <f>TEXT(SalesDataTable[[#This Row],[Order Date]],"MMM")</f>
        <v>Jul</v>
      </c>
      <c r="F1404" s="4" t="s">
        <v>20</v>
      </c>
      <c r="G1404" s="4" t="s">
        <v>47</v>
      </c>
      <c r="H1404" s="4" t="s">
        <v>19</v>
      </c>
      <c r="I1404" s="4" t="s">
        <v>13</v>
      </c>
      <c r="J1404" s="4" t="s">
        <v>34</v>
      </c>
      <c r="K1404" s="4" t="s">
        <v>38</v>
      </c>
      <c r="L1404" s="9">
        <v>3</v>
      </c>
      <c r="M1404" s="6">
        <v>121.05</v>
      </c>
      <c r="N1404" s="7">
        <v>0.05</v>
      </c>
      <c r="O1404" s="6">
        <v>68.56</v>
      </c>
      <c r="P1404" s="6">
        <f t="shared" si="84"/>
        <v>344.99249999999995</v>
      </c>
      <c r="Q1404" s="6">
        <f t="shared" si="85"/>
        <v>205.68</v>
      </c>
      <c r="R1404" s="6">
        <f t="shared" si="86"/>
        <v>139.31249999999994</v>
      </c>
      <c r="S1404" s="8">
        <f t="shared" si="87"/>
        <v>0.40381312637231231</v>
      </c>
      <c r="T1404" s="5">
        <f>YEAR(SalesDataTable[[#This Row],[Order Date]])</f>
        <v>2026</v>
      </c>
    </row>
    <row r="1405" spans="1:20" ht="15.6">
      <c r="A1405" s="2">
        <v>3329</v>
      </c>
      <c r="B1405" s="3">
        <v>46221</v>
      </c>
      <c r="C1405" s="13">
        <f>YEAR(SalesDataTable[[#This Row],[Order Date]])</f>
        <v>2026</v>
      </c>
      <c r="D1405" s="4" t="str">
        <f>"Q"&amp;ROUNDUP(MONTH(SalesDataTable[[#This Row],[Order Date]])/3,0)</f>
        <v>Q3</v>
      </c>
      <c r="E1405" s="4" t="str">
        <f>TEXT(SalesDataTable[[#This Row],[Order Date]],"MMM")</f>
        <v>Jul</v>
      </c>
      <c r="F1405" s="4" t="s">
        <v>6</v>
      </c>
      <c r="G1405" s="4" t="s">
        <v>41</v>
      </c>
      <c r="H1405" s="4" t="s">
        <v>2</v>
      </c>
      <c r="I1405" s="4" t="s">
        <v>13</v>
      </c>
      <c r="J1405" s="4" t="s">
        <v>4</v>
      </c>
      <c r="K1405" s="4" t="s">
        <v>5</v>
      </c>
      <c r="L1405" s="9">
        <v>2</v>
      </c>
      <c r="M1405" s="6">
        <v>81.739999999999995</v>
      </c>
      <c r="N1405" s="7">
        <v>0</v>
      </c>
      <c r="O1405" s="6">
        <v>42.75</v>
      </c>
      <c r="P1405" s="6">
        <f t="shared" si="84"/>
        <v>163.47999999999999</v>
      </c>
      <c r="Q1405" s="6">
        <f t="shared" si="85"/>
        <v>85.5</v>
      </c>
      <c r="R1405" s="6">
        <f t="shared" si="86"/>
        <v>77.97999999999999</v>
      </c>
      <c r="S1405" s="8">
        <f t="shared" si="87"/>
        <v>0.47700024467824809</v>
      </c>
      <c r="T1405" s="5">
        <f>YEAR(SalesDataTable[[#This Row],[Order Date]])</f>
        <v>2026</v>
      </c>
    </row>
    <row r="1406" spans="1:20" ht="15.6">
      <c r="A1406" s="2">
        <v>4102</v>
      </c>
      <c r="B1406" s="3">
        <v>46221</v>
      </c>
      <c r="C1406" s="13">
        <f>YEAR(SalesDataTable[[#This Row],[Order Date]])</f>
        <v>2026</v>
      </c>
      <c r="D1406" s="4" t="str">
        <f>"Q"&amp;ROUNDUP(MONTH(SalesDataTable[[#This Row],[Order Date]])/3,0)</f>
        <v>Q3</v>
      </c>
      <c r="E1406" s="4" t="str">
        <f>TEXT(SalesDataTable[[#This Row],[Order Date]],"MMM")</f>
        <v>Jul</v>
      </c>
      <c r="F1406" s="4" t="s">
        <v>6</v>
      </c>
      <c r="G1406" s="4" t="s">
        <v>43</v>
      </c>
      <c r="H1406" s="4" t="s">
        <v>2</v>
      </c>
      <c r="I1406" s="4" t="s">
        <v>3</v>
      </c>
      <c r="J1406" s="4" t="s">
        <v>9</v>
      </c>
      <c r="K1406" s="4" t="s">
        <v>37</v>
      </c>
      <c r="L1406" s="9">
        <v>3</v>
      </c>
      <c r="M1406" s="6">
        <v>154.01</v>
      </c>
      <c r="N1406" s="7">
        <v>0.1</v>
      </c>
      <c r="O1406" s="6">
        <v>78.78</v>
      </c>
      <c r="P1406" s="6">
        <f t="shared" si="84"/>
        <v>415.827</v>
      </c>
      <c r="Q1406" s="6">
        <f t="shared" si="85"/>
        <v>236.34</v>
      </c>
      <c r="R1406" s="6">
        <f t="shared" si="86"/>
        <v>179.48699999999999</v>
      </c>
      <c r="S1406" s="8">
        <f t="shared" si="87"/>
        <v>0.43163863818366771</v>
      </c>
      <c r="T1406" s="5">
        <f>YEAR(SalesDataTable[[#This Row],[Order Date]])</f>
        <v>2026</v>
      </c>
    </row>
    <row r="1407" spans="1:20" ht="15.6">
      <c r="A1407" s="2">
        <v>4109</v>
      </c>
      <c r="B1407" s="3">
        <v>46221</v>
      </c>
      <c r="C1407" s="13">
        <f>YEAR(SalesDataTable[[#This Row],[Order Date]])</f>
        <v>2026</v>
      </c>
      <c r="D1407" s="4" t="str">
        <f>"Q"&amp;ROUNDUP(MONTH(SalesDataTable[[#This Row],[Order Date]])/3,0)</f>
        <v>Q3</v>
      </c>
      <c r="E1407" s="4" t="str">
        <f>TEXT(SalesDataTable[[#This Row],[Order Date]],"MMM")</f>
        <v>Jul</v>
      </c>
      <c r="F1407" s="4" t="s">
        <v>6</v>
      </c>
      <c r="G1407" s="4" t="s">
        <v>43</v>
      </c>
      <c r="H1407" s="4" t="s">
        <v>28</v>
      </c>
      <c r="I1407" s="4" t="s">
        <v>13</v>
      </c>
      <c r="J1407" s="4" t="s">
        <v>4</v>
      </c>
      <c r="K1407" s="4" t="s">
        <v>30</v>
      </c>
      <c r="L1407" s="9">
        <v>4</v>
      </c>
      <c r="M1407" s="6">
        <v>101.61</v>
      </c>
      <c r="N1407" s="7">
        <v>0</v>
      </c>
      <c r="O1407" s="6">
        <v>51.68</v>
      </c>
      <c r="P1407" s="6">
        <f t="shared" si="84"/>
        <v>406.44</v>
      </c>
      <c r="Q1407" s="6">
        <f t="shared" si="85"/>
        <v>206.72</v>
      </c>
      <c r="R1407" s="6">
        <f t="shared" si="86"/>
        <v>199.72</v>
      </c>
      <c r="S1407" s="8">
        <f t="shared" si="87"/>
        <v>0.49138864285011319</v>
      </c>
      <c r="T1407" s="5">
        <f>YEAR(SalesDataTable[[#This Row],[Order Date]])</f>
        <v>2026</v>
      </c>
    </row>
    <row r="1408" spans="1:20" ht="15.6">
      <c r="A1408" s="2">
        <v>4813</v>
      </c>
      <c r="B1408" s="3">
        <v>46221</v>
      </c>
      <c r="C1408" s="13">
        <f>YEAR(SalesDataTable[[#This Row],[Order Date]])</f>
        <v>2026</v>
      </c>
      <c r="D1408" s="4" t="str">
        <f>"Q"&amp;ROUNDUP(MONTH(SalesDataTable[[#This Row],[Order Date]])/3,0)</f>
        <v>Q3</v>
      </c>
      <c r="E1408" s="4" t="str">
        <f>TEXT(SalesDataTable[[#This Row],[Order Date]],"MMM")</f>
        <v>Jul</v>
      </c>
      <c r="F1408" s="4" t="s">
        <v>11</v>
      </c>
      <c r="G1408" s="4" t="s">
        <v>39</v>
      </c>
      <c r="H1408" s="4" t="s">
        <v>19</v>
      </c>
      <c r="I1408" s="4" t="s">
        <v>3</v>
      </c>
      <c r="J1408" s="4" t="s">
        <v>34</v>
      </c>
      <c r="K1408" s="4" t="s">
        <v>42</v>
      </c>
      <c r="L1408" s="9">
        <v>2</v>
      </c>
      <c r="M1408" s="6">
        <v>36.869999999999997</v>
      </c>
      <c r="N1408" s="7">
        <v>0.15</v>
      </c>
      <c r="O1408" s="6">
        <v>13.94</v>
      </c>
      <c r="P1408" s="6">
        <f t="shared" si="84"/>
        <v>62.678999999999995</v>
      </c>
      <c r="Q1408" s="6">
        <f t="shared" si="85"/>
        <v>27.88</v>
      </c>
      <c r="R1408" s="6">
        <f t="shared" si="86"/>
        <v>34.798999999999992</v>
      </c>
      <c r="S1408" s="8">
        <f t="shared" si="87"/>
        <v>0.55519392459994565</v>
      </c>
      <c r="T1408" s="5">
        <f>YEAR(SalesDataTable[[#This Row],[Order Date]])</f>
        <v>2026</v>
      </c>
    </row>
    <row r="1409" spans="1:20" ht="15.6">
      <c r="A1409" s="2">
        <v>5054</v>
      </c>
      <c r="B1409" s="3">
        <v>46221</v>
      </c>
      <c r="C1409" s="13">
        <f>YEAR(SalesDataTable[[#This Row],[Order Date]])</f>
        <v>2026</v>
      </c>
      <c r="D1409" s="4" t="str">
        <f>"Q"&amp;ROUNDUP(MONTH(SalesDataTable[[#This Row],[Order Date]])/3,0)</f>
        <v>Q3</v>
      </c>
      <c r="E1409" s="4" t="str">
        <f>TEXT(SalesDataTable[[#This Row],[Order Date]],"MMM")</f>
        <v>Jul</v>
      </c>
      <c r="F1409" s="4" t="s">
        <v>20</v>
      </c>
      <c r="G1409" s="4" t="s">
        <v>33</v>
      </c>
      <c r="H1409" s="4" t="s">
        <v>2</v>
      </c>
      <c r="I1409" s="4" t="s">
        <v>13</v>
      </c>
      <c r="J1409" s="4" t="s">
        <v>23</v>
      </c>
      <c r="K1409" s="4" t="s">
        <v>51</v>
      </c>
      <c r="L1409" s="9">
        <v>2</v>
      </c>
      <c r="M1409" s="6">
        <v>121.06</v>
      </c>
      <c r="N1409" s="7">
        <v>0</v>
      </c>
      <c r="O1409" s="6">
        <v>59.62</v>
      </c>
      <c r="P1409" s="6">
        <f t="shared" si="84"/>
        <v>242.12</v>
      </c>
      <c r="Q1409" s="6">
        <f t="shared" si="85"/>
        <v>119.24</v>
      </c>
      <c r="R1409" s="6">
        <f t="shared" si="86"/>
        <v>122.88000000000001</v>
      </c>
      <c r="S1409" s="8">
        <f t="shared" si="87"/>
        <v>0.50751693375185858</v>
      </c>
      <c r="T1409" s="5">
        <f>YEAR(SalesDataTable[[#This Row],[Order Date]])</f>
        <v>2026</v>
      </c>
    </row>
    <row r="1410" spans="1:20" ht="15.6">
      <c r="A1410" s="2">
        <v>138</v>
      </c>
      <c r="B1410" s="3">
        <v>46222</v>
      </c>
      <c r="C1410" s="13">
        <f>YEAR(SalesDataTable[[#This Row],[Order Date]])</f>
        <v>2026</v>
      </c>
      <c r="D1410" s="4" t="str">
        <f>"Q"&amp;ROUNDUP(MONTH(SalesDataTable[[#This Row],[Order Date]])/3,0)</f>
        <v>Q3</v>
      </c>
      <c r="E1410" s="4" t="str">
        <f>TEXT(SalesDataTable[[#This Row],[Order Date]],"MMM")</f>
        <v>Jul</v>
      </c>
      <c r="F1410" s="4" t="s">
        <v>6</v>
      </c>
      <c r="G1410" s="4" t="s">
        <v>43</v>
      </c>
      <c r="H1410" s="4" t="s">
        <v>2</v>
      </c>
      <c r="I1410" s="4" t="s">
        <v>13</v>
      </c>
      <c r="J1410" s="4" t="s">
        <v>9</v>
      </c>
      <c r="K1410" s="4" t="s">
        <v>46</v>
      </c>
      <c r="L1410" s="9">
        <v>2</v>
      </c>
      <c r="M1410" s="6">
        <v>71.81</v>
      </c>
      <c r="N1410" s="7">
        <v>0</v>
      </c>
      <c r="O1410" s="6">
        <v>32.35</v>
      </c>
      <c r="P1410" s="6">
        <f t="shared" ref="P1410:P1473" si="88">L1410*M1410*(1-N1410)</f>
        <v>143.62</v>
      </c>
      <c r="Q1410" s="6">
        <f t="shared" ref="Q1410:Q1473" si="89">L1410*O1410</f>
        <v>64.7</v>
      </c>
      <c r="R1410" s="6">
        <f t="shared" ref="R1410:R1473" si="90">P1410-Q1410</f>
        <v>78.92</v>
      </c>
      <c r="S1410" s="8">
        <f t="shared" ref="S1410:S1473" si="91">IFERROR(R1410/P1410,0)</f>
        <v>0.54950563988302459</v>
      </c>
      <c r="T1410" s="5">
        <f>YEAR(SalesDataTable[[#This Row],[Order Date]])</f>
        <v>2026</v>
      </c>
    </row>
    <row r="1411" spans="1:20" ht="15.6">
      <c r="A1411" s="2">
        <v>433</v>
      </c>
      <c r="B1411" s="3">
        <v>46222</v>
      </c>
      <c r="C1411" s="13">
        <f>YEAR(SalesDataTable[[#This Row],[Order Date]])</f>
        <v>2026</v>
      </c>
      <c r="D1411" s="4" t="str">
        <f>"Q"&amp;ROUNDUP(MONTH(SalesDataTable[[#This Row],[Order Date]])/3,0)</f>
        <v>Q3</v>
      </c>
      <c r="E1411" s="4" t="str">
        <f>TEXT(SalesDataTable[[#This Row],[Order Date]],"MMM")</f>
        <v>Jul</v>
      </c>
      <c r="F1411" s="4" t="s">
        <v>6</v>
      </c>
      <c r="G1411" s="4" t="s">
        <v>43</v>
      </c>
      <c r="H1411" s="4" t="s">
        <v>2</v>
      </c>
      <c r="I1411" s="4" t="s">
        <v>13</v>
      </c>
      <c r="J1411" s="4" t="s">
        <v>9</v>
      </c>
      <c r="K1411" s="4" t="s">
        <v>17</v>
      </c>
      <c r="L1411" s="9">
        <v>4</v>
      </c>
      <c r="M1411" s="6">
        <v>145.18</v>
      </c>
      <c r="N1411" s="7">
        <v>0</v>
      </c>
      <c r="O1411" s="6">
        <v>79.540000000000006</v>
      </c>
      <c r="P1411" s="6">
        <f t="shared" si="88"/>
        <v>580.72</v>
      </c>
      <c r="Q1411" s="6">
        <f t="shared" si="89"/>
        <v>318.16000000000003</v>
      </c>
      <c r="R1411" s="6">
        <f t="shared" si="90"/>
        <v>262.56</v>
      </c>
      <c r="S1411" s="8">
        <f t="shared" si="91"/>
        <v>0.45212839234054275</v>
      </c>
      <c r="T1411" s="5">
        <f>YEAR(SalesDataTable[[#This Row],[Order Date]])</f>
        <v>2026</v>
      </c>
    </row>
    <row r="1412" spans="1:20" ht="15.6">
      <c r="A1412" s="2">
        <v>484</v>
      </c>
      <c r="B1412" s="3">
        <v>46222</v>
      </c>
      <c r="C1412" s="13">
        <f>YEAR(SalesDataTable[[#This Row],[Order Date]])</f>
        <v>2026</v>
      </c>
      <c r="D1412" s="4" t="str">
        <f>"Q"&amp;ROUNDUP(MONTH(SalesDataTable[[#This Row],[Order Date]])/3,0)</f>
        <v>Q3</v>
      </c>
      <c r="E1412" s="4" t="str">
        <f>TEXT(SalesDataTable[[#This Row],[Order Date]],"MMM")</f>
        <v>Jul</v>
      </c>
      <c r="F1412" s="4" t="s">
        <v>6</v>
      </c>
      <c r="G1412" s="4" t="s">
        <v>43</v>
      </c>
      <c r="H1412" s="4" t="s">
        <v>2</v>
      </c>
      <c r="I1412" s="4" t="s">
        <v>13</v>
      </c>
      <c r="J1412" s="4" t="s">
        <v>34</v>
      </c>
      <c r="K1412" s="4" t="s">
        <v>42</v>
      </c>
      <c r="L1412" s="9">
        <v>2</v>
      </c>
      <c r="M1412" s="6">
        <v>36.07</v>
      </c>
      <c r="N1412" s="7">
        <v>0</v>
      </c>
      <c r="O1412" s="6">
        <v>13.6</v>
      </c>
      <c r="P1412" s="6">
        <f t="shared" si="88"/>
        <v>72.14</v>
      </c>
      <c r="Q1412" s="6">
        <f t="shared" si="89"/>
        <v>27.2</v>
      </c>
      <c r="R1412" s="6">
        <f t="shared" si="90"/>
        <v>44.94</v>
      </c>
      <c r="S1412" s="8">
        <f t="shared" si="91"/>
        <v>0.62295536456889378</v>
      </c>
      <c r="T1412" s="5">
        <f>YEAR(SalesDataTable[[#This Row],[Order Date]])</f>
        <v>2026</v>
      </c>
    </row>
    <row r="1413" spans="1:20" ht="15.6">
      <c r="A1413" s="2">
        <v>492</v>
      </c>
      <c r="B1413" s="3">
        <v>46222</v>
      </c>
      <c r="C1413" s="13">
        <f>YEAR(SalesDataTable[[#This Row],[Order Date]])</f>
        <v>2026</v>
      </c>
      <c r="D1413" s="4" t="str">
        <f>"Q"&amp;ROUNDUP(MONTH(SalesDataTable[[#This Row],[Order Date]])/3,0)</f>
        <v>Q3</v>
      </c>
      <c r="E1413" s="4" t="str">
        <f>TEXT(SalesDataTable[[#This Row],[Order Date]],"MMM")</f>
        <v>Jul</v>
      </c>
      <c r="F1413" s="4" t="s">
        <v>6</v>
      </c>
      <c r="G1413" s="4" t="s">
        <v>49</v>
      </c>
      <c r="H1413" s="4" t="s">
        <v>19</v>
      </c>
      <c r="I1413" s="4" t="s">
        <v>13</v>
      </c>
      <c r="J1413" s="4" t="s">
        <v>9</v>
      </c>
      <c r="K1413" s="4" t="s">
        <v>46</v>
      </c>
      <c r="L1413" s="9">
        <v>3</v>
      </c>
      <c r="M1413" s="6">
        <v>72.23</v>
      </c>
      <c r="N1413" s="7">
        <v>0.1</v>
      </c>
      <c r="O1413" s="6">
        <v>31.67</v>
      </c>
      <c r="P1413" s="6">
        <f t="shared" si="88"/>
        <v>195.02100000000002</v>
      </c>
      <c r="Q1413" s="6">
        <f t="shared" si="89"/>
        <v>95.01</v>
      </c>
      <c r="R1413" s="6">
        <f t="shared" si="90"/>
        <v>100.01100000000001</v>
      </c>
      <c r="S1413" s="8">
        <f t="shared" si="91"/>
        <v>0.5128216961250327</v>
      </c>
      <c r="T1413" s="5">
        <f>YEAR(SalesDataTable[[#This Row],[Order Date]])</f>
        <v>2026</v>
      </c>
    </row>
    <row r="1414" spans="1:20" ht="15.6">
      <c r="A1414" s="2">
        <v>626</v>
      </c>
      <c r="B1414" s="3">
        <v>46222</v>
      </c>
      <c r="C1414" s="13">
        <f>YEAR(SalesDataTable[[#This Row],[Order Date]])</f>
        <v>2026</v>
      </c>
      <c r="D1414" s="4" t="str">
        <f>"Q"&amp;ROUNDUP(MONTH(SalesDataTable[[#This Row],[Order Date]])/3,0)</f>
        <v>Q3</v>
      </c>
      <c r="E1414" s="4" t="str">
        <f>TEXT(SalesDataTable[[#This Row],[Order Date]],"MMM")</f>
        <v>Jul</v>
      </c>
      <c r="F1414" s="4" t="s">
        <v>6</v>
      </c>
      <c r="G1414" s="4" t="s">
        <v>49</v>
      </c>
      <c r="H1414" s="4" t="s">
        <v>19</v>
      </c>
      <c r="I1414" s="4" t="s">
        <v>3</v>
      </c>
      <c r="J1414" s="4" t="s">
        <v>14</v>
      </c>
      <c r="K1414" s="4" t="s">
        <v>15</v>
      </c>
      <c r="L1414" s="9">
        <v>1</v>
      </c>
      <c r="M1414" s="6">
        <v>36.549999999999997</v>
      </c>
      <c r="N1414" s="7">
        <v>0.1</v>
      </c>
      <c r="O1414" s="6">
        <v>13.2</v>
      </c>
      <c r="P1414" s="6">
        <f t="shared" si="88"/>
        <v>32.894999999999996</v>
      </c>
      <c r="Q1414" s="6">
        <f t="shared" si="89"/>
        <v>13.2</v>
      </c>
      <c r="R1414" s="6">
        <f t="shared" si="90"/>
        <v>19.694999999999997</v>
      </c>
      <c r="S1414" s="8">
        <f t="shared" si="91"/>
        <v>0.59872321021431829</v>
      </c>
      <c r="T1414" s="5">
        <f>YEAR(SalesDataTable[[#This Row],[Order Date]])</f>
        <v>2026</v>
      </c>
    </row>
    <row r="1415" spans="1:20" ht="15.6">
      <c r="A1415" s="2">
        <v>1409</v>
      </c>
      <c r="B1415" s="3">
        <v>46222</v>
      </c>
      <c r="C1415" s="13">
        <f>YEAR(SalesDataTable[[#This Row],[Order Date]])</f>
        <v>2026</v>
      </c>
      <c r="D1415" s="4" t="str">
        <f>"Q"&amp;ROUNDUP(MONTH(SalesDataTable[[#This Row],[Order Date]])/3,0)</f>
        <v>Q3</v>
      </c>
      <c r="E1415" s="4" t="str">
        <f>TEXT(SalesDataTable[[#This Row],[Order Date]],"MMM")</f>
        <v>Jul</v>
      </c>
      <c r="F1415" s="4" t="s">
        <v>6</v>
      </c>
      <c r="G1415" s="4" t="s">
        <v>49</v>
      </c>
      <c r="H1415" s="4" t="s">
        <v>2</v>
      </c>
      <c r="I1415" s="4" t="s">
        <v>13</v>
      </c>
      <c r="J1415" s="4" t="s">
        <v>23</v>
      </c>
      <c r="K1415" s="4" t="s">
        <v>51</v>
      </c>
      <c r="L1415" s="9">
        <v>5</v>
      </c>
      <c r="M1415" s="6">
        <v>124.68</v>
      </c>
      <c r="N1415" s="7">
        <v>0.05</v>
      </c>
      <c r="O1415" s="6">
        <v>60.61</v>
      </c>
      <c r="P1415" s="6">
        <f t="shared" si="88"/>
        <v>592.23</v>
      </c>
      <c r="Q1415" s="6">
        <f t="shared" si="89"/>
        <v>303.05</v>
      </c>
      <c r="R1415" s="6">
        <f t="shared" si="90"/>
        <v>289.18</v>
      </c>
      <c r="S1415" s="8">
        <f t="shared" si="91"/>
        <v>0.48829002245749115</v>
      </c>
      <c r="T1415" s="5">
        <f>YEAR(SalesDataTable[[#This Row],[Order Date]])</f>
        <v>2026</v>
      </c>
    </row>
    <row r="1416" spans="1:20" ht="15.6">
      <c r="A1416" s="2">
        <v>1486</v>
      </c>
      <c r="B1416" s="3">
        <v>46222</v>
      </c>
      <c r="C1416" s="13">
        <f>YEAR(SalesDataTable[[#This Row],[Order Date]])</f>
        <v>2026</v>
      </c>
      <c r="D1416" s="4" t="str">
        <f>"Q"&amp;ROUNDUP(MONTH(SalesDataTable[[#This Row],[Order Date]])/3,0)</f>
        <v>Q3</v>
      </c>
      <c r="E1416" s="4" t="str">
        <f>TEXT(SalesDataTable[[#This Row],[Order Date]],"MMM")</f>
        <v>Jul</v>
      </c>
      <c r="F1416" s="4" t="s">
        <v>20</v>
      </c>
      <c r="G1416" s="4" t="s">
        <v>33</v>
      </c>
      <c r="H1416" s="4" t="s">
        <v>2</v>
      </c>
      <c r="I1416" s="4" t="s">
        <v>3</v>
      </c>
      <c r="J1416" s="4" t="s">
        <v>4</v>
      </c>
      <c r="K1416" s="4" t="s">
        <v>30</v>
      </c>
      <c r="L1416" s="9">
        <v>1</v>
      </c>
      <c r="M1416" s="6">
        <v>101.7</v>
      </c>
      <c r="N1416" s="7">
        <v>0.05</v>
      </c>
      <c r="O1416" s="6">
        <v>49.92</v>
      </c>
      <c r="P1416" s="6">
        <f t="shared" si="88"/>
        <v>96.614999999999995</v>
      </c>
      <c r="Q1416" s="6">
        <f t="shared" si="89"/>
        <v>49.92</v>
      </c>
      <c r="R1416" s="6">
        <f t="shared" si="90"/>
        <v>46.694999999999993</v>
      </c>
      <c r="S1416" s="8">
        <f t="shared" si="91"/>
        <v>0.48331004502406455</v>
      </c>
      <c r="T1416" s="5">
        <f>YEAR(SalesDataTable[[#This Row],[Order Date]])</f>
        <v>2026</v>
      </c>
    </row>
    <row r="1417" spans="1:20" ht="15.6">
      <c r="A1417" s="2">
        <v>1940</v>
      </c>
      <c r="B1417" s="3">
        <v>46222</v>
      </c>
      <c r="C1417" s="13">
        <f>YEAR(SalesDataTable[[#This Row],[Order Date]])</f>
        <v>2026</v>
      </c>
      <c r="D1417" s="4" t="str">
        <f>"Q"&amp;ROUNDUP(MONTH(SalesDataTable[[#This Row],[Order Date]])/3,0)</f>
        <v>Q3</v>
      </c>
      <c r="E1417" s="4" t="str">
        <f>TEXT(SalesDataTable[[#This Row],[Order Date]],"MMM")</f>
        <v>Jul</v>
      </c>
      <c r="F1417" s="4" t="s">
        <v>11</v>
      </c>
      <c r="G1417" s="4" t="s">
        <v>52</v>
      </c>
      <c r="H1417" s="4" t="s">
        <v>2</v>
      </c>
      <c r="I1417" s="4" t="s">
        <v>13</v>
      </c>
      <c r="J1417" s="4" t="s">
        <v>34</v>
      </c>
      <c r="K1417" s="4" t="s">
        <v>45</v>
      </c>
      <c r="L1417" s="9">
        <v>2</v>
      </c>
      <c r="M1417" s="6">
        <v>50.24</v>
      </c>
      <c r="N1417" s="7">
        <v>0.05</v>
      </c>
      <c r="O1417" s="6">
        <v>21.88</v>
      </c>
      <c r="P1417" s="6">
        <f t="shared" si="88"/>
        <v>95.456000000000003</v>
      </c>
      <c r="Q1417" s="6">
        <f t="shared" si="89"/>
        <v>43.76</v>
      </c>
      <c r="R1417" s="6">
        <f t="shared" si="90"/>
        <v>51.696000000000005</v>
      </c>
      <c r="S1417" s="8">
        <f t="shared" si="91"/>
        <v>0.54156889037881328</v>
      </c>
      <c r="T1417" s="5">
        <f>YEAR(SalesDataTable[[#This Row],[Order Date]])</f>
        <v>2026</v>
      </c>
    </row>
    <row r="1418" spans="1:20" ht="15.6">
      <c r="A1418" s="2">
        <v>2215</v>
      </c>
      <c r="B1418" s="3">
        <v>46222</v>
      </c>
      <c r="C1418" s="13">
        <f>YEAR(SalesDataTable[[#This Row],[Order Date]])</f>
        <v>2026</v>
      </c>
      <c r="D1418" s="4" t="str">
        <f>"Q"&amp;ROUNDUP(MONTH(SalesDataTable[[#This Row],[Order Date]])/3,0)</f>
        <v>Q3</v>
      </c>
      <c r="E1418" s="4" t="str">
        <f>TEXT(SalesDataTable[[#This Row],[Order Date]],"MMM")</f>
        <v>Jul</v>
      </c>
      <c r="F1418" s="4" t="s">
        <v>20</v>
      </c>
      <c r="G1418" s="4" t="s">
        <v>47</v>
      </c>
      <c r="H1418" s="4" t="s">
        <v>19</v>
      </c>
      <c r="I1418" s="4" t="s">
        <v>3</v>
      </c>
      <c r="J1418" s="4" t="s">
        <v>34</v>
      </c>
      <c r="K1418" s="4" t="s">
        <v>42</v>
      </c>
      <c r="L1418" s="9">
        <v>3</v>
      </c>
      <c r="M1418" s="6">
        <v>35.53</v>
      </c>
      <c r="N1418" s="7">
        <v>0</v>
      </c>
      <c r="O1418" s="6">
        <v>14</v>
      </c>
      <c r="P1418" s="6">
        <f t="shared" si="88"/>
        <v>106.59</v>
      </c>
      <c r="Q1418" s="6">
        <f t="shared" si="89"/>
        <v>42</v>
      </c>
      <c r="R1418" s="6">
        <f t="shared" si="90"/>
        <v>64.59</v>
      </c>
      <c r="S1418" s="8">
        <f t="shared" si="91"/>
        <v>0.60596678862932729</v>
      </c>
      <c r="T1418" s="5">
        <f>YEAR(SalesDataTable[[#This Row],[Order Date]])</f>
        <v>2026</v>
      </c>
    </row>
    <row r="1419" spans="1:20" ht="15.6">
      <c r="A1419" s="2">
        <v>2555</v>
      </c>
      <c r="B1419" s="3">
        <v>46222</v>
      </c>
      <c r="C1419" s="13">
        <f>YEAR(SalesDataTable[[#This Row],[Order Date]])</f>
        <v>2026</v>
      </c>
      <c r="D1419" s="4" t="str">
        <f>"Q"&amp;ROUNDUP(MONTH(SalesDataTable[[#This Row],[Order Date]])/3,0)</f>
        <v>Q3</v>
      </c>
      <c r="E1419" s="4" t="str">
        <f>TEXT(SalesDataTable[[#This Row],[Order Date]],"MMM")</f>
        <v>Jul</v>
      </c>
      <c r="F1419" s="4" t="s">
        <v>11</v>
      </c>
      <c r="G1419" s="4" t="s">
        <v>12</v>
      </c>
      <c r="H1419" s="4" t="s">
        <v>28</v>
      </c>
      <c r="I1419" s="4" t="s">
        <v>13</v>
      </c>
      <c r="J1419" s="4" t="s">
        <v>14</v>
      </c>
      <c r="K1419" s="4" t="s">
        <v>32</v>
      </c>
      <c r="L1419" s="9">
        <v>2</v>
      </c>
      <c r="M1419" s="6">
        <v>46.89</v>
      </c>
      <c r="N1419" s="7">
        <v>0.1</v>
      </c>
      <c r="O1419" s="6">
        <v>18.53</v>
      </c>
      <c r="P1419" s="6">
        <f t="shared" si="88"/>
        <v>84.402000000000001</v>
      </c>
      <c r="Q1419" s="6">
        <f t="shared" si="89"/>
        <v>37.06</v>
      </c>
      <c r="R1419" s="6">
        <f t="shared" si="90"/>
        <v>47.341999999999999</v>
      </c>
      <c r="S1419" s="8">
        <f t="shared" si="91"/>
        <v>0.56091087888912583</v>
      </c>
      <c r="T1419" s="5">
        <f>YEAR(SalesDataTable[[#This Row],[Order Date]])</f>
        <v>2026</v>
      </c>
    </row>
    <row r="1420" spans="1:20" ht="15.6">
      <c r="A1420" s="2">
        <v>4710</v>
      </c>
      <c r="B1420" s="3">
        <v>46222</v>
      </c>
      <c r="C1420" s="13">
        <f>YEAR(SalesDataTable[[#This Row],[Order Date]])</f>
        <v>2026</v>
      </c>
      <c r="D1420" s="4" t="str">
        <f>"Q"&amp;ROUNDUP(MONTH(SalesDataTable[[#This Row],[Order Date]])/3,0)</f>
        <v>Q3</v>
      </c>
      <c r="E1420" s="4" t="str">
        <f>TEXT(SalesDataTable[[#This Row],[Order Date]],"MMM")</f>
        <v>Jul</v>
      </c>
      <c r="F1420" s="4" t="s">
        <v>0</v>
      </c>
      <c r="G1420" s="4" t="s">
        <v>1</v>
      </c>
      <c r="H1420" s="4" t="s">
        <v>19</v>
      </c>
      <c r="I1420" s="4" t="s">
        <v>3</v>
      </c>
      <c r="J1420" s="4" t="s">
        <v>23</v>
      </c>
      <c r="K1420" s="4" t="s">
        <v>29</v>
      </c>
      <c r="L1420" s="9">
        <v>1</v>
      </c>
      <c r="M1420" s="6">
        <v>197.29</v>
      </c>
      <c r="N1420" s="7">
        <v>0.1</v>
      </c>
      <c r="O1420" s="6">
        <v>104.7</v>
      </c>
      <c r="P1420" s="6">
        <f t="shared" si="88"/>
        <v>177.56100000000001</v>
      </c>
      <c r="Q1420" s="6">
        <f t="shared" si="89"/>
        <v>104.7</v>
      </c>
      <c r="R1420" s="6">
        <f t="shared" si="90"/>
        <v>72.861000000000004</v>
      </c>
      <c r="S1420" s="8">
        <f t="shared" si="91"/>
        <v>0.4103434875901803</v>
      </c>
      <c r="T1420" s="5">
        <f>YEAR(SalesDataTable[[#This Row],[Order Date]])</f>
        <v>2026</v>
      </c>
    </row>
    <row r="1421" spans="1:20" ht="15.6">
      <c r="A1421" s="2">
        <v>4974</v>
      </c>
      <c r="B1421" s="3">
        <v>46222</v>
      </c>
      <c r="C1421" s="13">
        <f>YEAR(SalesDataTable[[#This Row],[Order Date]])</f>
        <v>2026</v>
      </c>
      <c r="D1421" s="4" t="str">
        <f>"Q"&amp;ROUNDUP(MONTH(SalesDataTable[[#This Row],[Order Date]])/3,0)</f>
        <v>Q3</v>
      </c>
      <c r="E1421" s="4" t="str">
        <f>TEXT(SalesDataTable[[#This Row],[Order Date]],"MMM")</f>
        <v>Jul</v>
      </c>
      <c r="F1421" s="4" t="s">
        <v>0</v>
      </c>
      <c r="G1421" s="4" t="s">
        <v>36</v>
      </c>
      <c r="H1421" s="4" t="s">
        <v>19</v>
      </c>
      <c r="I1421" s="4" t="s">
        <v>16</v>
      </c>
      <c r="J1421" s="4" t="s">
        <v>9</v>
      </c>
      <c r="K1421" s="4" t="s">
        <v>46</v>
      </c>
      <c r="L1421" s="9">
        <v>1</v>
      </c>
      <c r="M1421" s="6">
        <v>70.52</v>
      </c>
      <c r="N1421" s="7">
        <v>0.1</v>
      </c>
      <c r="O1421" s="6">
        <v>33.28</v>
      </c>
      <c r="P1421" s="6">
        <f t="shared" si="88"/>
        <v>63.467999999999996</v>
      </c>
      <c r="Q1421" s="6">
        <f t="shared" si="89"/>
        <v>33.28</v>
      </c>
      <c r="R1421" s="6">
        <f t="shared" si="90"/>
        <v>30.187999999999995</v>
      </c>
      <c r="S1421" s="8">
        <f t="shared" si="91"/>
        <v>0.47564126804058732</v>
      </c>
      <c r="T1421" s="5">
        <f>YEAR(SalesDataTable[[#This Row],[Order Date]])</f>
        <v>2026</v>
      </c>
    </row>
    <row r="1422" spans="1:20" ht="15.6">
      <c r="A1422" s="2">
        <v>5048</v>
      </c>
      <c r="B1422" s="3">
        <v>46222</v>
      </c>
      <c r="C1422" s="13">
        <f>YEAR(SalesDataTable[[#This Row],[Order Date]])</f>
        <v>2026</v>
      </c>
      <c r="D1422" s="4" t="str">
        <f>"Q"&amp;ROUNDUP(MONTH(SalesDataTable[[#This Row],[Order Date]])/3,0)</f>
        <v>Q3</v>
      </c>
      <c r="E1422" s="4" t="str">
        <f>TEXT(SalesDataTable[[#This Row],[Order Date]],"MMM")</f>
        <v>Jul</v>
      </c>
      <c r="F1422" s="4" t="s">
        <v>6</v>
      </c>
      <c r="G1422" s="4" t="s">
        <v>43</v>
      </c>
      <c r="H1422" s="4" t="s">
        <v>28</v>
      </c>
      <c r="I1422" s="4" t="s">
        <v>13</v>
      </c>
      <c r="J1422" s="4" t="s">
        <v>34</v>
      </c>
      <c r="K1422" s="4" t="s">
        <v>45</v>
      </c>
      <c r="L1422" s="9">
        <v>3</v>
      </c>
      <c r="M1422" s="6">
        <v>49.9</v>
      </c>
      <c r="N1422" s="7">
        <v>0.05</v>
      </c>
      <c r="O1422" s="6">
        <v>22.27</v>
      </c>
      <c r="P1422" s="6">
        <f t="shared" si="88"/>
        <v>142.21499999999997</v>
      </c>
      <c r="Q1422" s="6">
        <f t="shared" si="89"/>
        <v>66.81</v>
      </c>
      <c r="R1422" s="6">
        <f t="shared" si="90"/>
        <v>75.404999999999973</v>
      </c>
      <c r="S1422" s="8">
        <f t="shared" si="91"/>
        <v>0.53021833139964125</v>
      </c>
      <c r="T1422" s="5">
        <f>YEAR(SalesDataTable[[#This Row],[Order Date]])</f>
        <v>2026</v>
      </c>
    </row>
    <row r="1423" spans="1:20" ht="15.6">
      <c r="A1423" s="2">
        <v>1</v>
      </c>
      <c r="B1423" s="3">
        <v>46223</v>
      </c>
      <c r="C1423" s="13">
        <f>YEAR(SalesDataTable[[#This Row],[Order Date]])</f>
        <v>2026</v>
      </c>
      <c r="D1423" s="4" t="str">
        <f>"Q"&amp;ROUNDUP(MONTH(SalesDataTable[[#This Row],[Order Date]])/3,0)</f>
        <v>Q3</v>
      </c>
      <c r="E1423" s="4" t="str">
        <f>TEXT(SalesDataTable[[#This Row],[Order Date]],"MMM")</f>
        <v>Jul</v>
      </c>
      <c r="F1423" s="4" t="s">
        <v>20</v>
      </c>
      <c r="G1423" s="4" t="s">
        <v>31</v>
      </c>
      <c r="H1423" s="4" t="s">
        <v>19</v>
      </c>
      <c r="I1423" s="4" t="s">
        <v>13</v>
      </c>
      <c r="J1423" s="4" t="s">
        <v>9</v>
      </c>
      <c r="K1423" s="4" t="s">
        <v>37</v>
      </c>
      <c r="L1423" s="9">
        <v>3</v>
      </c>
      <c r="M1423" s="6">
        <v>156.25</v>
      </c>
      <c r="N1423" s="7">
        <v>0</v>
      </c>
      <c r="O1423" s="6">
        <v>79.900000000000006</v>
      </c>
      <c r="P1423" s="6">
        <f t="shared" si="88"/>
        <v>468.75</v>
      </c>
      <c r="Q1423" s="6">
        <f t="shared" si="89"/>
        <v>239.70000000000002</v>
      </c>
      <c r="R1423" s="6">
        <f t="shared" si="90"/>
        <v>229.04999999999998</v>
      </c>
      <c r="S1423" s="8">
        <f t="shared" si="91"/>
        <v>0.48863999999999996</v>
      </c>
      <c r="T1423" s="5">
        <f>YEAR(SalesDataTable[[#This Row],[Order Date]])</f>
        <v>2026</v>
      </c>
    </row>
    <row r="1424" spans="1:20" ht="15.6">
      <c r="A1424" s="2">
        <v>270</v>
      </c>
      <c r="B1424" s="3">
        <v>46223</v>
      </c>
      <c r="C1424" s="13">
        <f>YEAR(SalesDataTable[[#This Row],[Order Date]])</f>
        <v>2026</v>
      </c>
      <c r="D1424" s="4" t="str">
        <f>"Q"&amp;ROUNDUP(MONTH(SalesDataTable[[#This Row],[Order Date]])/3,0)</f>
        <v>Q3</v>
      </c>
      <c r="E1424" s="4" t="str">
        <f>TEXT(SalesDataTable[[#This Row],[Order Date]],"MMM")</f>
        <v>Jul</v>
      </c>
      <c r="F1424" s="4" t="s">
        <v>11</v>
      </c>
      <c r="G1424" s="4" t="s">
        <v>12</v>
      </c>
      <c r="H1424" s="4" t="s">
        <v>28</v>
      </c>
      <c r="I1424" s="4" t="s">
        <v>3</v>
      </c>
      <c r="J1424" s="4" t="s">
        <v>23</v>
      </c>
      <c r="K1424" s="4" t="s">
        <v>51</v>
      </c>
      <c r="L1424" s="9">
        <v>3</v>
      </c>
      <c r="M1424" s="6">
        <v>120.14</v>
      </c>
      <c r="N1424" s="7">
        <v>0</v>
      </c>
      <c r="O1424" s="6">
        <v>58.9</v>
      </c>
      <c r="P1424" s="6">
        <f t="shared" si="88"/>
        <v>360.42</v>
      </c>
      <c r="Q1424" s="6">
        <f t="shared" si="89"/>
        <v>176.7</v>
      </c>
      <c r="R1424" s="6">
        <f t="shared" si="90"/>
        <v>183.72000000000003</v>
      </c>
      <c r="S1424" s="8">
        <f t="shared" si="91"/>
        <v>0.5097386382553688</v>
      </c>
      <c r="T1424" s="5">
        <f>YEAR(SalesDataTable[[#This Row],[Order Date]])</f>
        <v>2026</v>
      </c>
    </row>
    <row r="1425" spans="1:20" ht="15.6">
      <c r="A1425" s="2">
        <v>2130</v>
      </c>
      <c r="B1425" s="3">
        <v>46223</v>
      </c>
      <c r="C1425" s="13">
        <f>YEAR(SalesDataTable[[#This Row],[Order Date]])</f>
        <v>2026</v>
      </c>
      <c r="D1425" s="4" t="str">
        <f>"Q"&amp;ROUNDUP(MONTH(SalesDataTable[[#This Row],[Order Date]])/3,0)</f>
        <v>Q3</v>
      </c>
      <c r="E1425" s="4" t="str">
        <f>TEXT(SalesDataTable[[#This Row],[Order Date]],"MMM")</f>
        <v>Jul</v>
      </c>
      <c r="F1425" s="4" t="s">
        <v>6</v>
      </c>
      <c r="G1425" s="4" t="s">
        <v>49</v>
      </c>
      <c r="H1425" s="4" t="s">
        <v>19</v>
      </c>
      <c r="I1425" s="4" t="s">
        <v>3</v>
      </c>
      <c r="J1425" s="4" t="s">
        <v>9</v>
      </c>
      <c r="K1425" s="4" t="s">
        <v>17</v>
      </c>
      <c r="L1425" s="9">
        <v>1</v>
      </c>
      <c r="M1425" s="6">
        <v>145.21</v>
      </c>
      <c r="N1425" s="7">
        <v>0</v>
      </c>
      <c r="O1425" s="6">
        <v>80.52</v>
      </c>
      <c r="P1425" s="6">
        <f t="shared" si="88"/>
        <v>145.21</v>
      </c>
      <c r="Q1425" s="6">
        <f t="shared" si="89"/>
        <v>80.52</v>
      </c>
      <c r="R1425" s="6">
        <f t="shared" si="90"/>
        <v>64.690000000000012</v>
      </c>
      <c r="S1425" s="8">
        <f t="shared" si="91"/>
        <v>0.44549273466014744</v>
      </c>
      <c r="T1425" s="5">
        <f>YEAR(SalesDataTable[[#This Row],[Order Date]])</f>
        <v>2026</v>
      </c>
    </row>
    <row r="1426" spans="1:20" ht="15.6">
      <c r="A1426" s="2">
        <v>2474</v>
      </c>
      <c r="B1426" s="3">
        <v>46223</v>
      </c>
      <c r="C1426" s="13">
        <f>YEAR(SalesDataTable[[#This Row],[Order Date]])</f>
        <v>2026</v>
      </c>
      <c r="D1426" s="4" t="str">
        <f>"Q"&amp;ROUNDUP(MONTH(SalesDataTable[[#This Row],[Order Date]])/3,0)</f>
        <v>Q3</v>
      </c>
      <c r="E1426" s="4" t="str">
        <f>TEXT(SalesDataTable[[#This Row],[Order Date]],"MMM")</f>
        <v>Jul</v>
      </c>
      <c r="F1426" s="4" t="s">
        <v>11</v>
      </c>
      <c r="G1426" s="4" t="s">
        <v>12</v>
      </c>
      <c r="H1426" s="4" t="s">
        <v>19</v>
      </c>
      <c r="I1426" s="4" t="s">
        <v>3</v>
      </c>
      <c r="J1426" s="4" t="s">
        <v>4</v>
      </c>
      <c r="K1426" s="4" t="s">
        <v>26</v>
      </c>
      <c r="L1426" s="9">
        <v>2</v>
      </c>
      <c r="M1426" s="6">
        <v>39.78</v>
      </c>
      <c r="N1426" s="7">
        <v>0.1</v>
      </c>
      <c r="O1426" s="6">
        <v>16.260000000000002</v>
      </c>
      <c r="P1426" s="6">
        <f t="shared" si="88"/>
        <v>71.603999999999999</v>
      </c>
      <c r="Q1426" s="6">
        <f t="shared" si="89"/>
        <v>32.520000000000003</v>
      </c>
      <c r="R1426" s="6">
        <f t="shared" si="90"/>
        <v>39.083999999999996</v>
      </c>
      <c r="S1426" s="8">
        <f t="shared" si="91"/>
        <v>0.54583542818836928</v>
      </c>
      <c r="T1426" s="5">
        <f>YEAR(SalesDataTable[[#This Row],[Order Date]])</f>
        <v>2026</v>
      </c>
    </row>
    <row r="1427" spans="1:20" ht="15.6">
      <c r="A1427" s="2">
        <v>2514</v>
      </c>
      <c r="B1427" s="3">
        <v>46223</v>
      </c>
      <c r="C1427" s="13">
        <f>YEAR(SalesDataTable[[#This Row],[Order Date]])</f>
        <v>2026</v>
      </c>
      <c r="D1427" s="4" t="str">
        <f>"Q"&amp;ROUNDUP(MONTH(SalesDataTable[[#This Row],[Order Date]])/3,0)</f>
        <v>Q3</v>
      </c>
      <c r="E1427" s="4" t="str">
        <f>TEXT(SalesDataTable[[#This Row],[Order Date]],"MMM")</f>
        <v>Jul</v>
      </c>
      <c r="F1427" s="4" t="s">
        <v>6</v>
      </c>
      <c r="G1427" s="4" t="s">
        <v>27</v>
      </c>
      <c r="H1427" s="4" t="s">
        <v>2</v>
      </c>
      <c r="I1427" s="4" t="s">
        <v>13</v>
      </c>
      <c r="J1427" s="4" t="s">
        <v>14</v>
      </c>
      <c r="K1427" s="4" t="s">
        <v>48</v>
      </c>
      <c r="L1427" s="9">
        <v>2</v>
      </c>
      <c r="M1427" s="6">
        <v>161.97</v>
      </c>
      <c r="N1427" s="7">
        <v>0.1</v>
      </c>
      <c r="O1427" s="6">
        <v>88.57</v>
      </c>
      <c r="P1427" s="6">
        <f t="shared" si="88"/>
        <v>291.54599999999999</v>
      </c>
      <c r="Q1427" s="6">
        <f t="shared" si="89"/>
        <v>177.14</v>
      </c>
      <c r="R1427" s="6">
        <f t="shared" si="90"/>
        <v>114.40600000000001</v>
      </c>
      <c r="S1427" s="8">
        <f t="shared" si="91"/>
        <v>0.39241148909606033</v>
      </c>
      <c r="T1427" s="5">
        <f>YEAR(SalesDataTable[[#This Row],[Order Date]])</f>
        <v>2026</v>
      </c>
    </row>
    <row r="1428" spans="1:20" ht="15.6">
      <c r="A1428" s="2">
        <v>2616</v>
      </c>
      <c r="B1428" s="3">
        <v>46223</v>
      </c>
      <c r="C1428" s="13">
        <f>YEAR(SalesDataTable[[#This Row],[Order Date]])</f>
        <v>2026</v>
      </c>
      <c r="D1428" s="4" t="str">
        <f>"Q"&amp;ROUNDUP(MONTH(SalesDataTable[[#This Row],[Order Date]])/3,0)</f>
        <v>Q3</v>
      </c>
      <c r="E1428" s="4" t="str">
        <f>TEXT(SalesDataTable[[#This Row],[Order Date]],"MMM")</f>
        <v>Jul</v>
      </c>
      <c r="F1428" s="4" t="s">
        <v>11</v>
      </c>
      <c r="G1428" s="4" t="s">
        <v>18</v>
      </c>
      <c r="H1428" s="4" t="s">
        <v>19</v>
      </c>
      <c r="I1428" s="4" t="s">
        <v>13</v>
      </c>
      <c r="J1428" s="4" t="s">
        <v>34</v>
      </c>
      <c r="K1428" s="4" t="s">
        <v>38</v>
      </c>
      <c r="L1428" s="9">
        <v>2</v>
      </c>
      <c r="M1428" s="6">
        <v>125.37</v>
      </c>
      <c r="N1428" s="7">
        <v>0</v>
      </c>
      <c r="O1428" s="6">
        <v>68.040000000000006</v>
      </c>
      <c r="P1428" s="6">
        <f t="shared" si="88"/>
        <v>250.74</v>
      </c>
      <c r="Q1428" s="6">
        <f t="shared" si="89"/>
        <v>136.08000000000001</v>
      </c>
      <c r="R1428" s="6">
        <f t="shared" si="90"/>
        <v>114.66</v>
      </c>
      <c r="S1428" s="8">
        <f t="shared" si="91"/>
        <v>0.457286432160804</v>
      </c>
      <c r="T1428" s="5">
        <f>YEAR(SalesDataTable[[#This Row],[Order Date]])</f>
        <v>2026</v>
      </c>
    </row>
    <row r="1429" spans="1:20" ht="15.6">
      <c r="A1429" s="2">
        <v>2632</v>
      </c>
      <c r="B1429" s="3">
        <v>46223</v>
      </c>
      <c r="C1429" s="13">
        <f>YEAR(SalesDataTable[[#This Row],[Order Date]])</f>
        <v>2026</v>
      </c>
      <c r="D1429" s="4" t="str">
        <f>"Q"&amp;ROUNDUP(MONTH(SalesDataTable[[#This Row],[Order Date]])/3,0)</f>
        <v>Q3</v>
      </c>
      <c r="E1429" s="4" t="str">
        <f>TEXT(SalesDataTable[[#This Row],[Order Date]],"MMM")</f>
        <v>Jul</v>
      </c>
      <c r="F1429" s="4" t="s">
        <v>0</v>
      </c>
      <c r="G1429" s="4" t="s">
        <v>50</v>
      </c>
      <c r="H1429" s="4" t="s">
        <v>2</v>
      </c>
      <c r="I1429" s="4" t="s">
        <v>13</v>
      </c>
      <c r="J1429" s="4" t="s">
        <v>23</v>
      </c>
      <c r="K1429" s="4" t="s">
        <v>29</v>
      </c>
      <c r="L1429" s="9">
        <v>1</v>
      </c>
      <c r="M1429" s="6">
        <v>196.57</v>
      </c>
      <c r="N1429" s="7">
        <v>0</v>
      </c>
      <c r="O1429" s="6">
        <v>104.78</v>
      </c>
      <c r="P1429" s="6">
        <f t="shared" si="88"/>
        <v>196.57</v>
      </c>
      <c r="Q1429" s="6">
        <f t="shared" si="89"/>
        <v>104.78</v>
      </c>
      <c r="R1429" s="6">
        <f t="shared" si="90"/>
        <v>91.789999999999992</v>
      </c>
      <c r="S1429" s="8">
        <f t="shared" si="91"/>
        <v>0.46695833545301924</v>
      </c>
      <c r="T1429" s="5">
        <f>YEAR(SalesDataTable[[#This Row],[Order Date]])</f>
        <v>2026</v>
      </c>
    </row>
    <row r="1430" spans="1:20" ht="15.6">
      <c r="A1430" s="2">
        <v>3725</v>
      </c>
      <c r="B1430" s="3">
        <v>46223</v>
      </c>
      <c r="C1430" s="13">
        <f>YEAR(SalesDataTable[[#This Row],[Order Date]])</f>
        <v>2026</v>
      </c>
      <c r="D1430" s="4" t="str">
        <f>"Q"&amp;ROUNDUP(MONTH(SalesDataTable[[#This Row],[Order Date]])/3,0)</f>
        <v>Q3</v>
      </c>
      <c r="E1430" s="4" t="str">
        <f>TEXT(SalesDataTable[[#This Row],[Order Date]],"MMM")</f>
        <v>Jul</v>
      </c>
      <c r="F1430" s="4" t="s">
        <v>11</v>
      </c>
      <c r="G1430" s="4" t="s">
        <v>52</v>
      </c>
      <c r="H1430" s="4" t="s">
        <v>2</v>
      </c>
      <c r="I1430" s="4" t="s">
        <v>3</v>
      </c>
      <c r="J1430" s="4" t="s">
        <v>23</v>
      </c>
      <c r="K1430" s="4" t="s">
        <v>29</v>
      </c>
      <c r="L1430" s="9">
        <v>2</v>
      </c>
      <c r="M1430" s="6">
        <v>195.74</v>
      </c>
      <c r="N1430" s="7">
        <v>0.05</v>
      </c>
      <c r="O1430" s="6">
        <v>107.17</v>
      </c>
      <c r="P1430" s="6">
        <f t="shared" si="88"/>
        <v>371.90600000000001</v>
      </c>
      <c r="Q1430" s="6">
        <f t="shared" si="89"/>
        <v>214.34</v>
      </c>
      <c r="R1430" s="6">
        <f t="shared" si="90"/>
        <v>157.566</v>
      </c>
      <c r="S1430" s="8">
        <f t="shared" si="91"/>
        <v>0.4236715729243411</v>
      </c>
      <c r="T1430" s="5">
        <f>YEAR(SalesDataTable[[#This Row],[Order Date]])</f>
        <v>2026</v>
      </c>
    </row>
    <row r="1431" spans="1:20" ht="15.6">
      <c r="A1431" s="2">
        <v>3834</v>
      </c>
      <c r="B1431" s="3">
        <v>46223</v>
      </c>
      <c r="C1431" s="13">
        <f>YEAR(SalesDataTable[[#This Row],[Order Date]])</f>
        <v>2026</v>
      </c>
      <c r="D1431" s="4" t="str">
        <f>"Q"&amp;ROUNDUP(MONTH(SalesDataTable[[#This Row],[Order Date]])/3,0)</f>
        <v>Q3</v>
      </c>
      <c r="E1431" s="4" t="str">
        <f>TEXT(SalesDataTable[[#This Row],[Order Date]],"MMM")</f>
        <v>Jul</v>
      </c>
      <c r="F1431" s="4" t="s">
        <v>6</v>
      </c>
      <c r="G1431" s="4" t="s">
        <v>49</v>
      </c>
      <c r="H1431" s="4" t="s">
        <v>19</v>
      </c>
      <c r="I1431" s="4" t="s">
        <v>13</v>
      </c>
      <c r="J1431" s="4" t="s">
        <v>23</v>
      </c>
      <c r="K1431" s="4" t="s">
        <v>29</v>
      </c>
      <c r="L1431" s="9">
        <v>3</v>
      </c>
      <c r="M1431" s="6">
        <v>192.28</v>
      </c>
      <c r="N1431" s="7">
        <v>0</v>
      </c>
      <c r="O1431" s="6">
        <v>104.3</v>
      </c>
      <c r="P1431" s="6">
        <f t="shared" si="88"/>
        <v>576.84</v>
      </c>
      <c r="Q1431" s="6">
        <f t="shared" si="89"/>
        <v>312.89999999999998</v>
      </c>
      <c r="R1431" s="6">
        <f t="shared" si="90"/>
        <v>263.94000000000005</v>
      </c>
      <c r="S1431" s="8">
        <f t="shared" si="91"/>
        <v>0.45756188891200339</v>
      </c>
      <c r="T1431" s="5">
        <f>YEAR(SalesDataTable[[#This Row],[Order Date]])</f>
        <v>2026</v>
      </c>
    </row>
    <row r="1432" spans="1:20" ht="15.6">
      <c r="A1432" s="2">
        <v>159</v>
      </c>
      <c r="B1432" s="3">
        <v>46224</v>
      </c>
      <c r="C1432" s="13">
        <f>YEAR(SalesDataTable[[#This Row],[Order Date]])</f>
        <v>2026</v>
      </c>
      <c r="D1432" s="4" t="str">
        <f>"Q"&amp;ROUNDUP(MONTH(SalesDataTable[[#This Row],[Order Date]])/3,0)</f>
        <v>Q3</v>
      </c>
      <c r="E1432" s="4" t="str">
        <f>TEXT(SalesDataTable[[#This Row],[Order Date]],"MMM")</f>
        <v>Jul</v>
      </c>
      <c r="F1432" s="4" t="s">
        <v>6</v>
      </c>
      <c r="G1432" s="4" t="s">
        <v>7</v>
      </c>
      <c r="H1432" s="4" t="s">
        <v>2</v>
      </c>
      <c r="I1432" s="4" t="s">
        <v>3</v>
      </c>
      <c r="J1432" s="4" t="s">
        <v>9</v>
      </c>
      <c r="K1432" s="4" t="s">
        <v>46</v>
      </c>
      <c r="L1432" s="9">
        <v>2</v>
      </c>
      <c r="M1432" s="6">
        <v>70.150000000000006</v>
      </c>
      <c r="N1432" s="7">
        <v>0.05</v>
      </c>
      <c r="O1432" s="6">
        <v>32.950000000000003</v>
      </c>
      <c r="P1432" s="6">
        <f t="shared" si="88"/>
        <v>133.285</v>
      </c>
      <c r="Q1432" s="6">
        <f t="shared" si="89"/>
        <v>65.900000000000006</v>
      </c>
      <c r="R1432" s="6">
        <f t="shared" si="90"/>
        <v>67.384999999999991</v>
      </c>
      <c r="S1432" s="8">
        <f t="shared" si="91"/>
        <v>0.50557076940390888</v>
      </c>
      <c r="T1432" s="5">
        <f>YEAR(SalesDataTable[[#This Row],[Order Date]])</f>
        <v>2026</v>
      </c>
    </row>
    <row r="1433" spans="1:20" ht="15.6">
      <c r="A1433" s="2">
        <v>435</v>
      </c>
      <c r="B1433" s="3">
        <v>46224</v>
      </c>
      <c r="C1433" s="13">
        <f>YEAR(SalesDataTable[[#This Row],[Order Date]])</f>
        <v>2026</v>
      </c>
      <c r="D1433" s="4" t="str">
        <f>"Q"&amp;ROUNDUP(MONTH(SalesDataTable[[#This Row],[Order Date]])/3,0)</f>
        <v>Q3</v>
      </c>
      <c r="E1433" s="4" t="str">
        <f>TEXT(SalesDataTable[[#This Row],[Order Date]],"MMM")</f>
        <v>Jul</v>
      </c>
      <c r="F1433" s="4" t="s">
        <v>11</v>
      </c>
      <c r="G1433" s="4" t="s">
        <v>12</v>
      </c>
      <c r="H1433" s="4" t="s">
        <v>2</v>
      </c>
      <c r="I1433" s="4" t="s">
        <v>3</v>
      </c>
      <c r="J1433" s="4" t="s">
        <v>23</v>
      </c>
      <c r="K1433" s="4" t="s">
        <v>24</v>
      </c>
      <c r="L1433" s="9">
        <v>2</v>
      </c>
      <c r="M1433" s="6">
        <v>342.38</v>
      </c>
      <c r="N1433" s="7">
        <v>0.05</v>
      </c>
      <c r="O1433" s="6">
        <v>192.01</v>
      </c>
      <c r="P1433" s="6">
        <f t="shared" si="88"/>
        <v>650.52199999999993</v>
      </c>
      <c r="Q1433" s="6">
        <f t="shared" si="89"/>
        <v>384.02</v>
      </c>
      <c r="R1433" s="6">
        <f t="shared" si="90"/>
        <v>266.50199999999995</v>
      </c>
      <c r="S1433" s="8">
        <f t="shared" si="91"/>
        <v>0.40967407712575438</v>
      </c>
      <c r="T1433" s="5">
        <f>YEAR(SalesDataTable[[#This Row],[Order Date]])</f>
        <v>2026</v>
      </c>
    </row>
    <row r="1434" spans="1:20" ht="15.6">
      <c r="A1434" s="2">
        <v>1467</v>
      </c>
      <c r="B1434" s="3">
        <v>46224</v>
      </c>
      <c r="C1434" s="13">
        <f>YEAR(SalesDataTable[[#This Row],[Order Date]])</f>
        <v>2026</v>
      </c>
      <c r="D1434" s="4" t="str">
        <f>"Q"&amp;ROUNDUP(MONTH(SalesDataTable[[#This Row],[Order Date]])/3,0)</f>
        <v>Q3</v>
      </c>
      <c r="E1434" s="4" t="str">
        <f>TEXT(SalesDataTable[[#This Row],[Order Date]],"MMM")</f>
        <v>Jul</v>
      </c>
      <c r="F1434" s="4" t="s">
        <v>6</v>
      </c>
      <c r="G1434" s="4" t="s">
        <v>49</v>
      </c>
      <c r="H1434" s="4" t="s">
        <v>28</v>
      </c>
      <c r="I1434" s="4" t="s">
        <v>13</v>
      </c>
      <c r="J1434" s="4" t="s">
        <v>34</v>
      </c>
      <c r="K1434" s="4" t="s">
        <v>45</v>
      </c>
      <c r="L1434" s="9">
        <v>1</v>
      </c>
      <c r="M1434" s="6">
        <v>50.59</v>
      </c>
      <c r="N1434" s="7">
        <v>0.05</v>
      </c>
      <c r="O1434" s="6">
        <v>22.04</v>
      </c>
      <c r="P1434" s="6">
        <f t="shared" si="88"/>
        <v>48.060499999999998</v>
      </c>
      <c r="Q1434" s="6">
        <f t="shared" si="89"/>
        <v>22.04</v>
      </c>
      <c r="R1434" s="6">
        <f t="shared" si="90"/>
        <v>26.020499999999998</v>
      </c>
      <c r="S1434" s="8">
        <f t="shared" si="91"/>
        <v>0.54141134611583319</v>
      </c>
      <c r="T1434" s="5">
        <f>YEAR(SalesDataTable[[#This Row],[Order Date]])</f>
        <v>2026</v>
      </c>
    </row>
    <row r="1435" spans="1:20" ht="15.6">
      <c r="A1435" s="2">
        <v>1552</v>
      </c>
      <c r="B1435" s="3">
        <v>46224</v>
      </c>
      <c r="C1435" s="13">
        <f>YEAR(SalesDataTable[[#This Row],[Order Date]])</f>
        <v>2026</v>
      </c>
      <c r="D1435" s="4" t="str">
        <f>"Q"&amp;ROUNDUP(MONTH(SalesDataTable[[#This Row],[Order Date]])/3,0)</f>
        <v>Q3</v>
      </c>
      <c r="E1435" s="4" t="str">
        <f>TEXT(SalesDataTable[[#This Row],[Order Date]],"MMM")</f>
        <v>Jul</v>
      </c>
      <c r="F1435" s="4" t="s">
        <v>20</v>
      </c>
      <c r="G1435" s="4" t="s">
        <v>21</v>
      </c>
      <c r="H1435" s="4" t="s">
        <v>19</v>
      </c>
      <c r="I1435" s="4" t="s">
        <v>13</v>
      </c>
      <c r="J1435" s="4" t="s">
        <v>14</v>
      </c>
      <c r="K1435" s="4" t="s">
        <v>32</v>
      </c>
      <c r="L1435" s="9">
        <v>2</v>
      </c>
      <c r="M1435" s="6">
        <v>46.34</v>
      </c>
      <c r="N1435" s="7">
        <v>0.1</v>
      </c>
      <c r="O1435" s="6">
        <v>18.41</v>
      </c>
      <c r="P1435" s="6">
        <f t="shared" si="88"/>
        <v>83.412000000000006</v>
      </c>
      <c r="Q1435" s="6">
        <f t="shared" si="89"/>
        <v>36.82</v>
      </c>
      <c r="R1435" s="6">
        <f t="shared" si="90"/>
        <v>46.592000000000006</v>
      </c>
      <c r="S1435" s="8">
        <f t="shared" si="91"/>
        <v>0.55857670359180933</v>
      </c>
      <c r="T1435" s="5">
        <f>YEAR(SalesDataTable[[#This Row],[Order Date]])</f>
        <v>2026</v>
      </c>
    </row>
    <row r="1436" spans="1:20" ht="15.6">
      <c r="A1436" s="2">
        <v>1745</v>
      </c>
      <c r="B1436" s="3">
        <v>46224</v>
      </c>
      <c r="C1436" s="13">
        <f>YEAR(SalesDataTable[[#This Row],[Order Date]])</f>
        <v>2026</v>
      </c>
      <c r="D1436" s="4" t="str">
        <f>"Q"&amp;ROUNDUP(MONTH(SalesDataTable[[#This Row],[Order Date]])/3,0)</f>
        <v>Q3</v>
      </c>
      <c r="E1436" s="4" t="str">
        <f>TEXT(SalesDataTable[[#This Row],[Order Date]],"MMM")</f>
        <v>Jul</v>
      </c>
      <c r="F1436" s="4" t="s">
        <v>6</v>
      </c>
      <c r="G1436" s="4" t="s">
        <v>27</v>
      </c>
      <c r="H1436" s="4" t="s">
        <v>28</v>
      </c>
      <c r="I1436" s="4" t="s">
        <v>13</v>
      </c>
      <c r="J1436" s="4" t="s">
        <v>9</v>
      </c>
      <c r="K1436" s="4" t="s">
        <v>10</v>
      </c>
      <c r="L1436" s="9">
        <v>1</v>
      </c>
      <c r="M1436" s="6">
        <v>91.45</v>
      </c>
      <c r="N1436" s="7">
        <v>0</v>
      </c>
      <c r="O1436" s="6">
        <v>44.16</v>
      </c>
      <c r="P1436" s="6">
        <f t="shared" si="88"/>
        <v>91.45</v>
      </c>
      <c r="Q1436" s="6">
        <f t="shared" si="89"/>
        <v>44.16</v>
      </c>
      <c r="R1436" s="6">
        <f t="shared" si="90"/>
        <v>47.290000000000006</v>
      </c>
      <c r="S1436" s="8">
        <f t="shared" si="91"/>
        <v>0.51711317659923461</v>
      </c>
      <c r="T1436" s="5">
        <f>YEAR(SalesDataTable[[#This Row],[Order Date]])</f>
        <v>2026</v>
      </c>
    </row>
    <row r="1437" spans="1:20" ht="15.6">
      <c r="A1437" s="2">
        <v>2174</v>
      </c>
      <c r="B1437" s="3">
        <v>46224</v>
      </c>
      <c r="C1437" s="13">
        <f>YEAR(SalesDataTable[[#This Row],[Order Date]])</f>
        <v>2026</v>
      </c>
      <c r="D1437" s="4" t="str">
        <f>"Q"&amp;ROUNDUP(MONTH(SalesDataTable[[#This Row],[Order Date]])/3,0)</f>
        <v>Q3</v>
      </c>
      <c r="E1437" s="4" t="str">
        <f>TEXT(SalesDataTable[[#This Row],[Order Date]],"MMM")</f>
        <v>Jul</v>
      </c>
      <c r="F1437" s="4" t="s">
        <v>20</v>
      </c>
      <c r="G1437" s="4" t="s">
        <v>33</v>
      </c>
      <c r="H1437" s="4" t="s">
        <v>28</v>
      </c>
      <c r="I1437" s="4" t="s">
        <v>3</v>
      </c>
      <c r="J1437" s="4" t="s">
        <v>4</v>
      </c>
      <c r="K1437" s="4" t="s">
        <v>26</v>
      </c>
      <c r="L1437" s="9">
        <v>3</v>
      </c>
      <c r="M1437" s="6">
        <v>40.28</v>
      </c>
      <c r="N1437" s="7">
        <v>0</v>
      </c>
      <c r="O1437" s="6">
        <v>17.12</v>
      </c>
      <c r="P1437" s="6">
        <f t="shared" si="88"/>
        <v>120.84</v>
      </c>
      <c r="Q1437" s="6">
        <f t="shared" si="89"/>
        <v>51.36</v>
      </c>
      <c r="R1437" s="6">
        <f t="shared" si="90"/>
        <v>69.48</v>
      </c>
      <c r="S1437" s="8">
        <f t="shared" si="91"/>
        <v>0.57497517378351537</v>
      </c>
      <c r="T1437" s="5">
        <f>YEAR(SalesDataTable[[#This Row],[Order Date]])</f>
        <v>2026</v>
      </c>
    </row>
    <row r="1438" spans="1:20" ht="15.6">
      <c r="A1438" s="2">
        <v>3444</v>
      </c>
      <c r="B1438" s="3">
        <v>46224</v>
      </c>
      <c r="C1438" s="13">
        <f>YEAR(SalesDataTable[[#This Row],[Order Date]])</f>
        <v>2026</v>
      </c>
      <c r="D1438" s="4" t="str">
        <f>"Q"&amp;ROUNDUP(MONTH(SalesDataTable[[#This Row],[Order Date]])/3,0)</f>
        <v>Q3</v>
      </c>
      <c r="E1438" s="4" t="str">
        <f>TEXT(SalesDataTable[[#This Row],[Order Date]],"MMM")</f>
        <v>Jul</v>
      </c>
      <c r="F1438" s="4" t="s">
        <v>6</v>
      </c>
      <c r="G1438" s="4" t="s">
        <v>49</v>
      </c>
      <c r="H1438" s="4" t="s">
        <v>2</v>
      </c>
      <c r="I1438" s="4" t="s">
        <v>3</v>
      </c>
      <c r="J1438" s="4" t="s">
        <v>34</v>
      </c>
      <c r="K1438" s="4" t="s">
        <v>42</v>
      </c>
      <c r="L1438" s="9">
        <v>2</v>
      </c>
      <c r="M1438" s="6">
        <v>36.93</v>
      </c>
      <c r="N1438" s="7">
        <v>0</v>
      </c>
      <c r="O1438" s="6">
        <v>13.63</v>
      </c>
      <c r="P1438" s="6">
        <f t="shared" si="88"/>
        <v>73.86</v>
      </c>
      <c r="Q1438" s="6">
        <f t="shared" si="89"/>
        <v>27.26</v>
      </c>
      <c r="R1438" s="6">
        <f t="shared" si="90"/>
        <v>46.599999999999994</v>
      </c>
      <c r="S1438" s="8">
        <f t="shared" si="91"/>
        <v>0.63092336853506625</v>
      </c>
      <c r="T1438" s="5">
        <f>YEAR(SalesDataTable[[#This Row],[Order Date]])</f>
        <v>2026</v>
      </c>
    </row>
    <row r="1439" spans="1:20" ht="15.6">
      <c r="A1439" s="2">
        <v>3646</v>
      </c>
      <c r="B1439" s="3">
        <v>46224</v>
      </c>
      <c r="C1439" s="13">
        <f>YEAR(SalesDataTable[[#This Row],[Order Date]])</f>
        <v>2026</v>
      </c>
      <c r="D1439" s="4" t="str">
        <f>"Q"&amp;ROUNDUP(MONTH(SalesDataTable[[#This Row],[Order Date]])/3,0)</f>
        <v>Q3</v>
      </c>
      <c r="E1439" s="4" t="str">
        <f>TEXT(SalesDataTable[[#This Row],[Order Date]],"MMM")</f>
        <v>Jul</v>
      </c>
      <c r="F1439" s="4" t="s">
        <v>11</v>
      </c>
      <c r="G1439" s="4" t="s">
        <v>12</v>
      </c>
      <c r="H1439" s="4" t="s">
        <v>28</v>
      </c>
      <c r="I1439" s="4" t="s">
        <v>3</v>
      </c>
      <c r="J1439" s="4" t="s">
        <v>9</v>
      </c>
      <c r="K1439" s="4" t="s">
        <v>17</v>
      </c>
      <c r="L1439" s="9">
        <v>1</v>
      </c>
      <c r="M1439" s="6">
        <v>143.69</v>
      </c>
      <c r="N1439" s="7">
        <v>0</v>
      </c>
      <c r="O1439" s="6">
        <v>80.87</v>
      </c>
      <c r="P1439" s="6">
        <f t="shared" si="88"/>
        <v>143.69</v>
      </c>
      <c r="Q1439" s="6">
        <f t="shared" si="89"/>
        <v>80.87</v>
      </c>
      <c r="R1439" s="6">
        <f t="shared" si="90"/>
        <v>62.819999999999993</v>
      </c>
      <c r="S1439" s="8">
        <f t="shared" si="91"/>
        <v>0.43719117544714309</v>
      </c>
      <c r="T1439" s="5">
        <f>YEAR(SalesDataTable[[#This Row],[Order Date]])</f>
        <v>2026</v>
      </c>
    </row>
    <row r="1440" spans="1:20" ht="15.6">
      <c r="A1440" s="2">
        <v>4558</v>
      </c>
      <c r="B1440" s="3">
        <v>46224</v>
      </c>
      <c r="C1440" s="13">
        <f>YEAR(SalesDataTable[[#This Row],[Order Date]])</f>
        <v>2026</v>
      </c>
      <c r="D1440" s="4" t="str">
        <f>"Q"&amp;ROUNDUP(MONTH(SalesDataTable[[#This Row],[Order Date]])/3,0)</f>
        <v>Q3</v>
      </c>
      <c r="E1440" s="4" t="str">
        <f>TEXT(SalesDataTable[[#This Row],[Order Date]],"MMM")</f>
        <v>Jul</v>
      </c>
      <c r="F1440" s="4" t="s">
        <v>6</v>
      </c>
      <c r="G1440" s="4" t="s">
        <v>49</v>
      </c>
      <c r="H1440" s="4" t="s">
        <v>28</v>
      </c>
      <c r="I1440" s="4" t="s">
        <v>13</v>
      </c>
      <c r="J1440" s="4" t="s">
        <v>9</v>
      </c>
      <c r="K1440" s="4" t="s">
        <v>17</v>
      </c>
      <c r="L1440" s="9">
        <v>2</v>
      </c>
      <c r="M1440" s="6">
        <v>147.09</v>
      </c>
      <c r="N1440" s="7">
        <v>0</v>
      </c>
      <c r="O1440" s="6">
        <v>81.58</v>
      </c>
      <c r="P1440" s="6">
        <f t="shared" si="88"/>
        <v>294.18</v>
      </c>
      <c r="Q1440" s="6">
        <f t="shared" si="89"/>
        <v>163.16</v>
      </c>
      <c r="R1440" s="6">
        <f t="shared" si="90"/>
        <v>131.02000000000001</v>
      </c>
      <c r="S1440" s="8">
        <f t="shared" si="91"/>
        <v>0.44537358080087025</v>
      </c>
      <c r="T1440" s="5">
        <f>YEAR(SalesDataTable[[#This Row],[Order Date]])</f>
        <v>2026</v>
      </c>
    </row>
    <row r="1441" spans="1:20" ht="15.6">
      <c r="A1441" s="2">
        <v>4564</v>
      </c>
      <c r="B1441" s="3">
        <v>46224</v>
      </c>
      <c r="C1441" s="13">
        <f>YEAR(SalesDataTable[[#This Row],[Order Date]])</f>
        <v>2026</v>
      </c>
      <c r="D1441" s="4" t="str">
        <f>"Q"&amp;ROUNDUP(MONTH(SalesDataTable[[#This Row],[Order Date]])/3,0)</f>
        <v>Q3</v>
      </c>
      <c r="E1441" s="4" t="str">
        <f>TEXT(SalesDataTable[[#This Row],[Order Date]],"MMM")</f>
        <v>Jul</v>
      </c>
      <c r="F1441" s="4" t="s">
        <v>11</v>
      </c>
      <c r="G1441" s="4" t="s">
        <v>25</v>
      </c>
      <c r="H1441" s="4" t="s">
        <v>2</v>
      </c>
      <c r="I1441" s="4" t="s">
        <v>13</v>
      </c>
      <c r="J1441" s="4" t="s">
        <v>9</v>
      </c>
      <c r="K1441" s="4" t="s">
        <v>37</v>
      </c>
      <c r="L1441" s="9">
        <v>1</v>
      </c>
      <c r="M1441" s="6">
        <v>153.88</v>
      </c>
      <c r="N1441" s="7">
        <v>0</v>
      </c>
      <c r="O1441" s="6">
        <v>80.98</v>
      </c>
      <c r="P1441" s="6">
        <f t="shared" si="88"/>
        <v>153.88</v>
      </c>
      <c r="Q1441" s="6">
        <f t="shared" si="89"/>
        <v>80.98</v>
      </c>
      <c r="R1441" s="6">
        <f t="shared" si="90"/>
        <v>72.899999999999991</v>
      </c>
      <c r="S1441" s="8">
        <f t="shared" si="91"/>
        <v>0.47374577592929551</v>
      </c>
      <c r="T1441" s="5">
        <f>YEAR(SalesDataTable[[#This Row],[Order Date]])</f>
        <v>2026</v>
      </c>
    </row>
    <row r="1442" spans="1:20" ht="15.6">
      <c r="A1442" s="2">
        <v>4616</v>
      </c>
      <c r="B1442" s="3">
        <v>46224</v>
      </c>
      <c r="C1442" s="13">
        <f>YEAR(SalesDataTable[[#This Row],[Order Date]])</f>
        <v>2026</v>
      </c>
      <c r="D1442" s="4" t="str">
        <f>"Q"&amp;ROUNDUP(MONTH(SalesDataTable[[#This Row],[Order Date]])/3,0)</f>
        <v>Q3</v>
      </c>
      <c r="E1442" s="4" t="str">
        <f>TEXT(SalesDataTable[[#This Row],[Order Date]],"MMM")</f>
        <v>Jul</v>
      </c>
      <c r="F1442" s="4" t="s">
        <v>20</v>
      </c>
      <c r="G1442" s="4" t="s">
        <v>47</v>
      </c>
      <c r="H1442" s="4" t="s">
        <v>28</v>
      </c>
      <c r="I1442" s="4" t="s">
        <v>13</v>
      </c>
      <c r="J1442" s="4" t="s">
        <v>9</v>
      </c>
      <c r="K1442" s="4" t="s">
        <v>46</v>
      </c>
      <c r="L1442" s="9">
        <v>3</v>
      </c>
      <c r="M1442" s="6">
        <v>72.2</v>
      </c>
      <c r="N1442" s="7">
        <v>0</v>
      </c>
      <c r="O1442" s="6">
        <v>31.45</v>
      </c>
      <c r="P1442" s="6">
        <f t="shared" si="88"/>
        <v>216.60000000000002</v>
      </c>
      <c r="Q1442" s="6">
        <f t="shared" si="89"/>
        <v>94.35</v>
      </c>
      <c r="R1442" s="6">
        <f t="shared" si="90"/>
        <v>122.25000000000003</v>
      </c>
      <c r="S1442" s="8">
        <f t="shared" si="91"/>
        <v>0.5644044321329641</v>
      </c>
      <c r="T1442" s="5">
        <f>YEAR(SalesDataTable[[#This Row],[Order Date]])</f>
        <v>2026</v>
      </c>
    </row>
    <row r="1443" spans="1:20" ht="15.6">
      <c r="A1443" s="2">
        <v>536</v>
      </c>
      <c r="B1443" s="3">
        <v>46225</v>
      </c>
      <c r="C1443" s="13">
        <f>YEAR(SalesDataTable[[#This Row],[Order Date]])</f>
        <v>2026</v>
      </c>
      <c r="D1443" s="4" t="str">
        <f>"Q"&amp;ROUNDUP(MONTH(SalesDataTable[[#This Row],[Order Date]])/3,0)</f>
        <v>Q3</v>
      </c>
      <c r="E1443" s="4" t="str">
        <f>TEXT(SalesDataTable[[#This Row],[Order Date]],"MMM")</f>
        <v>Jul</v>
      </c>
      <c r="F1443" s="4" t="s">
        <v>20</v>
      </c>
      <c r="G1443" s="4" t="s">
        <v>47</v>
      </c>
      <c r="H1443" s="4" t="s">
        <v>19</v>
      </c>
      <c r="I1443" s="4" t="s">
        <v>16</v>
      </c>
      <c r="J1443" s="4" t="s">
        <v>34</v>
      </c>
      <c r="K1443" s="4" t="s">
        <v>35</v>
      </c>
      <c r="L1443" s="9">
        <v>1</v>
      </c>
      <c r="M1443" s="6">
        <v>40.67</v>
      </c>
      <c r="N1443" s="7">
        <v>0</v>
      </c>
      <c r="O1443" s="6">
        <v>14.28</v>
      </c>
      <c r="P1443" s="6">
        <f t="shared" si="88"/>
        <v>40.67</v>
      </c>
      <c r="Q1443" s="6">
        <f t="shared" si="89"/>
        <v>14.28</v>
      </c>
      <c r="R1443" s="6">
        <f t="shared" si="90"/>
        <v>26.39</v>
      </c>
      <c r="S1443" s="8">
        <f t="shared" si="91"/>
        <v>0.64888123924268504</v>
      </c>
      <c r="T1443" s="5">
        <f>YEAR(SalesDataTable[[#This Row],[Order Date]])</f>
        <v>2026</v>
      </c>
    </row>
    <row r="1444" spans="1:20" ht="15.6">
      <c r="A1444" s="2">
        <v>571</v>
      </c>
      <c r="B1444" s="3">
        <v>46225</v>
      </c>
      <c r="C1444" s="13">
        <f>YEAR(SalesDataTable[[#This Row],[Order Date]])</f>
        <v>2026</v>
      </c>
      <c r="D1444" s="4" t="str">
        <f>"Q"&amp;ROUNDUP(MONTH(SalesDataTable[[#This Row],[Order Date]])/3,0)</f>
        <v>Q3</v>
      </c>
      <c r="E1444" s="4" t="str">
        <f>TEXT(SalesDataTable[[#This Row],[Order Date]],"MMM")</f>
        <v>Jul</v>
      </c>
      <c r="F1444" s="4" t="s">
        <v>0</v>
      </c>
      <c r="G1444" s="4" t="s">
        <v>1</v>
      </c>
      <c r="H1444" s="4" t="s">
        <v>2</v>
      </c>
      <c r="I1444" s="4" t="s">
        <v>13</v>
      </c>
      <c r="J1444" s="4" t="s">
        <v>9</v>
      </c>
      <c r="K1444" s="4" t="s">
        <v>37</v>
      </c>
      <c r="L1444" s="9">
        <v>3</v>
      </c>
      <c r="M1444" s="6">
        <v>152.53</v>
      </c>
      <c r="N1444" s="7">
        <v>0</v>
      </c>
      <c r="O1444" s="6">
        <v>80.88</v>
      </c>
      <c r="P1444" s="6">
        <f t="shared" si="88"/>
        <v>457.59000000000003</v>
      </c>
      <c r="Q1444" s="6">
        <f t="shared" si="89"/>
        <v>242.64</v>
      </c>
      <c r="R1444" s="6">
        <f t="shared" si="90"/>
        <v>214.95000000000005</v>
      </c>
      <c r="S1444" s="8">
        <f t="shared" si="91"/>
        <v>0.46974365698551113</v>
      </c>
      <c r="T1444" s="5">
        <f>YEAR(SalesDataTable[[#This Row],[Order Date]])</f>
        <v>2026</v>
      </c>
    </row>
    <row r="1445" spans="1:20" ht="15.6">
      <c r="A1445" s="2">
        <v>965</v>
      </c>
      <c r="B1445" s="3">
        <v>46225</v>
      </c>
      <c r="C1445" s="13">
        <f>YEAR(SalesDataTable[[#This Row],[Order Date]])</f>
        <v>2026</v>
      </c>
      <c r="D1445" s="4" t="str">
        <f>"Q"&amp;ROUNDUP(MONTH(SalesDataTable[[#This Row],[Order Date]])/3,0)</f>
        <v>Q3</v>
      </c>
      <c r="E1445" s="4" t="str">
        <f>TEXT(SalesDataTable[[#This Row],[Order Date]],"MMM")</f>
        <v>Jul</v>
      </c>
      <c r="F1445" s="4" t="s">
        <v>6</v>
      </c>
      <c r="G1445" s="4" t="s">
        <v>41</v>
      </c>
      <c r="H1445" s="4" t="s">
        <v>19</v>
      </c>
      <c r="I1445" s="4" t="s">
        <v>3</v>
      </c>
      <c r="J1445" s="4" t="s">
        <v>14</v>
      </c>
      <c r="K1445" s="4" t="s">
        <v>15</v>
      </c>
      <c r="L1445" s="9">
        <v>2</v>
      </c>
      <c r="M1445" s="6">
        <v>35.39</v>
      </c>
      <c r="N1445" s="7">
        <v>0.05</v>
      </c>
      <c r="O1445" s="6">
        <v>13.39</v>
      </c>
      <c r="P1445" s="6">
        <f t="shared" si="88"/>
        <v>67.241</v>
      </c>
      <c r="Q1445" s="6">
        <f t="shared" si="89"/>
        <v>26.78</v>
      </c>
      <c r="R1445" s="6">
        <f t="shared" si="90"/>
        <v>40.460999999999999</v>
      </c>
      <c r="S1445" s="8">
        <f t="shared" si="91"/>
        <v>0.60173108668818132</v>
      </c>
      <c r="T1445" s="5">
        <f>YEAR(SalesDataTable[[#This Row],[Order Date]])</f>
        <v>2026</v>
      </c>
    </row>
    <row r="1446" spans="1:20" ht="15.6">
      <c r="A1446" s="2">
        <v>1504</v>
      </c>
      <c r="B1446" s="3">
        <v>46225</v>
      </c>
      <c r="C1446" s="13">
        <f>YEAR(SalesDataTable[[#This Row],[Order Date]])</f>
        <v>2026</v>
      </c>
      <c r="D1446" s="4" t="str">
        <f>"Q"&amp;ROUNDUP(MONTH(SalesDataTable[[#This Row],[Order Date]])/3,0)</f>
        <v>Q3</v>
      </c>
      <c r="E1446" s="4" t="str">
        <f>TEXT(SalesDataTable[[#This Row],[Order Date]],"MMM")</f>
        <v>Jul</v>
      </c>
      <c r="F1446" s="4" t="s">
        <v>20</v>
      </c>
      <c r="G1446" s="4" t="s">
        <v>21</v>
      </c>
      <c r="H1446" s="4" t="s">
        <v>2</v>
      </c>
      <c r="I1446" s="4" t="s">
        <v>3</v>
      </c>
      <c r="J1446" s="4" t="s">
        <v>9</v>
      </c>
      <c r="K1446" s="4" t="s">
        <v>10</v>
      </c>
      <c r="L1446" s="9">
        <v>5</v>
      </c>
      <c r="M1446" s="6">
        <v>93.35</v>
      </c>
      <c r="N1446" s="7">
        <v>0</v>
      </c>
      <c r="O1446" s="6">
        <v>46.31</v>
      </c>
      <c r="P1446" s="6">
        <f t="shared" si="88"/>
        <v>466.75</v>
      </c>
      <c r="Q1446" s="6">
        <f t="shared" si="89"/>
        <v>231.55</v>
      </c>
      <c r="R1446" s="6">
        <f t="shared" si="90"/>
        <v>235.2</v>
      </c>
      <c r="S1446" s="8">
        <f t="shared" si="91"/>
        <v>0.50391001606855912</v>
      </c>
      <c r="T1446" s="5">
        <f>YEAR(SalesDataTable[[#This Row],[Order Date]])</f>
        <v>2026</v>
      </c>
    </row>
    <row r="1447" spans="1:20" ht="15.6">
      <c r="A1447" s="2">
        <v>2560</v>
      </c>
      <c r="B1447" s="3">
        <v>46225</v>
      </c>
      <c r="C1447" s="13">
        <f>YEAR(SalesDataTable[[#This Row],[Order Date]])</f>
        <v>2026</v>
      </c>
      <c r="D1447" s="4" t="str">
        <f>"Q"&amp;ROUNDUP(MONTH(SalesDataTable[[#This Row],[Order Date]])/3,0)</f>
        <v>Q3</v>
      </c>
      <c r="E1447" s="4" t="str">
        <f>TEXT(SalesDataTable[[#This Row],[Order Date]],"MMM")</f>
        <v>Jul</v>
      </c>
      <c r="F1447" s="4" t="s">
        <v>6</v>
      </c>
      <c r="G1447" s="4" t="s">
        <v>43</v>
      </c>
      <c r="H1447" s="4" t="s">
        <v>2</v>
      </c>
      <c r="I1447" s="4" t="s">
        <v>3</v>
      </c>
      <c r="J1447" s="4" t="s">
        <v>4</v>
      </c>
      <c r="K1447" s="4" t="s">
        <v>22</v>
      </c>
      <c r="L1447" s="9">
        <v>2</v>
      </c>
      <c r="M1447" s="6">
        <v>51.71</v>
      </c>
      <c r="N1447" s="7">
        <v>0</v>
      </c>
      <c r="O1447" s="6">
        <v>22.75</v>
      </c>
      <c r="P1447" s="6">
        <f t="shared" si="88"/>
        <v>103.42</v>
      </c>
      <c r="Q1447" s="6">
        <f t="shared" si="89"/>
        <v>45.5</v>
      </c>
      <c r="R1447" s="6">
        <f t="shared" si="90"/>
        <v>57.92</v>
      </c>
      <c r="S1447" s="8">
        <f t="shared" si="91"/>
        <v>0.5600464126861342</v>
      </c>
      <c r="T1447" s="5">
        <f>YEAR(SalesDataTable[[#This Row],[Order Date]])</f>
        <v>2026</v>
      </c>
    </row>
    <row r="1448" spans="1:20" ht="15.6">
      <c r="A1448" s="2">
        <v>2758</v>
      </c>
      <c r="B1448" s="3">
        <v>46225</v>
      </c>
      <c r="C1448" s="13">
        <f>YEAR(SalesDataTable[[#This Row],[Order Date]])</f>
        <v>2026</v>
      </c>
      <c r="D1448" s="4" t="str">
        <f>"Q"&amp;ROUNDUP(MONTH(SalesDataTable[[#This Row],[Order Date]])/3,0)</f>
        <v>Q3</v>
      </c>
      <c r="E1448" s="4" t="str">
        <f>TEXT(SalesDataTable[[#This Row],[Order Date]],"MMM")</f>
        <v>Jul</v>
      </c>
      <c r="F1448" s="4" t="s">
        <v>0</v>
      </c>
      <c r="G1448" s="4" t="s">
        <v>1</v>
      </c>
      <c r="H1448" s="4" t="s">
        <v>2</v>
      </c>
      <c r="I1448" s="4" t="s">
        <v>13</v>
      </c>
      <c r="J1448" s="4" t="s">
        <v>4</v>
      </c>
      <c r="K1448" s="4" t="s">
        <v>26</v>
      </c>
      <c r="L1448" s="9">
        <v>1</v>
      </c>
      <c r="M1448" s="6">
        <v>39.86</v>
      </c>
      <c r="N1448" s="7">
        <v>0</v>
      </c>
      <c r="O1448" s="6">
        <v>16.53</v>
      </c>
      <c r="P1448" s="6">
        <f t="shared" si="88"/>
        <v>39.86</v>
      </c>
      <c r="Q1448" s="6">
        <f t="shared" si="89"/>
        <v>16.53</v>
      </c>
      <c r="R1448" s="6">
        <f t="shared" si="90"/>
        <v>23.33</v>
      </c>
      <c r="S1448" s="8">
        <f t="shared" si="91"/>
        <v>0.58529854490717503</v>
      </c>
      <c r="T1448" s="5">
        <f>YEAR(SalesDataTable[[#This Row],[Order Date]])</f>
        <v>2026</v>
      </c>
    </row>
    <row r="1449" spans="1:20" ht="15.6">
      <c r="A1449" s="2">
        <v>4030</v>
      </c>
      <c r="B1449" s="3">
        <v>46225</v>
      </c>
      <c r="C1449" s="13">
        <f>YEAR(SalesDataTable[[#This Row],[Order Date]])</f>
        <v>2026</v>
      </c>
      <c r="D1449" s="4" t="str">
        <f>"Q"&amp;ROUNDUP(MONTH(SalesDataTable[[#This Row],[Order Date]])/3,0)</f>
        <v>Q3</v>
      </c>
      <c r="E1449" s="4" t="str">
        <f>TEXT(SalesDataTable[[#This Row],[Order Date]],"MMM")</f>
        <v>Jul</v>
      </c>
      <c r="F1449" s="4" t="s">
        <v>20</v>
      </c>
      <c r="G1449" s="4" t="s">
        <v>33</v>
      </c>
      <c r="H1449" s="4" t="s">
        <v>2</v>
      </c>
      <c r="I1449" s="4" t="s">
        <v>13</v>
      </c>
      <c r="J1449" s="4" t="s">
        <v>23</v>
      </c>
      <c r="K1449" s="4" t="s">
        <v>40</v>
      </c>
      <c r="L1449" s="9">
        <v>2</v>
      </c>
      <c r="M1449" s="6">
        <v>83.71</v>
      </c>
      <c r="N1449" s="7">
        <v>0</v>
      </c>
      <c r="O1449" s="6">
        <v>39.29</v>
      </c>
      <c r="P1449" s="6">
        <f t="shared" si="88"/>
        <v>167.42</v>
      </c>
      <c r="Q1449" s="6">
        <f t="shared" si="89"/>
        <v>78.58</v>
      </c>
      <c r="R1449" s="6">
        <f t="shared" si="90"/>
        <v>88.839999999999989</v>
      </c>
      <c r="S1449" s="8">
        <f t="shared" si="91"/>
        <v>0.53064150041811009</v>
      </c>
      <c r="T1449" s="5">
        <f>YEAR(SalesDataTable[[#This Row],[Order Date]])</f>
        <v>2026</v>
      </c>
    </row>
    <row r="1450" spans="1:20" ht="15.6">
      <c r="A1450" s="2">
        <v>4337</v>
      </c>
      <c r="B1450" s="3">
        <v>46225</v>
      </c>
      <c r="C1450" s="13">
        <f>YEAR(SalesDataTable[[#This Row],[Order Date]])</f>
        <v>2026</v>
      </c>
      <c r="D1450" s="4" t="str">
        <f>"Q"&amp;ROUNDUP(MONTH(SalesDataTable[[#This Row],[Order Date]])/3,0)</f>
        <v>Q3</v>
      </c>
      <c r="E1450" s="4" t="str">
        <f>TEXT(SalesDataTable[[#This Row],[Order Date]],"MMM")</f>
        <v>Jul</v>
      </c>
      <c r="F1450" s="4" t="s">
        <v>6</v>
      </c>
      <c r="G1450" s="4" t="s">
        <v>49</v>
      </c>
      <c r="H1450" s="4" t="s">
        <v>19</v>
      </c>
      <c r="I1450" s="4" t="s">
        <v>13</v>
      </c>
      <c r="J1450" s="4" t="s">
        <v>14</v>
      </c>
      <c r="K1450" s="4" t="s">
        <v>32</v>
      </c>
      <c r="L1450" s="9">
        <v>1</v>
      </c>
      <c r="M1450" s="6">
        <v>47.62</v>
      </c>
      <c r="N1450" s="7">
        <v>0</v>
      </c>
      <c r="O1450" s="6">
        <v>17.82</v>
      </c>
      <c r="P1450" s="6">
        <f t="shared" si="88"/>
        <v>47.62</v>
      </c>
      <c r="Q1450" s="6">
        <f t="shared" si="89"/>
        <v>17.82</v>
      </c>
      <c r="R1450" s="6">
        <f t="shared" si="90"/>
        <v>29.799999999999997</v>
      </c>
      <c r="S1450" s="8">
        <f t="shared" si="91"/>
        <v>0.62578748425031494</v>
      </c>
      <c r="T1450" s="5">
        <f>YEAR(SalesDataTable[[#This Row],[Order Date]])</f>
        <v>2026</v>
      </c>
    </row>
    <row r="1451" spans="1:20" ht="15.6">
      <c r="A1451" s="2">
        <v>5129</v>
      </c>
      <c r="B1451" s="3">
        <v>46225</v>
      </c>
      <c r="C1451" s="13">
        <f>YEAR(SalesDataTable[[#This Row],[Order Date]])</f>
        <v>2026</v>
      </c>
      <c r="D1451" s="4" t="str">
        <f>"Q"&amp;ROUNDUP(MONTH(SalesDataTable[[#This Row],[Order Date]])/3,0)</f>
        <v>Q3</v>
      </c>
      <c r="E1451" s="4" t="str">
        <f>TEXT(SalesDataTable[[#This Row],[Order Date]],"MMM")</f>
        <v>Jul</v>
      </c>
      <c r="F1451" s="4" t="s">
        <v>6</v>
      </c>
      <c r="G1451" s="4" t="s">
        <v>43</v>
      </c>
      <c r="H1451" s="4" t="s">
        <v>2</v>
      </c>
      <c r="I1451" s="4" t="s">
        <v>3</v>
      </c>
      <c r="J1451" s="4" t="s">
        <v>4</v>
      </c>
      <c r="K1451" s="4" t="s">
        <v>5</v>
      </c>
      <c r="L1451" s="9">
        <v>1</v>
      </c>
      <c r="M1451" s="6">
        <v>80.05</v>
      </c>
      <c r="N1451" s="7">
        <v>0.05</v>
      </c>
      <c r="O1451" s="6">
        <v>43.81</v>
      </c>
      <c r="P1451" s="6">
        <f t="shared" si="88"/>
        <v>76.047499999999999</v>
      </c>
      <c r="Q1451" s="6">
        <f t="shared" si="89"/>
        <v>43.81</v>
      </c>
      <c r="R1451" s="6">
        <f t="shared" si="90"/>
        <v>32.237499999999997</v>
      </c>
      <c r="S1451" s="8">
        <f t="shared" si="91"/>
        <v>0.42391268615010352</v>
      </c>
      <c r="T1451" s="5">
        <f>YEAR(SalesDataTable[[#This Row],[Order Date]])</f>
        <v>2026</v>
      </c>
    </row>
    <row r="1452" spans="1:20" ht="15.6">
      <c r="A1452" s="2">
        <v>81</v>
      </c>
      <c r="B1452" s="3">
        <v>46226</v>
      </c>
      <c r="C1452" s="13">
        <f>YEAR(SalesDataTable[[#This Row],[Order Date]])</f>
        <v>2026</v>
      </c>
      <c r="D1452" s="4" t="str">
        <f>"Q"&amp;ROUNDUP(MONTH(SalesDataTable[[#This Row],[Order Date]])/3,0)</f>
        <v>Q3</v>
      </c>
      <c r="E1452" s="4" t="str">
        <f>TEXT(SalesDataTable[[#This Row],[Order Date]],"MMM")</f>
        <v>Jul</v>
      </c>
      <c r="F1452" s="4" t="s">
        <v>20</v>
      </c>
      <c r="G1452" s="4" t="s">
        <v>33</v>
      </c>
      <c r="H1452" s="4" t="s">
        <v>19</v>
      </c>
      <c r="I1452" s="4" t="s">
        <v>3</v>
      </c>
      <c r="J1452" s="4" t="s">
        <v>34</v>
      </c>
      <c r="K1452" s="4" t="s">
        <v>45</v>
      </c>
      <c r="L1452" s="9">
        <v>1</v>
      </c>
      <c r="M1452" s="6">
        <v>51.82</v>
      </c>
      <c r="N1452" s="7">
        <v>0</v>
      </c>
      <c r="O1452" s="6">
        <v>21.43</v>
      </c>
      <c r="P1452" s="6">
        <f t="shared" si="88"/>
        <v>51.82</v>
      </c>
      <c r="Q1452" s="6">
        <f t="shared" si="89"/>
        <v>21.43</v>
      </c>
      <c r="R1452" s="6">
        <f t="shared" si="90"/>
        <v>30.39</v>
      </c>
      <c r="S1452" s="8">
        <f t="shared" si="91"/>
        <v>0.58645310690852959</v>
      </c>
      <c r="T1452" s="5">
        <f>YEAR(SalesDataTable[[#This Row],[Order Date]])</f>
        <v>2026</v>
      </c>
    </row>
    <row r="1453" spans="1:20" ht="15.6">
      <c r="A1453" s="2">
        <v>493</v>
      </c>
      <c r="B1453" s="3">
        <v>46226</v>
      </c>
      <c r="C1453" s="13">
        <f>YEAR(SalesDataTable[[#This Row],[Order Date]])</f>
        <v>2026</v>
      </c>
      <c r="D1453" s="4" t="str">
        <f>"Q"&amp;ROUNDUP(MONTH(SalesDataTable[[#This Row],[Order Date]])/3,0)</f>
        <v>Q3</v>
      </c>
      <c r="E1453" s="4" t="str">
        <f>TEXT(SalesDataTable[[#This Row],[Order Date]],"MMM")</f>
        <v>Jul</v>
      </c>
      <c r="F1453" s="4" t="s">
        <v>6</v>
      </c>
      <c r="G1453" s="4" t="s">
        <v>41</v>
      </c>
      <c r="H1453" s="4" t="s">
        <v>2</v>
      </c>
      <c r="I1453" s="4" t="s">
        <v>16</v>
      </c>
      <c r="J1453" s="4" t="s">
        <v>14</v>
      </c>
      <c r="K1453" s="4" t="s">
        <v>48</v>
      </c>
      <c r="L1453" s="9">
        <v>4</v>
      </c>
      <c r="M1453" s="6">
        <v>161.28</v>
      </c>
      <c r="N1453" s="7">
        <v>0.15</v>
      </c>
      <c r="O1453" s="6">
        <v>89.2</v>
      </c>
      <c r="P1453" s="6">
        <f t="shared" si="88"/>
        <v>548.35199999999998</v>
      </c>
      <c r="Q1453" s="6">
        <f t="shared" si="89"/>
        <v>356.8</v>
      </c>
      <c r="R1453" s="6">
        <f t="shared" si="90"/>
        <v>191.55199999999996</v>
      </c>
      <c r="S1453" s="8">
        <f t="shared" si="91"/>
        <v>0.3493230625583566</v>
      </c>
      <c r="T1453" s="5">
        <f>YEAR(SalesDataTable[[#This Row],[Order Date]])</f>
        <v>2026</v>
      </c>
    </row>
    <row r="1454" spans="1:20" ht="15.6">
      <c r="A1454" s="2">
        <v>613</v>
      </c>
      <c r="B1454" s="3">
        <v>46226</v>
      </c>
      <c r="C1454" s="13">
        <f>YEAR(SalesDataTable[[#This Row],[Order Date]])</f>
        <v>2026</v>
      </c>
      <c r="D1454" s="4" t="str">
        <f>"Q"&amp;ROUNDUP(MONTH(SalesDataTable[[#This Row],[Order Date]])/3,0)</f>
        <v>Q3</v>
      </c>
      <c r="E1454" s="4" t="str">
        <f>TEXT(SalesDataTable[[#This Row],[Order Date]],"MMM")</f>
        <v>Jul</v>
      </c>
      <c r="F1454" s="4" t="s">
        <v>0</v>
      </c>
      <c r="G1454" s="4" t="s">
        <v>1</v>
      </c>
      <c r="H1454" s="4" t="s">
        <v>2</v>
      </c>
      <c r="I1454" s="4" t="s">
        <v>13</v>
      </c>
      <c r="J1454" s="4" t="s">
        <v>4</v>
      </c>
      <c r="K1454" s="4" t="s">
        <v>26</v>
      </c>
      <c r="L1454" s="9">
        <v>1</v>
      </c>
      <c r="M1454" s="6">
        <v>39.86</v>
      </c>
      <c r="N1454" s="7">
        <v>0.05</v>
      </c>
      <c r="O1454" s="6">
        <v>16.989999999999998</v>
      </c>
      <c r="P1454" s="6">
        <f t="shared" si="88"/>
        <v>37.866999999999997</v>
      </c>
      <c r="Q1454" s="6">
        <f t="shared" si="89"/>
        <v>16.989999999999998</v>
      </c>
      <c r="R1454" s="6">
        <f t="shared" si="90"/>
        <v>20.876999999999999</v>
      </c>
      <c r="S1454" s="8">
        <f t="shared" si="91"/>
        <v>0.55132437214461139</v>
      </c>
      <c r="T1454" s="5">
        <f>YEAR(SalesDataTable[[#This Row],[Order Date]])</f>
        <v>2026</v>
      </c>
    </row>
    <row r="1455" spans="1:20" ht="15.6">
      <c r="A1455" s="2">
        <v>958</v>
      </c>
      <c r="B1455" s="3">
        <v>46226</v>
      </c>
      <c r="C1455" s="13">
        <f>YEAR(SalesDataTable[[#This Row],[Order Date]])</f>
        <v>2026</v>
      </c>
      <c r="D1455" s="4" t="str">
        <f>"Q"&amp;ROUNDUP(MONTH(SalesDataTable[[#This Row],[Order Date]])/3,0)</f>
        <v>Q3</v>
      </c>
      <c r="E1455" s="4" t="str">
        <f>TEXT(SalesDataTable[[#This Row],[Order Date]],"MMM")</f>
        <v>Jul</v>
      </c>
      <c r="F1455" s="4" t="s">
        <v>20</v>
      </c>
      <c r="G1455" s="4" t="s">
        <v>33</v>
      </c>
      <c r="H1455" s="4" t="s">
        <v>28</v>
      </c>
      <c r="I1455" s="4" t="s">
        <v>13</v>
      </c>
      <c r="J1455" s="4" t="s">
        <v>4</v>
      </c>
      <c r="K1455" s="4" t="s">
        <v>30</v>
      </c>
      <c r="L1455" s="9">
        <v>6</v>
      </c>
      <c r="M1455" s="6">
        <v>102.96</v>
      </c>
      <c r="N1455" s="7">
        <v>0.05</v>
      </c>
      <c r="O1455" s="6">
        <v>51.74</v>
      </c>
      <c r="P1455" s="6">
        <f t="shared" si="88"/>
        <v>586.87199999999996</v>
      </c>
      <c r="Q1455" s="6">
        <f t="shared" si="89"/>
        <v>310.44</v>
      </c>
      <c r="R1455" s="6">
        <f t="shared" si="90"/>
        <v>276.43199999999996</v>
      </c>
      <c r="S1455" s="8">
        <f t="shared" si="91"/>
        <v>0.47102604997341835</v>
      </c>
      <c r="T1455" s="5">
        <f>YEAR(SalesDataTable[[#This Row],[Order Date]])</f>
        <v>2026</v>
      </c>
    </row>
    <row r="1456" spans="1:20" ht="15.6">
      <c r="A1456" s="2">
        <v>1270</v>
      </c>
      <c r="B1456" s="3">
        <v>46226</v>
      </c>
      <c r="C1456" s="13">
        <f>YEAR(SalesDataTable[[#This Row],[Order Date]])</f>
        <v>2026</v>
      </c>
      <c r="D1456" s="4" t="str">
        <f>"Q"&amp;ROUNDUP(MONTH(SalesDataTable[[#This Row],[Order Date]])/3,0)</f>
        <v>Q3</v>
      </c>
      <c r="E1456" s="4" t="str">
        <f>TEXT(SalesDataTable[[#This Row],[Order Date]],"MMM")</f>
        <v>Jul</v>
      </c>
      <c r="F1456" s="4" t="s">
        <v>6</v>
      </c>
      <c r="G1456" s="4" t="s">
        <v>43</v>
      </c>
      <c r="H1456" s="4" t="s">
        <v>28</v>
      </c>
      <c r="I1456" s="4" t="s">
        <v>3</v>
      </c>
      <c r="J1456" s="4" t="s">
        <v>9</v>
      </c>
      <c r="K1456" s="4" t="s">
        <v>10</v>
      </c>
      <c r="L1456" s="9">
        <v>1</v>
      </c>
      <c r="M1456" s="6">
        <v>94.04</v>
      </c>
      <c r="N1456" s="7">
        <v>0</v>
      </c>
      <c r="O1456" s="6">
        <v>44.88</v>
      </c>
      <c r="P1456" s="6">
        <f t="shared" si="88"/>
        <v>94.04</v>
      </c>
      <c r="Q1456" s="6">
        <f t="shared" si="89"/>
        <v>44.88</v>
      </c>
      <c r="R1456" s="6">
        <f t="shared" si="90"/>
        <v>49.160000000000004</v>
      </c>
      <c r="S1456" s="8">
        <f t="shared" si="91"/>
        <v>0.52275627392598889</v>
      </c>
      <c r="T1456" s="5">
        <f>YEAR(SalesDataTable[[#This Row],[Order Date]])</f>
        <v>2026</v>
      </c>
    </row>
    <row r="1457" spans="1:20" ht="15.6">
      <c r="A1457" s="2">
        <v>1513</v>
      </c>
      <c r="B1457" s="3">
        <v>46226</v>
      </c>
      <c r="C1457" s="13">
        <f>YEAR(SalesDataTable[[#This Row],[Order Date]])</f>
        <v>2026</v>
      </c>
      <c r="D1457" s="4" t="str">
        <f>"Q"&amp;ROUNDUP(MONTH(SalesDataTable[[#This Row],[Order Date]])/3,0)</f>
        <v>Q3</v>
      </c>
      <c r="E1457" s="4" t="str">
        <f>TEXT(SalesDataTable[[#This Row],[Order Date]],"MMM")</f>
        <v>Jul</v>
      </c>
      <c r="F1457" s="4" t="s">
        <v>20</v>
      </c>
      <c r="G1457" s="4" t="s">
        <v>33</v>
      </c>
      <c r="H1457" s="4" t="s">
        <v>2</v>
      </c>
      <c r="I1457" s="4" t="s">
        <v>13</v>
      </c>
      <c r="J1457" s="4" t="s">
        <v>9</v>
      </c>
      <c r="K1457" s="4" t="s">
        <v>46</v>
      </c>
      <c r="L1457" s="9">
        <v>2</v>
      </c>
      <c r="M1457" s="6">
        <v>70.790000000000006</v>
      </c>
      <c r="N1457" s="7">
        <v>0</v>
      </c>
      <c r="O1457" s="6">
        <v>32.44</v>
      </c>
      <c r="P1457" s="6">
        <f t="shared" si="88"/>
        <v>141.58000000000001</v>
      </c>
      <c r="Q1457" s="6">
        <f t="shared" si="89"/>
        <v>64.88</v>
      </c>
      <c r="R1457" s="6">
        <f t="shared" si="90"/>
        <v>76.700000000000017</v>
      </c>
      <c r="S1457" s="8">
        <f t="shared" si="91"/>
        <v>0.541743184065546</v>
      </c>
      <c r="T1457" s="5">
        <f>YEAR(SalesDataTable[[#This Row],[Order Date]])</f>
        <v>2026</v>
      </c>
    </row>
    <row r="1458" spans="1:20" ht="15.6">
      <c r="A1458" s="2">
        <v>2009</v>
      </c>
      <c r="B1458" s="3">
        <v>46226</v>
      </c>
      <c r="C1458" s="13">
        <f>YEAR(SalesDataTable[[#This Row],[Order Date]])</f>
        <v>2026</v>
      </c>
      <c r="D1458" s="4" t="str">
        <f>"Q"&amp;ROUNDUP(MONTH(SalesDataTable[[#This Row],[Order Date]])/3,0)</f>
        <v>Q3</v>
      </c>
      <c r="E1458" s="4" t="str">
        <f>TEXT(SalesDataTable[[#This Row],[Order Date]],"MMM")</f>
        <v>Jul</v>
      </c>
      <c r="F1458" s="4" t="s">
        <v>11</v>
      </c>
      <c r="G1458" s="4" t="s">
        <v>39</v>
      </c>
      <c r="H1458" s="4" t="s">
        <v>2</v>
      </c>
      <c r="I1458" s="4" t="s">
        <v>13</v>
      </c>
      <c r="J1458" s="4" t="s">
        <v>14</v>
      </c>
      <c r="K1458" s="4" t="s">
        <v>32</v>
      </c>
      <c r="L1458" s="9">
        <v>2</v>
      </c>
      <c r="M1458" s="6">
        <v>46.41</v>
      </c>
      <c r="N1458" s="7">
        <v>0</v>
      </c>
      <c r="O1458" s="6">
        <v>18.600000000000001</v>
      </c>
      <c r="P1458" s="6">
        <f t="shared" si="88"/>
        <v>92.82</v>
      </c>
      <c r="Q1458" s="6">
        <f t="shared" si="89"/>
        <v>37.200000000000003</v>
      </c>
      <c r="R1458" s="6">
        <f t="shared" si="90"/>
        <v>55.61999999999999</v>
      </c>
      <c r="S1458" s="8">
        <f t="shared" si="91"/>
        <v>0.59922430510665803</v>
      </c>
      <c r="T1458" s="5">
        <f>YEAR(SalesDataTable[[#This Row],[Order Date]])</f>
        <v>2026</v>
      </c>
    </row>
    <row r="1459" spans="1:20" ht="15.6">
      <c r="A1459" s="2">
        <v>2838</v>
      </c>
      <c r="B1459" s="3">
        <v>46226</v>
      </c>
      <c r="C1459" s="13">
        <f>YEAR(SalesDataTable[[#This Row],[Order Date]])</f>
        <v>2026</v>
      </c>
      <c r="D1459" s="4" t="str">
        <f>"Q"&amp;ROUNDUP(MONTH(SalesDataTable[[#This Row],[Order Date]])/3,0)</f>
        <v>Q3</v>
      </c>
      <c r="E1459" s="4" t="str">
        <f>TEXT(SalesDataTable[[#This Row],[Order Date]],"MMM")</f>
        <v>Jul</v>
      </c>
      <c r="F1459" s="4" t="s">
        <v>20</v>
      </c>
      <c r="G1459" s="4" t="s">
        <v>47</v>
      </c>
      <c r="H1459" s="4" t="s">
        <v>28</v>
      </c>
      <c r="I1459" s="4" t="s">
        <v>13</v>
      </c>
      <c r="J1459" s="4" t="s">
        <v>9</v>
      </c>
      <c r="K1459" s="4" t="s">
        <v>46</v>
      </c>
      <c r="L1459" s="9">
        <v>1</v>
      </c>
      <c r="M1459" s="6">
        <v>69.75</v>
      </c>
      <c r="N1459" s="7">
        <v>0</v>
      </c>
      <c r="O1459" s="6">
        <v>33.299999999999997</v>
      </c>
      <c r="P1459" s="6">
        <f t="shared" si="88"/>
        <v>69.75</v>
      </c>
      <c r="Q1459" s="6">
        <f t="shared" si="89"/>
        <v>33.299999999999997</v>
      </c>
      <c r="R1459" s="6">
        <f t="shared" si="90"/>
        <v>36.450000000000003</v>
      </c>
      <c r="S1459" s="8">
        <f t="shared" si="91"/>
        <v>0.52258064516129032</v>
      </c>
      <c r="T1459" s="5">
        <f>YEAR(SalesDataTable[[#This Row],[Order Date]])</f>
        <v>2026</v>
      </c>
    </row>
    <row r="1460" spans="1:20" ht="15.6">
      <c r="A1460" s="2">
        <v>3730</v>
      </c>
      <c r="B1460" s="3">
        <v>46226</v>
      </c>
      <c r="C1460" s="13">
        <f>YEAR(SalesDataTable[[#This Row],[Order Date]])</f>
        <v>2026</v>
      </c>
      <c r="D1460" s="4" t="str">
        <f>"Q"&amp;ROUNDUP(MONTH(SalesDataTable[[#This Row],[Order Date]])/3,0)</f>
        <v>Q3</v>
      </c>
      <c r="E1460" s="4" t="str">
        <f>TEXT(SalesDataTable[[#This Row],[Order Date]],"MMM")</f>
        <v>Jul</v>
      </c>
      <c r="F1460" s="4" t="s">
        <v>0</v>
      </c>
      <c r="G1460" s="4" t="s">
        <v>50</v>
      </c>
      <c r="H1460" s="4" t="s">
        <v>19</v>
      </c>
      <c r="I1460" s="4" t="s">
        <v>16</v>
      </c>
      <c r="J1460" s="4" t="s">
        <v>4</v>
      </c>
      <c r="K1460" s="4" t="s">
        <v>26</v>
      </c>
      <c r="L1460" s="9">
        <v>3</v>
      </c>
      <c r="M1460" s="6">
        <v>40.81</v>
      </c>
      <c r="N1460" s="7">
        <v>0</v>
      </c>
      <c r="O1460" s="6">
        <v>16.86</v>
      </c>
      <c r="P1460" s="6">
        <f t="shared" si="88"/>
        <v>122.43</v>
      </c>
      <c r="Q1460" s="6">
        <f t="shared" si="89"/>
        <v>50.58</v>
      </c>
      <c r="R1460" s="6">
        <f t="shared" si="90"/>
        <v>71.850000000000009</v>
      </c>
      <c r="S1460" s="8">
        <f t="shared" si="91"/>
        <v>0.58686596422445481</v>
      </c>
      <c r="T1460" s="5">
        <f>YEAR(SalesDataTable[[#This Row],[Order Date]])</f>
        <v>2026</v>
      </c>
    </row>
    <row r="1461" spans="1:20" ht="15.6">
      <c r="A1461" s="2">
        <v>4287</v>
      </c>
      <c r="B1461" s="3">
        <v>46226</v>
      </c>
      <c r="C1461" s="13">
        <f>YEAR(SalesDataTable[[#This Row],[Order Date]])</f>
        <v>2026</v>
      </c>
      <c r="D1461" s="4" t="str">
        <f>"Q"&amp;ROUNDUP(MONTH(SalesDataTable[[#This Row],[Order Date]])/3,0)</f>
        <v>Q3</v>
      </c>
      <c r="E1461" s="4" t="str">
        <f>TEXT(SalesDataTable[[#This Row],[Order Date]],"MMM")</f>
        <v>Jul</v>
      </c>
      <c r="F1461" s="4" t="s">
        <v>20</v>
      </c>
      <c r="G1461" s="4" t="s">
        <v>33</v>
      </c>
      <c r="H1461" s="4" t="s">
        <v>28</v>
      </c>
      <c r="I1461" s="4" t="s">
        <v>3</v>
      </c>
      <c r="J1461" s="4" t="s">
        <v>9</v>
      </c>
      <c r="K1461" s="4" t="s">
        <v>37</v>
      </c>
      <c r="L1461" s="9">
        <v>5</v>
      </c>
      <c r="M1461" s="6">
        <v>156.69</v>
      </c>
      <c r="N1461" s="7">
        <v>0</v>
      </c>
      <c r="O1461" s="6">
        <v>80.489999999999995</v>
      </c>
      <c r="P1461" s="6">
        <f t="shared" si="88"/>
        <v>783.45</v>
      </c>
      <c r="Q1461" s="6">
        <f t="shared" si="89"/>
        <v>402.45</v>
      </c>
      <c r="R1461" s="6">
        <f t="shared" si="90"/>
        <v>381.00000000000006</v>
      </c>
      <c r="S1461" s="8">
        <f t="shared" si="91"/>
        <v>0.48631054949262881</v>
      </c>
      <c r="T1461" s="5">
        <f>YEAR(SalesDataTable[[#This Row],[Order Date]])</f>
        <v>2026</v>
      </c>
    </row>
    <row r="1462" spans="1:20" ht="15.6">
      <c r="A1462" s="2">
        <v>4297</v>
      </c>
      <c r="B1462" s="3">
        <v>46226</v>
      </c>
      <c r="C1462" s="13">
        <f>YEAR(SalesDataTable[[#This Row],[Order Date]])</f>
        <v>2026</v>
      </c>
      <c r="D1462" s="4" t="str">
        <f>"Q"&amp;ROUNDUP(MONTH(SalesDataTable[[#This Row],[Order Date]])/3,0)</f>
        <v>Q3</v>
      </c>
      <c r="E1462" s="4" t="str">
        <f>TEXT(SalesDataTable[[#This Row],[Order Date]],"MMM")</f>
        <v>Jul</v>
      </c>
      <c r="F1462" s="4" t="s">
        <v>6</v>
      </c>
      <c r="G1462" s="4" t="s">
        <v>27</v>
      </c>
      <c r="H1462" s="4" t="s">
        <v>28</v>
      </c>
      <c r="I1462" s="4" t="s">
        <v>3</v>
      </c>
      <c r="J1462" s="4" t="s">
        <v>14</v>
      </c>
      <c r="K1462" s="4" t="s">
        <v>48</v>
      </c>
      <c r="L1462" s="9">
        <v>1</v>
      </c>
      <c r="M1462" s="6">
        <v>168.59</v>
      </c>
      <c r="N1462" s="7">
        <v>0.1</v>
      </c>
      <c r="O1462" s="6">
        <v>88.8</v>
      </c>
      <c r="P1462" s="6">
        <f t="shared" si="88"/>
        <v>151.73099999999999</v>
      </c>
      <c r="Q1462" s="6">
        <f t="shared" si="89"/>
        <v>88.8</v>
      </c>
      <c r="R1462" s="6">
        <f t="shared" si="90"/>
        <v>62.930999999999997</v>
      </c>
      <c r="S1462" s="8">
        <f t="shared" si="91"/>
        <v>0.41475374181940405</v>
      </c>
      <c r="T1462" s="5">
        <f>YEAR(SalesDataTable[[#This Row],[Order Date]])</f>
        <v>2026</v>
      </c>
    </row>
    <row r="1463" spans="1:20" ht="15.6">
      <c r="A1463" s="2">
        <v>5118</v>
      </c>
      <c r="B1463" s="3">
        <v>46226</v>
      </c>
      <c r="C1463" s="13">
        <f>YEAR(SalesDataTable[[#This Row],[Order Date]])</f>
        <v>2026</v>
      </c>
      <c r="D1463" s="4" t="str">
        <f>"Q"&amp;ROUNDUP(MONTH(SalesDataTable[[#This Row],[Order Date]])/3,0)</f>
        <v>Q3</v>
      </c>
      <c r="E1463" s="4" t="str">
        <f>TEXT(SalesDataTable[[#This Row],[Order Date]],"MMM")</f>
        <v>Jul</v>
      </c>
      <c r="F1463" s="4" t="s">
        <v>6</v>
      </c>
      <c r="G1463" s="4" t="s">
        <v>43</v>
      </c>
      <c r="H1463" s="4" t="s">
        <v>2</v>
      </c>
      <c r="I1463" s="4" t="s">
        <v>16</v>
      </c>
      <c r="J1463" s="4" t="s">
        <v>14</v>
      </c>
      <c r="K1463" s="4" t="s">
        <v>15</v>
      </c>
      <c r="L1463" s="9">
        <v>5</v>
      </c>
      <c r="M1463" s="6">
        <v>36.880000000000003</v>
      </c>
      <c r="N1463" s="7">
        <v>0.1</v>
      </c>
      <c r="O1463" s="6">
        <v>13.76</v>
      </c>
      <c r="P1463" s="6">
        <f t="shared" si="88"/>
        <v>165.96</v>
      </c>
      <c r="Q1463" s="6">
        <f t="shared" si="89"/>
        <v>68.8</v>
      </c>
      <c r="R1463" s="6">
        <f t="shared" si="90"/>
        <v>97.160000000000011</v>
      </c>
      <c r="S1463" s="8">
        <f t="shared" si="91"/>
        <v>0.58544227524704751</v>
      </c>
      <c r="T1463" s="5">
        <f>YEAR(SalesDataTable[[#This Row],[Order Date]])</f>
        <v>2026</v>
      </c>
    </row>
    <row r="1464" spans="1:20" ht="15.6">
      <c r="A1464" s="2">
        <v>363</v>
      </c>
      <c r="B1464" s="3">
        <v>46227</v>
      </c>
      <c r="C1464" s="13">
        <f>YEAR(SalesDataTable[[#This Row],[Order Date]])</f>
        <v>2026</v>
      </c>
      <c r="D1464" s="4" t="str">
        <f>"Q"&amp;ROUNDUP(MONTH(SalesDataTable[[#This Row],[Order Date]])/3,0)</f>
        <v>Q3</v>
      </c>
      <c r="E1464" s="4" t="str">
        <f>TEXT(SalesDataTable[[#This Row],[Order Date]],"MMM")</f>
        <v>Jul</v>
      </c>
      <c r="F1464" s="4" t="s">
        <v>0</v>
      </c>
      <c r="G1464" s="4" t="s">
        <v>1</v>
      </c>
      <c r="H1464" s="4" t="s">
        <v>8</v>
      </c>
      <c r="I1464" s="4" t="s">
        <v>16</v>
      </c>
      <c r="J1464" s="4" t="s">
        <v>14</v>
      </c>
      <c r="K1464" s="4" t="s">
        <v>44</v>
      </c>
      <c r="L1464" s="9">
        <v>8</v>
      </c>
      <c r="M1464" s="6">
        <v>136.13</v>
      </c>
      <c r="N1464" s="7">
        <v>0.1</v>
      </c>
      <c r="O1464" s="6">
        <v>66.55</v>
      </c>
      <c r="P1464" s="6">
        <f t="shared" si="88"/>
        <v>980.13599999999997</v>
      </c>
      <c r="Q1464" s="6">
        <f t="shared" si="89"/>
        <v>532.4</v>
      </c>
      <c r="R1464" s="6">
        <f t="shared" si="90"/>
        <v>447.73599999999999</v>
      </c>
      <c r="S1464" s="8">
        <f t="shared" si="91"/>
        <v>0.45681007533648393</v>
      </c>
      <c r="T1464" s="5">
        <f>YEAR(SalesDataTable[[#This Row],[Order Date]])</f>
        <v>2026</v>
      </c>
    </row>
    <row r="1465" spans="1:20" ht="15.6">
      <c r="A1465" s="2">
        <v>4243</v>
      </c>
      <c r="B1465" s="3">
        <v>46227</v>
      </c>
      <c r="C1465" s="13">
        <f>YEAR(SalesDataTable[[#This Row],[Order Date]])</f>
        <v>2026</v>
      </c>
      <c r="D1465" s="4" t="str">
        <f>"Q"&amp;ROUNDUP(MONTH(SalesDataTable[[#This Row],[Order Date]])/3,0)</f>
        <v>Q3</v>
      </c>
      <c r="E1465" s="4" t="str">
        <f>TEXT(SalesDataTable[[#This Row],[Order Date]],"MMM")</f>
        <v>Jul</v>
      </c>
      <c r="F1465" s="4" t="s">
        <v>6</v>
      </c>
      <c r="G1465" s="4" t="s">
        <v>49</v>
      </c>
      <c r="H1465" s="4" t="s">
        <v>28</v>
      </c>
      <c r="I1465" s="4" t="s">
        <v>3</v>
      </c>
      <c r="J1465" s="4" t="s">
        <v>4</v>
      </c>
      <c r="K1465" s="4" t="s">
        <v>26</v>
      </c>
      <c r="L1465" s="9">
        <v>2</v>
      </c>
      <c r="M1465" s="6">
        <v>40.479999999999997</v>
      </c>
      <c r="N1465" s="7">
        <v>0.05</v>
      </c>
      <c r="O1465" s="6">
        <v>16.93</v>
      </c>
      <c r="P1465" s="6">
        <f t="shared" si="88"/>
        <v>76.911999999999992</v>
      </c>
      <c r="Q1465" s="6">
        <f t="shared" si="89"/>
        <v>33.86</v>
      </c>
      <c r="R1465" s="6">
        <f t="shared" si="90"/>
        <v>43.051999999999992</v>
      </c>
      <c r="S1465" s="8">
        <f t="shared" si="91"/>
        <v>0.5597566049511129</v>
      </c>
      <c r="T1465" s="5">
        <f>YEAR(SalesDataTable[[#This Row],[Order Date]])</f>
        <v>2026</v>
      </c>
    </row>
    <row r="1466" spans="1:20" ht="15.6">
      <c r="A1466" s="2">
        <v>4348</v>
      </c>
      <c r="B1466" s="3">
        <v>46227</v>
      </c>
      <c r="C1466" s="13">
        <f>YEAR(SalesDataTable[[#This Row],[Order Date]])</f>
        <v>2026</v>
      </c>
      <c r="D1466" s="4" t="str">
        <f>"Q"&amp;ROUNDUP(MONTH(SalesDataTable[[#This Row],[Order Date]])/3,0)</f>
        <v>Q3</v>
      </c>
      <c r="E1466" s="4" t="str">
        <f>TEXT(SalesDataTable[[#This Row],[Order Date]],"MMM")</f>
        <v>Jul</v>
      </c>
      <c r="F1466" s="4" t="s">
        <v>0</v>
      </c>
      <c r="G1466" s="4" t="s">
        <v>1</v>
      </c>
      <c r="H1466" s="4" t="s">
        <v>2</v>
      </c>
      <c r="I1466" s="4" t="s">
        <v>13</v>
      </c>
      <c r="J1466" s="4" t="s">
        <v>4</v>
      </c>
      <c r="K1466" s="4" t="s">
        <v>22</v>
      </c>
      <c r="L1466" s="9">
        <v>4</v>
      </c>
      <c r="M1466" s="6">
        <v>50.09</v>
      </c>
      <c r="N1466" s="7">
        <v>0</v>
      </c>
      <c r="O1466" s="6">
        <v>22.11</v>
      </c>
      <c r="P1466" s="6">
        <f t="shared" si="88"/>
        <v>200.36</v>
      </c>
      <c r="Q1466" s="6">
        <f t="shared" si="89"/>
        <v>88.44</v>
      </c>
      <c r="R1466" s="6">
        <f t="shared" si="90"/>
        <v>111.92000000000002</v>
      </c>
      <c r="S1466" s="8">
        <f t="shared" si="91"/>
        <v>0.55859452984627678</v>
      </c>
      <c r="T1466" s="5">
        <f>YEAR(SalesDataTable[[#This Row],[Order Date]])</f>
        <v>2026</v>
      </c>
    </row>
    <row r="1467" spans="1:20" ht="15.6">
      <c r="A1467" s="2">
        <v>4405</v>
      </c>
      <c r="B1467" s="3">
        <v>46227</v>
      </c>
      <c r="C1467" s="13">
        <f>YEAR(SalesDataTable[[#This Row],[Order Date]])</f>
        <v>2026</v>
      </c>
      <c r="D1467" s="4" t="str">
        <f>"Q"&amp;ROUNDUP(MONTH(SalesDataTable[[#This Row],[Order Date]])/3,0)</f>
        <v>Q3</v>
      </c>
      <c r="E1467" s="4" t="str">
        <f>TEXT(SalesDataTable[[#This Row],[Order Date]],"MMM")</f>
        <v>Jul</v>
      </c>
      <c r="F1467" s="4" t="s">
        <v>20</v>
      </c>
      <c r="G1467" s="4" t="s">
        <v>33</v>
      </c>
      <c r="H1467" s="4" t="s">
        <v>2</v>
      </c>
      <c r="I1467" s="4" t="s">
        <v>3</v>
      </c>
      <c r="J1467" s="4" t="s">
        <v>9</v>
      </c>
      <c r="K1467" s="4" t="s">
        <v>37</v>
      </c>
      <c r="L1467" s="9">
        <v>1</v>
      </c>
      <c r="M1467" s="6">
        <v>156.54</v>
      </c>
      <c r="N1467" s="7">
        <v>0.1</v>
      </c>
      <c r="O1467" s="6">
        <v>77.38</v>
      </c>
      <c r="P1467" s="6">
        <f t="shared" si="88"/>
        <v>140.886</v>
      </c>
      <c r="Q1467" s="6">
        <f t="shared" si="89"/>
        <v>77.38</v>
      </c>
      <c r="R1467" s="6">
        <f t="shared" si="90"/>
        <v>63.506</v>
      </c>
      <c r="S1467" s="8">
        <f t="shared" si="91"/>
        <v>0.4507616086765186</v>
      </c>
      <c r="T1467" s="5">
        <f>YEAR(SalesDataTable[[#This Row],[Order Date]])</f>
        <v>2026</v>
      </c>
    </row>
    <row r="1468" spans="1:20" ht="15.6">
      <c r="A1468" s="2">
        <v>4857</v>
      </c>
      <c r="B1468" s="3">
        <v>46227</v>
      </c>
      <c r="C1468" s="13">
        <f>YEAR(SalesDataTable[[#This Row],[Order Date]])</f>
        <v>2026</v>
      </c>
      <c r="D1468" s="4" t="str">
        <f>"Q"&amp;ROUNDUP(MONTH(SalesDataTable[[#This Row],[Order Date]])/3,0)</f>
        <v>Q3</v>
      </c>
      <c r="E1468" s="4" t="str">
        <f>TEXT(SalesDataTable[[#This Row],[Order Date]],"MMM")</f>
        <v>Jul</v>
      </c>
      <c r="F1468" s="4" t="s">
        <v>6</v>
      </c>
      <c r="G1468" s="4" t="s">
        <v>27</v>
      </c>
      <c r="H1468" s="4" t="s">
        <v>19</v>
      </c>
      <c r="I1468" s="4" t="s">
        <v>3</v>
      </c>
      <c r="J1468" s="4" t="s">
        <v>9</v>
      </c>
      <c r="K1468" s="4" t="s">
        <v>37</v>
      </c>
      <c r="L1468" s="9">
        <v>1</v>
      </c>
      <c r="M1468" s="6">
        <v>152.1</v>
      </c>
      <c r="N1468" s="7">
        <v>0.1</v>
      </c>
      <c r="O1468" s="6">
        <v>80.459999999999994</v>
      </c>
      <c r="P1468" s="6">
        <f t="shared" si="88"/>
        <v>136.88999999999999</v>
      </c>
      <c r="Q1468" s="6">
        <f t="shared" si="89"/>
        <v>80.459999999999994</v>
      </c>
      <c r="R1468" s="6">
        <f t="shared" si="90"/>
        <v>56.429999999999993</v>
      </c>
      <c r="S1468" s="8">
        <f t="shared" si="91"/>
        <v>0.41222879684418146</v>
      </c>
      <c r="T1468" s="5">
        <f>YEAR(SalesDataTable[[#This Row],[Order Date]])</f>
        <v>2026</v>
      </c>
    </row>
    <row r="1469" spans="1:20" ht="15.6">
      <c r="A1469" s="2">
        <v>87</v>
      </c>
      <c r="B1469" s="3">
        <v>46228</v>
      </c>
      <c r="C1469" s="13">
        <f>YEAR(SalesDataTable[[#This Row],[Order Date]])</f>
        <v>2026</v>
      </c>
      <c r="D1469" s="4" t="str">
        <f>"Q"&amp;ROUNDUP(MONTH(SalesDataTable[[#This Row],[Order Date]])/3,0)</f>
        <v>Q3</v>
      </c>
      <c r="E1469" s="4" t="str">
        <f>TEXT(SalesDataTable[[#This Row],[Order Date]],"MMM")</f>
        <v>Jul</v>
      </c>
      <c r="F1469" s="4" t="s">
        <v>6</v>
      </c>
      <c r="G1469" s="4" t="s">
        <v>41</v>
      </c>
      <c r="H1469" s="4" t="s">
        <v>2</v>
      </c>
      <c r="I1469" s="4" t="s">
        <v>3</v>
      </c>
      <c r="J1469" s="4" t="s">
        <v>9</v>
      </c>
      <c r="K1469" s="4" t="s">
        <v>37</v>
      </c>
      <c r="L1469" s="9">
        <v>1</v>
      </c>
      <c r="M1469" s="6">
        <v>155.35</v>
      </c>
      <c r="N1469" s="7">
        <v>0</v>
      </c>
      <c r="O1469" s="6">
        <v>80.47</v>
      </c>
      <c r="P1469" s="6">
        <f t="shared" si="88"/>
        <v>155.35</v>
      </c>
      <c r="Q1469" s="6">
        <f t="shared" si="89"/>
        <v>80.47</v>
      </c>
      <c r="R1469" s="6">
        <f t="shared" si="90"/>
        <v>74.88</v>
      </c>
      <c r="S1469" s="8">
        <f t="shared" si="91"/>
        <v>0.48200836820083681</v>
      </c>
      <c r="T1469" s="5">
        <f>YEAR(SalesDataTable[[#This Row],[Order Date]])</f>
        <v>2026</v>
      </c>
    </row>
    <row r="1470" spans="1:20" ht="15.6">
      <c r="A1470" s="2">
        <v>315</v>
      </c>
      <c r="B1470" s="3">
        <v>46228</v>
      </c>
      <c r="C1470" s="13">
        <f>YEAR(SalesDataTable[[#This Row],[Order Date]])</f>
        <v>2026</v>
      </c>
      <c r="D1470" s="4" t="str">
        <f>"Q"&amp;ROUNDUP(MONTH(SalesDataTable[[#This Row],[Order Date]])/3,0)</f>
        <v>Q3</v>
      </c>
      <c r="E1470" s="4" t="str">
        <f>TEXT(SalesDataTable[[#This Row],[Order Date]],"MMM")</f>
        <v>Jul</v>
      </c>
      <c r="F1470" s="4" t="s">
        <v>11</v>
      </c>
      <c r="G1470" s="4" t="s">
        <v>18</v>
      </c>
      <c r="H1470" s="4" t="s">
        <v>28</v>
      </c>
      <c r="I1470" s="4" t="s">
        <v>13</v>
      </c>
      <c r="J1470" s="4" t="s">
        <v>4</v>
      </c>
      <c r="K1470" s="4" t="s">
        <v>5</v>
      </c>
      <c r="L1470" s="9">
        <v>1</v>
      </c>
      <c r="M1470" s="6">
        <v>81.13</v>
      </c>
      <c r="N1470" s="7">
        <v>0.05</v>
      </c>
      <c r="O1470" s="6">
        <v>42.41</v>
      </c>
      <c r="P1470" s="6">
        <f t="shared" si="88"/>
        <v>77.073499999999996</v>
      </c>
      <c r="Q1470" s="6">
        <f t="shared" si="89"/>
        <v>42.41</v>
      </c>
      <c r="R1470" s="6">
        <f t="shared" si="90"/>
        <v>34.663499999999999</v>
      </c>
      <c r="S1470" s="8">
        <f t="shared" si="91"/>
        <v>0.44974602165465433</v>
      </c>
      <c r="T1470" s="5">
        <f>YEAR(SalesDataTable[[#This Row],[Order Date]])</f>
        <v>2026</v>
      </c>
    </row>
    <row r="1471" spans="1:20" ht="15.6">
      <c r="A1471" s="2">
        <v>970</v>
      </c>
      <c r="B1471" s="3">
        <v>46228</v>
      </c>
      <c r="C1471" s="13">
        <f>YEAR(SalesDataTable[[#This Row],[Order Date]])</f>
        <v>2026</v>
      </c>
      <c r="D1471" s="4" t="str">
        <f>"Q"&amp;ROUNDUP(MONTH(SalesDataTable[[#This Row],[Order Date]])/3,0)</f>
        <v>Q3</v>
      </c>
      <c r="E1471" s="4" t="str">
        <f>TEXT(SalesDataTable[[#This Row],[Order Date]],"MMM")</f>
        <v>Jul</v>
      </c>
      <c r="F1471" s="4" t="s">
        <v>6</v>
      </c>
      <c r="G1471" s="4" t="s">
        <v>41</v>
      </c>
      <c r="H1471" s="4" t="s">
        <v>2</v>
      </c>
      <c r="I1471" s="4" t="s">
        <v>13</v>
      </c>
      <c r="J1471" s="4" t="s">
        <v>9</v>
      </c>
      <c r="K1471" s="4" t="s">
        <v>17</v>
      </c>
      <c r="L1471" s="9">
        <v>1</v>
      </c>
      <c r="M1471" s="6">
        <v>145.87</v>
      </c>
      <c r="N1471" s="7">
        <v>0</v>
      </c>
      <c r="O1471" s="6">
        <v>81.430000000000007</v>
      </c>
      <c r="P1471" s="6">
        <f t="shared" si="88"/>
        <v>145.87</v>
      </c>
      <c r="Q1471" s="6">
        <f t="shared" si="89"/>
        <v>81.430000000000007</v>
      </c>
      <c r="R1471" s="6">
        <f t="shared" si="90"/>
        <v>64.44</v>
      </c>
      <c r="S1471" s="8">
        <f t="shared" si="91"/>
        <v>0.44176321382052508</v>
      </c>
      <c r="T1471" s="5">
        <f>YEAR(SalesDataTable[[#This Row],[Order Date]])</f>
        <v>2026</v>
      </c>
    </row>
    <row r="1472" spans="1:20" ht="15.6">
      <c r="A1472" s="2">
        <v>1891</v>
      </c>
      <c r="B1472" s="3">
        <v>46228</v>
      </c>
      <c r="C1472" s="13">
        <f>YEAR(SalesDataTable[[#This Row],[Order Date]])</f>
        <v>2026</v>
      </c>
      <c r="D1472" s="4" t="str">
        <f>"Q"&amp;ROUNDUP(MONTH(SalesDataTable[[#This Row],[Order Date]])/3,0)</f>
        <v>Q3</v>
      </c>
      <c r="E1472" s="4" t="str">
        <f>TEXT(SalesDataTable[[#This Row],[Order Date]],"MMM")</f>
        <v>Jul</v>
      </c>
      <c r="F1472" s="4" t="s">
        <v>6</v>
      </c>
      <c r="G1472" s="4" t="s">
        <v>43</v>
      </c>
      <c r="H1472" s="4" t="s">
        <v>2</v>
      </c>
      <c r="I1472" s="4" t="s">
        <v>13</v>
      </c>
      <c r="J1472" s="4" t="s">
        <v>9</v>
      </c>
      <c r="K1472" s="4" t="s">
        <v>37</v>
      </c>
      <c r="L1472" s="9">
        <v>6</v>
      </c>
      <c r="M1472" s="6">
        <v>151.88999999999999</v>
      </c>
      <c r="N1472" s="7">
        <v>0.15</v>
      </c>
      <c r="O1472" s="6">
        <v>76.83</v>
      </c>
      <c r="P1472" s="6">
        <f t="shared" si="88"/>
        <v>774.6389999999999</v>
      </c>
      <c r="Q1472" s="6">
        <f t="shared" si="89"/>
        <v>460.98</v>
      </c>
      <c r="R1472" s="6">
        <f t="shared" si="90"/>
        <v>313.65899999999988</v>
      </c>
      <c r="S1472" s="8">
        <f t="shared" si="91"/>
        <v>0.40490989996630677</v>
      </c>
      <c r="T1472" s="5">
        <f>YEAR(SalesDataTable[[#This Row],[Order Date]])</f>
        <v>2026</v>
      </c>
    </row>
    <row r="1473" spans="1:20" ht="15.6">
      <c r="A1473" s="2">
        <v>2148</v>
      </c>
      <c r="B1473" s="3">
        <v>46228</v>
      </c>
      <c r="C1473" s="13">
        <f>YEAR(SalesDataTable[[#This Row],[Order Date]])</f>
        <v>2026</v>
      </c>
      <c r="D1473" s="4" t="str">
        <f>"Q"&amp;ROUNDUP(MONTH(SalesDataTable[[#This Row],[Order Date]])/3,0)</f>
        <v>Q3</v>
      </c>
      <c r="E1473" s="4" t="str">
        <f>TEXT(SalesDataTable[[#This Row],[Order Date]],"MMM")</f>
        <v>Jul</v>
      </c>
      <c r="F1473" s="4" t="s">
        <v>11</v>
      </c>
      <c r="G1473" s="4" t="s">
        <v>39</v>
      </c>
      <c r="H1473" s="4" t="s">
        <v>2</v>
      </c>
      <c r="I1473" s="4" t="s">
        <v>13</v>
      </c>
      <c r="J1473" s="4" t="s">
        <v>34</v>
      </c>
      <c r="K1473" s="4" t="s">
        <v>35</v>
      </c>
      <c r="L1473" s="9">
        <v>2</v>
      </c>
      <c r="M1473" s="6">
        <v>41.14</v>
      </c>
      <c r="N1473" s="7">
        <v>0.1</v>
      </c>
      <c r="O1473" s="6">
        <v>14.84</v>
      </c>
      <c r="P1473" s="6">
        <f t="shared" si="88"/>
        <v>74.052000000000007</v>
      </c>
      <c r="Q1473" s="6">
        <f t="shared" si="89"/>
        <v>29.68</v>
      </c>
      <c r="R1473" s="6">
        <f t="shared" si="90"/>
        <v>44.372000000000007</v>
      </c>
      <c r="S1473" s="8">
        <f t="shared" si="91"/>
        <v>0.59920056176740677</v>
      </c>
      <c r="T1473" s="5">
        <f>YEAR(SalesDataTable[[#This Row],[Order Date]])</f>
        <v>2026</v>
      </c>
    </row>
    <row r="1474" spans="1:20" ht="15.6">
      <c r="A1474" s="2">
        <v>2467</v>
      </c>
      <c r="B1474" s="3">
        <v>46228</v>
      </c>
      <c r="C1474" s="13">
        <f>YEAR(SalesDataTable[[#This Row],[Order Date]])</f>
        <v>2026</v>
      </c>
      <c r="D1474" s="4" t="str">
        <f>"Q"&amp;ROUNDUP(MONTH(SalesDataTable[[#This Row],[Order Date]])/3,0)</f>
        <v>Q3</v>
      </c>
      <c r="E1474" s="4" t="str">
        <f>TEXT(SalesDataTable[[#This Row],[Order Date]],"MMM")</f>
        <v>Jul</v>
      </c>
      <c r="F1474" s="4" t="s">
        <v>20</v>
      </c>
      <c r="G1474" s="4" t="s">
        <v>21</v>
      </c>
      <c r="H1474" s="4" t="s">
        <v>19</v>
      </c>
      <c r="I1474" s="4" t="s">
        <v>3</v>
      </c>
      <c r="J1474" s="4" t="s">
        <v>4</v>
      </c>
      <c r="K1474" s="4" t="s">
        <v>22</v>
      </c>
      <c r="L1474" s="9">
        <v>1</v>
      </c>
      <c r="M1474" s="6">
        <v>49.5</v>
      </c>
      <c r="N1474" s="7">
        <v>0</v>
      </c>
      <c r="O1474" s="6">
        <v>21.83</v>
      </c>
      <c r="P1474" s="6">
        <f t="shared" ref="P1474:P1537" si="92">L1474*M1474*(1-N1474)</f>
        <v>49.5</v>
      </c>
      <c r="Q1474" s="6">
        <f t="shared" ref="Q1474:Q1537" si="93">L1474*O1474</f>
        <v>21.83</v>
      </c>
      <c r="R1474" s="6">
        <f t="shared" ref="R1474:R1537" si="94">P1474-Q1474</f>
        <v>27.67</v>
      </c>
      <c r="S1474" s="8">
        <f t="shared" ref="S1474:S1537" si="95">IFERROR(R1474/P1474,0)</f>
        <v>0.55898989898989904</v>
      </c>
      <c r="T1474" s="5">
        <f>YEAR(SalesDataTable[[#This Row],[Order Date]])</f>
        <v>2026</v>
      </c>
    </row>
    <row r="1475" spans="1:20" ht="15.6">
      <c r="A1475" s="2">
        <v>3710</v>
      </c>
      <c r="B1475" s="3">
        <v>46228</v>
      </c>
      <c r="C1475" s="13">
        <f>YEAR(SalesDataTable[[#This Row],[Order Date]])</f>
        <v>2026</v>
      </c>
      <c r="D1475" s="4" t="str">
        <f>"Q"&amp;ROUNDUP(MONTH(SalesDataTable[[#This Row],[Order Date]])/3,0)</f>
        <v>Q3</v>
      </c>
      <c r="E1475" s="4" t="str">
        <f>TEXT(SalesDataTable[[#This Row],[Order Date]],"MMM")</f>
        <v>Jul</v>
      </c>
      <c r="F1475" s="4" t="s">
        <v>20</v>
      </c>
      <c r="G1475" s="4" t="s">
        <v>31</v>
      </c>
      <c r="H1475" s="4" t="s">
        <v>2</v>
      </c>
      <c r="I1475" s="4" t="s">
        <v>13</v>
      </c>
      <c r="J1475" s="4" t="s">
        <v>14</v>
      </c>
      <c r="K1475" s="4" t="s">
        <v>32</v>
      </c>
      <c r="L1475" s="9">
        <v>2</v>
      </c>
      <c r="M1475" s="6">
        <v>46.48</v>
      </c>
      <c r="N1475" s="7">
        <v>0.05</v>
      </c>
      <c r="O1475" s="6">
        <v>18.760000000000002</v>
      </c>
      <c r="P1475" s="6">
        <f t="shared" si="92"/>
        <v>88.311999999999983</v>
      </c>
      <c r="Q1475" s="6">
        <f t="shared" si="93"/>
        <v>37.520000000000003</v>
      </c>
      <c r="R1475" s="6">
        <f t="shared" si="94"/>
        <v>50.79199999999998</v>
      </c>
      <c r="S1475" s="8">
        <f t="shared" si="95"/>
        <v>0.57514267596702584</v>
      </c>
      <c r="T1475" s="5">
        <f>YEAR(SalesDataTable[[#This Row],[Order Date]])</f>
        <v>2026</v>
      </c>
    </row>
    <row r="1476" spans="1:20" ht="15.6">
      <c r="A1476" s="2">
        <v>3714</v>
      </c>
      <c r="B1476" s="3">
        <v>46228</v>
      </c>
      <c r="C1476" s="13">
        <f>YEAR(SalesDataTable[[#This Row],[Order Date]])</f>
        <v>2026</v>
      </c>
      <c r="D1476" s="4" t="str">
        <f>"Q"&amp;ROUNDUP(MONTH(SalesDataTable[[#This Row],[Order Date]])/3,0)</f>
        <v>Q3</v>
      </c>
      <c r="E1476" s="4" t="str">
        <f>TEXT(SalesDataTable[[#This Row],[Order Date]],"MMM")</f>
        <v>Jul</v>
      </c>
      <c r="F1476" s="4" t="s">
        <v>11</v>
      </c>
      <c r="G1476" s="4" t="s">
        <v>12</v>
      </c>
      <c r="H1476" s="4" t="s">
        <v>28</v>
      </c>
      <c r="I1476" s="4" t="s">
        <v>3</v>
      </c>
      <c r="J1476" s="4" t="s">
        <v>14</v>
      </c>
      <c r="K1476" s="4" t="s">
        <v>15</v>
      </c>
      <c r="L1476" s="9">
        <v>1</v>
      </c>
      <c r="M1476" s="6">
        <v>36.909999999999997</v>
      </c>
      <c r="N1476" s="7">
        <v>0</v>
      </c>
      <c r="O1476" s="6">
        <v>13.56</v>
      </c>
      <c r="P1476" s="6">
        <f t="shared" si="92"/>
        <v>36.909999999999997</v>
      </c>
      <c r="Q1476" s="6">
        <f t="shared" si="93"/>
        <v>13.56</v>
      </c>
      <c r="R1476" s="6">
        <f t="shared" si="94"/>
        <v>23.349999999999994</v>
      </c>
      <c r="S1476" s="8">
        <f t="shared" si="95"/>
        <v>0.63261988620969922</v>
      </c>
      <c r="T1476" s="5">
        <f>YEAR(SalesDataTable[[#This Row],[Order Date]])</f>
        <v>2026</v>
      </c>
    </row>
    <row r="1477" spans="1:20" ht="15.6">
      <c r="A1477" s="2">
        <v>3893</v>
      </c>
      <c r="B1477" s="3">
        <v>46228</v>
      </c>
      <c r="C1477" s="13">
        <f>YEAR(SalesDataTable[[#This Row],[Order Date]])</f>
        <v>2026</v>
      </c>
      <c r="D1477" s="4" t="str">
        <f>"Q"&amp;ROUNDUP(MONTH(SalesDataTable[[#This Row],[Order Date]])/3,0)</f>
        <v>Q3</v>
      </c>
      <c r="E1477" s="4" t="str">
        <f>TEXT(SalesDataTable[[#This Row],[Order Date]],"MMM")</f>
        <v>Jul</v>
      </c>
      <c r="F1477" s="4" t="s">
        <v>0</v>
      </c>
      <c r="G1477" s="4" t="s">
        <v>1</v>
      </c>
      <c r="H1477" s="4" t="s">
        <v>2</v>
      </c>
      <c r="I1477" s="4" t="s">
        <v>3</v>
      </c>
      <c r="J1477" s="4" t="s">
        <v>14</v>
      </c>
      <c r="K1477" s="4" t="s">
        <v>15</v>
      </c>
      <c r="L1477" s="9">
        <v>1</v>
      </c>
      <c r="M1477" s="6">
        <v>35.6</v>
      </c>
      <c r="N1477" s="7">
        <v>0</v>
      </c>
      <c r="O1477" s="6">
        <v>13.91</v>
      </c>
      <c r="P1477" s="6">
        <f t="shared" si="92"/>
        <v>35.6</v>
      </c>
      <c r="Q1477" s="6">
        <f t="shared" si="93"/>
        <v>13.91</v>
      </c>
      <c r="R1477" s="6">
        <f t="shared" si="94"/>
        <v>21.69</v>
      </c>
      <c r="S1477" s="8">
        <f t="shared" si="95"/>
        <v>0.60926966292134832</v>
      </c>
      <c r="T1477" s="5">
        <f>YEAR(SalesDataTable[[#This Row],[Order Date]])</f>
        <v>2026</v>
      </c>
    </row>
    <row r="1478" spans="1:20" ht="15.6">
      <c r="A1478" s="2">
        <v>4136</v>
      </c>
      <c r="B1478" s="3">
        <v>46228</v>
      </c>
      <c r="C1478" s="13">
        <f>YEAR(SalesDataTable[[#This Row],[Order Date]])</f>
        <v>2026</v>
      </c>
      <c r="D1478" s="4" t="str">
        <f>"Q"&amp;ROUNDUP(MONTH(SalesDataTable[[#This Row],[Order Date]])/3,0)</f>
        <v>Q3</v>
      </c>
      <c r="E1478" s="4" t="str">
        <f>TEXT(SalesDataTable[[#This Row],[Order Date]],"MMM")</f>
        <v>Jul</v>
      </c>
      <c r="F1478" s="4" t="s">
        <v>6</v>
      </c>
      <c r="G1478" s="4" t="s">
        <v>41</v>
      </c>
      <c r="H1478" s="4" t="s">
        <v>19</v>
      </c>
      <c r="I1478" s="4" t="s">
        <v>13</v>
      </c>
      <c r="J1478" s="4" t="s">
        <v>4</v>
      </c>
      <c r="K1478" s="4" t="s">
        <v>5</v>
      </c>
      <c r="L1478" s="9">
        <v>2</v>
      </c>
      <c r="M1478" s="6">
        <v>80.25</v>
      </c>
      <c r="N1478" s="7">
        <v>0.05</v>
      </c>
      <c r="O1478" s="6">
        <v>42.39</v>
      </c>
      <c r="P1478" s="6">
        <f t="shared" si="92"/>
        <v>152.47499999999999</v>
      </c>
      <c r="Q1478" s="6">
        <f t="shared" si="93"/>
        <v>84.78</v>
      </c>
      <c r="R1478" s="6">
        <f t="shared" si="94"/>
        <v>67.694999999999993</v>
      </c>
      <c r="S1478" s="8">
        <f t="shared" si="95"/>
        <v>0.44397442203639936</v>
      </c>
      <c r="T1478" s="5">
        <f>YEAR(SalesDataTable[[#This Row],[Order Date]])</f>
        <v>2026</v>
      </c>
    </row>
    <row r="1479" spans="1:20" ht="15.6">
      <c r="A1479" s="2">
        <v>4212</v>
      </c>
      <c r="B1479" s="3">
        <v>46228</v>
      </c>
      <c r="C1479" s="13">
        <f>YEAR(SalesDataTable[[#This Row],[Order Date]])</f>
        <v>2026</v>
      </c>
      <c r="D1479" s="4" t="str">
        <f>"Q"&amp;ROUNDUP(MONTH(SalesDataTable[[#This Row],[Order Date]])/3,0)</f>
        <v>Q3</v>
      </c>
      <c r="E1479" s="4" t="str">
        <f>TEXT(SalesDataTable[[#This Row],[Order Date]],"MMM")</f>
        <v>Jul</v>
      </c>
      <c r="F1479" s="4" t="s">
        <v>0</v>
      </c>
      <c r="G1479" s="4" t="s">
        <v>1</v>
      </c>
      <c r="H1479" s="4" t="s">
        <v>28</v>
      </c>
      <c r="I1479" s="4" t="s">
        <v>3</v>
      </c>
      <c r="J1479" s="4" t="s">
        <v>14</v>
      </c>
      <c r="K1479" s="4" t="s">
        <v>32</v>
      </c>
      <c r="L1479" s="9">
        <v>2</v>
      </c>
      <c r="M1479" s="6">
        <v>47.52</v>
      </c>
      <c r="N1479" s="7">
        <v>0.1</v>
      </c>
      <c r="O1479" s="6">
        <v>17.86</v>
      </c>
      <c r="P1479" s="6">
        <f t="shared" si="92"/>
        <v>85.536000000000001</v>
      </c>
      <c r="Q1479" s="6">
        <f t="shared" si="93"/>
        <v>35.72</v>
      </c>
      <c r="R1479" s="6">
        <f t="shared" si="94"/>
        <v>49.816000000000003</v>
      </c>
      <c r="S1479" s="8">
        <f t="shared" si="95"/>
        <v>0.58239805462027683</v>
      </c>
      <c r="T1479" s="5">
        <f>YEAR(SalesDataTable[[#This Row],[Order Date]])</f>
        <v>2026</v>
      </c>
    </row>
    <row r="1480" spans="1:20" ht="15.6">
      <c r="A1480" s="2">
        <v>4332</v>
      </c>
      <c r="B1480" s="3">
        <v>46228</v>
      </c>
      <c r="C1480" s="13">
        <f>YEAR(SalesDataTable[[#This Row],[Order Date]])</f>
        <v>2026</v>
      </c>
      <c r="D1480" s="4" t="str">
        <f>"Q"&amp;ROUNDUP(MONTH(SalesDataTable[[#This Row],[Order Date]])/3,0)</f>
        <v>Q3</v>
      </c>
      <c r="E1480" s="4" t="str">
        <f>TEXT(SalesDataTable[[#This Row],[Order Date]],"MMM")</f>
        <v>Jul</v>
      </c>
      <c r="F1480" s="4" t="s">
        <v>20</v>
      </c>
      <c r="G1480" s="4" t="s">
        <v>47</v>
      </c>
      <c r="H1480" s="4" t="s">
        <v>2</v>
      </c>
      <c r="I1480" s="4" t="s">
        <v>13</v>
      </c>
      <c r="J1480" s="4" t="s">
        <v>14</v>
      </c>
      <c r="K1480" s="4" t="s">
        <v>48</v>
      </c>
      <c r="L1480" s="9">
        <v>2</v>
      </c>
      <c r="M1480" s="6">
        <v>164.58</v>
      </c>
      <c r="N1480" s="7">
        <v>0.1</v>
      </c>
      <c r="O1480" s="6">
        <v>86.55</v>
      </c>
      <c r="P1480" s="6">
        <f t="shared" si="92"/>
        <v>296.24400000000003</v>
      </c>
      <c r="Q1480" s="6">
        <f t="shared" si="93"/>
        <v>173.1</v>
      </c>
      <c r="R1480" s="6">
        <f t="shared" si="94"/>
        <v>123.14400000000003</v>
      </c>
      <c r="S1480" s="8">
        <f t="shared" si="95"/>
        <v>0.41568436829100341</v>
      </c>
      <c r="T1480" s="5">
        <f>YEAR(SalesDataTable[[#This Row],[Order Date]])</f>
        <v>2026</v>
      </c>
    </row>
    <row r="1481" spans="1:20" ht="15.6">
      <c r="A1481" s="2">
        <v>702</v>
      </c>
      <c r="B1481" s="3">
        <v>46229</v>
      </c>
      <c r="C1481" s="13">
        <f>YEAR(SalesDataTable[[#This Row],[Order Date]])</f>
        <v>2026</v>
      </c>
      <c r="D1481" s="4" t="str">
        <f>"Q"&amp;ROUNDUP(MONTH(SalesDataTable[[#This Row],[Order Date]])/3,0)</f>
        <v>Q3</v>
      </c>
      <c r="E1481" s="4" t="str">
        <f>TEXT(SalesDataTable[[#This Row],[Order Date]],"MMM")</f>
        <v>Jul</v>
      </c>
      <c r="F1481" s="4" t="s">
        <v>0</v>
      </c>
      <c r="G1481" s="4" t="s">
        <v>36</v>
      </c>
      <c r="H1481" s="4" t="s">
        <v>2</v>
      </c>
      <c r="I1481" s="4" t="s">
        <v>13</v>
      </c>
      <c r="J1481" s="4" t="s">
        <v>4</v>
      </c>
      <c r="K1481" s="4" t="s">
        <v>26</v>
      </c>
      <c r="L1481" s="9">
        <v>1</v>
      </c>
      <c r="M1481" s="6">
        <v>39.99</v>
      </c>
      <c r="N1481" s="7">
        <v>0.05</v>
      </c>
      <c r="O1481" s="6">
        <v>16.739999999999998</v>
      </c>
      <c r="P1481" s="6">
        <f t="shared" si="92"/>
        <v>37.990499999999997</v>
      </c>
      <c r="Q1481" s="6">
        <f t="shared" si="93"/>
        <v>16.739999999999998</v>
      </c>
      <c r="R1481" s="6">
        <f t="shared" si="94"/>
        <v>21.250499999999999</v>
      </c>
      <c r="S1481" s="8">
        <f t="shared" si="95"/>
        <v>0.55936352509179932</v>
      </c>
      <c r="T1481" s="5">
        <f>YEAR(SalesDataTable[[#This Row],[Order Date]])</f>
        <v>2026</v>
      </c>
    </row>
    <row r="1482" spans="1:20" ht="15.6">
      <c r="A1482" s="2">
        <v>1223</v>
      </c>
      <c r="B1482" s="3">
        <v>46229</v>
      </c>
      <c r="C1482" s="13">
        <f>YEAR(SalesDataTable[[#This Row],[Order Date]])</f>
        <v>2026</v>
      </c>
      <c r="D1482" s="4" t="str">
        <f>"Q"&amp;ROUNDUP(MONTH(SalesDataTable[[#This Row],[Order Date]])/3,0)</f>
        <v>Q3</v>
      </c>
      <c r="E1482" s="4" t="str">
        <f>TEXT(SalesDataTable[[#This Row],[Order Date]],"MMM")</f>
        <v>Jul</v>
      </c>
      <c r="F1482" s="4" t="s">
        <v>6</v>
      </c>
      <c r="G1482" s="4" t="s">
        <v>43</v>
      </c>
      <c r="H1482" s="4" t="s">
        <v>19</v>
      </c>
      <c r="I1482" s="4" t="s">
        <v>13</v>
      </c>
      <c r="J1482" s="4" t="s">
        <v>9</v>
      </c>
      <c r="K1482" s="4" t="s">
        <v>17</v>
      </c>
      <c r="L1482" s="9">
        <v>1</v>
      </c>
      <c r="M1482" s="6">
        <v>140.44</v>
      </c>
      <c r="N1482" s="7">
        <v>0</v>
      </c>
      <c r="O1482" s="6">
        <v>77.08</v>
      </c>
      <c r="P1482" s="6">
        <f t="shared" si="92"/>
        <v>140.44</v>
      </c>
      <c r="Q1482" s="6">
        <f t="shared" si="93"/>
        <v>77.08</v>
      </c>
      <c r="R1482" s="6">
        <f t="shared" si="94"/>
        <v>63.36</v>
      </c>
      <c r="S1482" s="8">
        <f t="shared" si="95"/>
        <v>0.45115351751637711</v>
      </c>
      <c r="T1482" s="5">
        <f>YEAR(SalesDataTable[[#This Row],[Order Date]])</f>
        <v>2026</v>
      </c>
    </row>
    <row r="1483" spans="1:20" ht="15.6">
      <c r="A1483" s="2">
        <v>1370</v>
      </c>
      <c r="B1483" s="3">
        <v>46229</v>
      </c>
      <c r="C1483" s="13">
        <f>YEAR(SalesDataTable[[#This Row],[Order Date]])</f>
        <v>2026</v>
      </c>
      <c r="D1483" s="4" t="str">
        <f>"Q"&amp;ROUNDUP(MONTH(SalesDataTable[[#This Row],[Order Date]])/3,0)</f>
        <v>Q3</v>
      </c>
      <c r="E1483" s="4" t="str">
        <f>TEXT(SalesDataTable[[#This Row],[Order Date]],"MMM")</f>
        <v>Jul</v>
      </c>
      <c r="F1483" s="4" t="s">
        <v>11</v>
      </c>
      <c r="G1483" s="4" t="s">
        <v>39</v>
      </c>
      <c r="H1483" s="4" t="s">
        <v>28</v>
      </c>
      <c r="I1483" s="4" t="s">
        <v>13</v>
      </c>
      <c r="J1483" s="4" t="s">
        <v>34</v>
      </c>
      <c r="K1483" s="4" t="s">
        <v>38</v>
      </c>
      <c r="L1483" s="9">
        <v>2</v>
      </c>
      <c r="M1483" s="6">
        <v>123.73</v>
      </c>
      <c r="N1483" s="7">
        <v>0.05</v>
      </c>
      <c r="O1483" s="6">
        <v>68.22</v>
      </c>
      <c r="P1483" s="6">
        <f t="shared" si="92"/>
        <v>235.08699999999999</v>
      </c>
      <c r="Q1483" s="6">
        <f t="shared" si="93"/>
        <v>136.44</v>
      </c>
      <c r="R1483" s="6">
        <f t="shared" si="94"/>
        <v>98.646999999999991</v>
      </c>
      <c r="S1483" s="8">
        <f t="shared" si="95"/>
        <v>0.41961911973014243</v>
      </c>
      <c r="T1483" s="5">
        <f>YEAR(SalesDataTable[[#This Row],[Order Date]])</f>
        <v>2026</v>
      </c>
    </row>
    <row r="1484" spans="1:20" ht="15.6">
      <c r="A1484" s="2">
        <v>3476</v>
      </c>
      <c r="B1484" s="3">
        <v>46229</v>
      </c>
      <c r="C1484" s="13">
        <f>YEAR(SalesDataTable[[#This Row],[Order Date]])</f>
        <v>2026</v>
      </c>
      <c r="D1484" s="4" t="str">
        <f>"Q"&amp;ROUNDUP(MONTH(SalesDataTable[[#This Row],[Order Date]])/3,0)</f>
        <v>Q3</v>
      </c>
      <c r="E1484" s="4" t="str">
        <f>TEXT(SalesDataTable[[#This Row],[Order Date]],"MMM")</f>
        <v>Jul</v>
      </c>
      <c r="F1484" s="4" t="s">
        <v>20</v>
      </c>
      <c r="G1484" s="4" t="s">
        <v>47</v>
      </c>
      <c r="H1484" s="4" t="s">
        <v>8</v>
      </c>
      <c r="I1484" s="4" t="s">
        <v>13</v>
      </c>
      <c r="J1484" s="4" t="s">
        <v>14</v>
      </c>
      <c r="K1484" s="4" t="s">
        <v>44</v>
      </c>
      <c r="L1484" s="9">
        <v>3</v>
      </c>
      <c r="M1484" s="6">
        <v>132.68</v>
      </c>
      <c r="N1484" s="7">
        <v>0.15</v>
      </c>
      <c r="O1484" s="6">
        <v>67.38</v>
      </c>
      <c r="P1484" s="6">
        <f t="shared" si="92"/>
        <v>338.334</v>
      </c>
      <c r="Q1484" s="6">
        <f t="shared" si="93"/>
        <v>202.14</v>
      </c>
      <c r="R1484" s="6">
        <f t="shared" si="94"/>
        <v>136.19400000000002</v>
      </c>
      <c r="S1484" s="8">
        <f t="shared" si="95"/>
        <v>0.40254304917625783</v>
      </c>
      <c r="T1484" s="5">
        <f>YEAR(SalesDataTable[[#This Row],[Order Date]])</f>
        <v>2026</v>
      </c>
    </row>
    <row r="1485" spans="1:20" ht="15.6">
      <c r="A1485" s="2">
        <v>4066</v>
      </c>
      <c r="B1485" s="3">
        <v>46229</v>
      </c>
      <c r="C1485" s="13">
        <f>YEAR(SalesDataTable[[#This Row],[Order Date]])</f>
        <v>2026</v>
      </c>
      <c r="D1485" s="4" t="str">
        <f>"Q"&amp;ROUNDUP(MONTH(SalesDataTable[[#This Row],[Order Date]])/3,0)</f>
        <v>Q3</v>
      </c>
      <c r="E1485" s="4" t="str">
        <f>TEXT(SalesDataTable[[#This Row],[Order Date]],"MMM")</f>
        <v>Jul</v>
      </c>
      <c r="F1485" s="4" t="s">
        <v>20</v>
      </c>
      <c r="G1485" s="4" t="s">
        <v>31</v>
      </c>
      <c r="H1485" s="4" t="s">
        <v>19</v>
      </c>
      <c r="I1485" s="4" t="s">
        <v>13</v>
      </c>
      <c r="J1485" s="4" t="s">
        <v>34</v>
      </c>
      <c r="K1485" s="4" t="s">
        <v>42</v>
      </c>
      <c r="L1485" s="9">
        <v>1</v>
      </c>
      <c r="M1485" s="6">
        <v>35.479999999999997</v>
      </c>
      <c r="N1485" s="7">
        <v>0.05</v>
      </c>
      <c r="O1485" s="6">
        <v>14.15</v>
      </c>
      <c r="P1485" s="6">
        <f t="shared" si="92"/>
        <v>33.705999999999996</v>
      </c>
      <c r="Q1485" s="6">
        <f t="shared" si="93"/>
        <v>14.15</v>
      </c>
      <c r="R1485" s="6">
        <f t="shared" si="94"/>
        <v>19.555999999999997</v>
      </c>
      <c r="S1485" s="8">
        <f t="shared" si="95"/>
        <v>0.58019343737020113</v>
      </c>
      <c r="T1485" s="5">
        <f>YEAR(SalesDataTable[[#This Row],[Order Date]])</f>
        <v>2026</v>
      </c>
    </row>
    <row r="1486" spans="1:20" ht="15.6">
      <c r="A1486" s="2">
        <v>4153</v>
      </c>
      <c r="B1486" s="3">
        <v>46229</v>
      </c>
      <c r="C1486" s="13">
        <f>YEAR(SalesDataTable[[#This Row],[Order Date]])</f>
        <v>2026</v>
      </c>
      <c r="D1486" s="4" t="str">
        <f>"Q"&amp;ROUNDUP(MONTH(SalesDataTable[[#This Row],[Order Date]])/3,0)</f>
        <v>Q3</v>
      </c>
      <c r="E1486" s="4" t="str">
        <f>TEXT(SalesDataTable[[#This Row],[Order Date]],"MMM")</f>
        <v>Jul</v>
      </c>
      <c r="F1486" s="4" t="s">
        <v>20</v>
      </c>
      <c r="G1486" s="4" t="s">
        <v>31</v>
      </c>
      <c r="H1486" s="4" t="s">
        <v>2</v>
      </c>
      <c r="I1486" s="4" t="s">
        <v>16</v>
      </c>
      <c r="J1486" s="4" t="s">
        <v>14</v>
      </c>
      <c r="K1486" s="4" t="s">
        <v>44</v>
      </c>
      <c r="L1486" s="9">
        <v>3</v>
      </c>
      <c r="M1486" s="6">
        <v>134.63</v>
      </c>
      <c r="N1486" s="7">
        <v>0</v>
      </c>
      <c r="O1486" s="6">
        <v>67.2</v>
      </c>
      <c r="P1486" s="6">
        <f t="shared" si="92"/>
        <v>403.89</v>
      </c>
      <c r="Q1486" s="6">
        <f t="shared" si="93"/>
        <v>201.60000000000002</v>
      </c>
      <c r="R1486" s="6">
        <f t="shared" si="94"/>
        <v>202.28999999999996</v>
      </c>
      <c r="S1486" s="8">
        <f t="shared" si="95"/>
        <v>0.50085419297333422</v>
      </c>
      <c r="T1486" s="5">
        <f>YEAR(SalesDataTable[[#This Row],[Order Date]])</f>
        <v>2026</v>
      </c>
    </row>
    <row r="1487" spans="1:20" ht="15.6">
      <c r="A1487" s="2">
        <v>379</v>
      </c>
      <c r="B1487" s="3">
        <v>46230</v>
      </c>
      <c r="C1487" s="13">
        <f>YEAR(SalesDataTable[[#This Row],[Order Date]])</f>
        <v>2026</v>
      </c>
      <c r="D1487" s="4" t="str">
        <f>"Q"&amp;ROUNDUP(MONTH(SalesDataTable[[#This Row],[Order Date]])/3,0)</f>
        <v>Q3</v>
      </c>
      <c r="E1487" s="4" t="str">
        <f>TEXT(SalesDataTable[[#This Row],[Order Date]],"MMM")</f>
        <v>Jul</v>
      </c>
      <c r="F1487" s="4" t="s">
        <v>0</v>
      </c>
      <c r="G1487" s="4" t="s">
        <v>36</v>
      </c>
      <c r="H1487" s="4" t="s">
        <v>28</v>
      </c>
      <c r="I1487" s="4" t="s">
        <v>13</v>
      </c>
      <c r="J1487" s="4" t="s">
        <v>9</v>
      </c>
      <c r="K1487" s="4" t="s">
        <v>46</v>
      </c>
      <c r="L1487" s="9">
        <v>3</v>
      </c>
      <c r="M1487" s="6">
        <v>72.03</v>
      </c>
      <c r="N1487" s="7">
        <v>0</v>
      </c>
      <c r="O1487" s="6">
        <v>32.46</v>
      </c>
      <c r="P1487" s="6">
        <f t="shared" si="92"/>
        <v>216.09</v>
      </c>
      <c r="Q1487" s="6">
        <f t="shared" si="93"/>
        <v>97.38</v>
      </c>
      <c r="R1487" s="6">
        <f t="shared" si="94"/>
        <v>118.71000000000001</v>
      </c>
      <c r="S1487" s="8">
        <f t="shared" si="95"/>
        <v>0.54935443565181175</v>
      </c>
      <c r="T1487" s="5">
        <f>YEAR(SalesDataTable[[#This Row],[Order Date]])</f>
        <v>2026</v>
      </c>
    </row>
    <row r="1488" spans="1:20" ht="15.6">
      <c r="A1488" s="2">
        <v>820</v>
      </c>
      <c r="B1488" s="3">
        <v>46230</v>
      </c>
      <c r="C1488" s="13">
        <f>YEAR(SalesDataTable[[#This Row],[Order Date]])</f>
        <v>2026</v>
      </c>
      <c r="D1488" s="4" t="str">
        <f>"Q"&amp;ROUNDUP(MONTH(SalesDataTable[[#This Row],[Order Date]])/3,0)</f>
        <v>Q3</v>
      </c>
      <c r="E1488" s="4" t="str">
        <f>TEXT(SalesDataTable[[#This Row],[Order Date]],"MMM")</f>
        <v>Jul</v>
      </c>
      <c r="F1488" s="4" t="s">
        <v>20</v>
      </c>
      <c r="G1488" s="4" t="s">
        <v>31</v>
      </c>
      <c r="H1488" s="4" t="s">
        <v>28</v>
      </c>
      <c r="I1488" s="4" t="s">
        <v>3</v>
      </c>
      <c r="J1488" s="4" t="s">
        <v>34</v>
      </c>
      <c r="K1488" s="4" t="s">
        <v>35</v>
      </c>
      <c r="L1488" s="9">
        <v>1</v>
      </c>
      <c r="M1488" s="6">
        <v>40.24</v>
      </c>
      <c r="N1488" s="7">
        <v>0</v>
      </c>
      <c r="O1488" s="6">
        <v>15.05</v>
      </c>
      <c r="P1488" s="6">
        <f t="shared" si="92"/>
        <v>40.24</v>
      </c>
      <c r="Q1488" s="6">
        <f t="shared" si="93"/>
        <v>15.05</v>
      </c>
      <c r="R1488" s="6">
        <f t="shared" si="94"/>
        <v>25.19</v>
      </c>
      <c r="S1488" s="8">
        <f t="shared" si="95"/>
        <v>0.62599403578528823</v>
      </c>
      <c r="T1488" s="5">
        <f>YEAR(SalesDataTable[[#This Row],[Order Date]])</f>
        <v>2026</v>
      </c>
    </row>
    <row r="1489" spans="1:20" ht="15.6">
      <c r="A1489" s="2">
        <v>2003</v>
      </c>
      <c r="B1489" s="3">
        <v>46230</v>
      </c>
      <c r="C1489" s="13">
        <f>YEAR(SalesDataTable[[#This Row],[Order Date]])</f>
        <v>2026</v>
      </c>
      <c r="D1489" s="4" t="str">
        <f>"Q"&amp;ROUNDUP(MONTH(SalesDataTable[[#This Row],[Order Date]])/3,0)</f>
        <v>Q3</v>
      </c>
      <c r="E1489" s="4" t="str">
        <f>TEXT(SalesDataTable[[#This Row],[Order Date]],"MMM")</f>
        <v>Jul</v>
      </c>
      <c r="F1489" s="4" t="s">
        <v>11</v>
      </c>
      <c r="G1489" s="4" t="s">
        <v>25</v>
      </c>
      <c r="H1489" s="4" t="s">
        <v>19</v>
      </c>
      <c r="I1489" s="4" t="s">
        <v>3</v>
      </c>
      <c r="J1489" s="4" t="s">
        <v>14</v>
      </c>
      <c r="K1489" s="4" t="s">
        <v>15</v>
      </c>
      <c r="L1489" s="9">
        <v>1</v>
      </c>
      <c r="M1489" s="6">
        <v>36.14</v>
      </c>
      <c r="N1489" s="7">
        <v>0</v>
      </c>
      <c r="O1489" s="6">
        <v>13.52</v>
      </c>
      <c r="P1489" s="6">
        <f t="shared" si="92"/>
        <v>36.14</v>
      </c>
      <c r="Q1489" s="6">
        <f t="shared" si="93"/>
        <v>13.52</v>
      </c>
      <c r="R1489" s="6">
        <f t="shared" si="94"/>
        <v>22.62</v>
      </c>
      <c r="S1489" s="8">
        <f t="shared" si="95"/>
        <v>0.62589928057553956</v>
      </c>
      <c r="T1489" s="5">
        <f>YEAR(SalesDataTable[[#This Row],[Order Date]])</f>
        <v>2026</v>
      </c>
    </row>
    <row r="1490" spans="1:20" ht="15.6">
      <c r="A1490" s="2">
        <v>2682</v>
      </c>
      <c r="B1490" s="3">
        <v>46230</v>
      </c>
      <c r="C1490" s="13">
        <f>YEAR(SalesDataTable[[#This Row],[Order Date]])</f>
        <v>2026</v>
      </c>
      <c r="D1490" s="4" t="str">
        <f>"Q"&amp;ROUNDUP(MONTH(SalesDataTable[[#This Row],[Order Date]])/3,0)</f>
        <v>Q3</v>
      </c>
      <c r="E1490" s="4" t="str">
        <f>TEXT(SalesDataTable[[#This Row],[Order Date]],"MMM")</f>
        <v>Jul</v>
      </c>
      <c r="F1490" s="4" t="s">
        <v>6</v>
      </c>
      <c r="G1490" s="4" t="s">
        <v>41</v>
      </c>
      <c r="H1490" s="4" t="s">
        <v>2</v>
      </c>
      <c r="I1490" s="4" t="s">
        <v>13</v>
      </c>
      <c r="J1490" s="4" t="s">
        <v>34</v>
      </c>
      <c r="K1490" s="4" t="s">
        <v>35</v>
      </c>
      <c r="L1490" s="9">
        <v>2</v>
      </c>
      <c r="M1490" s="6">
        <v>40.22</v>
      </c>
      <c r="N1490" s="7">
        <v>0.05</v>
      </c>
      <c r="O1490" s="6">
        <v>14.72</v>
      </c>
      <c r="P1490" s="6">
        <f t="shared" si="92"/>
        <v>76.417999999999992</v>
      </c>
      <c r="Q1490" s="6">
        <f t="shared" si="93"/>
        <v>29.44</v>
      </c>
      <c r="R1490" s="6">
        <f t="shared" si="94"/>
        <v>46.977999999999994</v>
      </c>
      <c r="S1490" s="8">
        <f t="shared" si="95"/>
        <v>0.61475045146431473</v>
      </c>
      <c r="T1490" s="5">
        <f>YEAR(SalesDataTable[[#This Row],[Order Date]])</f>
        <v>2026</v>
      </c>
    </row>
    <row r="1491" spans="1:20" ht="15.6">
      <c r="A1491" s="2">
        <v>3860</v>
      </c>
      <c r="B1491" s="3">
        <v>46230</v>
      </c>
      <c r="C1491" s="13">
        <f>YEAR(SalesDataTable[[#This Row],[Order Date]])</f>
        <v>2026</v>
      </c>
      <c r="D1491" s="4" t="str">
        <f>"Q"&amp;ROUNDUP(MONTH(SalesDataTable[[#This Row],[Order Date]])/3,0)</f>
        <v>Q3</v>
      </c>
      <c r="E1491" s="4" t="str">
        <f>TEXT(SalesDataTable[[#This Row],[Order Date]],"MMM")</f>
        <v>Jul</v>
      </c>
      <c r="F1491" s="4" t="s">
        <v>20</v>
      </c>
      <c r="G1491" s="4" t="s">
        <v>31</v>
      </c>
      <c r="H1491" s="4" t="s">
        <v>2</v>
      </c>
      <c r="I1491" s="4" t="s">
        <v>3</v>
      </c>
      <c r="J1491" s="4" t="s">
        <v>34</v>
      </c>
      <c r="K1491" s="4" t="s">
        <v>42</v>
      </c>
      <c r="L1491" s="9">
        <v>3</v>
      </c>
      <c r="M1491" s="6">
        <v>37.130000000000003</v>
      </c>
      <c r="N1491" s="7">
        <v>0.05</v>
      </c>
      <c r="O1491" s="6">
        <v>14.29</v>
      </c>
      <c r="P1491" s="6">
        <f t="shared" si="92"/>
        <v>105.82050000000001</v>
      </c>
      <c r="Q1491" s="6">
        <f t="shared" si="93"/>
        <v>42.87</v>
      </c>
      <c r="R1491" s="6">
        <f t="shared" si="94"/>
        <v>62.950500000000012</v>
      </c>
      <c r="S1491" s="8">
        <f t="shared" si="95"/>
        <v>0.59488000907196625</v>
      </c>
      <c r="T1491" s="5">
        <f>YEAR(SalesDataTable[[#This Row],[Order Date]])</f>
        <v>2026</v>
      </c>
    </row>
    <row r="1492" spans="1:20" ht="15.6">
      <c r="A1492" s="2">
        <v>4063</v>
      </c>
      <c r="B1492" s="3">
        <v>46230</v>
      </c>
      <c r="C1492" s="13">
        <f>YEAR(SalesDataTable[[#This Row],[Order Date]])</f>
        <v>2026</v>
      </c>
      <c r="D1492" s="4" t="str">
        <f>"Q"&amp;ROUNDUP(MONTH(SalesDataTable[[#This Row],[Order Date]])/3,0)</f>
        <v>Q3</v>
      </c>
      <c r="E1492" s="4" t="str">
        <f>TEXT(SalesDataTable[[#This Row],[Order Date]],"MMM")</f>
        <v>Jul</v>
      </c>
      <c r="F1492" s="4" t="s">
        <v>0</v>
      </c>
      <c r="G1492" s="4" t="s">
        <v>36</v>
      </c>
      <c r="H1492" s="4" t="s">
        <v>2</v>
      </c>
      <c r="I1492" s="4" t="s">
        <v>13</v>
      </c>
      <c r="J1492" s="4" t="s">
        <v>23</v>
      </c>
      <c r="K1492" s="4" t="s">
        <v>51</v>
      </c>
      <c r="L1492" s="9">
        <v>4</v>
      </c>
      <c r="M1492" s="6">
        <v>125.07</v>
      </c>
      <c r="N1492" s="7">
        <v>0.05</v>
      </c>
      <c r="O1492" s="6">
        <v>60</v>
      </c>
      <c r="P1492" s="6">
        <f t="shared" si="92"/>
        <v>475.26599999999996</v>
      </c>
      <c r="Q1492" s="6">
        <f t="shared" si="93"/>
        <v>240</v>
      </c>
      <c r="R1492" s="6">
        <f t="shared" si="94"/>
        <v>235.26599999999996</v>
      </c>
      <c r="S1492" s="8">
        <f t="shared" si="95"/>
        <v>0.4950196311118405</v>
      </c>
      <c r="T1492" s="5">
        <f>YEAR(SalesDataTable[[#This Row],[Order Date]])</f>
        <v>2026</v>
      </c>
    </row>
    <row r="1493" spans="1:20" ht="15.6">
      <c r="A1493" s="2">
        <v>4474</v>
      </c>
      <c r="B1493" s="3">
        <v>46230</v>
      </c>
      <c r="C1493" s="13">
        <f>YEAR(SalesDataTable[[#This Row],[Order Date]])</f>
        <v>2026</v>
      </c>
      <c r="D1493" s="4" t="str">
        <f>"Q"&amp;ROUNDUP(MONTH(SalesDataTable[[#This Row],[Order Date]])/3,0)</f>
        <v>Q3</v>
      </c>
      <c r="E1493" s="4" t="str">
        <f>TEXT(SalesDataTable[[#This Row],[Order Date]],"MMM")</f>
        <v>Jul</v>
      </c>
      <c r="F1493" s="4" t="s">
        <v>20</v>
      </c>
      <c r="G1493" s="4" t="s">
        <v>47</v>
      </c>
      <c r="H1493" s="4" t="s">
        <v>8</v>
      </c>
      <c r="I1493" s="4" t="s">
        <v>3</v>
      </c>
      <c r="J1493" s="4" t="s">
        <v>34</v>
      </c>
      <c r="K1493" s="4" t="s">
        <v>38</v>
      </c>
      <c r="L1493" s="9">
        <v>5</v>
      </c>
      <c r="M1493" s="6">
        <v>122.14</v>
      </c>
      <c r="N1493" s="7">
        <v>0.05</v>
      </c>
      <c r="O1493" s="6">
        <v>70.64</v>
      </c>
      <c r="P1493" s="6">
        <f t="shared" si="92"/>
        <v>580.16499999999996</v>
      </c>
      <c r="Q1493" s="6">
        <f t="shared" si="93"/>
        <v>353.2</v>
      </c>
      <c r="R1493" s="6">
        <f t="shared" si="94"/>
        <v>226.96499999999997</v>
      </c>
      <c r="S1493" s="8">
        <f t="shared" si="95"/>
        <v>0.39120767367903958</v>
      </c>
      <c r="T1493" s="5">
        <f>YEAR(SalesDataTable[[#This Row],[Order Date]])</f>
        <v>2026</v>
      </c>
    </row>
    <row r="1494" spans="1:20" ht="15.6">
      <c r="A1494" s="2">
        <v>21</v>
      </c>
      <c r="B1494" s="3">
        <v>46231</v>
      </c>
      <c r="C1494" s="13">
        <f>YEAR(SalesDataTable[[#This Row],[Order Date]])</f>
        <v>2026</v>
      </c>
      <c r="D1494" s="4" t="str">
        <f>"Q"&amp;ROUNDUP(MONTH(SalesDataTable[[#This Row],[Order Date]])/3,0)</f>
        <v>Q3</v>
      </c>
      <c r="E1494" s="4" t="str">
        <f>TEXT(SalesDataTable[[#This Row],[Order Date]],"MMM")</f>
        <v>Jul</v>
      </c>
      <c r="F1494" s="4" t="s">
        <v>6</v>
      </c>
      <c r="G1494" s="4" t="s">
        <v>41</v>
      </c>
      <c r="H1494" s="4" t="s">
        <v>2</v>
      </c>
      <c r="I1494" s="4" t="s">
        <v>16</v>
      </c>
      <c r="J1494" s="4" t="s">
        <v>23</v>
      </c>
      <c r="K1494" s="4" t="s">
        <v>51</v>
      </c>
      <c r="L1494" s="9">
        <v>1</v>
      </c>
      <c r="M1494" s="6">
        <v>120.09</v>
      </c>
      <c r="N1494" s="7">
        <v>0</v>
      </c>
      <c r="O1494" s="6">
        <v>62.18</v>
      </c>
      <c r="P1494" s="6">
        <f t="shared" si="92"/>
        <v>120.09</v>
      </c>
      <c r="Q1494" s="6">
        <f t="shared" si="93"/>
        <v>62.18</v>
      </c>
      <c r="R1494" s="6">
        <f t="shared" si="94"/>
        <v>57.910000000000004</v>
      </c>
      <c r="S1494" s="8">
        <f t="shared" si="95"/>
        <v>0.48222166708302111</v>
      </c>
      <c r="T1494" s="5">
        <f>YEAR(SalesDataTable[[#This Row],[Order Date]])</f>
        <v>2026</v>
      </c>
    </row>
    <row r="1495" spans="1:20" ht="15.6">
      <c r="A1495" s="2">
        <v>368</v>
      </c>
      <c r="B1495" s="3">
        <v>46231</v>
      </c>
      <c r="C1495" s="13">
        <f>YEAR(SalesDataTable[[#This Row],[Order Date]])</f>
        <v>2026</v>
      </c>
      <c r="D1495" s="4" t="str">
        <f>"Q"&amp;ROUNDUP(MONTH(SalesDataTable[[#This Row],[Order Date]])/3,0)</f>
        <v>Q3</v>
      </c>
      <c r="E1495" s="4" t="str">
        <f>TEXT(SalesDataTable[[#This Row],[Order Date]],"MMM")</f>
        <v>Jul</v>
      </c>
      <c r="F1495" s="4" t="s">
        <v>20</v>
      </c>
      <c r="G1495" s="4" t="s">
        <v>21</v>
      </c>
      <c r="H1495" s="4" t="s">
        <v>28</v>
      </c>
      <c r="I1495" s="4" t="s">
        <v>3</v>
      </c>
      <c r="J1495" s="4" t="s">
        <v>4</v>
      </c>
      <c r="K1495" s="4" t="s">
        <v>30</v>
      </c>
      <c r="L1495" s="9">
        <v>6</v>
      </c>
      <c r="M1495" s="6">
        <v>102.75</v>
      </c>
      <c r="N1495" s="7">
        <v>0</v>
      </c>
      <c r="O1495" s="6">
        <v>51.55</v>
      </c>
      <c r="P1495" s="6">
        <f t="shared" si="92"/>
        <v>616.5</v>
      </c>
      <c r="Q1495" s="6">
        <f t="shared" si="93"/>
        <v>309.29999999999995</v>
      </c>
      <c r="R1495" s="6">
        <f t="shared" si="94"/>
        <v>307.20000000000005</v>
      </c>
      <c r="S1495" s="8">
        <f t="shared" si="95"/>
        <v>0.49829683698296845</v>
      </c>
      <c r="T1495" s="5">
        <f>YEAR(SalesDataTable[[#This Row],[Order Date]])</f>
        <v>2026</v>
      </c>
    </row>
    <row r="1496" spans="1:20" ht="15.6">
      <c r="A1496" s="2">
        <v>457</v>
      </c>
      <c r="B1496" s="3">
        <v>46231</v>
      </c>
      <c r="C1496" s="13">
        <f>YEAR(SalesDataTable[[#This Row],[Order Date]])</f>
        <v>2026</v>
      </c>
      <c r="D1496" s="4" t="str">
        <f>"Q"&amp;ROUNDUP(MONTH(SalesDataTable[[#This Row],[Order Date]])/3,0)</f>
        <v>Q3</v>
      </c>
      <c r="E1496" s="4" t="str">
        <f>TEXT(SalesDataTable[[#This Row],[Order Date]],"MMM")</f>
        <v>Jul</v>
      </c>
      <c r="F1496" s="4" t="s">
        <v>11</v>
      </c>
      <c r="G1496" s="4" t="s">
        <v>12</v>
      </c>
      <c r="H1496" s="4" t="s">
        <v>2</v>
      </c>
      <c r="I1496" s="4" t="s">
        <v>3</v>
      </c>
      <c r="J1496" s="4" t="s">
        <v>23</v>
      </c>
      <c r="K1496" s="4" t="s">
        <v>29</v>
      </c>
      <c r="L1496" s="9">
        <v>4</v>
      </c>
      <c r="M1496" s="6">
        <v>191.15</v>
      </c>
      <c r="N1496" s="7">
        <v>0</v>
      </c>
      <c r="O1496" s="6">
        <v>105.01</v>
      </c>
      <c r="P1496" s="6">
        <f t="shared" si="92"/>
        <v>764.6</v>
      </c>
      <c r="Q1496" s="6">
        <f t="shared" si="93"/>
        <v>420.04</v>
      </c>
      <c r="R1496" s="6">
        <f t="shared" si="94"/>
        <v>344.56</v>
      </c>
      <c r="S1496" s="8">
        <f t="shared" si="95"/>
        <v>0.45064085796494896</v>
      </c>
      <c r="T1496" s="5">
        <f>YEAR(SalesDataTable[[#This Row],[Order Date]])</f>
        <v>2026</v>
      </c>
    </row>
    <row r="1497" spans="1:20" ht="15.6">
      <c r="A1497" s="2">
        <v>1516</v>
      </c>
      <c r="B1497" s="3">
        <v>46231</v>
      </c>
      <c r="C1497" s="13">
        <f>YEAR(SalesDataTable[[#This Row],[Order Date]])</f>
        <v>2026</v>
      </c>
      <c r="D1497" s="4" t="str">
        <f>"Q"&amp;ROUNDUP(MONTH(SalesDataTable[[#This Row],[Order Date]])/3,0)</f>
        <v>Q3</v>
      </c>
      <c r="E1497" s="4" t="str">
        <f>TEXT(SalesDataTable[[#This Row],[Order Date]],"MMM")</f>
        <v>Jul</v>
      </c>
      <c r="F1497" s="4" t="s">
        <v>0</v>
      </c>
      <c r="G1497" s="4" t="s">
        <v>36</v>
      </c>
      <c r="H1497" s="4" t="s">
        <v>2</v>
      </c>
      <c r="I1497" s="4" t="s">
        <v>16</v>
      </c>
      <c r="J1497" s="4" t="s">
        <v>34</v>
      </c>
      <c r="K1497" s="4" t="s">
        <v>35</v>
      </c>
      <c r="L1497" s="9">
        <v>2</v>
      </c>
      <c r="M1497" s="6">
        <v>40.15</v>
      </c>
      <c r="N1497" s="7">
        <v>0.1</v>
      </c>
      <c r="O1497" s="6">
        <v>14.86</v>
      </c>
      <c r="P1497" s="6">
        <f t="shared" si="92"/>
        <v>72.27</v>
      </c>
      <c r="Q1497" s="6">
        <f t="shared" si="93"/>
        <v>29.72</v>
      </c>
      <c r="R1497" s="6">
        <f t="shared" si="94"/>
        <v>42.55</v>
      </c>
      <c r="S1497" s="8">
        <f t="shared" si="95"/>
        <v>0.58876435588764353</v>
      </c>
      <c r="T1497" s="5">
        <f>YEAR(SalesDataTable[[#This Row],[Order Date]])</f>
        <v>2026</v>
      </c>
    </row>
    <row r="1498" spans="1:20" ht="15.6">
      <c r="A1498" s="2">
        <v>2266</v>
      </c>
      <c r="B1498" s="3">
        <v>46231</v>
      </c>
      <c r="C1498" s="13">
        <f>YEAR(SalesDataTable[[#This Row],[Order Date]])</f>
        <v>2026</v>
      </c>
      <c r="D1498" s="4" t="str">
        <f>"Q"&amp;ROUNDUP(MONTH(SalesDataTable[[#This Row],[Order Date]])/3,0)</f>
        <v>Q3</v>
      </c>
      <c r="E1498" s="4" t="str">
        <f>TEXT(SalesDataTable[[#This Row],[Order Date]],"MMM")</f>
        <v>Jul</v>
      </c>
      <c r="F1498" s="4" t="s">
        <v>6</v>
      </c>
      <c r="G1498" s="4" t="s">
        <v>41</v>
      </c>
      <c r="H1498" s="4" t="s">
        <v>28</v>
      </c>
      <c r="I1498" s="4" t="s">
        <v>16</v>
      </c>
      <c r="J1498" s="4" t="s">
        <v>23</v>
      </c>
      <c r="K1498" s="4" t="s">
        <v>40</v>
      </c>
      <c r="L1498" s="9">
        <v>1</v>
      </c>
      <c r="M1498" s="6">
        <v>83.05</v>
      </c>
      <c r="N1498" s="7">
        <v>0</v>
      </c>
      <c r="O1498" s="6">
        <v>38.86</v>
      </c>
      <c r="P1498" s="6">
        <f t="shared" si="92"/>
        <v>83.05</v>
      </c>
      <c r="Q1498" s="6">
        <f t="shared" si="93"/>
        <v>38.86</v>
      </c>
      <c r="R1498" s="6">
        <f t="shared" si="94"/>
        <v>44.19</v>
      </c>
      <c r="S1498" s="8">
        <f t="shared" si="95"/>
        <v>0.53208910295003009</v>
      </c>
      <c r="T1498" s="5">
        <f>YEAR(SalesDataTable[[#This Row],[Order Date]])</f>
        <v>2026</v>
      </c>
    </row>
    <row r="1499" spans="1:20" ht="15.6">
      <c r="A1499" s="2">
        <v>2802</v>
      </c>
      <c r="B1499" s="3">
        <v>46231</v>
      </c>
      <c r="C1499" s="13">
        <f>YEAR(SalesDataTable[[#This Row],[Order Date]])</f>
        <v>2026</v>
      </c>
      <c r="D1499" s="4" t="str">
        <f>"Q"&amp;ROUNDUP(MONTH(SalesDataTable[[#This Row],[Order Date]])/3,0)</f>
        <v>Q3</v>
      </c>
      <c r="E1499" s="4" t="str">
        <f>TEXT(SalesDataTable[[#This Row],[Order Date]],"MMM")</f>
        <v>Jul</v>
      </c>
      <c r="F1499" s="4" t="s">
        <v>0</v>
      </c>
      <c r="G1499" s="4" t="s">
        <v>36</v>
      </c>
      <c r="H1499" s="4" t="s">
        <v>2</v>
      </c>
      <c r="I1499" s="4" t="s">
        <v>3</v>
      </c>
      <c r="J1499" s="4" t="s">
        <v>9</v>
      </c>
      <c r="K1499" s="4" t="s">
        <v>17</v>
      </c>
      <c r="L1499" s="9">
        <v>2</v>
      </c>
      <c r="M1499" s="6">
        <v>146.22999999999999</v>
      </c>
      <c r="N1499" s="7">
        <v>0</v>
      </c>
      <c r="O1499" s="6">
        <v>79.040000000000006</v>
      </c>
      <c r="P1499" s="6">
        <f t="shared" si="92"/>
        <v>292.45999999999998</v>
      </c>
      <c r="Q1499" s="6">
        <f t="shared" si="93"/>
        <v>158.08000000000001</v>
      </c>
      <c r="R1499" s="6">
        <f t="shared" si="94"/>
        <v>134.37999999999997</v>
      </c>
      <c r="S1499" s="8">
        <f t="shared" si="95"/>
        <v>0.45948163851466861</v>
      </c>
      <c r="T1499" s="5">
        <f>YEAR(SalesDataTable[[#This Row],[Order Date]])</f>
        <v>2026</v>
      </c>
    </row>
    <row r="1500" spans="1:20" ht="15.6">
      <c r="A1500" s="2">
        <v>3604</v>
      </c>
      <c r="B1500" s="3">
        <v>46231</v>
      </c>
      <c r="C1500" s="13">
        <f>YEAR(SalesDataTable[[#This Row],[Order Date]])</f>
        <v>2026</v>
      </c>
      <c r="D1500" s="4" t="str">
        <f>"Q"&amp;ROUNDUP(MONTH(SalesDataTable[[#This Row],[Order Date]])/3,0)</f>
        <v>Q3</v>
      </c>
      <c r="E1500" s="4" t="str">
        <f>TEXT(SalesDataTable[[#This Row],[Order Date]],"MMM")</f>
        <v>Jul</v>
      </c>
      <c r="F1500" s="4" t="s">
        <v>6</v>
      </c>
      <c r="G1500" s="4" t="s">
        <v>49</v>
      </c>
      <c r="H1500" s="4" t="s">
        <v>2</v>
      </c>
      <c r="I1500" s="4" t="s">
        <v>3</v>
      </c>
      <c r="J1500" s="4" t="s">
        <v>9</v>
      </c>
      <c r="K1500" s="4" t="s">
        <v>17</v>
      </c>
      <c r="L1500" s="9">
        <v>2</v>
      </c>
      <c r="M1500" s="6">
        <v>144.09</v>
      </c>
      <c r="N1500" s="7">
        <v>0</v>
      </c>
      <c r="O1500" s="6">
        <v>77.67</v>
      </c>
      <c r="P1500" s="6">
        <f t="shared" si="92"/>
        <v>288.18</v>
      </c>
      <c r="Q1500" s="6">
        <f t="shared" si="93"/>
        <v>155.34</v>
      </c>
      <c r="R1500" s="6">
        <f t="shared" si="94"/>
        <v>132.84</v>
      </c>
      <c r="S1500" s="8">
        <f t="shared" si="95"/>
        <v>0.46096189881324173</v>
      </c>
      <c r="T1500" s="5">
        <f>YEAR(SalesDataTable[[#This Row],[Order Date]])</f>
        <v>2026</v>
      </c>
    </row>
    <row r="1501" spans="1:20" ht="15.6">
      <c r="A1501" s="2">
        <v>3644</v>
      </c>
      <c r="B1501" s="3">
        <v>46231</v>
      </c>
      <c r="C1501" s="13">
        <f>YEAR(SalesDataTable[[#This Row],[Order Date]])</f>
        <v>2026</v>
      </c>
      <c r="D1501" s="4" t="str">
        <f>"Q"&amp;ROUNDUP(MONTH(SalesDataTable[[#This Row],[Order Date]])/3,0)</f>
        <v>Q3</v>
      </c>
      <c r="E1501" s="4" t="str">
        <f>TEXT(SalesDataTable[[#This Row],[Order Date]],"MMM")</f>
        <v>Jul</v>
      </c>
      <c r="F1501" s="4" t="s">
        <v>11</v>
      </c>
      <c r="G1501" s="4" t="s">
        <v>39</v>
      </c>
      <c r="H1501" s="4" t="s">
        <v>19</v>
      </c>
      <c r="I1501" s="4" t="s">
        <v>16</v>
      </c>
      <c r="J1501" s="4" t="s">
        <v>9</v>
      </c>
      <c r="K1501" s="4" t="s">
        <v>10</v>
      </c>
      <c r="L1501" s="9">
        <v>3</v>
      </c>
      <c r="M1501" s="6">
        <v>93.01</v>
      </c>
      <c r="N1501" s="7">
        <v>0.15</v>
      </c>
      <c r="O1501" s="6">
        <v>46.68</v>
      </c>
      <c r="P1501" s="6">
        <f t="shared" si="92"/>
        <v>237.17550000000003</v>
      </c>
      <c r="Q1501" s="6">
        <f t="shared" si="93"/>
        <v>140.04</v>
      </c>
      <c r="R1501" s="6">
        <f t="shared" si="94"/>
        <v>97.135500000000036</v>
      </c>
      <c r="S1501" s="8">
        <f t="shared" si="95"/>
        <v>0.4095511551572571</v>
      </c>
      <c r="T1501" s="5">
        <f>YEAR(SalesDataTable[[#This Row],[Order Date]])</f>
        <v>2026</v>
      </c>
    </row>
    <row r="1502" spans="1:20" ht="15.6">
      <c r="A1502" s="2">
        <v>4271</v>
      </c>
      <c r="B1502" s="3">
        <v>46231</v>
      </c>
      <c r="C1502" s="13">
        <f>YEAR(SalesDataTable[[#This Row],[Order Date]])</f>
        <v>2026</v>
      </c>
      <c r="D1502" s="4" t="str">
        <f>"Q"&amp;ROUNDUP(MONTH(SalesDataTable[[#This Row],[Order Date]])/3,0)</f>
        <v>Q3</v>
      </c>
      <c r="E1502" s="4" t="str">
        <f>TEXT(SalesDataTable[[#This Row],[Order Date]],"MMM")</f>
        <v>Jul</v>
      </c>
      <c r="F1502" s="4" t="s">
        <v>0</v>
      </c>
      <c r="G1502" s="4" t="s">
        <v>1</v>
      </c>
      <c r="H1502" s="4" t="s">
        <v>19</v>
      </c>
      <c r="I1502" s="4" t="s">
        <v>13</v>
      </c>
      <c r="J1502" s="4" t="s">
        <v>23</v>
      </c>
      <c r="K1502" s="4" t="s">
        <v>51</v>
      </c>
      <c r="L1502" s="9">
        <v>1</v>
      </c>
      <c r="M1502" s="6">
        <v>121.61</v>
      </c>
      <c r="N1502" s="7">
        <v>0.1</v>
      </c>
      <c r="O1502" s="6">
        <v>60.58</v>
      </c>
      <c r="P1502" s="6">
        <f t="shared" si="92"/>
        <v>109.449</v>
      </c>
      <c r="Q1502" s="6">
        <f t="shared" si="93"/>
        <v>60.58</v>
      </c>
      <c r="R1502" s="6">
        <f t="shared" si="94"/>
        <v>48.869</v>
      </c>
      <c r="S1502" s="8">
        <f t="shared" si="95"/>
        <v>0.4465001964385239</v>
      </c>
      <c r="T1502" s="5">
        <f>YEAR(SalesDataTable[[#This Row],[Order Date]])</f>
        <v>2026</v>
      </c>
    </row>
    <row r="1503" spans="1:20" ht="15.6">
      <c r="A1503" s="2">
        <v>272</v>
      </c>
      <c r="B1503" s="3">
        <v>46232</v>
      </c>
      <c r="C1503" s="13">
        <f>YEAR(SalesDataTable[[#This Row],[Order Date]])</f>
        <v>2026</v>
      </c>
      <c r="D1503" s="4" t="str">
        <f>"Q"&amp;ROUNDUP(MONTH(SalesDataTable[[#This Row],[Order Date]])/3,0)</f>
        <v>Q3</v>
      </c>
      <c r="E1503" s="4" t="str">
        <f>TEXT(SalesDataTable[[#This Row],[Order Date]],"MMM")</f>
        <v>Jul</v>
      </c>
      <c r="F1503" s="4" t="s">
        <v>20</v>
      </c>
      <c r="G1503" s="4" t="s">
        <v>21</v>
      </c>
      <c r="H1503" s="4" t="s">
        <v>2</v>
      </c>
      <c r="I1503" s="4" t="s">
        <v>16</v>
      </c>
      <c r="J1503" s="4" t="s">
        <v>23</v>
      </c>
      <c r="K1503" s="4" t="s">
        <v>29</v>
      </c>
      <c r="L1503" s="9">
        <v>2</v>
      </c>
      <c r="M1503" s="6">
        <v>195.09</v>
      </c>
      <c r="N1503" s="7">
        <v>0</v>
      </c>
      <c r="O1503" s="6">
        <v>106.82</v>
      </c>
      <c r="P1503" s="6">
        <f t="shared" si="92"/>
        <v>390.18</v>
      </c>
      <c r="Q1503" s="6">
        <f t="shared" si="93"/>
        <v>213.64</v>
      </c>
      <c r="R1503" s="6">
        <f t="shared" si="94"/>
        <v>176.54000000000002</v>
      </c>
      <c r="S1503" s="8">
        <f t="shared" si="95"/>
        <v>0.45245783997129535</v>
      </c>
      <c r="T1503" s="5">
        <f>YEAR(SalesDataTable[[#This Row],[Order Date]])</f>
        <v>2026</v>
      </c>
    </row>
    <row r="1504" spans="1:20" ht="15.6">
      <c r="A1504" s="2">
        <v>1469</v>
      </c>
      <c r="B1504" s="3">
        <v>46232</v>
      </c>
      <c r="C1504" s="13">
        <f>YEAR(SalesDataTable[[#This Row],[Order Date]])</f>
        <v>2026</v>
      </c>
      <c r="D1504" s="4" t="str">
        <f>"Q"&amp;ROUNDUP(MONTH(SalesDataTable[[#This Row],[Order Date]])/3,0)</f>
        <v>Q3</v>
      </c>
      <c r="E1504" s="4" t="str">
        <f>TEXT(SalesDataTable[[#This Row],[Order Date]],"MMM")</f>
        <v>Jul</v>
      </c>
      <c r="F1504" s="4" t="s">
        <v>11</v>
      </c>
      <c r="G1504" s="4" t="s">
        <v>39</v>
      </c>
      <c r="H1504" s="4" t="s">
        <v>19</v>
      </c>
      <c r="I1504" s="4" t="s">
        <v>3</v>
      </c>
      <c r="J1504" s="4" t="s">
        <v>14</v>
      </c>
      <c r="K1504" s="4" t="s">
        <v>48</v>
      </c>
      <c r="L1504" s="9">
        <v>3</v>
      </c>
      <c r="M1504" s="6">
        <v>167.52</v>
      </c>
      <c r="N1504" s="7">
        <v>0</v>
      </c>
      <c r="O1504" s="6">
        <v>87.26</v>
      </c>
      <c r="P1504" s="6">
        <f t="shared" si="92"/>
        <v>502.56000000000006</v>
      </c>
      <c r="Q1504" s="6">
        <f t="shared" si="93"/>
        <v>261.78000000000003</v>
      </c>
      <c r="R1504" s="6">
        <f t="shared" si="94"/>
        <v>240.78000000000003</v>
      </c>
      <c r="S1504" s="8">
        <f t="shared" si="95"/>
        <v>0.4791069723018147</v>
      </c>
      <c r="T1504" s="5">
        <f>YEAR(SalesDataTable[[#This Row],[Order Date]])</f>
        <v>2026</v>
      </c>
    </row>
    <row r="1505" spans="1:20" ht="15.6">
      <c r="A1505" s="2">
        <v>2253</v>
      </c>
      <c r="B1505" s="3">
        <v>46232</v>
      </c>
      <c r="C1505" s="13">
        <f>YEAR(SalesDataTable[[#This Row],[Order Date]])</f>
        <v>2026</v>
      </c>
      <c r="D1505" s="4" t="str">
        <f>"Q"&amp;ROUNDUP(MONTH(SalesDataTable[[#This Row],[Order Date]])/3,0)</f>
        <v>Q3</v>
      </c>
      <c r="E1505" s="4" t="str">
        <f>TEXT(SalesDataTable[[#This Row],[Order Date]],"MMM")</f>
        <v>Jul</v>
      </c>
      <c r="F1505" s="4" t="s">
        <v>6</v>
      </c>
      <c r="G1505" s="4" t="s">
        <v>49</v>
      </c>
      <c r="H1505" s="4" t="s">
        <v>28</v>
      </c>
      <c r="I1505" s="4" t="s">
        <v>13</v>
      </c>
      <c r="J1505" s="4" t="s">
        <v>4</v>
      </c>
      <c r="K1505" s="4" t="s">
        <v>22</v>
      </c>
      <c r="L1505" s="9">
        <v>3</v>
      </c>
      <c r="M1505" s="6">
        <v>50.98</v>
      </c>
      <c r="N1505" s="7">
        <v>0</v>
      </c>
      <c r="O1505" s="6">
        <v>22.63</v>
      </c>
      <c r="P1505" s="6">
        <f t="shared" si="92"/>
        <v>152.94</v>
      </c>
      <c r="Q1505" s="6">
        <f t="shared" si="93"/>
        <v>67.89</v>
      </c>
      <c r="R1505" s="6">
        <f t="shared" si="94"/>
        <v>85.05</v>
      </c>
      <c r="S1505" s="8">
        <f t="shared" si="95"/>
        <v>0.55610043154178113</v>
      </c>
      <c r="T1505" s="5">
        <f>YEAR(SalesDataTable[[#This Row],[Order Date]])</f>
        <v>2026</v>
      </c>
    </row>
    <row r="1506" spans="1:20" ht="15.6">
      <c r="A1506" s="2">
        <v>2554</v>
      </c>
      <c r="B1506" s="3">
        <v>46232</v>
      </c>
      <c r="C1506" s="13">
        <f>YEAR(SalesDataTable[[#This Row],[Order Date]])</f>
        <v>2026</v>
      </c>
      <c r="D1506" s="4" t="str">
        <f>"Q"&amp;ROUNDUP(MONTH(SalesDataTable[[#This Row],[Order Date]])/3,0)</f>
        <v>Q3</v>
      </c>
      <c r="E1506" s="4" t="str">
        <f>TEXT(SalesDataTable[[#This Row],[Order Date]],"MMM")</f>
        <v>Jul</v>
      </c>
      <c r="F1506" s="4" t="s">
        <v>6</v>
      </c>
      <c r="G1506" s="4" t="s">
        <v>41</v>
      </c>
      <c r="H1506" s="4" t="s">
        <v>28</v>
      </c>
      <c r="I1506" s="4" t="s">
        <v>13</v>
      </c>
      <c r="J1506" s="4" t="s">
        <v>34</v>
      </c>
      <c r="K1506" s="4" t="s">
        <v>45</v>
      </c>
      <c r="L1506" s="9">
        <v>2</v>
      </c>
      <c r="M1506" s="6">
        <v>49.98</v>
      </c>
      <c r="N1506" s="7">
        <v>0.1</v>
      </c>
      <c r="O1506" s="6">
        <v>21.91</v>
      </c>
      <c r="P1506" s="6">
        <f t="shared" si="92"/>
        <v>89.963999999999999</v>
      </c>
      <c r="Q1506" s="6">
        <f t="shared" si="93"/>
        <v>43.82</v>
      </c>
      <c r="R1506" s="6">
        <f t="shared" si="94"/>
        <v>46.143999999999998</v>
      </c>
      <c r="S1506" s="8">
        <f t="shared" si="95"/>
        <v>0.51291627762215997</v>
      </c>
      <c r="T1506" s="5">
        <f>YEAR(SalesDataTable[[#This Row],[Order Date]])</f>
        <v>2026</v>
      </c>
    </row>
    <row r="1507" spans="1:20" ht="15.6">
      <c r="A1507" s="2">
        <v>2624</v>
      </c>
      <c r="B1507" s="3">
        <v>46232</v>
      </c>
      <c r="C1507" s="13">
        <f>YEAR(SalesDataTable[[#This Row],[Order Date]])</f>
        <v>2026</v>
      </c>
      <c r="D1507" s="4" t="str">
        <f>"Q"&amp;ROUNDUP(MONTH(SalesDataTable[[#This Row],[Order Date]])/3,0)</f>
        <v>Q3</v>
      </c>
      <c r="E1507" s="4" t="str">
        <f>TEXT(SalesDataTable[[#This Row],[Order Date]],"MMM")</f>
        <v>Jul</v>
      </c>
      <c r="F1507" s="4" t="s">
        <v>20</v>
      </c>
      <c r="G1507" s="4" t="s">
        <v>21</v>
      </c>
      <c r="H1507" s="4" t="s">
        <v>8</v>
      </c>
      <c r="I1507" s="4" t="s">
        <v>16</v>
      </c>
      <c r="J1507" s="4" t="s">
        <v>14</v>
      </c>
      <c r="K1507" s="4" t="s">
        <v>15</v>
      </c>
      <c r="L1507" s="9">
        <v>4</v>
      </c>
      <c r="M1507" s="6">
        <v>36.44</v>
      </c>
      <c r="N1507" s="7">
        <v>0.15</v>
      </c>
      <c r="O1507" s="6">
        <v>13.32</v>
      </c>
      <c r="P1507" s="6">
        <f t="shared" si="92"/>
        <v>123.89599999999999</v>
      </c>
      <c r="Q1507" s="6">
        <f t="shared" si="93"/>
        <v>53.28</v>
      </c>
      <c r="R1507" s="6">
        <f t="shared" si="94"/>
        <v>70.615999999999985</v>
      </c>
      <c r="S1507" s="8">
        <f t="shared" si="95"/>
        <v>0.5699619035319945</v>
      </c>
      <c r="T1507" s="5">
        <f>YEAR(SalesDataTable[[#This Row],[Order Date]])</f>
        <v>2026</v>
      </c>
    </row>
    <row r="1508" spans="1:20" ht="15.6">
      <c r="A1508" s="2">
        <v>3338</v>
      </c>
      <c r="B1508" s="3">
        <v>46232</v>
      </c>
      <c r="C1508" s="13">
        <f>YEAR(SalesDataTable[[#This Row],[Order Date]])</f>
        <v>2026</v>
      </c>
      <c r="D1508" s="4" t="str">
        <f>"Q"&amp;ROUNDUP(MONTH(SalesDataTable[[#This Row],[Order Date]])/3,0)</f>
        <v>Q3</v>
      </c>
      <c r="E1508" s="4" t="str">
        <f>TEXT(SalesDataTable[[#This Row],[Order Date]],"MMM")</f>
        <v>Jul</v>
      </c>
      <c r="F1508" s="4" t="s">
        <v>0</v>
      </c>
      <c r="G1508" s="4" t="s">
        <v>1</v>
      </c>
      <c r="H1508" s="4" t="s">
        <v>2</v>
      </c>
      <c r="I1508" s="4" t="s">
        <v>3</v>
      </c>
      <c r="J1508" s="4" t="s">
        <v>23</v>
      </c>
      <c r="K1508" s="4" t="s">
        <v>29</v>
      </c>
      <c r="L1508" s="9">
        <v>1</v>
      </c>
      <c r="M1508" s="6">
        <v>195.34</v>
      </c>
      <c r="N1508" s="7">
        <v>0.05</v>
      </c>
      <c r="O1508" s="6">
        <v>106.6</v>
      </c>
      <c r="P1508" s="6">
        <f t="shared" si="92"/>
        <v>185.57300000000001</v>
      </c>
      <c r="Q1508" s="6">
        <f t="shared" si="93"/>
        <v>106.6</v>
      </c>
      <c r="R1508" s="6">
        <f t="shared" si="94"/>
        <v>78.973000000000013</v>
      </c>
      <c r="S1508" s="8">
        <f t="shared" si="95"/>
        <v>0.42556298599472991</v>
      </c>
      <c r="T1508" s="5">
        <f>YEAR(SalesDataTable[[#This Row],[Order Date]])</f>
        <v>2026</v>
      </c>
    </row>
    <row r="1509" spans="1:20" ht="15.6">
      <c r="A1509" s="2">
        <v>4575</v>
      </c>
      <c r="B1509" s="3">
        <v>46232</v>
      </c>
      <c r="C1509" s="13">
        <f>YEAR(SalesDataTable[[#This Row],[Order Date]])</f>
        <v>2026</v>
      </c>
      <c r="D1509" s="4" t="str">
        <f>"Q"&amp;ROUNDUP(MONTH(SalesDataTable[[#This Row],[Order Date]])/3,0)</f>
        <v>Q3</v>
      </c>
      <c r="E1509" s="4" t="str">
        <f>TEXT(SalesDataTable[[#This Row],[Order Date]],"MMM")</f>
        <v>Jul</v>
      </c>
      <c r="F1509" s="4" t="s">
        <v>11</v>
      </c>
      <c r="G1509" s="4" t="s">
        <v>25</v>
      </c>
      <c r="H1509" s="4" t="s">
        <v>2</v>
      </c>
      <c r="I1509" s="4" t="s">
        <v>16</v>
      </c>
      <c r="J1509" s="4" t="s">
        <v>4</v>
      </c>
      <c r="K1509" s="4" t="s">
        <v>30</v>
      </c>
      <c r="L1509" s="9">
        <v>1</v>
      </c>
      <c r="M1509" s="6">
        <v>103.31</v>
      </c>
      <c r="N1509" s="7">
        <v>0</v>
      </c>
      <c r="O1509" s="6">
        <v>50.93</v>
      </c>
      <c r="P1509" s="6">
        <f t="shared" si="92"/>
        <v>103.31</v>
      </c>
      <c r="Q1509" s="6">
        <f t="shared" si="93"/>
        <v>50.93</v>
      </c>
      <c r="R1509" s="6">
        <f t="shared" si="94"/>
        <v>52.38</v>
      </c>
      <c r="S1509" s="8">
        <f t="shared" si="95"/>
        <v>0.50701771367728199</v>
      </c>
      <c r="T1509" s="5">
        <f>YEAR(SalesDataTable[[#This Row],[Order Date]])</f>
        <v>2026</v>
      </c>
    </row>
    <row r="1510" spans="1:20" ht="15.6">
      <c r="A1510" s="2">
        <v>4871</v>
      </c>
      <c r="B1510" s="3">
        <v>46232</v>
      </c>
      <c r="C1510" s="13">
        <f>YEAR(SalesDataTable[[#This Row],[Order Date]])</f>
        <v>2026</v>
      </c>
      <c r="D1510" s="4" t="str">
        <f>"Q"&amp;ROUNDUP(MONTH(SalesDataTable[[#This Row],[Order Date]])/3,0)</f>
        <v>Q3</v>
      </c>
      <c r="E1510" s="4" t="str">
        <f>TEXT(SalesDataTable[[#This Row],[Order Date]],"MMM")</f>
        <v>Jul</v>
      </c>
      <c r="F1510" s="4" t="s">
        <v>0</v>
      </c>
      <c r="G1510" s="4" t="s">
        <v>1</v>
      </c>
      <c r="H1510" s="4" t="s">
        <v>2</v>
      </c>
      <c r="I1510" s="4" t="s">
        <v>13</v>
      </c>
      <c r="J1510" s="4" t="s">
        <v>23</v>
      </c>
      <c r="K1510" s="4" t="s">
        <v>51</v>
      </c>
      <c r="L1510" s="9">
        <v>3</v>
      </c>
      <c r="M1510" s="6">
        <v>123.31</v>
      </c>
      <c r="N1510" s="7">
        <v>0</v>
      </c>
      <c r="O1510" s="6">
        <v>59.16</v>
      </c>
      <c r="P1510" s="6">
        <f t="shared" si="92"/>
        <v>369.93</v>
      </c>
      <c r="Q1510" s="6">
        <f t="shared" si="93"/>
        <v>177.48</v>
      </c>
      <c r="R1510" s="6">
        <f t="shared" si="94"/>
        <v>192.45000000000002</v>
      </c>
      <c r="S1510" s="8">
        <f t="shared" si="95"/>
        <v>0.52023355770010549</v>
      </c>
      <c r="T1510" s="5">
        <f>YEAR(SalesDataTable[[#This Row],[Order Date]])</f>
        <v>2026</v>
      </c>
    </row>
    <row r="1511" spans="1:20" ht="15.6">
      <c r="A1511" s="2">
        <v>4931</v>
      </c>
      <c r="B1511" s="3">
        <v>46232</v>
      </c>
      <c r="C1511" s="13">
        <f>YEAR(SalesDataTable[[#This Row],[Order Date]])</f>
        <v>2026</v>
      </c>
      <c r="D1511" s="4" t="str">
        <f>"Q"&amp;ROUNDUP(MONTH(SalesDataTable[[#This Row],[Order Date]])/3,0)</f>
        <v>Q3</v>
      </c>
      <c r="E1511" s="4" t="str">
        <f>TEXT(SalesDataTable[[#This Row],[Order Date]],"MMM")</f>
        <v>Jul</v>
      </c>
      <c r="F1511" s="4" t="s">
        <v>0</v>
      </c>
      <c r="G1511" s="4" t="s">
        <v>50</v>
      </c>
      <c r="H1511" s="4" t="s">
        <v>2</v>
      </c>
      <c r="I1511" s="4" t="s">
        <v>13</v>
      </c>
      <c r="J1511" s="4" t="s">
        <v>34</v>
      </c>
      <c r="K1511" s="4" t="s">
        <v>35</v>
      </c>
      <c r="L1511" s="9">
        <v>1</v>
      </c>
      <c r="M1511" s="6">
        <v>40.36</v>
      </c>
      <c r="N1511" s="7">
        <v>0.1</v>
      </c>
      <c r="O1511" s="6">
        <v>14.82</v>
      </c>
      <c r="P1511" s="6">
        <f t="shared" si="92"/>
        <v>36.323999999999998</v>
      </c>
      <c r="Q1511" s="6">
        <f t="shared" si="93"/>
        <v>14.82</v>
      </c>
      <c r="R1511" s="6">
        <f t="shared" si="94"/>
        <v>21.503999999999998</v>
      </c>
      <c r="S1511" s="8">
        <f t="shared" si="95"/>
        <v>0.59200528576148004</v>
      </c>
      <c r="T1511" s="5">
        <f>YEAR(SalesDataTable[[#This Row],[Order Date]])</f>
        <v>2026</v>
      </c>
    </row>
    <row r="1512" spans="1:20" ht="15.6">
      <c r="A1512" s="2">
        <v>4962</v>
      </c>
      <c r="B1512" s="3">
        <v>46232</v>
      </c>
      <c r="C1512" s="13">
        <f>YEAR(SalesDataTable[[#This Row],[Order Date]])</f>
        <v>2026</v>
      </c>
      <c r="D1512" s="4" t="str">
        <f>"Q"&amp;ROUNDUP(MONTH(SalesDataTable[[#This Row],[Order Date]])/3,0)</f>
        <v>Q3</v>
      </c>
      <c r="E1512" s="4" t="str">
        <f>TEXT(SalesDataTable[[#This Row],[Order Date]],"MMM")</f>
        <v>Jul</v>
      </c>
      <c r="F1512" s="4" t="s">
        <v>0</v>
      </c>
      <c r="G1512" s="4" t="s">
        <v>50</v>
      </c>
      <c r="H1512" s="4" t="s">
        <v>19</v>
      </c>
      <c r="I1512" s="4" t="s">
        <v>13</v>
      </c>
      <c r="J1512" s="4" t="s">
        <v>23</v>
      </c>
      <c r="K1512" s="4" t="s">
        <v>40</v>
      </c>
      <c r="L1512" s="9">
        <v>2</v>
      </c>
      <c r="M1512" s="6">
        <v>83.06</v>
      </c>
      <c r="N1512" s="7">
        <v>0</v>
      </c>
      <c r="O1512" s="6">
        <v>38.74</v>
      </c>
      <c r="P1512" s="6">
        <f t="shared" si="92"/>
        <v>166.12</v>
      </c>
      <c r="Q1512" s="6">
        <f t="shared" si="93"/>
        <v>77.48</v>
      </c>
      <c r="R1512" s="6">
        <f t="shared" si="94"/>
        <v>88.64</v>
      </c>
      <c r="S1512" s="8">
        <f t="shared" si="95"/>
        <v>0.5335901757765471</v>
      </c>
      <c r="T1512" s="5">
        <f>YEAR(SalesDataTable[[#This Row],[Order Date]])</f>
        <v>2026</v>
      </c>
    </row>
    <row r="1513" spans="1:20" ht="15.6">
      <c r="A1513" s="2">
        <v>5006</v>
      </c>
      <c r="B1513" s="3">
        <v>46232</v>
      </c>
      <c r="C1513" s="13">
        <f>YEAR(SalesDataTable[[#This Row],[Order Date]])</f>
        <v>2026</v>
      </c>
      <c r="D1513" s="4" t="str">
        <f>"Q"&amp;ROUNDUP(MONTH(SalesDataTable[[#This Row],[Order Date]])/3,0)</f>
        <v>Q3</v>
      </c>
      <c r="E1513" s="4" t="str">
        <f>TEXT(SalesDataTable[[#This Row],[Order Date]],"MMM")</f>
        <v>Jul</v>
      </c>
      <c r="F1513" s="4" t="s">
        <v>11</v>
      </c>
      <c r="G1513" s="4" t="s">
        <v>18</v>
      </c>
      <c r="H1513" s="4" t="s">
        <v>2</v>
      </c>
      <c r="I1513" s="4" t="s">
        <v>3</v>
      </c>
      <c r="J1513" s="4" t="s">
        <v>9</v>
      </c>
      <c r="K1513" s="4" t="s">
        <v>37</v>
      </c>
      <c r="L1513" s="9">
        <v>2</v>
      </c>
      <c r="M1513" s="6">
        <v>151.72999999999999</v>
      </c>
      <c r="N1513" s="7">
        <v>0</v>
      </c>
      <c r="O1513" s="6">
        <v>81.209999999999994</v>
      </c>
      <c r="P1513" s="6">
        <f t="shared" si="92"/>
        <v>303.45999999999998</v>
      </c>
      <c r="Q1513" s="6">
        <f t="shared" si="93"/>
        <v>162.41999999999999</v>
      </c>
      <c r="R1513" s="6">
        <f t="shared" si="94"/>
        <v>141.04</v>
      </c>
      <c r="S1513" s="8">
        <f t="shared" si="95"/>
        <v>0.46477295195412904</v>
      </c>
      <c r="T1513" s="5">
        <f>YEAR(SalesDataTable[[#This Row],[Order Date]])</f>
        <v>2026</v>
      </c>
    </row>
    <row r="1514" spans="1:20" ht="15.6">
      <c r="A1514" s="2">
        <v>5033</v>
      </c>
      <c r="B1514" s="3">
        <v>46232</v>
      </c>
      <c r="C1514" s="13">
        <f>YEAR(SalesDataTable[[#This Row],[Order Date]])</f>
        <v>2026</v>
      </c>
      <c r="D1514" s="4" t="str">
        <f>"Q"&amp;ROUNDUP(MONTH(SalesDataTable[[#This Row],[Order Date]])/3,0)</f>
        <v>Q3</v>
      </c>
      <c r="E1514" s="4" t="str">
        <f>TEXT(SalesDataTable[[#This Row],[Order Date]],"MMM")</f>
        <v>Jul</v>
      </c>
      <c r="F1514" s="4" t="s">
        <v>20</v>
      </c>
      <c r="G1514" s="4" t="s">
        <v>33</v>
      </c>
      <c r="H1514" s="4" t="s">
        <v>2</v>
      </c>
      <c r="I1514" s="4" t="s">
        <v>13</v>
      </c>
      <c r="J1514" s="4" t="s">
        <v>9</v>
      </c>
      <c r="K1514" s="4" t="s">
        <v>46</v>
      </c>
      <c r="L1514" s="9">
        <v>4</v>
      </c>
      <c r="M1514" s="6">
        <v>72.010000000000005</v>
      </c>
      <c r="N1514" s="7">
        <v>0.05</v>
      </c>
      <c r="O1514" s="6">
        <v>32.36</v>
      </c>
      <c r="P1514" s="6">
        <f t="shared" si="92"/>
        <v>273.63800000000003</v>
      </c>
      <c r="Q1514" s="6">
        <f t="shared" si="93"/>
        <v>129.44</v>
      </c>
      <c r="R1514" s="6">
        <f t="shared" si="94"/>
        <v>144.19800000000004</v>
      </c>
      <c r="S1514" s="8">
        <f t="shared" si="95"/>
        <v>0.52696628392255473</v>
      </c>
      <c r="T1514" s="5">
        <f>YEAR(SalesDataTable[[#This Row],[Order Date]])</f>
        <v>2026</v>
      </c>
    </row>
    <row r="1515" spans="1:20" ht="15.6">
      <c r="A1515" s="2">
        <v>5117</v>
      </c>
      <c r="B1515" s="3">
        <v>46232</v>
      </c>
      <c r="C1515" s="13">
        <f>YEAR(SalesDataTable[[#This Row],[Order Date]])</f>
        <v>2026</v>
      </c>
      <c r="D1515" s="4" t="str">
        <f>"Q"&amp;ROUNDUP(MONTH(SalesDataTable[[#This Row],[Order Date]])/3,0)</f>
        <v>Q3</v>
      </c>
      <c r="E1515" s="4" t="str">
        <f>TEXT(SalesDataTable[[#This Row],[Order Date]],"MMM")</f>
        <v>Jul</v>
      </c>
      <c r="F1515" s="4" t="s">
        <v>6</v>
      </c>
      <c r="G1515" s="4" t="s">
        <v>41</v>
      </c>
      <c r="H1515" s="4" t="s">
        <v>2</v>
      </c>
      <c r="I1515" s="4" t="s">
        <v>16</v>
      </c>
      <c r="J1515" s="4" t="s">
        <v>9</v>
      </c>
      <c r="K1515" s="4" t="s">
        <v>37</v>
      </c>
      <c r="L1515" s="9">
        <v>1</v>
      </c>
      <c r="M1515" s="6">
        <v>154.87</v>
      </c>
      <c r="N1515" s="7">
        <v>0</v>
      </c>
      <c r="O1515" s="6">
        <v>80.459999999999994</v>
      </c>
      <c r="P1515" s="6">
        <f t="shared" si="92"/>
        <v>154.87</v>
      </c>
      <c r="Q1515" s="6">
        <f t="shared" si="93"/>
        <v>80.459999999999994</v>
      </c>
      <c r="R1515" s="6">
        <f t="shared" si="94"/>
        <v>74.410000000000011</v>
      </c>
      <c r="S1515" s="8">
        <f t="shared" si="95"/>
        <v>0.48046748886162594</v>
      </c>
      <c r="T1515" s="5">
        <f>YEAR(SalesDataTable[[#This Row],[Order Date]])</f>
        <v>2026</v>
      </c>
    </row>
    <row r="1516" spans="1:20" ht="15.6">
      <c r="A1516" s="2">
        <v>954</v>
      </c>
      <c r="B1516" s="3">
        <v>46233</v>
      </c>
      <c r="C1516" s="13">
        <f>YEAR(SalesDataTable[[#This Row],[Order Date]])</f>
        <v>2026</v>
      </c>
      <c r="D1516" s="4" t="str">
        <f>"Q"&amp;ROUNDUP(MONTH(SalesDataTable[[#This Row],[Order Date]])/3,0)</f>
        <v>Q3</v>
      </c>
      <c r="E1516" s="4" t="str">
        <f>TEXT(SalesDataTable[[#This Row],[Order Date]],"MMM")</f>
        <v>Jul</v>
      </c>
      <c r="F1516" s="4" t="s">
        <v>6</v>
      </c>
      <c r="G1516" s="4" t="s">
        <v>7</v>
      </c>
      <c r="H1516" s="4" t="s">
        <v>2</v>
      </c>
      <c r="I1516" s="4" t="s">
        <v>13</v>
      </c>
      <c r="J1516" s="4" t="s">
        <v>14</v>
      </c>
      <c r="K1516" s="4" t="s">
        <v>44</v>
      </c>
      <c r="L1516" s="9">
        <v>3</v>
      </c>
      <c r="M1516" s="6">
        <v>134.61000000000001</v>
      </c>
      <c r="N1516" s="7">
        <v>0.1</v>
      </c>
      <c r="O1516" s="6">
        <v>65.77</v>
      </c>
      <c r="P1516" s="6">
        <f t="shared" si="92"/>
        <v>363.44700000000006</v>
      </c>
      <c r="Q1516" s="6">
        <f t="shared" si="93"/>
        <v>197.31</v>
      </c>
      <c r="R1516" s="6">
        <f t="shared" si="94"/>
        <v>166.13700000000006</v>
      </c>
      <c r="S1516" s="8">
        <f t="shared" si="95"/>
        <v>0.45711479252820914</v>
      </c>
      <c r="T1516" s="5">
        <f>YEAR(SalesDataTable[[#This Row],[Order Date]])</f>
        <v>2026</v>
      </c>
    </row>
    <row r="1517" spans="1:20" ht="15.6">
      <c r="A1517" s="2">
        <v>1644</v>
      </c>
      <c r="B1517" s="3">
        <v>46233</v>
      </c>
      <c r="C1517" s="13">
        <f>YEAR(SalesDataTable[[#This Row],[Order Date]])</f>
        <v>2026</v>
      </c>
      <c r="D1517" s="4" t="str">
        <f>"Q"&amp;ROUNDUP(MONTH(SalesDataTable[[#This Row],[Order Date]])/3,0)</f>
        <v>Q3</v>
      </c>
      <c r="E1517" s="4" t="str">
        <f>TEXT(SalesDataTable[[#This Row],[Order Date]],"MMM")</f>
        <v>Jul</v>
      </c>
      <c r="F1517" s="4" t="s">
        <v>20</v>
      </c>
      <c r="G1517" s="4" t="s">
        <v>47</v>
      </c>
      <c r="H1517" s="4" t="s">
        <v>2</v>
      </c>
      <c r="I1517" s="4" t="s">
        <v>3</v>
      </c>
      <c r="J1517" s="4" t="s">
        <v>4</v>
      </c>
      <c r="K1517" s="4" t="s">
        <v>5</v>
      </c>
      <c r="L1517" s="9">
        <v>3</v>
      </c>
      <c r="M1517" s="6">
        <v>81.5</v>
      </c>
      <c r="N1517" s="7">
        <v>0.05</v>
      </c>
      <c r="O1517" s="6">
        <v>43.85</v>
      </c>
      <c r="P1517" s="6">
        <f t="shared" si="92"/>
        <v>232.27499999999998</v>
      </c>
      <c r="Q1517" s="6">
        <f t="shared" si="93"/>
        <v>131.55000000000001</v>
      </c>
      <c r="R1517" s="6">
        <f t="shared" si="94"/>
        <v>100.72499999999997</v>
      </c>
      <c r="S1517" s="8">
        <f t="shared" si="95"/>
        <v>0.43364546335163051</v>
      </c>
      <c r="T1517" s="5">
        <f>YEAR(SalesDataTable[[#This Row],[Order Date]])</f>
        <v>2026</v>
      </c>
    </row>
    <row r="1518" spans="1:20" ht="15.6">
      <c r="A1518" s="2">
        <v>2030</v>
      </c>
      <c r="B1518" s="3">
        <v>46233</v>
      </c>
      <c r="C1518" s="13">
        <f>YEAR(SalesDataTable[[#This Row],[Order Date]])</f>
        <v>2026</v>
      </c>
      <c r="D1518" s="4" t="str">
        <f>"Q"&amp;ROUNDUP(MONTH(SalesDataTable[[#This Row],[Order Date]])/3,0)</f>
        <v>Q3</v>
      </c>
      <c r="E1518" s="4" t="str">
        <f>TEXT(SalesDataTable[[#This Row],[Order Date]],"MMM")</f>
        <v>Jul</v>
      </c>
      <c r="F1518" s="4" t="s">
        <v>0</v>
      </c>
      <c r="G1518" s="4" t="s">
        <v>1</v>
      </c>
      <c r="H1518" s="4" t="s">
        <v>28</v>
      </c>
      <c r="I1518" s="4" t="s">
        <v>16</v>
      </c>
      <c r="J1518" s="4" t="s">
        <v>14</v>
      </c>
      <c r="K1518" s="4" t="s">
        <v>44</v>
      </c>
      <c r="L1518" s="9">
        <v>2</v>
      </c>
      <c r="M1518" s="6">
        <v>135.63</v>
      </c>
      <c r="N1518" s="7">
        <v>0</v>
      </c>
      <c r="O1518" s="6">
        <v>66.63</v>
      </c>
      <c r="P1518" s="6">
        <f t="shared" si="92"/>
        <v>271.26</v>
      </c>
      <c r="Q1518" s="6">
        <f t="shared" si="93"/>
        <v>133.26</v>
      </c>
      <c r="R1518" s="6">
        <f t="shared" si="94"/>
        <v>138</v>
      </c>
      <c r="S1518" s="8">
        <f t="shared" si="95"/>
        <v>0.50873700508737008</v>
      </c>
      <c r="T1518" s="5">
        <f>YEAR(SalesDataTable[[#This Row],[Order Date]])</f>
        <v>2026</v>
      </c>
    </row>
    <row r="1519" spans="1:20" ht="15.6">
      <c r="A1519" s="2">
        <v>2595</v>
      </c>
      <c r="B1519" s="3">
        <v>46233</v>
      </c>
      <c r="C1519" s="13">
        <f>YEAR(SalesDataTable[[#This Row],[Order Date]])</f>
        <v>2026</v>
      </c>
      <c r="D1519" s="4" t="str">
        <f>"Q"&amp;ROUNDUP(MONTH(SalesDataTable[[#This Row],[Order Date]])/3,0)</f>
        <v>Q3</v>
      </c>
      <c r="E1519" s="4" t="str">
        <f>TEXT(SalesDataTable[[#This Row],[Order Date]],"MMM")</f>
        <v>Jul</v>
      </c>
      <c r="F1519" s="4" t="s">
        <v>0</v>
      </c>
      <c r="G1519" s="4" t="s">
        <v>36</v>
      </c>
      <c r="H1519" s="4" t="s">
        <v>8</v>
      </c>
      <c r="I1519" s="4" t="s">
        <v>16</v>
      </c>
      <c r="J1519" s="4" t="s">
        <v>14</v>
      </c>
      <c r="K1519" s="4" t="s">
        <v>44</v>
      </c>
      <c r="L1519" s="9">
        <v>15</v>
      </c>
      <c r="M1519" s="6">
        <v>133.44999999999999</v>
      </c>
      <c r="N1519" s="7">
        <v>0.2</v>
      </c>
      <c r="O1519" s="6">
        <v>65.819999999999993</v>
      </c>
      <c r="P1519" s="6">
        <f t="shared" si="92"/>
        <v>1601.3999999999999</v>
      </c>
      <c r="Q1519" s="6">
        <f t="shared" si="93"/>
        <v>987.3</v>
      </c>
      <c r="R1519" s="6">
        <f t="shared" si="94"/>
        <v>614.09999999999991</v>
      </c>
      <c r="S1519" s="8">
        <f t="shared" si="95"/>
        <v>0.3834769576620457</v>
      </c>
      <c r="T1519" s="5">
        <f>YEAR(SalesDataTable[[#This Row],[Order Date]])</f>
        <v>2026</v>
      </c>
    </row>
    <row r="1520" spans="1:20" ht="15.6">
      <c r="A1520" s="2">
        <v>2763</v>
      </c>
      <c r="B1520" s="3">
        <v>46233</v>
      </c>
      <c r="C1520" s="13">
        <f>YEAR(SalesDataTable[[#This Row],[Order Date]])</f>
        <v>2026</v>
      </c>
      <c r="D1520" s="4" t="str">
        <f>"Q"&amp;ROUNDUP(MONTH(SalesDataTable[[#This Row],[Order Date]])/3,0)</f>
        <v>Q3</v>
      </c>
      <c r="E1520" s="4" t="str">
        <f>TEXT(SalesDataTable[[#This Row],[Order Date]],"MMM")</f>
        <v>Jul</v>
      </c>
      <c r="F1520" s="4" t="s">
        <v>0</v>
      </c>
      <c r="G1520" s="4" t="s">
        <v>50</v>
      </c>
      <c r="H1520" s="4" t="s">
        <v>2</v>
      </c>
      <c r="I1520" s="4" t="s">
        <v>16</v>
      </c>
      <c r="J1520" s="4" t="s">
        <v>23</v>
      </c>
      <c r="K1520" s="4" t="s">
        <v>51</v>
      </c>
      <c r="L1520" s="9">
        <v>1</v>
      </c>
      <c r="M1520" s="6">
        <v>120.94</v>
      </c>
      <c r="N1520" s="7">
        <v>0</v>
      </c>
      <c r="O1520" s="6">
        <v>62.24</v>
      </c>
      <c r="P1520" s="6">
        <f t="shared" si="92"/>
        <v>120.94</v>
      </c>
      <c r="Q1520" s="6">
        <f t="shared" si="93"/>
        <v>62.24</v>
      </c>
      <c r="R1520" s="6">
        <f t="shared" si="94"/>
        <v>58.699999999999996</v>
      </c>
      <c r="S1520" s="8">
        <f t="shared" si="95"/>
        <v>0.48536464362493797</v>
      </c>
      <c r="T1520" s="5">
        <f>YEAR(SalesDataTable[[#This Row],[Order Date]])</f>
        <v>2026</v>
      </c>
    </row>
    <row r="1521" spans="1:20" ht="15.6">
      <c r="A1521" s="2">
        <v>3537</v>
      </c>
      <c r="B1521" s="3">
        <v>46233</v>
      </c>
      <c r="C1521" s="13">
        <f>YEAR(SalesDataTable[[#This Row],[Order Date]])</f>
        <v>2026</v>
      </c>
      <c r="D1521" s="4" t="str">
        <f>"Q"&amp;ROUNDUP(MONTH(SalesDataTable[[#This Row],[Order Date]])/3,0)</f>
        <v>Q3</v>
      </c>
      <c r="E1521" s="4" t="str">
        <f>TEXT(SalesDataTable[[#This Row],[Order Date]],"MMM")</f>
        <v>Jul</v>
      </c>
      <c r="F1521" s="4" t="s">
        <v>6</v>
      </c>
      <c r="G1521" s="4" t="s">
        <v>41</v>
      </c>
      <c r="H1521" s="4" t="s">
        <v>2</v>
      </c>
      <c r="I1521" s="4" t="s">
        <v>3</v>
      </c>
      <c r="J1521" s="4" t="s">
        <v>23</v>
      </c>
      <c r="K1521" s="4" t="s">
        <v>24</v>
      </c>
      <c r="L1521" s="9">
        <v>2</v>
      </c>
      <c r="M1521" s="6">
        <v>332.99</v>
      </c>
      <c r="N1521" s="7">
        <v>0.15</v>
      </c>
      <c r="O1521" s="6">
        <v>199.09</v>
      </c>
      <c r="P1521" s="6">
        <f t="shared" si="92"/>
        <v>566.08299999999997</v>
      </c>
      <c r="Q1521" s="6">
        <f t="shared" si="93"/>
        <v>398.18</v>
      </c>
      <c r="R1521" s="6">
        <f t="shared" si="94"/>
        <v>167.90299999999996</v>
      </c>
      <c r="S1521" s="8">
        <f t="shared" si="95"/>
        <v>0.29660491482697759</v>
      </c>
      <c r="T1521" s="5">
        <f>YEAR(SalesDataTable[[#This Row],[Order Date]])</f>
        <v>2026</v>
      </c>
    </row>
    <row r="1522" spans="1:20" ht="15.6">
      <c r="A1522" s="2">
        <v>3550</v>
      </c>
      <c r="B1522" s="3">
        <v>46233</v>
      </c>
      <c r="C1522" s="13">
        <f>YEAR(SalesDataTable[[#This Row],[Order Date]])</f>
        <v>2026</v>
      </c>
      <c r="D1522" s="4" t="str">
        <f>"Q"&amp;ROUNDUP(MONTH(SalesDataTable[[#This Row],[Order Date]])/3,0)</f>
        <v>Q3</v>
      </c>
      <c r="E1522" s="4" t="str">
        <f>TEXT(SalesDataTable[[#This Row],[Order Date]],"MMM")</f>
        <v>Jul</v>
      </c>
      <c r="F1522" s="4" t="s">
        <v>0</v>
      </c>
      <c r="G1522" s="4" t="s">
        <v>50</v>
      </c>
      <c r="H1522" s="4" t="s">
        <v>2</v>
      </c>
      <c r="I1522" s="4" t="s">
        <v>3</v>
      </c>
      <c r="J1522" s="4" t="s">
        <v>23</v>
      </c>
      <c r="K1522" s="4" t="s">
        <v>51</v>
      </c>
      <c r="L1522" s="9">
        <v>3</v>
      </c>
      <c r="M1522" s="6">
        <v>120.88</v>
      </c>
      <c r="N1522" s="7">
        <v>0</v>
      </c>
      <c r="O1522" s="6">
        <v>60.97</v>
      </c>
      <c r="P1522" s="6">
        <f t="shared" si="92"/>
        <v>362.64</v>
      </c>
      <c r="Q1522" s="6">
        <f t="shared" si="93"/>
        <v>182.91</v>
      </c>
      <c r="R1522" s="6">
        <f t="shared" si="94"/>
        <v>179.73</v>
      </c>
      <c r="S1522" s="8">
        <f t="shared" si="95"/>
        <v>0.49561548643282594</v>
      </c>
      <c r="T1522" s="5">
        <f>YEAR(SalesDataTable[[#This Row],[Order Date]])</f>
        <v>2026</v>
      </c>
    </row>
    <row r="1523" spans="1:20" ht="15.6">
      <c r="A1523" s="2">
        <v>3875</v>
      </c>
      <c r="B1523" s="3">
        <v>46233</v>
      </c>
      <c r="C1523" s="13">
        <f>YEAR(SalesDataTable[[#This Row],[Order Date]])</f>
        <v>2026</v>
      </c>
      <c r="D1523" s="4" t="str">
        <f>"Q"&amp;ROUNDUP(MONTH(SalesDataTable[[#This Row],[Order Date]])/3,0)</f>
        <v>Q3</v>
      </c>
      <c r="E1523" s="4" t="str">
        <f>TEXT(SalesDataTable[[#This Row],[Order Date]],"MMM")</f>
        <v>Jul</v>
      </c>
      <c r="F1523" s="4" t="s">
        <v>20</v>
      </c>
      <c r="G1523" s="4" t="s">
        <v>33</v>
      </c>
      <c r="H1523" s="4" t="s">
        <v>2</v>
      </c>
      <c r="I1523" s="4" t="s">
        <v>3</v>
      </c>
      <c r="J1523" s="4" t="s">
        <v>4</v>
      </c>
      <c r="K1523" s="4" t="s">
        <v>30</v>
      </c>
      <c r="L1523" s="9">
        <v>1</v>
      </c>
      <c r="M1523" s="6">
        <v>101.73</v>
      </c>
      <c r="N1523" s="7">
        <v>0.05</v>
      </c>
      <c r="O1523" s="6">
        <v>51.63</v>
      </c>
      <c r="P1523" s="6">
        <f t="shared" si="92"/>
        <v>96.643500000000003</v>
      </c>
      <c r="Q1523" s="6">
        <f t="shared" si="93"/>
        <v>51.63</v>
      </c>
      <c r="R1523" s="6">
        <f t="shared" si="94"/>
        <v>45.013500000000001</v>
      </c>
      <c r="S1523" s="8">
        <f t="shared" si="95"/>
        <v>0.46576852038678235</v>
      </c>
      <c r="T1523" s="5">
        <f>YEAR(SalesDataTable[[#This Row],[Order Date]])</f>
        <v>2026</v>
      </c>
    </row>
    <row r="1524" spans="1:20" ht="15.6">
      <c r="A1524" s="2">
        <v>4467</v>
      </c>
      <c r="B1524" s="3">
        <v>46233</v>
      </c>
      <c r="C1524" s="13">
        <f>YEAR(SalesDataTable[[#This Row],[Order Date]])</f>
        <v>2026</v>
      </c>
      <c r="D1524" s="4" t="str">
        <f>"Q"&amp;ROUNDUP(MONTH(SalesDataTable[[#This Row],[Order Date]])/3,0)</f>
        <v>Q3</v>
      </c>
      <c r="E1524" s="4" t="str">
        <f>TEXT(SalesDataTable[[#This Row],[Order Date]],"MMM")</f>
        <v>Jul</v>
      </c>
      <c r="F1524" s="4" t="s">
        <v>20</v>
      </c>
      <c r="G1524" s="4" t="s">
        <v>31</v>
      </c>
      <c r="H1524" s="4" t="s">
        <v>2</v>
      </c>
      <c r="I1524" s="4" t="s">
        <v>3</v>
      </c>
      <c r="J1524" s="4" t="s">
        <v>14</v>
      </c>
      <c r="K1524" s="4" t="s">
        <v>15</v>
      </c>
      <c r="L1524" s="9">
        <v>2</v>
      </c>
      <c r="M1524" s="6">
        <v>36.21</v>
      </c>
      <c r="N1524" s="7">
        <v>0</v>
      </c>
      <c r="O1524" s="6">
        <v>13.5</v>
      </c>
      <c r="P1524" s="6">
        <f t="shared" si="92"/>
        <v>72.42</v>
      </c>
      <c r="Q1524" s="6">
        <f t="shared" si="93"/>
        <v>27</v>
      </c>
      <c r="R1524" s="6">
        <f t="shared" si="94"/>
        <v>45.42</v>
      </c>
      <c r="S1524" s="8">
        <f t="shared" si="95"/>
        <v>0.62717481358740679</v>
      </c>
      <c r="T1524" s="5">
        <f>YEAR(SalesDataTable[[#This Row],[Order Date]])</f>
        <v>2026</v>
      </c>
    </row>
    <row r="1525" spans="1:20" ht="15.6">
      <c r="A1525" s="2">
        <v>739</v>
      </c>
      <c r="B1525" s="3">
        <v>46234</v>
      </c>
      <c r="C1525" s="13">
        <f>YEAR(SalesDataTable[[#This Row],[Order Date]])</f>
        <v>2026</v>
      </c>
      <c r="D1525" s="4" t="str">
        <f>"Q"&amp;ROUNDUP(MONTH(SalesDataTable[[#This Row],[Order Date]])/3,0)</f>
        <v>Q3</v>
      </c>
      <c r="E1525" s="4" t="str">
        <f>TEXT(SalesDataTable[[#This Row],[Order Date]],"MMM")</f>
        <v>Jul</v>
      </c>
      <c r="F1525" s="4" t="s">
        <v>20</v>
      </c>
      <c r="G1525" s="4" t="s">
        <v>31</v>
      </c>
      <c r="H1525" s="4" t="s">
        <v>2</v>
      </c>
      <c r="I1525" s="4" t="s">
        <v>16</v>
      </c>
      <c r="J1525" s="4" t="s">
        <v>4</v>
      </c>
      <c r="K1525" s="4" t="s">
        <v>30</v>
      </c>
      <c r="L1525" s="9">
        <v>5</v>
      </c>
      <c r="M1525" s="6">
        <v>104.65</v>
      </c>
      <c r="N1525" s="7">
        <v>0</v>
      </c>
      <c r="O1525" s="6">
        <v>49.2</v>
      </c>
      <c r="P1525" s="6">
        <f t="shared" si="92"/>
        <v>523.25</v>
      </c>
      <c r="Q1525" s="6">
        <f t="shared" si="93"/>
        <v>246</v>
      </c>
      <c r="R1525" s="6">
        <f t="shared" si="94"/>
        <v>277.25</v>
      </c>
      <c r="S1525" s="8">
        <f t="shared" si="95"/>
        <v>0.52986144290492121</v>
      </c>
      <c r="T1525" s="5">
        <f>YEAR(SalesDataTable[[#This Row],[Order Date]])</f>
        <v>2026</v>
      </c>
    </row>
    <row r="1526" spans="1:20" ht="15.6">
      <c r="A1526" s="2">
        <v>2376</v>
      </c>
      <c r="B1526" s="3">
        <v>46234</v>
      </c>
      <c r="C1526" s="13">
        <f>YEAR(SalesDataTable[[#This Row],[Order Date]])</f>
        <v>2026</v>
      </c>
      <c r="D1526" s="4" t="str">
        <f>"Q"&amp;ROUNDUP(MONTH(SalesDataTable[[#This Row],[Order Date]])/3,0)</f>
        <v>Q3</v>
      </c>
      <c r="E1526" s="4" t="str">
        <f>TEXT(SalesDataTable[[#This Row],[Order Date]],"MMM")</f>
        <v>Jul</v>
      </c>
      <c r="F1526" s="4" t="s">
        <v>11</v>
      </c>
      <c r="G1526" s="4" t="s">
        <v>25</v>
      </c>
      <c r="H1526" s="4" t="s">
        <v>8</v>
      </c>
      <c r="I1526" s="4" t="s">
        <v>3</v>
      </c>
      <c r="J1526" s="4" t="s">
        <v>23</v>
      </c>
      <c r="K1526" s="4" t="s">
        <v>29</v>
      </c>
      <c r="L1526" s="9">
        <v>5</v>
      </c>
      <c r="M1526" s="6">
        <v>198.35</v>
      </c>
      <c r="N1526" s="7">
        <v>0.05</v>
      </c>
      <c r="O1526" s="6">
        <v>104.96</v>
      </c>
      <c r="P1526" s="6">
        <f t="shared" si="92"/>
        <v>942.16249999999991</v>
      </c>
      <c r="Q1526" s="6">
        <f t="shared" si="93"/>
        <v>524.79999999999995</v>
      </c>
      <c r="R1526" s="6">
        <f t="shared" si="94"/>
        <v>417.36249999999995</v>
      </c>
      <c r="S1526" s="8">
        <f t="shared" si="95"/>
        <v>0.44298356175288234</v>
      </c>
      <c r="T1526" s="5">
        <f>YEAR(SalesDataTable[[#This Row],[Order Date]])</f>
        <v>2026</v>
      </c>
    </row>
    <row r="1527" spans="1:20" ht="15.6">
      <c r="A1527" s="2">
        <v>3109</v>
      </c>
      <c r="B1527" s="3">
        <v>46234</v>
      </c>
      <c r="C1527" s="13">
        <f>YEAR(SalesDataTable[[#This Row],[Order Date]])</f>
        <v>2026</v>
      </c>
      <c r="D1527" s="4" t="str">
        <f>"Q"&amp;ROUNDUP(MONTH(SalesDataTable[[#This Row],[Order Date]])/3,0)</f>
        <v>Q3</v>
      </c>
      <c r="E1527" s="4" t="str">
        <f>TEXT(SalesDataTable[[#This Row],[Order Date]],"MMM")</f>
        <v>Jul</v>
      </c>
      <c r="F1527" s="4" t="s">
        <v>0</v>
      </c>
      <c r="G1527" s="4" t="s">
        <v>1</v>
      </c>
      <c r="H1527" s="4" t="s">
        <v>28</v>
      </c>
      <c r="I1527" s="4" t="s">
        <v>3</v>
      </c>
      <c r="J1527" s="4" t="s">
        <v>34</v>
      </c>
      <c r="K1527" s="4" t="s">
        <v>42</v>
      </c>
      <c r="L1527" s="9">
        <v>2</v>
      </c>
      <c r="M1527" s="6">
        <v>36.56</v>
      </c>
      <c r="N1527" s="7">
        <v>0.05</v>
      </c>
      <c r="O1527" s="6">
        <v>13.76</v>
      </c>
      <c r="P1527" s="6">
        <f t="shared" si="92"/>
        <v>69.463999999999999</v>
      </c>
      <c r="Q1527" s="6">
        <f t="shared" si="93"/>
        <v>27.52</v>
      </c>
      <c r="R1527" s="6">
        <f t="shared" si="94"/>
        <v>41.944000000000003</v>
      </c>
      <c r="S1527" s="8">
        <f t="shared" si="95"/>
        <v>0.60382356328457909</v>
      </c>
      <c r="T1527" s="5">
        <f>YEAR(SalesDataTable[[#This Row],[Order Date]])</f>
        <v>2026</v>
      </c>
    </row>
    <row r="1528" spans="1:20" ht="15.6">
      <c r="A1528" s="2">
        <v>4362</v>
      </c>
      <c r="B1528" s="3">
        <v>46234</v>
      </c>
      <c r="C1528" s="13">
        <f>YEAR(SalesDataTable[[#This Row],[Order Date]])</f>
        <v>2026</v>
      </c>
      <c r="D1528" s="4" t="str">
        <f>"Q"&amp;ROUNDUP(MONTH(SalesDataTable[[#This Row],[Order Date]])/3,0)</f>
        <v>Q3</v>
      </c>
      <c r="E1528" s="4" t="str">
        <f>TEXT(SalesDataTable[[#This Row],[Order Date]],"MMM")</f>
        <v>Jul</v>
      </c>
      <c r="F1528" s="4" t="s">
        <v>6</v>
      </c>
      <c r="G1528" s="4" t="s">
        <v>49</v>
      </c>
      <c r="H1528" s="4" t="s">
        <v>2</v>
      </c>
      <c r="I1528" s="4" t="s">
        <v>3</v>
      </c>
      <c r="J1528" s="4" t="s">
        <v>9</v>
      </c>
      <c r="K1528" s="4" t="s">
        <v>10</v>
      </c>
      <c r="L1528" s="9">
        <v>5</v>
      </c>
      <c r="M1528" s="6">
        <v>92.41</v>
      </c>
      <c r="N1528" s="7">
        <v>0</v>
      </c>
      <c r="O1528" s="6">
        <v>44.29</v>
      </c>
      <c r="P1528" s="6">
        <f t="shared" si="92"/>
        <v>462.04999999999995</v>
      </c>
      <c r="Q1528" s="6">
        <f t="shared" si="93"/>
        <v>221.45</v>
      </c>
      <c r="R1528" s="6">
        <f t="shared" si="94"/>
        <v>240.59999999999997</v>
      </c>
      <c r="S1528" s="8">
        <f t="shared" si="95"/>
        <v>0.52072286549074775</v>
      </c>
      <c r="T1528" s="5">
        <f>YEAR(SalesDataTable[[#This Row],[Order Date]])</f>
        <v>2026</v>
      </c>
    </row>
    <row r="1529" spans="1:20" ht="15.6">
      <c r="A1529" s="2">
        <v>777</v>
      </c>
      <c r="B1529" s="3">
        <v>46235</v>
      </c>
      <c r="C1529" s="13">
        <f>YEAR(SalesDataTable[[#This Row],[Order Date]])</f>
        <v>2026</v>
      </c>
      <c r="D1529" s="4" t="str">
        <f>"Q"&amp;ROUNDUP(MONTH(SalesDataTable[[#This Row],[Order Date]])/3,0)</f>
        <v>Q3</v>
      </c>
      <c r="E1529" s="4" t="str">
        <f>TEXT(SalesDataTable[[#This Row],[Order Date]],"MMM")</f>
        <v>Aug</v>
      </c>
      <c r="F1529" s="4" t="s">
        <v>20</v>
      </c>
      <c r="G1529" s="4" t="s">
        <v>47</v>
      </c>
      <c r="H1529" s="4" t="s">
        <v>2</v>
      </c>
      <c r="I1529" s="4" t="s">
        <v>3</v>
      </c>
      <c r="J1529" s="4" t="s">
        <v>23</v>
      </c>
      <c r="K1529" s="4" t="s">
        <v>51</v>
      </c>
      <c r="L1529" s="9">
        <v>4</v>
      </c>
      <c r="M1529" s="6">
        <v>121.87</v>
      </c>
      <c r="N1529" s="7">
        <v>0</v>
      </c>
      <c r="O1529" s="6">
        <v>59.89</v>
      </c>
      <c r="P1529" s="6">
        <f t="shared" si="92"/>
        <v>487.48</v>
      </c>
      <c r="Q1529" s="6">
        <f t="shared" si="93"/>
        <v>239.56</v>
      </c>
      <c r="R1529" s="6">
        <f t="shared" si="94"/>
        <v>247.92000000000002</v>
      </c>
      <c r="S1529" s="8">
        <f t="shared" si="95"/>
        <v>0.50857471075736438</v>
      </c>
      <c r="T1529" s="5">
        <f>YEAR(SalesDataTable[[#This Row],[Order Date]])</f>
        <v>2026</v>
      </c>
    </row>
    <row r="1530" spans="1:20" ht="15.6">
      <c r="A1530" s="2">
        <v>831</v>
      </c>
      <c r="B1530" s="3">
        <v>46235</v>
      </c>
      <c r="C1530" s="13">
        <f>YEAR(SalesDataTable[[#This Row],[Order Date]])</f>
        <v>2026</v>
      </c>
      <c r="D1530" s="4" t="str">
        <f>"Q"&amp;ROUNDUP(MONTH(SalesDataTable[[#This Row],[Order Date]])/3,0)</f>
        <v>Q3</v>
      </c>
      <c r="E1530" s="4" t="str">
        <f>TEXT(SalesDataTable[[#This Row],[Order Date]],"MMM")</f>
        <v>Aug</v>
      </c>
      <c r="F1530" s="4" t="s">
        <v>20</v>
      </c>
      <c r="G1530" s="4" t="s">
        <v>33</v>
      </c>
      <c r="H1530" s="4" t="s">
        <v>2</v>
      </c>
      <c r="I1530" s="4" t="s">
        <v>3</v>
      </c>
      <c r="J1530" s="4" t="s">
        <v>14</v>
      </c>
      <c r="K1530" s="4" t="s">
        <v>44</v>
      </c>
      <c r="L1530" s="9">
        <v>2</v>
      </c>
      <c r="M1530" s="6">
        <v>130.9</v>
      </c>
      <c r="N1530" s="7">
        <v>0.05</v>
      </c>
      <c r="O1530" s="6">
        <v>67.959999999999994</v>
      </c>
      <c r="P1530" s="6">
        <f t="shared" si="92"/>
        <v>248.71</v>
      </c>
      <c r="Q1530" s="6">
        <f t="shared" si="93"/>
        <v>135.91999999999999</v>
      </c>
      <c r="R1530" s="6">
        <f t="shared" si="94"/>
        <v>112.79000000000002</v>
      </c>
      <c r="S1530" s="8">
        <f t="shared" si="95"/>
        <v>0.45350006031120588</v>
      </c>
      <c r="T1530" s="5">
        <f>YEAR(SalesDataTable[[#This Row],[Order Date]])</f>
        <v>2026</v>
      </c>
    </row>
    <row r="1531" spans="1:20" ht="15.6">
      <c r="A1531" s="2">
        <v>2059</v>
      </c>
      <c r="B1531" s="3">
        <v>46235</v>
      </c>
      <c r="C1531" s="13">
        <f>YEAR(SalesDataTable[[#This Row],[Order Date]])</f>
        <v>2026</v>
      </c>
      <c r="D1531" s="4" t="str">
        <f>"Q"&amp;ROUNDUP(MONTH(SalesDataTable[[#This Row],[Order Date]])/3,0)</f>
        <v>Q3</v>
      </c>
      <c r="E1531" s="4" t="str">
        <f>TEXT(SalesDataTable[[#This Row],[Order Date]],"MMM")</f>
        <v>Aug</v>
      </c>
      <c r="F1531" s="4" t="s">
        <v>11</v>
      </c>
      <c r="G1531" s="4" t="s">
        <v>12</v>
      </c>
      <c r="H1531" s="4" t="s">
        <v>19</v>
      </c>
      <c r="I1531" s="4" t="s">
        <v>13</v>
      </c>
      <c r="J1531" s="4" t="s">
        <v>4</v>
      </c>
      <c r="K1531" s="4" t="s">
        <v>22</v>
      </c>
      <c r="L1531" s="9">
        <v>1</v>
      </c>
      <c r="M1531" s="6">
        <v>50.98</v>
      </c>
      <c r="N1531" s="7">
        <v>0</v>
      </c>
      <c r="O1531" s="6">
        <v>22.92</v>
      </c>
      <c r="P1531" s="6">
        <f t="shared" si="92"/>
        <v>50.98</v>
      </c>
      <c r="Q1531" s="6">
        <f t="shared" si="93"/>
        <v>22.92</v>
      </c>
      <c r="R1531" s="6">
        <f t="shared" si="94"/>
        <v>28.059999999999995</v>
      </c>
      <c r="S1531" s="8">
        <f t="shared" si="95"/>
        <v>0.55041192624558644</v>
      </c>
      <c r="T1531" s="5">
        <f>YEAR(SalesDataTable[[#This Row],[Order Date]])</f>
        <v>2026</v>
      </c>
    </row>
    <row r="1532" spans="1:20" ht="15.6">
      <c r="A1532" s="2">
        <v>2519</v>
      </c>
      <c r="B1532" s="3">
        <v>46235</v>
      </c>
      <c r="C1532" s="13">
        <f>YEAR(SalesDataTable[[#This Row],[Order Date]])</f>
        <v>2026</v>
      </c>
      <c r="D1532" s="4" t="str">
        <f>"Q"&amp;ROUNDUP(MONTH(SalesDataTable[[#This Row],[Order Date]])/3,0)</f>
        <v>Q3</v>
      </c>
      <c r="E1532" s="4" t="str">
        <f>TEXT(SalesDataTable[[#This Row],[Order Date]],"MMM")</f>
        <v>Aug</v>
      </c>
      <c r="F1532" s="4" t="s">
        <v>11</v>
      </c>
      <c r="G1532" s="4" t="s">
        <v>12</v>
      </c>
      <c r="H1532" s="4" t="s">
        <v>2</v>
      </c>
      <c r="I1532" s="4" t="s">
        <v>3</v>
      </c>
      <c r="J1532" s="4" t="s">
        <v>9</v>
      </c>
      <c r="K1532" s="4" t="s">
        <v>10</v>
      </c>
      <c r="L1532" s="9">
        <v>2</v>
      </c>
      <c r="M1532" s="6">
        <v>91.11</v>
      </c>
      <c r="N1532" s="7">
        <v>0</v>
      </c>
      <c r="O1532" s="6">
        <v>44.19</v>
      </c>
      <c r="P1532" s="6">
        <f t="shared" si="92"/>
        <v>182.22</v>
      </c>
      <c r="Q1532" s="6">
        <f t="shared" si="93"/>
        <v>88.38</v>
      </c>
      <c r="R1532" s="6">
        <f t="shared" si="94"/>
        <v>93.84</v>
      </c>
      <c r="S1532" s="8">
        <f t="shared" si="95"/>
        <v>0.51498189002304906</v>
      </c>
      <c r="T1532" s="5">
        <f>YEAR(SalesDataTable[[#This Row],[Order Date]])</f>
        <v>2026</v>
      </c>
    </row>
    <row r="1533" spans="1:20" ht="15.6">
      <c r="A1533" s="2">
        <v>2644</v>
      </c>
      <c r="B1533" s="3">
        <v>46235</v>
      </c>
      <c r="C1533" s="13">
        <f>YEAR(SalesDataTable[[#This Row],[Order Date]])</f>
        <v>2026</v>
      </c>
      <c r="D1533" s="4" t="str">
        <f>"Q"&amp;ROUNDUP(MONTH(SalesDataTable[[#This Row],[Order Date]])/3,0)</f>
        <v>Q3</v>
      </c>
      <c r="E1533" s="4" t="str">
        <f>TEXT(SalesDataTable[[#This Row],[Order Date]],"MMM")</f>
        <v>Aug</v>
      </c>
      <c r="F1533" s="4" t="s">
        <v>0</v>
      </c>
      <c r="G1533" s="4" t="s">
        <v>1</v>
      </c>
      <c r="H1533" s="4" t="s">
        <v>28</v>
      </c>
      <c r="I1533" s="4" t="s">
        <v>3</v>
      </c>
      <c r="J1533" s="4" t="s">
        <v>14</v>
      </c>
      <c r="K1533" s="4" t="s">
        <v>15</v>
      </c>
      <c r="L1533" s="9">
        <v>3</v>
      </c>
      <c r="M1533" s="6">
        <v>35.619999999999997</v>
      </c>
      <c r="N1533" s="7">
        <v>0.05</v>
      </c>
      <c r="O1533" s="6">
        <v>13.47</v>
      </c>
      <c r="P1533" s="6">
        <f t="shared" si="92"/>
        <v>101.51699999999998</v>
      </c>
      <c r="Q1533" s="6">
        <f t="shared" si="93"/>
        <v>40.410000000000004</v>
      </c>
      <c r="R1533" s="6">
        <f t="shared" si="94"/>
        <v>61.106999999999978</v>
      </c>
      <c r="S1533" s="8">
        <f t="shared" si="95"/>
        <v>0.60193859156594454</v>
      </c>
      <c r="T1533" s="5">
        <f>YEAR(SalesDataTable[[#This Row],[Order Date]])</f>
        <v>2026</v>
      </c>
    </row>
    <row r="1534" spans="1:20" ht="15.6">
      <c r="A1534" s="2">
        <v>4141</v>
      </c>
      <c r="B1534" s="3">
        <v>46235</v>
      </c>
      <c r="C1534" s="13">
        <f>YEAR(SalesDataTable[[#This Row],[Order Date]])</f>
        <v>2026</v>
      </c>
      <c r="D1534" s="4" t="str">
        <f>"Q"&amp;ROUNDUP(MONTH(SalesDataTable[[#This Row],[Order Date]])/3,0)</f>
        <v>Q3</v>
      </c>
      <c r="E1534" s="4" t="str">
        <f>TEXT(SalesDataTable[[#This Row],[Order Date]],"MMM")</f>
        <v>Aug</v>
      </c>
      <c r="F1534" s="4" t="s">
        <v>20</v>
      </c>
      <c r="G1534" s="4" t="s">
        <v>47</v>
      </c>
      <c r="H1534" s="4" t="s">
        <v>2</v>
      </c>
      <c r="I1534" s="4" t="s">
        <v>13</v>
      </c>
      <c r="J1534" s="4" t="s">
        <v>9</v>
      </c>
      <c r="K1534" s="4" t="s">
        <v>10</v>
      </c>
      <c r="L1534" s="9">
        <v>1</v>
      </c>
      <c r="M1534" s="6">
        <v>91.95</v>
      </c>
      <c r="N1534" s="7">
        <v>0.05</v>
      </c>
      <c r="O1534" s="6">
        <v>46.47</v>
      </c>
      <c r="P1534" s="6">
        <f t="shared" si="92"/>
        <v>87.352499999999992</v>
      </c>
      <c r="Q1534" s="6">
        <f t="shared" si="93"/>
        <v>46.47</v>
      </c>
      <c r="R1534" s="6">
        <f t="shared" si="94"/>
        <v>40.882499999999993</v>
      </c>
      <c r="S1534" s="8">
        <f t="shared" si="95"/>
        <v>0.46801751523997592</v>
      </c>
      <c r="T1534" s="5">
        <f>YEAR(SalesDataTable[[#This Row],[Order Date]])</f>
        <v>2026</v>
      </c>
    </row>
    <row r="1535" spans="1:20" ht="15.6">
      <c r="A1535" s="2">
        <v>4804</v>
      </c>
      <c r="B1535" s="3">
        <v>46235</v>
      </c>
      <c r="C1535" s="13">
        <f>YEAR(SalesDataTable[[#This Row],[Order Date]])</f>
        <v>2026</v>
      </c>
      <c r="D1535" s="4" t="str">
        <f>"Q"&amp;ROUNDUP(MONTH(SalesDataTable[[#This Row],[Order Date]])/3,0)</f>
        <v>Q3</v>
      </c>
      <c r="E1535" s="4" t="str">
        <f>TEXT(SalesDataTable[[#This Row],[Order Date]],"MMM")</f>
        <v>Aug</v>
      </c>
      <c r="F1535" s="4" t="s">
        <v>0</v>
      </c>
      <c r="G1535" s="4" t="s">
        <v>36</v>
      </c>
      <c r="H1535" s="4" t="s">
        <v>2</v>
      </c>
      <c r="I1535" s="4" t="s">
        <v>3</v>
      </c>
      <c r="J1535" s="4" t="s">
        <v>34</v>
      </c>
      <c r="K1535" s="4" t="s">
        <v>45</v>
      </c>
      <c r="L1535" s="9">
        <v>1</v>
      </c>
      <c r="M1535" s="6">
        <v>49.46</v>
      </c>
      <c r="N1535" s="7">
        <v>0</v>
      </c>
      <c r="O1535" s="6">
        <v>21.47</v>
      </c>
      <c r="P1535" s="6">
        <f t="shared" si="92"/>
        <v>49.46</v>
      </c>
      <c r="Q1535" s="6">
        <f t="shared" si="93"/>
        <v>21.47</v>
      </c>
      <c r="R1535" s="6">
        <f t="shared" si="94"/>
        <v>27.990000000000002</v>
      </c>
      <c r="S1535" s="8">
        <f t="shared" si="95"/>
        <v>0.5659118479579458</v>
      </c>
      <c r="T1535" s="5">
        <f>YEAR(SalesDataTable[[#This Row],[Order Date]])</f>
        <v>2026</v>
      </c>
    </row>
    <row r="1536" spans="1:20" ht="15.6">
      <c r="A1536" s="2">
        <v>5161</v>
      </c>
      <c r="B1536" s="3">
        <v>46235</v>
      </c>
      <c r="C1536" s="13">
        <f>YEAR(SalesDataTable[[#This Row],[Order Date]])</f>
        <v>2026</v>
      </c>
      <c r="D1536" s="4" t="str">
        <f>"Q"&amp;ROUNDUP(MONTH(SalesDataTable[[#This Row],[Order Date]])/3,0)</f>
        <v>Q3</v>
      </c>
      <c r="E1536" s="4" t="str">
        <f>TEXT(SalesDataTable[[#This Row],[Order Date]],"MMM")</f>
        <v>Aug</v>
      </c>
      <c r="F1536" s="4" t="s">
        <v>0</v>
      </c>
      <c r="G1536" s="4" t="s">
        <v>50</v>
      </c>
      <c r="H1536" s="4" t="s">
        <v>2</v>
      </c>
      <c r="I1536" s="4" t="s">
        <v>13</v>
      </c>
      <c r="J1536" s="4" t="s">
        <v>4</v>
      </c>
      <c r="K1536" s="4" t="s">
        <v>26</v>
      </c>
      <c r="L1536" s="9">
        <v>1</v>
      </c>
      <c r="M1536" s="6">
        <v>41.25</v>
      </c>
      <c r="N1536" s="7">
        <v>0.05</v>
      </c>
      <c r="O1536" s="6">
        <v>16.98</v>
      </c>
      <c r="P1536" s="6">
        <f t="shared" si="92"/>
        <v>39.1875</v>
      </c>
      <c r="Q1536" s="6">
        <f t="shared" si="93"/>
        <v>16.98</v>
      </c>
      <c r="R1536" s="6">
        <f t="shared" si="94"/>
        <v>22.2075</v>
      </c>
      <c r="S1536" s="8">
        <f t="shared" si="95"/>
        <v>0.56669856459330148</v>
      </c>
      <c r="T1536" s="5">
        <f>YEAR(SalesDataTable[[#This Row],[Order Date]])</f>
        <v>2026</v>
      </c>
    </row>
    <row r="1537" spans="1:20" ht="15.6">
      <c r="A1537" s="2">
        <v>590</v>
      </c>
      <c r="B1537" s="3">
        <v>46236</v>
      </c>
      <c r="C1537" s="13">
        <f>YEAR(SalesDataTable[[#This Row],[Order Date]])</f>
        <v>2026</v>
      </c>
      <c r="D1537" s="4" t="str">
        <f>"Q"&amp;ROUNDUP(MONTH(SalesDataTable[[#This Row],[Order Date]])/3,0)</f>
        <v>Q3</v>
      </c>
      <c r="E1537" s="4" t="str">
        <f>TEXT(SalesDataTable[[#This Row],[Order Date]],"MMM")</f>
        <v>Aug</v>
      </c>
      <c r="F1537" s="4" t="s">
        <v>11</v>
      </c>
      <c r="G1537" s="4" t="s">
        <v>25</v>
      </c>
      <c r="H1537" s="4" t="s">
        <v>2</v>
      </c>
      <c r="I1537" s="4" t="s">
        <v>3</v>
      </c>
      <c r="J1537" s="4" t="s">
        <v>14</v>
      </c>
      <c r="K1537" s="4" t="s">
        <v>44</v>
      </c>
      <c r="L1537" s="9">
        <v>4</v>
      </c>
      <c r="M1537" s="6">
        <v>133.65</v>
      </c>
      <c r="N1537" s="7">
        <v>0</v>
      </c>
      <c r="O1537" s="6">
        <v>66</v>
      </c>
      <c r="P1537" s="6">
        <f t="shared" si="92"/>
        <v>534.6</v>
      </c>
      <c r="Q1537" s="6">
        <f t="shared" si="93"/>
        <v>264</v>
      </c>
      <c r="R1537" s="6">
        <f t="shared" si="94"/>
        <v>270.60000000000002</v>
      </c>
      <c r="S1537" s="8">
        <f t="shared" si="95"/>
        <v>0.50617283950617287</v>
      </c>
      <c r="T1537" s="5">
        <f>YEAR(SalesDataTable[[#This Row],[Order Date]])</f>
        <v>2026</v>
      </c>
    </row>
    <row r="1538" spans="1:20" ht="15.6">
      <c r="A1538" s="2">
        <v>1599</v>
      </c>
      <c r="B1538" s="3">
        <v>46236</v>
      </c>
      <c r="C1538" s="13">
        <f>YEAR(SalesDataTable[[#This Row],[Order Date]])</f>
        <v>2026</v>
      </c>
      <c r="D1538" s="4" t="str">
        <f>"Q"&amp;ROUNDUP(MONTH(SalesDataTable[[#This Row],[Order Date]])/3,0)</f>
        <v>Q3</v>
      </c>
      <c r="E1538" s="4" t="str">
        <f>TEXT(SalesDataTable[[#This Row],[Order Date]],"MMM")</f>
        <v>Aug</v>
      </c>
      <c r="F1538" s="4" t="s">
        <v>20</v>
      </c>
      <c r="G1538" s="4" t="s">
        <v>21</v>
      </c>
      <c r="H1538" s="4" t="s">
        <v>2</v>
      </c>
      <c r="I1538" s="4" t="s">
        <v>3</v>
      </c>
      <c r="J1538" s="4" t="s">
        <v>23</v>
      </c>
      <c r="K1538" s="4" t="s">
        <v>29</v>
      </c>
      <c r="L1538" s="9">
        <v>2</v>
      </c>
      <c r="M1538" s="6">
        <v>200.45</v>
      </c>
      <c r="N1538" s="7">
        <v>0.05</v>
      </c>
      <c r="O1538" s="6">
        <v>105.42</v>
      </c>
      <c r="P1538" s="6">
        <f t="shared" ref="P1538:P1601" si="96">L1538*M1538*(1-N1538)</f>
        <v>380.85499999999996</v>
      </c>
      <c r="Q1538" s="6">
        <f t="shared" ref="Q1538:Q1601" si="97">L1538*O1538</f>
        <v>210.84</v>
      </c>
      <c r="R1538" s="6">
        <f t="shared" ref="R1538:R1601" si="98">P1538-Q1538</f>
        <v>170.01499999999996</v>
      </c>
      <c r="S1538" s="8">
        <f t="shared" ref="S1538:S1601" si="99">IFERROR(R1538/P1538,0)</f>
        <v>0.44640348689133652</v>
      </c>
      <c r="T1538" s="5">
        <f>YEAR(SalesDataTable[[#This Row],[Order Date]])</f>
        <v>2026</v>
      </c>
    </row>
    <row r="1539" spans="1:20" ht="15.6">
      <c r="A1539" s="2">
        <v>1665</v>
      </c>
      <c r="B1539" s="3">
        <v>46236</v>
      </c>
      <c r="C1539" s="13">
        <f>YEAR(SalesDataTable[[#This Row],[Order Date]])</f>
        <v>2026</v>
      </c>
      <c r="D1539" s="4" t="str">
        <f>"Q"&amp;ROUNDUP(MONTH(SalesDataTable[[#This Row],[Order Date]])/3,0)</f>
        <v>Q3</v>
      </c>
      <c r="E1539" s="4" t="str">
        <f>TEXT(SalesDataTable[[#This Row],[Order Date]],"MMM")</f>
        <v>Aug</v>
      </c>
      <c r="F1539" s="4" t="s">
        <v>0</v>
      </c>
      <c r="G1539" s="4" t="s">
        <v>1</v>
      </c>
      <c r="H1539" s="4" t="s">
        <v>28</v>
      </c>
      <c r="I1539" s="4" t="s">
        <v>3</v>
      </c>
      <c r="J1539" s="4" t="s">
        <v>4</v>
      </c>
      <c r="K1539" s="4" t="s">
        <v>22</v>
      </c>
      <c r="L1539" s="9">
        <v>2</v>
      </c>
      <c r="M1539" s="6">
        <v>51.87</v>
      </c>
      <c r="N1539" s="7">
        <v>0.05</v>
      </c>
      <c r="O1539" s="6">
        <v>21.98</v>
      </c>
      <c r="P1539" s="6">
        <f t="shared" si="96"/>
        <v>98.552999999999997</v>
      </c>
      <c r="Q1539" s="6">
        <f t="shared" si="97"/>
        <v>43.96</v>
      </c>
      <c r="R1539" s="6">
        <f t="shared" si="98"/>
        <v>54.592999999999996</v>
      </c>
      <c r="S1539" s="8">
        <f t="shared" si="99"/>
        <v>0.55394559272675614</v>
      </c>
      <c r="T1539" s="5">
        <f>YEAR(SalesDataTable[[#This Row],[Order Date]])</f>
        <v>2026</v>
      </c>
    </row>
    <row r="1540" spans="1:20" ht="15.6">
      <c r="A1540" s="2">
        <v>2409</v>
      </c>
      <c r="B1540" s="3">
        <v>46236</v>
      </c>
      <c r="C1540" s="13">
        <f>YEAR(SalesDataTable[[#This Row],[Order Date]])</f>
        <v>2026</v>
      </c>
      <c r="D1540" s="4" t="str">
        <f>"Q"&amp;ROUNDUP(MONTH(SalesDataTable[[#This Row],[Order Date]])/3,0)</f>
        <v>Q3</v>
      </c>
      <c r="E1540" s="4" t="str">
        <f>TEXT(SalesDataTable[[#This Row],[Order Date]],"MMM")</f>
        <v>Aug</v>
      </c>
      <c r="F1540" s="4" t="s">
        <v>20</v>
      </c>
      <c r="G1540" s="4" t="s">
        <v>47</v>
      </c>
      <c r="H1540" s="4" t="s">
        <v>2</v>
      </c>
      <c r="I1540" s="4" t="s">
        <v>3</v>
      </c>
      <c r="J1540" s="4" t="s">
        <v>23</v>
      </c>
      <c r="K1540" s="4" t="s">
        <v>40</v>
      </c>
      <c r="L1540" s="9">
        <v>1</v>
      </c>
      <c r="M1540" s="6">
        <v>83.6</v>
      </c>
      <c r="N1540" s="7">
        <v>0.05</v>
      </c>
      <c r="O1540" s="6">
        <v>38.51</v>
      </c>
      <c r="P1540" s="6">
        <f t="shared" si="96"/>
        <v>79.419999999999987</v>
      </c>
      <c r="Q1540" s="6">
        <f t="shared" si="97"/>
        <v>38.51</v>
      </c>
      <c r="R1540" s="6">
        <f t="shared" si="98"/>
        <v>40.909999999999989</v>
      </c>
      <c r="S1540" s="8">
        <f t="shared" si="99"/>
        <v>0.51510954419541677</v>
      </c>
      <c r="T1540" s="5">
        <f>YEAR(SalesDataTable[[#This Row],[Order Date]])</f>
        <v>2026</v>
      </c>
    </row>
    <row r="1541" spans="1:20" ht="15.6">
      <c r="A1541" s="2">
        <v>2936</v>
      </c>
      <c r="B1541" s="3">
        <v>46236</v>
      </c>
      <c r="C1541" s="13">
        <f>YEAR(SalesDataTable[[#This Row],[Order Date]])</f>
        <v>2026</v>
      </c>
      <c r="D1541" s="4" t="str">
        <f>"Q"&amp;ROUNDUP(MONTH(SalesDataTable[[#This Row],[Order Date]])/3,0)</f>
        <v>Q3</v>
      </c>
      <c r="E1541" s="4" t="str">
        <f>TEXT(SalesDataTable[[#This Row],[Order Date]],"MMM")</f>
        <v>Aug</v>
      </c>
      <c r="F1541" s="4" t="s">
        <v>11</v>
      </c>
      <c r="G1541" s="4" t="s">
        <v>52</v>
      </c>
      <c r="H1541" s="4" t="s">
        <v>2</v>
      </c>
      <c r="I1541" s="4" t="s">
        <v>13</v>
      </c>
      <c r="J1541" s="4" t="s">
        <v>14</v>
      </c>
      <c r="K1541" s="4" t="s">
        <v>15</v>
      </c>
      <c r="L1541" s="9">
        <v>1</v>
      </c>
      <c r="M1541" s="6">
        <v>35.74</v>
      </c>
      <c r="N1541" s="7">
        <v>0</v>
      </c>
      <c r="O1541" s="6">
        <v>13.49</v>
      </c>
      <c r="P1541" s="6">
        <f t="shared" si="96"/>
        <v>35.74</v>
      </c>
      <c r="Q1541" s="6">
        <f t="shared" si="97"/>
        <v>13.49</v>
      </c>
      <c r="R1541" s="6">
        <f t="shared" si="98"/>
        <v>22.25</v>
      </c>
      <c r="S1541" s="8">
        <f t="shared" si="99"/>
        <v>0.62255176273083379</v>
      </c>
      <c r="T1541" s="5">
        <f>YEAR(SalesDataTable[[#This Row],[Order Date]])</f>
        <v>2026</v>
      </c>
    </row>
    <row r="1542" spans="1:20" ht="15.6">
      <c r="A1542" s="2">
        <v>3397</v>
      </c>
      <c r="B1542" s="3">
        <v>46236</v>
      </c>
      <c r="C1542" s="13">
        <f>YEAR(SalesDataTable[[#This Row],[Order Date]])</f>
        <v>2026</v>
      </c>
      <c r="D1542" s="4" t="str">
        <f>"Q"&amp;ROUNDUP(MONTH(SalesDataTable[[#This Row],[Order Date]])/3,0)</f>
        <v>Q3</v>
      </c>
      <c r="E1542" s="4" t="str">
        <f>TEXT(SalesDataTable[[#This Row],[Order Date]],"MMM")</f>
        <v>Aug</v>
      </c>
      <c r="F1542" s="4" t="s">
        <v>20</v>
      </c>
      <c r="G1542" s="4" t="s">
        <v>21</v>
      </c>
      <c r="H1542" s="4" t="s">
        <v>2</v>
      </c>
      <c r="I1542" s="4" t="s">
        <v>3</v>
      </c>
      <c r="J1542" s="4" t="s">
        <v>4</v>
      </c>
      <c r="K1542" s="4" t="s">
        <v>5</v>
      </c>
      <c r="L1542" s="9">
        <v>1</v>
      </c>
      <c r="M1542" s="6">
        <v>79.849999999999994</v>
      </c>
      <c r="N1542" s="7">
        <v>0.1</v>
      </c>
      <c r="O1542" s="6">
        <v>43.11</v>
      </c>
      <c r="P1542" s="6">
        <f t="shared" si="96"/>
        <v>71.864999999999995</v>
      </c>
      <c r="Q1542" s="6">
        <f t="shared" si="97"/>
        <v>43.11</v>
      </c>
      <c r="R1542" s="6">
        <f t="shared" si="98"/>
        <v>28.754999999999995</v>
      </c>
      <c r="S1542" s="8">
        <f t="shared" si="99"/>
        <v>0.40012523481527862</v>
      </c>
      <c r="T1542" s="5">
        <f>YEAR(SalesDataTable[[#This Row],[Order Date]])</f>
        <v>2026</v>
      </c>
    </row>
    <row r="1543" spans="1:20" ht="15.6">
      <c r="A1543" s="2">
        <v>4556</v>
      </c>
      <c r="B1543" s="3">
        <v>46236</v>
      </c>
      <c r="C1543" s="13">
        <f>YEAR(SalesDataTable[[#This Row],[Order Date]])</f>
        <v>2026</v>
      </c>
      <c r="D1543" s="4" t="str">
        <f>"Q"&amp;ROUNDUP(MONTH(SalesDataTable[[#This Row],[Order Date]])/3,0)</f>
        <v>Q3</v>
      </c>
      <c r="E1543" s="4" t="str">
        <f>TEXT(SalesDataTable[[#This Row],[Order Date]],"MMM")</f>
        <v>Aug</v>
      </c>
      <c r="F1543" s="4" t="s">
        <v>0</v>
      </c>
      <c r="G1543" s="4" t="s">
        <v>50</v>
      </c>
      <c r="H1543" s="4" t="s">
        <v>2</v>
      </c>
      <c r="I1543" s="4" t="s">
        <v>3</v>
      </c>
      <c r="J1543" s="4" t="s">
        <v>14</v>
      </c>
      <c r="K1543" s="4" t="s">
        <v>32</v>
      </c>
      <c r="L1543" s="9">
        <v>2</v>
      </c>
      <c r="M1543" s="6">
        <v>46.44</v>
      </c>
      <c r="N1543" s="7">
        <v>0</v>
      </c>
      <c r="O1543" s="6">
        <v>18.489999999999998</v>
      </c>
      <c r="P1543" s="6">
        <f t="shared" si="96"/>
        <v>92.88</v>
      </c>
      <c r="Q1543" s="6">
        <f t="shared" si="97"/>
        <v>36.979999999999997</v>
      </c>
      <c r="R1543" s="6">
        <f t="shared" si="98"/>
        <v>55.9</v>
      </c>
      <c r="S1543" s="8">
        <f t="shared" si="99"/>
        <v>0.60185185185185186</v>
      </c>
      <c r="T1543" s="5">
        <f>YEAR(SalesDataTable[[#This Row],[Order Date]])</f>
        <v>2026</v>
      </c>
    </row>
    <row r="1544" spans="1:20" ht="15.6">
      <c r="A1544" s="2">
        <v>4614</v>
      </c>
      <c r="B1544" s="3">
        <v>46236</v>
      </c>
      <c r="C1544" s="13">
        <f>YEAR(SalesDataTable[[#This Row],[Order Date]])</f>
        <v>2026</v>
      </c>
      <c r="D1544" s="4" t="str">
        <f>"Q"&amp;ROUNDUP(MONTH(SalesDataTable[[#This Row],[Order Date]])/3,0)</f>
        <v>Q3</v>
      </c>
      <c r="E1544" s="4" t="str">
        <f>TEXT(SalesDataTable[[#This Row],[Order Date]],"MMM")</f>
        <v>Aug</v>
      </c>
      <c r="F1544" s="4" t="s">
        <v>20</v>
      </c>
      <c r="G1544" s="4" t="s">
        <v>33</v>
      </c>
      <c r="H1544" s="4" t="s">
        <v>19</v>
      </c>
      <c r="I1544" s="4" t="s">
        <v>3</v>
      </c>
      <c r="J1544" s="4" t="s">
        <v>4</v>
      </c>
      <c r="K1544" s="4" t="s">
        <v>22</v>
      </c>
      <c r="L1544" s="9">
        <v>2</v>
      </c>
      <c r="M1544" s="6">
        <v>50.44</v>
      </c>
      <c r="N1544" s="7">
        <v>0</v>
      </c>
      <c r="O1544" s="6">
        <v>22.99</v>
      </c>
      <c r="P1544" s="6">
        <f t="shared" si="96"/>
        <v>100.88</v>
      </c>
      <c r="Q1544" s="6">
        <f t="shared" si="97"/>
        <v>45.98</v>
      </c>
      <c r="R1544" s="6">
        <f t="shared" si="98"/>
        <v>54.9</v>
      </c>
      <c r="S1544" s="8">
        <f t="shared" si="99"/>
        <v>0.54421094369547984</v>
      </c>
      <c r="T1544" s="5">
        <f>YEAR(SalesDataTable[[#This Row],[Order Date]])</f>
        <v>2026</v>
      </c>
    </row>
    <row r="1545" spans="1:20" ht="15.6">
      <c r="A1545" s="2">
        <v>4999</v>
      </c>
      <c r="B1545" s="3">
        <v>46236</v>
      </c>
      <c r="C1545" s="13">
        <f>YEAR(SalesDataTable[[#This Row],[Order Date]])</f>
        <v>2026</v>
      </c>
      <c r="D1545" s="4" t="str">
        <f>"Q"&amp;ROUNDUP(MONTH(SalesDataTable[[#This Row],[Order Date]])/3,0)</f>
        <v>Q3</v>
      </c>
      <c r="E1545" s="4" t="str">
        <f>TEXT(SalesDataTable[[#This Row],[Order Date]],"MMM")</f>
        <v>Aug</v>
      </c>
      <c r="F1545" s="4" t="s">
        <v>20</v>
      </c>
      <c r="G1545" s="4" t="s">
        <v>33</v>
      </c>
      <c r="H1545" s="4" t="s">
        <v>2</v>
      </c>
      <c r="I1545" s="4" t="s">
        <v>3</v>
      </c>
      <c r="J1545" s="4" t="s">
        <v>4</v>
      </c>
      <c r="K1545" s="4" t="s">
        <v>5</v>
      </c>
      <c r="L1545" s="9">
        <v>2</v>
      </c>
      <c r="M1545" s="6">
        <v>81.38</v>
      </c>
      <c r="N1545" s="7">
        <v>0</v>
      </c>
      <c r="O1545" s="6">
        <v>42.19</v>
      </c>
      <c r="P1545" s="6">
        <f t="shared" si="96"/>
        <v>162.76</v>
      </c>
      <c r="Q1545" s="6">
        <f t="shared" si="97"/>
        <v>84.38</v>
      </c>
      <c r="R1545" s="6">
        <f t="shared" si="98"/>
        <v>78.38</v>
      </c>
      <c r="S1545" s="8">
        <f t="shared" si="99"/>
        <v>0.4815679528139592</v>
      </c>
      <c r="T1545" s="5">
        <f>YEAR(SalesDataTable[[#This Row],[Order Date]])</f>
        <v>2026</v>
      </c>
    </row>
    <row r="1546" spans="1:20" ht="15.6">
      <c r="A1546" s="2">
        <v>207</v>
      </c>
      <c r="B1546" s="3">
        <v>46237</v>
      </c>
      <c r="C1546" s="13">
        <f>YEAR(SalesDataTable[[#This Row],[Order Date]])</f>
        <v>2026</v>
      </c>
      <c r="D1546" s="4" t="str">
        <f>"Q"&amp;ROUNDUP(MONTH(SalesDataTable[[#This Row],[Order Date]])/3,0)</f>
        <v>Q3</v>
      </c>
      <c r="E1546" s="4" t="str">
        <f>TEXT(SalesDataTable[[#This Row],[Order Date]],"MMM")</f>
        <v>Aug</v>
      </c>
      <c r="F1546" s="4" t="s">
        <v>11</v>
      </c>
      <c r="G1546" s="4" t="s">
        <v>52</v>
      </c>
      <c r="H1546" s="4" t="s">
        <v>2</v>
      </c>
      <c r="I1546" s="4" t="s">
        <v>3</v>
      </c>
      <c r="J1546" s="4" t="s">
        <v>34</v>
      </c>
      <c r="K1546" s="4" t="s">
        <v>35</v>
      </c>
      <c r="L1546" s="9">
        <v>1</v>
      </c>
      <c r="M1546" s="6">
        <v>41.3</v>
      </c>
      <c r="N1546" s="7">
        <v>0</v>
      </c>
      <c r="O1546" s="6">
        <v>14.52</v>
      </c>
      <c r="P1546" s="6">
        <f t="shared" si="96"/>
        <v>41.3</v>
      </c>
      <c r="Q1546" s="6">
        <f t="shared" si="97"/>
        <v>14.52</v>
      </c>
      <c r="R1546" s="6">
        <f t="shared" si="98"/>
        <v>26.779999999999998</v>
      </c>
      <c r="S1546" s="8">
        <f t="shared" si="99"/>
        <v>0.64842615012106541</v>
      </c>
      <c r="T1546" s="5">
        <f>YEAR(SalesDataTable[[#This Row],[Order Date]])</f>
        <v>2026</v>
      </c>
    </row>
    <row r="1547" spans="1:20" ht="15.6">
      <c r="A1547" s="2">
        <v>295</v>
      </c>
      <c r="B1547" s="3">
        <v>46237</v>
      </c>
      <c r="C1547" s="13">
        <f>YEAR(SalesDataTable[[#This Row],[Order Date]])</f>
        <v>2026</v>
      </c>
      <c r="D1547" s="4" t="str">
        <f>"Q"&amp;ROUNDUP(MONTH(SalesDataTable[[#This Row],[Order Date]])/3,0)</f>
        <v>Q3</v>
      </c>
      <c r="E1547" s="4" t="str">
        <f>TEXT(SalesDataTable[[#This Row],[Order Date]],"MMM")</f>
        <v>Aug</v>
      </c>
      <c r="F1547" s="4" t="s">
        <v>20</v>
      </c>
      <c r="G1547" s="4" t="s">
        <v>33</v>
      </c>
      <c r="H1547" s="4" t="s">
        <v>28</v>
      </c>
      <c r="I1547" s="4" t="s">
        <v>3</v>
      </c>
      <c r="J1547" s="4" t="s">
        <v>14</v>
      </c>
      <c r="K1547" s="4" t="s">
        <v>15</v>
      </c>
      <c r="L1547" s="9">
        <v>2</v>
      </c>
      <c r="M1547" s="6">
        <v>36.15</v>
      </c>
      <c r="N1547" s="7">
        <v>0.1</v>
      </c>
      <c r="O1547" s="6">
        <v>13.19</v>
      </c>
      <c r="P1547" s="6">
        <f t="shared" si="96"/>
        <v>65.069999999999993</v>
      </c>
      <c r="Q1547" s="6">
        <f t="shared" si="97"/>
        <v>26.38</v>
      </c>
      <c r="R1547" s="6">
        <f t="shared" si="98"/>
        <v>38.69</v>
      </c>
      <c r="S1547" s="8">
        <f t="shared" si="99"/>
        <v>0.59459044106347014</v>
      </c>
      <c r="T1547" s="5">
        <f>YEAR(SalesDataTable[[#This Row],[Order Date]])</f>
        <v>2026</v>
      </c>
    </row>
    <row r="1548" spans="1:20" ht="15.6">
      <c r="A1548" s="2">
        <v>657</v>
      </c>
      <c r="B1548" s="3">
        <v>46237</v>
      </c>
      <c r="C1548" s="13">
        <f>YEAR(SalesDataTable[[#This Row],[Order Date]])</f>
        <v>2026</v>
      </c>
      <c r="D1548" s="4" t="str">
        <f>"Q"&amp;ROUNDUP(MONTH(SalesDataTable[[#This Row],[Order Date]])/3,0)</f>
        <v>Q3</v>
      </c>
      <c r="E1548" s="4" t="str">
        <f>TEXT(SalesDataTable[[#This Row],[Order Date]],"MMM")</f>
        <v>Aug</v>
      </c>
      <c r="F1548" s="4" t="s">
        <v>6</v>
      </c>
      <c r="G1548" s="4" t="s">
        <v>43</v>
      </c>
      <c r="H1548" s="4" t="s">
        <v>2</v>
      </c>
      <c r="I1548" s="4" t="s">
        <v>3</v>
      </c>
      <c r="J1548" s="4" t="s">
        <v>14</v>
      </c>
      <c r="K1548" s="4" t="s">
        <v>44</v>
      </c>
      <c r="L1548" s="9">
        <v>3</v>
      </c>
      <c r="M1548" s="6">
        <v>132.59</v>
      </c>
      <c r="N1548" s="7">
        <v>0.1</v>
      </c>
      <c r="O1548" s="6">
        <v>66.040000000000006</v>
      </c>
      <c r="P1548" s="6">
        <f t="shared" si="96"/>
        <v>357.99299999999999</v>
      </c>
      <c r="Q1548" s="6">
        <f t="shared" si="97"/>
        <v>198.12</v>
      </c>
      <c r="R1548" s="6">
        <f t="shared" si="98"/>
        <v>159.87299999999999</v>
      </c>
      <c r="S1548" s="8">
        <f t="shared" si="99"/>
        <v>0.44658135773604507</v>
      </c>
      <c r="T1548" s="5">
        <f>YEAR(SalesDataTable[[#This Row],[Order Date]])</f>
        <v>2026</v>
      </c>
    </row>
    <row r="1549" spans="1:20" ht="15.6">
      <c r="A1549" s="2">
        <v>694</v>
      </c>
      <c r="B1549" s="3">
        <v>46237</v>
      </c>
      <c r="C1549" s="13">
        <f>YEAR(SalesDataTable[[#This Row],[Order Date]])</f>
        <v>2026</v>
      </c>
      <c r="D1549" s="4" t="str">
        <f>"Q"&amp;ROUNDUP(MONTH(SalesDataTable[[#This Row],[Order Date]])/3,0)</f>
        <v>Q3</v>
      </c>
      <c r="E1549" s="4" t="str">
        <f>TEXT(SalesDataTable[[#This Row],[Order Date]],"MMM")</f>
        <v>Aug</v>
      </c>
      <c r="F1549" s="4" t="s">
        <v>11</v>
      </c>
      <c r="G1549" s="4" t="s">
        <v>18</v>
      </c>
      <c r="H1549" s="4" t="s">
        <v>2</v>
      </c>
      <c r="I1549" s="4" t="s">
        <v>13</v>
      </c>
      <c r="J1549" s="4" t="s">
        <v>9</v>
      </c>
      <c r="K1549" s="4" t="s">
        <v>17</v>
      </c>
      <c r="L1549" s="9">
        <v>3</v>
      </c>
      <c r="M1549" s="6">
        <v>144</v>
      </c>
      <c r="N1549" s="7">
        <v>0</v>
      </c>
      <c r="O1549" s="6">
        <v>78.89</v>
      </c>
      <c r="P1549" s="6">
        <f t="shared" si="96"/>
        <v>432</v>
      </c>
      <c r="Q1549" s="6">
        <f t="shared" si="97"/>
        <v>236.67000000000002</v>
      </c>
      <c r="R1549" s="6">
        <f t="shared" si="98"/>
        <v>195.32999999999998</v>
      </c>
      <c r="S1549" s="8">
        <f t="shared" si="99"/>
        <v>0.45215277777777774</v>
      </c>
      <c r="T1549" s="5">
        <f>YEAR(SalesDataTable[[#This Row],[Order Date]])</f>
        <v>2026</v>
      </c>
    </row>
    <row r="1550" spans="1:20" ht="15.6">
      <c r="A1550" s="2">
        <v>1187</v>
      </c>
      <c r="B1550" s="3">
        <v>46237</v>
      </c>
      <c r="C1550" s="13">
        <f>YEAR(SalesDataTable[[#This Row],[Order Date]])</f>
        <v>2026</v>
      </c>
      <c r="D1550" s="4" t="str">
        <f>"Q"&amp;ROUNDUP(MONTH(SalesDataTable[[#This Row],[Order Date]])/3,0)</f>
        <v>Q3</v>
      </c>
      <c r="E1550" s="4" t="str">
        <f>TEXT(SalesDataTable[[#This Row],[Order Date]],"MMM")</f>
        <v>Aug</v>
      </c>
      <c r="F1550" s="4" t="s">
        <v>0</v>
      </c>
      <c r="G1550" s="4" t="s">
        <v>1</v>
      </c>
      <c r="H1550" s="4" t="s">
        <v>2</v>
      </c>
      <c r="I1550" s="4" t="s">
        <v>3</v>
      </c>
      <c r="J1550" s="4" t="s">
        <v>14</v>
      </c>
      <c r="K1550" s="4" t="s">
        <v>32</v>
      </c>
      <c r="L1550" s="9">
        <v>2</v>
      </c>
      <c r="M1550" s="6">
        <v>45.45</v>
      </c>
      <c r="N1550" s="7">
        <v>0.05</v>
      </c>
      <c r="O1550" s="6">
        <v>18.829999999999998</v>
      </c>
      <c r="P1550" s="6">
        <f t="shared" si="96"/>
        <v>86.355000000000004</v>
      </c>
      <c r="Q1550" s="6">
        <f t="shared" si="97"/>
        <v>37.659999999999997</v>
      </c>
      <c r="R1550" s="6">
        <f t="shared" si="98"/>
        <v>48.695000000000007</v>
      </c>
      <c r="S1550" s="8">
        <f t="shared" si="99"/>
        <v>0.56389323142840608</v>
      </c>
      <c r="T1550" s="5">
        <f>YEAR(SalesDataTable[[#This Row],[Order Date]])</f>
        <v>2026</v>
      </c>
    </row>
    <row r="1551" spans="1:20" ht="15.6">
      <c r="A1551" s="2">
        <v>1915</v>
      </c>
      <c r="B1551" s="3">
        <v>46237</v>
      </c>
      <c r="C1551" s="13">
        <f>YEAR(SalesDataTable[[#This Row],[Order Date]])</f>
        <v>2026</v>
      </c>
      <c r="D1551" s="4" t="str">
        <f>"Q"&amp;ROUNDUP(MONTH(SalesDataTable[[#This Row],[Order Date]])/3,0)</f>
        <v>Q3</v>
      </c>
      <c r="E1551" s="4" t="str">
        <f>TEXT(SalesDataTable[[#This Row],[Order Date]],"MMM")</f>
        <v>Aug</v>
      </c>
      <c r="F1551" s="4" t="s">
        <v>6</v>
      </c>
      <c r="G1551" s="4" t="s">
        <v>27</v>
      </c>
      <c r="H1551" s="4" t="s">
        <v>2</v>
      </c>
      <c r="I1551" s="4" t="s">
        <v>3</v>
      </c>
      <c r="J1551" s="4" t="s">
        <v>4</v>
      </c>
      <c r="K1551" s="4" t="s">
        <v>26</v>
      </c>
      <c r="L1551" s="9">
        <v>1</v>
      </c>
      <c r="M1551" s="6">
        <v>41.16</v>
      </c>
      <c r="N1551" s="7">
        <v>0.05</v>
      </c>
      <c r="O1551" s="6">
        <v>16.66</v>
      </c>
      <c r="P1551" s="6">
        <f t="shared" si="96"/>
        <v>39.101999999999997</v>
      </c>
      <c r="Q1551" s="6">
        <f t="shared" si="97"/>
        <v>16.66</v>
      </c>
      <c r="R1551" s="6">
        <f t="shared" si="98"/>
        <v>22.441999999999997</v>
      </c>
      <c r="S1551" s="8">
        <f t="shared" si="99"/>
        <v>0.57393483709273174</v>
      </c>
      <c r="T1551" s="5">
        <f>YEAR(SalesDataTable[[#This Row],[Order Date]])</f>
        <v>2026</v>
      </c>
    </row>
    <row r="1552" spans="1:20" ht="15.6">
      <c r="A1552" s="2">
        <v>2156</v>
      </c>
      <c r="B1552" s="3">
        <v>46237</v>
      </c>
      <c r="C1552" s="13">
        <f>YEAR(SalesDataTable[[#This Row],[Order Date]])</f>
        <v>2026</v>
      </c>
      <c r="D1552" s="4" t="str">
        <f>"Q"&amp;ROUNDUP(MONTH(SalesDataTable[[#This Row],[Order Date]])/3,0)</f>
        <v>Q3</v>
      </c>
      <c r="E1552" s="4" t="str">
        <f>TEXT(SalesDataTable[[#This Row],[Order Date]],"MMM")</f>
        <v>Aug</v>
      </c>
      <c r="F1552" s="4" t="s">
        <v>0</v>
      </c>
      <c r="G1552" s="4" t="s">
        <v>1</v>
      </c>
      <c r="H1552" s="4" t="s">
        <v>19</v>
      </c>
      <c r="I1552" s="4" t="s">
        <v>3</v>
      </c>
      <c r="J1552" s="4" t="s">
        <v>14</v>
      </c>
      <c r="K1552" s="4" t="s">
        <v>48</v>
      </c>
      <c r="L1552" s="9">
        <v>1</v>
      </c>
      <c r="M1552" s="6">
        <v>162.78</v>
      </c>
      <c r="N1552" s="7">
        <v>0</v>
      </c>
      <c r="O1552" s="6">
        <v>85.08</v>
      </c>
      <c r="P1552" s="6">
        <f t="shared" si="96"/>
        <v>162.78</v>
      </c>
      <c r="Q1552" s="6">
        <f t="shared" si="97"/>
        <v>85.08</v>
      </c>
      <c r="R1552" s="6">
        <f t="shared" si="98"/>
        <v>77.7</v>
      </c>
      <c r="S1552" s="8">
        <f t="shared" si="99"/>
        <v>0.47733136748986366</v>
      </c>
      <c r="T1552" s="5">
        <f>YEAR(SalesDataTable[[#This Row],[Order Date]])</f>
        <v>2026</v>
      </c>
    </row>
    <row r="1553" spans="1:20" ht="15.6">
      <c r="A1553" s="2">
        <v>2539</v>
      </c>
      <c r="B1553" s="3">
        <v>46237</v>
      </c>
      <c r="C1553" s="13">
        <f>YEAR(SalesDataTable[[#This Row],[Order Date]])</f>
        <v>2026</v>
      </c>
      <c r="D1553" s="4" t="str">
        <f>"Q"&amp;ROUNDUP(MONTH(SalesDataTable[[#This Row],[Order Date]])/3,0)</f>
        <v>Q3</v>
      </c>
      <c r="E1553" s="4" t="str">
        <f>TEXT(SalesDataTable[[#This Row],[Order Date]],"MMM")</f>
        <v>Aug</v>
      </c>
      <c r="F1553" s="4" t="s">
        <v>11</v>
      </c>
      <c r="G1553" s="4" t="s">
        <v>52</v>
      </c>
      <c r="H1553" s="4" t="s">
        <v>19</v>
      </c>
      <c r="I1553" s="4" t="s">
        <v>13</v>
      </c>
      <c r="J1553" s="4" t="s">
        <v>4</v>
      </c>
      <c r="K1553" s="4" t="s">
        <v>5</v>
      </c>
      <c r="L1553" s="9">
        <v>1</v>
      </c>
      <c r="M1553" s="6">
        <v>80.040000000000006</v>
      </c>
      <c r="N1553" s="7">
        <v>0.1</v>
      </c>
      <c r="O1553" s="6">
        <v>41.88</v>
      </c>
      <c r="P1553" s="6">
        <f t="shared" si="96"/>
        <v>72.036000000000001</v>
      </c>
      <c r="Q1553" s="6">
        <f t="shared" si="97"/>
        <v>41.88</v>
      </c>
      <c r="R1553" s="6">
        <f t="shared" si="98"/>
        <v>30.155999999999999</v>
      </c>
      <c r="S1553" s="8">
        <f t="shared" si="99"/>
        <v>0.41862402132267196</v>
      </c>
      <c r="T1553" s="5">
        <f>YEAR(SalesDataTable[[#This Row],[Order Date]])</f>
        <v>2026</v>
      </c>
    </row>
    <row r="1554" spans="1:20" ht="15.6">
      <c r="A1554" s="2">
        <v>3803</v>
      </c>
      <c r="B1554" s="3">
        <v>46237</v>
      </c>
      <c r="C1554" s="13">
        <f>YEAR(SalesDataTable[[#This Row],[Order Date]])</f>
        <v>2026</v>
      </c>
      <c r="D1554" s="4" t="str">
        <f>"Q"&amp;ROUNDUP(MONTH(SalesDataTable[[#This Row],[Order Date]])/3,0)</f>
        <v>Q3</v>
      </c>
      <c r="E1554" s="4" t="str">
        <f>TEXT(SalesDataTable[[#This Row],[Order Date]],"MMM")</f>
        <v>Aug</v>
      </c>
      <c r="F1554" s="4" t="s">
        <v>11</v>
      </c>
      <c r="G1554" s="4" t="s">
        <v>25</v>
      </c>
      <c r="H1554" s="4" t="s">
        <v>2</v>
      </c>
      <c r="I1554" s="4" t="s">
        <v>13</v>
      </c>
      <c r="J1554" s="4" t="s">
        <v>9</v>
      </c>
      <c r="K1554" s="4" t="s">
        <v>10</v>
      </c>
      <c r="L1554" s="9">
        <v>1</v>
      </c>
      <c r="M1554" s="6">
        <v>90.21</v>
      </c>
      <c r="N1554" s="7">
        <v>0</v>
      </c>
      <c r="O1554" s="6">
        <v>46.31</v>
      </c>
      <c r="P1554" s="6">
        <f t="shared" si="96"/>
        <v>90.21</v>
      </c>
      <c r="Q1554" s="6">
        <f t="shared" si="97"/>
        <v>46.31</v>
      </c>
      <c r="R1554" s="6">
        <f t="shared" si="98"/>
        <v>43.899999999999991</v>
      </c>
      <c r="S1554" s="8">
        <f t="shared" si="99"/>
        <v>0.48664227912648261</v>
      </c>
      <c r="T1554" s="5">
        <f>YEAR(SalesDataTable[[#This Row],[Order Date]])</f>
        <v>2026</v>
      </c>
    </row>
    <row r="1555" spans="1:20" ht="15.6">
      <c r="A1555" s="2">
        <v>100</v>
      </c>
      <c r="B1555" s="3">
        <v>46238</v>
      </c>
      <c r="C1555" s="13">
        <f>YEAR(SalesDataTable[[#This Row],[Order Date]])</f>
        <v>2026</v>
      </c>
      <c r="D1555" s="4" t="str">
        <f>"Q"&amp;ROUNDUP(MONTH(SalesDataTable[[#This Row],[Order Date]])/3,0)</f>
        <v>Q3</v>
      </c>
      <c r="E1555" s="4" t="str">
        <f>TEXT(SalesDataTable[[#This Row],[Order Date]],"MMM")</f>
        <v>Aug</v>
      </c>
      <c r="F1555" s="4" t="s">
        <v>0</v>
      </c>
      <c r="G1555" s="4" t="s">
        <v>36</v>
      </c>
      <c r="H1555" s="4" t="s">
        <v>19</v>
      </c>
      <c r="I1555" s="4" t="s">
        <v>16</v>
      </c>
      <c r="J1555" s="4" t="s">
        <v>14</v>
      </c>
      <c r="K1555" s="4" t="s">
        <v>44</v>
      </c>
      <c r="L1555" s="9">
        <v>1</v>
      </c>
      <c r="M1555" s="6">
        <v>133.6</v>
      </c>
      <c r="N1555" s="7">
        <v>0.1</v>
      </c>
      <c r="O1555" s="6">
        <v>67.3</v>
      </c>
      <c r="P1555" s="6">
        <f t="shared" si="96"/>
        <v>120.24</v>
      </c>
      <c r="Q1555" s="6">
        <f t="shared" si="97"/>
        <v>67.3</v>
      </c>
      <c r="R1555" s="6">
        <f t="shared" si="98"/>
        <v>52.94</v>
      </c>
      <c r="S1555" s="8">
        <f t="shared" si="99"/>
        <v>0.44028609447771122</v>
      </c>
      <c r="T1555" s="5">
        <f>YEAR(SalesDataTable[[#This Row],[Order Date]])</f>
        <v>2026</v>
      </c>
    </row>
    <row r="1556" spans="1:20" ht="15.6">
      <c r="A1556" s="2">
        <v>118</v>
      </c>
      <c r="B1556" s="3">
        <v>46238</v>
      </c>
      <c r="C1556" s="13">
        <f>YEAR(SalesDataTable[[#This Row],[Order Date]])</f>
        <v>2026</v>
      </c>
      <c r="D1556" s="4" t="str">
        <f>"Q"&amp;ROUNDUP(MONTH(SalesDataTable[[#This Row],[Order Date]])/3,0)</f>
        <v>Q3</v>
      </c>
      <c r="E1556" s="4" t="str">
        <f>TEXT(SalesDataTable[[#This Row],[Order Date]],"MMM")</f>
        <v>Aug</v>
      </c>
      <c r="F1556" s="4" t="s">
        <v>20</v>
      </c>
      <c r="G1556" s="4" t="s">
        <v>21</v>
      </c>
      <c r="H1556" s="4" t="s">
        <v>2</v>
      </c>
      <c r="I1556" s="4" t="s">
        <v>3</v>
      </c>
      <c r="J1556" s="4" t="s">
        <v>14</v>
      </c>
      <c r="K1556" s="4" t="s">
        <v>32</v>
      </c>
      <c r="L1556" s="9">
        <v>1</v>
      </c>
      <c r="M1556" s="6">
        <v>47.53</v>
      </c>
      <c r="N1556" s="7">
        <v>0</v>
      </c>
      <c r="O1556" s="6">
        <v>18.04</v>
      </c>
      <c r="P1556" s="6">
        <f t="shared" si="96"/>
        <v>47.53</v>
      </c>
      <c r="Q1556" s="6">
        <f t="shared" si="97"/>
        <v>18.04</v>
      </c>
      <c r="R1556" s="6">
        <f t="shared" si="98"/>
        <v>29.490000000000002</v>
      </c>
      <c r="S1556" s="8">
        <f t="shared" si="99"/>
        <v>0.62045024195245113</v>
      </c>
      <c r="T1556" s="5">
        <f>YEAR(SalesDataTable[[#This Row],[Order Date]])</f>
        <v>2026</v>
      </c>
    </row>
    <row r="1557" spans="1:20" ht="15.6">
      <c r="A1557" s="2">
        <v>220</v>
      </c>
      <c r="B1557" s="3">
        <v>46238</v>
      </c>
      <c r="C1557" s="13">
        <f>YEAR(SalesDataTable[[#This Row],[Order Date]])</f>
        <v>2026</v>
      </c>
      <c r="D1557" s="4" t="str">
        <f>"Q"&amp;ROUNDUP(MONTH(SalesDataTable[[#This Row],[Order Date]])/3,0)</f>
        <v>Q3</v>
      </c>
      <c r="E1557" s="4" t="str">
        <f>TEXT(SalesDataTable[[#This Row],[Order Date]],"MMM")</f>
        <v>Aug</v>
      </c>
      <c r="F1557" s="4" t="s">
        <v>0</v>
      </c>
      <c r="G1557" s="4" t="s">
        <v>50</v>
      </c>
      <c r="H1557" s="4" t="s">
        <v>2</v>
      </c>
      <c r="I1557" s="4" t="s">
        <v>3</v>
      </c>
      <c r="J1557" s="4" t="s">
        <v>14</v>
      </c>
      <c r="K1557" s="4" t="s">
        <v>32</v>
      </c>
      <c r="L1557" s="9">
        <v>2</v>
      </c>
      <c r="M1557" s="6">
        <v>46.71</v>
      </c>
      <c r="N1557" s="7">
        <v>0</v>
      </c>
      <c r="O1557" s="6">
        <v>18.41</v>
      </c>
      <c r="P1557" s="6">
        <f t="shared" si="96"/>
        <v>93.42</v>
      </c>
      <c r="Q1557" s="6">
        <f t="shared" si="97"/>
        <v>36.82</v>
      </c>
      <c r="R1557" s="6">
        <f t="shared" si="98"/>
        <v>56.6</v>
      </c>
      <c r="S1557" s="8">
        <f t="shared" si="99"/>
        <v>0.60586598158852489</v>
      </c>
      <c r="T1557" s="5">
        <f>YEAR(SalesDataTable[[#This Row],[Order Date]])</f>
        <v>2026</v>
      </c>
    </row>
    <row r="1558" spans="1:20" ht="15.6">
      <c r="A1558" s="2">
        <v>1145</v>
      </c>
      <c r="B1558" s="3">
        <v>46238</v>
      </c>
      <c r="C1558" s="13">
        <f>YEAR(SalesDataTable[[#This Row],[Order Date]])</f>
        <v>2026</v>
      </c>
      <c r="D1558" s="4" t="str">
        <f>"Q"&amp;ROUNDUP(MONTH(SalesDataTable[[#This Row],[Order Date]])/3,0)</f>
        <v>Q3</v>
      </c>
      <c r="E1558" s="4" t="str">
        <f>TEXT(SalesDataTable[[#This Row],[Order Date]],"MMM")</f>
        <v>Aug</v>
      </c>
      <c r="F1558" s="4" t="s">
        <v>11</v>
      </c>
      <c r="G1558" s="4" t="s">
        <v>52</v>
      </c>
      <c r="H1558" s="4" t="s">
        <v>28</v>
      </c>
      <c r="I1558" s="4" t="s">
        <v>13</v>
      </c>
      <c r="J1558" s="4" t="s">
        <v>23</v>
      </c>
      <c r="K1558" s="4" t="s">
        <v>29</v>
      </c>
      <c r="L1558" s="9">
        <v>1</v>
      </c>
      <c r="M1558" s="6">
        <v>197.26</v>
      </c>
      <c r="N1558" s="7">
        <v>0</v>
      </c>
      <c r="O1558" s="6">
        <v>104.09</v>
      </c>
      <c r="P1558" s="6">
        <f t="shared" si="96"/>
        <v>197.26</v>
      </c>
      <c r="Q1558" s="6">
        <f t="shared" si="97"/>
        <v>104.09</v>
      </c>
      <c r="R1558" s="6">
        <f t="shared" si="98"/>
        <v>93.169999999999987</v>
      </c>
      <c r="S1558" s="8">
        <f t="shared" si="99"/>
        <v>0.47232079488999285</v>
      </c>
      <c r="T1558" s="5">
        <f>YEAR(SalesDataTable[[#This Row],[Order Date]])</f>
        <v>2026</v>
      </c>
    </row>
    <row r="1559" spans="1:20" ht="15.6">
      <c r="A1559" s="2">
        <v>1289</v>
      </c>
      <c r="B1559" s="3">
        <v>46238</v>
      </c>
      <c r="C1559" s="13">
        <f>YEAR(SalesDataTable[[#This Row],[Order Date]])</f>
        <v>2026</v>
      </c>
      <c r="D1559" s="4" t="str">
        <f>"Q"&amp;ROUNDUP(MONTH(SalesDataTable[[#This Row],[Order Date]])/3,0)</f>
        <v>Q3</v>
      </c>
      <c r="E1559" s="4" t="str">
        <f>TEXT(SalesDataTable[[#This Row],[Order Date]],"MMM")</f>
        <v>Aug</v>
      </c>
      <c r="F1559" s="4" t="s">
        <v>11</v>
      </c>
      <c r="G1559" s="4" t="s">
        <v>52</v>
      </c>
      <c r="H1559" s="4" t="s">
        <v>28</v>
      </c>
      <c r="I1559" s="4" t="s">
        <v>13</v>
      </c>
      <c r="J1559" s="4" t="s">
        <v>9</v>
      </c>
      <c r="K1559" s="4" t="s">
        <v>46</v>
      </c>
      <c r="L1559" s="9">
        <v>1</v>
      </c>
      <c r="M1559" s="6">
        <v>70.56</v>
      </c>
      <c r="N1559" s="7">
        <v>0</v>
      </c>
      <c r="O1559" s="6">
        <v>32.11</v>
      </c>
      <c r="P1559" s="6">
        <f t="shared" si="96"/>
        <v>70.56</v>
      </c>
      <c r="Q1559" s="6">
        <f t="shared" si="97"/>
        <v>32.11</v>
      </c>
      <c r="R1559" s="6">
        <f t="shared" si="98"/>
        <v>38.450000000000003</v>
      </c>
      <c r="S1559" s="8">
        <f t="shared" si="99"/>
        <v>0.54492630385487528</v>
      </c>
      <c r="T1559" s="5">
        <f>YEAR(SalesDataTable[[#This Row],[Order Date]])</f>
        <v>2026</v>
      </c>
    </row>
    <row r="1560" spans="1:20" ht="15.6">
      <c r="A1560" s="2">
        <v>1411</v>
      </c>
      <c r="B1560" s="3">
        <v>46238</v>
      </c>
      <c r="C1560" s="13">
        <f>YEAR(SalesDataTable[[#This Row],[Order Date]])</f>
        <v>2026</v>
      </c>
      <c r="D1560" s="4" t="str">
        <f>"Q"&amp;ROUNDUP(MONTH(SalesDataTable[[#This Row],[Order Date]])/3,0)</f>
        <v>Q3</v>
      </c>
      <c r="E1560" s="4" t="str">
        <f>TEXT(SalesDataTable[[#This Row],[Order Date]],"MMM")</f>
        <v>Aug</v>
      </c>
      <c r="F1560" s="4" t="s">
        <v>6</v>
      </c>
      <c r="G1560" s="4" t="s">
        <v>43</v>
      </c>
      <c r="H1560" s="4" t="s">
        <v>2</v>
      </c>
      <c r="I1560" s="4" t="s">
        <v>16</v>
      </c>
      <c r="J1560" s="4" t="s">
        <v>34</v>
      </c>
      <c r="K1560" s="4" t="s">
        <v>42</v>
      </c>
      <c r="L1560" s="9">
        <v>1</v>
      </c>
      <c r="M1560" s="6">
        <v>36.58</v>
      </c>
      <c r="N1560" s="7">
        <v>0</v>
      </c>
      <c r="O1560" s="6">
        <v>13.98</v>
      </c>
      <c r="P1560" s="6">
        <f t="shared" si="96"/>
        <v>36.58</v>
      </c>
      <c r="Q1560" s="6">
        <f t="shared" si="97"/>
        <v>13.98</v>
      </c>
      <c r="R1560" s="6">
        <f t="shared" si="98"/>
        <v>22.599999999999998</v>
      </c>
      <c r="S1560" s="8">
        <f t="shared" si="99"/>
        <v>0.61782394751230174</v>
      </c>
      <c r="T1560" s="5">
        <f>YEAR(SalesDataTable[[#This Row],[Order Date]])</f>
        <v>2026</v>
      </c>
    </row>
    <row r="1561" spans="1:20" ht="15.6">
      <c r="A1561" s="2">
        <v>1799</v>
      </c>
      <c r="B1561" s="3">
        <v>46238</v>
      </c>
      <c r="C1561" s="13">
        <f>YEAR(SalesDataTable[[#This Row],[Order Date]])</f>
        <v>2026</v>
      </c>
      <c r="D1561" s="4" t="str">
        <f>"Q"&amp;ROUNDUP(MONTH(SalesDataTable[[#This Row],[Order Date]])/3,0)</f>
        <v>Q3</v>
      </c>
      <c r="E1561" s="4" t="str">
        <f>TEXT(SalesDataTable[[#This Row],[Order Date]],"MMM")</f>
        <v>Aug</v>
      </c>
      <c r="F1561" s="4" t="s">
        <v>20</v>
      </c>
      <c r="G1561" s="4" t="s">
        <v>47</v>
      </c>
      <c r="H1561" s="4" t="s">
        <v>8</v>
      </c>
      <c r="I1561" s="4" t="s">
        <v>16</v>
      </c>
      <c r="J1561" s="4" t="s">
        <v>4</v>
      </c>
      <c r="K1561" s="4" t="s">
        <v>5</v>
      </c>
      <c r="L1561" s="9">
        <v>4</v>
      </c>
      <c r="M1561" s="6">
        <v>82.98</v>
      </c>
      <c r="N1561" s="7">
        <v>0.05</v>
      </c>
      <c r="O1561" s="6">
        <v>43.79</v>
      </c>
      <c r="P1561" s="6">
        <f t="shared" si="96"/>
        <v>315.32400000000001</v>
      </c>
      <c r="Q1561" s="6">
        <f t="shared" si="97"/>
        <v>175.16</v>
      </c>
      <c r="R1561" s="6">
        <f t="shared" si="98"/>
        <v>140.16400000000002</v>
      </c>
      <c r="S1561" s="8">
        <f t="shared" si="99"/>
        <v>0.44450787126891711</v>
      </c>
      <c r="T1561" s="5">
        <f>YEAR(SalesDataTable[[#This Row],[Order Date]])</f>
        <v>2026</v>
      </c>
    </row>
    <row r="1562" spans="1:20" ht="15.6">
      <c r="A1562" s="2">
        <v>1871</v>
      </c>
      <c r="B1562" s="3">
        <v>46238</v>
      </c>
      <c r="C1562" s="13">
        <f>YEAR(SalesDataTable[[#This Row],[Order Date]])</f>
        <v>2026</v>
      </c>
      <c r="D1562" s="4" t="str">
        <f>"Q"&amp;ROUNDUP(MONTH(SalesDataTable[[#This Row],[Order Date]])/3,0)</f>
        <v>Q3</v>
      </c>
      <c r="E1562" s="4" t="str">
        <f>TEXT(SalesDataTable[[#This Row],[Order Date]],"MMM")</f>
        <v>Aug</v>
      </c>
      <c r="F1562" s="4" t="s">
        <v>0</v>
      </c>
      <c r="G1562" s="4" t="s">
        <v>1</v>
      </c>
      <c r="H1562" s="4" t="s">
        <v>2</v>
      </c>
      <c r="I1562" s="4" t="s">
        <v>13</v>
      </c>
      <c r="J1562" s="4" t="s">
        <v>4</v>
      </c>
      <c r="K1562" s="4" t="s">
        <v>26</v>
      </c>
      <c r="L1562" s="9">
        <v>1</v>
      </c>
      <c r="M1562" s="6">
        <v>41.25</v>
      </c>
      <c r="N1562" s="7">
        <v>0</v>
      </c>
      <c r="O1562" s="6">
        <v>17.02</v>
      </c>
      <c r="P1562" s="6">
        <f t="shared" si="96"/>
        <v>41.25</v>
      </c>
      <c r="Q1562" s="6">
        <f t="shared" si="97"/>
        <v>17.02</v>
      </c>
      <c r="R1562" s="6">
        <f t="shared" si="98"/>
        <v>24.23</v>
      </c>
      <c r="S1562" s="8">
        <f t="shared" si="99"/>
        <v>0.58739393939393936</v>
      </c>
      <c r="T1562" s="5">
        <f>YEAR(SalesDataTable[[#This Row],[Order Date]])</f>
        <v>2026</v>
      </c>
    </row>
    <row r="1563" spans="1:20" ht="15.6">
      <c r="A1563" s="2">
        <v>4180</v>
      </c>
      <c r="B1563" s="3">
        <v>46238</v>
      </c>
      <c r="C1563" s="13">
        <f>YEAR(SalesDataTable[[#This Row],[Order Date]])</f>
        <v>2026</v>
      </c>
      <c r="D1563" s="4" t="str">
        <f>"Q"&amp;ROUNDUP(MONTH(SalesDataTable[[#This Row],[Order Date]])/3,0)</f>
        <v>Q3</v>
      </c>
      <c r="E1563" s="4" t="str">
        <f>TEXT(SalesDataTable[[#This Row],[Order Date]],"MMM")</f>
        <v>Aug</v>
      </c>
      <c r="F1563" s="4" t="s">
        <v>11</v>
      </c>
      <c r="G1563" s="4" t="s">
        <v>18</v>
      </c>
      <c r="H1563" s="4" t="s">
        <v>2</v>
      </c>
      <c r="I1563" s="4" t="s">
        <v>3</v>
      </c>
      <c r="J1563" s="4" t="s">
        <v>4</v>
      </c>
      <c r="K1563" s="4" t="s">
        <v>30</v>
      </c>
      <c r="L1563" s="9">
        <v>1</v>
      </c>
      <c r="M1563" s="6">
        <v>101.37</v>
      </c>
      <c r="N1563" s="7">
        <v>0</v>
      </c>
      <c r="O1563" s="6">
        <v>51.56</v>
      </c>
      <c r="P1563" s="6">
        <f t="shared" si="96"/>
        <v>101.37</v>
      </c>
      <c r="Q1563" s="6">
        <f t="shared" si="97"/>
        <v>51.56</v>
      </c>
      <c r="R1563" s="6">
        <f t="shared" si="98"/>
        <v>49.81</v>
      </c>
      <c r="S1563" s="8">
        <f t="shared" si="99"/>
        <v>0.49136825490776365</v>
      </c>
      <c r="T1563" s="5">
        <f>YEAR(SalesDataTable[[#This Row],[Order Date]])</f>
        <v>2026</v>
      </c>
    </row>
    <row r="1564" spans="1:20" ht="15.6">
      <c r="A1564" s="2">
        <v>4338</v>
      </c>
      <c r="B1564" s="3">
        <v>46238</v>
      </c>
      <c r="C1564" s="13">
        <f>YEAR(SalesDataTable[[#This Row],[Order Date]])</f>
        <v>2026</v>
      </c>
      <c r="D1564" s="4" t="str">
        <f>"Q"&amp;ROUNDUP(MONTH(SalesDataTable[[#This Row],[Order Date]])/3,0)</f>
        <v>Q3</v>
      </c>
      <c r="E1564" s="4" t="str">
        <f>TEXT(SalesDataTable[[#This Row],[Order Date]],"MMM")</f>
        <v>Aug</v>
      </c>
      <c r="F1564" s="4" t="s">
        <v>11</v>
      </c>
      <c r="G1564" s="4" t="s">
        <v>52</v>
      </c>
      <c r="H1564" s="4" t="s">
        <v>2</v>
      </c>
      <c r="I1564" s="4" t="s">
        <v>3</v>
      </c>
      <c r="J1564" s="4" t="s">
        <v>23</v>
      </c>
      <c r="K1564" s="4" t="s">
        <v>24</v>
      </c>
      <c r="L1564" s="9">
        <v>1</v>
      </c>
      <c r="M1564" s="6">
        <v>340.66</v>
      </c>
      <c r="N1564" s="7">
        <v>0.05</v>
      </c>
      <c r="O1564" s="6">
        <v>194.13</v>
      </c>
      <c r="P1564" s="6">
        <f t="shared" si="96"/>
        <v>323.62700000000001</v>
      </c>
      <c r="Q1564" s="6">
        <f t="shared" si="97"/>
        <v>194.13</v>
      </c>
      <c r="R1564" s="6">
        <f t="shared" si="98"/>
        <v>129.49700000000001</v>
      </c>
      <c r="S1564" s="8">
        <f t="shared" si="99"/>
        <v>0.40014275693931595</v>
      </c>
      <c r="T1564" s="5">
        <f>YEAR(SalesDataTable[[#This Row],[Order Date]])</f>
        <v>2026</v>
      </c>
    </row>
    <row r="1565" spans="1:20" ht="15.6">
      <c r="A1565" s="2">
        <v>4463</v>
      </c>
      <c r="B1565" s="3">
        <v>46238</v>
      </c>
      <c r="C1565" s="13">
        <f>YEAR(SalesDataTable[[#This Row],[Order Date]])</f>
        <v>2026</v>
      </c>
      <c r="D1565" s="4" t="str">
        <f>"Q"&amp;ROUNDUP(MONTH(SalesDataTable[[#This Row],[Order Date]])/3,0)</f>
        <v>Q3</v>
      </c>
      <c r="E1565" s="4" t="str">
        <f>TEXT(SalesDataTable[[#This Row],[Order Date]],"MMM")</f>
        <v>Aug</v>
      </c>
      <c r="F1565" s="4" t="s">
        <v>11</v>
      </c>
      <c r="G1565" s="4" t="s">
        <v>12</v>
      </c>
      <c r="H1565" s="4" t="s">
        <v>28</v>
      </c>
      <c r="I1565" s="4" t="s">
        <v>16</v>
      </c>
      <c r="J1565" s="4" t="s">
        <v>4</v>
      </c>
      <c r="K1565" s="4" t="s">
        <v>22</v>
      </c>
      <c r="L1565" s="9">
        <v>1</v>
      </c>
      <c r="M1565" s="6">
        <v>50.43</v>
      </c>
      <c r="N1565" s="7">
        <v>0.15</v>
      </c>
      <c r="O1565" s="6">
        <v>22.94</v>
      </c>
      <c r="P1565" s="6">
        <f t="shared" si="96"/>
        <v>42.865499999999997</v>
      </c>
      <c r="Q1565" s="6">
        <f t="shared" si="97"/>
        <v>22.94</v>
      </c>
      <c r="R1565" s="6">
        <f t="shared" si="98"/>
        <v>19.925499999999996</v>
      </c>
      <c r="S1565" s="8">
        <f t="shared" si="99"/>
        <v>0.46483768998378644</v>
      </c>
      <c r="T1565" s="5">
        <f>YEAR(SalesDataTable[[#This Row],[Order Date]])</f>
        <v>2026</v>
      </c>
    </row>
    <row r="1566" spans="1:20" ht="15.6">
      <c r="A1566" s="2">
        <v>382</v>
      </c>
      <c r="B1566" s="3">
        <v>46239</v>
      </c>
      <c r="C1566" s="13">
        <f>YEAR(SalesDataTable[[#This Row],[Order Date]])</f>
        <v>2026</v>
      </c>
      <c r="D1566" s="4" t="str">
        <f>"Q"&amp;ROUNDUP(MONTH(SalesDataTable[[#This Row],[Order Date]])/3,0)</f>
        <v>Q3</v>
      </c>
      <c r="E1566" s="4" t="str">
        <f>TEXT(SalesDataTable[[#This Row],[Order Date]],"MMM")</f>
        <v>Aug</v>
      </c>
      <c r="F1566" s="4" t="s">
        <v>20</v>
      </c>
      <c r="G1566" s="4" t="s">
        <v>33</v>
      </c>
      <c r="H1566" s="4" t="s">
        <v>2</v>
      </c>
      <c r="I1566" s="4" t="s">
        <v>13</v>
      </c>
      <c r="J1566" s="4" t="s">
        <v>34</v>
      </c>
      <c r="K1566" s="4" t="s">
        <v>35</v>
      </c>
      <c r="L1566" s="9">
        <v>1</v>
      </c>
      <c r="M1566" s="6">
        <v>40.42</v>
      </c>
      <c r="N1566" s="7">
        <v>0.05</v>
      </c>
      <c r="O1566" s="6">
        <v>14.33</v>
      </c>
      <c r="P1566" s="6">
        <f t="shared" si="96"/>
        <v>38.399000000000001</v>
      </c>
      <c r="Q1566" s="6">
        <f t="shared" si="97"/>
        <v>14.33</v>
      </c>
      <c r="R1566" s="6">
        <f t="shared" si="98"/>
        <v>24.069000000000003</v>
      </c>
      <c r="S1566" s="8">
        <f t="shared" si="99"/>
        <v>0.62681319826037141</v>
      </c>
      <c r="T1566" s="5">
        <f>YEAR(SalesDataTable[[#This Row],[Order Date]])</f>
        <v>2026</v>
      </c>
    </row>
    <row r="1567" spans="1:20" ht="15.6">
      <c r="A1567" s="2">
        <v>1011</v>
      </c>
      <c r="B1567" s="3">
        <v>46239</v>
      </c>
      <c r="C1567" s="13">
        <f>YEAR(SalesDataTable[[#This Row],[Order Date]])</f>
        <v>2026</v>
      </c>
      <c r="D1567" s="4" t="str">
        <f>"Q"&amp;ROUNDUP(MONTH(SalesDataTable[[#This Row],[Order Date]])/3,0)</f>
        <v>Q3</v>
      </c>
      <c r="E1567" s="4" t="str">
        <f>TEXT(SalesDataTable[[#This Row],[Order Date]],"MMM")</f>
        <v>Aug</v>
      </c>
      <c r="F1567" s="4" t="s">
        <v>0</v>
      </c>
      <c r="G1567" s="4" t="s">
        <v>1</v>
      </c>
      <c r="H1567" s="4" t="s">
        <v>2</v>
      </c>
      <c r="I1567" s="4" t="s">
        <v>13</v>
      </c>
      <c r="J1567" s="4" t="s">
        <v>4</v>
      </c>
      <c r="K1567" s="4" t="s">
        <v>22</v>
      </c>
      <c r="L1567" s="9">
        <v>1</v>
      </c>
      <c r="M1567" s="6">
        <v>51.81</v>
      </c>
      <c r="N1567" s="7">
        <v>0.05</v>
      </c>
      <c r="O1567" s="6">
        <v>22.28</v>
      </c>
      <c r="P1567" s="6">
        <f t="shared" si="96"/>
        <v>49.219499999999996</v>
      </c>
      <c r="Q1567" s="6">
        <f t="shared" si="97"/>
        <v>22.28</v>
      </c>
      <c r="R1567" s="6">
        <f t="shared" si="98"/>
        <v>26.939499999999995</v>
      </c>
      <c r="S1567" s="8">
        <f t="shared" si="99"/>
        <v>0.54733388189640275</v>
      </c>
      <c r="T1567" s="5">
        <f>YEAR(SalesDataTable[[#This Row],[Order Date]])</f>
        <v>2026</v>
      </c>
    </row>
    <row r="1568" spans="1:20" ht="15.6">
      <c r="A1568" s="2">
        <v>1148</v>
      </c>
      <c r="B1568" s="3">
        <v>46239</v>
      </c>
      <c r="C1568" s="13">
        <f>YEAR(SalesDataTable[[#This Row],[Order Date]])</f>
        <v>2026</v>
      </c>
      <c r="D1568" s="4" t="str">
        <f>"Q"&amp;ROUNDUP(MONTH(SalesDataTable[[#This Row],[Order Date]])/3,0)</f>
        <v>Q3</v>
      </c>
      <c r="E1568" s="4" t="str">
        <f>TEXT(SalesDataTable[[#This Row],[Order Date]],"MMM")</f>
        <v>Aug</v>
      </c>
      <c r="F1568" s="4" t="s">
        <v>11</v>
      </c>
      <c r="G1568" s="4" t="s">
        <v>12</v>
      </c>
      <c r="H1568" s="4" t="s">
        <v>19</v>
      </c>
      <c r="I1568" s="4" t="s">
        <v>13</v>
      </c>
      <c r="J1568" s="4" t="s">
        <v>34</v>
      </c>
      <c r="K1568" s="4" t="s">
        <v>42</v>
      </c>
      <c r="L1568" s="9">
        <v>3</v>
      </c>
      <c r="M1568" s="6">
        <v>35.9</v>
      </c>
      <c r="N1568" s="7">
        <v>0</v>
      </c>
      <c r="O1568" s="6">
        <v>14.11</v>
      </c>
      <c r="P1568" s="6">
        <f t="shared" si="96"/>
        <v>107.69999999999999</v>
      </c>
      <c r="Q1568" s="6">
        <f t="shared" si="97"/>
        <v>42.33</v>
      </c>
      <c r="R1568" s="6">
        <f t="shared" si="98"/>
        <v>65.36999999999999</v>
      </c>
      <c r="S1568" s="8">
        <f t="shared" si="99"/>
        <v>0.60696378830083564</v>
      </c>
      <c r="T1568" s="5">
        <f>YEAR(SalesDataTable[[#This Row],[Order Date]])</f>
        <v>2026</v>
      </c>
    </row>
    <row r="1569" spans="1:20" ht="15.6">
      <c r="A1569" s="2">
        <v>1397</v>
      </c>
      <c r="B1569" s="3">
        <v>46239</v>
      </c>
      <c r="C1569" s="13">
        <f>YEAR(SalesDataTable[[#This Row],[Order Date]])</f>
        <v>2026</v>
      </c>
      <c r="D1569" s="4" t="str">
        <f>"Q"&amp;ROUNDUP(MONTH(SalesDataTable[[#This Row],[Order Date]])/3,0)</f>
        <v>Q3</v>
      </c>
      <c r="E1569" s="4" t="str">
        <f>TEXT(SalesDataTable[[#This Row],[Order Date]],"MMM")</f>
        <v>Aug</v>
      </c>
      <c r="F1569" s="4" t="s">
        <v>6</v>
      </c>
      <c r="G1569" s="4" t="s">
        <v>49</v>
      </c>
      <c r="H1569" s="4" t="s">
        <v>19</v>
      </c>
      <c r="I1569" s="4" t="s">
        <v>16</v>
      </c>
      <c r="J1569" s="4" t="s">
        <v>9</v>
      </c>
      <c r="K1569" s="4" t="s">
        <v>10</v>
      </c>
      <c r="L1569" s="9">
        <v>2</v>
      </c>
      <c r="M1569" s="6">
        <v>90.27</v>
      </c>
      <c r="N1569" s="7">
        <v>0.05</v>
      </c>
      <c r="O1569" s="6">
        <v>46.38</v>
      </c>
      <c r="P1569" s="6">
        <f t="shared" si="96"/>
        <v>171.51299999999998</v>
      </c>
      <c r="Q1569" s="6">
        <f t="shared" si="97"/>
        <v>92.76</v>
      </c>
      <c r="R1569" s="6">
        <f t="shared" si="98"/>
        <v>78.752999999999972</v>
      </c>
      <c r="S1569" s="8">
        <f t="shared" si="99"/>
        <v>0.45916636056742044</v>
      </c>
      <c r="T1569" s="5">
        <f>YEAR(SalesDataTable[[#This Row],[Order Date]])</f>
        <v>2026</v>
      </c>
    </row>
    <row r="1570" spans="1:20" ht="15.6">
      <c r="A1570" s="2">
        <v>2252</v>
      </c>
      <c r="B1570" s="3">
        <v>46239</v>
      </c>
      <c r="C1570" s="13">
        <f>YEAR(SalesDataTable[[#This Row],[Order Date]])</f>
        <v>2026</v>
      </c>
      <c r="D1570" s="4" t="str">
        <f>"Q"&amp;ROUNDUP(MONTH(SalesDataTable[[#This Row],[Order Date]])/3,0)</f>
        <v>Q3</v>
      </c>
      <c r="E1570" s="4" t="str">
        <f>TEXT(SalesDataTable[[#This Row],[Order Date]],"MMM")</f>
        <v>Aug</v>
      </c>
      <c r="F1570" s="4" t="s">
        <v>6</v>
      </c>
      <c r="G1570" s="4" t="s">
        <v>41</v>
      </c>
      <c r="H1570" s="4" t="s">
        <v>2</v>
      </c>
      <c r="I1570" s="4" t="s">
        <v>13</v>
      </c>
      <c r="J1570" s="4" t="s">
        <v>4</v>
      </c>
      <c r="K1570" s="4" t="s">
        <v>22</v>
      </c>
      <c r="L1570" s="9">
        <v>1</v>
      </c>
      <c r="M1570" s="6">
        <v>49.68</v>
      </c>
      <c r="N1570" s="7">
        <v>0.05</v>
      </c>
      <c r="O1570" s="6">
        <v>22.02</v>
      </c>
      <c r="P1570" s="6">
        <f t="shared" si="96"/>
        <v>47.195999999999998</v>
      </c>
      <c r="Q1570" s="6">
        <f t="shared" si="97"/>
        <v>22.02</v>
      </c>
      <c r="R1570" s="6">
        <f t="shared" si="98"/>
        <v>25.175999999999998</v>
      </c>
      <c r="S1570" s="8">
        <f t="shared" si="99"/>
        <v>0.53343503686753113</v>
      </c>
      <c r="T1570" s="5">
        <f>YEAR(SalesDataTable[[#This Row],[Order Date]])</f>
        <v>2026</v>
      </c>
    </row>
    <row r="1571" spans="1:20" ht="15.6">
      <c r="A1571" s="2">
        <v>2415</v>
      </c>
      <c r="B1571" s="3">
        <v>46239</v>
      </c>
      <c r="C1571" s="13">
        <f>YEAR(SalesDataTable[[#This Row],[Order Date]])</f>
        <v>2026</v>
      </c>
      <c r="D1571" s="4" t="str">
        <f>"Q"&amp;ROUNDUP(MONTH(SalesDataTable[[#This Row],[Order Date]])/3,0)</f>
        <v>Q3</v>
      </c>
      <c r="E1571" s="4" t="str">
        <f>TEXT(SalesDataTable[[#This Row],[Order Date]],"MMM")</f>
        <v>Aug</v>
      </c>
      <c r="F1571" s="4" t="s">
        <v>6</v>
      </c>
      <c r="G1571" s="4" t="s">
        <v>43</v>
      </c>
      <c r="H1571" s="4" t="s">
        <v>2</v>
      </c>
      <c r="I1571" s="4" t="s">
        <v>13</v>
      </c>
      <c r="J1571" s="4" t="s">
        <v>14</v>
      </c>
      <c r="K1571" s="4" t="s">
        <v>44</v>
      </c>
      <c r="L1571" s="9">
        <v>2</v>
      </c>
      <c r="M1571" s="6">
        <v>131.25</v>
      </c>
      <c r="N1571" s="7">
        <v>0.05</v>
      </c>
      <c r="O1571" s="6">
        <v>65.42</v>
      </c>
      <c r="P1571" s="6">
        <f t="shared" si="96"/>
        <v>249.375</v>
      </c>
      <c r="Q1571" s="6">
        <f t="shared" si="97"/>
        <v>130.84</v>
      </c>
      <c r="R1571" s="6">
        <f t="shared" si="98"/>
        <v>118.535</v>
      </c>
      <c r="S1571" s="8">
        <f t="shared" si="99"/>
        <v>0.47532832080200499</v>
      </c>
      <c r="T1571" s="5">
        <f>YEAR(SalesDataTable[[#This Row],[Order Date]])</f>
        <v>2026</v>
      </c>
    </row>
    <row r="1572" spans="1:20" ht="15.6">
      <c r="A1572" s="2">
        <v>2525</v>
      </c>
      <c r="B1572" s="3">
        <v>46239</v>
      </c>
      <c r="C1572" s="13">
        <f>YEAR(SalesDataTable[[#This Row],[Order Date]])</f>
        <v>2026</v>
      </c>
      <c r="D1572" s="4" t="str">
        <f>"Q"&amp;ROUNDUP(MONTH(SalesDataTable[[#This Row],[Order Date]])/3,0)</f>
        <v>Q3</v>
      </c>
      <c r="E1572" s="4" t="str">
        <f>TEXT(SalesDataTable[[#This Row],[Order Date]],"MMM")</f>
        <v>Aug</v>
      </c>
      <c r="F1572" s="4" t="s">
        <v>20</v>
      </c>
      <c r="G1572" s="4" t="s">
        <v>21</v>
      </c>
      <c r="H1572" s="4" t="s">
        <v>19</v>
      </c>
      <c r="I1572" s="4" t="s">
        <v>13</v>
      </c>
      <c r="J1572" s="4" t="s">
        <v>34</v>
      </c>
      <c r="K1572" s="4" t="s">
        <v>42</v>
      </c>
      <c r="L1572" s="9">
        <v>2</v>
      </c>
      <c r="M1572" s="6">
        <v>36.78</v>
      </c>
      <c r="N1572" s="7">
        <v>0.05</v>
      </c>
      <c r="O1572" s="6">
        <v>13.85</v>
      </c>
      <c r="P1572" s="6">
        <f t="shared" si="96"/>
        <v>69.882000000000005</v>
      </c>
      <c r="Q1572" s="6">
        <f t="shared" si="97"/>
        <v>27.7</v>
      </c>
      <c r="R1572" s="6">
        <f t="shared" si="98"/>
        <v>42.182000000000002</v>
      </c>
      <c r="S1572" s="8">
        <f t="shared" si="99"/>
        <v>0.60361752668784519</v>
      </c>
      <c r="T1572" s="5">
        <f>YEAR(SalesDataTable[[#This Row],[Order Date]])</f>
        <v>2026</v>
      </c>
    </row>
    <row r="1573" spans="1:20" ht="15.6">
      <c r="A1573" s="2">
        <v>2652</v>
      </c>
      <c r="B1573" s="3">
        <v>46239</v>
      </c>
      <c r="C1573" s="13">
        <f>YEAR(SalesDataTable[[#This Row],[Order Date]])</f>
        <v>2026</v>
      </c>
      <c r="D1573" s="4" t="str">
        <f>"Q"&amp;ROUNDUP(MONTH(SalesDataTable[[#This Row],[Order Date]])/3,0)</f>
        <v>Q3</v>
      </c>
      <c r="E1573" s="4" t="str">
        <f>TEXT(SalesDataTable[[#This Row],[Order Date]],"MMM")</f>
        <v>Aug</v>
      </c>
      <c r="F1573" s="4" t="s">
        <v>11</v>
      </c>
      <c r="G1573" s="4" t="s">
        <v>12</v>
      </c>
      <c r="H1573" s="4" t="s">
        <v>19</v>
      </c>
      <c r="I1573" s="4" t="s">
        <v>3</v>
      </c>
      <c r="J1573" s="4" t="s">
        <v>4</v>
      </c>
      <c r="K1573" s="4" t="s">
        <v>5</v>
      </c>
      <c r="L1573" s="9">
        <v>1</v>
      </c>
      <c r="M1573" s="6">
        <v>80.790000000000006</v>
      </c>
      <c r="N1573" s="7">
        <v>0.1</v>
      </c>
      <c r="O1573" s="6">
        <v>43.65</v>
      </c>
      <c r="P1573" s="6">
        <f t="shared" si="96"/>
        <v>72.711000000000013</v>
      </c>
      <c r="Q1573" s="6">
        <f t="shared" si="97"/>
        <v>43.65</v>
      </c>
      <c r="R1573" s="6">
        <f t="shared" si="98"/>
        <v>29.061000000000014</v>
      </c>
      <c r="S1573" s="8">
        <f t="shared" si="99"/>
        <v>0.39967817799232591</v>
      </c>
      <c r="T1573" s="5">
        <f>YEAR(SalesDataTable[[#This Row],[Order Date]])</f>
        <v>2026</v>
      </c>
    </row>
    <row r="1574" spans="1:20" ht="15.6">
      <c r="A1574" s="2">
        <v>4035</v>
      </c>
      <c r="B1574" s="3">
        <v>46239</v>
      </c>
      <c r="C1574" s="13">
        <f>YEAR(SalesDataTable[[#This Row],[Order Date]])</f>
        <v>2026</v>
      </c>
      <c r="D1574" s="4" t="str">
        <f>"Q"&amp;ROUNDUP(MONTH(SalesDataTable[[#This Row],[Order Date]])/3,0)</f>
        <v>Q3</v>
      </c>
      <c r="E1574" s="4" t="str">
        <f>TEXT(SalesDataTable[[#This Row],[Order Date]],"MMM")</f>
        <v>Aug</v>
      </c>
      <c r="F1574" s="4" t="s">
        <v>0</v>
      </c>
      <c r="G1574" s="4" t="s">
        <v>36</v>
      </c>
      <c r="H1574" s="4" t="s">
        <v>2</v>
      </c>
      <c r="I1574" s="4" t="s">
        <v>3</v>
      </c>
      <c r="J1574" s="4" t="s">
        <v>4</v>
      </c>
      <c r="K1574" s="4" t="s">
        <v>26</v>
      </c>
      <c r="L1574" s="9">
        <v>2</v>
      </c>
      <c r="M1574" s="6">
        <v>40.53</v>
      </c>
      <c r="N1574" s="7">
        <v>0.05</v>
      </c>
      <c r="O1574" s="6">
        <v>17.100000000000001</v>
      </c>
      <c r="P1574" s="6">
        <f t="shared" si="96"/>
        <v>77.007000000000005</v>
      </c>
      <c r="Q1574" s="6">
        <f t="shared" si="97"/>
        <v>34.200000000000003</v>
      </c>
      <c r="R1574" s="6">
        <f t="shared" si="98"/>
        <v>42.807000000000002</v>
      </c>
      <c r="S1574" s="8">
        <f t="shared" si="99"/>
        <v>0.55588452997779425</v>
      </c>
      <c r="T1574" s="5">
        <f>YEAR(SalesDataTable[[#This Row],[Order Date]])</f>
        <v>2026</v>
      </c>
    </row>
    <row r="1575" spans="1:20" ht="15.6">
      <c r="A1575" s="2">
        <v>4377</v>
      </c>
      <c r="B1575" s="3">
        <v>46239</v>
      </c>
      <c r="C1575" s="13">
        <f>YEAR(SalesDataTable[[#This Row],[Order Date]])</f>
        <v>2026</v>
      </c>
      <c r="D1575" s="4" t="str">
        <f>"Q"&amp;ROUNDUP(MONTH(SalesDataTable[[#This Row],[Order Date]])/3,0)</f>
        <v>Q3</v>
      </c>
      <c r="E1575" s="4" t="str">
        <f>TEXT(SalesDataTable[[#This Row],[Order Date]],"MMM")</f>
        <v>Aug</v>
      </c>
      <c r="F1575" s="4" t="s">
        <v>11</v>
      </c>
      <c r="G1575" s="4" t="s">
        <v>12</v>
      </c>
      <c r="H1575" s="4" t="s">
        <v>28</v>
      </c>
      <c r="I1575" s="4" t="s">
        <v>13</v>
      </c>
      <c r="J1575" s="4" t="s">
        <v>4</v>
      </c>
      <c r="K1575" s="4" t="s">
        <v>5</v>
      </c>
      <c r="L1575" s="9">
        <v>2</v>
      </c>
      <c r="M1575" s="6">
        <v>81.66</v>
      </c>
      <c r="N1575" s="7">
        <v>0</v>
      </c>
      <c r="O1575" s="6">
        <v>42.11</v>
      </c>
      <c r="P1575" s="6">
        <f t="shared" si="96"/>
        <v>163.32</v>
      </c>
      <c r="Q1575" s="6">
        <f t="shared" si="97"/>
        <v>84.22</v>
      </c>
      <c r="R1575" s="6">
        <f t="shared" si="98"/>
        <v>79.099999999999994</v>
      </c>
      <c r="S1575" s="8">
        <f t="shared" si="99"/>
        <v>0.48432525104090129</v>
      </c>
      <c r="T1575" s="5">
        <f>YEAR(SalesDataTable[[#This Row],[Order Date]])</f>
        <v>2026</v>
      </c>
    </row>
    <row r="1576" spans="1:20" ht="15.6">
      <c r="A1576" s="2">
        <v>4734</v>
      </c>
      <c r="B1576" s="3">
        <v>46239</v>
      </c>
      <c r="C1576" s="13">
        <f>YEAR(SalesDataTable[[#This Row],[Order Date]])</f>
        <v>2026</v>
      </c>
      <c r="D1576" s="4" t="str">
        <f>"Q"&amp;ROUNDUP(MONTH(SalesDataTable[[#This Row],[Order Date]])/3,0)</f>
        <v>Q3</v>
      </c>
      <c r="E1576" s="4" t="str">
        <f>TEXT(SalesDataTable[[#This Row],[Order Date]],"MMM")</f>
        <v>Aug</v>
      </c>
      <c r="F1576" s="4" t="s">
        <v>6</v>
      </c>
      <c r="G1576" s="4" t="s">
        <v>43</v>
      </c>
      <c r="H1576" s="4" t="s">
        <v>28</v>
      </c>
      <c r="I1576" s="4" t="s">
        <v>3</v>
      </c>
      <c r="J1576" s="4" t="s">
        <v>9</v>
      </c>
      <c r="K1576" s="4" t="s">
        <v>17</v>
      </c>
      <c r="L1576" s="9">
        <v>1</v>
      </c>
      <c r="M1576" s="6">
        <v>146.55000000000001</v>
      </c>
      <c r="N1576" s="7">
        <v>0</v>
      </c>
      <c r="O1576" s="6">
        <v>78.8</v>
      </c>
      <c r="P1576" s="6">
        <f t="shared" si="96"/>
        <v>146.55000000000001</v>
      </c>
      <c r="Q1576" s="6">
        <f t="shared" si="97"/>
        <v>78.8</v>
      </c>
      <c r="R1576" s="6">
        <f t="shared" si="98"/>
        <v>67.750000000000014</v>
      </c>
      <c r="S1576" s="8">
        <f t="shared" si="99"/>
        <v>0.46229955646537024</v>
      </c>
      <c r="T1576" s="5">
        <f>YEAR(SalesDataTable[[#This Row],[Order Date]])</f>
        <v>2026</v>
      </c>
    </row>
    <row r="1577" spans="1:20" ht="15.6">
      <c r="A1577" s="2">
        <v>4892</v>
      </c>
      <c r="B1577" s="3">
        <v>46239</v>
      </c>
      <c r="C1577" s="13">
        <f>YEAR(SalesDataTable[[#This Row],[Order Date]])</f>
        <v>2026</v>
      </c>
      <c r="D1577" s="4" t="str">
        <f>"Q"&amp;ROUNDUP(MONTH(SalesDataTable[[#This Row],[Order Date]])/3,0)</f>
        <v>Q3</v>
      </c>
      <c r="E1577" s="4" t="str">
        <f>TEXT(SalesDataTable[[#This Row],[Order Date]],"MMM")</f>
        <v>Aug</v>
      </c>
      <c r="F1577" s="4" t="s">
        <v>6</v>
      </c>
      <c r="G1577" s="4" t="s">
        <v>7</v>
      </c>
      <c r="H1577" s="4" t="s">
        <v>19</v>
      </c>
      <c r="I1577" s="4" t="s">
        <v>3</v>
      </c>
      <c r="J1577" s="4" t="s">
        <v>14</v>
      </c>
      <c r="K1577" s="4" t="s">
        <v>48</v>
      </c>
      <c r="L1577" s="9">
        <v>2</v>
      </c>
      <c r="M1577" s="6">
        <v>161.75</v>
      </c>
      <c r="N1577" s="7">
        <v>0.1</v>
      </c>
      <c r="O1577" s="6">
        <v>85.85</v>
      </c>
      <c r="P1577" s="6">
        <f t="shared" si="96"/>
        <v>291.15000000000003</v>
      </c>
      <c r="Q1577" s="6">
        <f t="shared" si="97"/>
        <v>171.7</v>
      </c>
      <c r="R1577" s="6">
        <f t="shared" si="98"/>
        <v>119.45000000000005</v>
      </c>
      <c r="S1577" s="8">
        <f t="shared" si="99"/>
        <v>0.41026962047054794</v>
      </c>
      <c r="T1577" s="5">
        <f>YEAR(SalesDataTable[[#This Row],[Order Date]])</f>
        <v>2026</v>
      </c>
    </row>
    <row r="1578" spans="1:20" ht="15.6">
      <c r="A1578" s="2">
        <v>5059</v>
      </c>
      <c r="B1578" s="3">
        <v>46239</v>
      </c>
      <c r="C1578" s="13">
        <f>YEAR(SalesDataTable[[#This Row],[Order Date]])</f>
        <v>2026</v>
      </c>
      <c r="D1578" s="4" t="str">
        <f>"Q"&amp;ROUNDUP(MONTH(SalesDataTable[[#This Row],[Order Date]])/3,0)</f>
        <v>Q3</v>
      </c>
      <c r="E1578" s="4" t="str">
        <f>TEXT(SalesDataTable[[#This Row],[Order Date]],"MMM")</f>
        <v>Aug</v>
      </c>
      <c r="F1578" s="4" t="s">
        <v>6</v>
      </c>
      <c r="G1578" s="4" t="s">
        <v>7</v>
      </c>
      <c r="H1578" s="4" t="s">
        <v>28</v>
      </c>
      <c r="I1578" s="4" t="s">
        <v>3</v>
      </c>
      <c r="J1578" s="4" t="s">
        <v>23</v>
      </c>
      <c r="K1578" s="4" t="s">
        <v>51</v>
      </c>
      <c r="L1578" s="9">
        <v>2</v>
      </c>
      <c r="M1578" s="6">
        <v>122.47</v>
      </c>
      <c r="N1578" s="7">
        <v>0</v>
      </c>
      <c r="O1578" s="6">
        <v>59.73</v>
      </c>
      <c r="P1578" s="6">
        <f t="shared" si="96"/>
        <v>244.94</v>
      </c>
      <c r="Q1578" s="6">
        <f t="shared" si="97"/>
        <v>119.46</v>
      </c>
      <c r="R1578" s="6">
        <f t="shared" si="98"/>
        <v>125.48</v>
      </c>
      <c r="S1578" s="8">
        <f t="shared" si="99"/>
        <v>0.5122887237690863</v>
      </c>
      <c r="T1578" s="5">
        <f>YEAR(SalesDataTable[[#This Row],[Order Date]])</f>
        <v>2026</v>
      </c>
    </row>
    <row r="1579" spans="1:20" ht="15.6">
      <c r="A1579" s="2">
        <v>835</v>
      </c>
      <c r="B1579" s="3">
        <v>46240</v>
      </c>
      <c r="C1579" s="13">
        <f>YEAR(SalesDataTable[[#This Row],[Order Date]])</f>
        <v>2026</v>
      </c>
      <c r="D1579" s="4" t="str">
        <f>"Q"&amp;ROUNDUP(MONTH(SalesDataTable[[#This Row],[Order Date]])/3,0)</f>
        <v>Q3</v>
      </c>
      <c r="E1579" s="4" t="str">
        <f>TEXT(SalesDataTable[[#This Row],[Order Date]],"MMM")</f>
        <v>Aug</v>
      </c>
      <c r="F1579" s="4" t="s">
        <v>20</v>
      </c>
      <c r="G1579" s="4" t="s">
        <v>31</v>
      </c>
      <c r="H1579" s="4" t="s">
        <v>28</v>
      </c>
      <c r="I1579" s="4" t="s">
        <v>3</v>
      </c>
      <c r="J1579" s="4" t="s">
        <v>9</v>
      </c>
      <c r="K1579" s="4" t="s">
        <v>46</v>
      </c>
      <c r="L1579" s="9">
        <v>3</v>
      </c>
      <c r="M1579" s="6">
        <v>70.930000000000007</v>
      </c>
      <c r="N1579" s="7">
        <v>0</v>
      </c>
      <c r="O1579" s="6">
        <v>32.9</v>
      </c>
      <c r="P1579" s="6">
        <f t="shared" si="96"/>
        <v>212.79000000000002</v>
      </c>
      <c r="Q1579" s="6">
        <f t="shared" si="97"/>
        <v>98.699999999999989</v>
      </c>
      <c r="R1579" s="6">
        <f t="shared" si="98"/>
        <v>114.09000000000003</v>
      </c>
      <c r="S1579" s="8">
        <f t="shared" si="99"/>
        <v>0.53616241364725792</v>
      </c>
      <c r="T1579" s="5">
        <f>YEAR(SalesDataTable[[#This Row],[Order Date]])</f>
        <v>2026</v>
      </c>
    </row>
    <row r="1580" spans="1:20" ht="15.6">
      <c r="A1580" s="2">
        <v>1104</v>
      </c>
      <c r="B1580" s="3">
        <v>46240</v>
      </c>
      <c r="C1580" s="13">
        <f>YEAR(SalesDataTable[[#This Row],[Order Date]])</f>
        <v>2026</v>
      </c>
      <c r="D1580" s="4" t="str">
        <f>"Q"&amp;ROUNDUP(MONTH(SalesDataTable[[#This Row],[Order Date]])/3,0)</f>
        <v>Q3</v>
      </c>
      <c r="E1580" s="4" t="str">
        <f>TEXT(SalesDataTable[[#This Row],[Order Date]],"MMM")</f>
        <v>Aug</v>
      </c>
      <c r="F1580" s="4" t="s">
        <v>0</v>
      </c>
      <c r="G1580" s="4" t="s">
        <v>50</v>
      </c>
      <c r="H1580" s="4" t="s">
        <v>2</v>
      </c>
      <c r="I1580" s="4" t="s">
        <v>3</v>
      </c>
      <c r="J1580" s="4" t="s">
        <v>23</v>
      </c>
      <c r="K1580" s="4" t="s">
        <v>29</v>
      </c>
      <c r="L1580" s="9">
        <v>1</v>
      </c>
      <c r="M1580" s="6">
        <v>191.44</v>
      </c>
      <c r="N1580" s="7">
        <v>0</v>
      </c>
      <c r="O1580" s="6">
        <v>102.13</v>
      </c>
      <c r="P1580" s="6">
        <f t="shared" si="96"/>
        <v>191.44</v>
      </c>
      <c r="Q1580" s="6">
        <f t="shared" si="97"/>
        <v>102.13</v>
      </c>
      <c r="R1580" s="6">
        <f t="shared" si="98"/>
        <v>89.31</v>
      </c>
      <c r="S1580" s="8">
        <f t="shared" si="99"/>
        <v>0.46651692436272463</v>
      </c>
      <c r="T1580" s="5">
        <f>YEAR(SalesDataTable[[#This Row],[Order Date]])</f>
        <v>2026</v>
      </c>
    </row>
    <row r="1581" spans="1:20" ht="15.6">
      <c r="A1581" s="2">
        <v>1976</v>
      </c>
      <c r="B1581" s="3">
        <v>46240</v>
      </c>
      <c r="C1581" s="13">
        <f>YEAR(SalesDataTable[[#This Row],[Order Date]])</f>
        <v>2026</v>
      </c>
      <c r="D1581" s="4" t="str">
        <f>"Q"&amp;ROUNDUP(MONTH(SalesDataTable[[#This Row],[Order Date]])/3,0)</f>
        <v>Q3</v>
      </c>
      <c r="E1581" s="4" t="str">
        <f>TEXT(SalesDataTable[[#This Row],[Order Date]],"MMM")</f>
        <v>Aug</v>
      </c>
      <c r="F1581" s="4" t="s">
        <v>20</v>
      </c>
      <c r="G1581" s="4" t="s">
        <v>33</v>
      </c>
      <c r="H1581" s="4" t="s">
        <v>2</v>
      </c>
      <c r="I1581" s="4" t="s">
        <v>3</v>
      </c>
      <c r="J1581" s="4" t="s">
        <v>4</v>
      </c>
      <c r="K1581" s="4" t="s">
        <v>5</v>
      </c>
      <c r="L1581" s="9">
        <v>2</v>
      </c>
      <c r="M1581" s="6">
        <v>82.92</v>
      </c>
      <c r="N1581" s="7">
        <v>0</v>
      </c>
      <c r="O1581" s="6">
        <v>41.64</v>
      </c>
      <c r="P1581" s="6">
        <f t="shared" si="96"/>
        <v>165.84</v>
      </c>
      <c r="Q1581" s="6">
        <f t="shared" si="97"/>
        <v>83.28</v>
      </c>
      <c r="R1581" s="6">
        <f t="shared" si="98"/>
        <v>82.56</v>
      </c>
      <c r="S1581" s="8">
        <f t="shared" si="99"/>
        <v>0.49782923299565845</v>
      </c>
      <c r="T1581" s="5">
        <f>YEAR(SalesDataTable[[#This Row],[Order Date]])</f>
        <v>2026</v>
      </c>
    </row>
    <row r="1582" spans="1:20" ht="15.6">
      <c r="A1582" s="2">
        <v>2596</v>
      </c>
      <c r="B1582" s="3">
        <v>46240</v>
      </c>
      <c r="C1582" s="13">
        <f>YEAR(SalesDataTable[[#This Row],[Order Date]])</f>
        <v>2026</v>
      </c>
      <c r="D1582" s="4" t="str">
        <f>"Q"&amp;ROUNDUP(MONTH(SalesDataTable[[#This Row],[Order Date]])/3,0)</f>
        <v>Q3</v>
      </c>
      <c r="E1582" s="4" t="str">
        <f>TEXT(SalesDataTable[[#This Row],[Order Date]],"MMM")</f>
        <v>Aug</v>
      </c>
      <c r="F1582" s="4" t="s">
        <v>11</v>
      </c>
      <c r="G1582" s="4" t="s">
        <v>18</v>
      </c>
      <c r="H1582" s="4" t="s">
        <v>19</v>
      </c>
      <c r="I1582" s="4" t="s">
        <v>3</v>
      </c>
      <c r="J1582" s="4" t="s">
        <v>23</v>
      </c>
      <c r="K1582" s="4" t="s">
        <v>40</v>
      </c>
      <c r="L1582" s="9">
        <v>1</v>
      </c>
      <c r="M1582" s="6">
        <v>82.82</v>
      </c>
      <c r="N1582" s="7">
        <v>0</v>
      </c>
      <c r="O1582" s="6">
        <v>38.83</v>
      </c>
      <c r="P1582" s="6">
        <f t="shared" si="96"/>
        <v>82.82</v>
      </c>
      <c r="Q1582" s="6">
        <f t="shared" si="97"/>
        <v>38.83</v>
      </c>
      <c r="R1582" s="6">
        <f t="shared" si="98"/>
        <v>43.989999999999995</v>
      </c>
      <c r="S1582" s="8">
        <f t="shared" si="99"/>
        <v>0.53115189567737264</v>
      </c>
      <c r="T1582" s="5">
        <f>YEAR(SalesDataTable[[#This Row],[Order Date]])</f>
        <v>2026</v>
      </c>
    </row>
    <row r="1583" spans="1:20" ht="15.6">
      <c r="A1583" s="2">
        <v>2693</v>
      </c>
      <c r="B1583" s="3">
        <v>46240</v>
      </c>
      <c r="C1583" s="13">
        <f>YEAR(SalesDataTable[[#This Row],[Order Date]])</f>
        <v>2026</v>
      </c>
      <c r="D1583" s="4" t="str">
        <f>"Q"&amp;ROUNDUP(MONTH(SalesDataTable[[#This Row],[Order Date]])/3,0)</f>
        <v>Q3</v>
      </c>
      <c r="E1583" s="4" t="str">
        <f>TEXT(SalesDataTable[[#This Row],[Order Date]],"MMM")</f>
        <v>Aug</v>
      </c>
      <c r="F1583" s="4" t="s">
        <v>20</v>
      </c>
      <c r="G1583" s="4" t="s">
        <v>33</v>
      </c>
      <c r="H1583" s="4" t="s">
        <v>2</v>
      </c>
      <c r="I1583" s="4" t="s">
        <v>13</v>
      </c>
      <c r="J1583" s="4" t="s">
        <v>23</v>
      </c>
      <c r="K1583" s="4" t="s">
        <v>24</v>
      </c>
      <c r="L1583" s="9">
        <v>1</v>
      </c>
      <c r="M1583" s="6">
        <v>335.26</v>
      </c>
      <c r="N1583" s="7">
        <v>0.05</v>
      </c>
      <c r="O1583" s="6">
        <v>193.73</v>
      </c>
      <c r="P1583" s="6">
        <f t="shared" si="96"/>
        <v>318.49699999999996</v>
      </c>
      <c r="Q1583" s="6">
        <f t="shared" si="97"/>
        <v>193.73</v>
      </c>
      <c r="R1583" s="6">
        <f t="shared" si="98"/>
        <v>124.76699999999997</v>
      </c>
      <c r="S1583" s="8">
        <f t="shared" si="99"/>
        <v>0.39173681384754011</v>
      </c>
      <c r="T1583" s="5">
        <f>YEAR(SalesDataTable[[#This Row],[Order Date]])</f>
        <v>2026</v>
      </c>
    </row>
    <row r="1584" spans="1:20" ht="15.6">
      <c r="A1584" s="2">
        <v>3045</v>
      </c>
      <c r="B1584" s="3">
        <v>46240</v>
      </c>
      <c r="C1584" s="13">
        <f>YEAR(SalesDataTable[[#This Row],[Order Date]])</f>
        <v>2026</v>
      </c>
      <c r="D1584" s="4" t="str">
        <f>"Q"&amp;ROUNDUP(MONTH(SalesDataTable[[#This Row],[Order Date]])/3,0)</f>
        <v>Q3</v>
      </c>
      <c r="E1584" s="4" t="str">
        <f>TEXT(SalesDataTable[[#This Row],[Order Date]],"MMM")</f>
        <v>Aug</v>
      </c>
      <c r="F1584" s="4" t="s">
        <v>11</v>
      </c>
      <c r="G1584" s="4" t="s">
        <v>52</v>
      </c>
      <c r="H1584" s="4" t="s">
        <v>28</v>
      </c>
      <c r="I1584" s="4" t="s">
        <v>16</v>
      </c>
      <c r="J1584" s="4" t="s">
        <v>14</v>
      </c>
      <c r="K1584" s="4" t="s">
        <v>32</v>
      </c>
      <c r="L1584" s="9">
        <v>1</v>
      </c>
      <c r="M1584" s="6">
        <v>47.19</v>
      </c>
      <c r="N1584" s="7">
        <v>0.05</v>
      </c>
      <c r="O1584" s="6">
        <v>18.11</v>
      </c>
      <c r="P1584" s="6">
        <f t="shared" si="96"/>
        <v>44.830499999999994</v>
      </c>
      <c r="Q1584" s="6">
        <f t="shared" si="97"/>
        <v>18.11</v>
      </c>
      <c r="R1584" s="6">
        <f t="shared" si="98"/>
        <v>26.720499999999994</v>
      </c>
      <c r="S1584" s="8">
        <f t="shared" si="99"/>
        <v>0.59603395010093574</v>
      </c>
      <c r="T1584" s="5">
        <f>YEAR(SalesDataTable[[#This Row],[Order Date]])</f>
        <v>2026</v>
      </c>
    </row>
    <row r="1585" spans="1:20" ht="15.6">
      <c r="A1585" s="2">
        <v>3340</v>
      </c>
      <c r="B1585" s="3">
        <v>46240</v>
      </c>
      <c r="C1585" s="13">
        <f>YEAR(SalesDataTable[[#This Row],[Order Date]])</f>
        <v>2026</v>
      </c>
      <c r="D1585" s="4" t="str">
        <f>"Q"&amp;ROUNDUP(MONTH(SalesDataTable[[#This Row],[Order Date]])/3,0)</f>
        <v>Q3</v>
      </c>
      <c r="E1585" s="4" t="str">
        <f>TEXT(SalesDataTable[[#This Row],[Order Date]],"MMM")</f>
        <v>Aug</v>
      </c>
      <c r="F1585" s="4" t="s">
        <v>11</v>
      </c>
      <c r="G1585" s="4" t="s">
        <v>52</v>
      </c>
      <c r="H1585" s="4" t="s">
        <v>28</v>
      </c>
      <c r="I1585" s="4" t="s">
        <v>3</v>
      </c>
      <c r="J1585" s="4" t="s">
        <v>9</v>
      </c>
      <c r="K1585" s="4" t="s">
        <v>10</v>
      </c>
      <c r="L1585" s="9">
        <v>3</v>
      </c>
      <c r="M1585" s="6">
        <v>91.57</v>
      </c>
      <c r="N1585" s="7">
        <v>0</v>
      </c>
      <c r="O1585" s="6">
        <v>44.52</v>
      </c>
      <c r="P1585" s="6">
        <f t="shared" si="96"/>
        <v>274.70999999999998</v>
      </c>
      <c r="Q1585" s="6">
        <f t="shared" si="97"/>
        <v>133.56</v>
      </c>
      <c r="R1585" s="6">
        <f t="shared" si="98"/>
        <v>141.14999999999998</v>
      </c>
      <c r="S1585" s="8">
        <f t="shared" si="99"/>
        <v>0.51381456808998571</v>
      </c>
      <c r="T1585" s="5">
        <f>YEAR(SalesDataTable[[#This Row],[Order Date]])</f>
        <v>2026</v>
      </c>
    </row>
    <row r="1586" spans="1:20" ht="15.6">
      <c r="A1586" s="2">
        <v>3553</v>
      </c>
      <c r="B1586" s="3">
        <v>46240</v>
      </c>
      <c r="C1586" s="13">
        <f>YEAR(SalesDataTable[[#This Row],[Order Date]])</f>
        <v>2026</v>
      </c>
      <c r="D1586" s="4" t="str">
        <f>"Q"&amp;ROUNDUP(MONTH(SalesDataTable[[#This Row],[Order Date]])/3,0)</f>
        <v>Q3</v>
      </c>
      <c r="E1586" s="4" t="str">
        <f>TEXT(SalesDataTable[[#This Row],[Order Date]],"MMM")</f>
        <v>Aug</v>
      </c>
      <c r="F1586" s="4" t="s">
        <v>20</v>
      </c>
      <c r="G1586" s="4" t="s">
        <v>47</v>
      </c>
      <c r="H1586" s="4" t="s">
        <v>2</v>
      </c>
      <c r="I1586" s="4" t="s">
        <v>13</v>
      </c>
      <c r="J1586" s="4" t="s">
        <v>9</v>
      </c>
      <c r="K1586" s="4" t="s">
        <v>37</v>
      </c>
      <c r="L1586" s="9">
        <v>4</v>
      </c>
      <c r="M1586" s="6">
        <v>154.41999999999999</v>
      </c>
      <c r="N1586" s="7">
        <v>0</v>
      </c>
      <c r="O1586" s="6">
        <v>77.86</v>
      </c>
      <c r="P1586" s="6">
        <f t="shared" si="96"/>
        <v>617.67999999999995</v>
      </c>
      <c r="Q1586" s="6">
        <f t="shared" si="97"/>
        <v>311.44</v>
      </c>
      <c r="R1586" s="6">
        <f t="shared" si="98"/>
        <v>306.23999999999995</v>
      </c>
      <c r="S1586" s="8">
        <f t="shared" si="99"/>
        <v>0.49579070068643954</v>
      </c>
      <c r="T1586" s="5">
        <f>YEAR(SalesDataTable[[#This Row],[Order Date]])</f>
        <v>2026</v>
      </c>
    </row>
    <row r="1587" spans="1:20" ht="15.6">
      <c r="A1587" s="2">
        <v>3807</v>
      </c>
      <c r="B1587" s="3">
        <v>46240</v>
      </c>
      <c r="C1587" s="13">
        <f>YEAR(SalesDataTable[[#This Row],[Order Date]])</f>
        <v>2026</v>
      </c>
      <c r="D1587" s="4" t="str">
        <f>"Q"&amp;ROUNDUP(MONTH(SalesDataTable[[#This Row],[Order Date]])/3,0)</f>
        <v>Q3</v>
      </c>
      <c r="E1587" s="4" t="str">
        <f>TEXT(SalesDataTable[[#This Row],[Order Date]],"MMM")</f>
        <v>Aug</v>
      </c>
      <c r="F1587" s="4" t="s">
        <v>0</v>
      </c>
      <c r="G1587" s="4" t="s">
        <v>1</v>
      </c>
      <c r="H1587" s="4" t="s">
        <v>28</v>
      </c>
      <c r="I1587" s="4" t="s">
        <v>3</v>
      </c>
      <c r="J1587" s="4" t="s">
        <v>4</v>
      </c>
      <c r="K1587" s="4" t="s">
        <v>22</v>
      </c>
      <c r="L1587" s="9">
        <v>2</v>
      </c>
      <c r="M1587" s="6">
        <v>49.91</v>
      </c>
      <c r="N1587" s="7">
        <v>0.05</v>
      </c>
      <c r="O1587" s="6">
        <v>21.86</v>
      </c>
      <c r="P1587" s="6">
        <f t="shared" si="96"/>
        <v>94.828999999999994</v>
      </c>
      <c r="Q1587" s="6">
        <f t="shared" si="97"/>
        <v>43.72</v>
      </c>
      <c r="R1587" s="6">
        <f t="shared" si="98"/>
        <v>51.108999999999995</v>
      </c>
      <c r="S1587" s="8">
        <f t="shared" si="99"/>
        <v>0.53895960096594919</v>
      </c>
      <c r="T1587" s="5">
        <f>YEAR(SalesDataTable[[#This Row],[Order Date]])</f>
        <v>2026</v>
      </c>
    </row>
    <row r="1588" spans="1:20" ht="15.6">
      <c r="A1588" s="2">
        <v>4061</v>
      </c>
      <c r="B1588" s="3">
        <v>46240</v>
      </c>
      <c r="C1588" s="13">
        <f>YEAR(SalesDataTable[[#This Row],[Order Date]])</f>
        <v>2026</v>
      </c>
      <c r="D1588" s="4" t="str">
        <f>"Q"&amp;ROUNDUP(MONTH(SalesDataTable[[#This Row],[Order Date]])/3,0)</f>
        <v>Q3</v>
      </c>
      <c r="E1588" s="4" t="str">
        <f>TEXT(SalesDataTable[[#This Row],[Order Date]],"MMM")</f>
        <v>Aug</v>
      </c>
      <c r="F1588" s="4" t="s">
        <v>20</v>
      </c>
      <c r="G1588" s="4" t="s">
        <v>33</v>
      </c>
      <c r="H1588" s="4" t="s">
        <v>28</v>
      </c>
      <c r="I1588" s="4" t="s">
        <v>3</v>
      </c>
      <c r="J1588" s="4" t="s">
        <v>9</v>
      </c>
      <c r="K1588" s="4" t="s">
        <v>10</v>
      </c>
      <c r="L1588" s="9">
        <v>1</v>
      </c>
      <c r="M1588" s="6">
        <v>91.58</v>
      </c>
      <c r="N1588" s="7">
        <v>0.1</v>
      </c>
      <c r="O1588" s="6">
        <v>44.87</v>
      </c>
      <c r="P1588" s="6">
        <f t="shared" si="96"/>
        <v>82.421999999999997</v>
      </c>
      <c r="Q1588" s="6">
        <f t="shared" si="97"/>
        <v>44.87</v>
      </c>
      <c r="R1588" s="6">
        <f t="shared" si="98"/>
        <v>37.552</v>
      </c>
      <c r="S1588" s="8">
        <f t="shared" si="99"/>
        <v>0.45560651282424597</v>
      </c>
      <c r="T1588" s="5">
        <f>YEAR(SalesDataTable[[#This Row],[Order Date]])</f>
        <v>2026</v>
      </c>
    </row>
    <row r="1589" spans="1:20" ht="15.6">
      <c r="A1589" s="2">
        <v>4645</v>
      </c>
      <c r="B1589" s="3">
        <v>46240</v>
      </c>
      <c r="C1589" s="13">
        <f>YEAR(SalesDataTable[[#This Row],[Order Date]])</f>
        <v>2026</v>
      </c>
      <c r="D1589" s="4" t="str">
        <f>"Q"&amp;ROUNDUP(MONTH(SalesDataTable[[#This Row],[Order Date]])/3,0)</f>
        <v>Q3</v>
      </c>
      <c r="E1589" s="4" t="str">
        <f>TEXT(SalesDataTable[[#This Row],[Order Date]],"MMM")</f>
        <v>Aug</v>
      </c>
      <c r="F1589" s="4" t="s">
        <v>11</v>
      </c>
      <c r="G1589" s="4" t="s">
        <v>39</v>
      </c>
      <c r="H1589" s="4" t="s">
        <v>2</v>
      </c>
      <c r="I1589" s="4" t="s">
        <v>13</v>
      </c>
      <c r="J1589" s="4" t="s">
        <v>34</v>
      </c>
      <c r="K1589" s="4" t="s">
        <v>35</v>
      </c>
      <c r="L1589" s="9">
        <v>3</v>
      </c>
      <c r="M1589" s="6">
        <v>41.11</v>
      </c>
      <c r="N1589" s="7">
        <v>0</v>
      </c>
      <c r="O1589" s="6">
        <v>14.49</v>
      </c>
      <c r="P1589" s="6">
        <f t="shared" si="96"/>
        <v>123.33</v>
      </c>
      <c r="Q1589" s="6">
        <f t="shared" si="97"/>
        <v>43.47</v>
      </c>
      <c r="R1589" s="6">
        <f t="shared" si="98"/>
        <v>79.86</v>
      </c>
      <c r="S1589" s="8">
        <f t="shared" si="99"/>
        <v>0.64753101435173921</v>
      </c>
      <c r="T1589" s="5">
        <f>YEAR(SalesDataTable[[#This Row],[Order Date]])</f>
        <v>2026</v>
      </c>
    </row>
    <row r="1590" spans="1:20" ht="15.6">
      <c r="A1590" s="2">
        <v>5104</v>
      </c>
      <c r="B1590" s="3">
        <v>46240</v>
      </c>
      <c r="C1590" s="13">
        <f>YEAR(SalesDataTable[[#This Row],[Order Date]])</f>
        <v>2026</v>
      </c>
      <c r="D1590" s="4" t="str">
        <f>"Q"&amp;ROUNDUP(MONTH(SalesDataTable[[#This Row],[Order Date]])/3,0)</f>
        <v>Q3</v>
      </c>
      <c r="E1590" s="4" t="str">
        <f>TEXT(SalesDataTable[[#This Row],[Order Date]],"MMM")</f>
        <v>Aug</v>
      </c>
      <c r="F1590" s="4" t="s">
        <v>6</v>
      </c>
      <c r="G1590" s="4" t="s">
        <v>43</v>
      </c>
      <c r="H1590" s="4" t="s">
        <v>2</v>
      </c>
      <c r="I1590" s="4" t="s">
        <v>3</v>
      </c>
      <c r="J1590" s="4" t="s">
        <v>14</v>
      </c>
      <c r="K1590" s="4" t="s">
        <v>15</v>
      </c>
      <c r="L1590" s="9">
        <v>4</v>
      </c>
      <c r="M1590" s="6">
        <v>35.9</v>
      </c>
      <c r="N1590" s="7">
        <v>0</v>
      </c>
      <c r="O1590" s="6">
        <v>13.49</v>
      </c>
      <c r="P1590" s="6">
        <f t="shared" si="96"/>
        <v>143.6</v>
      </c>
      <c r="Q1590" s="6">
        <f t="shared" si="97"/>
        <v>53.96</v>
      </c>
      <c r="R1590" s="6">
        <f t="shared" si="98"/>
        <v>89.639999999999986</v>
      </c>
      <c r="S1590" s="8">
        <f t="shared" si="99"/>
        <v>0.62423398328690805</v>
      </c>
      <c r="T1590" s="5">
        <f>YEAR(SalesDataTable[[#This Row],[Order Date]])</f>
        <v>2026</v>
      </c>
    </row>
    <row r="1591" spans="1:20" ht="15.6">
      <c r="A1591" s="2">
        <v>813</v>
      </c>
      <c r="B1591" s="3">
        <v>46241</v>
      </c>
      <c r="C1591" s="13">
        <f>YEAR(SalesDataTable[[#This Row],[Order Date]])</f>
        <v>2026</v>
      </c>
      <c r="D1591" s="4" t="str">
        <f>"Q"&amp;ROUNDUP(MONTH(SalesDataTable[[#This Row],[Order Date]])/3,0)</f>
        <v>Q3</v>
      </c>
      <c r="E1591" s="4" t="str">
        <f>TEXT(SalesDataTable[[#This Row],[Order Date]],"MMM")</f>
        <v>Aug</v>
      </c>
      <c r="F1591" s="4" t="s">
        <v>11</v>
      </c>
      <c r="G1591" s="4" t="s">
        <v>52</v>
      </c>
      <c r="H1591" s="4" t="s">
        <v>2</v>
      </c>
      <c r="I1591" s="4" t="s">
        <v>3</v>
      </c>
      <c r="J1591" s="4" t="s">
        <v>34</v>
      </c>
      <c r="K1591" s="4" t="s">
        <v>42</v>
      </c>
      <c r="L1591" s="9">
        <v>1</v>
      </c>
      <c r="M1591" s="6">
        <v>36.33</v>
      </c>
      <c r="N1591" s="7">
        <v>0.05</v>
      </c>
      <c r="O1591" s="6">
        <v>13.78</v>
      </c>
      <c r="P1591" s="6">
        <f t="shared" si="96"/>
        <v>34.513499999999993</v>
      </c>
      <c r="Q1591" s="6">
        <f t="shared" si="97"/>
        <v>13.78</v>
      </c>
      <c r="R1591" s="6">
        <f t="shared" si="98"/>
        <v>20.733499999999992</v>
      </c>
      <c r="S1591" s="8">
        <f t="shared" si="99"/>
        <v>0.60073594390600771</v>
      </c>
      <c r="T1591" s="5">
        <f>YEAR(SalesDataTable[[#This Row],[Order Date]])</f>
        <v>2026</v>
      </c>
    </row>
    <row r="1592" spans="1:20" ht="15.6">
      <c r="A1592" s="2">
        <v>836</v>
      </c>
      <c r="B1592" s="3">
        <v>46241</v>
      </c>
      <c r="C1592" s="13">
        <f>YEAR(SalesDataTable[[#This Row],[Order Date]])</f>
        <v>2026</v>
      </c>
      <c r="D1592" s="4" t="str">
        <f>"Q"&amp;ROUNDUP(MONTH(SalesDataTable[[#This Row],[Order Date]])/3,0)</f>
        <v>Q3</v>
      </c>
      <c r="E1592" s="4" t="str">
        <f>TEXT(SalesDataTable[[#This Row],[Order Date]],"MMM")</f>
        <v>Aug</v>
      </c>
      <c r="F1592" s="4" t="s">
        <v>6</v>
      </c>
      <c r="G1592" s="4" t="s">
        <v>49</v>
      </c>
      <c r="H1592" s="4" t="s">
        <v>28</v>
      </c>
      <c r="I1592" s="4" t="s">
        <v>13</v>
      </c>
      <c r="J1592" s="4" t="s">
        <v>14</v>
      </c>
      <c r="K1592" s="4" t="s">
        <v>32</v>
      </c>
      <c r="L1592" s="9">
        <v>5</v>
      </c>
      <c r="M1592" s="6">
        <v>45.94</v>
      </c>
      <c r="N1592" s="7">
        <v>0.05</v>
      </c>
      <c r="O1592" s="6">
        <v>18.059999999999999</v>
      </c>
      <c r="P1592" s="6">
        <f t="shared" si="96"/>
        <v>218.21499999999997</v>
      </c>
      <c r="Q1592" s="6">
        <f t="shared" si="97"/>
        <v>90.3</v>
      </c>
      <c r="R1592" s="6">
        <f t="shared" si="98"/>
        <v>127.91499999999998</v>
      </c>
      <c r="S1592" s="8">
        <f t="shared" si="99"/>
        <v>0.5861879339183832</v>
      </c>
      <c r="T1592" s="5">
        <f>YEAR(SalesDataTable[[#This Row],[Order Date]])</f>
        <v>2026</v>
      </c>
    </row>
    <row r="1593" spans="1:20" ht="15.6">
      <c r="A1593" s="2">
        <v>1266</v>
      </c>
      <c r="B1593" s="3">
        <v>46241</v>
      </c>
      <c r="C1593" s="13">
        <f>YEAR(SalesDataTable[[#This Row],[Order Date]])</f>
        <v>2026</v>
      </c>
      <c r="D1593" s="4" t="str">
        <f>"Q"&amp;ROUNDUP(MONTH(SalesDataTable[[#This Row],[Order Date]])/3,0)</f>
        <v>Q3</v>
      </c>
      <c r="E1593" s="4" t="str">
        <f>TEXT(SalesDataTable[[#This Row],[Order Date]],"MMM")</f>
        <v>Aug</v>
      </c>
      <c r="F1593" s="4" t="s">
        <v>0</v>
      </c>
      <c r="G1593" s="4" t="s">
        <v>50</v>
      </c>
      <c r="H1593" s="4" t="s">
        <v>19</v>
      </c>
      <c r="I1593" s="4" t="s">
        <v>3</v>
      </c>
      <c r="J1593" s="4" t="s">
        <v>34</v>
      </c>
      <c r="K1593" s="4" t="s">
        <v>42</v>
      </c>
      <c r="L1593" s="9">
        <v>1</v>
      </c>
      <c r="M1593" s="6">
        <v>36.630000000000003</v>
      </c>
      <c r="N1593" s="7">
        <v>0</v>
      </c>
      <c r="O1593" s="6">
        <v>13.7</v>
      </c>
      <c r="P1593" s="6">
        <f t="shared" si="96"/>
        <v>36.630000000000003</v>
      </c>
      <c r="Q1593" s="6">
        <f t="shared" si="97"/>
        <v>13.7</v>
      </c>
      <c r="R1593" s="6">
        <f t="shared" si="98"/>
        <v>22.930000000000003</v>
      </c>
      <c r="S1593" s="8">
        <f t="shared" si="99"/>
        <v>0.62598962598962604</v>
      </c>
      <c r="T1593" s="5">
        <f>YEAR(SalesDataTable[[#This Row],[Order Date]])</f>
        <v>2026</v>
      </c>
    </row>
    <row r="1594" spans="1:20" ht="15.6">
      <c r="A1594" s="2">
        <v>2201</v>
      </c>
      <c r="B1594" s="3">
        <v>46241</v>
      </c>
      <c r="C1594" s="13">
        <f>YEAR(SalesDataTable[[#This Row],[Order Date]])</f>
        <v>2026</v>
      </c>
      <c r="D1594" s="4" t="str">
        <f>"Q"&amp;ROUNDUP(MONTH(SalesDataTable[[#This Row],[Order Date]])/3,0)</f>
        <v>Q3</v>
      </c>
      <c r="E1594" s="4" t="str">
        <f>TEXT(SalesDataTable[[#This Row],[Order Date]],"MMM")</f>
        <v>Aug</v>
      </c>
      <c r="F1594" s="4" t="s">
        <v>6</v>
      </c>
      <c r="G1594" s="4" t="s">
        <v>7</v>
      </c>
      <c r="H1594" s="4" t="s">
        <v>2</v>
      </c>
      <c r="I1594" s="4" t="s">
        <v>3</v>
      </c>
      <c r="J1594" s="4" t="s">
        <v>9</v>
      </c>
      <c r="K1594" s="4" t="s">
        <v>17</v>
      </c>
      <c r="L1594" s="9">
        <v>1</v>
      </c>
      <c r="M1594" s="6">
        <v>141.38</v>
      </c>
      <c r="N1594" s="7">
        <v>0.05</v>
      </c>
      <c r="O1594" s="6">
        <v>77.14</v>
      </c>
      <c r="P1594" s="6">
        <f t="shared" si="96"/>
        <v>134.31099999999998</v>
      </c>
      <c r="Q1594" s="6">
        <f t="shared" si="97"/>
        <v>77.14</v>
      </c>
      <c r="R1594" s="6">
        <f t="shared" si="98"/>
        <v>57.170999999999978</v>
      </c>
      <c r="S1594" s="8">
        <f t="shared" si="99"/>
        <v>0.42566133823737434</v>
      </c>
      <c r="T1594" s="5">
        <f>YEAR(SalesDataTable[[#This Row],[Order Date]])</f>
        <v>2026</v>
      </c>
    </row>
    <row r="1595" spans="1:20" ht="15.6">
      <c r="A1595" s="2">
        <v>2382</v>
      </c>
      <c r="B1595" s="3">
        <v>46241</v>
      </c>
      <c r="C1595" s="13">
        <f>YEAR(SalesDataTable[[#This Row],[Order Date]])</f>
        <v>2026</v>
      </c>
      <c r="D1595" s="4" t="str">
        <f>"Q"&amp;ROUNDUP(MONTH(SalesDataTable[[#This Row],[Order Date]])/3,0)</f>
        <v>Q3</v>
      </c>
      <c r="E1595" s="4" t="str">
        <f>TEXT(SalesDataTable[[#This Row],[Order Date]],"MMM")</f>
        <v>Aug</v>
      </c>
      <c r="F1595" s="4" t="s">
        <v>6</v>
      </c>
      <c r="G1595" s="4" t="s">
        <v>49</v>
      </c>
      <c r="H1595" s="4" t="s">
        <v>19</v>
      </c>
      <c r="I1595" s="4" t="s">
        <v>3</v>
      </c>
      <c r="J1595" s="4" t="s">
        <v>23</v>
      </c>
      <c r="K1595" s="4" t="s">
        <v>24</v>
      </c>
      <c r="L1595" s="9">
        <v>3</v>
      </c>
      <c r="M1595" s="6">
        <v>343.45</v>
      </c>
      <c r="N1595" s="7">
        <v>0.05</v>
      </c>
      <c r="O1595" s="6">
        <v>195.73</v>
      </c>
      <c r="P1595" s="6">
        <f t="shared" si="96"/>
        <v>978.83249999999987</v>
      </c>
      <c r="Q1595" s="6">
        <f t="shared" si="97"/>
        <v>587.18999999999994</v>
      </c>
      <c r="R1595" s="6">
        <f t="shared" si="98"/>
        <v>391.64249999999993</v>
      </c>
      <c r="S1595" s="8">
        <f t="shared" si="99"/>
        <v>0.40011186796515236</v>
      </c>
      <c r="T1595" s="5">
        <f>YEAR(SalesDataTable[[#This Row],[Order Date]])</f>
        <v>2026</v>
      </c>
    </row>
    <row r="1596" spans="1:20" ht="15.6">
      <c r="A1596" s="2">
        <v>1227</v>
      </c>
      <c r="B1596" s="3">
        <v>46242</v>
      </c>
      <c r="C1596" s="13">
        <f>YEAR(SalesDataTable[[#This Row],[Order Date]])</f>
        <v>2026</v>
      </c>
      <c r="D1596" s="4" t="str">
        <f>"Q"&amp;ROUNDUP(MONTH(SalesDataTable[[#This Row],[Order Date]])/3,0)</f>
        <v>Q3</v>
      </c>
      <c r="E1596" s="4" t="str">
        <f>TEXT(SalesDataTable[[#This Row],[Order Date]],"MMM")</f>
        <v>Aug</v>
      </c>
      <c r="F1596" s="4" t="s">
        <v>20</v>
      </c>
      <c r="G1596" s="4" t="s">
        <v>33</v>
      </c>
      <c r="H1596" s="4" t="s">
        <v>2</v>
      </c>
      <c r="I1596" s="4" t="s">
        <v>3</v>
      </c>
      <c r="J1596" s="4" t="s">
        <v>4</v>
      </c>
      <c r="K1596" s="4" t="s">
        <v>30</v>
      </c>
      <c r="L1596" s="9">
        <v>1</v>
      </c>
      <c r="M1596" s="6">
        <v>104.69</v>
      </c>
      <c r="N1596" s="7">
        <v>0</v>
      </c>
      <c r="O1596" s="6">
        <v>49.06</v>
      </c>
      <c r="P1596" s="6">
        <f t="shared" si="96"/>
        <v>104.69</v>
      </c>
      <c r="Q1596" s="6">
        <f t="shared" si="97"/>
        <v>49.06</v>
      </c>
      <c r="R1596" s="6">
        <f t="shared" si="98"/>
        <v>55.629999999999995</v>
      </c>
      <c r="S1596" s="8">
        <f t="shared" si="99"/>
        <v>0.53137835514375775</v>
      </c>
      <c r="T1596" s="5">
        <f>YEAR(SalesDataTable[[#This Row],[Order Date]])</f>
        <v>2026</v>
      </c>
    </row>
    <row r="1597" spans="1:20" ht="15.6">
      <c r="A1597" s="2">
        <v>1843</v>
      </c>
      <c r="B1597" s="3">
        <v>46242</v>
      </c>
      <c r="C1597" s="13">
        <f>YEAR(SalesDataTable[[#This Row],[Order Date]])</f>
        <v>2026</v>
      </c>
      <c r="D1597" s="4" t="str">
        <f>"Q"&amp;ROUNDUP(MONTH(SalesDataTable[[#This Row],[Order Date]])/3,0)</f>
        <v>Q3</v>
      </c>
      <c r="E1597" s="4" t="str">
        <f>TEXT(SalesDataTable[[#This Row],[Order Date]],"MMM")</f>
        <v>Aug</v>
      </c>
      <c r="F1597" s="4" t="s">
        <v>20</v>
      </c>
      <c r="G1597" s="4" t="s">
        <v>33</v>
      </c>
      <c r="H1597" s="4" t="s">
        <v>2</v>
      </c>
      <c r="I1597" s="4" t="s">
        <v>13</v>
      </c>
      <c r="J1597" s="4" t="s">
        <v>23</v>
      </c>
      <c r="K1597" s="4" t="s">
        <v>24</v>
      </c>
      <c r="L1597" s="9">
        <v>2</v>
      </c>
      <c r="M1597" s="6">
        <v>341.23</v>
      </c>
      <c r="N1597" s="7">
        <v>0.05</v>
      </c>
      <c r="O1597" s="6">
        <v>192.5</v>
      </c>
      <c r="P1597" s="6">
        <f t="shared" si="96"/>
        <v>648.33699999999999</v>
      </c>
      <c r="Q1597" s="6">
        <f t="shared" si="97"/>
        <v>385</v>
      </c>
      <c r="R1597" s="6">
        <f t="shared" si="98"/>
        <v>263.33699999999999</v>
      </c>
      <c r="S1597" s="8">
        <f t="shared" si="99"/>
        <v>0.40617302421425894</v>
      </c>
      <c r="T1597" s="5">
        <f>YEAR(SalesDataTable[[#This Row],[Order Date]])</f>
        <v>2026</v>
      </c>
    </row>
    <row r="1598" spans="1:20" ht="15.6">
      <c r="A1598" s="2">
        <v>2369</v>
      </c>
      <c r="B1598" s="3">
        <v>46242</v>
      </c>
      <c r="C1598" s="13">
        <f>YEAR(SalesDataTable[[#This Row],[Order Date]])</f>
        <v>2026</v>
      </c>
      <c r="D1598" s="4" t="str">
        <f>"Q"&amp;ROUNDUP(MONTH(SalesDataTable[[#This Row],[Order Date]])/3,0)</f>
        <v>Q3</v>
      </c>
      <c r="E1598" s="4" t="str">
        <f>TEXT(SalesDataTable[[#This Row],[Order Date]],"MMM")</f>
        <v>Aug</v>
      </c>
      <c r="F1598" s="4" t="s">
        <v>20</v>
      </c>
      <c r="G1598" s="4" t="s">
        <v>33</v>
      </c>
      <c r="H1598" s="4" t="s">
        <v>19</v>
      </c>
      <c r="I1598" s="4" t="s">
        <v>13</v>
      </c>
      <c r="J1598" s="4" t="s">
        <v>23</v>
      </c>
      <c r="K1598" s="4" t="s">
        <v>51</v>
      </c>
      <c r="L1598" s="9">
        <v>1</v>
      </c>
      <c r="M1598" s="6">
        <v>125.95</v>
      </c>
      <c r="N1598" s="7">
        <v>0.05</v>
      </c>
      <c r="O1598" s="6">
        <v>61.9</v>
      </c>
      <c r="P1598" s="6">
        <f t="shared" si="96"/>
        <v>119.6525</v>
      </c>
      <c r="Q1598" s="6">
        <f t="shared" si="97"/>
        <v>61.9</v>
      </c>
      <c r="R1598" s="6">
        <f t="shared" si="98"/>
        <v>57.752500000000005</v>
      </c>
      <c r="S1598" s="8">
        <f t="shared" si="99"/>
        <v>0.48266856104134892</v>
      </c>
      <c r="T1598" s="5">
        <f>YEAR(SalesDataTable[[#This Row],[Order Date]])</f>
        <v>2026</v>
      </c>
    </row>
    <row r="1599" spans="1:20" ht="15.6">
      <c r="A1599" s="2">
        <v>2386</v>
      </c>
      <c r="B1599" s="3">
        <v>46242</v>
      </c>
      <c r="C1599" s="13">
        <f>YEAR(SalesDataTable[[#This Row],[Order Date]])</f>
        <v>2026</v>
      </c>
      <c r="D1599" s="4" t="str">
        <f>"Q"&amp;ROUNDUP(MONTH(SalesDataTable[[#This Row],[Order Date]])/3,0)</f>
        <v>Q3</v>
      </c>
      <c r="E1599" s="4" t="str">
        <f>TEXT(SalesDataTable[[#This Row],[Order Date]],"MMM")</f>
        <v>Aug</v>
      </c>
      <c r="F1599" s="4" t="s">
        <v>6</v>
      </c>
      <c r="G1599" s="4" t="s">
        <v>7</v>
      </c>
      <c r="H1599" s="4" t="s">
        <v>2</v>
      </c>
      <c r="I1599" s="4" t="s">
        <v>3</v>
      </c>
      <c r="J1599" s="4" t="s">
        <v>9</v>
      </c>
      <c r="K1599" s="4" t="s">
        <v>10</v>
      </c>
      <c r="L1599" s="9">
        <v>6</v>
      </c>
      <c r="M1599" s="6">
        <v>91.9</v>
      </c>
      <c r="N1599" s="7">
        <v>0.05</v>
      </c>
      <c r="O1599" s="6">
        <v>44.69</v>
      </c>
      <c r="P1599" s="6">
        <f t="shared" si="96"/>
        <v>523.83000000000004</v>
      </c>
      <c r="Q1599" s="6">
        <f t="shared" si="97"/>
        <v>268.14</v>
      </c>
      <c r="R1599" s="6">
        <f t="shared" si="98"/>
        <v>255.69000000000005</v>
      </c>
      <c r="S1599" s="8">
        <f t="shared" si="99"/>
        <v>0.48811637363266713</v>
      </c>
      <c r="T1599" s="5">
        <f>YEAR(SalesDataTable[[#This Row],[Order Date]])</f>
        <v>2026</v>
      </c>
    </row>
    <row r="1600" spans="1:20" ht="15.6">
      <c r="A1600" s="2">
        <v>2579</v>
      </c>
      <c r="B1600" s="3">
        <v>46242</v>
      </c>
      <c r="C1600" s="13">
        <f>YEAR(SalesDataTable[[#This Row],[Order Date]])</f>
        <v>2026</v>
      </c>
      <c r="D1600" s="4" t="str">
        <f>"Q"&amp;ROUNDUP(MONTH(SalesDataTable[[#This Row],[Order Date]])/3,0)</f>
        <v>Q3</v>
      </c>
      <c r="E1600" s="4" t="str">
        <f>TEXT(SalesDataTable[[#This Row],[Order Date]],"MMM")</f>
        <v>Aug</v>
      </c>
      <c r="F1600" s="4" t="s">
        <v>20</v>
      </c>
      <c r="G1600" s="4" t="s">
        <v>33</v>
      </c>
      <c r="H1600" s="4" t="s">
        <v>19</v>
      </c>
      <c r="I1600" s="4" t="s">
        <v>3</v>
      </c>
      <c r="J1600" s="4" t="s">
        <v>23</v>
      </c>
      <c r="K1600" s="4" t="s">
        <v>40</v>
      </c>
      <c r="L1600" s="9">
        <v>1</v>
      </c>
      <c r="M1600" s="6">
        <v>81.22</v>
      </c>
      <c r="N1600" s="7">
        <v>0</v>
      </c>
      <c r="O1600" s="6">
        <v>39.18</v>
      </c>
      <c r="P1600" s="6">
        <f t="shared" si="96"/>
        <v>81.22</v>
      </c>
      <c r="Q1600" s="6">
        <f t="shared" si="97"/>
        <v>39.18</v>
      </c>
      <c r="R1600" s="6">
        <f t="shared" si="98"/>
        <v>42.04</v>
      </c>
      <c r="S1600" s="8">
        <f t="shared" si="99"/>
        <v>0.51760650086185667</v>
      </c>
      <c r="T1600" s="5">
        <f>YEAR(SalesDataTable[[#This Row],[Order Date]])</f>
        <v>2026</v>
      </c>
    </row>
    <row r="1601" spans="1:20" ht="15.6">
      <c r="A1601" s="2">
        <v>3075</v>
      </c>
      <c r="B1601" s="3">
        <v>46242</v>
      </c>
      <c r="C1601" s="13">
        <f>YEAR(SalesDataTable[[#This Row],[Order Date]])</f>
        <v>2026</v>
      </c>
      <c r="D1601" s="4" t="str">
        <f>"Q"&amp;ROUNDUP(MONTH(SalesDataTable[[#This Row],[Order Date]])/3,0)</f>
        <v>Q3</v>
      </c>
      <c r="E1601" s="4" t="str">
        <f>TEXT(SalesDataTable[[#This Row],[Order Date]],"MMM")</f>
        <v>Aug</v>
      </c>
      <c r="F1601" s="4" t="s">
        <v>0</v>
      </c>
      <c r="G1601" s="4" t="s">
        <v>1</v>
      </c>
      <c r="H1601" s="4" t="s">
        <v>2</v>
      </c>
      <c r="I1601" s="4" t="s">
        <v>16</v>
      </c>
      <c r="J1601" s="4" t="s">
        <v>9</v>
      </c>
      <c r="K1601" s="4" t="s">
        <v>46</v>
      </c>
      <c r="L1601" s="9">
        <v>2</v>
      </c>
      <c r="M1601" s="6">
        <v>72.31</v>
      </c>
      <c r="N1601" s="7">
        <v>0</v>
      </c>
      <c r="O1601" s="6">
        <v>31.75</v>
      </c>
      <c r="P1601" s="6">
        <f t="shared" si="96"/>
        <v>144.62</v>
      </c>
      <c r="Q1601" s="6">
        <f t="shared" si="97"/>
        <v>63.5</v>
      </c>
      <c r="R1601" s="6">
        <f t="shared" si="98"/>
        <v>81.12</v>
      </c>
      <c r="S1601" s="8">
        <f t="shared" si="99"/>
        <v>0.56091826856589688</v>
      </c>
      <c r="T1601" s="5">
        <f>YEAR(SalesDataTable[[#This Row],[Order Date]])</f>
        <v>2026</v>
      </c>
    </row>
    <row r="1602" spans="1:20" ht="15.6">
      <c r="A1602" s="2">
        <v>3982</v>
      </c>
      <c r="B1602" s="3">
        <v>46242</v>
      </c>
      <c r="C1602" s="13">
        <f>YEAR(SalesDataTable[[#This Row],[Order Date]])</f>
        <v>2026</v>
      </c>
      <c r="D1602" s="4" t="str">
        <f>"Q"&amp;ROUNDUP(MONTH(SalesDataTable[[#This Row],[Order Date]])/3,0)</f>
        <v>Q3</v>
      </c>
      <c r="E1602" s="4" t="str">
        <f>TEXT(SalesDataTable[[#This Row],[Order Date]],"MMM")</f>
        <v>Aug</v>
      </c>
      <c r="F1602" s="4" t="s">
        <v>11</v>
      </c>
      <c r="G1602" s="4" t="s">
        <v>12</v>
      </c>
      <c r="H1602" s="4" t="s">
        <v>19</v>
      </c>
      <c r="I1602" s="4" t="s">
        <v>3</v>
      </c>
      <c r="J1602" s="4" t="s">
        <v>23</v>
      </c>
      <c r="K1602" s="4" t="s">
        <v>40</v>
      </c>
      <c r="L1602" s="9">
        <v>1</v>
      </c>
      <c r="M1602" s="6">
        <v>79.989999999999995</v>
      </c>
      <c r="N1602" s="7">
        <v>0.05</v>
      </c>
      <c r="O1602" s="6">
        <v>40.25</v>
      </c>
      <c r="P1602" s="6">
        <f t="shared" ref="P1602:P1665" si="100">L1602*M1602*(1-N1602)</f>
        <v>75.990499999999997</v>
      </c>
      <c r="Q1602" s="6">
        <f t="shared" ref="Q1602:Q1665" si="101">L1602*O1602</f>
        <v>40.25</v>
      </c>
      <c r="R1602" s="6">
        <f t="shared" ref="R1602:R1665" si="102">P1602-Q1602</f>
        <v>35.740499999999997</v>
      </c>
      <c r="S1602" s="8">
        <f t="shared" ref="S1602:S1665" si="103">IFERROR(R1602/P1602,0)</f>
        <v>0.47032852790809376</v>
      </c>
      <c r="T1602" s="5">
        <f>YEAR(SalesDataTable[[#This Row],[Order Date]])</f>
        <v>2026</v>
      </c>
    </row>
    <row r="1603" spans="1:20" ht="15.6">
      <c r="A1603" s="2">
        <v>4530</v>
      </c>
      <c r="B1603" s="3">
        <v>46242</v>
      </c>
      <c r="C1603" s="13">
        <f>YEAR(SalesDataTable[[#This Row],[Order Date]])</f>
        <v>2026</v>
      </c>
      <c r="D1603" s="4" t="str">
        <f>"Q"&amp;ROUNDUP(MONTH(SalesDataTable[[#This Row],[Order Date]])/3,0)</f>
        <v>Q3</v>
      </c>
      <c r="E1603" s="4" t="str">
        <f>TEXT(SalesDataTable[[#This Row],[Order Date]],"MMM")</f>
        <v>Aug</v>
      </c>
      <c r="F1603" s="4" t="s">
        <v>20</v>
      </c>
      <c r="G1603" s="4" t="s">
        <v>47</v>
      </c>
      <c r="H1603" s="4" t="s">
        <v>2</v>
      </c>
      <c r="I1603" s="4" t="s">
        <v>13</v>
      </c>
      <c r="J1603" s="4" t="s">
        <v>9</v>
      </c>
      <c r="K1603" s="4" t="s">
        <v>37</v>
      </c>
      <c r="L1603" s="9">
        <v>1</v>
      </c>
      <c r="M1603" s="6">
        <v>151.87</v>
      </c>
      <c r="N1603" s="7">
        <v>0.1</v>
      </c>
      <c r="O1603" s="6">
        <v>76.97</v>
      </c>
      <c r="P1603" s="6">
        <f t="shared" si="100"/>
        <v>136.68300000000002</v>
      </c>
      <c r="Q1603" s="6">
        <f t="shared" si="101"/>
        <v>76.97</v>
      </c>
      <c r="R1603" s="6">
        <f t="shared" si="102"/>
        <v>59.713000000000022</v>
      </c>
      <c r="S1603" s="8">
        <f t="shared" si="103"/>
        <v>0.4368721786908395</v>
      </c>
      <c r="T1603" s="5">
        <f>YEAR(SalesDataTable[[#This Row],[Order Date]])</f>
        <v>2026</v>
      </c>
    </row>
    <row r="1604" spans="1:20" ht="15.6">
      <c r="A1604" s="2">
        <v>4641</v>
      </c>
      <c r="B1604" s="3">
        <v>46242</v>
      </c>
      <c r="C1604" s="13">
        <f>YEAR(SalesDataTable[[#This Row],[Order Date]])</f>
        <v>2026</v>
      </c>
      <c r="D1604" s="4" t="str">
        <f>"Q"&amp;ROUNDUP(MONTH(SalesDataTable[[#This Row],[Order Date]])/3,0)</f>
        <v>Q3</v>
      </c>
      <c r="E1604" s="4" t="str">
        <f>TEXT(SalesDataTable[[#This Row],[Order Date]],"MMM")</f>
        <v>Aug</v>
      </c>
      <c r="F1604" s="4" t="s">
        <v>20</v>
      </c>
      <c r="G1604" s="4" t="s">
        <v>33</v>
      </c>
      <c r="H1604" s="4" t="s">
        <v>28</v>
      </c>
      <c r="I1604" s="4" t="s">
        <v>13</v>
      </c>
      <c r="J1604" s="4" t="s">
        <v>9</v>
      </c>
      <c r="K1604" s="4" t="s">
        <v>37</v>
      </c>
      <c r="L1604" s="9">
        <v>1</v>
      </c>
      <c r="M1604" s="6">
        <v>156.55000000000001</v>
      </c>
      <c r="N1604" s="7">
        <v>0</v>
      </c>
      <c r="O1604" s="6">
        <v>80.430000000000007</v>
      </c>
      <c r="P1604" s="6">
        <f t="shared" si="100"/>
        <v>156.55000000000001</v>
      </c>
      <c r="Q1604" s="6">
        <f t="shared" si="101"/>
        <v>80.430000000000007</v>
      </c>
      <c r="R1604" s="6">
        <f t="shared" si="102"/>
        <v>76.12</v>
      </c>
      <c r="S1604" s="8">
        <f t="shared" si="103"/>
        <v>0.48623442989460236</v>
      </c>
      <c r="T1604" s="5">
        <f>YEAR(SalesDataTable[[#This Row],[Order Date]])</f>
        <v>2026</v>
      </c>
    </row>
    <row r="1605" spans="1:20" ht="15.6">
      <c r="A1605" s="2">
        <v>4778</v>
      </c>
      <c r="B1605" s="3">
        <v>46242</v>
      </c>
      <c r="C1605" s="13">
        <f>YEAR(SalesDataTable[[#This Row],[Order Date]])</f>
        <v>2026</v>
      </c>
      <c r="D1605" s="4" t="str">
        <f>"Q"&amp;ROUNDUP(MONTH(SalesDataTable[[#This Row],[Order Date]])/3,0)</f>
        <v>Q3</v>
      </c>
      <c r="E1605" s="4" t="str">
        <f>TEXT(SalesDataTable[[#This Row],[Order Date]],"MMM")</f>
        <v>Aug</v>
      </c>
      <c r="F1605" s="4" t="s">
        <v>6</v>
      </c>
      <c r="G1605" s="4" t="s">
        <v>43</v>
      </c>
      <c r="H1605" s="4" t="s">
        <v>19</v>
      </c>
      <c r="I1605" s="4" t="s">
        <v>13</v>
      </c>
      <c r="J1605" s="4" t="s">
        <v>9</v>
      </c>
      <c r="K1605" s="4" t="s">
        <v>37</v>
      </c>
      <c r="L1605" s="9">
        <v>1</v>
      </c>
      <c r="M1605" s="6">
        <v>152.72</v>
      </c>
      <c r="N1605" s="7">
        <v>0</v>
      </c>
      <c r="O1605" s="6">
        <v>77.73</v>
      </c>
      <c r="P1605" s="6">
        <f t="shared" si="100"/>
        <v>152.72</v>
      </c>
      <c r="Q1605" s="6">
        <f t="shared" si="101"/>
        <v>77.73</v>
      </c>
      <c r="R1605" s="6">
        <f t="shared" si="102"/>
        <v>74.989999999999995</v>
      </c>
      <c r="S1605" s="8">
        <f t="shared" si="103"/>
        <v>0.4910293347302252</v>
      </c>
      <c r="T1605" s="5">
        <f>YEAR(SalesDataTable[[#This Row],[Order Date]])</f>
        <v>2026</v>
      </c>
    </row>
    <row r="1606" spans="1:20" ht="15.6">
      <c r="A1606" s="2">
        <v>5132</v>
      </c>
      <c r="B1606" s="3">
        <v>46242</v>
      </c>
      <c r="C1606" s="13">
        <f>YEAR(SalesDataTable[[#This Row],[Order Date]])</f>
        <v>2026</v>
      </c>
      <c r="D1606" s="4" t="str">
        <f>"Q"&amp;ROUNDUP(MONTH(SalesDataTable[[#This Row],[Order Date]])/3,0)</f>
        <v>Q3</v>
      </c>
      <c r="E1606" s="4" t="str">
        <f>TEXT(SalesDataTable[[#This Row],[Order Date]],"MMM")</f>
        <v>Aug</v>
      </c>
      <c r="F1606" s="4" t="s">
        <v>6</v>
      </c>
      <c r="G1606" s="4" t="s">
        <v>43</v>
      </c>
      <c r="H1606" s="4" t="s">
        <v>2</v>
      </c>
      <c r="I1606" s="4" t="s">
        <v>16</v>
      </c>
      <c r="J1606" s="4" t="s">
        <v>4</v>
      </c>
      <c r="K1606" s="4" t="s">
        <v>26</v>
      </c>
      <c r="L1606" s="9">
        <v>1</v>
      </c>
      <c r="M1606" s="6">
        <v>40.51</v>
      </c>
      <c r="N1606" s="7">
        <v>0.05</v>
      </c>
      <c r="O1606" s="6">
        <v>16.29</v>
      </c>
      <c r="P1606" s="6">
        <f t="shared" si="100"/>
        <v>38.484499999999997</v>
      </c>
      <c r="Q1606" s="6">
        <f t="shared" si="101"/>
        <v>16.29</v>
      </c>
      <c r="R1606" s="6">
        <f t="shared" si="102"/>
        <v>22.194499999999998</v>
      </c>
      <c r="S1606" s="8">
        <f t="shared" si="103"/>
        <v>0.57671270251659756</v>
      </c>
      <c r="T1606" s="5">
        <f>YEAR(SalesDataTable[[#This Row],[Order Date]])</f>
        <v>2026</v>
      </c>
    </row>
    <row r="1607" spans="1:20" ht="15.6">
      <c r="A1607" s="2">
        <v>227</v>
      </c>
      <c r="B1607" s="3">
        <v>46243</v>
      </c>
      <c r="C1607" s="13">
        <f>YEAR(SalesDataTable[[#This Row],[Order Date]])</f>
        <v>2026</v>
      </c>
      <c r="D1607" s="4" t="str">
        <f>"Q"&amp;ROUNDUP(MONTH(SalesDataTable[[#This Row],[Order Date]])/3,0)</f>
        <v>Q3</v>
      </c>
      <c r="E1607" s="4" t="str">
        <f>TEXT(SalesDataTable[[#This Row],[Order Date]],"MMM")</f>
        <v>Aug</v>
      </c>
      <c r="F1607" s="4" t="s">
        <v>20</v>
      </c>
      <c r="G1607" s="4" t="s">
        <v>31</v>
      </c>
      <c r="H1607" s="4" t="s">
        <v>28</v>
      </c>
      <c r="I1607" s="4" t="s">
        <v>3</v>
      </c>
      <c r="J1607" s="4" t="s">
        <v>34</v>
      </c>
      <c r="K1607" s="4" t="s">
        <v>35</v>
      </c>
      <c r="L1607" s="9">
        <v>3</v>
      </c>
      <c r="M1607" s="6">
        <v>40.61</v>
      </c>
      <c r="N1607" s="7">
        <v>0</v>
      </c>
      <c r="O1607" s="6">
        <v>14.72</v>
      </c>
      <c r="P1607" s="6">
        <f t="shared" si="100"/>
        <v>121.83</v>
      </c>
      <c r="Q1607" s="6">
        <f t="shared" si="101"/>
        <v>44.160000000000004</v>
      </c>
      <c r="R1607" s="6">
        <f t="shared" si="102"/>
        <v>77.669999999999987</v>
      </c>
      <c r="S1607" s="8">
        <f t="shared" si="103"/>
        <v>0.63752770253632096</v>
      </c>
      <c r="T1607" s="5">
        <f>YEAR(SalesDataTable[[#This Row],[Order Date]])</f>
        <v>2026</v>
      </c>
    </row>
    <row r="1608" spans="1:20" ht="15.6">
      <c r="A1608" s="2">
        <v>390</v>
      </c>
      <c r="B1608" s="3">
        <v>46243</v>
      </c>
      <c r="C1608" s="13">
        <f>YEAR(SalesDataTable[[#This Row],[Order Date]])</f>
        <v>2026</v>
      </c>
      <c r="D1608" s="4" t="str">
        <f>"Q"&amp;ROUNDUP(MONTH(SalesDataTable[[#This Row],[Order Date]])/3,0)</f>
        <v>Q3</v>
      </c>
      <c r="E1608" s="4" t="str">
        <f>TEXT(SalesDataTable[[#This Row],[Order Date]],"MMM")</f>
        <v>Aug</v>
      </c>
      <c r="F1608" s="4" t="s">
        <v>11</v>
      </c>
      <c r="G1608" s="4" t="s">
        <v>25</v>
      </c>
      <c r="H1608" s="4" t="s">
        <v>19</v>
      </c>
      <c r="I1608" s="4" t="s">
        <v>13</v>
      </c>
      <c r="J1608" s="4" t="s">
        <v>9</v>
      </c>
      <c r="K1608" s="4" t="s">
        <v>10</v>
      </c>
      <c r="L1608" s="9">
        <v>1</v>
      </c>
      <c r="M1608" s="6">
        <v>93.41</v>
      </c>
      <c r="N1608" s="7">
        <v>0.05</v>
      </c>
      <c r="O1608" s="6">
        <v>44.7</v>
      </c>
      <c r="P1608" s="6">
        <f t="shared" si="100"/>
        <v>88.739499999999992</v>
      </c>
      <c r="Q1608" s="6">
        <f t="shared" si="101"/>
        <v>44.7</v>
      </c>
      <c r="R1608" s="6">
        <f t="shared" si="102"/>
        <v>44.03949999999999</v>
      </c>
      <c r="S1608" s="8">
        <f t="shared" si="103"/>
        <v>0.49627843294136198</v>
      </c>
      <c r="T1608" s="5">
        <f>YEAR(SalesDataTable[[#This Row],[Order Date]])</f>
        <v>2026</v>
      </c>
    </row>
    <row r="1609" spans="1:20" ht="15.6">
      <c r="A1609" s="2">
        <v>859</v>
      </c>
      <c r="B1609" s="3">
        <v>46243</v>
      </c>
      <c r="C1609" s="13">
        <f>YEAR(SalesDataTable[[#This Row],[Order Date]])</f>
        <v>2026</v>
      </c>
      <c r="D1609" s="4" t="str">
        <f>"Q"&amp;ROUNDUP(MONTH(SalesDataTable[[#This Row],[Order Date]])/3,0)</f>
        <v>Q3</v>
      </c>
      <c r="E1609" s="4" t="str">
        <f>TEXT(SalesDataTable[[#This Row],[Order Date]],"MMM")</f>
        <v>Aug</v>
      </c>
      <c r="F1609" s="4" t="s">
        <v>0</v>
      </c>
      <c r="G1609" s="4" t="s">
        <v>1</v>
      </c>
      <c r="H1609" s="4" t="s">
        <v>19</v>
      </c>
      <c r="I1609" s="4" t="s">
        <v>13</v>
      </c>
      <c r="J1609" s="4" t="s">
        <v>9</v>
      </c>
      <c r="K1609" s="4" t="s">
        <v>10</v>
      </c>
      <c r="L1609" s="9">
        <v>2</v>
      </c>
      <c r="M1609" s="6">
        <v>90.23</v>
      </c>
      <c r="N1609" s="7">
        <v>0</v>
      </c>
      <c r="O1609" s="6">
        <v>44.22</v>
      </c>
      <c r="P1609" s="6">
        <f t="shared" si="100"/>
        <v>180.46</v>
      </c>
      <c r="Q1609" s="6">
        <f t="shared" si="101"/>
        <v>88.44</v>
      </c>
      <c r="R1609" s="6">
        <f t="shared" si="102"/>
        <v>92.02000000000001</v>
      </c>
      <c r="S1609" s="8">
        <f t="shared" si="103"/>
        <v>0.50991909564446414</v>
      </c>
      <c r="T1609" s="5">
        <f>YEAR(SalesDataTable[[#This Row],[Order Date]])</f>
        <v>2026</v>
      </c>
    </row>
    <row r="1610" spans="1:20" ht="15.6">
      <c r="A1610" s="2">
        <v>1468</v>
      </c>
      <c r="B1610" s="3">
        <v>46243</v>
      </c>
      <c r="C1610" s="13">
        <f>YEAR(SalesDataTable[[#This Row],[Order Date]])</f>
        <v>2026</v>
      </c>
      <c r="D1610" s="4" t="str">
        <f>"Q"&amp;ROUNDUP(MONTH(SalesDataTable[[#This Row],[Order Date]])/3,0)</f>
        <v>Q3</v>
      </c>
      <c r="E1610" s="4" t="str">
        <f>TEXT(SalesDataTable[[#This Row],[Order Date]],"MMM")</f>
        <v>Aug</v>
      </c>
      <c r="F1610" s="4" t="s">
        <v>6</v>
      </c>
      <c r="G1610" s="4" t="s">
        <v>41</v>
      </c>
      <c r="H1610" s="4" t="s">
        <v>19</v>
      </c>
      <c r="I1610" s="4" t="s">
        <v>3</v>
      </c>
      <c r="J1610" s="4" t="s">
        <v>4</v>
      </c>
      <c r="K1610" s="4" t="s">
        <v>22</v>
      </c>
      <c r="L1610" s="9">
        <v>1</v>
      </c>
      <c r="M1610" s="6">
        <v>51.75</v>
      </c>
      <c r="N1610" s="7">
        <v>0</v>
      </c>
      <c r="O1610" s="6">
        <v>22.36</v>
      </c>
      <c r="P1610" s="6">
        <f t="shared" si="100"/>
        <v>51.75</v>
      </c>
      <c r="Q1610" s="6">
        <f t="shared" si="101"/>
        <v>22.36</v>
      </c>
      <c r="R1610" s="6">
        <f t="shared" si="102"/>
        <v>29.39</v>
      </c>
      <c r="S1610" s="8">
        <f t="shared" si="103"/>
        <v>0.56792270531400968</v>
      </c>
      <c r="T1610" s="5">
        <f>YEAR(SalesDataTable[[#This Row],[Order Date]])</f>
        <v>2026</v>
      </c>
    </row>
    <row r="1611" spans="1:20" ht="15.6">
      <c r="A1611" s="2">
        <v>2356</v>
      </c>
      <c r="B1611" s="3">
        <v>46243</v>
      </c>
      <c r="C1611" s="13">
        <f>YEAR(SalesDataTable[[#This Row],[Order Date]])</f>
        <v>2026</v>
      </c>
      <c r="D1611" s="4" t="str">
        <f>"Q"&amp;ROUNDUP(MONTH(SalesDataTable[[#This Row],[Order Date]])/3,0)</f>
        <v>Q3</v>
      </c>
      <c r="E1611" s="4" t="str">
        <f>TEXT(SalesDataTable[[#This Row],[Order Date]],"MMM")</f>
        <v>Aug</v>
      </c>
      <c r="F1611" s="4" t="s">
        <v>20</v>
      </c>
      <c r="G1611" s="4" t="s">
        <v>47</v>
      </c>
      <c r="H1611" s="4" t="s">
        <v>19</v>
      </c>
      <c r="I1611" s="4" t="s">
        <v>13</v>
      </c>
      <c r="J1611" s="4" t="s">
        <v>4</v>
      </c>
      <c r="K1611" s="4" t="s">
        <v>30</v>
      </c>
      <c r="L1611" s="9">
        <v>3</v>
      </c>
      <c r="M1611" s="6">
        <v>102.91</v>
      </c>
      <c r="N1611" s="7">
        <v>0.1</v>
      </c>
      <c r="O1611" s="6">
        <v>50.23</v>
      </c>
      <c r="P1611" s="6">
        <f t="shared" si="100"/>
        <v>277.85700000000003</v>
      </c>
      <c r="Q1611" s="6">
        <f t="shared" si="101"/>
        <v>150.69</v>
      </c>
      <c r="R1611" s="6">
        <f t="shared" si="102"/>
        <v>127.16700000000003</v>
      </c>
      <c r="S1611" s="8">
        <f t="shared" si="103"/>
        <v>0.45767067232425318</v>
      </c>
      <c r="T1611" s="5">
        <f>YEAR(SalesDataTable[[#This Row],[Order Date]])</f>
        <v>2026</v>
      </c>
    </row>
    <row r="1612" spans="1:20" ht="15.6">
      <c r="A1612" s="2">
        <v>3556</v>
      </c>
      <c r="B1612" s="3">
        <v>46243</v>
      </c>
      <c r="C1612" s="13">
        <f>YEAR(SalesDataTable[[#This Row],[Order Date]])</f>
        <v>2026</v>
      </c>
      <c r="D1612" s="4" t="str">
        <f>"Q"&amp;ROUNDUP(MONTH(SalesDataTable[[#This Row],[Order Date]])/3,0)</f>
        <v>Q3</v>
      </c>
      <c r="E1612" s="4" t="str">
        <f>TEXT(SalesDataTable[[#This Row],[Order Date]],"MMM")</f>
        <v>Aug</v>
      </c>
      <c r="F1612" s="4" t="s">
        <v>11</v>
      </c>
      <c r="G1612" s="4" t="s">
        <v>52</v>
      </c>
      <c r="H1612" s="4" t="s">
        <v>2</v>
      </c>
      <c r="I1612" s="4" t="s">
        <v>13</v>
      </c>
      <c r="J1612" s="4" t="s">
        <v>4</v>
      </c>
      <c r="K1612" s="4" t="s">
        <v>5</v>
      </c>
      <c r="L1612" s="9">
        <v>4</v>
      </c>
      <c r="M1612" s="6">
        <v>82.63</v>
      </c>
      <c r="N1612" s="7">
        <v>0.1</v>
      </c>
      <c r="O1612" s="6">
        <v>43.78</v>
      </c>
      <c r="P1612" s="6">
        <f t="shared" si="100"/>
        <v>297.46800000000002</v>
      </c>
      <c r="Q1612" s="6">
        <f t="shared" si="101"/>
        <v>175.12</v>
      </c>
      <c r="R1612" s="6">
        <f t="shared" si="102"/>
        <v>122.34800000000001</v>
      </c>
      <c r="S1612" s="8">
        <f t="shared" si="103"/>
        <v>0.41129802197211129</v>
      </c>
      <c r="T1612" s="5">
        <f>YEAR(SalesDataTable[[#This Row],[Order Date]])</f>
        <v>2026</v>
      </c>
    </row>
    <row r="1613" spans="1:20" ht="15.6">
      <c r="A1613" s="2">
        <v>925</v>
      </c>
      <c r="B1613" s="3">
        <v>46244</v>
      </c>
      <c r="C1613" s="13">
        <f>YEAR(SalesDataTable[[#This Row],[Order Date]])</f>
        <v>2026</v>
      </c>
      <c r="D1613" s="4" t="str">
        <f>"Q"&amp;ROUNDUP(MONTH(SalesDataTable[[#This Row],[Order Date]])/3,0)</f>
        <v>Q3</v>
      </c>
      <c r="E1613" s="4" t="str">
        <f>TEXT(SalesDataTable[[#This Row],[Order Date]],"MMM")</f>
        <v>Aug</v>
      </c>
      <c r="F1613" s="4" t="s">
        <v>0</v>
      </c>
      <c r="G1613" s="4" t="s">
        <v>1</v>
      </c>
      <c r="H1613" s="4" t="s">
        <v>19</v>
      </c>
      <c r="I1613" s="4" t="s">
        <v>3</v>
      </c>
      <c r="J1613" s="4" t="s">
        <v>23</v>
      </c>
      <c r="K1613" s="4" t="s">
        <v>29</v>
      </c>
      <c r="L1613" s="9">
        <v>1</v>
      </c>
      <c r="M1613" s="6">
        <v>196.39</v>
      </c>
      <c r="N1613" s="7">
        <v>0</v>
      </c>
      <c r="O1613" s="6">
        <v>102.92</v>
      </c>
      <c r="P1613" s="6">
        <f t="shared" si="100"/>
        <v>196.39</v>
      </c>
      <c r="Q1613" s="6">
        <f t="shared" si="101"/>
        <v>102.92</v>
      </c>
      <c r="R1613" s="6">
        <f t="shared" si="102"/>
        <v>93.469999999999985</v>
      </c>
      <c r="S1613" s="8">
        <f t="shared" si="103"/>
        <v>0.47594073017974436</v>
      </c>
      <c r="T1613" s="5">
        <f>YEAR(SalesDataTable[[#This Row],[Order Date]])</f>
        <v>2026</v>
      </c>
    </row>
    <row r="1614" spans="1:20" ht="15.6">
      <c r="A1614" s="2">
        <v>1563</v>
      </c>
      <c r="B1614" s="3">
        <v>46244</v>
      </c>
      <c r="C1614" s="13">
        <f>YEAR(SalesDataTable[[#This Row],[Order Date]])</f>
        <v>2026</v>
      </c>
      <c r="D1614" s="4" t="str">
        <f>"Q"&amp;ROUNDUP(MONTH(SalesDataTable[[#This Row],[Order Date]])/3,0)</f>
        <v>Q3</v>
      </c>
      <c r="E1614" s="4" t="str">
        <f>TEXT(SalesDataTable[[#This Row],[Order Date]],"MMM")</f>
        <v>Aug</v>
      </c>
      <c r="F1614" s="4" t="s">
        <v>11</v>
      </c>
      <c r="G1614" s="4" t="s">
        <v>39</v>
      </c>
      <c r="H1614" s="4" t="s">
        <v>28</v>
      </c>
      <c r="I1614" s="4" t="s">
        <v>16</v>
      </c>
      <c r="J1614" s="4" t="s">
        <v>14</v>
      </c>
      <c r="K1614" s="4" t="s">
        <v>15</v>
      </c>
      <c r="L1614" s="9">
        <v>2</v>
      </c>
      <c r="M1614" s="6">
        <v>36.25</v>
      </c>
      <c r="N1614" s="7">
        <v>0</v>
      </c>
      <c r="O1614" s="6">
        <v>13.77</v>
      </c>
      <c r="P1614" s="6">
        <f t="shared" si="100"/>
        <v>72.5</v>
      </c>
      <c r="Q1614" s="6">
        <f t="shared" si="101"/>
        <v>27.54</v>
      </c>
      <c r="R1614" s="6">
        <f t="shared" si="102"/>
        <v>44.96</v>
      </c>
      <c r="S1614" s="8">
        <f t="shared" si="103"/>
        <v>0.62013793103448278</v>
      </c>
      <c r="T1614" s="5">
        <f>YEAR(SalesDataTable[[#This Row],[Order Date]])</f>
        <v>2026</v>
      </c>
    </row>
    <row r="1615" spans="1:20" ht="15.6">
      <c r="A1615" s="2">
        <v>1634</v>
      </c>
      <c r="B1615" s="3">
        <v>46244</v>
      </c>
      <c r="C1615" s="13">
        <f>YEAR(SalesDataTable[[#This Row],[Order Date]])</f>
        <v>2026</v>
      </c>
      <c r="D1615" s="4" t="str">
        <f>"Q"&amp;ROUNDUP(MONTH(SalesDataTable[[#This Row],[Order Date]])/3,0)</f>
        <v>Q3</v>
      </c>
      <c r="E1615" s="4" t="str">
        <f>TEXT(SalesDataTable[[#This Row],[Order Date]],"MMM")</f>
        <v>Aug</v>
      </c>
      <c r="F1615" s="4" t="s">
        <v>6</v>
      </c>
      <c r="G1615" s="4" t="s">
        <v>7</v>
      </c>
      <c r="H1615" s="4" t="s">
        <v>19</v>
      </c>
      <c r="I1615" s="4" t="s">
        <v>3</v>
      </c>
      <c r="J1615" s="4" t="s">
        <v>23</v>
      </c>
      <c r="K1615" s="4" t="s">
        <v>29</v>
      </c>
      <c r="L1615" s="9">
        <v>2</v>
      </c>
      <c r="M1615" s="6">
        <v>199.85</v>
      </c>
      <c r="N1615" s="7">
        <v>0.05</v>
      </c>
      <c r="O1615" s="6">
        <v>104.34</v>
      </c>
      <c r="P1615" s="6">
        <f t="shared" si="100"/>
        <v>379.71499999999997</v>
      </c>
      <c r="Q1615" s="6">
        <f t="shared" si="101"/>
        <v>208.68</v>
      </c>
      <c r="R1615" s="6">
        <f t="shared" si="102"/>
        <v>171.03499999999997</v>
      </c>
      <c r="S1615" s="8">
        <f t="shared" si="103"/>
        <v>0.45042992770893953</v>
      </c>
      <c r="T1615" s="5">
        <f>YEAR(SalesDataTable[[#This Row],[Order Date]])</f>
        <v>2026</v>
      </c>
    </row>
    <row r="1616" spans="1:20" ht="15.6">
      <c r="A1616" s="2">
        <v>2187</v>
      </c>
      <c r="B1616" s="3">
        <v>46244</v>
      </c>
      <c r="C1616" s="13">
        <f>YEAR(SalesDataTable[[#This Row],[Order Date]])</f>
        <v>2026</v>
      </c>
      <c r="D1616" s="4" t="str">
        <f>"Q"&amp;ROUNDUP(MONTH(SalesDataTable[[#This Row],[Order Date]])/3,0)</f>
        <v>Q3</v>
      </c>
      <c r="E1616" s="4" t="str">
        <f>TEXT(SalesDataTable[[#This Row],[Order Date]],"MMM")</f>
        <v>Aug</v>
      </c>
      <c r="F1616" s="4" t="s">
        <v>11</v>
      </c>
      <c r="G1616" s="4" t="s">
        <v>12</v>
      </c>
      <c r="H1616" s="4" t="s">
        <v>19</v>
      </c>
      <c r="I1616" s="4" t="s">
        <v>13</v>
      </c>
      <c r="J1616" s="4" t="s">
        <v>14</v>
      </c>
      <c r="K1616" s="4" t="s">
        <v>32</v>
      </c>
      <c r="L1616" s="9">
        <v>1</v>
      </c>
      <c r="M1616" s="6">
        <v>46.32</v>
      </c>
      <c r="N1616" s="7">
        <v>0.05</v>
      </c>
      <c r="O1616" s="6">
        <v>18.34</v>
      </c>
      <c r="P1616" s="6">
        <f t="shared" si="100"/>
        <v>44.003999999999998</v>
      </c>
      <c r="Q1616" s="6">
        <f t="shared" si="101"/>
        <v>18.34</v>
      </c>
      <c r="R1616" s="6">
        <f t="shared" si="102"/>
        <v>25.663999999999998</v>
      </c>
      <c r="S1616" s="8">
        <f t="shared" si="103"/>
        <v>0.58321970729933637</v>
      </c>
      <c r="T1616" s="5">
        <f>YEAR(SalesDataTable[[#This Row],[Order Date]])</f>
        <v>2026</v>
      </c>
    </row>
    <row r="1617" spans="1:20" ht="15.6">
      <c r="A1617" s="2">
        <v>2773</v>
      </c>
      <c r="B1617" s="3">
        <v>46244</v>
      </c>
      <c r="C1617" s="13">
        <f>YEAR(SalesDataTable[[#This Row],[Order Date]])</f>
        <v>2026</v>
      </c>
      <c r="D1617" s="4" t="str">
        <f>"Q"&amp;ROUNDUP(MONTH(SalesDataTable[[#This Row],[Order Date]])/3,0)</f>
        <v>Q3</v>
      </c>
      <c r="E1617" s="4" t="str">
        <f>TEXT(SalesDataTable[[#This Row],[Order Date]],"MMM")</f>
        <v>Aug</v>
      </c>
      <c r="F1617" s="4" t="s">
        <v>6</v>
      </c>
      <c r="G1617" s="4" t="s">
        <v>49</v>
      </c>
      <c r="H1617" s="4" t="s">
        <v>2</v>
      </c>
      <c r="I1617" s="4" t="s">
        <v>13</v>
      </c>
      <c r="J1617" s="4" t="s">
        <v>9</v>
      </c>
      <c r="K1617" s="4" t="s">
        <v>37</v>
      </c>
      <c r="L1617" s="9">
        <v>4</v>
      </c>
      <c r="M1617" s="6">
        <v>151.06</v>
      </c>
      <c r="N1617" s="7">
        <v>0</v>
      </c>
      <c r="O1617" s="6">
        <v>77.67</v>
      </c>
      <c r="P1617" s="6">
        <f t="shared" si="100"/>
        <v>604.24</v>
      </c>
      <c r="Q1617" s="6">
        <f t="shared" si="101"/>
        <v>310.68</v>
      </c>
      <c r="R1617" s="6">
        <f t="shared" si="102"/>
        <v>293.56</v>
      </c>
      <c r="S1617" s="8">
        <f t="shared" si="103"/>
        <v>0.48583344366476894</v>
      </c>
      <c r="T1617" s="5">
        <f>YEAR(SalesDataTable[[#This Row],[Order Date]])</f>
        <v>2026</v>
      </c>
    </row>
    <row r="1618" spans="1:20" ht="15.6">
      <c r="A1618" s="2">
        <v>5040</v>
      </c>
      <c r="B1618" s="3">
        <v>46244</v>
      </c>
      <c r="C1618" s="13">
        <f>YEAR(SalesDataTable[[#This Row],[Order Date]])</f>
        <v>2026</v>
      </c>
      <c r="D1618" s="4" t="str">
        <f>"Q"&amp;ROUNDUP(MONTH(SalesDataTable[[#This Row],[Order Date]])/3,0)</f>
        <v>Q3</v>
      </c>
      <c r="E1618" s="4" t="str">
        <f>TEXT(SalesDataTable[[#This Row],[Order Date]],"MMM")</f>
        <v>Aug</v>
      </c>
      <c r="F1618" s="4" t="s">
        <v>20</v>
      </c>
      <c r="G1618" s="4" t="s">
        <v>31</v>
      </c>
      <c r="H1618" s="4" t="s">
        <v>2</v>
      </c>
      <c r="I1618" s="4" t="s">
        <v>3</v>
      </c>
      <c r="J1618" s="4" t="s">
        <v>9</v>
      </c>
      <c r="K1618" s="4" t="s">
        <v>46</v>
      </c>
      <c r="L1618" s="9">
        <v>1</v>
      </c>
      <c r="M1618" s="6">
        <v>72.39</v>
      </c>
      <c r="N1618" s="7">
        <v>0.1</v>
      </c>
      <c r="O1618" s="6">
        <v>31.64</v>
      </c>
      <c r="P1618" s="6">
        <f t="shared" si="100"/>
        <v>65.150999999999996</v>
      </c>
      <c r="Q1618" s="6">
        <f t="shared" si="101"/>
        <v>31.64</v>
      </c>
      <c r="R1618" s="6">
        <f t="shared" si="102"/>
        <v>33.510999999999996</v>
      </c>
      <c r="S1618" s="8">
        <f t="shared" si="103"/>
        <v>0.51435895074519189</v>
      </c>
      <c r="T1618" s="5">
        <f>YEAR(SalesDataTable[[#This Row],[Order Date]])</f>
        <v>2026</v>
      </c>
    </row>
    <row r="1619" spans="1:20" ht="15.6">
      <c r="A1619" s="2">
        <v>415</v>
      </c>
      <c r="B1619" s="3">
        <v>46245</v>
      </c>
      <c r="C1619" s="13">
        <f>YEAR(SalesDataTable[[#This Row],[Order Date]])</f>
        <v>2026</v>
      </c>
      <c r="D1619" s="4" t="str">
        <f>"Q"&amp;ROUNDUP(MONTH(SalesDataTable[[#This Row],[Order Date]])/3,0)</f>
        <v>Q3</v>
      </c>
      <c r="E1619" s="4" t="str">
        <f>TEXT(SalesDataTable[[#This Row],[Order Date]],"MMM")</f>
        <v>Aug</v>
      </c>
      <c r="F1619" s="4" t="s">
        <v>0</v>
      </c>
      <c r="G1619" s="4" t="s">
        <v>36</v>
      </c>
      <c r="H1619" s="4" t="s">
        <v>19</v>
      </c>
      <c r="I1619" s="4" t="s">
        <v>3</v>
      </c>
      <c r="J1619" s="4" t="s">
        <v>9</v>
      </c>
      <c r="K1619" s="4" t="s">
        <v>46</v>
      </c>
      <c r="L1619" s="9">
        <v>1</v>
      </c>
      <c r="M1619" s="6">
        <v>72.650000000000006</v>
      </c>
      <c r="N1619" s="7">
        <v>0</v>
      </c>
      <c r="O1619" s="6">
        <v>31.72</v>
      </c>
      <c r="P1619" s="6">
        <f t="shared" si="100"/>
        <v>72.650000000000006</v>
      </c>
      <c r="Q1619" s="6">
        <f t="shared" si="101"/>
        <v>31.72</v>
      </c>
      <c r="R1619" s="6">
        <f t="shared" si="102"/>
        <v>40.930000000000007</v>
      </c>
      <c r="S1619" s="8">
        <f t="shared" si="103"/>
        <v>0.56338609772883697</v>
      </c>
      <c r="T1619" s="5">
        <f>YEAR(SalesDataTable[[#This Row],[Order Date]])</f>
        <v>2026</v>
      </c>
    </row>
    <row r="1620" spans="1:20" ht="15.6">
      <c r="A1620" s="2">
        <v>1111</v>
      </c>
      <c r="B1620" s="3">
        <v>46245</v>
      </c>
      <c r="C1620" s="13">
        <f>YEAR(SalesDataTable[[#This Row],[Order Date]])</f>
        <v>2026</v>
      </c>
      <c r="D1620" s="4" t="str">
        <f>"Q"&amp;ROUNDUP(MONTH(SalesDataTable[[#This Row],[Order Date]])/3,0)</f>
        <v>Q3</v>
      </c>
      <c r="E1620" s="4" t="str">
        <f>TEXT(SalesDataTable[[#This Row],[Order Date]],"MMM")</f>
        <v>Aug</v>
      </c>
      <c r="F1620" s="4" t="s">
        <v>20</v>
      </c>
      <c r="G1620" s="4" t="s">
        <v>47</v>
      </c>
      <c r="H1620" s="4" t="s">
        <v>2</v>
      </c>
      <c r="I1620" s="4" t="s">
        <v>13</v>
      </c>
      <c r="J1620" s="4" t="s">
        <v>23</v>
      </c>
      <c r="K1620" s="4" t="s">
        <v>29</v>
      </c>
      <c r="L1620" s="9">
        <v>1</v>
      </c>
      <c r="M1620" s="6">
        <v>198.44</v>
      </c>
      <c r="N1620" s="7">
        <v>0</v>
      </c>
      <c r="O1620" s="6">
        <v>106.79</v>
      </c>
      <c r="P1620" s="6">
        <f t="shared" si="100"/>
        <v>198.44</v>
      </c>
      <c r="Q1620" s="6">
        <f t="shared" si="101"/>
        <v>106.79</v>
      </c>
      <c r="R1620" s="6">
        <f t="shared" si="102"/>
        <v>91.649999999999991</v>
      </c>
      <c r="S1620" s="8">
        <f t="shared" si="103"/>
        <v>0.46185244910300338</v>
      </c>
      <c r="T1620" s="5">
        <f>YEAR(SalesDataTable[[#This Row],[Order Date]])</f>
        <v>2026</v>
      </c>
    </row>
    <row r="1621" spans="1:20" ht="15.6">
      <c r="A1621" s="2">
        <v>1243</v>
      </c>
      <c r="B1621" s="3">
        <v>46245</v>
      </c>
      <c r="C1621" s="13">
        <f>YEAR(SalesDataTable[[#This Row],[Order Date]])</f>
        <v>2026</v>
      </c>
      <c r="D1621" s="4" t="str">
        <f>"Q"&amp;ROUNDUP(MONTH(SalesDataTable[[#This Row],[Order Date]])/3,0)</f>
        <v>Q3</v>
      </c>
      <c r="E1621" s="4" t="str">
        <f>TEXT(SalesDataTable[[#This Row],[Order Date]],"MMM")</f>
        <v>Aug</v>
      </c>
      <c r="F1621" s="4" t="s">
        <v>11</v>
      </c>
      <c r="G1621" s="4" t="s">
        <v>52</v>
      </c>
      <c r="H1621" s="4" t="s">
        <v>2</v>
      </c>
      <c r="I1621" s="4" t="s">
        <v>3</v>
      </c>
      <c r="J1621" s="4" t="s">
        <v>23</v>
      </c>
      <c r="K1621" s="4" t="s">
        <v>29</v>
      </c>
      <c r="L1621" s="9">
        <v>1</v>
      </c>
      <c r="M1621" s="6">
        <v>193.67</v>
      </c>
      <c r="N1621" s="7">
        <v>0</v>
      </c>
      <c r="O1621" s="6">
        <v>103.79</v>
      </c>
      <c r="P1621" s="6">
        <f t="shared" si="100"/>
        <v>193.67</v>
      </c>
      <c r="Q1621" s="6">
        <f t="shared" si="101"/>
        <v>103.79</v>
      </c>
      <c r="R1621" s="6">
        <f t="shared" si="102"/>
        <v>89.879999999999981</v>
      </c>
      <c r="S1621" s="8">
        <f t="shared" si="103"/>
        <v>0.46408839779005517</v>
      </c>
      <c r="T1621" s="5">
        <f>YEAR(SalesDataTable[[#This Row],[Order Date]])</f>
        <v>2026</v>
      </c>
    </row>
    <row r="1622" spans="1:20" ht="15.6">
      <c r="A1622" s="2">
        <v>1326</v>
      </c>
      <c r="B1622" s="3">
        <v>46245</v>
      </c>
      <c r="C1622" s="13">
        <f>YEAR(SalesDataTable[[#This Row],[Order Date]])</f>
        <v>2026</v>
      </c>
      <c r="D1622" s="4" t="str">
        <f>"Q"&amp;ROUNDUP(MONTH(SalesDataTable[[#This Row],[Order Date]])/3,0)</f>
        <v>Q3</v>
      </c>
      <c r="E1622" s="4" t="str">
        <f>TEXT(SalesDataTable[[#This Row],[Order Date]],"MMM")</f>
        <v>Aug</v>
      </c>
      <c r="F1622" s="4" t="s">
        <v>20</v>
      </c>
      <c r="G1622" s="4" t="s">
        <v>33</v>
      </c>
      <c r="H1622" s="4" t="s">
        <v>2</v>
      </c>
      <c r="I1622" s="4" t="s">
        <v>3</v>
      </c>
      <c r="J1622" s="4" t="s">
        <v>14</v>
      </c>
      <c r="K1622" s="4" t="s">
        <v>48</v>
      </c>
      <c r="L1622" s="9">
        <v>5</v>
      </c>
      <c r="M1622" s="6">
        <v>166.03</v>
      </c>
      <c r="N1622" s="7">
        <v>0</v>
      </c>
      <c r="O1622" s="6">
        <v>87.46</v>
      </c>
      <c r="P1622" s="6">
        <f t="shared" si="100"/>
        <v>830.15</v>
      </c>
      <c r="Q1622" s="6">
        <f t="shared" si="101"/>
        <v>437.29999999999995</v>
      </c>
      <c r="R1622" s="6">
        <f t="shared" si="102"/>
        <v>392.85</v>
      </c>
      <c r="S1622" s="8">
        <f t="shared" si="103"/>
        <v>0.47322772992832624</v>
      </c>
      <c r="T1622" s="5">
        <f>YEAR(SalesDataTable[[#This Row],[Order Date]])</f>
        <v>2026</v>
      </c>
    </row>
    <row r="1623" spans="1:20" ht="15.6">
      <c r="A1623" s="2">
        <v>1682</v>
      </c>
      <c r="B1623" s="3">
        <v>46245</v>
      </c>
      <c r="C1623" s="13">
        <f>YEAR(SalesDataTable[[#This Row],[Order Date]])</f>
        <v>2026</v>
      </c>
      <c r="D1623" s="4" t="str">
        <f>"Q"&amp;ROUNDUP(MONTH(SalesDataTable[[#This Row],[Order Date]])/3,0)</f>
        <v>Q3</v>
      </c>
      <c r="E1623" s="4" t="str">
        <f>TEXT(SalesDataTable[[#This Row],[Order Date]],"MMM")</f>
        <v>Aug</v>
      </c>
      <c r="F1623" s="4" t="s">
        <v>0</v>
      </c>
      <c r="G1623" s="4" t="s">
        <v>1</v>
      </c>
      <c r="H1623" s="4" t="s">
        <v>2</v>
      </c>
      <c r="I1623" s="4" t="s">
        <v>16</v>
      </c>
      <c r="J1623" s="4" t="s">
        <v>23</v>
      </c>
      <c r="K1623" s="4" t="s">
        <v>40</v>
      </c>
      <c r="L1623" s="9">
        <v>2</v>
      </c>
      <c r="M1623" s="6">
        <v>81.569999999999993</v>
      </c>
      <c r="N1623" s="7">
        <v>0</v>
      </c>
      <c r="O1623" s="6">
        <v>40.36</v>
      </c>
      <c r="P1623" s="6">
        <f t="shared" si="100"/>
        <v>163.13999999999999</v>
      </c>
      <c r="Q1623" s="6">
        <f t="shared" si="101"/>
        <v>80.72</v>
      </c>
      <c r="R1623" s="6">
        <f t="shared" si="102"/>
        <v>82.419999999999987</v>
      </c>
      <c r="S1623" s="8">
        <f t="shared" si="103"/>
        <v>0.50521024886600463</v>
      </c>
      <c r="T1623" s="5">
        <f>YEAR(SalesDataTable[[#This Row],[Order Date]])</f>
        <v>2026</v>
      </c>
    </row>
    <row r="1624" spans="1:20" ht="15.6">
      <c r="A1624" s="2">
        <v>2618</v>
      </c>
      <c r="B1624" s="3">
        <v>46245</v>
      </c>
      <c r="C1624" s="13">
        <f>YEAR(SalesDataTable[[#This Row],[Order Date]])</f>
        <v>2026</v>
      </c>
      <c r="D1624" s="4" t="str">
        <f>"Q"&amp;ROUNDUP(MONTH(SalesDataTable[[#This Row],[Order Date]])/3,0)</f>
        <v>Q3</v>
      </c>
      <c r="E1624" s="4" t="str">
        <f>TEXT(SalesDataTable[[#This Row],[Order Date]],"MMM")</f>
        <v>Aug</v>
      </c>
      <c r="F1624" s="4" t="s">
        <v>0</v>
      </c>
      <c r="G1624" s="4" t="s">
        <v>50</v>
      </c>
      <c r="H1624" s="4" t="s">
        <v>19</v>
      </c>
      <c r="I1624" s="4" t="s">
        <v>16</v>
      </c>
      <c r="J1624" s="4" t="s">
        <v>9</v>
      </c>
      <c r="K1624" s="4" t="s">
        <v>17</v>
      </c>
      <c r="L1624" s="9">
        <v>2</v>
      </c>
      <c r="M1624" s="6">
        <v>143.86000000000001</v>
      </c>
      <c r="N1624" s="7">
        <v>0</v>
      </c>
      <c r="O1624" s="6">
        <v>81.23</v>
      </c>
      <c r="P1624" s="6">
        <f t="shared" si="100"/>
        <v>287.72000000000003</v>
      </c>
      <c r="Q1624" s="6">
        <f t="shared" si="101"/>
        <v>162.46</v>
      </c>
      <c r="R1624" s="6">
        <f t="shared" si="102"/>
        <v>125.26000000000002</v>
      </c>
      <c r="S1624" s="8">
        <f t="shared" si="103"/>
        <v>0.43535381621020441</v>
      </c>
      <c r="T1624" s="5">
        <f>YEAR(SalesDataTable[[#This Row],[Order Date]])</f>
        <v>2026</v>
      </c>
    </row>
    <row r="1625" spans="1:20" ht="15.6">
      <c r="A1625" s="2">
        <v>3319</v>
      </c>
      <c r="B1625" s="3">
        <v>46245</v>
      </c>
      <c r="C1625" s="13">
        <f>YEAR(SalesDataTable[[#This Row],[Order Date]])</f>
        <v>2026</v>
      </c>
      <c r="D1625" s="4" t="str">
        <f>"Q"&amp;ROUNDUP(MONTH(SalesDataTable[[#This Row],[Order Date]])/3,0)</f>
        <v>Q3</v>
      </c>
      <c r="E1625" s="4" t="str">
        <f>TEXT(SalesDataTable[[#This Row],[Order Date]],"MMM")</f>
        <v>Aug</v>
      </c>
      <c r="F1625" s="4" t="s">
        <v>6</v>
      </c>
      <c r="G1625" s="4" t="s">
        <v>49</v>
      </c>
      <c r="H1625" s="4" t="s">
        <v>2</v>
      </c>
      <c r="I1625" s="4" t="s">
        <v>3</v>
      </c>
      <c r="J1625" s="4" t="s">
        <v>9</v>
      </c>
      <c r="K1625" s="4" t="s">
        <v>10</v>
      </c>
      <c r="L1625" s="9">
        <v>3</v>
      </c>
      <c r="M1625" s="6">
        <v>93.53</v>
      </c>
      <c r="N1625" s="7">
        <v>0</v>
      </c>
      <c r="O1625" s="6">
        <v>46.19</v>
      </c>
      <c r="P1625" s="6">
        <f t="shared" si="100"/>
        <v>280.59000000000003</v>
      </c>
      <c r="Q1625" s="6">
        <f t="shared" si="101"/>
        <v>138.57</v>
      </c>
      <c r="R1625" s="6">
        <f t="shared" si="102"/>
        <v>142.02000000000004</v>
      </c>
      <c r="S1625" s="8">
        <f t="shared" si="103"/>
        <v>0.5061477600769807</v>
      </c>
      <c r="T1625" s="5">
        <f>YEAR(SalesDataTable[[#This Row],[Order Date]])</f>
        <v>2026</v>
      </c>
    </row>
    <row r="1626" spans="1:20" ht="15.6">
      <c r="A1626" s="2">
        <v>4600</v>
      </c>
      <c r="B1626" s="3">
        <v>46245</v>
      </c>
      <c r="C1626" s="13">
        <f>YEAR(SalesDataTable[[#This Row],[Order Date]])</f>
        <v>2026</v>
      </c>
      <c r="D1626" s="4" t="str">
        <f>"Q"&amp;ROUNDUP(MONTH(SalesDataTable[[#This Row],[Order Date]])/3,0)</f>
        <v>Q3</v>
      </c>
      <c r="E1626" s="4" t="str">
        <f>TEXT(SalesDataTable[[#This Row],[Order Date]],"MMM")</f>
        <v>Aug</v>
      </c>
      <c r="F1626" s="4" t="s">
        <v>20</v>
      </c>
      <c r="G1626" s="4" t="s">
        <v>21</v>
      </c>
      <c r="H1626" s="4" t="s">
        <v>8</v>
      </c>
      <c r="I1626" s="4" t="s">
        <v>16</v>
      </c>
      <c r="J1626" s="4" t="s">
        <v>14</v>
      </c>
      <c r="K1626" s="4" t="s">
        <v>48</v>
      </c>
      <c r="L1626" s="9">
        <v>10</v>
      </c>
      <c r="M1626" s="6">
        <v>162.38</v>
      </c>
      <c r="N1626" s="7">
        <v>0.05</v>
      </c>
      <c r="O1626" s="6">
        <v>85.82</v>
      </c>
      <c r="P1626" s="6">
        <f t="shared" si="100"/>
        <v>1542.61</v>
      </c>
      <c r="Q1626" s="6">
        <f t="shared" si="101"/>
        <v>858.19999999999993</v>
      </c>
      <c r="R1626" s="6">
        <f t="shared" si="102"/>
        <v>684.41</v>
      </c>
      <c r="S1626" s="8">
        <f t="shared" si="103"/>
        <v>0.44367014345816508</v>
      </c>
      <c r="T1626" s="5">
        <f>YEAR(SalesDataTable[[#This Row],[Order Date]])</f>
        <v>2026</v>
      </c>
    </row>
    <row r="1627" spans="1:20" ht="15.6">
      <c r="A1627" s="2">
        <v>5168</v>
      </c>
      <c r="B1627" s="3">
        <v>46245</v>
      </c>
      <c r="C1627" s="13">
        <f>YEAR(SalesDataTable[[#This Row],[Order Date]])</f>
        <v>2026</v>
      </c>
      <c r="D1627" s="4" t="str">
        <f>"Q"&amp;ROUNDUP(MONTH(SalesDataTable[[#This Row],[Order Date]])/3,0)</f>
        <v>Q3</v>
      </c>
      <c r="E1627" s="4" t="str">
        <f>TEXT(SalesDataTable[[#This Row],[Order Date]],"MMM")</f>
        <v>Aug</v>
      </c>
      <c r="F1627" s="4" t="s">
        <v>0</v>
      </c>
      <c r="G1627" s="4" t="s">
        <v>50</v>
      </c>
      <c r="H1627" s="4" t="s">
        <v>28</v>
      </c>
      <c r="I1627" s="4" t="s">
        <v>16</v>
      </c>
      <c r="J1627" s="4" t="s">
        <v>34</v>
      </c>
      <c r="K1627" s="4" t="s">
        <v>38</v>
      </c>
      <c r="L1627" s="9">
        <v>1</v>
      </c>
      <c r="M1627" s="6">
        <v>122.52</v>
      </c>
      <c r="N1627" s="7">
        <v>0.05</v>
      </c>
      <c r="O1627" s="6">
        <v>69.66</v>
      </c>
      <c r="P1627" s="6">
        <f t="shared" si="100"/>
        <v>116.39399999999999</v>
      </c>
      <c r="Q1627" s="6">
        <f t="shared" si="101"/>
        <v>69.66</v>
      </c>
      <c r="R1627" s="6">
        <f t="shared" si="102"/>
        <v>46.733999999999995</v>
      </c>
      <c r="S1627" s="8">
        <f t="shared" si="103"/>
        <v>0.40151554203824935</v>
      </c>
      <c r="T1627" s="5">
        <f>YEAR(SalesDataTable[[#This Row],[Order Date]])</f>
        <v>2026</v>
      </c>
    </row>
    <row r="1628" spans="1:20" ht="15.6">
      <c r="A1628" s="2">
        <v>245</v>
      </c>
      <c r="B1628" s="3">
        <v>46246</v>
      </c>
      <c r="C1628" s="13">
        <f>YEAR(SalesDataTable[[#This Row],[Order Date]])</f>
        <v>2026</v>
      </c>
      <c r="D1628" s="4" t="str">
        <f>"Q"&amp;ROUNDUP(MONTH(SalesDataTable[[#This Row],[Order Date]])/3,0)</f>
        <v>Q3</v>
      </c>
      <c r="E1628" s="4" t="str">
        <f>TEXT(SalesDataTable[[#This Row],[Order Date]],"MMM")</f>
        <v>Aug</v>
      </c>
      <c r="F1628" s="4" t="s">
        <v>20</v>
      </c>
      <c r="G1628" s="4" t="s">
        <v>47</v>
      </c>
      <c r="H1628" s="4" t="s">
        <v>28</v>
      </c>
      <c r="I1628" s="4" t="s">
        <v>3</v>
      </c>
      <c r="J1628" s="4" t="s">
        <v>9</v>
      </c>
      <c r="K1628" s="4" t="s">
        <v>17</v>
      </c>
      <c r="L1628" s="9">
        <v>1</v>
      </c>
      <c r="M1628" s="6">
        <v>142.84</v>
      </c>
      <c r="N1628" s="7">
        <v>0</v>
      </c>
      <c r="O1628" s="6">
        <v>77.7</v>
      </c>
      <c r="P1628" s="6">
        <f t="shared" si="100"/>
        <v>142.84</v>
      </c>
      <c r="Q1628" s="6">
        <f t="shared" si="101"/>
        <v>77.7</v>
      </c>
      <c r="R1628" s="6">
        <f t="shared" si="102"/>
        <v>65.14</v>
      </c>
      <c r="S1628" s="8">
        <f t="shared" si="103"/>
        <v>0.4560347241669</v>
      </c>
      <c r="T1628" s="5">
        <f>YEAR(SalesDataTable[[#This Row],[Order Date]])</f>
        <v>2026</v>
      </c>
    </row>
    <row r="1629" spans="1:20" ht="15.6">
      <c r="A1629" s="2">
        <v>322</v>
      </c>
      <c r="B1629" s="3">
        <v>46246</v>
      </c>
      <c r="C1629" s="13">
        <f>YEAR(SalesDataTable[[#This Row],[Order Date]])</f>
        <v>2026</v>
      </c>
      <c r="D1629" s="4" t="str">
        <f>"Q"&amp;ROUNDUP(MONTH(SalesDataTable[[#This Row],[Order Date]])/3,0)</f>
        <v>Q3</v>
      </c>
      <c r="E1629" s="4" t="str">
        <f>TEXT(SalesDataTable[[#This Row],[Order Date]],"MMM")</f>
        <v>Aug</v>
      </c>
      <c r="F1629" s="4" t="s">
        <v>6</v>
      </c>
      <c r="G1629" s="4" t="s">
        <v>49</v>
      </c>
      <c r="H1629" s="4" t="s">
        <v>19</v>
      </c>
      <c r="I1629" s="4" t="s">
        <v>3</v>
      </c>
      <c r="J1629" s="4" t="s">
        <v>9</v>
      </c>
      <c r="K1629" s="4" t="s">
        <v>46</v>
      </c>
      <c r="L1629" s="9">
        <v>3</v>
      </c>
      <c r="M1629" s="6">
        <v>72.349999999999994</v>
      </c>
      <c r="N1629" s="7">
        <v>0</v>
      </c>
      <c r="O1629" s="6">
        <v>32.119999999999997</v>
      </c>
      <c r="P1629" s="6">
        <f t="shared" si="100"/>
        <v>217.04999999999998</v>
      </c>
      <c r="Q1629" s="6">
        <f t="shared" si="101"/>
        <v>96.359999999999985</v>
      </c>
      <c r="R1629" s="6">
        <f t="shared" si="102"/>
        <v>120.69</v>
      </c>
      <c r="S1629" s="8">
        <f t="shared" si="103"/>
        <v>0.55604699378023503</v>
      </c>
      <c r="T1629" s="5">
        <f>YEAR(SalesDataTable[[#This Row],[Order Date]])</f>
        <v>2026</v>
      </c>
    </row>
    <row r="1630" spans="1:20" ht="15.6">
      <c r="A1630" s="2">
        <v>1101</v>
      </c>
      <c r="B1630" s="3">
        <v>46246</v>
      </c>
      <c r="C1630" s="13">
        <f>YEAR(SalesDataTable[[#This Row],[Order Date]])</f>
        <v>2026</v>
      </c>
      <c r="D1630" s="4" t="str">
        <f>"Q"&amp;ROUNDUP(MONTH(SalesDataTable[[#This Row],[Order Date]])/3,0)</f>
        <v>Q3</v>
      </c>
      <c r="E1630" s="4" t="str">
        <f>TEXT(SalesDataTable[[#This Row],[Order Date]],"MMM")</f>
        <v>Aug</v>
      </c>
      <c r="F1630" s="4" t="s">
        <v>20</v>
      </c>
      <c r="G1630" s="4" t="s">
        <v>21</v>
      </c>
      <c r="H1630" s="4" t="s">
        <v>2</v>
      </c>
      <c r="I1630" s="4" t="s">
        <v>13</v>
      </c>
      <c r="J1630" s="4" t="s">
        <v>34</v>
      </c>
      <c r="K1630" s="4" t="s">
        <v>35</v>
      </c>
      <c r="L1630" s="9">
        <v>3</v>
      </c>
      <c r="M1630" s="6">
        <v>40.14</v>
      </c>
      <c r="N1630" s="7">
        <v>0.05</v>
      </c>
      <c r="O1630" s="6">
        <v>14.53</v>
      </c>
      <c r="P1630" s="6">
        <f t="shared" si="100"/>
        <v>114.399</v>
      </c>
      <c r="Q1630" s="6">
        <f t="shared" si="101"/>
        <v>43.589999999999996</v>
      </c>
      <c r="R1630" s="6">
        <f t="shared" si="102"/>
        <v>70.808999999999997</v>
      </c>
      <c r="S1630" s="8">
        <f t="shared" si="103"/>
        <v>0.61896520074476169</v>
      </c>
      <c r="T1630" s="5">
        <f>YEAR(SalesDataTable[[#This Row],[Order Date]])</f>
        <v>2026</v>
      </c>
    </row>
    <row r="1631" spans="1:20" ht="15.6">
      <c r="A1631" s="2">
        <v>1564</v>
      </c>
      <c r="B1631" s="3">
        <v>46246</v>
      </c>
      <c r="C1631" s="13">
        <f>YEAR(SalesDataTable[[#This Row],[Order Date]])</f>
        <v>2026</v>
      </c>
      <c r="D1631" s="4" t="str">
        <f>"Q"&amp;ROUNDUP(MONTH(SalesDataTable[[#This Row],[Order Date]])/3,0)</f>
        <v>Q3</v>
      </c>
      <c r="E1631" s="4" t="str">
        <f>TEXT(SalesDataTable[[#This Row],[Order Date]],"MMM")</f>
        <v>Aug</v>
      </c>
      <c r="F1631" s="4" t="s">
        <v>20</v>
      </c>
      <c r="G1631" s="4" t="s">
        <v>47</v>
      </c>
      <c r="H1631" s="4" t="s">
        <v>2</v>
      </c>
      <c r="I1631" s="4" t="s">
        <v>13</v>
      </c>
      <c r="J1631" s="4" t="s">
        <v>34</v>
      </c>
      <c r="K1631" s="4" t="s">
        <v>45</v>
      </c>
      <c r="L1631" s="9">
        <v>2</v>
      </c>
      <c r="M1631" s="6">
        <v>51.84</v>
      </c>
      <c r="N1631" s="7">
        <v>0</v>
      </c>
      <c r="O1631" s="6">
        <v>21.62</v>
      </c>
      <c r="P1631" s="6">
        <f t="shared" si="100"/>
        <v>103.68</v>
      </c>
      <c r="Q1631" s="6">
        <f t="shared" si="101"/>
        <v>43.24</v>
      </c>
      <c r="R1631" s="6">
        <f t="shared" si="102"/>
        <v>60.440000000000005</v>
      </c>
      <c r="S1631" s="8">
        <f t="shared" si="103"/>
        <v>0.58294753086419759</v>
      </c>
      <c r="T1631" s="5">
        <f>YEAR(SalesDataTable[[#This Row],[Order Date]])</f>
        <v>2026</v>
      </c>
    </row>
    <row r="1632" spans="1:20" ht="15.6">
      <c r="A1632" s="2">
        <v>3712</v>
      </c>
      <c r="B1632" s="3">
        <v>46246</v>
      </c>
      <c r="C1632" s="13">
        <f>YEAR(SalesDataTable[[#This Row],[Order Date]])</f>
        <v>2026</v>
      </c>
      <c r="D1632" s="4" t="str">
        <f>"Q"&amp;ROUNDUP(MONTH(SalesDataTable[[#This Row],[Order Date]])/3,0)</f>
        <v>Q3</v>
      </c>
      <c r="E1632" s="4" t="str">
        <f>TEXT(SalesDataTable[[#This Row],[Order Date]],"MMM")</f>
        <v>Aug</v>
      </c>
      <c r="F1632" s="4" t="s">
        <v>20</v>
      </c>
      <c r="G1632" s="4" t="s">
        <v>33</v>
      </c>
      <c r="H1632" s="4" t="s">
        <v>2</v>
      </c>
      <c r="I1632" s="4" t="s">
        <v>13</v>
      </c>
      <c r="J1632" s="4" t="s">
        <v>4</v>
      </c>
      <c r="K1632" s="4" t="s">
        <v>5</v>
      </c>
      <c r="L1632" s="9">
        <v>3</v>
      </c>
      <c r="M1632" s="6">
        <v>82.32</v>
      </c>
      <c r="N1632" s="7">
        <v>0.15</v>
      </c>
      <c r="O1632" s="6">
        <v>41.95</v>
      </c>
      <c r="P1632" s="6">
        <f t="shared" si="100"/>
        <v>209.91599999999997</v>
      </c>
      <c r="Q1632" s="6">
        <f t="shared" si="101"/>
        <v>125.85000000000001</v>
      </c>
      <c r="R1632" s="6">
        <f t="shared" si="102"/>
        <v>84.06599999999996</v>
      </c>
      <c r="S1632" s="8">
        <f t="shared" si="103"/>
        <v>0.40047447550448739</v>
      </c>
      <c r="T1632" s="5">
        <f>YEAR(SalesDataTable[[#This Row],[Order Date]])</f>
        <v>2026</v>
      </c>
    </row>
    <row r="1633" spans="1:20" ht="15.6">
      <c r="A1633" s="2">
        <v>771</v>
      </c>
      <c r="B1633" s="3">
        <v>46247</v>
      </c>
      <c r="C1633" s="13">
        <f>YEAR(SalesDataTable[[#This Row],[Order Date]])</f>
        <v>2026</v>
      </c>
      <c r="D1633" s="4" t="str">
        <f>"Q"&amp;ROUNDUP(MONTH(SalesDataTable[[#This Row],[Order Date]])/3,0)</f>
        <v>Q3</v>
      </c>
      <c r="E1633" s="4" t="str">
        <f>TEXT(SalesDataTable[[#This Row],[Order Date]],"MMM")</f>
        <v>Aug</v>
      </c>
      <c r="F1633" s="4" t="s">
        <v>11</v>
      </c>
      <c r="G1633" s="4" t="s">
        <v>25</v>
      </c>
      <c r="H1633" s="4" t="s">
        <v>2</v>
      </c>
      <c r="I1633" s="4" t="s">
        <v>3</v>
      </c>
      <c r="J1633" s="4" t="s">
        <v>9</v>
      </c>
      <c r="K1633" s="4" t="s">
        <v>10</v>
      </c>
      <c r="L1633" s="9">
        <v>1</v>
      </c>
      <c r="M1633" s="6">
        <v>91.78</v>
      </c>
      <c r="N1633" s="7">
        <v>0</v>
      </c>
      <c r="O1633" s="6">
        <v>46.15</v>
      </c>
      <c r="P1633" s="6">
        <f t="shared" si="100"/>
        <v>91.78</v>
      </c>
      <c r="Q1633" s="6">
        <f t="shared" si="101"/>
        <v>46.15</v>
      </c>
      <c r="R1633" s="6">
        <f t="shared" si="102"/>
        <v>45.63</v>
      </c>
      <c r="S1633" s="8">
        <f t="shared" si="103"/>
        <v>0.49716713881019831</v>
      </c>
      <c r="T1633" s="5">
        <f>YEAR(SalesDataTable[[#This Row],[Order Date]])</f>
        <v>2026</v>
      </c>
    </row>
    <row r="1634" spans="1:20" ht="15.6">
      <c r="A1634" s="2">
        <v>2749</v>
      </c>
      <c r="B1634" s="3">
        <v>46247</v>
      </c>
      <c r="C1634" s="13">
        <f>YEAR(SalesDataTable[[#This Row],[Order Date]])</f>
        <v>2026</v>
      </c>
      <c r="D1634" s="4" t="str">
        <f>"Q"&amp;ROUNDUP(MONTH(SalesDataTable[[#This Row],[Order Date]])/3,0)</f>
        <v>Q3</v>
      </c>
      <c r="E1634" s="4" t="str">
        <f>TEXT(SalesDataTable[[#This Row],[Order Date]],"MMM")</f>
        <v>Aug</v>
      </c>
      <c r="F1634" s="4" t="s">
        <v>6</v>
      </c>
      <c r="G1634" s="4" t="s">
        <v>49</v>
      </c>
      <c r="H1634" s="4" t="s">
        <v>2</v>
      </c>
      <c r="I1634" s="4" t="s">
        <v>16</v>
      </c>
      <c r="J1634" s="4" t="s">
        <v>9</v>
      </c>
      <c r="K1634" s="4" t="s">
        <v>10</v>
      </c>
      <c r="L1634" s="9">
        <v>2</v>
      </c>
      <c r="M1634" s="6">
        <v>93.13</v>
      </c>
      <c r="N1634" s="7">
        <v>0</v>
      </c>
      <c r="O1634" s="6">
        <v>45.68</v>
      </c>
      <c r="P1634" s="6">
        <f t="shared" si="100"/>
        <v>186.26</v>
      </c>
      <c r="Q1634" s="6">
        <f t="shared" si="101"/>
        <v>91.36</v>
      </c>
      <c r="R1634" s="6">
        <f t="shared" si="102"/>
        <v>94.899999999999991</v>
      </c>
      <c r="S1634" s="8">
        <f t="shared" si="103"/>
        <v>0.50950284548480618</v>
      </c>
      <c r="T1634" s="5">
        <f>YEAR(SalesDataTable[[#This Row],[Order Date]])</f>
        <v>2026</v>
      </c>
    </row>
    <row r="1635" spans="1:20" ht="15.6">
      <c r="A1635" s="2">
        <v>4252</v>
      </c>
      <c r="B1635" s="3">
        <v>46247</v>
      </c>
      <c r="C1635" s="13">
        <f>YEAR(SalesDataTable[[#This Row],[Order Date]])</f>
        <v>2026</v>
      </c>
      <c r="D1635" s="4" t="str">
        <f>"Q"&amp;ROUNDUP(MONTH(SalesDataTable[[#This Row],[Order Date]])/3,0)</f>
        <v>Q3</v>
      </c>
      <c r="E1635" s="4" t="str">
        <f>TEXT(SalesDataTable[[#This Row],[Order Date]],"MMM")</f>
        <v>Aug</v>
      </c>
      <c r="F1635" s="4" t="s">
        <v>6</v>
      </c>
      <c r="G1635" s="4" t="s">
        <v>43</v>
      </c>
      <c r="H1635" s="4" t="s">
        <v>2</v>
      </c>
      <c r="I1635" s="4" t="s">
        <v>3</v>
      </c>
      <c r="J1635" s="4" t="s">
        <v>14</v>
      </c>
      <c r="K1635" s="4" t="s">
        <v>15</v>
      </c>
      <c r="L1635" s="9">
        <v>1</v>
      </c>
      <c r="M1635" s="6">
        <v>36.67</v>
      </c>
      <c r="N1635" s="7">
        <v>0.1</v>
      </c>
      <c r="O1635" s="6">
        <v>13.18</v>
      </c>
      <c r="P1635" s="6">
        <f t="shared" si="100"/>
        <v>33.003</v>
      </c>
      <c r="Q1635" s="6">
        <f t="shared" si="101"/>
        <v>13.18</v>
      </c>
      <c r="R1635" s="6">
        <f t="shared" si="102"/>
        <v>19.823</v>
      </c>
      <c r="S1635" s="8">
        <f t="shared" si="103"/>
        <v>0.60064236584552921</v>
      </c>
      <c r="T1635" s="5">
        <f>YEAR(SalesDataTable[[#This Row],[Order Date]])</f>
        <v>2026</v>
      </c>
    </row>
    <row r="1636" spans="1:20" ht="15.6">
      <c r="A1636" s="2">
        <v>4665</v>
      </c>
      <c r="B1636" s="3">
        <v>46247</v>
      </c>
      <c r="C1636" s="13">
        <f>YEAR(SalesDataTable[[#This Row],[Order Date]])</f>
        <v>2026</v>
      </c>
      <c r="D1636" s="4" t="str">
        <f>"Q"&amp;ROUNDUP(MONTH(SalesDataTable[[#This Row],[Order Date]])/3,0)</f>
        <v>Q3</v>
      </c>
      <c r="E1636" s="4" t="str">
        <f>TEXT(SalesDataTable[[#This Row],[Order Date]],"MMM")</f>
        <v>Aug</v>
      </c>
      <c r="F1636" s="4" t="s">
        <v>20</v>
      </c>
      <c r="G1636" s="4" t="s">
        <v>33</v>
      </c>
      <c r="H1636" s="4" t="s">
        <v>8</v>
      </c>
      <c r="I1636" s="4" t="s">
        <v>3</v>
      </c>
      <c r="J1636" s="4" t="s">
        <v>34</v>
      </c>
      <c r="K1636" s="4" t="s">
        <v>45</v>
      </c>
      <c r="L1636" s="9">
        <v>4</v>
      </c>
      <c r="M1636" s="6">
        <v>51.25</v>
      </c>
      <c r="N1636" s="7">
        <v>0.1</v>
      </c>
      <c r="O1636" s="6">
        <v>21.77</v>
      </c>
      <c r="P1636" s="6">
        <f t="shared" si="100"/>
        <v>184.5</v>
      </c>
      <c r="Q1636" s="6">
        <f t="shared" si="101"/>
        <v>87.08</v>
      </c>
      <c r="R1636" s="6">
        <f t="shared" si="102"/>
        <v>97.42</v>
      </c>
      <c r="S1636" s="8">
        <f t="shared" si="103"/>
        <v>0.52802168021680218</v>
      </c>
      <c r="T1636" s="5">
        <f>YEAR(SalesDataTable[[#This Row],[Order Date]])</f>
        <v>2026</v>
      </c>
    </row>
    <row r="1637" spans="1:20" ht="15.6">
      <c r="A1637" s="2">
        <v>4767</v>
      </c>
      <c r="B1637" s="3">
        <v>46247</v>
      </c>
      <c r="C1637" s="13">
        <f>YEAR(SalesDataTable[[#This Row],[Order Date]])</f>
        <v>2026</v>
      </c>
      <c r="D1637" s="4" t="str">
        <f>"Q"&amp;ROUNDUP(MONTH(SalesDataTable[[#This Row],[Order Date]])/3,0)</f>
        <v>Q3</v>
      </c>
      <c r="E1637" s="4" t="str">
        <f>TEXT(SalesDataTable[[#This Row],[Order Date]],"MMM")</f>
        <v>Aug</v>
      </c>
      <c r="F1637" s="4" t="s">
        <v>20</v>
      </c>
      <c r="G1637" s="4" t="s">
        <v>33</v>
      </c>
      <c r="H1637" s="4" t="s">
        <v>28</v>
      </c>
      <c r="I1637" s="4" t="s">
        <v>16</v>
      </c>
      <c r="J1637" s="4" t="s">
        <v>34</v>
      </c>
      <c r="K1637" s="4" t="s">
        <v>35</v>
      </c>
      <c r="L1637" s="9">
        <v>1</v>
      </c>
      <c r="M1637" s="6">
        <v>39.61</v>
      </c>
      <c r="N1637" s="7">
        <v>0.1</v>
      </c>
      <c r="O1637" s="6">
        <v>14.85</v>
      </c>
      <c r="P1637" s="6">
        <f t="shared" si="100"/>
        <v>35.649000000000001</v>
      </c>
      <c r="Q1637" s="6">
        <f t="shared" si="101"/>
        <v>14.85</v>
      </c>
      <c r="R1637" s="6">
        <f t="shared" si="102"/>
        <v>20.798999999999999</v>
      </c>
      <c r="S1637" s="8">
        <f t="shared" si="103"/>
        <v>0.58343852562484222</v>
      </c>
      <c r="T1637" s="5">
        <f>YEAR(SalesDataTable[[#This Row],[Order Date]])</f>
        <v>2026</v>
      </c>
    </row>
    <row r="1638" spans="1:20" ht="15.6">
      <c r="A1638" s="2">
        <v>4832</v>
      </c>
      <c r="B1638" s="3">
        <v>46247</v>
      </c>
      <c r="C1638" s="13">
        <f>YEAR(SalesDataTable[[#This Row],[Order Date]])</f>
        <v>2026</v>
      </c>
      <c r="D1638" s="4" t="str">
        <f>"Q"&amp;ROUNDUP(MONTH(SalesDataTable[[#This Row],[Order Date]])/3,0)</f>
        <v>Q3</v>
      </c>
      <c r="E1638" s="4" t="str">
        <f>TEXT(SalesDataTable[[#This Row],[Order Date]],"MMM")</f>
        <v>Aug</v>
      </c>
      <c r="F1638" s="4" t="s">
        <v>0</v>
      </c>
      <c r="G1638" s="4" t="s">
        <v>50</v>
      </c>
      <c r="H1638" s="4" t="s">
        <v>28</v>
      </c>
      <c r="I1638" s="4" t="s">
        <v>3</v>
      </c>
      <c r="J1638" s="4" t="s">
        <v>4</v>
      </c>
      <c r="K1638" s="4" t="s">
        <v>5</v>
      </c>
      <c r="L1638" s="9">
        <v>2</v>
      </c>
      <c r="M1638" s="6">
        <v>81.59</v>
      </c>
      <c r="N1638" s="7">
        <v>0.15</v>
      </c>
      <c r="O1638" s="6">
        <v>43.9</v>
      </c>
      <c r="P1638" s="6">
        <f t="shared" si="100"/>
        <v>138.703</v>
      </c>
      <c r="Q1638" s="6">
        <f t="shared" si="101"/>
        <v>87.8</v>
      </c>
      <c r="R1638" s="6">
        <f t="shared" si="102"/>
        <v>50.903000000000006</v>
      </c>
      <c r="S1638" s="8">
        <f t="shared" si="103"/>
        <v>0.3669927831409559</v>
      </c>
      <c r="T1638" s="5">
        <f>YEAR(SalesDataTable[[#This Row],[Order Date]])</f>
        <v>2026</v>
      </c>
    </row>
    <row r="1639" spans="1:20" ht="15.6">
      <c r="A1639" s="2">
        <v>747</v>
      </c>
      <c r="B1639" s="3">
        <v>46248</v>
      </c>
      <c r="C1639" s="13">
        <f>YEAR(SalesDataTable[[#This Row],[Order Date]])</f>
        <v>2026</v>
      </c>
      <c r="D1639" s="4" t="str">
        <f>"Q"&amp;ROUNDUP(MONTH(SalesDataTable[[#This Row],[Order Date]])/3,0)</f>
        <v>Q3</v>
      </c>
      <c r="E1639" s="4" t="str">
        <f>TEXT(SalesDataTable[[#This Row],[Order Date]],"MMM")</f>
        <v>Aug</v>
      </c>
      <c r="F1639" s="4" t="s">
        <v>6</v>
      </c>
      <c r="G1639" s="4" t="s">
        <v>7</v>
      </c>
      <c r="H1639" s="4" t="s">
        <v>19</v>
      </c>
      <c r="I1639" s="4" t="s">
        <v>13</v>
      </c>
      <c r="J1639" s="4" t="s">
        <v>34</v>
      </c>
      <c r="K1639" s="4" t="s">
        <v>38</v>
      </c>
      <c r="L1639" s="9">
        <v>3</v>
      </c>
      <c r="M1639" s="6">
        <v>122.96</v>
      </c>
      <c r="N1639" s="7">
        <v>0.1</v>
      </c>
      <c r="O1639" s="6">
        <v>67.62</v>
      </c>
      <c r="P1639" s="6">
        <f t="shared" si="100"/>
        <v>331.99200000000002</v>
      </c>
      <c r="Q1639" s="6">
        <f t="shared" si="101"/>
        <v>202.86</v>
      </c>
      <c r="R1639" s="6">
        <f t="shared" si="102"/>
        <v>129.13200000000001</v>
      </c>
      <c r="S1639" s="8">
        <f t="shared" si="103"/>
        <v>0.38896117978746475</v>
      </c>
      <c r="T1639" s="5">
        <f>YEAR(SalesDataTable[[#This Row],[Order Date]])</f>
        <v>2026</v>
      </c>
    </row>
    <row r="1640" spans="1:20" ht="15.6">
      <c r="A1640" s="2">
        <v>2281</v>
      </c>
      <c r="B1640" s="3">
        <v>46248</v>
      </c>
      <c r="C1640" s="13">
        <f>YEAR(SalesDataTable[[#This Row],[Order Date]])</f>
        <v>2026</v>
      </c>
      <c r="D1640" s="4" t="str">
        <f>"Q"&amp;ROUNDUP(MONTH(SalesDataTable[[#This Row],[Order Date]])/3,0)</f>
        <v>Q3</v>
      </c>
      <c r="E1640" s="4" t="str">
        <f>TEXT(SalesDataTable[[#This Row],[Order Date]],"MMM")</f>
        <v>Aug</v>
      </c>
      <c r="F1640" s="4" t="s">
        <v>6</v>
      </c>
      <c r="G1640" s="4" t="s">
        <v>41</v>
      </c>
      <c r="H1640" s="4" t="s">
        <v>19</v>
      </c>
      <c r="I1640" s="4" t="s">
        <v>3</v>
      </c>
      <c r="J1640" s="4" t="s">
        <v>9</v>
      </c>
      <c r="K1640" s="4" t="s">
        <v>46</v>
      </c>
      <c r="L1640" s="9">
        <v>1</v>
      </c>
      <c r="M1640" s="6">
        <v>70.91</v>
      </c>
      <c r="N1640" s="7">
        <v>0</v>
      </c>
      <c r="O1640" s="6">
        <v>33.11</v>
      </c>
      <c r="P1640" s="6">
        <f t="shared" si="100"/>
        <v>70.91</v>
      </c>
      <c r="Q1640" s="6">
        <f t="shared" si="101"/>
        <v>33.11</v>
      </c>
      <c r="R1640" s="6">
        <f t="shared" si="102"/>
        <v>37.799999999999997</v>
      </c>
      <c r="S1640" s="8">
        <f t="shared" si="103"/>
        <v>0.53307008884501483</v>
      </c>
      <c r="T1640" s="5">
        <f>YEAR(SalesDataTable[[#This Row],[Order Date]])</f>
        <v>2026</v>
      </c>
    </row>
    <row r="1641" spans="1:20" ht="15.6">
      <c r="A1641" s="2">
        <v>2414</v>
      </c>
      <c r="B1641" s="3">
        <v>46248</v>
      </c>
      <c r="C1641" s="13">
        <f>YEAR(SalesDataTable[[#This Row],[Order Date]])</f>
        <v>2026</v>
      </c>
      <c r="D1641" s="4" t="str">
        <f>"Q"&amp;ROUNDUP(MONTH(SalesDataTable[[#This Row],[Order Date]])/3,0)</f>
        <v>Q3</v>
      </c>
      <c r="E1641" s="4" t="str">
        <f>TEXT(SalesDataTable[[#This Row],[Order Date]],"MMM")</f>
        <v>Aug</v>
      </c>
      <c r="F1641" s="4" t="s">
        <v>6</v>
      </c>
      <c r="G1641" s="4" t="s">
        <v>27</v>
      </c>
      <c r="H1641" s="4" t="s">
        <v>8</v>
      </c>
      <c r="I1641" s="4" t="s">
        <v>16</v>
      </c>
      <c r="J1641" s="4" t="s">
        <v>4</v>
      </c>
      <c r="K1641" s="4" t="s">
        <v>22</v>
      </c>
      <c r="L1641" s="9">
        <v>6</v>
      </c>
      <c r="M1641" s="6">
        <v>50.94</v>
      </c>
      <c r="N1641" s="7">
        <v>0.1</v>
      </c>
      <c r="O1641" s="6">
        <v>22.76</v>
      </c>
      <c r="P1641" s="6">
        <f t="shared" si="100"/>
        <v>275.07600000000002</v>
      </c>
      <c r="Q1641" s="6">
        <f t="shared" si="101"/>
        <v>136.56</v>
      </c>
      <c r="R1641" s="6">
        <f t="shared" si="102"/>
        <v>138.51600000000002</v>
      </c>
      <c r="S1641" s="8">
        <f t="shared" si="103"/>
        <v>0.50355538105832576</v>
      </c>
      <c r="T1641" s="5">
        <f>YEAR(SalesDataTable[[#This Row],[Order Date]])</f>
        <v>2026</v>
      </c>
    </row>
    <row r="1642" spans="1:20" ht="15.6">
      <c r="A1642" s="2">
        <v>3162</v>
      </c>
      <c r="B1642" s="3">
        <v>46248</v>
      </c>
      <c r="C1642" s="13">
        <f>YEAR(SalesDataTable[[#This Row],[Order Date]])</f>
        <v>2026</v>
      </c>
      <c r="D1642" s="4" t="str">
        <f>"Q"&amp;ROUNDUP(MONTH(SalesDataTable[[#This Row],[Order Date]])/3,0)</f>
        <v>Q3</v>
      </c>
      <c r="E1642" s="4" t="str">
        <f>TEXT(SalesDataTable[[#This Row],[Order Date]],"MMM")</f>
        <v>Aug</v>
      </c>
      <c r="F1642" s="4" t="s">
        <v>6</v>
      </c>
      <c r="G1642" s="4" t="s">
        <v>7</v>
      </c>
      <c r="H1642" s="4" t="s">
        <v>2</v>
      </c>
      <c r="I1642" s="4" t="s">
        <v>13</v>
      </c>
      <c r="J1642" s="4" t="s">
        <v>9</v>
      </c>
      <c r="K1642" s="4" t="s">
        <v>17</v>
      </c>
      <c r="L1642" s="9">
        <v>1</v>
      </c>
      <c r="M1642" s="6">
        <v>144.96</v>
      </c>
      <c r="N1642" s="7">
        <v>0.05</v>
      </c>
      <c r="O1642" s="6">
        <v>77.959999999999994</v>
      </c>
      <c r="P1642" s="6">
        <f t="shared" si="100"/>
        <v>137.71199999999999</v>
      </c>
      <c r="Q1642" s="6">
        <f t="shared" si="101"/>
        <v>77.959999999999994</v>
      </c>
      <c r="R1642" s="6">
        <f t="shared" si="102"/>
        <v>59.751999999999995</v>
      </c>
      <c r="S1642" s="8">
        <f t="shared" si="103"/>
        <v>0.43389101893807364</v>
      </c>
      <c r="T1642" s="5">
        <f>YEAR(SalesDataTable[[#This Row],[Order Date]])</f>
        <v>2026</v>
      </c>
    </row>
    <row r="1643" spans="1:20" ht="15.6">
      <c r="A1643" s="2">
        <v>3200</v>
      </c>
      <c r="B1643" s="3">
        <v>46248</v>
      </c>
      <c r="C1643" s="13">
        <f>YEAR(SalesDataTable[[#This Row],[Order Date]])</f>
        <v>2026</v>
      </c>
      <c r="D1643" s="4" t="str">
        <f>"Q"&amp;ROUNDUP(MONTH(SalesDataTable[[#This Row],[Order Date]])/3,0)</f>
        <v>Q3</v>
      </c>
      <c r="E1643" s="4" t="str">
        <f>TEXT(SalesDataTable[[#This Row],[Order Date]],"MMM")</f>
        <v>Aug</v>
      </c>
      <c r="F1643" s="4" t="s">
        <v>20</v>
      </c>
      <c r="G1643" s="4" t="s">
        <v>33</v>
      </c>
      <c r="H1643" s="4" t="s">
        <v>19</v>
      </c>
      <c r="I1643" s="4" t="s">
        <v>13</v>
      </c>
      <c r="J1643" s="4" t="s">
        <v>9</v>
      </c>
      <c r="K1643" s="4" t="s">
        <v>37</v>
      </c>
      <c r="L1643" s="9">
        <v>1</v>
      </c>
      <c r="M1643" s="6">
        <v>152.97</v>
      </c>
      <c r="N1643" s="7">
        <v>0</v>
      </c>
      <c r="O1643" s="6">
        <v>79.66</v>
      </c>
      <c r="P1643" s="6">
        <f t="shared" si="100"/>
        <v>152.97</v>
      </c>
      <c r="Q1643" s="6">
        <f t="shared" si="101"/>
        <v>79.66</v>
      </c>
      <c r="R1643" s="6">
        <f t="shared" si="102"/>
        <v>73.31</v>
      </c>
      <c r="S1643" s="8">
        <f t="shared" si="103"/>
        <v>0.47924429626724196</v>
      </c>
      <c r="T1643" s="5">
        <f>YEAR(SalesDataTable[[#This Row],[Order Date]])</f>
        <v>2026</v>
      </c>
    </row>
    <row r="1644" spans="1:20" ht="15.6">
      <c r="A1644" s="2">
        <v>3521</v>
      </c>
      <c r="B1644" s="3">
        <v>46248</v>
      </c>
      <c r="C1644" s="13">
        <f>YEAR(SalesDataTable[[#This Row],[Order Date]])</f>
        <v>2026</v>
      </c>
      <c r="D1644" s="4" t="str">
        <f>"Q"&amp;ROUNDUP(MONTH(SalesDataTable[[#This Row],[Order Date]])/3,0)</f>
        <v>Q3</v>
      </c>
      <c r="E1644" s="4" t="str">
        <f>TEXT(SalesDataTable[[#This Row],[Order Date]],"MMM")</f>
        <v>Aug</v>
      </c>
      <c r="F1644" s="4" t="s">
        <v>11</v>
      </c>
      <c r="G1644" s="4" t="s">
        <v>52</v>
      </c>
      <c r="H1644" s="4" t="s">
        <v>2</v>
      </c>
      <c r="I1644" s="4" t="s">
        <v>16</v>
      </c>
      <c r="J1644" s="4" t="s">
        <v>14</v>
      </c>
      <c r="K1644" s="4" t="s">
        <v>32</v>
      </c>
      <c r="L1644" s="9">
        <v>2</v>
      </c>
      <c r="M1644" s="6">
        <v>45.79</v>
      </c>
      <c r="N1644" s="7">
        <v>0</v>
      </c>
      <c r="O1644" s="6">
        <v>18.23</v>
      </c>
      <c r="P1644" s="6">
        <f t="shared" si="100"/>
        <v>91.58</v>
      </c>
      <c r="Q1644" s="6">
        <f t="shared" si="101"/>
        <v>36.46</v>
      </c>
      <c r="R1644" s="6">
        <f t="shared" si="102"/>
        <v>55.12</v>
      </c>
      <c r="S1644" s="8">
        <f t="shared" si="103"/>
        <v>0.60187813933173184</v>
      </c>
      <c r="T1644" s="5">
        <f>YEAR(SalesDataTable[[#This Row],[Order Date]])</f>
        <v>2026</v>
      </c>
    </row>
    <row r="1645" spans="1:20" ht="15.6">
      <c r="A1645" s="2">
        <v>4447</v>
      </c>
      <c r="B1645" s="3">
        <v>46248</v>
      </c>
      <c r="C1645" s="13">
        <f>YEAR(SalesDataTable[[#This Row],[Order Date]])</f>
        <v>2026</v>
      </c>
      <c r="D1645" s="4" t="str">
        <f>"Q"&amp;ROUNDUP(MONTH(SalesDataTable[[#This Row],[Order Date]])/3,0)</f>
        <v>Q3</v>
      </c>
      <c r="E1645" s="4" t="str">
        <f>TEXT(SalesDataTable[[#This Row],[Order Date]],"MMM")</f>
        <v>Aug</v>
      </c>
      <c r="F1645" s="4" t="s">
        <v>6</v>
      </c>
      <c r="G1645" s="4" t="s">
        <v>27</v>
      </c>
      <c r="H1645" s="4" t="s">
        <v>2</v>
      </c>
      <c r="I1645" s="4" t="s">
        <v>13</v>
      </c>
      <c r="J1645" s="4" t="s">
        <v>14</v>
      </c>
      <c r="K1645" s="4" t="s">
        <v>48</v>
      </c>
      <c r="L1645" s="9">
        <v>1</v>
      </c>
      <c r="M1645" s="6">
        <v>161.31</v>
      </c>
      <c r="N1645" s="7">
        <v>0</v>
      </c>
      <c r="O1645" s="6">
        <v>87.81</v>
      </c>
      <c r="P1645" s="6">
        <f t="shared" si="100"/>
        <v>161.31</v>
      </c>
      <c r="Q1645" s="6">
        <f t="shared" si="101"/>
        <v>87.81</v>
      </c>
      <c r="R1645" s="6">
        <f t="shared" si="102"/>
        <v>73.5</v>
      </c>
      <c r="S1645" s="8">
        <f t="shared" si="103"/>
        <v>0.45564441138181139</v>
      </c>
      <c r="T1645" s="5">
        <f>YEAR(SalesDataTable[[#This Row],[Order Date]])</f>
        <v>2026</v>
      </c>
    </row>
    <row r="1646" spans="1:20" ht="15.6">
      <c r="A1646" s="2">
        <v>421</v>
      </c>
      <c r="B1646" s="3">
        <v>46249</v>
      </c>
      <c r="C1646" s="13">
        <f>YEAR(SalesDataTable[[#This Row],[Order Date]])</f>
        <v>2026</v>
      </c>
      <c r="D1646" s="4" t="str">
        <f>"Q"&amp;ROUNDUP(MONTH(SalesDataTable[[#This Row],[Order Date]])/3,0)</f>
        <v>Q3</v>
      </c>
      <c r="E1646" s="4" t="str">
        <f>TEXT(SalesDataTable[[#This Row],[Order Date]],"MMM")</f>
        <v>Aug</v>
      </c>
      <c r="F1646" s="4" t="s">
        <v>20</v>
      </c>
      <c r="G1646" s="4" t="s">
        <v>31</v>
      </c>
      <c r="H1646" s="4" t="s">
        <v>2</v>
      </c>
      <c r="I1646" s="4" t="s">
        <v>13</v>
      </c>
      <c r="J1646" s="4" t="s">
        <v>34</v>
      </c>
      <c r="K1646" s="4" t="s">
        <v>42</v>
      </c>
      <c r="L1646" s="9">
        <v>2</v>
      </c>
      <c r="M1646" s="6">
        <v>35.97</v>
      </c>
      <c r="N1646" s="7">
        <v>0.05</v>
      </c>
      <c r="O1646" s="6">
        <v>14.28</v>
      </c>
      <c r="P1646" s="6">
        <f t="shared" si="100"/>
        <v>68.342999999999989</v>
      </c>
      <c r="Q1646" s="6">
        <f t="shared" si="101"/>
        <v>28.56</v>
      </c>
      <c r="R1646" s="6">
        <f t="shared" si="102"/>
        <v>39.782999999999987</v>
      </c>
      <c r="S1646" s="8">
        <f t="shared" si="103"/>
        <v>0.58210789693165343</v>
      </c>
      <c r="T1646" s="5">
        <f>YEAR(SalesDataTable[[#This Row],[Order Date]])</f>
        <v>2026</v>
      </c>
    </row>
    <row r="1647" spans="1:20" ht="15.6">
      <c r="A1647" s="2">
        <v>962</v>
      </c>
      <c r="B1647" s="3">
        <v>46249</v>
      </c>
      <c r="C1647" s="13">
        <f>YEAR(SalesDataTable[[#This Row],[Order Date]])</f>
        <v>2026</v>
      </c>
      <c r="D1647" s="4" t="str">
        <f>"Q"&amp;ROUNDUP(MONTH(SalesDataTable[[#This Row],[Order Date]])/3,0)</f>
        <v>Q3</v>
      </c>
      <c r="E1647" s="4" t="str">
        <f>TEXT(SalesDataTable[[#This Row],[Order Date]],"MMM")</f>
        <v>Aug</v>
      </c>
      <c r="F1647" s="4" t="s">
        <v>0</v>
      </c>
      <c r="G1647" s="4" t="s">
        <v>1</v>
      </c>
      <c r="H1647" s="4" t="s">
        <v>19</v>
      </c>
      <c r="I1647" s="4" t="s">
        <v>13</v>
      </c>
      <c r="J1647" s="4" t="s">
        <v>34</v>
      </c>
      <c r="K1647" s="4" t="s">
        <v>35</v>
      </c>
      <c r="L1647" s="9">
        <v>2</v>
      </c>
      <c r="M1647" s="6">
        <v>39.729999999999997</v>
      </c>
      <c r="N1647" s="7">
        <v>0</v>
      </c>
      <c r="O1647" s="6">
        <v>14.95</v>
      </c>
      <c r="P1647" s="6">
        <f t="shared" si="100"/>
        <v>79.459999999999994</v>
      </c>
      <c r="Q1647" s="6">
        <f t="shared" si="101"/>
        <v>29.9</v>
      </c>
      <c r="R1647" s="6">
        <f t="shared" si="102"/>
        <v>49.559999999999995</v>
      </c>
      <c r="S1647" s="8">
        <f t="shared" si="103"/>
        <v>0.62371004278882458</v>
      </c>
      <c r="T1647" s="5">
        <f>YEAR(SalesDataTable[[#This Row],[Order Date]])</f>
        <v>2026</v>
      </c>
    </row>
    <row r="1648" spans="1:20" ht="15.6">
      <c r="A1648" s="2">
        <v>1386</v>
      </c>
      <c r="B1648" s="3">
        <v>46249</v>
      </c>
      <c r="C1648" s="13">
        <f>YEAR(SalesDataTable[[#This Row],[Order Date]])</f>
        <v>2026</v>
      </c>
      <c r="D1648" s="4" t="str">
        <f>"Q"&amp;ROUNDUP(MONTH(SalesDataTable[[#This Row],[Order Date]])/3,0)</f>
        <v>Q3</v>
      </c>
      <c r="E1648" s="4" t="str">
        <f>TEXT(SalesDataTable[[#This Row],[Order Date]],"MMM")</f>
        <v>Aug</v>
      </c>
      <c r="F1648" s="4" t="s">
        <v>6</v>
      </c>
      <c r="G1648" s="4" t="s">
        <v>43</v>
      </c>
      <c r="H1648" s="4" t="s">
        <v>2</v>
      </c>
      <c r="I1648" s="4" t="s">
        <v>16</v>
      </c>
      <c r="J1648" s="4" t="s">
        <v>14</v>
      </c>
      <c r="K1648" s="4" t="s">
        <v>15</v>
      </c>
      <c r="L1648" s="9">
        <v>2</v>
      </c>
      <c r="M1648" s="6">
        <v>36.049999999999997</v>
      </c>
      <c r="N1648" s="7">
        <v>0</v>
      </c>
      <c r="O1648" s="6">
        <v>13.8</v>
      </c>
      <c r="P1648" s="6">
        <f t="shared" si="100"/>
        <v>72.099999999999994</v>
      </c>
      <c r="Q1648" s="6">
        <f t="shared" si="101"/>
        <v>27.6</v>
      </c>
      <c r="R1648" s="6">
        <f t="shared" si="102"/>
        <v>44.499999999999993</v>
      </c>
      <c r="S1648" s="8">
        <f t="shared" si="103"/>
        <v>0.61719833564493753</v>
      </c>
      <c r="T1648" s="5">
        <f>YEAR(SalesDataTable[[#This Row],[Order Date]])</f>
        <v>2026</v>
      </c>
    </row>
    <row r="1649" spans="1:20" ht="15.6">
      <c r="A1649" s="2">
        <v>3083</v>
      </c>
      <c r="B1649" s="3">
        <v>46249</v>
      </c>
      <c r="C1649" s="13">
        <f>YEAR(SalesDataTable[[#This Row],[Order Date]])</f>
        <v>2026</v>
      </c>
      <c r="D1649" s="4" t="str">
        <f>"Q"&amp;ROUNDUP(MONTH(SalesDataTable[[#This Row],[Order Date]])/3,0)</f>
        <v>Q3</v>
      </c>
      <c r="E1649" s="4" t="str">
        <f>TEXT(SalesDataTable[[#This Row],[Order Date]],"MMM")</f>
        <v>Aug</v>
      </c>
      <c r="F1649" s="4" t="s">
        <v>20</v>
      </c>
      <c r="G1649" s="4" t="s">
        <v>31</v>
      </c>
      <c r="H1649" s="4" t="s">
        <v>2</v>
      </c>
      <c r="I1649" s="4" t="s">
        <v>13</v>
      </c>
      <c r="J1649" s="4" t="s">
        <v>23</v>
      </c>
      <c r="K1649" s="4" t="s">
        <v>29</v>
      </c>
      <c r="L1649" s="9">
        <v>1</v>
      </c>
      <c r="M1649" s="6">
        <v>194.36</v>
      </c>
      <c r="N1649" s="7">
        <v>0</v>
      </c>
      <c r="O1649" s="6">
        <v>106.01</v>
      </c>
      <c r="P1649" s="6">
        <f t="shared" si="100"/>
        <v>194.36</v>
      </c>
      <c r="Q1649" s="6">
        <f t="shared" si="101"/>
        <v>106.01</v>
      </c>
      <c r="R1649" s="6">
        <f t="shared" si="102"/>
        <v>88.350000000000009</v>
      </c>
      <c r="S1649" s="8">
        <f t="shared" si="103"/>
        <v>0.45456884132537562</v>
      </c>
      <c r="T1649" s="5">
        <f>YEAR(SalesDataTable[[#This Row],[Order Date]])</f>
        <v>2026</v>
      </c>
    </row>
    <row r="1650" spans="1:20" ht="15.6">
      <c r="A1650" s="2">
        <v>3174</v>
      </c>
      <c r="B1650" s="3">
        <v>46249</v>
      </c>
      <c r="C1650" s="13">
        <f>YEAR(SalesDataTable[[#This Row],[Order Date]])</f>
        <v>2026</v>
      </c>
      <c r="D1650" s="4" t="str">
        <f>"Q"&amp;ROUNDUP(MONTH(SalesDataTable[[#This Row],[Order Date]])/3,0)</f>
        <v>Q3</v>
      </c>
      <c r="E1650" s="4" t="str">
        <f>TEXT(SalesDataTable[[#This Row],[Order Date]],"MMM")</f>
        <v>Aug</v>
      </c>
      <c r="F1650" s="4" t="s">
        <v>20</v>
      </c>
      <c r="G1650" s="4" t="s">
        <v>21</v>
      </c>
      <c r="H1650" s="4" t="s">
        <v>19</v>
      </c>
      <c r="I1650" s="4" t="s">
        <v>3</v>
      </c>
      <c r="J1650" s="4" t="s">
        <v>23</v>
      </c>
      <c r="K1650" s="4" t="s">
        <v>29</v>
      </c>
      <c r="L1650" s="9">
        <v>1</v>
      </c>
      <c r="M1650" s="6">
        <v>192.67</v>
      </c>
      <c r="N1650" s="7">
        <v>0.05</v>
      </c>
      <c r="O1650" s="6">
        <v>103.37</v>
      </c>
      <c r="P1650" s="6">
        <f t="shared" si="100"/>
        <v>183.03649999999999</v>
      </c>
      <c r="Q1650" s="6">
        <f t="shared" si="101"/>
        <v>103.37</v>
      </c>
      <c r="R1650" s="6">
        <f t="shared" si="102"/>
        <v>79.666499999999985</v>
      </c>
      <c r="S1650" s="8">
        <f t="shared" si="103"/>
        <v>0.43524925356417976</v>
      </c>
      <c r="T1650" s="5">
        <f>YEAR(SalesDataTable[[#This Row],[Order Date]])</f>
        <v>2026</v>
      </c>
    </row>
    <row r="1651" spans="1:20" ht="15.6">
      <c r="A1651" s="2">
        <v>4045</v>
      </c>
      <c r="B1651" s="3">
        <v>46249</v>
      </c>
      <c r="C1651" s="13">
        <f>YEAR(SalesDataTable[[#This Row],[Order Date]])</f>
        <v>2026</v>
      </c>
      <c r="D1651" s="4" t="str">
        <f>"Q"&amp;ROUNDUP(MONTH(SalesDataTable[[#This Row],[Order Date]])/3,0)</f>
        <v>Q3</v>
      </c>
      <c r="E1651" s="4" t="str">
        <f>TEXT(SalesDataTable[[#This Row],[Order Date]],"MMM")</f>
        <v>Aug</v>
      </c>
      <c r="F1651" s="4" t="s">
        <v>11</v>
      </c>
      <c r="G1651" s="4" t="s">
        <v>52</v>
      </c>
      <c r="H1651" s="4" t="s">
        <v>2</v>
      </c>
      <c r="I1651" s="4" t="s">
        <v>13</v>
      </c>
      <c r="J1651" s="4" t="s">
        <v>9</v>
      </c>
      <c r="K1651" s="4" t="s">
        <v>10</v>
      </c>
      <c r="L1651" s="9">
        <v>3</v>
      </c>
      <c r="M1651" s="6">
        <v>92.12</v>
      </c>
      <c r="N1651" s="7">
        <v>0.1</v>
      </c>
      <c r="O1651" s="6">
        <v>44.1</v>
      </c>
      <c r="P1651" s="6">
        <f t="shared" si="100"/>
        <v>248.72400000000002</v>
      </c>
      <c r="Q1651" s="6">
        <f t="shared" si="101"/>
        <v>132.30000000000001</v>
      </c>
      <c r="R1651" s="6">
        <f t="shared" si="102"/>
        <v>116.42400000000001</v>
      </c>
      <c r="S1651" s="8">
        <f t="shared" si="103"/>
        <v>0.46808510638297873</v>
      </c>
      <c r="T1651" s="5">
        <f>YEAR(SalesDataTable[[#This Row],[Order Date]])</f>
        <v>2026</v>
      </c>
    </row>
    <row r="1652" spans="1:20" ht="15.6">
      <c r="A1652" s="2">
        <v>4850</v>
      </c>
      <c r="B1652" s="3">
        <v>46249</v>
      </c>
      <c r="C1652" s="13">
        <f>YEAR(SalesDataTable[[#This Row],[Order Date]])</f>
        <v>2026</v>
      </c>
      <c r="D1652" s="4" t="str">
        <f>"Q"&amp;ROUNDUP(MONTH(SalesDataTable[[#This Row],[Order Date]])/3,0)</f>
        <v>Q3</v>
      </c>
      <c r="E1652" s="4" t="str">
        <f>TEXT(SalesDataTable[[#This Row],[Order Date]],"MMM")</f>
        <v>Aug</v>
      </c>
      <c r="F1652" s="4" t="s">
        <v>6</v>
      </c>
      <c r="G1652" s="4" t="s">
        <v>7</v>
      </c>
      <c r="H1652" s="4" t="s">
        <v>19</v>
      </c>
      <c r="I1652" s="4" t="s">
        <v>16</v>
      </c>
      <c r="J1652" s="4" t="s">
        <v>23</v>
      </c>
      <c r="K1652" s="4" t="s">
        <v>29</v>
      </c>
      <c r="L1652" s="9">
        <v>1</v>
      </c>
      <c r="M1652" s="6">
        <v>192.82</v>
      </c>
      <c r="N1652" s="7">
        <v>0</v>
      </c>
      <c r="O1652" s="6">
        <v>104.98</v>
      </c>
      <c r="P1652" s="6">
        <f t="shared" si="100"/>
        <v>192.82</v>
      </c>
      <c r="Q1652" s="6">
        <f t="shared" si="101"/>
        <v>104.98</v>
      </c>
      <c r="R1652" s="6">
        <f t="shared" si="102"/>
        <v>87.839999999999989</v>
      </c>
      <c r="S1652" s="8">
        <f t="shared" si="103"/>
        <v>0.45555440307022088</v>
      </c>
      <c r="T1652" s="5">
        <f>YEAR(SalesDataTable[[#This Row],[Order Date]])</f>
        <v>2026</v>
      </c>
    </row>
    <row r="1653" spans="1:20" ht="15.6">
      <c r="A1653" s="2">
        <v>71</v>
      </c>
      <c r="B1653" s="3">
        <v>46250</v>
      </c>
      <c r="C1653" s="13">
        <f>YEAR(SalesDataTable[[#This Row],[Order Date]])</f>
        <v>2026</v>
      </c>
      <c r="D1653" s="4" t="str">
        <f>"Q"&amp;ROUNDUP(MONTH(SalesDataTable[[#This Row],[Order Date]])/3,0)</f>
        <v>Q3</v>
      </c>
      <c r="E1653" s="4" t="str">
        <f>TEXT(SalesDataTable[[#This Row],[Order Date]],"MMM")</f>
        <v>Aug</v>
      </c>
      <c r="F1653" s="4" t="s">
        <v>11</v>
      </c>
      <c r="G1653" s="4" t="s">
        <v>52</v>
      </c>
      <c r="H1653" s="4" t="s">
        <v>2</v>
      </c>
      <c r="I1653" s="4" t="s">
        <v>13</v>
      </c>
      <c r="J1653" s="4" t="s">
        <v>4</v>
      </c>
      <c r="K1653" s="4" t="s">
        <v>5</v>
      </c>
      <c r="L1653" s="9">
        <v>3</v>
      </c>
      <c r="M1653" s="6">
        <v>80.099999999999994</v>
      </c>
      <c r="N1653" s="7">
        <v>0</v>
      </c>
      <c r="O1653" s="6">
        <v>42.41</v>
      </c>
      <c r="P1653" s="6">
        <f t="shared" si="100"/>
        <v>240.29999999999998</v>
      </c>
      <c r="Q1653" s="6">
        <f t="shared" si="101"/>
        <v>127.22999999999999</v>
      </c>
      <c r="R1653" s="6">
        <f t="shared" si="102"/>
        <v>113.07</v>
      </c>
      <c r="S1653" s="8">
        <f t="shared" si="103"/>
        <v>0.47053682896379528</v>
      </c>
      <c r="T1653" s="5">
        <f>YEAR(SalesDataTable[[#This Row],[Order Date]])</f>
        <v>2026</v>
      </c>
    </row>
    <row r="1654" spans="1:20" ht="15.6">
      <c r="A1654" s="2">
        <v>627</v>
      </c>
      <c r="B1654" s="3">
        <v>46250</v>
      </c>
      <c r="C1654" s="13">
        <f>YEAR(SalesDataTable[[#This Row],[Order Date]])</f>
        <v>2026</v>
      </c>
      <c r="D1654" s="4" t="str">
        <f>"Q"&amp;ROUNDUP(MONTH(SalesDataTable[[#This Row],[Order Date]])/3,0)</f>
        <v>Q3</v>
      </c>
      <c r="E1654" s="4" t="str">
        <f>TEXT(SalesDataTable[[#This Row],[Order Date]],"MMM")</f>
        <v>Aug</v>
      </c>
      <c r="F1654" s="4" t="s">
        <v>20</v>
      </c>
      <c r="G1654" s="4" t="s">
        <v>31</v>
      </c>
      <c r="H1654" s="4" t="s">
        <v>28</v>
      </c>
      <c r="I1654" s="4" t="s">
        <v>13</v>
      </c>
      <c r="J1654" s="4" t="s">
        <v>4</v>
      </c>
      <c r="K1654" s="4" t="s">
        <v>5</v>
      </c>
      <c r="L1654" s="9">
        <v>6</v>
      </c>
      <c r="M1654" s="6">
        <v>83.26</v>
      </c>
      <c r="N1654" s="7">
        <v>0</v>
      </c>
      <c r="O1654" s="6">
        <v>43.8</v>
      </c>
      <c r="P1654" s="6">
        <f t="shared" si="100"/>
        <v>499.56000000000006</v>
      </c>
      <c r="Q1654" s="6">
        <f t="shared" si="101"/>
        <v>262.79999999999995</v>
      </c>
      <c r="R1654" s="6">
        <f t="shared" si="102"/>
        <v>236.7600000000001</v>
      </c>
      <c r="S1654" s="8">
        <f t="shared" si="103"/>
        <v>0.47393706461686297</v>
      </c>
      <c r="T1654" s="5">
        <f>YEAR(SalesDataTable[[#This Row],[Order Date]])</f>
        <v>2026</v>
      </c>
    </row>
    <row r="1655" spans="1:20" ht="15.6">
      <c r="A1655" s="2">
        <v>959</v>
      </c>
      <c r="B1655" s="3">
        <v>46250</v>
      </c>
      <c r="C1655" s="13">
        <f>YEAR(SalesDataTable[[#This Row],[Order Date]])</f>
        <v>2026</v>
      </c>
      <c r="D1655" s="4" t="str">
        <f>"Q"&amp;ROUNDUP(MONTH(SalesDataTable[[#This Row],[Order Date]])/3,0)</f>
        <v>Q3</v>
      </c>
      <c r="E1655" s="4" t="str">
        <f>TEXT(SalesDataTable[[#This Row],[Order Date]],"MMM")</f>
        <v>Aug</v>
      </c>
      <c r="F1655" s="4" t="s">
        <v>6</v>
      </c>
      <c r="G1655" s="4" t="s">
        <v>7</v>
      </c>
      <c r="H1655" s="4" t="s">
        <v>19</v>
      </c>
      <c r="I1655" s="4" t="s">
        <v>3</v>
      </c>
      <c r="J1655" s="4" t="s">
        <v>34</v>
      </c>
      <c r="K1655" s="4" t="s">
        <v>35</v>
      </c>
      <c r="L1655" s="9">
        <v>4</v>
      </c>
      <c r="M1655" s="6">
        <v>40.46</v>
      </c>
      <c r="N1655" s="7">
        <v>0</v>
      </c>
      <c r="O1655" s="6">
        <v>15.12</v>
      </c>
      <c r="P1655" s="6">
        <f t="shared" si="100"/>
        <v>161.84</v>
      </c>
      <c r="Q1655" s="6">
        <f t="shared" si="101"/>
        <v>60.48</v>
      </c>
      <c r="R1655" s="6">
        <f t="shared" si="102"/>
        <v>101.36000000000001</v>
      </c>
      <c r="S1655" s="8">
        <f t="shared" si="103"/>
        <v>0.62629757785467133</v>
      </c>
      <c r="T1655" s="5">
        <f>YEAR(SalesDataTable[[#This Row],[Order Date]])</f>
        <v>2026</v>
      </c>
    </row>
    <row r="1656" spans="1:20" ht="15.6">
      <c r="A1656" s="2">
        <v>967</v>
      </c>
      <c r="B1656" s="3">
        <v>46250</v>
      </c>
      <c r="C1656" s="13">
        <f>YEAR(SalesDataTable[[#This Row],[Order Date]])</f>
        <v>2026</v>
      </c>
      <c r="D1656" s="4" t="str">
        <f>"Q"&amp;ROUNDUP(MONTH(SalesDataTable[[#This Row],[Order Date]])/3,0)</f>
        <v>Q3</v>
      </c>
      <c r="E1656" s="4" t="str">
        <f>TEXT(SalesDataTable[[#This Row],[Order Date]],"MMM")</f>
        <v>Aug</v>
      </c>
      <c r="F1656" s="4" t="s">
        <v>11</v>
      </c>
      <c r="G1656" s="4" t="s">
        <v>52</v>
      </c>
      <c r="H1656" s="4" t="s">
        <v>8</v>
      </c>
      <c r="I1656" s="4" t="s">
        <v>3</v>
      </c>
      <c r="J1656" s="4" t="s">
        <v>4</v>
      </c>
      <c r="K1656" s="4" t="s">
        <v>5</v>
      </c>
      <c r="L1656" s="9">
        <v>5</v>
      </c>
      <c r="M1656" s="6">
        <v>81.55</v>
      </c>
      <c r="N1656" s="7">
        <v>0.2</v>
      </c>
      <c r="O1656" s="6">
        <v>42.09</v>
      </c>
      <c r="P1656" s="6">
        <f t="shared" si="100"/>
        <v>326.20000000000005</v>
      </c>
      <c r="Q1656" s="6">
        <f t="shared" si="101"/>
        <v>210.45000000000002</v>
      </c>
      <c r="R1656" s="6">
        <f t="shared" si="102"/>
        <v>115.75000000000003</v>
      </c>
      <c r="S1656" s="8">
        <f t="shared" si="103"/>
        <v>0.3548436541998774</v>
      </c>
      <c r="T1656" s="5">
        <f>YEAR(SalesDataTable[[#This Row],[Order Date]])</f>
        <v>2026</v>
      </c>
    </row>
    <row r="1657" spans="1:20" ht="15.6">
      <c r="A1657" s="2">
        <v>1267</v>
      </c>
      <c r="B1657" s="3">
        <v>46250</v>
      </c>
      <c r="C1657" s="13">
        <f>YEAR(SalesDataTable[[#This Row],[Order Date]])</f>
        <v>2026</v>
      </c>
      <c r="D1657" s="4" t="str">
        <f>"Q"&amp;ROUNDUP(MONTH(SalesDataTable[[#This Row],[Order Date]])/3,0)</f>
        <v>Q3</v>
      </c>
      <c r="E1657" s="4" t="str">
        <f>TEXT(SalesDataTable[[#This Row],[Order Date]],"MMM")</f>
        <v>Aug</v>
      </c>
      <c r="F1657" s="4" t="s">
        <v>6</v>
      </c>
      <c r="G1657" s="4" t="s">
        <v>43</v>
      </c>
      <c r="H1657" s="4" t="s">
        <v>19</v>
      </c>
      <c r="I1657" s="4" t="s">
        <v>13</v>
      </c>
      <c r="J1657" s="4" t="s">
        <v>23</v>
      </c>
      <c r="K1657" s="4" t="s">
        <v>40</v>
      </c>
      <c r="L1657" s="9">
        <v>2</v>
      </c>
      <c r="M1657" s="6">
        <v>83.56</v>
      </c>
      <c r="N1657" s="7">
        <v>0</v>
      </c>
      <c r="O1657" s="6">
        <v>39.119999999999997</v>
      </c>
      <c r="P1657" s="6">
        <f t="shared" si="100"/>
        <v>167.12</v>
      </c>
      <c r="Q1657" s="6">
        <f t="shared" si="101"/>
        <v>78.239999999999995</v>
      </c>
      <c r="R1657" s="6">
        <f t="shared" si="102"/>
        <v>88.88000000000001</v>
      </c>
      <c r="S1657" s="8">
        <f t="shared" si="103"/>
        <v>0.53183341311632359</v>
      </c>
      <c r="T1657" s="5">
        <f>YEAR(SalesDataTable[[#This Row],[Order Date]])</f>
        <v>2026</v>
      </c>
    </row>
    <row r="1658" spans="1:20" ht="15.6">
      <c r="A1658" s="2">
        <v>1394</v>
      </c>
      <c r="B1658" s="3">
        <v>46250</v>
      </c>
      <c r="C1658" s="13">
        <f>YEAR(SalesDataTable[[#This Row],[Order Date]])</f>
        <v>2026</v>
      </c>
      <c r="D1658" s="4" t="str">
        <f>"Q"&amp;ROUNDUP(MONTH(SalesDataTable[[#This Row],[Order Date]])/3,0)</f>
        <v>Q3</v>
      </c>
      <c r="E1658" s="4" t="str">
        <f>TEXT(SalesDataTable[[#This Row],[Order Date]],"MMM")</f>
        <v>Aug</v>
      </c>
      <c r="F1658" s="4" t="s">
        <v>11</v>
      </c>
      <c r="G1658" s="4" t="s">
        <v>39</v>
      </c>
      <c r="H1658" s="4" t="s">
        <v>2</v>
      </c>
      <c r="I1658" s="4" t="s">
        <v>3</v>
      </c>
      <c r="J1658" s="4" t="s">
        <v>23</v>
      </c>
      <c r="K1658" s="4" t="s">
        <v>51</v>
      </c>
      <c r="L1658" s="9">
        <v>3</v>
      </c>
      <c r="M1658" s="6">
        <v>125.75</v>
      </c>
      <c r="N1658" s="7">
        <v>0</v>
      </c>
      <c r="O1658" s="6">
        <v>62.05</v>
      </c>
      <c r="P1658" s="6">
        <f t="shared" si="100"/>
        <v>377.25</v>
      </c>
      <c r="Q1658" s="6">
        <f t="shared" si="101"/>
        <v>186.14999999999998</v>
      </c>
      <c r="R1658" s="6">
        <f t="shared" si="102"/>
        <v>191.10000000000002</v>
      </c>
      <c r="S1658" s="8">
        <f t="shared" si="103"/>
        <v>0.50656063618290259</v>
      </c>
      <c r="T1658" s="5">
        <f>YEAR(SalesDataTable[[#This Row],[Order Date]])</f>
        <v>2026</v>
      </c>
    </row>
    <row r="1659" spans="1:20" ht="15.6">
      <c r="A1659" s="2">
        <v>1652</v>
      </c>
      <c r="B1659" s="3">
        <v>46250</v>
      </c>
      <c r="C1659" s="13">
        <f>YEAR(SalesDataTable[[#This Row],[Order Date]])</f>
        <v>2026</v>
      </c>
      <c r="D1659" s="4" t="str">
        <f>"Q"&amp;ROUNDUP(MONTH(SalesDataTable[[#This Row],[Order Date]])/3,0)</f>
        <v>Q3</v>
      </c>
      <c r="E1659" s="4" t="str">
        <f>TEXT(SalesDataTable[[#This Row],[Order Date]],"MMM")</f>
        <v>Aug</v>
      </c>
      <c r="F1659" s="4" t="s">
        <v>0</v>
      </c>
      <c r="G1659" s="4" t="s">
        <v>1</v>
      </c>
      <c r="H1659" s="4" t="s">
        <v>2</v>
      </c>
      <c r="I1659" s="4" t="s">
        <v>3</v>
      </c>
      <c r="J1659" s="4" t="s">
        <v>14</v>
      </c>
      <c r="K1659" s="4" t="s">
        <v>15</v>
      </c>
      <c r="L1659" s="9">
        <v>1</v>
      </c>
      <c r="M1659" s="6">
        <v>35.619999999999997</v>
      </c>
      <c r="N1659" s="7">
        <v>0.1</v>
      </c>
      <c r="O1659" s="6">
        <v>13.55</v>
      </c>
      <c r="P1659" s="6">
        <f t="shared" si="100"/>
        <v>32.058</v>
      </c>
      <c r="Q1659" s="6">
        <f t="shared" si="101"/>
        <v>13.55</v>
      </c>
      <c r="R1659" s="6">
        <f t="shared" si="102"/>
        <v>18.507999999999999</v>
      </c>
      <c r="S1659" s="8">
        <f t="shared" si="103"/>
        <v>0.57732859192713204</v>
      </c>
      <c r="T1659" s="5">
        <f>YEAR(SalesDataTable[[#This Row],[Order Date]])</f>
        <v>2026</v>
      </c>
    </row>
    <row r="1660" spans="1:20" ht="15.6">
      <c r="A1660" s="2">
        <v>2126</v>
      </c>
      <c r="B1660" s="3">
        <v>46250</v>
      </c>
      <c r="C1660" s="13">
        <f>YEAR(SalesDataTable[[#This Row],[Order Date]])</f>
        <v>2026</v>
      </c>
      <c r="D1660" s="4" t="str">
        <f>"Q"&amp;ROUNDUP(MONTH(SalesDataTable[[#This Row],[Order Date]])/3,0)</f>
        <v>Q3</v>
      </c>
      <c r="E1660" s="4" t="str">
        <f>TEXT(SalesDataTable[[#This Row],[Order Date]],"MMM")</f>
        <v>Aug</v>
      </c>
      <c r="F1660" s="4" t="s">
        <v>6</v>
      </c>
      <c r="G1660" s="4" t="s">
        <v>49</v>
      </c>
      <c r="H1660" s="4" t="s">
        <v>2</v>
      </c>
      <c r="I1660" s="4" t="s">
        <v>16</v>
      </c>
      <c r="J1660" s="4" t="s">
        <v>4</v>
      </c>
      <c r="K1660" s="4" t="s">
        <v>30</v>
      </c>
      <c r="L1660" s="9">
        <v>2</v>
      </c>
      <c r="M1660" s="6">
        <v>104.02</v>
      </c>
      <c r="N1660" s="7">
        <v>0</v>
      </c>
      <c r="O1660" s="6">
        <v>50.26</v>
      </c>
      <c r="P1660" s="6">
        <f t="shared" si="100"/>
        <v>208.04</v>
      </c>
      <c r="Q1660" s="6">
        <f t="shared" si="101"/>
        <v>100.52</v>
      </c>
      <c r="R1660" s="6">
        <f t="shared" si="102"/>
        <v>107.52</v>
      </c>
      <c r="S1660" s="8">
        <f t="shared" si="103"/>
        <v>0.51682368775235532</v>
      </c>
      <c r="T1660" s="5">
        <f>YEAR(SalesDataTable[[#This Row],[Order Date]])</f>
        <v>2026</v>
      </c>
    </row>
    <row r="1661" spans="1:20" ht="15.6">
      <c r="A1661" s="2">
        <v>2282</v>
      </c>
      <c r="B1661" s="3">
        <v>46250</v>
      </c>
      <c r="C1661" s="13">
        <f>YEAR(SalesDataTable[[#This Row],[Order Date]])</f>
        <v>2026</v>
      </c>
      <c r="D1661" s="4" t="str">
        <f>"Q"&amp;ROUNDUP(MONTH(SalesDataTable[[#This Row],[Order Date]])/3,0)</f>
        <v>Q3</v>
      </c>
      <c r="E1661" s="4" t="str">
        <f>TEXT(SalesDataTable[[#This Row],[Order Date]],"MMM")</f>
        <v>Aug</v>
      </c>
      <c r="F1661" s="4" t="s">
        <v>6</v>
      </c>
      <c r="G1661" s="4" t="s">
        <v>27</v>
      </c>
      <c r="H1661" s="4" t="s">
        <v>8</v>
      </c>
      <c r="I1661" s="4" t="s">
        <v>16</v>
      </c>
      <c r="J1661" s="4" t="s">
        <v>9</v>
      </c>
      <c r="K1661" s="4" t="s">
        <v>10</v>
      </c>
      <c r="L1661" s="9">
        <v>8</v>
      </c>
      <c r="M1661" s="6">
        <v>92.71</v>
      </c>
      <c r="N1661" s="7">
        <v>0.1</v>
      </c>
      <c r="O1661" s="6">
        <v>44.83</v>
      </c>
      <c r="P1661" s="6">
        <f t="shared" si="100"/>
        <v>667.51199999999994</v>
      </c>
      <c r="Q1661" s="6">
        <f t="shared" si="101"/>
        <v>358.64</v>
      </c>
      <c r="R1661" s="6">
        <f t="shared" si="102"/>
        <v>308.87199999999996</v>
      </c>
      <c r="S1661" s="8">
        <f t="shared" si="103"/>
        <v>0.46272126943036229</v>
      </c>
      <c r="T1661" s="5">
        <f>YEAR(SalesDataTable[[#This Row],[Order Date]])</f>
        <v>2026</v>
      </c>
    </row>
    <row r="1662" spans="1:20" ht="15.6">
      <c r="A1662" s="2">
        <v>2426</v>
      </c>
      <c r="B1662" s="3">
        <v>46250</v>
      </c>
      <c r="C1662" s="13">
        <f>YEAR(SalesDataTable[[#This Row],[Order Date]])</f>
        <v>2026</v>
      </c>
      <c r="D1662" s="4" t="str">
        <f>"Q"&amp;ROUNDUP(MONTH(SalesDataTable[[#This Row],[Order Date]])/3,0)</f>
        <v>Q3</v>
      </c>
      <c r="E1662" s="4" t="str">
        <f>TEXT(SalesDataTable[[#This Row],[Order Date]],"MMM")</f>
        <v>Aug</v>
      </c>
      <c r="F1662" s="4" t="s">
        <v>6</v>
      </c>
      <c r="G1662" s="4" t="s">
        <v>43</v>
      </c>
      <c r="H1662" s="4" t="s">
        <v>2</v>
      </c>
      <c r="I1662" s="4" t="s">
        <v>13</v>
      </c>
      <c r="J1662" s="4" t="s">
        <v>9</v>
      </c>
      <c r="K1662" s="4" t="s">
        <v>10</v>
      </c>
      <c r="L1662" s="9">
        <v>1</v>
      </c>
      <c r="M1662" s="6">
        <v>90.58</v>
      </c>
      <c r="N1662" s="7">
        <v>0</v>
      </c>
      <c r="O1662" s="6">
        <v>44.53</v>
      </c>
      <c r="P1662" s="6">
        <f t="shared" si="100"/>
        <v>90.58</v>
      </c>
      <c r="Q1662" s="6">
        <f t="shared" si="101"/>
        <v>44.53</v>
      </c>
      <c r="R1662" s="6">
        <f t="shared" si="102"/>
        <v>46.05</v>
      </c>
      <c r="S1662" s="8">
        <f t="shared" si="103"/>
        <v>0.50839037315080593</v>
      </c>
      <c r="T1662" s="5">
        <f>YEAR(SalesDataTable[[#This Row],[Order Date]])</f>
        <v>2026</v>
      </c>
    </row>
    <row r="1663" spans="1:20" ht="15.6">
      <c r="A1663" s="2">
        <v>2534</v>
      </c>
      <c r="B1663" s="3">
        <v>46250</v>
      </c>
      <c r="C1663" s="13">
        <f>YEAR(SalesDataTable[[#This Row],[Order Date]])</f>
        <v>2026</v>
      </c>
      <c r="D1663" s="4" t="str">
        <f>"Q"&amp;ROUNDUP(MONTH(SalesDataTable[[#This Row],[Order Date]])/3,0)</f>
        <v>Q3</v>
      </c>
      <c r="E1663" s="4" t="str">
        <f>TEXT(SalesDataTable[[#This Row],[Order Date]],"MMM")</f>
        <v>Aug</v>
      </c>
      <c r="F1663" s="4" t="s">
        <v>6</v>
      </c>
      <c r="G1663" s="4" t="s">
        <v>49</v>
      </c>
      <c r="H1663" s="4" t="s">
        <v>2</v>
      </c>
      <c r="I1663" s="4" t="s">
        <v>13</v>
      </c>
      <c r="J1663" s="4" t="s">
        <v>23</v>
      </c>
      <c r="K1663" s="4" t="s">
        <v>51</v>
      </c>
      <c r="L1663" s="9">
        <v>1</v>
      </c>
      <c r="M1663" s="6">
        <v>120.22</v>
      </c>
      <c r="N1663" s="7">
        <v>0</v>
      </c>
      <c r="O1663" s="6">
        <v>62.31</v>
      </c>
      <c r="P1663" s="6">
        <f t="shared" si="100"/>
        <v>120.22</v>
      </c>
      <c r="Q1663" s="6">
        <f t="shared" si="101"/>
        <v>62.31</v>
      </c>
      <c r="R1663" s="6">
        <f t="shared" si="102"/>
        <v>57.91</v>
      </c>
      <c r="S1663" s="8">
        <f t="shared" si="103"/>
        <v>0.48170021627017134</v>
      </c>
      <c r="T1663" s="5">
        <f>YEAR(SalesDataTable[[#This Row],[Order Date]])</f>
        <v>2026</v>
      </c>
    </row>
    <row r="1664" spans="1:20" ht="15.6">
      <c r="A1664" s="2">
        <v>2948</v>
      </c>
      <c r="B1664" s="3">
        <v>46250</v>
      </c>
      <c r="C1664" s="13">
        <f>YEAR(SalesDataTable[[#This Row],[Order Date]])</f>
        <v>2026</v>
      </c>
      <c r="D1664" s="4" t="str">
        <f>"Q"&amp;ROUNDUP(MONTH(SalesDataTable[[#This Row],[Order Date]])/3,0)</f>
        <v>Q3</v>
      </c>
      <c r="E1664" s="4" t="str">
        <f>TEXT(SalesDataTable[[#This Row],[Order Date]],"MMM")</f>
        <v>Aug</v>
      </c>
      <c r="F1664" s="4" t="s">
        <v>11</v>
      </c>
      <c r="G1664" s="4" t="s">
        <v>12</v>
      </c>
      <c r="H1664" s="4" t="s">
        <v>19</v>
      </c>
      <c r="I1664" s="4" t="s">
        <v>13</v>
      </c>
      <c r="J1664" s="4" t="s">
        <v>14</v>
      </c>
      <c r="K1664" s="4" t="s">
        <v>15</v>
      </c>
      <c r="L1664" s="9">
        <v>3</v>
      </c>
      <c r="M1664" s="6">
        <v>36.35</v>
      </c>
      <c r="N1664" s="7">
        <v>0</v>
      </c>
      <c r="O1664" s="6">
        <v>13.42</v>
      </c>
      <c r="P1664" s="6">
        <f t="shared" si="100"/>
        <v>109.05000000000001</v>
      </c>
      <c r="Q1664" s="6">
        <f t="shared" si="101"/>
        <v>40.26</v>
      </c>
      <c r="R1664" s="6">
        <f t="shared" si="102"/>
        <v>68.79000000000002</v>
      </c>
      <c r="S1664" s="8">
        <f t="shared" si="103"/>
        <v>0.63081155433287495</v>
      </c>
      <c r="T1664" s="5">
        <f>YEAR(SalesDataTable[[#This Row],[Order Date]])</f>
        <v>2026</v>
      </c>
    </row>
    <row r="1665" spans="1:20" ht="15.6">
      <c r="A1665" s="2">
        <v>3141</v>
      </c>
      <c r="B1665" s="3">
        <v>46250</v>
      </c>
      <c r="C1665" s="13">
        <f>YEAR(SalesDataTable[[#This Row],[Order Date]])</f>
        <v>2026</v>
      </c>
      <c r="D1665" s="4" t="str">
        <f>"Q"&amp;ROUNDUP(MONTH(SalesDataTable[[#This Row],[Order Date]])/3,0)</f>
        <v>Q3</v>
      </c>
      <c r="E1665" s="4" t="str">
        <f>TEXT(SalesDataTable[[#This Row],[Order Date]],"MMM")</f>
        <v>Aug</v>
      </c>
      <c r="F1665" s="4" t="s">
        <v>6</v>
      </c>
      <c r="G1665" s="4" t="s">
        <v>43</v>
      </c>
      <c r="H1665" s="4" t="s">
        <v>28</v>
      </c>
      <c r="I1665" s="4" t="s">
        <v>3</v>
      </c>
      <c r="J1665" s="4" t="s">
        <v>23</v>
      </c>
      <c r="K1665" s="4" t="s">
        <v>29</v>
      </c>
      <c r="L1665" s="9">
        <v>2</v>
      </c>
      <c r="M1665" s="6">
        <v>195.28</v>
      </c>
      <c r="N1665" s="7">
        <v>0</v>
      </c>
      <c r="O1665" s="6">
        <v>102.24</v>
      </c>
      <c r="P1665" s="6">
        <f t="shared" si="100"/>
        <v>390.56</v>
      </c>
      <c r="Q1665" s="6">
        <f t="shared" si="101"/>
        <v>204.48</v>
      </c>
      <c r="R1665" s="6">
        <f t="shared" si="102"/>
        <v>186.08</v>
      </c>
      <c r="S1665" s="8">
        <f t="shared" si="103"/>
        <v>0.4764440802949611</v>
      </c>
      <c r="T1665" s="5">
        <f>YEAR(SalesDataTable[[#This Row],[Order Date]])</f>
        <v>2026</v>
      </c>
    </row>
    <row r="1666" spans="1:20" ht="15.6">
      <c r="A1666" s="2">
        <v>3935</v>
      </c>
      <c r="B1666" s="3">
        <v>46250</v>
      </c>
      <c r="C1666" s="13">
        <f>YEAR(SalesDataTable[[#This Row],[Order Date]])</f>
        <v>2026</v>
      </c>
      <c r="D1666" s="4" t="str">
        <f>"Q"&amp;ROUNDUP(MONTH(SalesDataTable[[#This Row],[Order Date]])/3,0)</f>
        <v>Q3</v>
      </c>
      <c r="E1666" s="4" t="str">
        <f>TEXT(SalesDataTable[[#This Row],[Order Date]],"MMM")</f>
        <v>Aug</v>
      </c>
      <c r="F1666" s="4" t="s">
        <v>11</v>
      </c>
      <c r="G1666" s="4" t="s">
        <v>52</v>
      </c>
      <c r="H1666" s="4" t="s">
        <v>28</v>
      </c>
      <c r="I1666" s="4" t="s">
        <v>3</v>
      </c>
      <c r="J1666" s="4" t="s">
        <v>14</v>
      </c>
      <c r="K1666" s="4" t="s">
        <v>32</v>
      </c>
      <c r="L1666" s="9">
        <v>4</v>
      </c>
      <c r="M1666" s="6">
        <v>46.05</v>
      </c>
      <c r="N1666" s="7">
        <v>0</v>
      </c>
      <c r="O1666" s="6">
        <v>18.75</v>
      </c>
      <c r="P1666" s="6">
        <f t="shared" ref="P1666:P1729" si="104">L1666*M1666*(1-N1666)</f>
        <v>184.2</v>
      </c>
      <c r="Q1666" s="6">
        <f t="shared" ref="Q1666:Q1729" si="105">L1666*O1666</f>
        <v>75</v>
      </c>
      <c r="R1666" s="6">
        <f t="shared" ref="R1666:R1729" si="106">P1666-Q1666</f>
        <v>109.19999999999999</v>
      </c>
      <c r="S1666" s="8">
        <f t="shared" ref="S1666:S1729" si="107">IFERROR(R1666/P1666,0)</f>
        <v>0.5928338762214983</v>
      </c>
      <c r="T1666" s="5">
        <f>YEAR(SalesDataTable[[#This Row],[Order Date]])</f>
        <v>2026</v>
      </c>
    </row>
    <row r="1667" spans="1:20" ht="15.6">
      <c r="A1667" s="2">
        <v>4636</v>
      </c>
      <c r="B1667" s="3">
        <v>46250</v>
      </c>
      <c r="C1667" s="13">
        <f>YEAR(SalesDataTable[[#This Row],[Order Date]])</f>
        <v>2026</v>
      </c>
      <c r="D1667" s="4" t="str">
        <f>"Q"&amp;ROUNDUP(MONTH(SalesDataTable[[#This Row],[Order Date]])/3,0)</f>
        <v>Q3</v>
      </c>
      <c r="E1667" s="4" t="str">
        <f>TEXT(SalesDataTable[[#This Row],[Order Date]],"MMM")</f>
        <v>Aug</v>
      </c>
      <c r="F1667" s="4" t="s">
        <v>0</v>
      </c>
      <c r="G1667" s="4" t="s">
        <v>1</v>
      </c>
      <c r="H1667" s="4" t="s">
        <v>19</v>
      </c>
      <c r="I1667" s="4" t="s">
        <v>3</v>
      </c>
      <c r="J1667" s="4" t="s">
        <v>23</v>
      </c>
      <c r="K1667" s="4" t="s">
        <v>40</v>
      </c>
      <c r="L1667" s="9">
        <v>1</v>
      </c>
      <c r="M1667" s="6">
        <v>81.040000000000006</v>
      </c>
      <c r="N1667" s="7">
        <v>0.1</v>
      </c>
      <c r="O1667" s="6">
        <v>39.29</v>
      </c>
      <c r="P1667" s="6">
        <f t="shared" si="104"/>
        <v>72.936000000000007</v>
      </c>
      <c r="Q1667" s="6">
        <f t="shared" si="105"/>
        <v>39.29</v>
      </c>
      <c r="R1667" s="6">
        <f t="shared" si="106"/>
        <v>33.646000000000008</v>
      </c>
      <c r="S1667" s="8">
        <f t="shared" si="107"/>
        <v>0.46130854447735009</v>
      </c>
      <c r="T1667" s="5">
        <f>YEAR(SalesDataTable[[#This Row],[Order Date]])</f>
        <v>2026</v>
      </c>
    </row>
    <row r="1668" spans="1:20" ht="15.6">
      <c r="A1668" s="2">
        <v>4895</v>
      </c>
      <c r="B1668" s="3">
        <v>46250</v>
      </c>
      <c r="C1668" s="13">
        <f>YEAR(SalesDataTable[[#This Row],[Order Date]])</f>
        <v>2026</v>
      </c>
      <c r="D1668" s="4" t="str">
        <f>"Q"&amp;ROUNDUP(MONTH(SalesDataTable[[#This Row],[Order Date]])/3,0)</f>
        <v>Q3</v>
      </c>
      <c r="E1668" s="4" t="str">
        <f>TEXT(SalesDataTable[[#This Row],[Order Date]],"MMM")</f>
        <v>Aug</v>
      </c>
      <c r="F1668" s="4" t="s">
        <v>0</v>
      </c>
      <c r="G1668" s="4" t="s">
        <v>50</v>
      </c>
      <c r="H1668" s="4" t="s">
        <v>19</v>
      </c>
      <c r="I1668" s="4" t="s">
        <v>16</v>
      </c>
      <c r="J1668" s="4" t="s">
        <v>23</v>
      </c>
      <c r="K1668" s="4" t="s">
        <v>29</v>
      </c>
      <c r="L1668" s="9">
        <v>1</v>
      </c>
      <c r="M1668" s="6">
        <v>191.12</v>
      </c>
      <c r="N1668" s="7">
        <v>0.05</v>
      </c>
      <c r="O1668" s="6">
        <v>106.14</v>
      </c>
      <c r="P1668" s="6">
        <f t="shared" si="104"/>
        <v>181.56399999999999</v>
      </c>
      <c r="Q1668" s="6">
        <f t="shared" si="105"/>
        <v>106.14</v>
      </c>
      <c r="R1668" s="6">
        <f t="shared" si="106"/>
        <v>75.423999999999992</v>
      </c>
      <c r="S1668" s="8">
        <f t="shared" si="107"/>
        <v>0.41541274702033443</v>
      </c>
      <c r="T1668" s="5">
        <f>YEAR(SalesDataTable[[#This Row],[Order Date]])</f>
        <v>2026</v>
      </c>
    </row>
    <row r="1669" spans="1:20" ht="15.6">
      <c r="A1669" s="2">
        <v>5029</v>
      </c>
      <c r="B1669" s="3">
        <v>46250</v>
      </c>
      <c r="C1669" s="13">
        <f>YEAR(SalesDataTable[[#This Row],[Order Date]])</f>
        <v>2026</v>
      </c>
      <c r="D1669" s="4" t="str">
        <f>"Q"&amp;ROUNDUP(MONTH(SalesDataTable[[#This Row],[Order Date]])/3,0)</f>
        <v>Q3</v>
      </c>
      <c r="E1669" s="4" t="str">
        <f>TEXT(SalesDataTable[[#This Row],[Order Date]],"MMM")</f>
        <v>Aug</v>
      </c>
      <c r="F1669" s="4" t="s">
        <v>0</v>
      </c>
      <c r="G1669" s="4" t="s">
        <v>50</v>
      </c>
      <c r="H1669" s="4" t="s">
        <v>2</v>
      </c>
      <c r="I1669" s="4" t="s">
        <v>13</v>
      </c>
      <c r="J1669" s="4" t="s">
        <v>9</v>
      </c>
      <c r="K1669" s="4" t="s">
        <v>37</v>
      </c>
      <c r="L1669" s="9">
        <v>1</v>
      </c>
      <c r="M1669" s="6">
        <v>156.19</v>
      </c>
      <c r="N1669" s="7">
        <v>0</v>
      </c>
      <c r="O1669" s="6">
        <v>79.239999999999995</v>
      </c>
      <c r="P1669" s="6">
        <f t="shared" si="104"/>
        <v>156.19</v>
      </c>
      <c r="Q1669" s="6">
        <f t="shared" si="105"/>
        <v>79.239999999999995</v>
      </c>
      <c r="R1669" s="6">
        <f t="shared" si="106"/>
        <v>76.95</v>
      </c>
      <c r="S1669" s="8">
        <f t="shared" si="107"/>
        <v>0.49266918496702738</v>
      </c>
      <c r="T1669" s="5">
        <f>YEAR(SalesDataTable[[#This Row],[Order Date]])</f>
        <v>2026</v>
      </c>
    </row>
    <row r="1670" spans="1:20" ht="15.6">
      <c r="A1670" s="2">
        <v>1965</v>
      </c>
      <c r="B1670" s="3">
        <v>46251</v>
      </c>
      <c r="C1670" s="13">
        <f>YEAR(SalesDataTable[[#This Row],[Order Date]])</f>
        <v>2026</v>
      </c>
      <c r="D1670" s="4" t="str">
        <f>"Q"&amp;ROUNDUP(MONTH(SalesDataTable[[#This Row],[Order Date]])/3,0)</f>
        <v>Q3</v>
      </c>
      <c r="E1670" s="4" t="str">
        <f>TEXT(SalesDataTable[[#This Row],[Order Date]],"MMM")</f>
        <v>Aug</v>
      </c>
      <c r="F1670" s="4" t="s">
        <v>6</v>
      </c>
      <c r="G1670" s="4" t="s">
        <v>41</v>
      </c>
      <c r="H1670" s="4" t="s">
        <v>2</v>
      </c>
      <c r="I1670" s="4" t="s">
        <v>3</v>
      </c>
      <c r="J1670" s="4" t="s">
        <v>14</v>
      </c>
      <c r="K1670" s="4" t="s">
        <v>15</v>
      </c>
      <c r="L1670" s="9">
        <v>4</v>
      </c>
      <c r="M1670" s="6">
        <v>36.93</v>
      </c>
      <c r="N1670" s="7">
        <v>0</v>
      </c>
      <c r="O1670" s="6">
        <v>13.36</v>
      </c>
      <c r="P1670" s="6">
        <f t="shared" si="104"/>
        <v>147.72</v>
      </c>
      <c r="Q1670" s="6">
        <f t="shared" si="105"/>
        <v>53.44</v>
      </c>
      <c r="R1670" s="6">
        <f t="shared" si="106"/>
        <v>94.28</v>
      </c>
      <c r="S1670" s="8">
        <f t="shared" si="107"/>
        <v>0.63823449769834828</v>
      </c>
      <c r="T1670" s="5">
        <f>YEAR(SalesDataTable[[#This Row],[Order Date]])</f>
        <v>2026</v>
      </c>
    </row>
    <row r="1671" spans="1:20" ht="15.6">
      <c r="A1671" s="2">
        <v>3647</v>
      </c>
      <c r="B1671" s="3">
        <v>46251</v>
      </c>
      <c r="C1671" s="13">
        <f>YEAR(SalesDataTable[[#This Row],[Order Date]])</f>
        <v>2026</v>
      </c>
      <c r="D1671" s="4" t="str">
        <f>"Q"&amp;ROUNDUP(MONTH(SalesDataTable[[#This Row],[Order Date]])/3,0)</f>
        <v>Q3</v>
      </c>
      <c r="E1671" s="4" t="str">
        <f>TEXT(SalesDataTable[[#This Row],[Order Date]],"MMM")</f>
        <v>Aug</v>
      </c>
      <c r="F1671" s="4" t="s">
        <v>6</v>
      </c>
      <c r="G1671" s="4" t="s">
        <v>43</v>
      </c>
      <c r="H1671" s="4" t="s">
        <v>19</v>
      </c>
      <c r="I1671" s="4" t="s">
        <v>3</v>
      </c>
      <c r="J1671" s="4" t="s">
        <v>4</v>
      </c>
      <c r="K1671" s="4" t="s">
        <v>30</v>
      </c>
      <c r="L1671" s="9">
        <v>3</v>
      </c>
      <c r="M1671" s="6">
        <v>104.96</v>
      </c>
      <c r="N1671" s="7">
        <v>0.05</v>
      </c>
      <c r="O1671" s="6">
        <v>51.66</v>
      </c>
      <c r="P1671" s="6">
        <f t="shared" si="104"/>
        <v>299.13599999999997</v>
      </c>
      <c r="Q1671" s="6">
        <f t="shared" si="105"/>
        <v>154.97999999999999</v>
      </c>
      <c r="R1671" s="6">
        <f t="shared" si="106"/>
        <v>144.15599999999998</v>
      </c>
      <c r="S1671" s="8">
        <f t="shared" si="107"/>
        <v>0.48190789473684209</v>
      </c>
      <c r="T1671" s="5">
        <f>YEAR(SalesDataTable[[#This Row],[Order Date]])</f>
        <v>2026</v>
      </c>
    </row>
    <row r="1672" spans="1:20" ht="15.6">
      <c r="A1672" s="2">
        <v>3918</v>
      </c>
      <c r="B1672" s="3">
        <v>46251</v>
      </c>
      <c r="C1672" s="13">
        <f>YEAR(SalesDataTable[[#This Row],[Order Date]])</f>
        <v>2026</v>
      </c>
      <c r="D1672" s="4" t="str">
        <f>"Q"&amp;ROUNDUP(MONTH(SalesDataTable[[#This Row],[Order Date]])/3,0)</f>
        <v>Q3</v>
      </c>
      <c r="E1672" s="4" t="str">
        <f>TEXT(SalesDataTable[[#This Row],[Order Date]],"MMM")</f>
        <v>Aug</v>
      </c>
      <c r="F1672" s="4" t="s">
        <v>6</v>
      </c>
      <c r="G1672" s="4" t="s">
        <v>7</v>
      </c>
      <c r="H1672" s="4" t="s">
        <v>28</v>
      </c>
      <c r="I1672" s="4" t="s">
        <v>13</v>
      </c>
      <c r="J1672" s="4" t="s">
        <v>14</v>
      </c>
      <c r="K1672" s="4" t="s">
        <v>48</v>
      </c>
      <c r="L1672" s="9">
        <v>3</v>
      </c>
      <c r="M1672" s="6">
        <v>168.51</v>
      </c>
      <c r="N1672" s="7">
        <v>0</v>
      </c>
      <c r="O1672" s="6">
        <v>85.34</v>
      </c>
      <c r="P1672" s="6">
        <f t="shared" si="104"/>
        <v>505.53</v>
      </c>
      <c r="Q1672" s="6">
        <f t="shared" si="105"/>
        <v>256.02</v>
      </c>
      <c r="R1672" s="6">
        <f t="shared" si="106"/>
        <v>249.51</v>
      </c>
      <c r="S1672" s="8">
        <f t="shared" si="107"/>
        <v>0.49356121298439265</v>
      </c>
      <c r="T1672" s="5">
        <f>YEAR(SalesDataTable[[#This Row],[Order Date]])</f>
        <v>2026</v>
      </c>
    </row>
    <row r="1673" spans="1:20" ht="15.6">
      <c r="A1673" s="2">
        <v>4256</v>
      </c>
      <c r="B1673" s="3">
        <v>46251</v>
      </c>
      <c r="C1673" s="13">
        <f>YEAR(SalesDataTable[[#This Row],[Order Date]])</f>
        <v>2026</v>
      </c>
      <c r="D1673" s="4" t="str">
        <f>"Q"&amp;ROUNDUP(MONTH(SalesDataTable[[#This Row],[Order Date]])/3,0)</f>
        <v>Q3</v>
      </c>
      <c r="E1673" s="4" t="str">
        <f>TEXT(SalesDataTable[[#This Row],[Order Date]],"MMM")</f>
        <v>Aug</v>
      </c>
      <c r="F1673" s="4" t="s">
        <v>6</v>
      </c>
      <c r="G1673" s="4" t="s">
        <v>43</v>
      </c>
      <c r="H1673" s="4" t="s">
        <v>19</v>
      </c>
      <c r="I1673" s="4" t="s">
        <v>13</v>
      </c>
      <c r="J1673" s="4" t="s">
        <v>14</v>
      </c>
      <c r="K1673" s="4" t="s">
        <v>32</v>
      </c>
      <c r="L1673" s="9">
        <v>1</v>
      </c>
      <c r="M1673" s="6">
        <v>46.44</v>
      </c>
      <c r="N1673" s="7">
        <v>0.05</v>
      </c>
      <c r="O1673" s="6">
        <v>18.59</v>
      </c>
      <c r="P1673" s="6">
        <f t="shared" si="104"/>
        <v>44.117999999999995</v>
      </c>
      <c r="Q1673" s="6">
        <f t="shared" si="105"/>
        <v>18.59</v>
      </c>
      <c r="R1673" s="6">
        <f t="shared" si="106"/>
        <v>25.527999999999995</v>
      </c>
      <c r="S1673" s="8">
        <f t="shared" si="107"/>
        <v>0.57863003762636556</v>
      </c>
      <c r="T1673" s="5">
        <f>YEAR(SalesDataTable[[#This Row],[Order Date]])</f>
        <v>2026</v>
      </c>
    </row>
    <row r="1674" spans="1:20" ht="15.6">
      <c r="A1674" s="2">
        <v>5087</v>
      </c>
      <c r="B1674" s="3">
        <v>46251</v>
      </c>
      <c r="C1674" s="13">
        <f>YEAR(SalesDataTable[[#This Row],[Order Date]])</f>
        <v>2026</v>
      </c>
      <c r="D1674" s="4" t="str">
        <f>"Q"&amp;ROUNDUP(MONTH(SalesDataTable[[#This Row],[Order Date]])/3,0)</f>
        <v>Q3</v>
      </c>
      <c r="E1674" s="4" t="str">
        <f>TEXT(SalesDataTable[[#This Row],[Order Date]],"MMM")</f>
        <v>Aug</v>
      </c>
      <c r="F1674" s="4" t="s">
        <v>0</v>
      </c>
      <c r="G1674" s="4" t="s">
        <v>1</v>
      </c>
      <c r="H1674" s="4" t="s">
        <v>2</v>
      </c>
      <c r="I1674" s="4" t="s">
        <v>13</v>
      </c>
      <c r="J1674" s="4" t="s">
        <v>9</v>
      </c>
      <c r="K1674" s="4" t="s">
        <v>46</v>
      </c>
      <c r="L1674" s="9">
        <v>1</v>
      </c>
      <c r="M1674" s="6">
        <v>69.900000000000006</v>
      </c>
      <c r="N1674" s="7">
        <v>0.1</v>
      </c>
      <c r="O1674" s="6">
        <v>31.43</v>
      </c>
      <c r="P1674" s="6">
        <f t="shared" si="104"/>
        <v>62.910000000000004</v>
      </c>
      <c r="Q1674" s="6">
        <f t="shared" si="105"/>
        <v>31.43</v>
      </c>
      <c r="R1674" s="6">
        <f t="shared" si="106"/>
        <v>31.480000000000004</v>
      </c>
      <c r="S1674" s="8">
        <f t="shared" si="107"/>
        <v>0.50039739310125575</v>
      </c>
      <c r="T1674" s="5">
        <f>YEAR(SalesDataTable[[#This Row],[Order Date]])</f>
        <v>2026</v>
      </c>
    </row>
    <row r="1675" spans="1:20" ht="15.6">
      <c r="A1675" s="2">
        <v>1921</v>
      </c>
      <c r="B1675" s="3">
        <v>46252</v>
      </c>
      <c r="C1675" s="13">
        <f>YEAR(SalesDataTable[[#This Row],[Order Date]])</f>
        <v>2026</v>
      </c>
      <c r="D1675" s="4" t="str">
        <f>"Q"&amp;ROUNDUP(MONTH(SalesDataTable[[#This Row],[Order Date]])/3,0)</f>
        <v>Q3</v>
      </c>
      <c r="E1675" s="4" t="str">
        <f>TEXT(SalesDataTable[[#This Row],[Order Date]],"MMM")</f>
        <v>Aug</v>
      </c>
      <c r="F1675" s="4" t="s">
        <v>20</v>
      </c>
      <c r="G1675" s="4" t="s">
        <v>47</v>
      </c>
      <c r="H1675" s="4" t="s">
        <v>2</v>
      </c>
      <c r="I1675" s="4" t="s">
        <v>13</v>
      </c>
      <c r="J1675" s="4" t="s">
        <v>4</v>
      </c>
      <c r="K1675" s="4" t="s">
        <v>26</v>
      </c>
      <c r="L1675" s="9">
        <v>2</v>
      </c>
      <c r="M1675" s="6">
        <v>39.83</v>
      </c>
      <c r="N1675" s="7">
        <v>0</v>
      </c>
      <c r="O1675" s="6">
        <v>17.18</v>
      </c>
      <c r="P1675" s="6">
        <f t="shared" si="104"/>
        <v>79.66</v>
      </c>
      <c r="Q1675" s="6">
        <f t="shared" si="105"/>
        <v>34.36</v>
      </c>
      <c r="R1675" s="6">
        <f t="shared" si="106"/>
        <v>45.3</v>
      </c>
      <c r="S1675" s="8">
        <f t="shared" si="107"/>
        <v>0.56866683404468987</v>
      </c>
      <c r="T1675" s="5">
        <f>YEAR(SalesDataTable[[#This Row],[Order Date]])</f>
        <v>2026</v>
      </c>
    </row>
    <row r="1676" spans="1:20" ht="15.6">
      <c r="A1676" s="2">
        <v>1966</v>
      </c>
      <c r="B1676" s="3">
        <v>46252</v>
      </c>
      <c r="C1676" s="13">
        <f>YEAR(SalesDataTable[[#This Row],[Order Date]])</f>
        <v>2026</v>
      </c>
      <c r="D1676" s="4" t="str">
        <f>"Q"&amp;ROUNDUP(MONTH(SalesDataTable[[#This Row],[Order Date]])/3,0)</f>
        <v>Q3</v>
      </c>
      <c r="E1676" s="4" t="str">
        <f>TEXT(SalesDataTable[[#This Row],[Order Date]],"MMM")</f>
        <v>Aug</v>
      </c>
      <c r="F1676" s="4" t="s">
        <v>0</v>
      </c>
      <c r="G1676" s="4" t="s">
        <v>36</v>
      </c>
      <c r="H1676" s="4" t="s">
        <v>2</v>
      </c>
      <c r="I1676" s="4" t="s">
        <v>13</v>
      </c>
      <c r="J1676" s="4" t="s">
        <v>14</v>
      </c>
      <c r="K1676" s="4" t="s">
        <v>15</v>
      </c>
      <c r="L1676" s="9">
        <v>2</v>
      </c>
      <c r="M1676" s="6">
        <v>36.020000000000003</v>
      </c>
      <c r="N1676" s="7">
        <v>0</v>
      </c>
      <c r="O1676" s="6">
        <v>13.87</v>
      </c>
      <c r="P1676" s="6">
        <f t="shared" si="104"/>
        <v>72.040000000000006</v>
      </c>
      <c r="Q1676" s="6">
        <f t="shared" si="105"/>
        <v>27.74</v>
      </c>
      <c r="R1676" s="6">
        <f t="shared" si="106"/>
        <v>44.300000000000011</v>
      </c>
      <c r="S1676" s="8">
        <f t="shared" si="107"/>
        <v>0.61493614658523055</v>
      </c>
      <c r="T1676" s="5">
        <f>YEAR(SalesDataTable[[#This Row],[Order Date]])</f>
        <v>2026</v>
      </c>
    </row>
    <row r="1677" spans="1:20" ht="15.6">
      <c r="A1677" s="2">
        <v>2431</v>
      </c>
      <c r="B1677" s="3">
        <v>46252</v>
      </c>
      <c r="C1677" s="13">
        <f>YEAR(SalesDataTable[[#This Row],[Order Date]])</f>
        <v>2026</v>
      </c>
      <c r="D1677" s="4" t="str">
        <f>"Q"&amp;ROUNDUP(MONTH(SalesDataTable[[#This Row],[Order Date]])/3,0)</f>
        <v>Q3</v>
      </c>
      <c r="E1677" s="4" t="str">
        <f>TEXT(SalesDataTable[[#This Row],[Order Date]],"MMM")</f>
        <v>Aug</v>
      </c>
      <c r="F1677" s="4" t="s">
        <v>0</v>
      </c>
      <c r="G1677" s="4" t="s">
        <v>50</v>
      </c>
      <c r="H1677" s="4" t="s">
        <v>28</v>
      </c>
      <c r="I1677" s="4" t="s">
        <v>16</v>
      </c>
      <c r="J1677" s="4" t="s">
        <v>34</v>
      </c>
      <c r="K1677" s="4" t="s">
        <v>38</v>
      </c>
      <c r="L1677" s="9">
        <v>3</v>
      </c>
      <c r="M1677" s="6">
        <v>125.31</v>
      </c>
      <c r="N1677" s="7">
        <v>0</v>
      </c>
      <c r="O1677" s="6">
        <v>67.64</v>
      </c>
      <c r="P1677" s="6">
        <f t="shared" si="104"/>
        <v>375.93</v>
      </c>
      <c r="Q1677" s="6">
        <f t="shared" si="105"/>
        <v>202.92000000000002</v>
      </c>
      <c r="R1677" s="6">
        <f t="shared" si="106"/>
        <v>173.01</v>
      </c>
      <c r="S1677" s="8">
        <f t="shared" si="107"/>
        <v>0.46021865772883247</v>
      </c>
      <c r="T1677" s="5">
        <f>YEAR(SalesDataTable[[#This Row],[Order Date]])</f>
        <v>2026</v>
      </c>
    </row>
    <row r="1678" spans="1:20" ht="15.6">
      <c r="A1678" s="2">
        <v>3676</v>
      </c>
      <c r="B1678" s="3">
        <v>46252</v>
      </c>
      <c r="C1678" s="13">
        <f>YEAR(SalesDataTable[[#This Row],[Order Date]])</f>
        <v>2026</v>
      </c>
      <c r="D1678" s="4" t="str">
        <f>"Q"&amp;ROUNDUP(MONTH(SalesDataTable[[#This Row],[Order Date]])/3,0)</f>
        <v>Q3</v>
      </c>
      <c r="E1678" s="4" t="str">
        <f>TEXT(SalesDataTable[[#This Row],[Order Date]],"MMM")</f>
        <v>Aug</v>
      </c>
      <c r="F1678" s="4" t="s">
        <v>6</v>
      </c>
      <c r="G1678" s="4" t="s">
        <v>43</v>
      </c>
      <c r="H1678" s="4" t="s">
        <v>2</v>
      </c>
      <c r="I1678" s="4" t="s">
        <v>3</v>
      </c>
      <c r="J1678" s="4" t="s">
        <v>9</v>
      </c>
      <c r="K1678" s="4" t="s">
        <v>10</v>
      </c>
      <c r="L1678" s="9">
        <v>3</v>
      </c>
      <c r="M1678" s="6">
        <v>92.5</v>
      </c>
      <c r="N1678" s="7">
        <v>0.1</v>
      </c>
      <c r="O1678" s="6">
        <v>46.38</v>
      </c>
      <c r="P1678" s="6">
        <f t="shared" si="104"/>
        <v>249.75</v>
      </c>
      <c r="Q1678" s="6">
        <f t="shared" si="105"/>
        <v>139.14000000000001</v>
      </c>
      <c r="R1678" s="6">
        <f t="shared" si="106"/>
        <v>110.60999999999999</v>
      </c>
      <c r="S1678" s="8">
        <f t="shared" si="107"/>
        <v>0.4428828828828828</v>
      </c>
      <c r="T1678" s="5">
        <f>YEAR(SalesDataTable[[#This Row],[Order Date]])</f>
        <v>2026</v>
      </c>
    </row>
    <row r="1679" spans="1:20" ht="15.6">
      <c r="A1679" s="2">
        <v>3972</v>
      </c>
      <c r="B1679" s="3">
        <v>46252</v>
      </c>
      <c r="C1679" s="13">
        <f>YEAR(SalesDataTable[[#This Row],[Order Date]])</f>
        <v>2026</v>
      </c>
      <c r="D1679" s="4" t="str">
        <f>"Q"&amp;ROUNDUP(MONTH(SalesDataTable[[#This Row],[Order Date]])/3,0)</f>
        <v>Q3</v>
      </c>
      <c r="E1679" s="4" t="str">
        <f>TEXT(SalesDataTable[[#This Row],[Order Date]],"MMM")</f>
        <v>Aug</v>
      </c>
      <c r="F1679" s="4" t="s">
        <v>6</v>
      </c>
      <c r="G1679" s="4" t="s">
        <v>7</v>
      </c>
      <c r="H1679" s="4" t="s">
        <v>8</v>
      </c>
      <c r="I1679" s="4" t="s">
        <v>16</v>
      </c>
      <c r="J1679" s="4" t="s">
        <v>4</v>
      </c>
      <c r="K1679" s="4" t="s">
        <v>30</v>
      </c>
      <c r="L1679" s="9">
        <v>5</v>
      </c>
      <c r="M1679" s="6">
        <v>100.48</v>
      </c>
      <c r="N1679" s="7">
        <v>0.1</v>
      </c>
      <c r="O1679" s="6">
        <v>49.67</v>
      </c>
      <c r="P1679" s="6">
        <f t="shared" si="104"/>
        <v>452.16</v>
      </c>
      <c r="Q1679" s="6">
        <f t="shared" si="105"/>
        <v>248.35000000000002</v>
      </c>
      <c r="R1679" s="6">
        <f t="shared" si="106"/>
        <v>203.81</v>
      </c>
      <c r="S1679" s="8">
        <f t="shared" si="107"/>
        <v>0.45074752300070769</v>
      </c>
      <c r="T1679" s="5">
        <f>YEAR(SalesDataTable[[#This Row],[Order Date]])</f>
        <v>2026</v>
      </c>
    </row>
    <row r="1680" spans="1:20" ht="15.6">
      <c r="A1680" s="2">
        <v>4056</v>
      </c>
      <c r="B1680" s="3">
        <v>46252</v>
      </c>
      <c r="C1680" s="13">
        <f>YEAR(SalesDataTable[[#This Row],[Order Date]])</f>
        <v>2026</v>
      </c>
      <c r="D1680" s="4" t="str">
        <f>"Q"&amp;ROUNDUP(MONTH(SalesDataTable[[#This Row],[Order Date]])/3,0)</f>
        <v>Q3</v>
      </c>
      <c r="E1680" s="4" t="str">
        <f>TEXT(SalesDataTable[[#This Row],[Order Date]],"MMM")</f>
        <v>Aug</v>
      </c>
      <c r="F1680" s="4" t="s">
        <v>0</v>
      </c>
      <c r="G1680" s="4" t="s">
        <v>50</v>
      </c>
      <c r="H1680" s="4" t="s">
        <v>28</v>
      </c>
      <c r="I1680" s="4" t="s">
        <v>13</v>
      </c>
      <c r="J1680" s="4" t="s">
        <v>23</v>
      </c>
      <c r="K1680" s="4" t="s">
        <v>40</v>
      </c>
      <c r="L1680" s="9">
        <v>2</v>
      </c>
      <c r="M1680" s="6">
        <v>79.78</v>
      </c>
      <c r="N1680" s="7">
        <v>0</v>
      </c>
      <c r="O1680" s="6">
        <v>38.770000000000003</v>
      </c>
      <c r="P1680" s="6">
        <f t="shared" si="104"/>
        <v>159.56</v>
      </c>
      <c r="Q1680" s="6">
        <f t="shared" si="105"/>
        <v>77.540000000000006</v>
      </c>
      <c r="R1680" s="6">
        <f t="shared" si="106"/>
        <v>82.02</v>
      </c>
      <c r="S1680" s="8">
        <f t="shared" si="107"/>
        <v>0.51403860616695907</v>
      </c>
      <c r="T1680" s="5">
        <f>YEAR(SalesDataTable[[#This Row],[Order Date]])</f>
        <v>2026</v>
      </c>
    </row>
    <row r="1681" spans="1:20" ht="15.6">
      <c r="A1681" s="2">
        <v>4471</v>
      </c>
      <c r="B1681" s="3">
        <v>46252</v>
      </c>
      <c r="C1681" s="13">
        <f>YEAR(SalesDataTable[[#This Row],[Order Date]])</f>
        <v>2026</v>
      </c>
      <c r="D1681" s="4" t="str">
        <f>"Q"&amp;ROUNDUP(MONTH(SalesDataTable[[#This Row],[Order Date]])/3,0)</f>
        <v>Q3</v>
      </c>
      <c r="E1681" s="4" t="str">
        <f>TEXT(SalesDataTable[[#This Row],[Order Date]],"MMM")</f>
        <v>Aug</v>
      </c>
      <c r="F1681" s="4" t="s">
        <v>11</v>
      </c>
      <c r="G1681" s="4" t="s">
        <v>39</v>
      </c>
      <c r="H1681" s="4" t="s">
        <v>8</v>
      </c>
      <c r="I1681" s="4" t="s">
        <v>16</v>
      </c>
      <c r="J1681" s="4" t="s">
        <v>9</v>
      </c>
      <c r="K1681" s="4" t="s">
        <v>17</v>
      </c>
      <c r="L1681" s="9">
        <v>4</v>
      </c>
      <c r="M1681" s="6">
        <v>144.44</v>
      </c>
      <c r="N1681" s="7">
        <v>0.1</v>
      </c>
      <c r="O1681" s="6">
        <v>77.66</v>
      </c>
      <c r="P1681" s="6">
        <f t="shared" si="104"/>
        <v>519.98400000000004</v>
      </c>
      <c r="Q1681" s="6">
        <f t="shared" si="105"/>
        <v>310.64</v>
      </c>
      <c r="R1681" s="6">
        <f t="shared" si="106"/>
        <v>209.34400000000005</v>
      </c>
      <c r="S1681" s="8">
        <f t="shared" si="107"/>
        <v>0.4025970029847073</v>
      </c>
      <c r="T1681" s="5">
        <f>YEAR(SalesDataTable[[#This Row],[Order Date]])</f>
        <v>2026</v>
      </c>
    </row>
    <row r="1682" spans="1:20" ht="15.6">
      <c r="A1682" s="2">
        <v>1054</v>
      </c>
      <c r="B1682" s="3">
        <v>46253</v>
      </c>
      <c r="C1682" s="13">
        <f>YEAR(SalesDataTable[[#This Row],[Order Date]])</f>
        <v>2026</v>
      </c>
      <c r="D1682" s="4" t="str">
        <f>"Q"&amp;ROUNDUP(MONTH(SalesDataTable[[#This Row],[Order Date]])/3,0)</f>
        <v>Q3</v>
      </c>
      <c r="E1682" s="4" t="str">
        <f>TEXT(SalesDataTable[[#This Row],[Order Date]],"MMM")</f>
        <v>Aug</v>
      </c>
      <c r="F1682" s="4" t="s">
        <v>6</v>
      </c>
      <c r="G1682" s="4" t="s">
        <v>7</v>
      </c>
      <c r="H1682" s="4" t="s">
        <v>2</v>
      </c>
      <c r="I1682" s="4" t="s">
        <v>3</v>
      </c>
      <c r="J1682" s="4" t="s">
        <v>9</v>
      </c>
      <c r="K1682" s="4" t="s">
        <v>37</v>
      </c>
      <c r="L1682" s="9">
        <v>3</v>
      </c>
      <c r="M1682" s="6">
        <v>157.41999999999999</v>
      </c>
      <c r="N1682" s="7">
        <v>0</v>
      </c>
      <c r="O1682" s="6">
        <v>77.989999999999995</v>
      </c>
      <c r="P1682" s="6">
        <f t="shared" si="104"/>
        <v>472.26</v>
      </c>
      <c r="Q1682" s="6">
        <f t="shared" si="105"/>
        <v>233.96999999999997</v>
      </c>
      <c r="R1682" s="6">
        <f t="shared" si="106"/>
        <v>238.29000000000002</v>
      </c>
      <c r="S1682" s="8">
        <f t="shared" si="107"/>
        <v>0.5045737517469191</v>
      </c>
      <c r="T1682" s="5">
        <f>YEAR(SalesDataTable[[#This Row],[Order Date]])</f>
        <v>2026</v>
      </c>
    </row>
    <row r="1683" spans="1:20" ht="15.6">
      <c r="A1683" s="2">
        <v>1854</v>
      </c>
      <c r="B1683" s="3">
        <v>46253</v>
      </c>
      <c r="C1683" s="13">
        <f>YEAR(SalesDataTable[[#This Row],[Order Date]])</f>
        <v>2026</v>
      </c>
      <c r="D1683" s="4" t="str">
        <f>"Q"&amp;ROUNDUP(MONTH(SalesDataTable[[#This Row],[Order Date]])/3,0)</f>
        <v>Q3</v>
      </c>
      <c r="E1683" s="4" t="str">
        <f>TEXT(SalesDataTable[[#This Row],[Order Date]],"MMM")</f>
        <v>Aug</v>
      </c>
      <c r="F1683" s="4" t="s">
        <v>6</v>
      </c>
      <c r="G1683" s="4" t="s">
        <v>49</v>
      </c>
      <c r="H1683" s="4" t="s">
        <v>28</v>
      </c>
      <c r="I1683" s="4" t="s">
        <v>16</v>
      </c>
      <c r="J1683" s="4" t="s">
        <v>9</v>
      </c>
      <c r="K1683" s="4" t="s">
        <v>10</v>
      </c>
      <c r="L1683" s="9">
        <v>1</v>
      </c>
      <c r="M1683" s="6">
        <v>90.37</v>
      </c>
      <c r="N1683" s="7">
        <v>0.05</v>
      </c>
      <c r="O1683" s="6">
        <v>45.89</v>
      </c>
      <c r="P1683" s="6">
        <f t="shared" si="104"/>
        <v>85.851500000000001</v>
      </c>
      <c r="Q1683" s="6">
        <f t="shared" si="105"/>
        <v>45.89</v>
      </c>
      <c r="R1683" s="6">
        <f t="shared" si="106"/>
        <v>39.961500000000001</v>
      </c>
      <c r="S1683" s="8">
        <f t="shared" si="107"/>
        <v>0.46547235633623174</v>
      </c>
      <c r="T1683" s="5">
        <f>YEAR(SalesDataTable[[#This Row],[Order Date]])</f>
        <v>2026</v>
      </c>
    </row>
    <row r="1684" spans="1:20" ht="15.6">
      <c r="A1684" s="2">
        <v>2140</v>
      </c>
      <c r="B1684" s="3">
        <v>46253</v>
      </c>
      <c r="C1684" s="13">
        <f>YEAR(SalesDataTable[[#This Row],[Order Date]])</f>
        <v>2026</v>
      </c>
      <c r="D1684" s="4" t="str">
        <f>"Q"&amp;ROUNDUP(MONTH(SalesDataTable[[#This Row],[Order Date]])/3,0)</f>
        <v>Q3</v>
      </c>
      <c r="E1684" s="4" t="str">
        <f>TEXT(SalesDataTable[[#This Row],[Order Date]],"MMM")</f>
        <v>Aug</v>
      </c>
      <c r="F1684" s="4" t="s">
        <v>6</v>
      </c>
      <c r="G1684" s="4" t="s">
        <v>27</v>
      </c>
      <c r="H1684" s="4" t="s">
        <v>8</v>
      </c>
      <c r="I1684" s="4" t="s">
        <v>16</v>
      </c>
      <c r="J1684" s="4" t="s">
        <v>4</v>
      </c>
      <c r="K1684" s="4" t="s">
        <v>30</v>
      </c>
      <c r="L1684" s="9">
        <v>15</v>
      </c>
      <c r="M1684" s="6">
        <v>104.79</v>
      </c>
      <c r="N1684" s="7">
        <v>0.15</v>
      </c>
      <c r="O1684" s="6">
        <v>49.67</v>
      </c>
      <c r="P1684" s="6">
        <f t="shared" si="104"/>
        <v>1336.0725</v>
      </c>
      <c r="Q1684" s="6">
        <f t="shared" si="105"/>
        <v>745.05000000000007</v>
      </c>
      <c r="R1684" s="6">
        <f t="shared" si="106"/>
        <v>591.02249999999992</v>
      </c>
      <c r="S1684" s="8">
        <f t="shared" si="107"/>
        <v>0.44235810556687599</v>
      </c>
      <c r="T1684" s="5">
        <f>YEAR(SalesDataTable[[#This Row],[Order Date]])</f>
        <v>2026</v>
      </c>
    </row>
    <row r="1685" spans="1:20" ht="15.6">
      <c r="A1685" s="2">
        <v>2328</v>
      </c>
      <c r="B1685" s="3">
        <v>46253</v>
      </c>
      <c r="C1685" s="13">
        <f>YEAR(SalesDataTable[[#This Row],[Order Date]])</f>
        <v>2026</v>
      </c>
      <c r="D1685" s="4" t="str">
        <f>"Q"&amp;ROUNDUP(MONTH(SalesDataTable[[#This Row],[Order Date]])/3,0)</f>
        <v>Q3</v>
      </c>
      <c r="E1685" s="4" t="str">
        <f>TEXT(SalesDataTable[[#This Row],[Order Date]],"MMM")</f>
        <v>Aug</v>
      </c>
      <c r="F1685" s="4" t="s">
        <v>11</v>
      </c>
      <c r="G1685" s="4" t="s">
        <v>12</v>
      </c>
      <c r="H1685" s="4" t="s">
        <v>2</v>
      </c>
      <c r="I1685" s="4" t="s">
        <v>3</v>
      </c>
      <c r="J1685" s="4" t="s">
        <v>14</v>
      </c>
      <c r="K1685" s="4" t="s">
        <v>44</v>
      </c>
      <c r="L1685" s="9">
        <v>1</v>
      </c>
      <c r="M1685" s="6">
        <v>130.94</v>
      </c>
      <c r="N1685" s="7">
        <v>0</v>
      </c>
      <c r="O1685" s="6">
        <v>66.06</v>
      </c>
      <c r="P1685" s="6">
        <f t="shared" si="104"/>
        <v>130.94</v>
      </c>
      <c r="Q1685" s="6">
        <f t="shared" si="105"/>
        <v>66.06</v>
      </c>
      <c r="R1685" s="6">
        <f t="shared" si="106"/>
        <v>64.88</v>
      </c>
      <c r="S1685" s="8">
        <f t="shared" si="107"/>
        <v>0.49549411944402011</v>
      </c>
      <c r="T1685" s="5">
        <f>YEAR(SalesDataTable[[#This Row],[Order Date]])</f>
        <v>2026</v>
      </c>
    </row>
    <row r="1686" spans="1:20" ht="15.6">
      <c r="A1686" s="2">
        <v>4215</v>
      </c>
      <c r="B1686" s="3">
        <v>46253</v>
      </c>
      <c r="C1686" s="13">
        <f>YEAR(SalesDataTable[[#This Row],[Order Date]])</f>
        <v>2026</v>
      </c>
      <c r="D1686" s="4" t="str">
        <f>"Q"&amp;ROUNDUP(MONTH(SalesDataTable[[#This Row],[Order Date]])/3,0)</f>
        <v>Q3</v>
      </c>
      <c r="E1686" s="4" t="str">
        <f>TEXT(SalesDataTable[[#This Row],[Order Date]],"MMM")</f>
        <v>Aug</v>
      </c>
      <c r="F1686" s="4" t="s">
        <v>6</v>
      </c>
      <c r="G1686" s="4" t="s">
        <v>27</v>
      </c>
      <c r="H1686" s="4" t="s">
        <v>2</v>
      </c>
      <c r="I1686" s="4" t="s">
        <v>3</v>
      </c>
      <c r="J1686" s="4" t="s">
        <v>4</v>
      </c>
      <c r="K1686" s="4" t="s">
        <v>26</v>
      </c>
      <c r="L1686" s="9">
        <v>1</v>
      </c>
      <c r="M1686" s="6">
        <v>40.42</v>
      </c>
      <c r="N1686" s="7">
        <v>0.05</v>
      </c>
      <c r="O1686" s="6">
        <v>16.62</v>
      </c>
      <c r="P1686" s="6">
        <f t="shared" si="104"/>
        <v>38.399000000000001</v>
      </c>
      <c r="Q1686" s="6">
        <f t="shared" si="105"/>
        <v>16.62</v>
      </c>
      <c r="R1686" s="6">
        <f t="shared" si="106"/>
        <v>21.779</v>
      </c>
      <c r="S1686" s="8">
        <f t="shared" si="107"/>
        <v>0.5671762285476184</v>
      </c>
      <c r="T1686" s="5">
        <f>YEAR(SalesDataTable[[#This Row],[Order Date]])</f>
        <v>2026</v>
      </c>
    </row>
    <row r="1687" spans="1:20" ht="15.6">
      <c r="A1687" s="2">
        <v>4563</v>
      </c>
      <c r="B1687" s="3">
        <v>46253</v>
      </c>
      <c r="C1687" s="13">
        <f>YEAR(SalesDataTable[[#This Row],[Order Date]])</f>
        <v>2026</v>
      </c>
      <c r="D1687" s="4" t="str">
        <f>"Q"&amp;ROUNDUP(MONTH(SalesDataTable[[#This Row],[Order Date]])/3,0)</f>
        <v>Q3</v>
      </c>
      <c r="E1687" s="4" t="str">
        <f>TEXT(SalesDataTable[[#This Row],[Order Date]],"MMM")</f>
        <v>Aug</v>
      </c>
      <c r="F1687" s="4" t="s">
        <v>6</v>
      </c>
      <c r="G1687" s="4" t="s">
        <v>41</v>
      </c>
      <c r="H1687" s="4" t="s">
        <v>28</v>
      </c>
      <c r="I1687" s="4" t="s">
        <v>3</v>
      </c>
      <c r="J1687" s="4" t="s">
        <v>23</v>
      </c>
      <c r="K1687" s="4" t="s">
        <v>24</v>
      </c>
      <c r="L1687" s="9">
        <v>1</v>
      </c>
      <c r="M1687" s="6">
        <v>338.45</v>
      </c>
      <c r="N1687" s="7">
        <v>0.15</v>
      </c>
      <c r="O1687" s="6">
        <v>197.2</v>
      </c>
      <c r="P1687" s="6">
        <f t="shared" si="104"/>
        <v>287.6825</v>
      </c>
      <c r="Q1687" s="6">
        <f t="shared" si="105"/>
        <v>197.2</v>
      </c>
      <c r="R1687" s="6">
        <f t="shared" si="106"/>
        <v>90.482500000000016</v>
      </c>
      <c r="S1687" s="8">
        <f t="shared" si="107"/>
        <v>0.31452208598020392</v>
      </c>
      <c r="T1687" s="5">
        <f>YEAR(SalesDataTable[[#This Row],[Order Date]])</f>
        <v>2026</v>
      </c>
    </row>
    <row r="1688" spans="1:20" ht="15.6">
      <c r="A1688" s="2">
        <v>4775</v>
      </c>
      <c r="B1688" s="3">
        <v>46253</v>
      </c>
      <c r="C1688" s="13">
        <f>YEAR(SalesDataTable[[#This Row],[Order Date]])</f>
        <v>2026</v>
      </c>
      <c r="D1688" s="4" t="str">
        <f>"Q"&amp;ROUNDUP(MONTH(SalesDataTable[[#This Row],[Order Date]])/3,0)</f>
        <v>Q3</v>
      </c>
      <c r="E1688" s="4" t="str">
        <f>TEXT(SalesDataTable[[#This Row],[Order Date]],"MMM")</f>
        <v>Aug</v>
      </c>
      <c r="F1688" s="4" t="s">
        <v>11</v>
      </c>
      <c r="G1688" s="4" t="s">
        <v>39</v>
      </c>
      <c r="H1688" s="4" t="s">
        <v>28</v>
      </c>
      <c r="I1688" s="4" t="s">
        <v>3</v>
      </c>
      <c r="J1688" s="4" t="s">
        <v>4</v>
      </c>
      <c r="K1688" s="4" t="s">
        <v>30</v>
      </c>
      <c r="L1688" s="9">
        <v>1</v>
      </c>
      <c r="M1688" s="6">
        <v>103.92</v>
      </c>
      <c r="N1688" s="7">
        <v>0.05</v>
      </c>
      <c r="O1688" s="6">
        <v>50.71</v>
      </c>
      <c r="P1688" s="6">
        <f t="shared" si="104"/>
        <v>98.724000000000004</v>
      </c>
      <c r="Q1688" s="6">
        <f t="shared" si="105"/>
        <v>50.71</v>
      </c>
      <c r="R1688" s="6">
        <f t="shared" si="106"/>
        <v>48.014000000000003</v>
      </c>
      <c r="S1688" s="8">
        <f t="shared" si="107"/>
        <v>0.48634577205137558</v>
      </c>
      <c r="T1688" s="5">
        <f>YEAR(SalesDataTable[[#This Row],[Order Date]])</f>
        <v>2026</v>
      </c>
    </row>
    <row r="1689" spans="1:20" ht="15.6">
      <c r="A1689" s="2">
        <v>247</v>
      </c>
      <c r="B1689" s="3">
        <v>46254</v>
      </c>
      <c r="C1689" s="13">
        <f>YEAR(SalesDataTable[[#This Row],[Order Date]])</f>
        <v>2026</v>
      </c>
      <c r="D1689" s="4" t="str">
        <f>"Q"&amp;ROUNDUP(MONTH(SalesDataTable[[#This Row],[Order Date]])/3,0)</f>
        <v>Q3</v>
      </c>
      <c r="E1689" s="4" t="str">
        <f>TEXT(SalesDataTable[[#This Row],[Order Date]],"MMM")</f>
        <v>Aug</v>
      </c>
      <c r="F1689" s="4" t="s">
        <v>0</v>
      </c>
      <c r="G1689" s="4" t="s">
        <v>36</v>
      </c>
      <c r="H1689" s="4" t="s">
        <v>2</v>
      </c>
      <c r="I1689" s="4" t="s">
        <v>13</v>
      </c>
      <c r="J1689" s="4" t="s">
        <v>4</v>
      </c>
      <c r="K1689" s="4" t="s">
        <v>22</v>
      </c>
      <c r="L1689" s="9">
        <v>6</v>
      </c>
      <c r="M1689" s="6">
        <v>51.67</v>
      </c>
      <c r="N1689" s="7">
        <v>0.1</v>
      </c>
      <c r="O1689" s="6">
        <v>23.1</v>
      </c>
      <c r="P1689" s="6">
        <f t="shared" si="104"/>
        <v>279.01799999999997</v>
      </c>
      <c r="Q1689" s="6">
        <f t="shared" si="105"/>
        <v>138.60000000000002</v>
      </c>
      <c r="R1689" s="6">
        <f t="shared" si="106"/>
        <v>140.41799999999995</v>
      </c>
      <c r="S1689" s="8">
        <f t="shared" si="107"/>
        <v>0.50325785433197845</v>
      </c>
      <c r="T1689" s="5">
        <f>YEAR(SalesDataTable[[#This Row],[Order Date]])</f>
        <v>2026</v>
      </c>
    </row>
    <row r="1690" spans="1:20" ht="15.6">
      <c r="A1690" s="2">
        <v>827</v>
      </c>
      <c r="B1690" s="3">
        <v>46254</v>
      </c>
      <c r="C1690" s="13">
        <f>YEAR(SalesDataTable[[#This Row],[Order Date]])</f>
        <v>2026</v>
      </c>
      <c r="D1690" s="4" t="str">
        <f>"Q"&amp;ROUNDUP(MONTH(SalesDataTable[[#This Row],[Order Date]])/3,0)</f>
        <v>Q3</v>
      </c>
      <c r="E1690" s="4" t="str">
        <f>TEXT(SalesDataTable[[#This Row],[Order Date]],"MMM")</f>
        <v>Aug</v>
      </c>
      <c r="F1690" s="4" t="s">
        <v>6</v>
      </c>
      <c r="G1690" s="4" t="s">
        <v>43</v>
      </c>
      <c r="H1690" s="4" t="s">
        <v>8</v>
      </c>
      <c r="I1690" s="4" t="s">
        <v>3</v>
      </c>
      <c r="J1690" s="4" t="s">
        <v>14</v>
      </c>
      <c r="K1690" s="4" t="s">
        <v>48</v>
      </c>
      <c r="L1690" s="9">
        <v>4</v>
      </c>
      <c r="M1690" s="6">
        <v>166.02</v>
      </c>
      <c r="N1690" s="7">
        <v>0.1</v>
      </c>
      <c r="O1690" s="6">
        <v>87.99</v>
      </c>
      <c r="P1690" s="6">
        <f t="shared" si="104"/>
        <v>597.67200000000003</v>
      </c>
      <c r="Q1690" s="6">
        <f t="shared" si="105"/>
        <v>351.96</v>
      </c>
      <c r="R1690" s="6">
        <f t="shared" si="106"/>
        <v>245.71200000000005</v>
      </c>
      <c r="S1690" s="8">
        <f t="shared" si="107"/>
        <v>0.4111151266915633</v>
      </c>
      <c r="T1690" s="5">
        <f>YEAR(SalesDataTable[[#This Row],[Order Date]])</f>
        <v>2026</v>
      </c>
    </row>
    <row r="1691" spans="1:20" ht="15.6">
      <c r="A1691" s="2">
        <v>1156</v>
      </c>
      <c r="B1691" s="3">
        <v>46254</v>
      </c>
      <c r="C1691" s="13">
        <f>YEAR(SalesDataTable[[#This Row],[Order Date]])</f>
        <v>2026</v>
      </c>
      <c r="D1691" s="4" t="str">
        <f>"Q"&amp;ROUNDUP(MONTH(SalesDataTable[[#This Row],[Order Date]])/3,0)</f>
        <v>Q3</v>
      </c>
      <c r="E1691" s="4" t="str">
        <f>TEXT(SalesDataTable[[#This Row],[Order Date]],"MMM")</f>
        <v>Aug</v>
      </c>
      <c r="F1691" s="4" t="s">
        <v>11</v>
      </c>
      <c r="G1691" s="4" t="s">
        <v>25</v>
      </c>
      <c r="H1691" s="4" t="s">
        <v>19</v>
      </c>
      <c r="I1691" s="4" t="s">
        <v>13</v>
      </c>
      <c r="J1691" s="4" t="s">
        <v>4</v>
      </c>
      <c r="K1691" s="4" t="s">
        <v>22</v>
      </c>
      <c r="L1691" s="9">
        <v>2</v>
      </c>
      <c r="M1691" s="6">
        <v>50.59</v>
      </c>
      <c r="N1691" s="7">
        <v>0.1</v>
      </c>
      <c r="O1691" s="6">
        <v>22.68</v>
      </c>
      <c r="P1691" s="6">
        <f t="shared" si="104"/>
        <v>91.062000000000012</v>
      </c>
      <c r="Q1691" s="6">
        <f t="shared" si="105"/>
        <v>45.36</v>
      </c>
      <c r="R1691" s="6">
        <f t="shared" si="106"/>
        <v>45.702000000000012</v>
      </c>
      <c r="S1691" s="8">
        <f t="shared" si="107"/>
        <v>0.5018778414706464</v>
      </c>
      <c r="T1691" s="5">
        <f>YEAR(SalesDataTable[[#This Row],[Order Date]])</f>
        <v>2026</v>
      </c>
    </row>
    <row r="1692" spans="1:20" ht="15.6">
      <c r="A1692" s="2">
        <v>1543</v>
      </c>
      <c r="B1692" s="3">
        <v>46254</v>
      </c>
      <c r="C1692" s="13">
        <f>YEAR(SalesDataTable[[#This Row],[Order Date]])</f>
        <v>2026</v>
      </c>
      <c r="D1692" s="4" t="str">
        <f>"Q"&amp;ROUNDUP(MONTH(SalesDataTable[[#This Row],[Order Date]])/3,0)</f>
        <v>Q3</v>
      </c>
      <c r="E1692" s="4" t="str">
        <f>TEXT(SalesDataTable[[#This Row],[Order Date]],"MMM")</f>
        <v>Aug</v>
      </c>
      <c r="F1692" s="4" t="s">
        <v>20</v>
      </c>
      <c r="G1692" s="4" t="s">
        <v>31</v>
      </c>
      <c r="H1692" s="4" t="s">
        <v>19</v>
      </c>
      <c r="I1692" s="4" t="s">
        <v>3</v>
      </c>
      <c r="J1692" s="4" t="s">
        <v>9</v>
      </c>
      <c r="K1692" s="4" t="s">
        <v>37</v>
      </c>
      <c r="L1692" s="9">
        <v>1</v>
      </c>
      <c r="M1692" s="6">
        <v>155.83000000000001</v>
      </c>
      <c r="N1692" s="7">
        <v>0</v>
      </c>
      <c r="O1692" s="6">
        <v>77.260000000000005</v>
      </c>
      <c r="P1692" s="6">
        <f t="shared" si="104"/>
        <v>155.83000000000001</v>
      </c>
      <c r="Q1692" s="6">
        <f t="shared" si="105"/>
        <v>77.260000000000005</v>
      </c>
      <c r="R1692" s="6">
        <f t="shared" si="106"/>
        <v>78.570000000000007</v>
      </c>
      <c r="S1692" s="8">
        <f t="shared" si="107"/>
        <v>0.50420329846627732</v>
      </c>
      <c r="T1692" s="5">
        <f>YEAR(SalesDataTable[[#This Row],[Order Date]])</f>
        <v>2026</v>
      </c>
    </row>
    <row r="1693" spans="1:20" ht="15.6">
      <c r="A1693" s="2">
        <v>2613</v>
      </c>
      <c r="B1693" s="3">
        <v>46254</v>
      </c>
      <c r="C1693" s="13">
        <f>YEAR(SalesDataTable[[#This Row],[Order Date]])</f>
        <v>2026</v>
      </c>
      <c r="D1693" s="4" t="str">
        <f>"Q"&amp;ROUNDUP(MONTH(SalesDataTable[[#This Row],[Order Date]])/3,0)</f>
        <v>Q3</v>
      </c>
      <c r="E1693" s="4" t="str">
        <f>TEXT(SalesDataTable[[#This Row],[Order Date]],"MMM")</f>
        <v>Aug</v>
      </c>
      <c r="F1693" s="4" t="s">
        <v>20</v>
      </c>
      <c r="G1693" s="4" t="s">
        <v>21</v>
      </c>
      <c r="H1693" s="4" t="s">
        <v>2</v>
      </c>
      <c r="I1693" s="4" t="s">
        <v>13</v>
      </c>
      <c r="J1693" s="4" t="s">
        <v>34</v>
      </c>
      <c r="K1693" s="4" t="s">
        <v>42</v>
      </c>
      <c r="L1693" s="9">
        <v>1</v>
      </c>
      <c r="M1693" s="6">
        <v>36.380000000000003</v>
      </c>
      <c r="N1693" s="7">
        <v>0.05</v>
      </c>
      <c r="O1693" s="6">
        <v>14.2</v>
      </c>
      <c r="P1693" s="6">
        <f t="shared" si="104"/>
        <v>34.561</v>
      </c>
      <c r="Q1693" s="6">
        <f t="shared" si="105"/>
        <v>14.2</v>
      </c>
      <c r="R1693" s="6">
        <f t="shared" si="106"/>
        <v>20.361000000000001</v>
      </c>
      <c r="S1693" s="8">
        <f t="shared" si="107"/>
        <v>0.58913225890454557</v>
      </c>
      <c r="T1693" s="5">
        <f>YEAR(SalesDataTable[[#This Row],[Order Date]])</f>
        <v>2026</v>
      </c>
    </row>
    <row r="1694" spans="1:20" ht="15.6">
      <c r="A1694" s="2">
        <v>3002</v>
      </c>
      <c r="B1694" s="3">
        <v>46254</v>
      </c>
      <c r="C1694" s="13">
        <f>YEAR(SalesDataTable[[#This Row],[Order Date]])</f>
        <v>2026</v>
      </c>
      <c r="D1694" s="4" t="str">
        <f>"Q"&amp;ROUNDUP(MONTH(SalesDataTable[[#This Row],[Order Date]])/3,0)</f>
        <v>Q3</v>
      </c>
      <c r="E1694" s="4" t="str">
        <f>TEXT(SalesDataTable[[#This Row],[Order Date]],"MMM")</f>
        <v>Aug</v>
      </c>
      <c r="F1694" s="4" t="s">
        <v>6</v>
      </c>
      <c r="G1694" s="4" t="s">
        <v>43</v>
      </c>
      <c r="H1694" s="4" t="s">
        <v>19</v>
      </c>
      <c r="I1694" s="4" t="s">
        <v>13</v>
      </c>
      <c r="J1694" s="4" t="s">
        <v>23</v>
      </c>
      <c r="K1694" s="4" t="s">
        <v>51</v>
      </c>
      <c r="L1694" s="9">
        <v>2</v>
      </c>
      <c r="M1694" s="6">
        <v>124.09</v>
      </c>
      <c r="N1694" s="7">
        <v>0</v>
      </c>
      <c r="O1694" s="6">
        <v>60.39</v>
      </c>
      <c r="P1694" s="6">
        <f t="shared" si="104"/>
        <v>248.18</v>
      </c>
      <c r="Q1694" s="6">
        <f t="shared" si="105"/>
        <v>120.78</v>
      </c>
      <c r="R1694" s="6">
        <f t="shared" si="106"/>
        <v>127.4</v>
      </c>
      <c r="S1694" s="8">
        <f t="shared" si="107"/>
        <v>0.513337094044645</v>
      </c>
      <c r="T1694" s="5">
        <f>YEAR(SalesDataTable[[#This Row],[Order Date]])</f>
        <v>2026</v>
      </c>
    </row>
    <row r="1695" spans="1:20" ht="15.6">
      <c r="A1695" s="2">
        <v>3103</v>
      </c>
      <c r="B1695" s="3">
        <v>46254</v>
      </c>
      <c r="C1695" s="13">
        <f>YEAR(SalesDataTable[[#This Row],[Order Date]])</f>
        <v>2026</v>
      </c>
      <c r="D1695" s="4" t="str">
        <f>"Q"&amp;ROUNDUP(MONTH(SalesDataTable[[#This Row],[Order Date]])/3,0)</f>
        <v>Q3</v>
      </c>
      <c r="E1695" s="4" t="str">
        <f>TEXT(SalesDataTable[[#This Row],[Order Date]],"MMM")</f>
        <v>Aug</v>
      </c>
      <c r="F1695" s="4" t="s">
        <v>20</v>
      </c>
      <c r="G1695" s="4" t="s">
        <v>33</v>
      </c>
      <c r="H1695" s="4" t="s">
        <v>2</v>
      </c>
      <c r="I1695" s="4" t="s">
        <v>13</v>
      </c>
      <c r="J1695" s="4" t="s">
        <v>9</v>
      </c>
      <c r="K1695" s="4" t="s">
        <v>17</v>
      </c>
      <c r="L1695" s="9">
        <v>1</v>
      </c>
      <c r="M1695" s="6">
        <v>141.97999999999999</v>
      </c>
      <c r="N1695" s="7">
        <v>0.05</v>
      </c>
      <c r="O1695" s="6">
        <v>79.510000000000005</v>
      </c>
      <c r="P1695" s="6">
        <f t="shared" si="104"/>
        <v>134.88099999999997</v>
      </c>
      <c r="Q1695" s="6">
        <f t="shared" si="105"/>
        <v>79.510000000000005</v>
      </c>
      <c r="R1695" s="6">
        <f t="shared" si="106"/>
        <v>55.370999999999967</v>
      </c>
      <c r="S1695" s="8">
        <f t="shared" si="107"/>
        <v>0.41051741905828082</v>
      </c>
      <c r="T1695" s="5">
        <f>YEAR(SalesDataTable[[#This Row],[Order Date]])</f>
        <v>2026</v>
      </c>
    </row>
    <row r="1696" spans="1:20" ht="15.6">
      <c r="A1696" s="2">
        <v>3234</v>
      </c>
      <c r="B1696" s="3">
        <v>46254</v>
      </c>
      <c r="C1696" s="13">
        <f>YEAR(SalesDataTable[[#This Row],[Order Date]])</f>
        <v>2026</v>
      </c>
      <c r="D1696" s="4" t="str">
        <f>"Q"&amp;ROUNDUP(MONTH(SalesDataTable[[#This Row],[Order Date]])/3,0)</f>
        <v>Q3</v>
      </c>
      <c r="E1696" s="4" t="str">
        <f>TEXT(SalesDataTable[[#This Row],[Order Date]],"MMM")</f>
        <v>Aug</v>
      </c>
      <c r="F1696" s="4" t="s">
        <v>20</v>
      </c>
      <c r="G1696" s="4" t="s">
        <v>47</v>
      </c>
      <c r="H1696" s="4" t="s">
        <v>19</v>
      </c>
      <c r="I1696" s="4" t="s">
        <v>13</v>
      </c>
      <c r="J1696" s="4" t="s">
        <v>23</v>
      </c>
      <c r="K1696" s="4" t="s">
        <v>51</v>
      </c>
      <c r="L1696" s="9">
        <v>5</v>
      </c>
      <c r="M1696" s="6">
        <v>121.93</v>
      </c>
      <c r="N1696" s="7">
        <v>0.15</v>
      </c>
      <c r="O1696" s="6">
        <v>62.28</v>
      </c>
      <c r="P1696" s="6">
        <f t="shared" si="104"/>
        <v>518.2025000000001</v>
      </c>
      <c r="Q1696" s="6">
        <f t="shared" si="105"/>
        <v>311.39999999999998</v>
      </c>
      <c r="R1696" s="6">
        <f t="shared" si="106"/>
        <v>206.80250000000012</v>
      </c>
      <c r="S1696" s="8">
        <f t="shared" si="107"/>
        <v>0.39907661580173792</v>
      </c>
      <c r="T1696" s="5">
        <f>YEAR(SalesDataTable[[#This Row],[Order Date]])</f>
        <v>2026</v>
      </c>
    </row>
    <row r="1697" spans="1:20" ht="15.6">
      <c r="A1697" s="2">
        <v>3281</v>
      </c>
      <c r="B1697" s="3">
        <v>46254</v>
      </c>
      <c r="C1697" s="13">
        <f>YEAR(SalesDataTable[[#This Row],[Order Date]])</f>
        <v>2026</v>
      </c>
      <c r="D1697" s="4" t="str">
        <f>"Q"&amp;ROUNDUP(MONTH(SalesDataTable[[#This Row],[Order Date]])/3,0)</f>
        <v>Q3</v>
      </c>
      <c r="E1697" s="4" t="str">
        <f>TEXT(SalesDataTable[[#This Row],[Order Date]],"MMM")</f>
        <v>Aug</v>
      </c>
      <c r="F1697" s="4" t="s">
        <v>20</v>
      </c>
      <c r="G1697" s="4" t="s">
        <v>21</v>
      </c>
      <c r="H1697" s="4" t="s">
        <v>2</v>
      </c>
      <c r="I1697" s="4" t="s">
        <v>13</v>
      </c>
      <c r="J1697" s="4" t="s">
        <v>14</v>
      </c>
      <c r="K1697" s="4" t="s">
        <v>15</v>
      </c>
      <c r="L1697" s="9">
        <v>1</v>
      </c>
      <c r="M1697" s="6">
        <v>35.58</v>
      </c>
      <c r="N1697" s="7">
        <v>0.15</v>
      </c>
      <c r="O1697" s="6">
        <v>13.94</v>
      </c>
      <c r="P1697" s="6">
        <f t="shared" si="104"/>
        <v>30.242999999999999</v>
      </c>
      <c r="Q1697" s="6">
        <f t="shared" si="105"/>
        <v>13.94</v>
      </c>
      <c r="R1697" s="6">
        <f t="shared" si="106"/>
        <v>16.302999999999997</v>
      </c>
      <c r="S1697" s="8">
        <f t="shared" si="107"/>
        <v>0.53906689151208542</v>
      </c>
      <c r="T1697" s="5">
        <f>YEAR(SalesDataTable[[#This Row],[Order Date]])</f>
        <v>2026</v>
      </c>
    </row>
    <row r="1698" spans="1:20" ht="15.6">
      <c r="A1698" s="2">
        <v>3870</v>
      </c>
      <c r="B1698" s="3">
        <v>46254</v>
      </c>
      <c r="C1698" s="13">
        <f>YEAR(SalesDataTable[[#This Row],[Order Date]])</f>
        <v>2026</v>
      </c>
      <c r="D1698" s="4" t="str">
        <f>"Q"&amp;ROUNDUP(MONTH(SalesDataTable[[#This Row],[Order Date]])/3,0)</f>
        <v>Q3</v>
      </c>
      <c r="E1698" s="4" t="str">
        <f>TEXT(SalesDataTable[[#This Row],[Order Date]],"MMM")</f>
        <v>Aug</v>
      </c>
      <c r="F1698" s="4" t="s">
        <v>11</v>
      </c>
      <c r="G1698" s="4" t="s">
        <v>25</v>
      </c>
      <c r="H1698" s="4" t="s">
        <v>28</v>
      </c>
      <c r="I1698" s="4" t="s">
        <v>3</v>
      </c>
      <c r="J1698" s="4" t="s">
        <v>9</v>
      </c>
      <c r="K1698" s="4" t="s">
        <v>37</v>
      </c>
      <c r="L1698" s="9">
        <v>1</v>
      </c>
      <c r="M1698" s="6">
        <v>157.84</v>
      </c>
      <c r="N1698" s="7">
        <v>0</v>
      </c>
      <c r="O1698" s="6">
        <v>77.87</v>
      </c>
      <c r="P1698" s="6">
        <f t="shared" si="104"/>
        <v>157.84</v>
      </c>
      <c r="Q1698" s="6">
        <f t="shared" si="105"/>
        <v>77.87</v>
      </c>
      <c r="R1698" s="6">
        <f t="shared" si="106"/>
        <v>79.97</v>
      </c>
      <c r="S1698" s="8">
        <f t="shared" si="107"/>
        <v>0.50665230613279266</v>
      </c>
      <c r="T1698" s="5">
        <f>YEAR(SalesDataTable[[#This Row],[Order Date]])</f>
        <v>2026</v>
      </c>
    </row>
    <row r="1699" spans="1:20" ht="15.6">
      <c r="A1699" s="2">
        <v>3938</v>
      </c>
      <c r="B1699" s="3">
        <v>46254</v>
      </c>
      <c r="C1699" s="13">
        <f>YEAR(SalesDataTable[[#This Row],[Order Date]])</f>
        <v>2026</v>
      </c>
      <c r="D1699" s="4" t="str">
        <f>"Q"&amp;ROUNDUP(MONTH(SalesDataTable[[#This Row],[Order Date]])/3,0)</f>
        <v>Q3</v>
      </c>
      <c r="E1699" s="4" t="str">
        <f>TEXT(SalesDataTable[[#This Row],[Order Date]],"MMM")</f>
        <v>Aug</v>
      </c>
      <c r="F1699" s="4" t="s">
        <v>6</v>
      </c>
      <c r="G1699" s="4" t="s">
        <v>43</v>
      </c>
      <c r="H1699" s="4" t="s">
        <v>2</v>
      </c>
      <c r="I1699" s="4" t="s">
        <v>13</v>
      </c>
      <c r="J1699" s="4" t="s">
        <v>23</v>
      </c>
      <c r="K1699" s="4" t="s">
        <v>24</v>
      </c>
      <c r="L1699" s="9">
        <v>1</v>
      </c>
      <c r="M1699" s="6">
        <v>336.35</v>
      </c>
      <c r="N1699" s="7">
        <v>0</v>
      </c>
      <c r="O1699" s="6">
        <v>195.07</v>
      </c>
      <c r="P1699" s="6">
        <f t="shared" si="104"/>
        <v>336.35</v>
      </c>
      <c r="Q1699" s="6">
        <f t="shared" si="105"/>
        <v>195.07</v>
      </c>
      <c r="R1699" s="6">
        <f t="shared" si="106"/>
        <v>141.28000000000003</v>
      </c>
      <c r="S1699" s="8">
        <f t="shared" si="107"/>
        <v>0.42003865021554931</v>
      </c>
      <c r="T1699" s="5">
        <f>YEAR(SalesDataTable[[#This Row],[Order Date]])</f>
        <v>2026</v>
      </c>
    </row>
    <row r="1700" spans="1:20" ht="15.6">
      <c r="A1700" s="2">
        <v>4237</v>
      </c>
      <c r="B1700" s="3">
        <v>46254</v>
      </c>
      <c r="C1700" s="13">
        <f>YEAR(SalesDataTable[[#This Row],[Order Date]])</f>
        <v>2026</v>
      </c>
      <c r="D1700" s="4" t="str">
        <f>"Q"&amp;ROUNDUP(MONTH(SalesDataTable[[#This Row],[Order Date]])/3,0)</f>
        <v>Q3</v>
      </c>
      <c r="E1700" s="4" t="str">
        <f>TEXT(SalesDataTable[[#This Row],[Order Date]],"MMM")</f>
        <v>Aug</v>
      </c>
      <c r="F1700" s="4" t="s">
        <v>20</v>
      </c>
      <c r="G1700" s="4" t="s">
        <v>47</v>
      </c>
      <c r="H1700" s="4" t="s">
        <v>8</v>
      </c>
      <c r="I1700" s="4" t="s">
        <v>3</v>
      </c>
      <c r="J1700" s="4" t="s">
        <v>9</v>
      </c>
      <c r="K1700" s="4" t="s">
        <v>37</v>
      </c>
      <c r="L1700" s="9">
        <v>3</v>
      </c>
      <c r="M1700" s="6">
        <v>153.03</v>
      </c>
      <c r="N1700" s="7">
        <v>0.15</v>
      </c>
      <c r="O1700" s="6">
        <v>78.239999999999995</v>
      </c>
      <c r="P1700" s="6">
        <f t="shared" si="104"/>
        <v>390.22650000000004</v>
      </c>
      <c r="Q1700" s="6">
        <f t="shared" si="105"/>
        <v>234.71999999999997</v>
      </c>
      <c r="R1700" s="6">
        <f t="shared" si="106"/>
        <v>155.50650000000007</v>
      </c>
      <c r="S1700" s="8">
        <f t="shared" si="107"/>
        <v>0.39850317700104954</v>
      </c>
      <c r="T1700" s="5">
        <f>YEAR(SalesDataTable[[#This Row],[Order Date]])</f>
        <v>2026</v>
      </c>
    </row>
    <row r="1701" spans="1:20" ht="15.6">
      <c r="A1701" s="2">
        <v>4970</v>
      </c>
      <c r="B1701" s="3">
        <v>46254</v>
      </c>
      <c r="C1701" s="13">
        <f>YEAR(SalesDataTable[[#This Row],[Order Date]])</f>
        <v>2026</v>
      </c>
      <c r="D1701" s="4" t="str">
        <f>"Q"&amp;ROUNDUP(MONTH(SalesDataTable[[#This Row],[Order Date]])/3,0)</f>
        <v>Q3</v>
      </c>
      <c r="E1701" s="4" t="str">
        <f>TEXT(SalesDataTable[[#This Row],[Order Date]],"MMM")</f>
        <v>Aug</v>
      </c>
      <c r="F1701" s="4" t="s">
        <v>6</v>
      </c>
      <c r="G1701" s="4" t="s">
        <v>49</v>
      </c>
      <c r="H1701" s="4" t="s">
        <v>2</v>
      </c>
      <c r="I1701" s="4" t="s">
        <v>3</v>
      </c>
      <c r="J1701" s="4" t="s">
        <v>4</v>
      </c>
      <c r="K1701" s="4" t="s">
        <v>30</v>
      </c>
      <c r="L1701" s="9">
        <v>2</v>
      </c>
      <c r="M1701" s="6">
        <v>105.01</v>
      </c>
      <c r="N1701" s="7">
        <v>0.15</v>
      </c>
      <c r="O1701" s="6">
        <v>50.56</v>
      </c>
      <c r="P1701" s="6">
        <f t="shared" si="104"/>
        <v>178.517</v>
      </c>
      <c r="Q1701" s="6">
        <f t="shared" si="105"/>
        <v>101.12</v>
      </c>
      <c r="R1701" s="6">
        <f t="shared" si="106"/>
        <v>77.396999999999991</v>
      </c>
      <c r="S1701" s="8">
        <f t="shared" si="107"/>
        <v>0.43355534766996978</v>
      </c>
      <c r="T1701" s="5">
        <f>YEAR(SalesDataTable[[#This Row],[Order Date]])</f>
        <v>2026</v>
      </c>
    </row>
    <row r="1702" spans="1:20" ht="15.6">
      <c r="A1702" s="2">
        <v>515</v>
      </c>
      <c r="B1702" s="3">
        <v>46255</v>
      </c>
      <c r="C1702" s="13">
        <f>YEAR(SalesDataTable[[#This Row],[Order Date]])</f>
        <v>2026</v>
      </c>
      <c r="D1702" s="4" t="str">
        <f>"Q"&amp;ROUNDUP(MONTH(SalesDataTable[[#This Row],[Order Date]])/3,0)</f>
        <v>Q3</v>
      </c>
      <c r="E1702" s="4" t="str">
        <f>TEXT(SalesDataTable[[#This Row],[Order Date]],"MMM")</f>
        <v>Aug</v>
      </c>
      <c r="F1702" s="4" t="s">
        <v>0</v>
      </c>
      <c r="G1702" s="4" t="s">
        <v>1</v>
      </c>
      <c r="H1702" s="4" t="s">
        <v>19</v>
      </c>
      <c r="I1702" s="4" t="s">
        <v>3</v>
      </c>
      <c r="J1702" s="4" t="s">
        <v>14</v>
      </c>
      <c r="K1702" s="4" t="s">
        <v>32</v>
      </c>
      <c r="L1702" s="9">
        <v>2</v>
      </c>
      <c r="M1702" s="6">
        <v>45.47</v>
      </c>
      <c r="N1702" s="7">
        <v>0</v>
      </c>
      <c r="O1702" s="6">
        <v>18.27</v>
      </c>
      <c r="P1702" s="6">
        <f t="shared" si="104"/>
        <v>90.94</v>
      </c>
      <c r="Q1702" s="6">
        <f t="shared" si="105"/>
        <v>36.54</v>
      </c>
      <c r="R1702" s="6">
        <f t="shared" si="106"/>
        <v>54.4</v>
      </c>
      <c r="S1702" s="8">
        <f t="shared" si="107"/>
        <v>0.5981966131515285</v>
      </c>
      <c r="T1702" s="5">
        <f>YEAR(SalesDataTable[[#This Row],[Order Date]])</f>
        <v>2026</v>
      </c>
    </row>
    <row r="1703" spans="1:20" ht="15.6">
      <c r="A1703" s="2">
        <v>661</v>
      </c>
      <c r="B1703" s="3">
        <v>46255</v>
      </c>
      <c r="C1703" s="13">
        <f>YEAR(SalesDataTable[[#This Row],[Order Date]])</f>
        <v>2026</v>
      </c>
      <c r="D1703" s="4" t="str">
        <f>"Q"&amp;ROUNDUP(MONTH(SalesDataTable[[#This Row],[Order Date]])/3,0)</f>
        <v>Q3</v>
      </c>
      <c r="E1703" s="4" t="str">
        <f>TEXT(SalesDataTable[[#This Row],[Order Date]],"MMM")</f>
        <v>Aug</v>
      </c>
      <c r="F1703" s="4" t="s">
        <v>0</v>
      </c>
      <c r="G1703" s="4" t="s">
        <v>50</v>
      </c>
      <c r="H1703" s="4" t="s">
        <v>19</v>
      </c>
      <c r="I1703" s="4" t="s">
        <v>13</v>
      </c>
      <c r="J1703" s="4" t="s">
        <v>14</v>
      </c>
      <c r="K1703" s="4" t="s">
        <v>32</v>
      </c>
      <c r="L1703" s="9">
        <v>2</v>
      </c>
      <c r="M1703" s="6">
        <v>47.58</v>
      </c>
      <c r="N1703" s="7">
        <v>0.1</v>
      </c>
      <c r="O1703" s="6">
        <v>18.47</v>
      </c>
      <c r="P1703" s="6">
        <f t="shared" si="104"/>
        <v>85.644000000000005</v>
      </c>
      <c r="Q1703" s="6">
        <f t="shared" si="105"/>
        <v>36.94</v>
      </c>
      <c r="R1703" s="6">
        <f t="shared" si="106"/>
        <v>48.704000000000008</v>
      </c>
      <c r="S1703" s="8">
        <f t="shared" si="107"/>
        <v>0.56867965064686377</v>
      </c>
      <c r="T1703" s="5">
        <f>YEAR(SalesDataTable[[#This Row],[Order Date]])</f>
        <v>2026</v>
      </c>
    </row>
    <row r="1704" spans="1:20" ht="15.6">
      <c r="A1704" s="2">
        <v>1443</v>
      </c>
      <c r="B1704" s="3">
        <v>46255</v>
      </c>
      <c r="C1704" s="13">
        <f>YEAR(SalesDataTable[[#This Row],[Order Date]])</f>
        <v>2026</v>
      </c>
      <c r="D1704" s="4" t="str">
        <f>"Q"&amp;ROUNDUP(MONTH(SalesDataTable[[#This Row],[Order Date]])/3,0)</f>
        <v>Q3</v>
      </c>
      <c r="E1704" s="4" t="str">
        <f>TEXT(SalesDataTable[[#This Row],[Order Date]],"MMM")</f>
        <v>Aug</v>
      </c>
      <c r="F1704" s="4" t="s">
        <v>20</v>
      </c>
      <c r="G1704" s="4" t="s">
        <v>21</v>
      </c>
      <c r="H1704" s="4" t="s">
        <v>2</v>
      </c>
      <c r="I1704" s="4" t="s">
        <v>13</v>
      </c>
      <c r="J1704" s="4" t="s">
        <v>9</v>
      </c>
      <c r="K1704" s="4" t="s">
        <v>37</v>
      </c>
      <c r="L1704" s="9">
        <v>5</v>
      </c>
      <c r="M1704" s="6">
        <v>155.65</v>
      </c>
      <c r="N1704" s="7">
        <v>0</v>
      </c>
      <c r="O1704" s="6">
        <v>79.13</v>
      </c>
      <c r="P1704" s="6">
        <f t="shared" si="104"/>
        <v>778.25</v>
      </c>
      <c r="Q1704" s="6">
        <f t="shared" si="105"/>
        <v>395.65</v>
      </c>
      <c r="R1704" s="6">
        <f t="shared" si="106"/>
        <v>382.6</v>
      </c>
      <c r="S1704" s="8">
        <f t="shared" si="107"/>
        <v>0.49161580469000965</v>
      </c>
      <c r="T1704" s="5">
        <f>YEAR(SalesDataTable[[#This Row],[Order Date]])</f>
        <v>2026</v>
      </c>
    </row>
    <row r="1705" spans="1:20" ht="15.6">
      <c r="A1705" s="2">
        <v>1446</v>
      </c>
      <c r="B1705" s="3">
        <v>46255</v>
      </c>
      <c r="C1705" s="13">
        <f>YEAR(SalesDataTable[[#This Row],[Order Date]])</f>
        <v>2026</v>
      </c>
      <c r="D1705" s="4" t="str">
        <f>"Q"&amp;ROUNDUP(MONTH(SalesDataTable[[#This Row],[Order Date]])/3,0)</f>
        <v>Q3</v>
      </c>
      <c r="E1705" s="4" t="str">
        <f>TEXT(SalesDataTable[[#This Row],[Order Date]],"MMM")</f>
        <v>Aug</v>
      </c>
      <c r="F1705" s="4" t="s">
        <v>20</v>
      </c>
      <c r="G1705" s="4" t="s">
        <v>47</v>
      </c>
      <c r="H1705" s="4" t="s">
        <v>19</v>
      </c>
      <c r="I1705" s="4" t="s">
        <v>3</v>
      </c>
      <c r="J1705" s="4" t="s">
        <v>23</v>
      </c>
      <c r="K1705" s="4" t="s">
        <v>29</v>
      </c>
      <c r="L1705" s="9">
        <v>1</v>
      </c>
      <c r="M1705" s="6">
        <v>195.15</v>
      </c>
      <c r="N1705" s="7">
        <v>0</v>
      </c>
      <c r="O1705" s="6">
        <v>101.99</v>
      </c>
      <c r="P1705" s="6">
        <f t="shared" si="104"/>
        <v>195.15</v>
      </c>
      <c r="Q1705" s="6">
        <f t="shared" si="105"/>
        <v>101.99</v>
      </c>
      <c r="R1705" s="6">
        <f t="shared" si="106"/>
        <v>93.160000000000011</v>
      </c>
      <c r="S1705" s="8">
        <f t="shared" si="107"/>
        <v>0.47737637714578535</v>
      </c>
      <c r="T1705" s="5">
        <f>YEAR(SalesDataTable[[#This Row],[Order Date]])</f>
        <v>2026</v>
      </c>
    </row>
    <row r="1706" spans="1:20" ht="15.6">
      <c r="A1706" s="2">
        <v>1524</v>
      </c>
      <c r="B1706" s="3">
        <v>46255</v>
      </c>
      <c r="C1706" s="13">
        <f>YEAR(SalesDataTable[[#This Row],[Order Date]])</f>
        <v>2026</v>
      </c>
      <c r="D1706" s="4" t="str">
        <f>"Q"&amp;ROUNDUP(MONTH(SalesDataTable[[#This Row],[Order Date]])/3,0)</f>
        <v>Q3</v>
      </c>
      <c r="E1706" s="4" t="str">
        <f>TEXT(SalesDataTable[[#This Row],[Order Date]],"MMM")</f>
        <v>Aug</v>
      </c>
      <c r="F1706" s="4" t="s">
        <v>6</v>
      </c>
      <c r="G1706" s="4" t="s">
        <v>27</v>
      </c>
      <c r="H1706" s="4" t="s">
        <v>28</v>
      </c>
      <c r="I1706" s="4" t="s">
        <v>13</v>
      </c>
      <c r="J1706" s="4" t="s">
        <v>4</v>
      </c>
      <c r="K1706" s="4" t="s">
        <v>5</v>
      </c>
      <c r="L1706" s="9">
        <v>1</v>
      </c>
      <c r="M1706" s="6">
        <v>81.569999999999993</v>
      </c>
      <c r="N1706" s="7">
        <v>0</v>
      </c>
      <c r="O1706" s="6">
        <v>43.79</v>
      </c>
      <c r="P1706" s="6">
        <f t="shared" si="104"/>
        <v>81.569999999999993</v>
      </c>
      <c r="Q1706" s="6">
        <f t="shared" si="105"/>
        <v>43.79</v>
      </c>
      <c r="R1706" s="6">
        <f t="shared" si="106"/>
        <v>37.779999999999994</v>
      </c>
      <c r="S1706" s="8">
        <f t="shared" si="107"/>
        <v>0.4631604756650729</v>
      </c>
      <c r="T1706" s="5">
        <f>YEAR(SalesDataTable[[#This Row],[Order Date]])</f>
        <v>2026</v>
      </c>
    </row>
    <row r="1707" spans="1:20" ht="15.6">
      <c r="A1707" s="2">
        <v>1946</v>
      </c>
      <c r="B1707" s="3">
        <v>46255</v>
      </c>
      <c r="C1707" s="13">
        <f>YEAR(SalesDataTable[[#This Row],[Order Date]])</f>
        <v>2026</v>
      </c>
      <c r="D1707" s="4" t="str">
        <f>"Q"&amp;ROUNDUP(MONTH(SalesDataTable[[#This Row],[Order Date]])/3,0)</f>
        <v>Q3</v>
      </c>
      <c r="E1707" s="4" t="str">
        <f>TEXT(SalesDataTable[[#This Row],[Order Date]],"MMM")</f>
        <v>Aug</v>
      </c>
      <c r="F1707" s="4" t="s">
        <v>0</v>
      </c>
      <c r="G1707" s="4" t="s">
        <v>50</v>
      </c>
      <c r="H1707" s="4" t="s">
        <v>19</v>
      </c>
      <c r="I1707" s="4" t="s">
        <v>13</v>
      </c>
      <c r="J1707" s="4" t="s">
        <v>23</v>
      </c>
      <c r="K1707" s="4" t="s">
        <v>51</v>
      </c>
      <c r="L1707" s="9">
        <v>5</v>
      </c>
      <c r="M1707" s="6">
        <v>125.44</v>
      </c>
      <c r="N1707" s="7">
        <v>0</v>
      </c>
      <c r="O1707" s="6">
        <v>59.58</v>
      </c>
      <c r="P1707" s="6">
        <f t="shared" si="104"/>
        <v>627.20000000000005</v>
      </c>
      <c r="Q1707" s="6">
        <f t="shared" si="105"/>
        <v>297.89999999999998</v>
      </c>
      <c r="R1707" s="6">
        <f t="shared" si="106"/>
        <v>329.30000000000007</v>
      </c>
      <c r="S1707" s="8">
        <f t="shared" si="107"/>
        <v>0.52503188775510212</v>
      </c>
      <c r="T1707" s="5">
        <f>YEAR(SalesDataTable[[#This Row],[Order Date]])</f>
        <v>2026</v>
      </c>
    </row>
    <row r="1708" spans="1:20" ht="15.6">
      <c r="A1708" s="2">
        <v>2285</v>
      </c>
      <c r="B1708" s="3">
        <v>46255</v>
      </c>
      <c r="C1708" s="13">
        <f>YEAR(SalesDataTable[[#This Row],[Order Date]])</f>
        <v>2026</v>
      </c>
      <c r="D1708" s="4" t="str">
        <f>"Q"&amp;ROUNDUP(MONTH(SalesDataTable[[#This Row],[Order Date]])/3,0)</f>
        <v>Q3</v>
      </c>
      <c r="E1708" s="4" t="str">
        <f>TEXT(SalesDataTable[[#This Row],[Order Date]],"MMM")</f>
        <v>Aug</v>
      </c>
      <c r="F1708" s="4" t="s">
        <v>6</v>
      </c>
      <c r="G1708" s="4" t="s">
        <v>41</v>
      </c>
      <c r="H1708" s="4" t="s">
        <v>2</v>
      </c>
      <c r="I1708" s="4" t="s">
        <v>16</v>
      </c>
      <c r="J1708" s="4" t="s">
        <v>9</v>
      </c>
      <c r="K1708" s="4" t="s">
        <v>37</v>
      </c>
      <c r="L1708" s="9">
        <v>2</v>
      </c>
      <c r="M1708" s="6">
        <v>155.11000000000001</v>
      </c>
      <c r="N1708" s="7">
        <v>0.05</v>
      </c>
      <c r="O1708" s="6">
        <v>80.13</v>
      </c>
      <c r="P1708" s="6">
        <f t="shared" si="104"/>
        <v>294.709</v>
      </c>
      <c r="Q1708" s="6">
        <f t="shared" si="105"/>
        <v>160.26</v>
      </c>
      <c r="R1708" s="6">
        <f t="shared" si="106"/>
        <v>134.44900000000001</v>
      </c>
      <c r="S1708" s="8">
        <f t="shared" si="107"/>
        <v>0.45620934548995795</v>
      </c>
      <c r="T1708" s="5">
        <f>YEAR(SalesDataTable[[#This Row],[Order Date]])</f>
        <v>2026</v>
      </c>
    </row>
    <row r="1709" spans="1:20" ht="15.6">
      <c r="A1709" s="2">
        <v>2978</v>
      </c>
      <c r="B1709" s="3">
        <v>46255</v>
      </c>
      <c r="C1709" s="13">
        <f>YEAR(SalesDataTable[[#This Row],[Order Date]])</f>
        <v>2026</v>
      </c>
      <c r="D1709" s="4" t="str">
        <f>"Q"&amp;ROUNDUP(MONTH(SalesDataTable[[#This Row],[Order Date]])/3,0)</f>
        <v>Q3</v>
      </c>
      <c r="E1709" s="4" t="str">
        <f>TEXT(SalesDataTable[[#This Row],[Order Date]],"MMM")</f>
        <v>Aug</v>
      </c>
      <c r="F1709" s="4" t="s">
        <v>11</v>
      </c>
      <c r="G1709" s="4" t="s">
        <v>39</v>
      </c>
      <c r="H1709" s="4" t="s">
        <v>19</v>
      </c>
      <c r="I1709" s="4" t="s">
        <v>13</v>
      </c>
      <c r="J1709" s="4" t="s">
        <v>4</v>
      </c>
      <c r="K1709" s="4" t="s">
        <v>5</v>
      </c>
      <c r="L1709" s="9">
        <v>1</v>
      </c>
      <c r="M1709" s="6">
        <v>80.7</v>
      </c>
      <c r="N1709" s="7">
        <v>0</v>
      </c>
      <c r="O1709" s="6">
        <v>41.98</v>
      </c>
      <c r="P1709" s="6">
        <f t="shared" si="104"/>
        <v>80.7</v>
      </c>
      <c r="Q1709" s="6">
        <f t="shared" si="105"/>
        <v>41.98</v>
      </c>
      <c r="R1709" s="6">
        <f t="shared" si="106"/>
        <v>38.720000000000006</v>
      </c>
      <c r="S1709" s="8">
        <f t="shared" si="107"/>
        <v>0.47980173482032223</v>
      </c>
      <c r="T1709" s="5">
        <f>YEAR(SalesDataTable[[#This Row],[Order Date]])</f>
        <v>2026</v>
      </c>
    </row>
    <row r="1710" spans="1:20" ht="15.6">
      <c r="A1710" s="2">
        <v>3842</v>
      </c>
      <c r="B1710" s="3">
        <v>46255</v>
      </c>
      <c r="C1710" s="13">
        <f>YEAR(SalesDataTable[[#This Row],[Order Date]])</f>
        <v>2026</v>
      </c>
      <c r="D1710" s="4" t="str">
        <f>"Q"&amp;ROUNDUP(MONTH(SalesDataTable[[#This Row],[Order Date]])/3,0)</f>
        <v>Q3</v>
      </c>
      <c r="E1710" s="4" t="str">
        <f>TEXT(SalesDataTable[[#This Row],[Order Date]],"MMM")</f>
        <v>Aug</v>
      </c>
      <c r="F1710" s="4" t="s">
        <v>20</v>
      </c>
      <c r="G1710" s="4" t="s">
        <v>33</v>
      </c>
      <c r="H1710" s="4" t="s">
        <v>8</v>
      </c>
      <c r="I1710" s="4" t="s">
        <v>3</v>
      </c>
      <c r="J1710" s="4" t="s">
        <v>9</v>
      </c>
      <c r="K1710" s="4" t="s">
        <v>37</v>
      </c>
      <c r="L1710" s="9">
        <v>10</v>
      </c>
      <c r="M1710" s="6">
        <v>156.72</v>
      </c>
      <c r="N1710" s="7">
        <v>0.15</v>
      </c>
      <c r="O1710" s="6">
        <v>78.12</v>
      </c>
      <c r="P1710" s="6">
        <f t="shared" si="104"/>
        <v>1332.12</v>
      </c>
      <c r="Q1710" s="6">
        <f t="shared" si="105"/>
        <v>781.2</v>
      </c>
      <c r="R1710" s="6">
        <f t="shared" si="106"/>
        <v>550.91999999999985</v>
      </c>
      <c r="S1710" s="8">
        <f t="shared" si="107"/>
        <v>0.41356634537429054</v>
      </c>
      <c r="T1710" s="5">
        <f>YEAR(SalesDataTable[[#This Row],[Order Date]])</f>
        <v>2026</v>
      </c>
    </row>
    <row r="1711" spans="1:20" ht="15.6">
      <c r="A1711" s="2">
        <v>4220</v>
      </c>
      <c r="B1711" s="3">
        <v>46255</v>
      </c>
      <c r="C1711" s="13">
        <f>YEAR(SalesDataTable[[#This Row],[Order Date]])</f>
        <v>2026</v>
      </c>
      <c r="D1711" s="4" t="str">
        <f>"Q"&amp;ROUNDUP(MONTH(SalesDataTable[[#This Row],[Order Date]])/3,0)</f>
        <v>Q3</v>
      </c>
      <c r="E1711" s="4" t="str">
        <f>TEXT(SalesDataTable[[#This Row],[Order Date]],"MMM")</f>
        <v>Aug</v>
      </c>
      <c r="F1711" s="4" t="s">
        <v>6</v>
      </c>
      <c r="G1711" s="4" t="s">
        <v>49</v>
      </c>
      <c r="H1711" s="4" t="s">
        <v>8</v>
      </c>
      <c r="I1711" s="4" t="s">
        <v>16</v>
      </c>
      <c r="J1711" s="4" t="s">
        <v>14</v>
      </c>
      <c r="K1711" s="4" t="s">
        <v>48</v>
      </c>
      <c r="L1711" s="9">
        <v>5</v>
      </c>
      <c r="M1711" s="6">
        <v>162.76</v>
      </c>
      <c r="N1711" s="7">
        <v>0.15</v>
      </c>
      <c r="O1711" s="6">
        <v>85.32</v>
      </c>
      <c r="P1711" s="6">
        <f t="shared" si="104"/>
        <v>691.7299999999999</v>
      </c>
      <c r="Q1711" s="6">
        <f t="shared" si="105"/>
        <v>426.59999999999997</v>
      </c>
      <c r="R1711" s="6">
        <f t="shared" si="106"/>
        <v>265.12999999999994</v>
      </c>
      <c r="S1711" s="8">
        <f t="shared" si="107"/>
        <v>0.38328538591647027</v>
      </c>
      <c r="T1711" s="5">
        <f>YEAR(SalesDataTable[[#This Row],[Order Date]])</f>
        <v>2026</v>
      </c>
    </row>
    <row r="1712" spans="1:20" ht="15.6">
      <c r="A1712" s="2">
        <v>478</v>
      </c>
      <c r="B1712" s="3">
        <v>46256</v>
      </c>
      <c r="C1712" s="13">
        <f>YEAR(SalesDataTable[[#This Row],[Order Date]])</f>
        <v>2026</v>
      </c>
      <c r="D1712" s="4" t="str">
        <f>"Q"&amp;ROUNDUP(MONTH(SalesDataTable[[#This Row],[Order Date]])/3,0)</f>
        <v>Q3</v>
      </c>
      <c r="E1712" s="4" t="str">
        <f>TEXT(SalesDataTable[[#This Row],[Order Date]],"MMM")</f>
        <v>Aug</v>
      </c>
      <c r="F1712" s="4" t="s">
        <v>20</v>
      </c>
      <c r="G1712" s="4" t="s">
        <v>33</v>
      </c>
      <c r="H1712" s="4" t="s">
        <v>19</v>
      </c>
      <c r="I1712" s="4" t="s">
        <v>16</v>
      </c>
      <c r="J1712" s="4" t="s">
        <v>34</v>
      </c>
      <c r="K1712" s="4" t="s">
        <v>35</v>
      </c>
      <c r="L1712" s="9">
        <v>2</v>
      </c>
      <c r="M1712" s="6">
        <v>40.22</v>
      </c>
      <c r="N1712" s="7">
        <v>0</v>
      </c>
      <c r="O1712" s="6">
        <v>14.45</v>
      </c>
      <c r="P1712" s="6">
        <f t="shared" si="104"/>
        <v>80.44</v>
      </c>
      <c r="Q1712" s="6">
        <f t="shared" si="105"/>
        <v>28.9</v>
      </c>
      <c r="R1712" s="6">
        <f t="shared" si="106"/>
        <v>51.54</v>
      </c>
      <c r="S1712" s="8">
        <f t="shared" si="107"/>
        <v>0.64072600696171056</v>
      </c>
      <c r="T1712" s="5">
        <f>YEAR(SalesDataTable[[#This Row],[Order Date]])</f>
        <v>2026</v>
      </c>
    </row>
    <row r="1713" spans="1:20" ht="15.6">
      <c r="A1713" s="2">
        <v>491</v>
      </c>
      <c r="B1713" s="3">
        <v>46256</v>
      </c>
      <c r="C1713" s="13">
        <f>YEAR(SalesDataTable[[#This Row],[Order Date]])</f>
        <v>2026</v>
      </c>
      <c r="D1713" s="4" t="str">
        <f>"Q"&amp;ROUNDUP(MONTH(SalesDataTable[[#This Row],[Order Date]])/3,0)</f>
        <v>Q3</v>
      </c>
      <c r="E1713" s="4" t="str">
        <f>TEXT(SalesDataTable[[#This Row],[Order Date]],"MMM")</f>
        <v>Aug</v>
      </c>
      <c r="F1713" s="4" t="s">
        <v>0</v>
      </c>
      <c r="G1713" s="4" t="s">
        <v>36</v>
      </c>
      <c r="H1713" s="4" t="s">
        <v>28</v>
      </c>
      <c r="I1713" s="4" t="s">
        <v>13</v>
      </c>
      <c r="J1713" s="4" t="s">
        <v>14</v>
      </c>
      <c r="K1713" s="4" t="s">
        <v>32</v>
      </c>
      <c r="L1713" s="9">
        <v>1</v>
      </c>
      <c r="M1713" s="6">
        <v>45.42</v>
      </c>
      <c r="N1713" s="7">
        <v>0.15</v>
      </c>
      <c r="O1713" s="6">
        <v>18.079999999999998</v>
      </c>
      <c r="P1713" s="6">
        <f t="shared" si="104"/>
        <v>38.606999999999999</v>
      </c>
      <c r="Q1713" s="6">
        <f t="shared" si="105"/>
        <v>18.079999999999998</v>
      </c>
      <c r="R1713" s="6">
        <f t="shared" si="106"/>
        <v>20.527000000000001</v>
      </c>
      <c r="S1713" s="8">
        <f t="shared" si="107"/>
        <v>0.53169114409304019</v>
      </c>
      <c r="T1713" s="5">
        <f>YEAR(SalesDataTable[[#This Row],[Order Date]])</f>
        <v>2026</v>
      </c>
    </row>
    <row r="1714" spans="1:20" ht="15.6">
      <c r="A1714" s="2">
        <v>862</v>
      </c>
      <c r="B1714" s="3">
        <v>46256</v>
      </c>
      <c r="C1714" s="13">
        <f>YEAR(SalesDataTable[[#This Row],[Order Date]])</f>
        <v>2026</v>
      </c>
      <c r="D1714" s="4" t="str">
        <f>"Q"&amp;ROUNDUP(MONTH(SalesDataTable[[#This Row],[Order Date]])/3,0)</f>
        <v>Q3</v>
      </c>
      <c r="E1714" s="4" t="str">
        <f>TEXT(SalesDataTable[[#This Row],[Order Date]],"MMM")</f>
        <v>Aug</v>
      </c>
      <c r="F1714" s="4" t="s">
        <v>0</v>
      </c>
      <c r="G1714" s="4" t="s">
        <v>36</v>
      </c>
      <c r="H1714" s="4" t="s">
        <v>2</v>
      </c>
      <c r="I1714" s="4" t="s">
        <v>3</v>
      </c>
      <c r="J1714" s="4" t="s">
        <v>9</v>
      </c>
      <c r="K1714" s="4" t="s">
        <v>10</v>
      </c>
      <c r="L1714" s="9">
        <v>1</v>
      </c>
      <c r="M1714" s="6">
        <v>93.55</v>
      </c>
      <c r="N1714" s="7">
        <v>0</v>
      </c>
      <c r="O1714" s="6">
        <v>44.89</v>
      </c>
      <c r="P1714" s="6">
        <f t="shared" si="104"/>
        <v>93.55</v>
      </c>
      <c r="Q1714" s="6">
        <f t="shared" si="105"/>
        <v>44.89</v>
      </c>
      <c r="R1714" s="6">
        <f t="shared" si="106"/>
        <v>48.66</v>
      </c>
      <c r="S1714" s="8">
        <f t="shared" si="107"/>
        <v>0.5201496525921967</v>
      </c>
      <c r="T1714" s="5">
        <f>YEAR(SalesDataTable[[#This Row],[Order Date]])</f>
        <v>2026</v>
      </c>
    </row>
    <row r="1715" spans="1:20" ht="15.6">
      <c r="A1715" s="2">
        <v>957</v>
      </c>
      <c r="B1715" s="3">
        <v>46256</v>
      </c>
      <c r="C1715" s="13">
        <f>YEAR(SalesDataTable[[#This Row],[Order Date]])</f>
        <v>2026</v>
      </c>
      <c r="D1715" s="4" t="str">
        <f>"Q"&amp;ROUNDUP(MONTH(SalesDataTable[[#This Row],[Order Date]])/3,0)</f>
        <v>Q3</v>
      </c>
      <c r="E1715" s="4" t="str">
        <f>TEXT(SalesDataTable[[#This Row],[Order Date]],"MMM")</f>
        <v>Aug</v>
      </c>
      <c r="F1715" s="4" t="s">
        <v>11</v>
      </c>
      <c r="G1715" s="4" t="s">
        <v>12</v>
      </c>
      <c r="H1715" s="4" t="s">
        <v>2</v>
      </c>
      <c r="I1715" s="4" t="s">
        <v>3</v>
      </c>
      <c r="J1715" s="4" t="s">
        <v>9</v>
      </c>
      <c r="K1715" s="4" t="s">
        <v>17</v>
      </c>
      <c r="L1715" s="9">
        <v>2</v>
      </c>
      <c r="M1715" s="6">
        <v>146.85</v>
      </c>
      <c r="N1715" s="7">
        <v>0</v>
      </c>
      <c r="O1715" s="6">
        <v>81.010000000000005</v>
      </c>
      <c r="P1715" s="6">
        <f t="shared" si="104"/>
        <v>293.7</v>
      </c>
      <c r="Q1715" s="6">
        <f t="shared" si="105"/>
        <v>162.02000000000001</v>
      </c>
      <c r="R1715" s="6">
        <f t="shared" si="106"/>
        <v>131.67999999999998</v>
      </c>
      <c r="S1715" s="8">
        <f t="shared" si="107"/>
        <v>0.44834865509022809</v>
      </c>
      <c r="T1715" s="5">
        <f>YEAR(SalesDataTable[[#This Row],[Order Date]])</f>
        <v>2026</v>
      </c>
    </row>
    <row r="1716" spans="1:20" ht="15.6">
      <c r="A1716" s="2">
        <v>1728</v>
      </c>
      <c r="B1716" s="3">
        <v>46256</v>
      </c>
      <c r="C1716" s="13">
        <f>YEAR(SalesDataTable[[#This Row],[Order Date]])</f>
        <v>2026</v>
      </c>
      <c r="D1716" s="4" t="str">
        <f>"Q"&amp;ROUNDUP(MONTH(SalesDataTable[[#This Row],[Order Date]])/3,0)</f>
        <v>Q3</v>
      </c>
      <c r="E1716" s="4" t="str">
        <f>TEXT(SalesDataTable[[#This Row],[Order Date]],"MMM")</f>
        <v>Aug</v>
      </c>
      <c r="F1716" s="4" t="s">
        <v>0</v>
      </c>
      <c r="G1716" s="4" t="s">
        <v>36</v>
      </c>
      <c r="H1716" s="4" t="s">
        <v>8</v>
      </c>
      <c r="I1716" s="4" t="s">
        <v>16</v>
      </c>
      <c r="J1716" s="4" t="s">
        <v>4</v>
      </c>
      <c r="K1716" s="4" t="s">
        <v>30</v>
      </c>
      <c r="L1716" s="9">
        <v>6</v>
      </c>
      <c r="M1716" s="6">
        <v>101.54</v>
      </c>
      <c r="N1716" s="7">
        <v>0.1</v>
      </c>
      <c r="O1716" s="6">
        <v>50</v>
      </c>
      <c r="P1716" s="6">
        <f t="shared" si="104"/>
        <v>548.31600000000003</v>
      </c>
      <c r="Q1716" s="6">
        <f t="shared" si="105"/>
        <v>300</v>
      </c>
      <c r="R1716" s="6">
        <f t="shared" si="106"/>
        <v>248.31600000000003</v>
      </c>
      <c r="S1716" s="8">
        <f t="shared" si="107"/>
        <v>0.45287024270676035</v>
      </c>
      <c r="T1716" s="5">
        <f>YEAR(SalesDataTable[[#This Row],[Order Date]])</f>
        <v>2026</v>
      </c>
    </row>
    <row r="1717" spans="1:20" ht="15.6">
      <c r="A1717" s="2">
        <v>2743</v>
      </c>
      <c r="B1717" s="3">
        <v>46256</v>
      </c>
      <c r="C1717" s="13">
        <f>YEAR(SalesDataTable[[#This Row],[Order Date]])</f>
        <v>2026</v>
      </c>
      <c r="D1717" s="4" t="str">
        <f>"Q"&amp;ROUNDUP(MONTH(SalesDataTable[[#This Row],[Order Date]])/3,0)</f>
        <v>Q3</v>
      </c>
      <c r="E1717" s="4" t="str">
        <f>TEXT(SalesDataTable[[#This Row],[Order Date]],"MMM")</f>
        <v>Aug</v>
      </c>
      <c r="F1717" s="4" t="s">
        <v>20</v>
      </c>
      <c r="G1717" s="4" t="s">
        <v>31</v>
      </c>
      <c r="H1717" s="4" t="s">
        <v>2</v>
      </c>
      <c r="I1717" s="4" t="s">
        <v>16</v>
      </c>
      <c r="J1717" s="4" t="s">
        <v>34</v>
      </c>
      <c r="K1717" s="4" t="s">
        <v>38</v>
      </c>
      <c r="L1717" s="9">
        <v>1</v>
      </c>
      <c r="M1717" s="6">
        <v>125.14</v>
      </c>
      <c r="N1717" s="7">
        <v>0</v>
      </c>
      <c r="O1717" s="6">
        <v>69.44</v>
      </c>
      <c r="P1717" s="6">
        <f t="shared" si="104"/>
        <v>125.14</v>
      </c>
      <c r="Q1717" s="6">
        <f t="shared" si="105"/>
        <v>69.44</v>
      </c>
      <c r="R1717" s="6">
        <f t="shared" si="106"/>
        <v>55.7</v>
      </c>
      <c r="S1717" s="8">
        <f t="shared" si="107"/>
        <v>0.4451014863353045</v>
      </c>
      <c r="T1717" s="5">
        <f>YEAR(SalesDataTable[[#This Row],[Order Date]])</f>
        <v>2026</v>
      </c>
    </row>
    <row r="1718" spans="1:20" ht="15.6">
      <c r="A1718" s="2">
        <v>3098</v>
      </c>
      <c r="B1718" s="3">
        <v>46256</v>
      </c>
      <c r="C1718" s="13">
        <f>YEAR(SalesDataTable[[#This Row],[Order Date]])</f>
        <v>2026</v>
      </c>
      <c r="D1718" s="4" t="str">
        <f>"Q"&amp;ROUNDUP(MONTH(SalesDataTable[[#This Row],[Order Date]])/3,0)</f>
        <v>Q3</v>
      </c>
      <c r="E1718" s="4" t="str">
        <f>TEXT(SalesDataTable[[#This Row],[Order Date]],"MMM")</f>
        <v>Aug</v>
      </c>
      <c r="F1718" s="4" t="s">
        <v>6</v>
      </c>
      <c r="G1718" s="4" t="s">
        <v>27</v>
      </c>
      <c r="H1718" s="4" t="s">
        <v>2</v>
      </c>
      <c r="I1718" s="4" t="s">
        <v>13</v>
      </c>
      <c r="J1718" s="4" t="s">
        <v>4</v>
      </c>
      <c r="K1718" s="4" t="s">
        <v>5</v>
      </c>
      <c r="L1718" s="9">
        <v>2</v>
      </c>
      <c r="M1718" s="6">
        <v>80.239999999999995</v>
      </c>
      <c r="N1718" s="7">
        <v>0.1</v>
      </c>
      <c r="O1718" s="6">
        <v>42.09</v>
      </c>
      <c r="P1718" s="6">
        <f t="shared" si="104"/>
        <v>144.43199999999999</v>
      </c>
      <c r="Q1718" s="6">
        <f t="shared" si="105"/>
        <v>84.18</v>
      </c>
      <c r="R1718" s="6">
        <f t="shared" si="106"/>
        <v>60.251999999999981</v>
      </c>
      <c r="S1718" s="8">
        <f t="shared" si="107"/>
        <v>0.41716517115320695</v>
      </c>
      <c r="T1718" s="5">
        <f>YEAR(SalesDataTable[[#This Row],[Order Date]])</f>
        <v>2026</v>
      </c>
    </row>
    <row r="1719" spans="1:20" ht="15.6">
      <c r="A1719" s="2">
        <v>3606</v>
      </c>
      <c r="B1719" s="3">
        <v>46256</v>
      </c>
      <c r="C1719" s="13">
        <f>YEAR(SalesDataTable[[#This Row],[Order Date]])</f>
        <v>2026</v>
      </c>
      <c r="D1719" s="4" t="str">
        <f>"Q"&amp;ROUNDUP(MONTH(SalesDataTable[[#This Row],[Order Date]])/3,0)</f>
        <v>Q3</v>
      </c>
      <c r="E1719" s="4" t="str">
        <f>TEXT(SalesDataTable[[#This Row],[Order Date]],"MMM")</f>
        <v>Aug</v>
      </c>
      <c r="F1719" s="4" t="s">
        <v>20</v>
      </c>
      <c r="G1719" s="4" t="s">
        <v>21</v>
      </c>
      <c r="H1719" s="4" t="s">
        <v>2</v>
      </c>
      <c r="I1719" s="4" t="s">
        <v>16</v>
      </c>
      <c r="J1719" s="4" t="s">
        <v>9</v>
      </c>
      <c r="K1719" s="4" t="s">
        <v>17</v>
      </c>
      <c r="L1719" s="9">
        <v>1</v>
      </c>
      <c r="M1719" s="6">
        <v>147.24</v>
      </c>
      <c r="N1719" s="7">
        <v>0</v>
      </c>
      <c r="O1719" s="6">
        <v>79.11</v>
      </c>
      <c r="P1719" s="6">
        <f t="shared" si="104"/>
        <v>147.24</v>
      </c>
      <c r="Q1719" s="6">
        <f t="shared" si="105"/>
        <v>79.11</v>
      </c>
      <c r="R1719" s="6">
        <f t="shared" si="106"/>
        <v>68.13000000000001</v>
      </c>
      <c r="S1719" s="8">
        <f t="shared" si="107"/>
        <v>0.46271393643031788</v>
      </c>
      <c r="T1719" s="5">
        <f>YEAR(SalesDataTable[[#This Row],[Order Date]])</f>
        <v>2026</v>
      </c>
    </row>
    <row r="1720" spans="1:20" ht="15.6">
      <c r="A1720" s="2">
        <v>3815</v>
      </c>
      <c r="B1720" s="3">
        <v>46256</v>
      </c>
      <c r="C1720" s="13">
        <f>YEAR(SalesDataTable[[#This Row],[Order Date]])</f>
        <v>2026</v>
      </c>
      <c r="D1720" s="4" t="str">
        <f>"Q"&amp;ROUNDUP(MONTH(SalesDataTable[[#This Row],[Order Date]])/3,0)</f>
        <v>Q3</v>
      </c>
      <c r="E1720" s="4" t="str">
        <f>TEXT(SalesDataTable[[#This Row],[Order Date]],"MMM")</f>
        <v>Aug</v>
      </c>
      <c r="F1720" s="4" t="s">
        <v>11</v>
      </c>
      <c r="G1720" s="4" t="s">
        <v>12</v>
      </c>
      <c r="H1720" s="4" t="s">
        <v>2</v>
      </c>
      <c r="I1720" s="4" t="s">
        <v>3</v>
      </c>
      <c r="J1720" s="4" t="s">
        <v>23</v>
      </c>
      <c r="K1720" s="4" t="s">
        <v>29</v>
      </c>
      <c r="L1720" s="9">
        <v>2</v>
      </c>
      <c r="M1720" s="6">
        <v>199.53</v>
      </c>
      <c r="N1720" s="7">
        <v>0.05</v>
      </c>
      <c r="O1720" s="6">
        <v>105.87</v>
      </c>
      <c r="P1720" s="6">
        <f t="shared" si="104"/>
        <v>379.10699999999997</v>
      </c>
      <c r="Q1720" s="6">
        <f t="shared" si="105"/>
        <v>211.74</v>
      </c>
      <c r="R1720" s="6">
        <f t="shared" si="106"/>
        <v>167.36699999999996</v>
      </c>
      <c r="S1720" s="8">
        <f t="shared" si="107"/>
        <v>0.44147694450379438</v>
      </c>
      <c r="T1720" s="5">
        <f>YEAR(SalesDataTable[[#This Row],[Order Date]])</f>
        <v>2026</v>
      </c>
    </row>
    <row r="1721" spans="1:20" ht="15.6">
      <c r="A1721" s="2">
        <v>3979</v>
      </c>
      <c r="B1721" s="3">
        <v>46256</v>
      </c>
      <c r="C1721" s="13">
        <f>YEAR(SalesDataTable[[#This Row],[Order Date]])</f>
        <v>2026</v>
      </c>
      <c r="D1721" s="4" t="str">
        <f>"Q"&amp;ROUNDUP(MONTH(SalesDataTable[[#This Row],[Order Date]])/3,0)</f>
        <v>Q3</v>
      </c>
      <c r="E1721" s="4" t="str">
        <f>TEXT(SalesDataTable[[#This Row],[Order Date]],"MMM")</f>
        <v>Aug</v>
      </c>
      <c r="F1721" s="4" t="s">
        <v>11</v>
      </c>
      <c r="G1721" s="4" t="s">
        <v>25</v>
      </c>
      <c r="H1721" s="4" t="s">
        <v>2</v>
      </c>
      <c r="I1721" s="4" t="s">
        <v>16</v>
      </c>
      <c r="J1721" s="4" t="s">
        <v>34</v>
      </c>
      <c r="K1721" s="4" t="s">
        <v>35</v>
      </c>
      <c r="L1721" s="9">
        <v>1</v>
      </c>
      <c r="M1721" s="6">
        <v>40.19</v>
      </c>
      <c r="N1721" s="7">
        <v>0.05</v>
      </c>
      <c r="O1721" s="6">
        <v>14.73</v>
      </c>
      <c r="P1721" s="6">
        <f t="shared" si="104"/>
        <v>38.180499999999995</v>
      </c>
      <c r="Q1721" s="6">
        <f t="shared" si="105"/>
        <v>14.73</v>
      </c>
      <c r="R1721" s="6">
        <f t="shared" si="106"/>
        <v>23.450499999999995</v>
      </c>
      <c r="S1721" s="8">
        <f t="shared" si="107"/>
        <v>0.61420096646193734</v>
      </c>
      <c r="T1721" s="5">
        <f>YEAR(SalesDataTable[[#This Row],[Order Date]])</f>
        <v>2026</v>
      </c>
    </row>
    <row r="1722" spans="1:20" ht="15.6">
      <c r="A1722" s="2">
        <v>4160</v>
      </c>
      <c r="B1722" s="3">
        <v>46256</v>
      </c>
      <c r="C1722" s="13">
        <f>YEAR(SalesDataTable[[#This Row],[Order Date]])</f>
        <v>2026</v>
      </c>
      <c r="D1722" s="4" t="str">
        <f>"Q"&amp;ROUNDUP(MONTH(SalesDataTable[[#This Row],[Order Date]])/3,0)</f>
        <v>Q3</v>
      </c>
      <c r="E1722" s="4" t="str">
        <f>TEXT(SalesDataTable[[#This Row],[Order Date]],"MMM")</f>
        <v>Aug</v>
      </c>
      <c r="F1722" s="4" t="s">
        <v>20</v>
      </c>
      <c r="G1722" s="4" t="s">
        <v>31</v>
      </c>
      <c r="H1722" s="4" t="s">
        <v>28</v>
      </c>
      <c r="I1722" s="4" t="s">
        <v>16</v>
      </c>
      <c r="J1722" s="4" t="s">
        <v>34</v>
      </c>
      <c r="K1722" s="4" t="s">
        <v>38</v>
      </c>
      <c r="L1722" s="9">
        <v>4</v>
      </c>
      <c r="M1722" s="6">
        <v>123.31</v>
      </c>
      <c r="N1722" s="7">
        <v>0</v>
      </c>
      <c r="O1722" s="6">
        <v>69.02</v>
      </c>
      <c r="P1722" s="6">
        <f t="shared" si="104"/>
        <v>493.24</v>
      </c>
      <c r="Q1722" s="6">
        <f t="shared" si="105"/>
        <v>276.08</v>
      </c>
      <c r="R1722" s="6">
        <f t="shared" si="106"/>
        <v>217.16000000000003</v>
      </c>
      <c r="S1722" s="8">
        <f t="shared" si="107"/>
        <v>0.44027248398345636</v>
      </c>
      <c r="T1722" s="5">
        <f>YEAR(SalesDataTable[[#This Row],[Order Date]])</f>
        <v>2026</v>
      </c>
    </row>
    <row r="1723" spans="1:20" ht="15.6">
      <c r="A1723" s="2">
        <v>4172</v>
      </c>
      <c r="B1723" s="3">
        <v>46256</v>
      </c>
      <c r="C1723" s="13">
        <f>YEAR(SalesDataTable[[#This Row],[Order Date]])</f>
        <v>2026</v>
      </c>
      <c r="D1723" s="4" t="str">
        <f>"Q"&amp;ROUNDUP(MONTH(SalesDataTable[[#This Row],[Order Date]])/3,0)</f>
        <v>Q3</v>
      </c>
      <c r="E1723" s="4" t="str">
        <f>TEXT(SalesDataTable[[#This Row],[Order Date]],"MMM")</f>
        <v>Aug</v>
      </c>
      <c r="F1723" s="4" t="s">
        <v>20</v>
      </c>
      <c r="G1723" s="4" t="s">
        <v>33</v>
      </c>
      <c r="H1723" s="4" t="s">
        <v>28</v>
      </c>
      <c r="I1723" s="4" t="s">
        <v>13</v>
      </c>
      <c r="J1723" s="4" t="s">
        <v>4</v>
      </c>
      <c r="K1723" s="4" t="s">
        <v>26</v>
      </c>
      <c r="L1723" s="9">
        <v>1</v>
      </c>
      <c r="M1723" s="6">
        <v>40.19</v>
      </c>
      <c r="N1723" s="7">
        <v>0.05</v>
      </c>
      <c r="O1723" s="6">
        <v>16.78</v>
      </c>
      <c r="P1723" s="6">
        <f t="shared" si="104"/>
        <v>38.180499999999995</v>
      </c>
      <c r="Q1723" s="6">
        <f t="shared" si="105"/>
        <v>16.78</v>
      </c>
      <c r="R1723" s="6">
        <f t="shared" si="106"/>
        <v>21.400499999999994</v>
      </c>
      <c r="S1723" s="8">
        <f t="shared" si="107"/>
        <v>0.56050863660769235</v>
      </c>
      <c r="T1723" s="5">
        <f>YEAR(SalesDataTable[[#This Row],[Order Date]])</f>
        <v>2026</v>
      </c>
    </row>
    <row r="1724" spans="1:20" ht="15.6">
      <c r="A1724" s="2">
        <v>4265</v>
      </c>
      <c r="B1724" s="3">
        <v>46256</v>
      </c>
      <c r="C1724" s="13">
        <f>YEAR(SalesDataTable[[#This Row],[Order Date]])</f>
        <v>2026</v>
      </c>
      <c r="D1724" s="4" t="str">
        <f>"Q"&amp;ROUNDUP(MONTH(SalesDataTable[[#This Row],[Order Date]])/3,0)</f>
        <v>Q3</v>
      </c>
      <c r="E1724" s="4" t="str">
        <f>TEXT(SalesDataTable[[#This Row],[Order Date]],"MMM")</f>
        <v>Aug</v>
      </c>
      <c r="F1724" s="4" t="s">
        <v>11</v>
      </c>
      <c r="G1724" s="4" t="s">
        <v>52</v>
      </c>
      <c r="H1724" s="4" t="s">
        <v>2</v>
      </c>
      <c r="I1724" s="4" t="s">
        <v>3</v>
      </c>
      <c r="J1724" s="4" t="s">
        <v>4</v>
      </c>
      <c r="K1724" s="4" t="s">
        <v>26</v>
      </c>
      <c r="L1724" s="9">
        <v>1</v>
      </c>
      <c r="M1724" s="6">
        <v>40.98</v>
      </c>
      <c r="N1724" s="7">
        <v>0.05</v>
      </c>
      <c r="O1724" s="6">
        <v>16.600000000000001</v>
      </c>
      <c r="P1724" s="6">
        <f t="shared" si="104"/>
        <v>38.930999999999997</v>
      </c>
      <c r="Q1724" s="6">
        <f t="shared" si="105"/>
        <v>16.600000000000001</v>
      </c>
      <c r="R1724" s="6">
        <f t="shared" si="106"/>
        <v>22.330999999999996</v>
      </c>
      <c r="S1724" s="8">
        <f t="shared" si="107"/>
        <v>0.57360458246641488</v>
      </c>
      <c r="T1724" s="5">
        <f>YEAR(SalesDataTable[[#This Row],[Order Date]])</f>
        <v>2026</v>
      </c>
    </row>
    <row r="1725" spans="1:20" ht="15.6">
      <c r="A1725" s="2">
        <v>4321</v>
      </c>
      <c r="B1725" s="3">
        <v>46256</v>
      </c>
      <c r="C1725" s="13">
        <f>YEAR(SalesDataTable[[#This Row],[Order Date]])</f>
        <v>2026</v>
      </c>
      <c r="D1725" s="4" t="str">
        <f>"Q"&amp;ROUNDUP(MONTH(SalesDataTable[[#This Row],[Order Date]])/3,0)</f>
        <v>Q3</v>
      </c>
      <c r="E1725" s="4" t="str">
        <f>TEXT(SalesDataTable[[#This Row],[Order Date]],"MMM")</f>
        <v>Aug</v>
      </c>
      <c r="F1725" s="4" t="s">
        <v>20</v>
      </c>
      <c r="G1725" s="4" t="s">
        <v>47</v>
      </c>
      <c r="H1725" s="4" t="s">
        <v>2</v>
      </c>
      <c r="I1725" s="4" t="s">
        <v>13</v>
      </c>
      <c r="J1725" s="4" t="s">
        <v>14</v>
      </c>
      <c r="K1725" s="4" t="s">
        <v>15</v>
      </c>
      <c r="L1725" s="9">
        <v>3</v>
      </c>
      <c r="M1725" s="6">
        <v>35.380000000000003</v>
      </c>
      <c r="N1725" s="7">
        <v>0</v>
      </c>
      <c r="O1725" s="6">
        <v>13.91</v>
      </c>
      <c r="P1725" s="6">
        <f t="shared" si="104"/>
        <v>106.14000000000001</v>
      </c>
      <c r="Q1725" s="6">
        <f t="shared" si="105"/>
        <v>41.730000000000004</v>
      </c>
      <c r="R1725" s="6">
        <f t="shared" si="106"/>
        <v>64.410000000000011</v>
      </c>
      <c r="S1725" s="8">
        <f t="shared" si="107"/>
        <v>0.60684002261164505</v>
      </c>
      <c r="T1725" s="5">
        <f>YEAR(SalesDataTable[[#This Row],[Order Date]])</f>
        <v>2026</v>
      </c>
    </row>
    <row r="1726" spans="1:20" ht="15.6">
      <c r="A1726" s="2">
        <v>4975</v>
      </c>
      <c r="B1726" s="3">
        <v>46256</v>
      </c>
      <c r="C1726" s="13">
        <f>YEAR(SalesDataTable[[#This Row],[Order Date]])</f>
        <v>2026</v>
      </c>
      <c r="D1726" s="4" t="str">
        <f>"Q"&amp;ROUNDUP(MONTH(SalesDataTable[[#This Row],[Order Date]])/3,0)</f>
        <v>Q3</v>
      </c>
      <c r="E1726" s="4" t="str">
        <f>TEXT(SalesDataTable[[#This Row],[Order Date]],"MMM")</f>
        <v>Aug</v>
      </c>
      <c r="F1726" s="4" t="s">
        <v>11</v>
      </c>
      <c r="G1726" s="4" t="s">
        <v>39</v>
      </c>
      <c r="H1726" s="4" t="s">
        <v>19</v>
      </c>
      <c r="I1726" s="4" t="s">
        <v>13</v>
      </c>
      <c r="J1726" s="4" t="s">
        <v>14</v>
      </c>
      <c r="K1726" s="4" t="s">
        <v>44</v>
      </c>
      <c r="L1726" s="9">
        <v>4</v>
      </c>
      <c r="M1726" s="6">
        <v>134.49</v>
      </c>
      <c r="N1726" s="7">
        <v>0</v>
      </c>
      <c r="O1726" s="6">
        <v>68.17</v>
      </c>
      <c r="P1726" s="6">
        <f t="shared" si="104"/>
        <v>537.96</v>
      </c>
      <c r="Q1726" s="6">
        <f t="shared" si="105"/>
        <v>272.68</v>
      </c>
      <c r="R1726" s="6">
        <f t="shared" si="106"/>
        <v>265.28000000000003</v>
      </c>
      <c r="S1726" s="8">
        <f t="shared" si="107"/>
        <v>0.49312216521674473</v>
      </c>
      <c r="T1726" s="5">
        <f>YEAR(SalesDataTable[[#This Row],[Order Date]])</f>
        <v>2026</v>
      </c>
    </row>
    <row r="1727" spans="1:20" ht="15.6">
      <c r="A1727" s="2">
        <v>991</v>
      </c>
      <c r="B1727" s="3">
        <v>46257</v>
      </c>
      <c r="C1727" s="13">
        <f>YEAR(SalesDataTable[[#This Row],[Order Date]])</f>
        <v>2026</v>
      </c>
      <c r="D1727" s="4" t="str">
        <f>"Q"&amp;ROUNDUP(MONTH(SalesDataTable[[#This Row],[Order Date]])/3,0)</f>
        <v>Q3</v>
      </c>
      <c r="E1727" s="4" t="str">
        <f>TEXT(SalesDataTable[[#This Row],[Order Date]],"MMM")</f>
        <v>Aug</v>
      </c>
      <c r="F1727" s="4" t="s">
        <v>11</v>
      </c>
      <c r="G1727" s="4" t="s">
        <v>18</v>
      </c>
      <c r="H1727" s="4" t="s">
        <v>8</v>
      </c>
      <c r="I1727" s="4" t="s">
        <v>16</v>
      </c>
      <c r="J1727" s="4" t="s">
        <v>9</v>
      </c>
      <c r="K1727" s="4" t="s">
        <v>17</v>
      </c>
      <c r="L1727" s="9">
        <v>4</v>
      </c>
      <c r="M1727" s="6">
        <v>145.30000000000001</v>
      </c>
      <c r="N1727" s="7">
        <v>0.15</v>
      </c>
      <c r="O1727" s="6">
        <v>77.040000000000006</v>
      </c>
      <c r="P1727" s="6">
        <f t="shared" si="104"/>
        <v>494.02000000000004</v>
      </c>
      <c r="Q1727" s="6">
        <f t="shared" si="105"/>
        <v>308.16000000000003</v>
      </c>
      <c r="R1727" s="6">
        <f t="shared" si="106"/>
        <v>185.86</v>
      </c>
      <c r="S1727" s="8">
        <f t="shared" si="107"/>
        <v>0.37621958625156876</v>
      </c>
      <c r="T1727" s="5">
        <f>YEAR(SalesDataTable[[#This Row],[Order Date]])</f>
        <v>2026</v>
      </c>
    </row>
    <row r="1728" spans="1:20" ht="15.6">
      <c r="A1728" s="2">
        <v>1008</v>
      </c>
      <c r="B1728" s="3">
        <v>46257</v>
      </c>
      <c r="C1728" s="13">
        <f>YEAR(SalesDataTable[[#This Row],[Order Date]])</f>
        <v>2026</v>
      </c>
      <c r="D1728" s="4" t="str">
        <f>"Q"&amp;ROUNDUP(MONTH(SalesDataTable[[#This Row],[Order Date]])/3,0)</f>
        <v>Q3</v>
      </c>
      <c r="E1728" s="4" t="str">
        <f>TEXT(SalesDataTable[[#This Row],[Order Date]],"MMM")</f>
        <v>Aug</v>
      </c>
      <c r="F1728" s="4" t="s">
        <v>20</v>
      </c>
      <c r="G1728" s="4" t="s">
        <v>21</v>
      </c>
      <c r="H1728" s="4" t="s">
        <v>8</v>
      </c>
      <c r="I1728" s="4" t="s">
        <v>16</v>
      </c>
      <c r="J1728" s="4" t="s">
        <v>14</v>
      </c>
      <c r="K1728" s="4" t="s">
        <v>48</v>
      </c>
      <c r="L1728" s="9">
        <v>10</v>
      </c>
      <c r="M1728" s="6">
        <v>164.55</v>
      </c>
      <c r="N1728" s="7">
        <v>0.1</v>
      </c>
      <c r="O1728" s="6">
        <v>88.23</v>
      </c>
      <c r="P1728" s="6">
        <f t="shared" si="104"/>
        <v>1480.95</v>
      </c>
      <c r="Q1728" s="6">
        <f t="shared" si="105"/>
        <v>882.30000000000007</v>
      </c>
      <c r="R1728" s="6">
        <f t="shared" si="106"/>
        <v>598.65</v>
      </c>
      <c r="S1728" s="8">
        <f t="shared" si="107"/>
        <v>0.40423376886458012</v>
      </c>
      <c r="T1728" s="5">
        <f>YEAR(SalesDataTable[[#This Row],[Order Date]])</f>
        <v>2026</v>
      </c>
    </row>
    <row r="1729" spans="1:20" ht="15.6">
      <c r="A1729" s="2">
        <v>1083</v>
      </c>
      <c r="B1729" s="3">
        <v>46257</v>
      </c>
      <c r="C1729" s="13">
        <f>YEAR(SalesDataTable[[#This Row],[Order Date]])</f>
        <v>2026</v>
      </c>
      <c r="D1729" s="4" t="str">
        <f>"Q"&amp;ROUNDUP(MONTH(SalesDataTable[[#This Row],[Order Date]])/3,0)</f>
        <v>Q3</v>
      </c>
      <c r="E1729" s="4" t="str">
        <f>TEXT(SalesDataTable[[#This Row],[Order Date]],"MMM")</f>
        <v>Aug</v>
      </c>
      <c r="F1729" s="4" t="s">
        <v>0</v>
      </c>
      <c r="G1729" s="4" t="s">
        <v>50</v>
      </c>
      <c r="H1729" s="4" t="s">
        <v>19</v>
      </c>
      <c r="I1729" s="4" t="s">
        <v>13</v>
      </c>
      <c r="J1729" s="4" t="s">
        <v>4</v>
      </c>
      <c r="K1729" s="4" t="s">
        <v>26</v>
      </c>
      <c r="L1729" s="9">
        <v>1</v>
      </c>
      <c r="M1729" s="6">
        <v>39.590000000000003</v>
      </c>
      <c r="N1729" s="7">
        <v>0</v>
      </c>
      <c r="O1729" s="6">
        <v>16.899999999999999</v>
      </c>
      <c r="P1729" s="6">
        <f t="shared" si="104"/>
        <v>39.590000000000003</v>
      </c>
      <c r="Q1729" s="6">
        <f t="shared" si="105"/>
        <v>16.899999999999999</v>
      </c>
      <c r="R1729" s="6">
        <f t="shared" si="106"/>
        <v>22.690000000000005</v>
      </c>
      <c r="S1729" s="8">
        <f t="shared" si="107"/>
        <v>0.57312452639555456</v>
      </c>
      <c r="T1729" s="5">
        <f>YEAR(SalesDataTable[[#This Row],[Order Date]])</f>
        <v>2026</v>
      </c>
    </row>
    <row r="1730" spans="1:20" ht="15.6">
      <c r="A1730" s="2">
        <v>1553</v>
      </c>
      <c r="B1730" s="3">
        <v>46257</v>
      </c>
      <c r="C1730" s="13">
        <f>YEAR(SalesDataTable[[#This Row],[Order Date]])</f>
        <v>2026</v>
      </c>
      <c r="D1730" s="4" t="str">
        <f>"Q"&amp;ROUNDUP(MONTH(SalesDataTable[[#This Row],[Order Date]])/3,0)</f>
        <v>Q3</v>
      </c>
      <c r="E1730" s="4" t="str">
        <f>TEXT(SalesDataTable[[#This Row],[Order Date]],"MMM")</f>
        <v>Aug</v>
      </c>
      <c r="F1730" s="4" t="s">
        <v>11</v>
      </c>
      <c r="G1730" s="4" t="s">
        <v>12</v>
      </c>
      <c r="H1730" s="4" t="s">
        <v>8</v>
      </c>
      <c r="I1730" s="4" t="s">
        <v>16</v>
      </c>
      <c r="J1730" s="4" t="s">
        <v>34</v>
      </c>
      <c r="K1730" s="4" t="s">
        <v>45</v>
      </c>
      <c r="L1730" s="9">
        <v>5</v>
      </c>
      <c r="M1730" s="6">
        <v>51.62</v>
      </c>
      <c r="N1730" s="7">
        <v>0.15</v>
      </c>
      <c r="O1730" s="6">
        <v>22.6</v>
      </c>
      <c r="P1730" s="6">
        <f t="shared" ref="P1730:P1793" si="108">L1730*M1730*(1-N1730)</f>
        <v>219.38499999999996</v>
      </c>
      <c r="Q1730" s="6">
        <f t="shared" ref="Q1730:Q1793" si="109">L1730*O1730</f>
        <v>113</v>
      </c>
      <c r="R1730" s="6">
        <f t="shared" ref="R1730:R1793" si="110">P1730-Q1730</f>
        <v>106.38499999999996</v>
      </c>
      <c r="S1730" s="8">
        <f t="shared" ref="S1730:S1793" si="111">IFERROR(R1730/P1730,0)</f>
        <v>0.48492376415889865</v>
      </c>
      <c r="T1730" s="5">
        <f>YEAR(SalesDataTable[[#This Row],[Order Date]])</f>
        <v>2026</v>
      </c>
    </row>
    <row r="1731" spans="1:20" ht="15.6">
      <c r="A1731" s="2">
        <v>1579</v>
      </c>
      <c r="B1731" s="3">
        <v>46257</v>
      </c>
      <c r="C1731" s="13">
        <f>YEAR(SalesDataTable[[#This Row],[Order Date]])</f>
        <v>2026</v>
      </c>
      <c r="D1731" s="4" t="str">
        <f>"Q"&amp;ROUNDUP(MONTH(SalesDataTable[[#This Row],[Order Date]])/3,0)</f>
        <v>Q3</v>
      </c>
      <c r="E1731" s="4" t="str">
        <f>TEXT(SalesDataTable[[#This Row],[Order Date]],"MMM")</f>
        <v>Aug</v>
      </c>
      <c r="F1731" s="4" t="s">
        <v>20</v>
      </c>
      <c r="G1731" s="4" t="s">
        <v>31</v>
      </c>
      <c r="H1731" s="4" t="s">
        <v>19</v>
      </c>
      <c r="I1731" s="4" t="s">
        <v>3</v>
      </c>
      <c r="J1731" s="4" t="s">
        <v>9</v>
      </c>
      <c r="K1731" s="4" t="s">
        <v>10</v>
      </c>
      <c r="L1731" s="9">
        <v>3</v>
      </c>
      <c r="M1731" s="6">
        <v>90.71</v>
      </c>
      <c r="N1731" s="7">
        <v>0</v>
      </c>
      <c r="O1731" s="6">
        <v>45.57</v>
      </c>
      <c r="P1731" s="6">
        <f t="shared" si="108"/>
        <v>272.13</v>
      </c>
      <c r="Q1731" s="6">
        <f t="shared" si="109"/>
        <v>136.71</v>
      </c>
      <c r="R1731" s="6">
        <f t="shared" si="110"/>
        <v>135.41999999999999</v>
      </c>
      <c r="S1731" s="8">
        <f t="shared" si="111"/>
        <v>0.49762980928232825</v>
      </c>
      <c r="T1731" s="5">
        <f>YEAR(SalesDataTable[[#This Row],[Order Date]])</f>
        <v>2026</v>
      </c>
    </row>
    <row r="1732" spans="1:20" ht="15.6">
      <c r="A1732" s="2">
        <v>1732</v>
      </c>
      <c r="B1732" s="3">
        <v>46257</v>
      </c>
      <c r="C1732" s="13">
        <f>YEAR(SalesDataTable[[#This Row],[Order Date]])</f>
        <v>2026</v>
      </c>
      <c r="D1732" s="4" t="str">
        <f>"Q"&amp;ROUNDUP(MONTH(SalesDataTable[[#This Row],[Order Date]])/3,0)</f>
        <v>Q3</v>
      </c>
      <c r="E1732" s="4" t="str">
        <f>TEXT(SalesDataTable[[#This Row],[Order Date]],"MMM")</f>
        <v>Aug</v>
      </c>
      <c r="F1732" s="4" t="s">
        <v>6</v>
      </c>
      <c r="G1732" s="4" t="s">
        <v>7</v>
      </c>
      <c r="H1732" s="4" t="s">
        <v>19</v>
      </c>
      <c r="I1732" s="4" t="s">
        <v>13</v>
      </c>
      <c r="J1732" s="4" t="s">
        <v>4</v>
      </c>
      <c r="K1732" s="4" t="s">
        <v>26</v>
      </c>
      <c r="L1732" s="9">
        <v>4</v>
      </c>
      <c r="M1732" s="6">
        <v>41.09</v>
      </c>
      <c r="N1732" s="7">
        <v>0</v>
      </c>
      <c r="O1732" s="6">
        <v>17</v>
      </c>
      <c r="P1732" s="6">
        <f t="shared" si="108"/>
        <v>164.36</v>
      </c>
      <c r="Q1732" s="6">
        <f t="shared" si="109"/>
        <v>68</v>
      </c>
      <c r="R1732" s="6">
        <f t="shared" si="110"/>
        <v>96.360000000000014</v>
      </c>
      <c r="S1732" s="8">
        <f t="shared" si="111"/>
        <v>0.58627403261134103</v>
      </c>
      <c r="T1732" s="5">
        <f>YEAR(SalesDataTable[[#This Row],[Order Date]])</f>
        <v>2026</v>
      </c>
    </row>
    <row r="1733" spans="1:20" ht="15.6">
      <c r="A1733" s="2">
        <v>2083</v>
      </c>
      <c r="B1733" s="3">
        <v>46257</v>
      </c>
      <c r="C1733" s="13">
        <f>YEAR(SalesDataTable[[#This Row],[Order Date]])</f>
        <v>2026</v>
      </c>
      <c r="D1733" s="4" t="str">
        <f>"Q"&amp;ROUNDUP(MONTH(SalesDataTable[[#This Row],[Order Date]])/3,0)</f>
        <v>Q3</v>
      </c>
      <c r="E1733" s="4" t="str">
        <f>TEXT(SalesDataTable[[#This Row],[Order Date]],"MMM")</f>
        <v>Aug</v>
      </c>
      <c r="F1733" s="4" t="s">
        <v>6</v>
      </c>
      <c r="G1733" s="4" t="s">
        <v>49</v>
      </c>
      <c r="H1733" s="4" t="s">
        <v>2</v>
      </c>
      <c r="I1733" s="4" t="s">
        <v>13</v>
      </c>
      <c r="J1733" s="4" t="s">
        <v>9</v>
      </c>
      <c r="K1733" s="4" t="s">
        <v>10</v>
      </c>
      <c r="L1733" s="9">
        <v>1</v>
      </c>
      <c r="M1733" s="6">
        <v>91.37</v>
      </c>
      <c r="N1733" s="7">
        <v>0</v>
      </c>
      <c r="O1733" s="6">
        <v>46.73</v>
      </c>
      <c r="P1733" s="6">
        <f t="shared" si="108"/>
        <v>91.37</v>
      </c>
      <c r="Q1733" s="6">
        <f t="shared" si="109"/>
        <v>46.73</v>
      </c>
      <c r="R1733" s="6">
        <f t="shared" si="110"/>
        <v>44.640000000000008</v>
      </c>
      <c r="S1733" s="8">
        <f t="shared" si="111"/>
        <v>0.48856298566269024</v>
      </c>
      <c r="T1733" s="5">
        <f>YEAR(SalesDataTable[[#This Row],[Order Date]])</f>
        <v>2026</v>
      </c>
    </row>
    <row r="1734" spans="1:20" ht="15.6">
      <c r="A1734" s="2">
        <v>2176</v>
      </c>
      <c r="B1734" s="3">
        <v>46257</v>
      </c>
      <c r="C1734" s="13">
        <f>YEAR(SalesDataTable[[#This Row],[Order Date]])</f>
        <v>2026</v>
      </c>
      <c r="D1734" s="4" t="str">
        <f>"Q"&amp;ROUNDUP(MONTH(SalesDataTable[[#This Row],[Order Date]])/3,0)</f>
        <v>Q3</v>
      </c>
      <c r="E1734" s="4" t="str">
        <f>TEXT(SalesDataTable[[#This Row],[Order Date]],"MMM")</f>
        <v>Aug</v>
      </c>
      <c r="F1734" s="4" t="s">
        <v>6</v>
      </c>
      <c r="G1734" s="4" t="s">
        <v>41</v>
      </c>
      <c r="H1734" s="4" t="s">
        <v>2</v>
      </c>
      <c r="I1734" s="4" t="s">
        <v>13</v>
      </c>
      <c r="J1734" s="4" t="s">
        <v>14</v>
      </c>
      <c r="K1734" s="4" t="s">
        <v>32</v>
      </c>
      <c r="L1734" s="9">
        <v>1</v>
      </c>
      <c r="M1734" s="6">
        <v>46.92</v>
      </c>
      <c r="N1734" s="7">
        <v>0</v>
      </c>
      <c r="O1734" s="6">
        <v>18.3</v>
      </c>
      <c r="P1734" s="6">
        <f t="shared" si="108"/>
        <v>46.92</v>
      </c>
      <c r="Q1734" s="6">
        <f t="shared" si="109"/>
        <v>18.3</v>
      </c>
      <c r="R1734" s="6">
        <f t="shared" si="110"/>
        <v>28.62</v>
      </c>
      <c r="S1734" s="8">
        <f t="shared" si="111"/>
        <v>0.60997442455242967</v>
      </c>
      <c r="T1734" s="5">
        <f>YEAR(SalesDataTable[[#This Row],[Order Date]])</f>
        <v>2026</v>
      </c>
    </row>
    <row r="1735" spans="1:20" ht="15.6">
      <c r="A1735" s="2">
        <v>2723</v>
      </c>
      <c r="B1735" s="3">
        <v>46257</v>
      </c>
      <c r="C1735" s="13">
        <f>YEAR(SalesDataTable[[#This Row],[Order Date]])</f>
        <v>2026</v>
      </c>
      <c r="D1735" s="4" t="str">
        <f>"Q"&amp;ROUNDUP(MONTH(SalesDataTable[[#This Row],[Order Date]])/3,0)</f>
        <v>Q3</v>
      </c>
      <c r="E1735" s="4" t="str">
        <f>TEXT(SalesDataTable[[#This Row],[Order Date]],"MMM")</f>
        <v>Aug</v>
      </c>
      <c r="F1735" s="4" t="s">
        <v>0</v>
      </c>
      <c r="G1735" s="4" t="s">
        <v>1</v>
      </c>
      <c r="H1735" s="4" t="s">
        <v>2</v>
      </c>
      <c r="I1735" s="4" t="s">
        <v>13</v>
      </c>
      <c r="J1735" s="4" t="s">
        <v>4</v>
      </c>
      <c r="K1735" s="4" t="s">
        <v>30</v>
      </c>
      <c r="L1735" s="9">
        <v>1</v>
      </c>
      <c r="M1735" s="6">
        <v>100.29</v>
      </c>
      <c r="N1735" s="7">
        <v>0.05</v>
      </c>
      <c r="O1735" s="6">
        <v>49.82</v>
      </c>
      <c r="P1735" s="6">
        <f t="shared" si="108"/>
        <v>95.275500000000008</v>
      </c>
      <c r="Q1735" s="6">
        <f t="shared" si="109"/>
        <v>49.82</v>
      </c>
      <c r="R1735" s="6">
        <f t="shared" si="110"/>
        <v>45.455500000000008</v>
      </c>
      <c r="S1735" s="8">
        <f t="shared" si="111"/>
        <v>0.47709537079312103</v>
      </c>
      <c r="T1735" s="5">
        <f>YEAR(SalesDataTable[[#This Row],[Order Date]])</f>
        <v>2026</v>
      </c>
    </row>
    <row r="1736" spans="1:20" ht="15.6">
      <c r="A1736" s="2">
        <v>3299</v>
      </c>
      <c r="B1736" s="3">
        <v>46257</v>
      </c>
      <c r="C1736" s="13">
        <f>YEAR(SalesDataTable[[#This Row],[Order Date]])</f>
        <v>2026</v>
      </c>
      <c r="D1736" s="4" t="str">
        <f>"Q"&amp;ROUNDUP(MONTH(SalesDataTable[[#This Row],[Order Date]])/3,0)</f>
        <v>Q3</v>
      </c>
      <c r="E1736" s="4" t="str">
        <f>TEXT(SalesDataTable[[#This Row],[Order Date]],"MMM")</f>
        <v>Aug</v>
      </c>
      <c r="F1736" s="4" t="s">
        <v>0</v>
      </c>
      <c r="G1736" s="4" t="s">
        <v>36</v>
      </c>
      <c r="H1736" s="4" t="s">
        <v>2</v>
      </c>
      <c r="I1736" s="4" t="s">
        <v>13</v>
      </c>
      <c r="J1736" s="4" t="s">
        <v>9</v>
      </c>
      <c r="K1736" s="4" t="s">
        <v>17</v>
      </c>
      <c r="L1736" s="9">
        <v>1</v>
      </c>
      <c r="M1736" s="6">
        <v>147.11000000000001</v>
      </c>
      <c r="N1736" s="7">
        <v>0.15</v>
      </c>
      <c r="O1736" s="6">
        <v>79.599999999999994</v>
      </c>
      <c r="P1736" s="6">
        <f t="shared" si="108"/>
        <v>125.04350000000001</v>
      </c>
      <c r="Q1736" s="6">
        <f t="shared" si="109"/>
        <v>79.599999999999994</v>
      </c>
      <c r="R1736" s="6">
        <f t="shared" si="110"/>
        <v>45.443500000000014</v>
      </c>
      <c r="S1736" s="8">
        <f t="shared" si="111"/>
        <v>0.36342152930780097</v>
      </c>
      <c r="T1736" s="5">
        <f>YEAR(SalesDataTable[[#This Row],[Order Date]])</f>
        <v>2026</v>
      </c>
    </row>
    <row r="1737" spans="1:20" ht="15.6">
      <c r="A1737" s="2">
        <v>3398</v>
      </c>
      <c r="B1737" s="3">
        <v>46257</v>
      </c>
      <c r="C1737" s="13">
        <f>YEAR(SalesDataTable[[#This Row],[Order Date]])</f>
        <v>2026</v>
      </c>
      <c r="D1737" s="4" t="str">
        <f>"Q"&amp;ROUNDUP(MONTH(SalesDataTable[[#This Row],[Order Date]])/3,0)</f>
        <v>Q3</v>
      </c>
      <c r="E1737" s="4" t="str">
        <f>TEXT(SalesDataTable[[#This Row],[Order Date]],"MMM")</f>
        <v>Aug</v>
      </c>
      <c r="F1737" s="4" t="s">
        <v>6</v>
      </c>
      <c r="G1737" s="4" t="s">
        <v>43</v>
      </c>
      <c r="H1737" s="4" t="s">
        <v>2</v>
      </c>
      <c r="I1737" s="4" t="s">
        <v>13</v>
      </c>
      <c r="J1737" s="4" t="s">
        <v>9</v>
      </c>
      <c r="K1737" s="4" t="s">
        <v>37</v>
      </c>
      <c r="L1737" s="9">
        <v>2</v>
      </c>
      <c r="M1737" s="6">
        <v>156.44999999999999</v>
      </c>
      <c r="N1737" s="7">
        <v>0</v>
      </c>
      <c r="O1737" s="6">
        <v>80.13</v>
      </c>
      <c r="P1737" s="6">
        <f t="shared" si="108"/>
        <v>312.89999999999998</v>
      </c>
      <c r="Q1737" s="6">
        <f t="shared" si="109"/>
        <v>160.26</v>
      </c>
      <c r="R1737" s="6">
        <f t="shared" si="110"/>
        <v>152.63999999999999</v>
      </c>
      <c r="S1737" s="8">
        <f t="shared" si="111"/>
        <v>0.487823585810163</v>
      </c>
      <c r="T1737" s="5">
        <f>YEAR(SalesDataTable[[#This Row],[Order Date]])</f>
        <v>2026</v>
      </c>
    </row>
    <row r="1738" spans="1:20" ht="15.6">
      <c r="A1738" s="2">
        <v>4012</v>
      </c>
      <c r="B1738" s="3">
        <v>46257</v>
      </c>
      <c r="C1738" s="13">
        <f>YEAR(SalesDataTable[[#This Row],[Order Date]])</f>
        <v>2026</v>
      </c>
      <c r="D1738" s="4" t="str">
        <f>"Q"&amp;ROUNDUP(MONTH(SalesDataTable[[#This Row],[Order Date]])/3,0)</f>
        <v>Q3</v>
      </c>
      <c r="E1738" s="4" t="str">
        <f>TEXT(SalesDataTable[[#This Row],[Order Date]],"MMM")</f>
        <v>Aug</v>
      </c>
      <c r="F1738" s="4" t="s">
        <v>6</v>
      </c>
      <c r="G1738" s="4" t="s">
        <v>49</v>
      </c>
      <c r="H1738" s="4" t="s">
        <v>2</v>
      </c>
      <c r="I1738" s="4" t="s">
        <v>13</v>
      </c>
      <c r="J1738" s="4" t="s">
        <v>9</v>
      </c>
      <c r="K1738" s="4" t="s">
        <v>46</v>
      </c>
      <c r="L1738" s="9">
        <v>2</v>
      </c>
      <c r="M1738" s="6">
        <v>72.97</v>
      </c>
      <c r="N1738" s="7">
        <v>0</v>
      </c>
      <c r="O1738" s="6">
        <v>33.25</v>
      </c>
      <c r="P1738" s="6">
        <f t="shared" si="108"/>
        <v>145.94</v>
      </c>
      <c r="Q1738" s="6">
        <f t="shared" si="109"/>
        <v>66.5</v>
      </c>
      <c r="R1738" s="6">
        <f t="shared" si="110"/>
        <v>79.44</v>
      </c>
      <c r="S1738" s="8">
        <f t="shared" si="111"/>
        <v>0.54433328765245992</v>
      </c>
      <c r="T1738" s="5">
        <f>YEAR(SalesDataTable[[#This Row],[Order Date]])</f>
        <v>2026</v>
      </c>
    </row>
    <row r="1739" spans="1:20" ht="15.6">
      <c r="A1739" s="2">
        <v>4064</v>
      </c>
      <c r="B1739" s="3">
        <v>46257</v>
      </c>
      <c r="C1739" s="13">
        <f>YEAR(SalesDataTable[[#This Row],[Order Date]])</f>
        <v>2026</v>
      </c>
      <c r="D1739" s="4" t="str">
        <f>"Q"&amp;ROUNDUP(MONTH(SalesDataTable[[#This Row],[Order Date]])/3,0)</f>
        <v>Q3</v>
      </c>
      <c r="E1739" s="4" t="str">
        <f>TEXT(SalesDataTable[[#This Row],[Order Date]],"MMM")</f>
        <v>Aug</v>
      </c>
      <c r="F1739" s="4" t="s">
        <v>20</v>
      </c>
      <c r="G1739" s="4" t="s">
        <v>31</v>
      </c>
      <c r="H1739" s="4" t="s">
        <v>28</v>
      </c>
      <c r="I1739" s="4" t="s">
        <v>3</v>
      </c>
      <c r="J1739" s="4" t="s">
        <v>34</v>
      </c>
      <c r="K1739" s="4" t="s">
        <v>45</v>
      </c>
      <c r="L1739" s="9">
        <v>2</v>
      </c>
      <c r="M1739" s="6">
        <v>51.63</v>
      </c>
      <c r="N1739" s="7">
        <v>0</v>
      </c>
      <c r="O1739" s="6">
        <v>21.39</v>
      </c>
      <c r="P1739" s="6">
        <f t="shared" si="108"/>
        <v>103.26</v>
      </c>
      <c r="Q1739" s="6">
        <f t="shared" si="109"/>
        <v>42.78</v>
      </c>
      <c r="R1739" s="6">
        <f t="shared" si="110"/>
        <v>60.480000000000004</v>
      </c>
      <c r="S1739" s="8">
        <f t="shared" si="111"/>
        <v>0.58570598489250436</v>
      </c>
      <c r="T1739" s="5">
        <f>YEAR(SalesDataTable[[#This Row],[Order Date]])</f>
        <v>2026</v>
      </c>
    </row>
    <row r="1740" spans="1:20" ht="15.6">
      <c r="A1740" s="2">
        <v>4671</v>
      </c>
      <c r="B1740" s="3">
        <v>46257</v>
      </c>
      <c r="C1740" s="13">
        <f>YEAR(SalesDataTable[[#This Row],[Order Date]])</f>
        <v>2026</v>
      </c>
      <c r="D1740" s="4" t="str">
        <f>"Q"&amp;ROUNDUP(MONTH(SalesDataTable[[#This Row],[Order Date]])/3,0)</f>
        <v>Q3</v>
      </c>
      <c r="E1740" s="4" t="str">
        <f>TEXT(SalesDataTable[[#This Row],[Order Date]],"MMM")</f>
        <v>Aug</v>
      </c>
      <c r="F1740" s="4" t="s">
        <v>6</v>
      </c>
      <c r="G1740" s="4" t="s">
        <v>43</v>
      </c>
      <c r="H1740" s="4" t="s">
        <v>8</v>
      </c>
      <c r="I1740" s="4" t="s">
        <v>3</v>
      </c>
      <c r="J1740" s="4" t="s">
        <v>4</v>
      </c>
      <c r="K1740" s="4" t="s">
        <v>30</v>
      </c>
      <c r="L1740" s="9">
        <v>8</v>
      </c>
      <c r="M1740" s="6">
        <v>100.06</v>
      </c>
      <c r="N1740" s="7">
        <v>0.05</v>
      </c>
      <c r="O1740" s="6">
        <v>49.39</v>
      </c>
      <c r="P1740" s="6">
        <f t="shared" si="108"/>
        <v>760.45600000000002</v>
      </c>
      <c r="Q1740" s="6">
        <f t="shared" si="109"/>
        <v>395.12</v>
      </c>
      <c r="R1740" s="6">
        <f t="shared" si="110"/>
        <v>365.33600000000001</v>
      </c>
      <c r="S1740" s="8">
        <f t="shared" si="111"/>
        <v>0.48041701295012468</v>
      </c>
      <c r="T1740" s="5">
        <f>YEAR(SalesDataTable[[#This Row],[Order Date]])</f>
        <v>2026</v>
      </c>
    </row>
    <row r="1741" spans="1:20" ht="15.6">
      <c r="A1741" s="2">
        <v>1914</v>
      </c>
      <c r="B1741" s="3">
        <v>46258</v>
      </c>
      <c r="C1741" s="13">
        <f>YEAR(SalesDataTable[[#This Row],[Order Date]])</f>
        <v>2026</v>
      </c>
      <c r="D1741" s="4" t="str">
        <f>"Q"&amp;ROUNDUP(MONTH(SalesDataTable[[#This Row],[Order Date]])/3,0)</f>
        <v>Q3</v>
      </c>
      <c r="E1741" s="4" t="str">
        <f>TEXT(SalesDataTable[[#This Row],[Order Date]],"MMM")</f>
        <v>Aug</v>
      </c>
      <c r="F1741" s="4" t="s">
        <v>20</v>
      </c>
      <c r="G1741" s="4" t="s">
        <v>33</v>
      </c>
      <c r="H1741" s="4" t="s">
        <v>19</v>
      </c>
      <c r="I1741" s="4" t="s">
        <v>3</v>
      </c>
      <c r="J1741" s="4" t="s">
        <v>23</v>
      </c>
      <c r="K1741" s="4" t="s">
        <v>40</v>
      </c>
      <c r="L1741" s="9">
        <v>4</v>
      </c>
      <c r="M1741" s="6">
        <v>83.2</v>
      </c>
      <c r="N1741" s="7">
        <v>0</v>
      </c>
      <c r="O1741" s="6">
        <v>39.99</v>
      </c>
      <c r="P1741" s="6">
        <f t="shared" si="108"/>
        <v>332.8</v>
      </c>
      <c r="Q1741" s="6">
        <f t="shared" si="109"/>
        <v>159.96</v>
      </c>
      <c r="R1741" s="6">
        <f t="shared" si="110"/>
        <v>172.84</v>
      </c>
      <c r="S1741" s="8">
        <f t="shared" si="111"/>
        <v>0.5193509615384615</v>
      </c>
      <c r="T1741" s="5">
        <f>YEAR(SalesDataTable[[#This Row],[Order Date]])</f>
        <v>2026</v>
      </c>
    </row>
    <row r="1742" spans="1:20" ht="15.6">
      <c r="A1742" s="2">
        <v>1973</v>
      </c>
      <c r="B1742" s="3">
        <v>46258</v>
      </c>
      <c r="C1742" s="13">
        <f>YEAR(SalesDataTable[[#This Row],[Order Date]])</f>
        <v>2026</v>
      </c>
      <c r="D1742" s="4" t="str">
        <f>"Q"&amp;ROUNDUP(MONTH(SalesDataTable[[#This Row],[Order Date]])/3,0)</f>
        <v>Q3</v>
      </c>
      <c r="E1742" s="4" t="str">
        <f>TEXT(SalesDataTable[[#This Row],[Order Date]],"MMM")</f>
        <v>Aug</v>
      </c>
      <c r="F1742" s="4" t="s">
        <v>0</v>
      </c>
      <c r="G1742" s="4" t="s">
        <v>1</v>
      </c>
      <c r="H1742" s="4" t="s">
        <v>2</v>
      </c>
      <c r="I1742" s="4" t="s">
        <v>13</v>
      </c>
      <c r="J1742" s="4" t="s">
        <v>34</v>
      </c>
      <c r="K1742" s="4" t="s">
        <v>45</v>
      </c>
      <c r="L1742" s="9">
        <v>3</v>
      </c>
      <c r="M1742" s="6">
        <v>51.29</v>
      </c>
      <c r="N1742" s="7">
        <v>0</v>
      </c>
      <c r="O1742" s="6">
        <v>22.08</v>
      </c>
      <c r="P1742" s="6">
        <f t="shared" si="108"/>
        <v>153.87</v>
      </c>
      <c r="Q1742" s="6">
        <f t="shared" si="109"/>
        <v>66.239999999999995</v>
      </c>
      <c r="R1742" s="6">
        <f t="shared" si="110"/>
        <v>87.63000000000001</v>
      </c>
      <c r="S1742" s="8">
        <f t="shared" si="111"/>
        <v>0.56950672645739919</v>
      </c>
      <c r="T1742" s="5">
        <f>YEAR(SalesDataTable[[#This Row],[Order Date]])</f>
        <v>2026</v>
      </c>
    </row>
    <row r="1743" spans="1:20" ht="15.6">
      <c r="A1743" s="2">
        <v>2564</v>
      </c>
      <c r="B1743" s="3">
        <v>46258</v>
      </c>
      <c r="C1743" s="13">
        <f>YEAR(SalesDataTable[[#This Row],[Order Date]])</f>
        <v>2026</v>
      </c>
      <c r="D1743" s="4" t="str">
        <f>"Q"&amp;ROUNDUP(MONTH(SalesDataTable[[#This Row],[Order Date]])/3,0)</f>
        <v>Q3</v>
      </c>
      <c r="E1743" s="4" t="str">
        <f>TEXT(SalesDataTable[[#This Row],[Order Date]],"MMM")</f>
        <v>Aug</v>
      </c>
      <c r="F1743" s="4" t="s">
        <v>11</v>
      </c>
      <c r="G1743" s="4" t="s">
        <v>18</v>
      </c>
      <c r="H1743" s="4" t="s">
        <v>2</v>
      </c>
      <c r="I1743" s="4" t="s">
        <v>3</v>
      </c>
      <c r="J1743" s="4" t="s">
        <v>23</v>
      </c>
      <c r="K1743" s="4" t="s">
        <v>29</v>
      </c>
      <c r="L1743" s="9">
        <v>1</v>
      </c>
      <c r="M1743" s="6">
        <v>200.2</v>
      </c>
      <c r="N1743" s="7">
        <v>0</v>
      </c>
      <c r="O1743" s="6">
        <v>103.38</v>
      </c>
      <c r="P1743" s="6">
        <f t="shared" si="108"/>
        <v>200.2</v>
      </c>
      <c r="Q1743" s="6">
        <f t="shared" si="109"/>
        <v>103.38</v>
      </c>
      <c r="R1743" s="6">
        <f t="shared" si="110"/>
        <v>96.82</v>
      </c>
      <c r="S1743" s="8">
        <f t="shared" si="111"/>
        <v>0.48361638361638359</v>
      </c>
      <c r="T1743" s="5">
        <f>YEAR(SalesDataTable[[#This Row],[Order Date]])</f>
        <v>2026</v>
      </c>
    </row>
    <row r="1744" spans="1:20" ht="15.6">
      <c r="A1744" s="2">
        <v>2791</v>
      </c>
      <c r="B1744" s="3">
        <v>46258</v>
      </c>
      <c r="C1744" s="13">
        <f>YEAR(SalesDataTable[[#This Row],[Order Date]])</f>
        <v>2026</v>
      </c>
      <c r="D1744" s="4" t="str">
        <f>"Q"&amp;ROUNDUP(MONTH(SalesDataTable[[#This Row],[Order Date]])/3,0)</f>
        <v>Q3</v>
      </c>
      <c r="E1744" s="4" t="str">
        <f>TEXT(SalesDataTable[[#This Row],[Order Date]],"MMM")</f>
        <v>Aug</v>
      </c>
      <c r="F1744" s="4" t="s">
        <v>0</v>
      </c>
      <c r="G1744" s="4" t="s">
        <v>50</v>
      </c>
      <c r="H1744" s="4" t="s">
        <v>19</v>
      </c>
      <c r="I1744" s="4" t="s">
        <v>16</v>
      </c>
      <c r="J1744" s="4" t="s">
        <v>34</v>
      </c>
      <c r="K1744" s="4" t="s">
        <v>42</v>
      </c>
      <c r="L1744" s="9">
        <v>2</v>
      </c>
      <c r="M1744" s="6">
        <v>36.869999999999997</v>
      </c>
      <c r="N1744" s="7">
        <v>0</v>
      </c>
      <c r="O1744" s="6">
        <v>13.71</v>
      </c>
      <c r="P1744" s="6">
        <f t="shared" si="108"/>
        <v>73.739999999999995</v>
      </c>
      <c r="Q1744" s="6">
        <f t="shared" si="109"/>
        <v>27.42</v>
      </c>
      <c r="R1744" s="6">
        <f t="shared" si="110"/>
        <v>46.319999999999993</v>
      </c>
      <c r="S1744" s="8">
        <f t="shared" si="111"/>
        <v>0.62815296989422287</v>
      </c>
      <c r="T1744" s="5">
        <f>YEAR(SalesDataTable[[#This Row],[Order Date]])</f>
        <v>2026</v>
      </c>
    </row>
    <row r="1745" spans="1:20" ht="15.6">
      <c r="A1745" s="2">
        <v>3559</v>
      </c>
      <c r="B1745" s="3">
        <v>46258</v>
      </c>
      <c r="C1745" s="13">
        <f>YEAR(SalesDataTable[[#This Row],[Order Date]])</f>
        <v>2026</v>
      </c>
      <c r="D1745" s="4" t="str">
        <f>"Q"&amp;ROUNDUP(MONTH(SalesDataTable[[#This Row],[Order Date]])/3,0)</f>
        <v>Q3</v>
      </c>
      <c r="E1745" s="4" t="str">
        <f>TEXT(SalesDataTable[[#This Row],[Order Date]],"MMM")</f>
        <v>Aug</v>
      </c>
      <c r="F1745" s="4" t="s">
        <v>20</v>
      </c>
      <c r="G1745" s="4" t="s">
        <v>33</v>
      </c>
      <c r="H1745" s="4" t="s">
        <v>2</v>
      </c>
      <c r="I1745" s="4" t="s">
        <v>3</v>
      </c>
      <c r="J1745" s="4" t="s">
        <v>34</v>
      </c>
      <c r="K1745" s="4" t="s">
        <v>42</v>
      </c>
      <c r="L1745" s="9">
        <v>1</v>
      </c>
      <c r="M1745" s="6">
        <v>36.28</v>
      </c>
      <c r="N1745" s="7">
        <v>0.1</v>
      </c>
      <c r="O1745" s="6">
        <v>14.16</v>
      </c>
      <c r="P1745" s="6">
        <f t="shared" si="108"/>
        <v>32.652000000000001</v>
      </c>
      <c r="Q1745" s="6">
        <f t="shared" si="109"/>
        <v>14.16</v>
      </c>
      <c r="R1745" s="6">
        <f t="shared" si="110"/>
        <v>18.492000000000001</v>
      </c>
      <c r="S1745" s="8">
        <f t="shared" si="111"/>
        <v>0.56633590591694227</v>
      </c>
      <c r="T1745" s="5">
        <f>YEAR(SalesDataTable[[#This Row],[Order Date]])</f>
        <v>2026</v>
      </c>
    </row>
    <row r="1746" spans="1:20" ht="15.6">
      <c r="A1746" s="2">
        <v>3839</v>
      </c>
      <c r="B1746" s="3">
        <v>46258</v>
      </c>
      <c r="C1746" s="13">
        <f>YEAR(SalesDataTable[[#This Row],[Order Date]])</f>
        <v>2026</v>
      </c>
      <c r="D1746" s="4" t="str">
        <f>"Q"&amp;ROUNDUP(MONTH(SalesDataTable[[#This Row],[Order Date]])/3,0)</f>
        <v>Q3</v>
      </c>
      <c r="E1746" s="4" t="str">
        <f>TEXT(SalesDataTable[[#This Row],[Order Date]],"MMM")</f>
        <v>Aug</v>
      </c>
      <c r="F1746" s="4" t="s">
        <v>0</v>
      </c>
      <c r="G1746" s="4" t="s">
        <v>50</v>
      </c>
      <c r="H1746" s="4" t="s">
        <v>28</v>
      </c>
      <c r="I1746" s="4" t="s">
        <v>3</v>
      </c>
      <c r="J1746" s="4" t="s">
        <v>9</v>
      </c>
      <c r="K1746" s="4" t="s">
        <v>10</v>
      </c>
      <c r="L1746" s="9">
        <v>2</v>
      </c>
      <c r="M1746" s="6">
        <v>93.88</v>
      </c>
      <c r="N1746" s="7">
        <v>0.05</v>
      </c>
      <c r="O1746" s="6">
        <v>46.57</v>
      </c>
      <c r="P1746" s="6">
        <f t="shared" si="108"/>
        <v>178.37199999999999</v>
      </c>
      <c r="Q1746" s="6">
        <f t="shared" si="109"/>
        <v>93.14</v>
      </c>
      <c r="R1746" s="6">
        <f t="shared" si="110"/>
        <v>85.231999999999985</v>
      </c>
      <c r="S1746" s="8">
        <f t="shared" si="111"/>
        <v>0.47783284371986628</v>
      </c>
      <c r="T1746" s="5">
        <f>YEAR(SalesDataTable[[#This Row],[Order Date]])</f>
        <v>2026</v>
      </c>
    </row>
    <row r="1747" spans="1:20" ht="15.6">
      <c r="A1747" s="2">
        <v>4133</v>
      </c>
      <c r="B1747" s="3">
        <v>46258</v>
      </c>
      <c r="C1747" s="13">
        <f>YEAR(SalesDataTable[[#This Row],[Order Date]])</f>
        <v>2026</v>
      </c>
      <c r="D1747" s="4" t="str">
        <f>"Q"&amp;ROUNDUP(MONTH(SalesDataTable[[#This Row],[Order Date]])/3,0)</f>
        <v>Q3</v>
      </c>
      <c r="E1747" s="4" t="str">
        <f>TEXT(SalesDataTable[[#This Row],[Order Date]],"MMM")</f>
        <v>Aug</v>
      </c>
      <c r="F1747" s="4" t="s">
        <v>20</v>
      </c>
      <c r="G1747" s="4" t="s">
        <v>21</v>
      </c>
      <c r="H1747" s="4" t="s">
        <v>2</v>
      </c>
      <c r="I1747" s="4" t="s">
        <v>13</v>
      </c>
      <c r="J1747" s="4" t="s">
        <v>23</v>
      </c>
      <c r="K1747" s="4" t="s">
        <v>29</v>
      </c>
      <c r="L1747" s="9">
        <v>1</v>
      </c>
      <c r="M1747" s="6">
        <v>192.67</v>
      </c>
      <c r="N1747" s="7">
        <v>0.05</v>
      </c>
      <c r="O1747" s="6">
        <v>101.04</v>
      </c>
      <c r="P1747" s="6">
        <f t="shared" si="108"/>
        <v>183.03649999999999</v>
      </c>
      <c r="Q1747" s="6">
        <f t="shared" si="109"/>
        <v>101.04</v>
      </c>
      <c r="R1747" s="6">
        <f t="shared" si="110"/>
        <v>81.996499999999983</v>
      </c>
      <c r="S1747" s="8">
        <f t="shared" si="111"/>
        <v>0.44797895501716867</v>
      </c>
      <c r="T1747" s="5">
        <f>YEAR(SalesDataTable[[#This Row],[Order Date]])</f>
        <v>2026</v>
      </c>
    </row>
    <row r="1748" spans="1:20" ht="15.6">
      <c r="A1748" s="2">
        <v>4765</v>
      </c>
      <c r="B1748" s="3">
        <v>46258</v>
      </c>
      <c r="C1748" s="13">
        <f>YEAR(SalesDataTable[[#This Row],[Order Date]])</f>
        <v>2026</v>
      </c>
      <c r="D1748" s="4" t="str">
        <f>"Q"&amp;ROUNDUP(MONTH(SalesDataTable[[#This Row],[Order Date]])/3,0)</f>
        <v>Q3</v>
      </c>
      <c r="E1748" s="4" t="str">
        <f>TEXT(SalesDataTable[[#This Row],[Order Date]],"MMM")</f>
        <v>Aug</v>
      </c>
      <c r="F1748" s="4" t="s">
        <v>0</v>
      </c>
      <c r="G1748" s="4" t="s">
        <v>50</v>
      </c>
      <c r="H1748" s="4" t="s">
        <v>2</v>
      </c>
      <c r="I1748" s="4" t="s">
        <v>13</v>
      </c>
      <c r="J1748" s="4" t="s">
        <v>4</v>
      </c>
      <c r="K1748" s="4" t="s">
        <v>5</v>
      </c>
      <c r="L1748" s="9">
        <v>1</v>
      </c>
      <c r="M1748" s="6">
        <v>80.099999999999994</v>
      </c>
      <c r="N1748" s="7">
        <v>0.05</v>
      </c>
      <c r="O1748" s="6">
        <v>43.49</v>
      </c>
      <c r="P1748" s="6">
        <f t="shared" si="108"/>
        <v>76.094999999999985</v>
      </c>
      <c r="Q1748" s="6">
        <f t="shared" si="109"/>
        <v>43.49</v>
      </c>
      <c r="R1748" s="6">
        <f t="shared" si="110"/>
        <v>32.604999999999983</v>
      </c>
      <c r="S1748" s="8">
        <f t="shared" si="111"/>
        <v>0.42847756094355727</v>
      </c>
      <c r="T1748" s="5">
        <f>YEAR(SalesDataTable[[#This Row],[Order Date]])</f>
        <v>2026</v>
      </c>
    </row>
    <row r="1749" spans="1:20" ht="15.6">
      <c r="A1749" s="2">
        <v>1868</v>
      </c>
      <c r="B1749" s="3">
        <v>46259</v>
      </c>
      <c r="C1749" s="13">
        <f>YEAR(SalesDataTable[[#This Row],[Order Date]])</f>
        <v>2026</v>
      </c>
      <c r="D1749" s="4" t="str">
        <f>"Q"&amp;ROUNDUP(MONTH(SalesDataTable[[#This Row],[Order Date]])/3,0)</f>
        <v>Q3</v>
      </c>
      <c r="E1749" s="4" t="str">
        <f>TEXT(SalesDataTable[[#This Row],[Order Date]],"MMM")</f>
        <v>Aug</v>
      </c>
      <c r="F1749" s="4" t="s">
        <v>20</v>
      </c>
      <c r="G1749" s="4" t="s">
        <v>33</v>
      </c>
      <c r="H1749" s="4" t="s">
        <v>28</v>
      </c>
      <c r="I1749" s="4" t="s">
        <v>3</v>
      </c>
      <c r="J1749" s="4" t="s">
        <v>9</v>
      </c>
      <c r="K1749" s="4" t="s">
        <v>17</v>
      </c>
      <c r="L1749" s="9">
        <v>1</v>
      </c>
      <c r="M1749" s="6">
        <v>145.02000000000001</v>
      </c>
      <c r="N1749" s="7">
        <v>0</v>
      </c>
      <c r="O1749" s="6">
        <v>78.959999999999994</v>
      </c>
      <c r="P1749" s="6">
        <f t="shared" si="108"/>
        <v>145.02000000000001</v>
      </c>
      <c r="Q1749" s="6">
        <f t="shared" si="109"/>
        <v>78.959999999999994</v>
      </c>
      <c r="R1749" s="6">
        <f t="shared" si="110"/>
        <v>66.060000000000016</v>
      </c>
      <c r="S1749" s="8">
        <f t="shared" si="111"/>
        <v>0.4555233760860572</v>
      </c>
      <c r="T1749" s="5">
        <f>YEAR(SalesDataTable[[#This Row],[Order Date]])</f>
        <v>2026</v>
      </c>
    </row>
    <row r="1750" spans="1:20" ht="15.6">
      <c r="A1750" s="2">
        <v>987</v>
      </c>
      <c r="B1750" s="3">
        <v>46260</v>
      </c>
      <c r="C1750" s="13">
        <f>YEAR(SalesDataTable[[#This Row],[Order Date]])</f>
        <v>2026</v>
      </c>
      <c r="D1750" s="4" t="str">
        <f>"Q"&amp;ROUNDUP(MONTH(SalesDataTable[[#This Row],[Order Date]])/3,0)</f>
        <v>Q3</v>
      </c>
      <c r="E1750" s="4" t="str">
        <f>TEXT(SalesDataTable[[#This Row],[Order Date]],"MMM")</f>
        <v>Aug</v>
      </c>
      <c r="F1750" s="4" t="s">
        <v>6</v>
      </c>
      <c r="G1750" s="4" t="s">
        <v>41</v>
      </c>
      <c r="H1750" s="4" t="s">
        <v>28</v>
      </c>
      <c r="I1750" s="4" t="s">
        <v>3</v>
      </c>
      <c r="J1750" s="4" t="s">
        <v>14</v>
      </c>
      <c r="K1750" s="4" t="s">
        <v>15</v>
      </c>
      <c r="L1750" s="9">
        <v>1</v>
      </c>
      <c r="M1750" s="6">
        <v>37</v>
      </c>
      <c r="N1750" s="7">
        <v>0.15</v>
      </c>
      <c r="O1750" s="6">
        <v>13.68</v>
      </c>
      <c r="P1750" s="6">
        <f t="shared" si="108"/>
        <v>31.45</v>
      </c>
      <c r="Q1750" s="6">
        <f t="shared" si="109"/>
        <v>13.68</v>
      </c>
      <c r="R1750" s="6">
        <f t="shared" si="110"/>
        <v>17.77</v>
      </c>
      <c r="S1750" s="8">
        <f t="shared" si="111"/>
        <v>0.56502384737678857</v>
      </c>
      <c r="T1750" s="5">
        <f>YEAR(SalesDataTable[[#This Row],[Order Date]])</f>
        <v>2026</v>
      </c>
    </row>
    <row r="1751" spans="1:20" ht="15.6">
      <c r="A1751" s="2">
        <v>2503</v>
      </c>
      <c r="B1751" s="3">
        <v>46260</v>
      </c>
      <c r="C1751" s="13">
        <f>YEAR(SalesDataTable[[#This Row],[Order Date]])</f>
        <v>2026</v>
      </c>
      <c r="D1751" s="4" t="str">
        <f>"Q"&amp;ROUNDUP(MONTH(SalesDataTable[[#This Row],[Order Date]])/3,0)</f>
        <v>Q3</v>
      </c>
      <c r="E1751" s="4" t="str">
        <f>TEXT(SalesDataTable[[#This Row],[Order Date]],"MMM")</f>
        <v>Aug</v>
      </c>
      <c r="F1751" s="4" t="s">
        <v>6</v>
      </c>
      <c r="G1751" s="4" t="s">
        <v>27</v>
      </c>
      <c r="H1751" s="4" t="s">
        <v>2</v>
      </c>
      <c r="I1751" s="4" t="s">
        <v>3</v>
      </c>
      <c r="J1751" s="4" t="s">
        <v>4</v>
      </c>
      <c r="K1751" s="4" t="s">
        <v>22</v>
      </c>
      <c r="L1751" s="9">
        <v>2</v>
      </c>
      <c r="M1751" s="6">
        <v>50.02</v>
      </c>
      <c r="N1751" s="7">
        <v>0</v>
      </c>
      <c r="O1751" s="6">
        <v>21.99</v>
      </c>
      <c r="P1751" s="6">
        <f t="shared" si="108"/>
        <v>100.04</v>
      </c>
      <c r="Q1751" s="6">
        <f t="shared" si="109"/>
        <v>43.98</v>
      </c>
      <c r="R1751" s="6">
        <f t="shared" si="110"/>
        <v>56.060000000000009</v>
      </c>
      <c r="S1751" s="8">
        <f t="shared" si="111"/>
        <v>0.56037584966013598</v>
      </c>
      <c r="T1751" s="5">
        <f>YEAR(SalesDataTable[[#This Row],[Order Date]])</f>
        <v>2026</v>
      </c>
    </row>
    <row r="1752" spans="1:20" ht="15.6">
      <c r="A1752" s="2">
        <v>4928</v>
      </c>
      <c r="B1752" s="3">
        <v>46260</v>
      </c>
      <c r="C1752" s="13">
        <f>YEAR(SalesDataTable[[#This Row],[Order Date]])</f>
        <v>2026</v>
      </c>
      <c r="D1752" s="4" t="str">
        <f>"Q"&amp;ROUNDUP(MONTH(SalesDataTable[[#This Row],[Order Date]])/3,0)</f>
        <v>Q3</v>
      </c>
      <c r="E1752" s="4" t="str">
        <f>TEXT(SalesDataTable[[#This Row],[Order Date]],"MMM")</f>
        <v>Aug</v>
      </c>
      <c r="F1752" s="4" t="s">
        <v>6</v>
      </c>
      <c r="G1752" s="4" t="s">
        <v>41</v>
      </c>
      <c r="H1752" s="4" t="s">
        <v>19</v>
      </c>
      <c r="I1752" s="4" t="s">
        <v>3</v>
      </c>
      <c r="J1752" s="4" t="s">
        <v>34</v>
      </c>
      <c r="K1752" s="4" t="s">
        <v>42</v>
      </c>
      <c r="L1752" s="9">
        <v>2</v>
      </c>
      <c r="M1752" s="6">
        <v>35.950000000000003</v>
      </c>
      <c r="N1752" s="7">
        <v>0.05</v>
      </c>
      <c r="O1752" s="6">
        <v>13.93</v>
      </c>
      <c r="P1752" s="6">
        <f t="shared" si="108"/>
        <v>68.305000000000007</v>
      </c>
      <c r="Q1752" s="6">
        <f t="shared" si="109"/>
        <v>27.86</v>
      </c>
      <c r="R1752" s="6">
        <f t="shared" si="110"/>
        <v>40.445000000000007</v>
      </c>
      <c r="S1752" s="8">
        <f t="shared" si="111"/>
        <v>0.59212356342873884</v>
      </c>
      <c r="T1752" s="5">
        <f>YEAR(SalesDataTable[[#This Row],[Order Date]])</f>
        <v>2026</v>
      </c>
    </row>
    <row r="1753" spans="1:20" ht="15.6">
      <c r="A1753" s="2">
        <v>852</v>
      </c>
      <c r="B1753" s="3">
        <v>46261</v>
      </c>
      <c r="C1753" s="13">
        <f>YEAR(SalesDataTable[[#This Row],[Order Date]])</f>
        <v>2026</v>
      </c>
      <c r="D1753" s="4" t="str">
        <f>"Q"&amp;ROUNDUP(MONTH(SalesDataTable[[#This Row],[Order Date]])/3,0)</f>
        <v>Q3</v>
      </c>
      <c r="E1753" s="4" t="str">
        <f>TEXT(SalesDataTable[[#This Row],[Order Date]],"MMM")</f>
        <v>Aug</v>
      </c>
      <c r="F1753" s="4" t="s">
        <v>0</v>
      </c>
      <c r="G1753" s="4" t="s">
        <v>36</v>
      </c>
      <c r="H1753" s="4" t="s">
        <v>2</v>
      </c>
      <c r="I1753" s="4" t="s">
        <v>13</v>
      </c>
      <c r="J1753" s="4" t="s">
        <v>14</v>
      </c>
      <c r="K1753" s="4" t="s">
        <v>32</v>
      </c>
      <c r="L1753" s="9">
        <v>3</v>
      </c>
      <c r="M1753" s="6">
        <v>45.84</v>
      </c>
      <c r="N1753" s="7">
        <v>0.15</v>
      </c>
      <c r="O1753" s="6">
        <v>17.899999999999999</v>
      </c>
      <c r="P1753" s="6">
        <f t="shared" si="108"/>
        <v>116.89200000000001</v>
      </c>
      <c r="Q1753" s="6">
        <f t="shared" si="109"/>
        <v>53.699999999999996</v>
      </c>
      <c r="R1753" s="6">
        <f t="shared" si="110"/>
        <v>63.192000000000014</v>
      </c>
      <c r="S1753" s="8">
        <f t="shared" si="111"/>
        <v>0.54060158094651478</v>
      </c>
      <c r="T1753" s="5">
        <f>YEAR(SalesDataTable[[#This Row],[Order Date]])</f>
        <v>2026</v>
      </c>
    </row>
    <row r="1754" spans="1:20" ht="15.6">
      <c r="A1754" s="2">
        <v>2188</v>
      </c>
      <c r="B1754" s="3">
        <v>46261</v>
      </c>
      <c r="C1754" s="13">
        <f>YEAR(SalesDataTable[[#This Row],[Order Date]])</f>
        <v>2026</v>
      </c>
      <c r="D1754" s="4" t="str">
        <f>"Q"&amp;ROUNDUP(MONTH(SalesDataTable[[#This Row],[Order Date]])/3,0)</f>
        <v>Q3</v>
      </c>
      <c r="E1754" s="4" t="str">
        <f>TEXT(SalesDataTable[[#This Row],[Order Date]],"MMM")</f>
        <v>Aug</v>
      </c>
      <c r="F1754" s="4" t="s">
        <v>6</v>
      </c>
      <c r="G1754" s="4" t="s">
        <v>27</v>
      </c>
      <c r="H1754" s="4" t="s">
        <v>2</v>
      </c>
      <c r="I1754" s="4" t="s">
        <v>13</v>
      </c>
      <c r="J1754" s="4" t="s">
        <v>23</v>
      </c>
      <c r="K1754" s="4" t="s">
        <v>40</v>
      </c>
      <c r="L1754" s="9">
        <v>1</v>
      </c>
      <c r="M1754" s="6">
        <v>83.23</v>
      </c>
      <c r="N1754" s="7">
        <v>0.1</v>
      </c>
      <c r="O1754" s="6">
        <v>40.229999999999997</v>
      </c>
      <c r="P1754" s="6">
        <f t="shared" si="108"/>
        <v>74.907000000000011</v>
      </c>
      <c r="Q1754" s="6">
        <f t="shared" si="109"/>
        <v>40.229999999999997</v>
      </c>
      <c r="R1754" s="6">
        <f t="shared" si="110"/>
        <v>34.677000000000014</v>
      </c>
      <c r="S1754" s="8">
        <f t="shared" si="111"/>
        <v>0.46293403820737727</v>
      </c>
      <c r="T1754" s="5">
        <f>YEAR(SalesDataTable[[#This Row],[Order Date]])</f>
        <v>2026</v>
      </c>
    </row>
    <row r="1755" spans="1:20" ht="15.6">
      <c r="A1755" s="2">
        <v>2574</v>
      </c>
      <c r="B1755" s="3">
        <v>46261</v>
      </c>
      <c r="C1755" s="13">
        <f>YEAR(SalesDataTable[[#This Row],[Order Date]])</f>
        <v>2026</v>
      </c>
      <c r="D1755" s="4" t="str">
        <f>"Q"&amp;ROUNDUP(MONTH(SalesDataTable[[#This Row],[Order Date]])/3,0)</f>
        <v>Q3</v>
      </c>
      <c r="E1755" s="4" t="str">
        <f>TEXT(SalesDataTable[[#This Row],[Order Date]],"MMM")</f>
        <v>Aug</v>
      </c>
      <c r="F1755" s="4" t="s">
        <v>0</v>
      </c>
      <c r="G1755" s="4" t="s">
        <v>36</v>
      </c>
      <c r="H1755" s="4" t="s">
        <v>19</v>
      </c>
      <c r="I1755" s="4" t="s">
        <v>13</v>
      </c>
      <c r="J1755" s="4" t="s">
        <v>4</v>
      </c>
      <c r="K1755" s="4" t="s">
        <v>30</v>
      </c>
      <c r="L1755" s="9">
        <v>1</v>
      </c>
      <c r="M1755" s="6">
        <v>104.33</v>
      </c>
      <c r="N1755" s="7">
        <v>0.1</v>
      </c>
      <c r="O1755" s="6">
        <v>49.86</v>
      </c>
      <c r="P1755" s="6">
        <f t="shared" si="108"/>
        <v>93.897000000000006</v>
      </c>
      <c r="Q1755" s="6">
        <f t="shared" si="109"/>
        <v>49.86</v>
      </c>
      <c r="R1755" s="6">
        <f t="shared" si="110"/>
        <v>44.037000000000006</v>
      </c>
      <c r="S1755" s="8">
        <f t="shared" si="111"/>
        <v>0.46899261957251032</v>
      </c>
      <c r="T1755" s="5">
        <f>YEAR(SalesDataTable[[#This Row],[Order Date]])</f>
        <v>2026</v>
      </c>
    </row>
    <row r="1756" spans="1:20" ht="15.6">
      <c r="A1756" s="2">
        <v>2942</v>
      </c>
      <c r="B1756" s="3">
        <v>46261</v>
      </c>
      <c r="C1756" s="13">
        <f>YEAR(SalesDataTable[[#This Row],[Order Date]])</f>
        <v>2026</v>
      </c>
      <c r="D1756" s="4" t="str">
        <f>"Q"&amp;ROUNDUP(MONTH(SalesDataTable[[#This Row],[Order Date]])/3,0)</f>
        <v>Q3</v>
      </c>
      <c r="E1756" s="4" t="str">
        <f>TEXT(SalesDataTable[[#This Row],[Order Date]],"MMM")</f>
        <v>Aug</v>
      </c>
      <c r="F1756" s="4" t="s">
        <v>6</v>
      </c>
      <c r="G1756" s="4" t="s">
        <v>27</v>
      </c>
      <c r="H1756" s="4" t="s">
        <v>2</v>
      </c>
      <c r="I1756" s="4" t="s">
        <v>13</v>
      </c>
      <c r="J1756" s="4" t="s">
        <v>9</v>
      </c>
      <c r="K1756" s="4" t="s">
        <v>37</v>
      </c>
      <c r="L1756" s="9">
        <v>1</v>
      </c>
      <c r="M1756" s="6">
        <v>156.94999999999999</v>
      </c>
      <c r="N1756" s="7">
        <v>0</v>
      </c>
      <c r="O1756" s="6">
        <v>80.41</v>
      </c>
      <c r="P1756" s="6">
        <f t="shared" si="108"/>
        <v>156.94999999999999</v>
      </c>
      <c r="Q1756" s="6">
        <f t="shared" si="109"/>
        <v>80.41</v>
      </c>
      <c r="R1756" s="6">
        <f t="shared" si="110"/>
        <v>76.539999999999992</v>
      </c>
      <c r="S1756" s="8">
        <f t="shared" si="111"/>
        <v>0.48767123287671232</v>
      </c>
      <c r="T1756" s="5">
        <f>YEAR(SalesDataTable[[#This Row],[Order Date]])</f>
        <v>2026</v>
      </c>
    </row>
    <row r="1757" spans="1:20" ht="15.6">
      <c r="A1757" s="2">
        <v>3211</v>
      </c>
      <c r="B1757" s="3">
        <v>46261</v>
      </c>
      <c r="C1757" s="13">
        <f>YEAR(SalesDataTable[[#This Row],[Order Date]])</f>
        <v>2026</v>
      </c>
      <c r="D1757" s="4" t="str">
        <f>"Q"&amp;ROUNDUP(MONTH(SalesDataTable[[#This Row],[Order Date]])/3,0)</f>
        <v>Q3</v>
      </c>
      <c r="E1757" s="4" t="str">
        <f>TEXT(SalesDataTable[[#This Row],[Order Date]],"MMM")</f>
        <v>Aug</v>
      </c>
      <c r="F1757" s="4" t="s">
        <v>6</v>
      </c>
      <c r="G1757" s="4" t="s">
        <v>49</v>
      </c>
      <c r="H1757" s="4" t="s">
        <v>19</v>
      </c>
      <c r="I1757" s="4" t="s">
        <v>16</v>
      </c>
      <c r="J1757" s="4" t="s">
        <v>4</v>
      </c>
      <c r="K1757" s="4" t="s">
        <v>26</v>
      </c>
      <c r="L1757" s="9">
        <v>3</v>
      </c>
      <c r="M1757" s="6">
        <v>41.33</v>
      </c>
      <c r="N1757" s="7">
        <v>0.05</v>
      </c>
      <c r="O1757" s="6">
        <v>17</v>
      </c>
      <c r="P1757" s="6">
        <f t="shared" si="108"/>
        <v>117.79049999999999</v>
      </c>
      <c r="Q1757" s="6">
        <f t="shared" si="109"/>
        <v>51</v>
      </c>
      <c r="R1757" s="6">
        <f t="shared" si="110"/>
        <v>66.790499999999994</v>
      </c>
      <c r="S1757" s="8">
        <f t="shared" si="111"/>
        <v>0.56702790123142355</v>
      </c>
      <c r="T1757" s="5">
        <f>YEAR(SalesDataTable[[#This Row],[Order Date]])</f>
        <v>2026</v>
      </c>
    </row>
    <row r="1758" spans="1:20" ht="15.6">
      <c r="A1758" s="2">
        <v>3306</v>
      </c>
      <c r="B1758" s="3">
        <v>46261</v>
      </c>
      <c r="C1758" s="13">
        <f>YEAR(SalesDataTable[[#This Row],[Order Date]])</f>
        <v>2026</v>
      </c>
      <c r="D1758" s="4" t="str">
        <f>"Q"&amp;ROUNDUP(MONTH(SalesDataTable[[#This Row],[Order Date]])/3,0)</f>
        <v>Q3</v>
      </c>
      <c r="E1758" s="4" t="str">
        <f>TEXT(SalesDataTable[[#This Row],[Order Date]],"MMM")</f>
        <v>Aug</v>
      </c>
      <c r="F1758" s="4" t="s">
        <v>0</v>
      </c>
      <c r="G1758" s="4" t="s">
        <v>50</v>
      </c>
      <c r="H1758" s="4" t="s">
        <v>2</v>
      </c>
      <c r="I1758" s="4" t="s">
        <v>16</v>
      </c>
      <c r="J1758" s="4" t="s">
        <v>14</v>
      </c>
      <c r="K1758" s="4" t="s">
        <v>15</v>
      </c>
      <c r="L1758" s="9">
        <v>1</v>
      </c>
      <c r="M1758" s="6">
        <v>35.590000000000003</v>
      </c>
      <c r="N1758" s="7">
        <v>0</v>
      </c>
      <c r="O1758" s="6">
        <v>13.66</v>
      </c>
      <c r="P1758" s="6">
        <f t="shared" si="108"/>
        <v>35.590000000000003</v>
      </c>
      <c r="Q1758" s="6">
        <f t="shared" si="109"/>
        <v>13.66</v>
      </c>
      <c r="R1758" s="6">
        <f t="shared" si="110"/>
        <v>21.930000000000003</v>
      </c>
      <c r="S1758" s="8">
        <f t="shared" si="111"/>
        <v>0.61618432143860635</v>
      </c>
      <c r="T1758" s="5">
        <f>YEAR(SalesDataTable[[#This Row],[Order Date]])</f>
        <v>2026</v>
      </c>
    </row>
    <row r="1759" spans="1:20" ht="15.6">
      <c r="A1759" s="2">
        <v>3837</v>
      </c>
      <c r="B1759" s="3">
        <v>46261</v>
      </c>
      <c r="C1759" s="13">
        <f>YEAR(SalesDataTable[[#This Row],[Order Date]])</f>
        <v>2026</v>
      </c>
      <c r="D1759" s="4" t="str">
        <f>"Q"&amp;ROUNDUP(MONTH(SalesDataTable[[#This Row],[Order Date]])/3,0)</f>
        <v>Q3</v>
      </c>
      <c r="E1759" s="4" t="str">
        <f>TEXT(SalesDataTable[[#This Row],[Order Date]],"MMM")</f>
        <v>Aug</v>
      </c>
      <c r="F1759" s="4" t="s">
        <v>20</v>
      </c>
      <c r="G1759" s="4" t="s">
        <v>33</v>
      </c>
      <c r="H1759" s="4" t="s">
        <v>2</v>
      </c>
      <c r="I1759" s="4" t="s">
        <v>3</v>
      </c>
      <c r="J1759" s="4" t="s">
        <v>23</v>
      </c>
      <c r="K1759" s="4" t="s">
        <v>24</v>
      </c>
      <c r="L1759" s="9">
        <v>2</v>
      </c>
      <c r="M1759" s="6">
        <v>335.87</v>
      </c>
      <c r="N1759" s="7">
        <v>0.1</v>
      </c>
      <c r="O1759" s="6">
        <v>196.54</v>
      </c>
      <c r="P1759" s="6">
        <f t="shared" si="108"/>
        <v>604.56600000000003</v>
      </c>
      <c r="Q1759" s="6">
        <f t="shared" si="109"/>
        <v>393.08</v>
      </c>
      <c r="R1759" s="6">
        <f t="shared" si="110"/>
        <v>211.48600000000005</v>
      </c>
      <c r="S1759" s="8">
        <f t="shared" si="111"/>
        <v>0.34981457773014035</v>
      </c>
      <c r="T1759" s="5">
        <f>YEAR(SalesDataTable[[#This Row],[Order Date]])</f>
        <v>2026</v>
      </c>
    </row>
    <row r="1760" spans="1:20" ht="15.6">
      <c r="A1760" s="2">
        <v>4169</v>
      </c>
      <c r="B1760" s="3">
        <v>46261</v>
      </c>
      <c r="C1760" s="13">
        <f>YEAR(SalesDataTable[[#This Row],[Order Date]])</f>
        <v>2026</v>
      </c>
      <c r="D1760" s="4" t="str">
        <f>"Q"&amp;ROUNDUP(MONTH(SalesDataTable[[#This Row],[Order Date]])/3,0)</f>
        <v>Q3</v>
      </c>
      <c r="E1760" s="4" t="str">
        <f>TEXT(SalesDataTable[[#This Row],[Order Date]],"MMM")</f>
        <v>Aug</v>
      </c>
      <c r="F1760" s="4" t="s">
        <v>20</v>
      </c>
      <c r="G1760" s="4" t="s">
        <v>47</v>
      </c>
      <c r="H1760" s="4" t="s">
        <v>2</v>
      </c>
      <c r="I1760" s="4" t="s">
        <v>13</v>
      </c>
      <c r="J1760" s="4" t="s">
        <v>34</v>
      </c>
      <c r="K1760" s="4" t="s">
        <v>45</v>
      </c>
      <c r="L1760" s="9">
        <v>1</v>
      </c>
      <c r="M1760" s="6">
        <v>50.7</v>
      </c>
      <c r="N1760" s="7">
        <v>0.05</v>
      </c>
      <c r="O1760" s="6">
        <v>21.65</v>
      </c>
      <c r="P1760" s="6">
        <f t="shared" si="108"/>
        <v>48.164999999999999</v>
      </c>
      <c r="Q1760" s="6">
        <f t="shared" si="109"/>
        <v>21.65</v>
      </c>
      <c r="R1760" s="6">
        <f t="shared" si="110"/>
        <v>26.515000000000001</v>
      </c>
      <c r="S1760" s="8">
        <f t="shared" si="111"/>
        <v>0.55050347762898377</v>
      </c>
      <c r="T1760" s="5">
        <f>YEAR(SalesDataTable[[#This Row],[Order Date]])</f>
        <v>2026</v>
      </c>
    </row>
    <row r="1761" spans="1:20" ht="15.6">
      <c r="A1761" s="2">
        <v>4452</v>
      </c>
      <c r="B1761" s="3">
        <v>46261</v>
      </c>
      <c r="C1761" s="13">
        <f>YEAR(SalesDataTable[[#This Row],[Order Date]])</f>
        <v>2026</v>
      </c>
      <c r="D1761" s="4" t="str">
        <f>"Q"&amp;ROUNDUP(MONTH(SalesDataTable[[#This Row],[Order Date]])/3,0)</f>
        <v>Q3</v>
      </c>
      <c r="E1761" s="4" t="str">
        <f>TEXT(SalesDataTable[[#This Row],[Order Date]],"MMM")</f>
        <v>Aug</v>
      </c>
      <c r="F1761" s="4" t="s">
        <v>11</v>
      </c>
      <c r="G1761" s="4" t="s">
        <v>12</v>
      </c>
      <c r="H1761" s="4" t="s">
        <v>28</v>
      </c>
      <c r="I1761" s="4" t="s">
        <v>13</v>
      </c>
      <c r="J1761" s="4" t="s">
        <v>9</v>
      </c>
      <c r="K1761" s="4" t="s">
        <v>37</v>
      </c>
      <c r="L1761" s="9">
        <v>3</v>
      </c>
      <c r="M1761" s="6">
        <v>152.76</v>
      </c>
      <c r="N1761" s="7">
        <v>0.1</v>
      </c>
      <c r="O1761" s="6">
        <v>77.36</v>
      </c>
      <c r="P1761" s="6">
        <f t="shared" si="108"/>
        <v>412.452</v>
      </c>
      <c r="Q1761" s="6">
        <f t="shared" si="109"/>
        <v>232.07999999999998</v>
      </c>
      <c r="R1761" s="6">
        <f t="shared" si="110"/>
        <v>180.37200000000001</v>
      </c>
      <c r="S1761" s="8">
        <f t="shared" si="111"/>
        <v>0.43731634226528182</v>
      </c>
      <c r="T1761" s="5">
        <f>YEAR(SalesDataTable[[#This Row],[Order Date]])</f>
        <v>2026</v>
      </c>
    </row>
    <row r="1762" spans="1:20" ht="15.6">
      <c r="A1762" s="2">
        <v>4740</v>
      </c>
      <c r="B1762" s="3">
        <v>46261</v>
      </c>
      <c r="C1762" s="13">
        <f>YEAR(SalesDataTable[[#This Row],[Order Date]])</f>
        <v>2026</v>
      </c>
      <c r="D1762" s="4" t="str">
        <f>"Q"&amp;ROUNDUP(MONTH(SalesDataTable[[#This Row],[Order Date]])/3,0)</f>
        <v>Q3</v>
      </c>
      <c r="E1762" s="4" t="str">
        <f>TEXT(SalesDataTable[[#This Row],[Order Date]],"MMM")</f>
        <v>Aug</v>
      </c>
      <c r="F1762" s="4" t="s">
        <v>0</v>
      </c>
      <c r="G1762" s="4" t="s">
        <v>50</v>
      </c>
      <c r="H1762" s="4" t="s">
        <v>8</v>
      </c>
      <c r="I1762" s="4" t="s">
        <v>3</v>
      </c>
      <c r="J1762" s="4" t="s">
        <v>9</v>
      </c>
      <c r="K1762" s="4" t="s">
        <v>46</v>
      </c>
      <c r="L1762" s="9">
        <v>5</v>
      </c>
      <c r="M1762" s="6">
        <v>72.78</v>
      </c>
      <c r="N1762" s="7">
        <v>0.1</v>
      </c>
      <c r="O1762" s="6">
        <v>33.25</v>
      </c>
      <c r="P1762" s="6">
        <f t="shared" si="108"/>
        <v>327.51</v>
      </c>
      <c r="Q1762" s="6">
        <f t="shared" si="109"/>
        <v>166.25</v>
      </c>
      <c r="R1762" s="6">
        <f t="shared" si="110"/>
        <v>161.26</v>
      </c>
      <c r="S1762" s="8">
        <f t="shared" si="111"/>
        <v>0.49238191200268694</v>
      </c>
      <c r="T1762" s="5">
        <f>YEAR(SalesDataTable[[#This Row],[Order Date]])</f>
        <v>2026</v>
      </c>
    </row>
    <row r="1763" spans="1:20" ht="15.6">
      <c r="A1763" s="2">
        <v>5000</v>
      </c>
      <c r="B1763" s="3">
        <v>46261</v>
      </c>
      <c r="C1763" s="13">
        <f>YEAR(SalesDataTable[[#This Row],[Order Date]])</f>
        <v>2026</v>
      </c>
      <c r="D1763" s="4" t="str">
        <f>"Q"&amp;ROUNDUP(MONTH(SalesDataTable[[#This Row],[Order Date]])/3,0)</f>
        <v>Q3</v>
      </c>
      <c r="E1763" s="4" t="str">
        <f>TEXT(SalesDataTable[[#This Row],[Order Date]],"MMM")</f>
        <v>Aug</v>
      </c>
      <c r="F1763" s="4" t="s">
        <v>6</v>
      </c>
      <c r="G1763" s="4" t="s">
        <v>43</v>
      </c>
      <c r="H1763" s="4" t="s">
        <v>28</v>
      </c>
      <c r="I1763" s="4" t="s">
        <v>13</v>
      </c>
      <c r="J1763" s="4" t="s">
        <v>14</v>
      </c>
      <c r="K1763" s="4" t="s">
        <v>15</v>
      </c>
      <c r="L1763" s="9">
        <v>2</v>
      </c>
      <c r="M1763" s="6">
        <v>37</v>
      </c>
      <c r="N1763" s="7">
        <v>0</v>
      </c>
      <c r="O1763" s="6">
        <v>13.83</v>
      </c>
      <c r="P1763" s="6">
        <f t="shared" si="108"/>
        <v>74</v>
      </c>
      <c r="Q1763" s="6">
        <f t="shared" si="109"/>
        <v>27.66</v>
      </c>
      <c r="R1763" s="6">
        <f t="shared" si="110"/>
        <v>46.34</v>
      </c>
      <c r="S1763" s="8">
        <f t="shared" si="111"/>
        <v>0.62621621621621626</v>
      </c>
      <c r="T1763" s="5">
        <f>YEAR(SalesDataTable[[#This Row],[Order Date]])</f>
        <v>2026</v>
      </c>
    </row>
    <row r="1764" spans="1:20" ht="15.6">
      <c r="A1764" s="2">
        <v>5058</v>
      </c>
      <c r="B1764" s="3">
        <v>46261</v>
      </c>
      <c r="C1764" s="13">
        <f>YEAR(SalesDataTable[[#This Row],[Order Date]])</f>
        <v>2026</v>
      </c>
      <c r="D1764" s="4" t="str">
        <f>"Q"&amp;ROUNDUP(MONTH(SalesDataTable[[#This Row],[Order Date]])/3,0)</f>
        <v>Q3</v>
      </c>
      <c r="E1764" s="4" t="str">
        <f>TEXT(SalesDataTable[[#This Row],[Order Date]],"MMM")</f>
        <v>Aug</v>
      </c>
      <c r="F1764" s="4" t="s">
        <v>6</v>
      </c>
      <c r="G1764" s="4" t="s">
        <v>41</v>
      </c>
      <c r="H1764" s="4" t="s">
        <v>8</v>
      </c>
      <c r="I1764" s="4" t="s">
        <v>16</v>
      </c>
      <c r="J1764" s="4" t="s">
        <v>4</v>
      </c>
      <c r="K1764" s="4" t="s">
        <v>26</v>
      </c>
      <c r="L1764" s="9">
        <v>6</v>
      </c>
      <c r="M1764" s="6">
        <v>41.33</v>
      </c>
      <c r="N1764" s="7">
        <v>0.2</v>
      </c>
      <c r="O1764" s="6">
        <v>17.02</v>
      </c>
      <c r="P1764" s="6">
        <f t="shared" si="108"/>
        <v>198.38400000000001</v>
      </c>
      <c r="Q1764" s="6">
        <f t="shared" si="109"/>
        <v>102.12</v>
      </c>
      <c r="R1764" s="6">
        <f t="shared" si="110"/>
        <v>96.26400000000001</v>
      </c>
      <c r="S1764" s="8">
        <f t="shared" si="111"/>
        <v>0.48524074522138883</v>
      </c>
      <c r="T1764" s="5">
        <f>YEAR(SalesDataTable[[#This Row],[Order Date]])</f>
        <v>2026</v>
      </c>
    </row>
    <row r="1765" spans="1:20" ht="15.6">
      <c r="A1765" s="2">
        <v>496</v>
      </c>
      <c r="B1765" s="3">
        <v>46262</v>
      </c>
      <c r="C1765" s="13">
        <f>YEAR(SalesDataTable[[#This Row],[Order Date]])</f>
        <v>2026</v>
      </c>
      <c r="D1765" s="4" t="str">
        <f>"Q"&amp;ROUNDUP(MONTH(SalesDataTable[[#This Row],[Order Date]])/3,0)</f>
        <v>Q3</v>
      </c>
      <c r="E1765" s="4" t="str">
        <f>TEXT(SalesDataTable[[#This Row],[Order Date]],"MMM")</f>
        <v>Aug</v>
      </c>
      <c r="F1765" s="4" t="s">
        <v>0</v>
      </c>
      <c r="G1765" s="4" t="s">
        <v>50</v>
      </c>
      <c r="H1765" s="4" t="s">
        <v>19</v>
      </c>
      <c r="I1765" s="4" t="s">
        <v>3</v>
      </c>
      <c r="J1765" s="4" t="s">
        <v>34</v>
      </c>
      <c r="K1765" s="4" t="s">
        <v>42</v>
      </c>
      <c r="L1765" s="9">
        <v>1</v>
      </c>
      <c r="M1765" s="6">
        <v>37.020000000000003</v>
      </c>
      <c r="N1765" s="7">
        <v>0</v>
      </c>
      <c r="O1765" s="6">
        <v>13.64</v>
      </c>
      <c r="P1765" s="6">
        <f t="shared" si="108"/>
        <v>37.020000000000003</v>
      </c>
      <c r="Q1765" s="6">
        <f t="shared" si="109"/>
        <v>13.64</v>
      </c>
      <c r="R1765" s="6">
        <f t="shared" si="110"/>
        <v>23.380000000000003</v>
      </c>
      <c r="S1765" s="8">
        <f t="shared" si="111"/>
        <v>0.63155051323608857</v>
      </c>
      <c r="T1765" s="5">
        <f>YEAR(SalesDataTable[[#This Row],[Order Date]])</f>
        <v>2026</v>
      </c>
    </row>
    <row r="1766" spans="1:20" ht="15.6">
      <c r="A1766" s="2">
        <v>1343</v>
      </c>
      <c r="B1766" s="3">
        <v>46262</v>
      </c>
      <c r="C1766" s="13">
        <f>YEAR(SalesDataTable[[#This Row],[Order Date]])</f>
        <v>2026</v>
      </c>
      <c r="D1766" s="4" t="str">
        <f>"Q"&amp;ROUNDUP(MONTH(SalesDataTable[[#This Row],[Order Date]])/3,0)</f>
        <v>Q3</v>
      </c>
      <c r="E1766" s="4" t="str">
        <f>TEXT(SalesDataTable[[#This Row],[Order Date]],"MMM")</f>
        <v>Aug</v>
      </c>
      <c r="F1766" s="4" t="s">
        <v>20</v>
      </c>
      <c r="G1766" s="4" t="s">
        <v>33</v>
      </c>
      <c r="H1766" s="4" t="s">
        <v>2</v>
      </c>
      <c r="I1766" s="4" t="s">
        <v>13</v>
      </c>
      <c r="J1766" s="4" t="s">
        <v>23</v>
      </c>
      <c r="K1766" s="4" t="s">
        <v>40</v>
      </c>
      <c r="L1766" s="9">
        <v>1</v>
      </c>
      <c r="M1766" s="6">
        <v>81.06</v>
      </c>
      <c r="N1766" s="7">
        <v>0</v>
      </c>
      <c r="O1766" s="6">
        <v>38.43</v>
      </c>
      <c r="P1766" s="6">
        <f t="shared" si="108"/>
        <v>81.06</v>
      </c>
      <c r="Q1766" s="6">
        <f t="shared" si="109"/>
        <v>38.43</v>
      </c>
      <c r="R1766" s="6">
        <f t="shared" si="110"/>
        <v>42.63</v>
      </c>
      <c r="S1766" s="8">
        <f t="shared" si="111"/>
        <v>0.52590673575129532</v>
      </c>
      <c r="T1766" s="5">
        <f>YEAR(SalesDataTable[[#This Row],[Order Date]])</f>
        <v>2026</v>
      </c>
    </row>
    <row r="1767" spans="1:20" ht="15.6">
      <c r="A1767" s="2">
        <v>1455</v>
      </c>
      <c r="B1767" s="3">
        <v>46262</v>
      </c>
      <c r="C1767" s="13">
        <f>YEAR(SalesDataTable[[#This Row],[Order Date]])</f>
        <v>2026</v>
      </c>
      <c r="D1767" s="4" t="str">
        <f>"Q"&amp;ROUNDUP(MONTH(SalesDataTable[[#This Row],[Order Date]])/3,0)</f>
        <v>Q3</v>
      </c>
      <c r="E1767" s="4" t="str">
        <f>TEXT(SalesDataTable[[#This Row],[Order Date]],"MMM")</f>
        <v>Aug</v>
      </c>
      <c r="F1767" s="4" t="s">
        <v>11</v>
      </c>
      <c r="G1767" s="4" t="s">
        <v>12</v>
      </c>
      <c r="H1767" s="4" t="s">
        <v>2</v>
      </c>
      <c r="I1767" s="4" t="s">
        <v>13</v>
      </c>
      <c r="J1767" s="4" t="s">
        <v>4</v>
      </c>
      <c r="K1767" s="4" t="s">
        <v>22</v>
      </c>
      <c r="L1767" s="9">
        <v>2</v>
      </c>
      <c r="M1767" s="6">
        <v>51.91</v>
      </c>
      <c r="N1767" s="7">
        <v>0</v>
      </c>
      <c r="O1767" s="6">
        <v>21.94</v>
      </c>
      <c r="P1767" s="6">
        <f t="shared" si="108"/>
        <v>103.82</v>
      </c>
      <c r="Q1767" s="6">
        <f t="shared" si="109"/>
        <v>43.88</v>
      </c>
      <c r="R1767" s="6">
        <f t="shared" si="110"/>
        <v>59.939999999999991</v>
      </c>
      <c r="S1767" s="8">
        <f t="shared" si="111"/>
        <v>0.57734540550953573</v>
      </c>
      <c r="T1767" s="5">
        <f>YEAR(SalesDataTable[[#This Row],[Order Date]])</f>
        <v>2026</v>
      </c>
    </row>
    <row r="1768" spans="1:20" ht="15.6">
      <c r="A1768" s="2">
        <v>1632</v>
      </c>
      <c r="B1768" s="3">
        <v>46262</v>
      </c>
      <c r="C1768" s="13">
        <f>YEAR(SalesDataTable[[#This Row],[Order Date]])</f>
        <v>2026</v>
      </c>
      <c r="D1768" s="4" t="str">
        <f>"Q"&amp;ROUNDUP(MONTH(SalesDataTable[[#This Row],[Order Date]])/3,0)</f>
        <v>Q3</v>
      </c>
      <c r="E1768" s="4" t="str">
        <f>TEXT(SalesDataTable[[#This Row],[Order Date]],"MMM")</f>
        <v>Aug</v>
      </c>
      <c r="F1768" s="4" t="s">
        <v>20</v>
      </c>
      <c r="G1768" s="4" t="s">
        <v>31</v>
      </c>
      <c r="H1768" s="4" t="s">
        <v>28</v>
      </c>
      <c r="I1768" s="4" t="s">
        <v>13</v>
      </c>
      <c r="J1768" s="4" t="s">
        <v>14</v>
      </c>
      <c r="K1768" s="4" t="s">
        <v>15</v>
      </c>
      <c r="L1768" s="9">
        <v>1</v>
      </c>
      <c r="M1768" s="6">
        <v>35.700000000000003</v>
      </c>
      <c r="N1768" s="7">
        <v>0.05</v>
      </c>
      <c r="O1768" s="6">
        <v>13.45</v>
      </c>
      <c r="P1768" s="6">
        <f t="shared" si="108"/>
        <v>33.914999999999999</v>
      </c>
      <c r="Q1768" s="6">
        <f t="shared" si="109"/>
        <v>13.45</v>
      </c>
      <c r="R1768" s="6">
        <f t="shared" si="110"/>
        <v>20.465</v>
      </c>
      <c r="S1768" s="8">
        <f t="shared" si="111"/>
        <v>0.60342031549461894</v>
      </c>
      <c r="T1768" s="5">
        <f>YEAR(SalesDataTable[[#This Row],[Order Date]])</f>
        <v>2026</v>
      </c>
    </row>
    <row r="1769" spans="1:20" ht="15.6">
      <c r="A1769" s="2">
        <v>1817</v>
      </c>
      <c r="B1769" s="3">
        <v>46262</v>
      </c>
      <c r="C1769" s="13">
        <f>YEAR(SalesDataTable[[#This Row],[Order Date]])</f>
        <v>2026</v>
      </c>
      <c r="D1769" s="4" t="str">
        <f>"Q"&amp;ROUNDUP(MONTH(SalesDataTable[[#This Row],[Order Date]])/3,0)</f>
        <v>Q3</v>
      </c>
      <c r="E1769" s="4" t="str">
        <f>TEXT(SalesDataTable[[#This Row],[Order Date]],"MMM")</f>
        <v>Aug</v>
      </c>
      <c r="F1769" s="4" t="s">
        <v>0</v>
      </c>
      <c r="G1769" s="4" t="s">
        <v>36</v>
      </c>
      <c r="H1769" s="4" t="s">
        <v>19</v>
      </c>
      <c r="I1769" s="4" t="s">
        <v>13</v>
      </c>
      <c r="J1769" s="4" t="s">
        <v>34</v>
      </c>
      <c r="K1769" s="4" t="s">
        <v>42</v>
      </c>
      <c r="L1769" s="9">
        <v>1</v>
      </c>
      <c r="M1769" s="6">
        <v>36.590000000000003</v>
      </c>
      <c r="N1769" s="7">
        <v>0.05</v>
      </c>
      <c r="O1769" s="6">
        <v>14.15</v>
      </c>
      <c r="P1769" s="6">
        <f t="shared" si="108"/>
        <v>34.7605</v>
      </c>
      <c r="Q1769" s="6">
        <f t="shared" si="109"/>
        <v>14.15</v>
      </c>
      <c r="R1769" s="6">
        <f t="shared" si="110"/>
        <v>20.610500000000002</v>
      </c>
      <c r="S1769" s="8">
        <f t="shared" si="111"/>
        <v>0.59292875534011313</v>
      </c>
      <c r="T1769" s="5">
        <f>YEAR(SalesDataTable[[#This Row],[Order Date]])</f>
        <v>2026</v>
      </c>
    </row>
    <row r="1770" spans="1:20" ht="15.6">
      <c r="A1770" s="2">
        <v>2993</v>
      </c>
      <c r="B1770" s="3">
        <v>46262</v>
      </c>
      <c r="C1770" s="13">
        <f>YEAR(SalesDataTable[[#This Row],[Order Date]])</f>
        <v>2026</v>
      </c>
      <c r="D1770" s="4" t="str">
        <f>"Q"&amp;ROUNDUP(MONTH(SalesDataTable[[#This Row],[Order Date]])/3,0)</f>
        <v>Q3</v>
      </c>
      <c r="E1770" s="4" t="str">
        <f>TEXT(SalesDataTable[[#This Row],[Order Date]],"MMM")</f>
        <v>Aug</v>
      </c>
      <c r="F1770" s="4" t="s">
        <v>6</v>
      </c>
      <c r="G1770" s="4" t="s">
        <v>43</v>
      </c>
      <c r="H1770" s="4" t="s">
        <v>8</v>
      </c>
      <c r="I1770" s="4" t="s">
        <v>16</v>
      </c>
      <c r="J1770" s="4" t="s">
        <v>14</v>
      </c>
      <c r="K1770" s="4" t="s">
        <v>15</v>
      </c>
      <c r="L1770" s="9">
        <v>3</v>
      </c>
      <c r="M1770" s="6">
        <v>35.520000000000003</v>
      </c>
      <c r="N1770" s="7">
        <v>0.1</v>
      </c>
      <c r="O1770" s="6">
        <v>13.78</v>
      </c>
      <c r="P1770" s="6">
        <f t="shared" si="108"/>
        <v>95.904000000000011</v>
      </c>
      <c r="Q1770" s="6">
        <f t="shared" si="109"/>
        <v>41.339999999999996</v>
      </c>
      <c r="R1770" s="6">
        <f t="shared" si="110"/>
        <v>54.564000000000014</v>
      </c>
      <c r="S1770" s="8">
        <f t="shared" si="111"/>
        <v>0.56894394394394399</v>
      </c>
      <c r="T1770" s="5">
        <f>YEAR(SalesDataTable[[#This Row],[Order Date]])</f>
        <v>2026</v>
      </c>
    </row>
    <row r="1771" spans="1:20" ht="15.6">
      <c r="A1771" s="2">
        <v>4676</v>
      </c>
      <c r="B1771" s="3">
        <v>46262</v>
      </c>
      <c r="C1771" s="13">
        <f>YEAR(SalesDataTable[[#This Row],[Order Date]])</f>
        <v>2026</v>
      </c>
      <c r="D1771" s="4" t="str">
        <f>"Q"&amp;ROUNDUP(MONTH(SalesDataTable[[#This Row],[Order Date]])/3,0)</f>
        <v>Q3</v>
      </c>
      <c r="E1771" s="4" t="str">
        <f>TEXT(SalesDataTable[[#This Row],[Order Date]],"MMM")</f>
        <v>Aug</v>
      </c>
      <c r="F1771" s="4" t="s">
        <v>20</v>
      </c>
      <c r="G1771" s="4" t="s">
        <v>47</v>
      </c>
      <c r="H1771" s="4" t="s">
        <v>19</v>
      </c>
      <c r="I1771" s="4" t="s">
        <v>13</v>
      </c>
      <c r="J1771" s="4" t="s">
        <v>4</v>
      </c>
      <c r="K1771" s="4" t="s">
        <v>5</v>
      </c>
      <c r="L1771" s="9">
        <v>2</v>
      </c>
      <c r="M1771" s="6">
        <v>81.88</v>
      </c>
      <c r="N1771" s="7">
        <v>0.1</v>
      </c>
      <c r="O1771" s="6">
        <v>42.87</v>
      </c>
      <c r="P1771" s="6">
        <f t="shared" si="108"/>
        <v>147.38399999999999</v>
      </c>
      <c r="Q1771" s="6">
        <f t="shared" si="109"/>
        <v>85.74</v>
      </c>
      <c r="R1771" s="6">
        <f t="shared" si="110"/>
        <v>61.643999999999991</v>
      </c>
      <c r="S1771" s="8">
        <f t="shared" si="111"/>
        <v>0.41825435596808336</v>
      </c>
      <c r="T1771" s="5">
        <f>YEAR(SalesDataTable[[#This Row],[Order Date]])</f>
        <v>2026</v>
      </c>
    </row>
    <row r="1772" spans="1:20" ht="15.6">
      <c r="A1772" s="2">
        <v>5105</v>
      </c>
      <c r="B1772" s="3">
        <v>46262</v>
      </c>
      <c r="C1772" s="13">
        <f>YEAR(SalesDataTable[[#This Row],[Order Date]])</f>
        <v>2026</v>
      </c>
      <c r="D1772" s="4" t="str">
        <f>"Q"&amp;ROUNDUP(MONTH(SalesDataTable[[#This Row],[Order Date]])/3,0)</f>
        <v>Q3</v>
      </c>
      <c r="E1772" s="4" t="str">
        <f>TEXT(SalesDataTable[[#This Row],[Order Date]],"MMM")</f>
        <v>Aug</v>
      </c>
      <c r="F1772" s="4" t="s">
        <v>20</v>
      </c>
      <c r="G1772" s="4" t="s">
        <v>31</v>
      </c>
      <c r="H1772" s="4" t="s">
        <v>2</v>
      </c>
      <c r="I1772" s="4" t="s">
        <v>16</v>
      </c>
      <c r="J1772" s="4" t="s">
        <v>14</v>
      </c>
      <c r="K1772" s="4" t="s">
        <v>32</v>
      </c>
      <c r="L1772" s="9">
        <v>4</v>
      </c>
      <c r="M1772" s="6">
        <v>46.54</v>
      </c>
      <c r="N1772" s="7">
        <v>0</v>
      </c>
      <c r="O1772" s="6">
        <v>18.86</v>
      </c>
      <c r="P1772" s="6">
        <f t="shared" si="108"/>
        <v>186.16</v>
      </c>
      <c r="Q1772" s="6">
        <f t="shared" si="109"/>
        <v>75.44</v>
      </c>
      <c r="R1772" s="6">
        <f t="shared" si="110"/>
        <v>110.72</v>
      </c>
      <c r="S1772" s="8">
        <f t="shared" si="111"/>
        <v>0.5947571981091534</v>
      </c>
      <c r="T1772" s="5">
        <f>YEAR(SalesDataTable[[#This Row],[Order Date]])</f>
        <v>2026</v>
      </c>
    </row>
    <row r="1773" spans="1:20" ht="15.6">
      <c r="A1773" s="2">
        <v>223</v>
      </c>
      <c r="B1773" s="3">
        <v>46263</v>
      </c>
      <c r="C1773" s="13">
        <f>YEAR(SalesDataTable[[#This Row],[Order Date]])</f>
        <v>2026</v>
      </c>
      <c r="D1773" s="4" t="str">
        <f>"Q"&amp;ROUNDUP(MONTH(SalesDataTable[[#This Row],[Order Date]])/3,0)</f>
        <v>Q3</v>
      </c>
      <c r="E1773" s="4" t="str">
        <f>TEXT(SalesDataTable[[#This Row],[Order Date]],"MMM")</f>
        <v>Aug</v>
      </c>
      <c r="F1773" s="4" t="s">
        <v>11</v>
      </c>
      <c r="G1773" s="4" t="s">
        <v>12</v>
      </c>
      <c r="H1773" s="4" t="s">
        <v>19</v>
      </c>
      <c r="I1773" s="4" t="s">
        <v>3</v>
      </c>
      <c r="J1773" s="4" t="s">
        <v>34</v>
      </c>
      <c r="K1773" s="4" t="s">
        <v>45</v>
      </c>
      <c r="L1773" s="9">
        <v>1</v>
      </c>
      <c r="M1773" s="6">
        <v>49.79</v>
      </c>
      <c r="N1773" s="7">
        <v>0</v>
      </c>
      <c r="O1773" s="6">
        <v>21.43</v>
      </c>
      <c r="P1773" s="6">
        <f t="shared" si="108"/>
        <v>49.79</v>
      </c>
      <c r="Q1773" s="6">
        <f t="shared" si="109"/>
        <v>21.43</v>
      </c>
      <c r="R1773" s="6">
        <f t="shared" si="110"/>
        <v>28.36</v>
      </c>
      <c r="S1773" s="8">
        <f t="shared" si="111"/>
        <v>0.56959228760795344</v>
      </c>
      <c r="T1773" s="5">
        <f>YEAR(SalesDataTable[[#This Row],[Order Date]])</f>
        <v>2026</v>
      </c>
    </row>
    <row r="1774" spans="1:20" ht="15.6">
      <c r="A1774" s="2">
        <v>1023</v>
      </c>
      <c r="B1774" s="3">
        <v>46263</v>
      </c>
      <c r="C1774" s="13">
        <f>YEAR(SalesDataTable[[#This Row],[Order Date]])</f>
        <v>2026</v>
      </c>
      <c r="D1774" s="4" t="str">
        <f>"Q"&amp;ROUNDUP(MONTH(SalesDataTable[[#This Row],[Order Date]])/3,0)</f>
        <v>Q3</v>
      </c>
      <c r="E1774" s="4" t="str">
        <f>TEXT(SalesDataTable[[#This Row],[Order Date]],"MMM")</f>
        <v>Aug</v>
      </c>
      <c r="F1774" s="4" t="s">
        <v>11</v>
      </c>
      <c r="G1774" s="4" t="s">
        <v>18</v>
      </c>
      <c r="H1774" s="4" t="s">
        <v>2</v>
      </c>
      <c r="I1774" s="4" t="s">
        <v>13</v>
      </c>
      <c r="J1774" s="4" t="s">
        <v>9</v>
      </c>
      <c r="K1774" s="4" t="s">
        <v>10</v>
      </c>
      <c r="L1774" s="9">
        <v>6</v>
      </c>
      <c r="M1774" s="6">
        <v>90.19</v>
      </c>
      <c r="N1774" s="7">
        <v>0</v>
      </c>
      <c r="O1774" s="6">
        <v>45.61</v>
      </c>
      <c r="P1774" s="6">
        <f t="shared" si="108"/>
        <v>541.14</v>
      </c>
      <c r="Q1774" s="6">
        <f t="shared" si="109"/>
        <v>273.65999999999997</v>
      </c>
      <c r="R1774" s="6">
        <f t="shared" si="110"/>
        <v>267.48</v>
      </c>
      <c r="S1774" s="8">
        <f t="shared" si="111"/>
        <v>0.4942898325756736</v>
      </c>
      <c r="T1774" s="5">
        <f>YEAR(SalesDataTable[[#This Row],[Order Date]])</f>
        <v>2026</v>
      </c>
    </row>
    <row r="1775" spans="1:20" ht="15.6">
      <c r="A1775" s="2">
        <v>1694</v>
      </c>
      <c r="B1775" s="3">
        <v>46263</v>
      </c>
      <c r="C1775" s="13">
        <f>YEAR(SalesDataTable[[#This Row],[Order Date]])</f>
        <v>2026</v>
      </c>
      <c r="D1775" s="4" t="str">
        <f>"Q"&amp;ROUNDUP(MONTH(SalesDataTable[[#This Row],[Order Date]])/3,0)</f>
        <v>Q3</v>
      </c>
      <c r="E1775" s="4" t="str">
        <f>TEXT(SalesDataTable[[#This Row],[Order Date]],"MMM")</f>
        <v>Aug</v>
      </c>
      <c r="F1775" s="4" t="s">
        <v>6</v>
      </c>
      <c r="G1775" s="4" t="s">
        <v>43</v>
      </c>
      <c r="H1775" s="4" t="s">
        <v>2</v>
      </c>
      <c r="I1775" s="4" t="s">
        <v>13</v>
      </c>
      <c r="J1775" s="4" t="s">
        <v>9</v>
      </c>
      <c r="K1775" s="4" t="s">
        <v>46</v>
      </c>
      <c r="L1775" s="9">
        <v>1</v>
      </c>
      <c r="M1775" s="6">
        <v>70.38</v>
      </c>
      <c r="N1775" s="7">
        <v>0.15</v>
      </c>
      <c r="O1775" s="6">
        <v>32.64</v>
      </c>
      <c r="P1775" s="6">
        <f t="shared" si="108"/>
        <v>59.822999999999993</v>
      </c>
      <c r="Q1775" s="6">
        <f t="shared" si="109"/>
        <v>32.64</v>
      </c>
      <c r="R1775" s="6">
        <f t="shared" si="110"/>
        <v>27.182999999999993</v>
      </c>
      <c r="S1775" s="8">
        <f t="shared" si="111"/>
        <v>0.45439045183290699</v>
      </c>
      <c r="T1775" s="5">
        <f>YEAR(SalesDataTable[[#This Row],[Order Date]])</f>
        <v>2026</v>
      </c>
    </row>
    <row r="1776" spans="1:20" ht="15.6">
      <c r="A1776" s="2">
        <v>2006</v>
      </c>
      <c r="B1776" s="3">
        <v>46263</v>
      </c>
      <c r="C1776" s="13">
        <f>YEAR(SalesDataTable[[#This Row],[Order Date]])</f>
        <v>2026</v>
      </c>
      <c r="D1776" s="4" t="str">
        <f>"Q"&amp;ROUNDUP(MONTH(SalesDataTable[[#This Row],[Order Date]])/3,0)</f>
        <v>Q3</v>
      </c>
      <c r="E1776" s="4" t="str">
        <f>TEXT(SalesDataTable[[#This Row],[Order Date]],"MMM")</f>
        <v>Aug</v>
      </c>
      <c r="F1776" s="4" t="s">
        <v>20</v>
      </c>
      <c r="G1776" s="4" t="s">
        <v>47</v>
      </c>
      <c r="H1776" s="4" t="s">
        <v>2</v>
      </c>
      <c r="I1776" s="4" t="s">
        <v>13</v>
      </c>
      <c r="J1776" s="4" t="s">
        <v>14</v>
      </c>
      <c r="K1776" s="4" t="s">
        <v>32</v>
      </c>
      <c r="L1776" s="9">
        <v>1</v>
      </c>
      <c r="M1776" s="6">
        <v>46.43</v>
      </c>
      <c r="N1776" s="7">
        <v>0</v>
      </c>
      <c r="O1776" s="6">
        <v>18.2</v>
      </c>
      <c r="P1776" s="6">
        <f t="shared" si="108"/>
        <v>46.43</v>
      </c>
      <c r="Q1776" s="6">
        <f t="shared" si="109"/>
        <v>18.2</v>
      </c>
      <c r="R1776" s="6">
        <f t="shared" si="110"/>
        <v>28.23</v>
      </c>
      <c r="S1776" s="8">
        <f t="shared" si="111"/>
        <v>0.60801206116734874</v>
      </c>
      <c r="T1776" s="5">
        <f>YEAR(SalesDataTable[[#This Row],[Order Date]])</f>
        <v>2026</v>
      </c>
    </row>
    <row r="1777" spans="1:20" ht="15.6">
      <c r="A1777" s="2">
        <v>3026</v>
      </c>
      <c r="B1777" s="3">
        <v>46263</v>
      </c>
      <c r="C1777" s="13">
        <f>YEAR(SalesDataTable[[#This Row],[Order Date]])</f>
        <v>2026</v>
      </c>
      <c r="D1777" s="4" t="str">
        <f>"Q"&amp;ROUNDUP(MONTH(SalesDataTable[[#This Row],[Order Date]])/3,0)</f>
        <v>Q3</v>
      </c>
      <c r="E1777" s="4" t="str">
        <f>TEXT(SalesDataTable[[#This Row],[Order Date]],"MMM")</f>
        <v>Aug</v>
      </c>
      <c r="F1777" s="4" t="s">
        <v>0</v>
      </c>
      <c r="G1777" s="4" t="s">
        <v>1</v>
      </c>
      <c r="H1777" s="4" t="s">
        <v>2</v>
      </c>
      <c r="I1777" s="4" t="s">
        <v>13</v>
      </c>
      <c r="J1777" s="4" t="s">
        <v>23</v>
      </c>
      <c r="K1777" s="4" t="s">
        <v>29</v>
      </c>
      <c r="L1777" s="9">
        <v>1</v>
      </c>
      <c r="M1777" s="6">
        <v>194.75</v>
      </c>
      <c r="N1777" s="7">
        <v>0.05</v>
      </c>
      <c r="O1777" s="6">
        <v>105.94</v>
      </c>
      <c r="P1777" s="6">
        <f t="shared" si="108"/>
        <v>185.01249999999999</v>
      </c>
      <c r="Q1777" s="6">
        <f t="shared" si="109"/>
        <v>105.94</v>
      </c>
      <c r="R1777" s="6">
        <f t="shared" si="110"/>
        <v>79.072499999999991</v>
      </c>
      <c r="S1777" s="8">
        <f t="shared" si="111"/>
        <v>0.42739004121343149</v>
      </c>
      <c r="T1777" s="5">
        <f>YEAR(SalesDataTable[[#This Row],[Order Date]])</f>
        <v>2026</v>
      </c>
    </row>
    <row r="1778" spans="1:20" ht="15.6">
      <c r="A1778" s="2">
        <v>3057</v>
      </c>
      <c r="B1778" s="3">
        <v>46263</v>
      </c>
      <c r="C1778" s="13">
        <f>YEAR(SalesDataTable[[#This Row],[Order Date]])</f>
        <v>2026</v>
      </c>
      <c r="D1778" s="4" t="str">
        <f>"Q"&amp;ROUNDUP(MONTH(SalesDataTable[[#This Row],[Order Date]])/3,0)</f>
        <v>Q3</v>
      </c>
      <c r="E1778" s="4" t="str">
        <f>TEXT(SalesDataTable[[#This Row],[Order Date]],"MMM")</f>
        <v>Aug</v>
      </c>
      <c r="F1778" s="4" t="s">
        <v>6</v>
      </c>
      <c r="G1778" s="4" t="s">
        <v>49</v>
      </c>
      <c r="H1778" s="4" t="s">
        <v>19</v>
      </c>
      <c r="I1778" s="4" t="s">
        <v>3</v>
      </c>
      <c r="J1778" s="4" t="s">
        <v>9</v>
      </c>
      <c r="K1778" s="4" t="s">
        <v>17</v>
      </c>
      <c r="L1778" s="9">
        <v>2</v>
      </c>
      <c r="M1778" s="6">
        <v>142.16</v>
      </c>
      <c r="N1778" s="7">
        <v>0</v>
      </c>
      <c r="O1778" s="6">
        <v>79.36</v>
      </c>
      <c r="P1778" s="6">
        <f t="shared" si="108"/>
        <v>284.32</v>
      </c>
      <c r="Q1778" s="6">
        <f t="shared" si="109"/>
        <v>158.72</v>
      </c>
      <c r="R1778" s="6">
        <f t="shared" si="110"/>
        <v>125.6</v>
      </c>
      <c r="S1778" s="8">
        <f t="shared" si="111"/>
        <v>0.44175576814856499</v>
      </c>
      <c r="T1778" s="5">
        <f>YEAR(SalesDataTable[[#This Row],[Order Date]])</f>
        <v>2026</v>
      </c>
    </row>
    <row r="1779" spans="1:20" ht="15.6">
      <c r="A1779" s="2">
        <v>3112</v>
      </c>
      <c r="B1779" s="3">
        <v>46263</v>
      </c>
      <c r="C1779" s="13">
        <f>YEAR(SalesDataTable[[#This Row],[Order Date]])</f>
        <v>2026</v>
      </c>
      <c r="D1779" s="4" t="str">
        <f>"Q"&amp;ROUNDUP(MONTH(SalesDataTable[[#This Row],[Order Date]])/3,0)</f>
        <v>Q3</v>
      </c>
      <c r="E1779" s="4" t="str">
        <f>TEXT(SalesDataTable[[#This Row],[Order Date]],"MMM")</f>
        <v>Aug</v>
      </c>
      <c r="F1779" s="4" t="s">
        <v>20</v>
      </c>
      <c r="G1779" s="4" t="s">
        <v>33</v>
      </c>
      <c r="H1779" s="4" t="s">
        <v>2</v>
      </c>
      <c r="I1779" s="4" t="s">
        <v>16</v>
      </c>
      <c r="J1779" s="4" t="s">
        <v>14</v>
      </c>
      <c r="K1779" s="4" t="s">
        <v>32</v>
      </c>
      <c r="L1779" s="9">
        <v>2</v>
      </c>
      <c r="M1779" s="6">
        <v>47.69</v>
      </c>
      <c r="N1779" s="7">
        <v>0.05</v>
      </c>
      <c r="O1779" s="6">
        <v>18.8</v>
      </c>
      <c r="P1779" s="6">
        <f t="shared" si="108"/>
        <v>90.61099999999999</v>
      </c>
      <c r="Q1779" s="6">
        <f t="shared" si="109"/>
        <v>37.6</v>
      </c>
      <c r="R1779" s="6">
        <f t="shared" si="110"/>
        <v>53.010999999999989</v>
      </c>
      <c r="S1779" s="8">
        <f t="shared" si="111"/>
        <v>0.58503934400900548</v>
      </c>
      <c r="T1779" s="5">
        <f>YEAR(SalesDataTable[[#This Row],[Order Date]])</f>
        <v>2026</v>
      </c>
    </row>
    <row r="1780" spans="1:20" ht="15.6">
      <c r="A1780" s="2">
        <v>3137</v>
      </c>
      <c r="B1780" s="3">
        <v>46263</v>
      </c>
      <c r="C1780" s="13">
        <f>YEAR(SalesDataTable[[#This Row],[Order Date]])</f>
        <v>2026</v>
      </c>
      <c r="D1780" s="4" t="str">
        <f>"Q"&amp;ROUNDUP(MONTH(SalesDataTable[[#This Row],[Order Date]])/3,0)</f>
        <v>Q3</v>
      </c>
      <c r="E1780" s="4" t="str">
        <f>TEXT(SalesDataTable[[#This Row],[Order Date]],"MMM")</f>
        <v>Aug</v>
      </c>
      <c r="F1780" s="4" t="s">
        <v>11</v>
      </c>
      <c r="G1780" s="4" t="s">
        <v>25</v>
      </c>
      <c r="H1780" s="4" t="s">
        <v>19</v>
      </c>
      <c r="I1780" s="4" t="s">
        <v>13</v>
      </c>
      <c r="J1780" s="4" t="s">
        <v>14</v>
      </c>
      <c r="K1780" s="4" t="s">
        <v>48</v>
      </c>
      <c r="L1780" s="9">
        <v>3</v>
      </c>
      <c r="M1780" s="6">
        <v>164.51</v>
      </c>
      <c r="N1780" s="7">
        <v>0</v>
      </c>
      <c r="O1780" s="6">
        <v>86.76</v>
      </c>
      <c r="P1780" s="6">
        <f t="shared" si="108"/>
        <v>493.53</v>
      </c>
      <c r="Q1780" s="6">
        <f t="shared" si="109"/>
        <v>260.28000000000003</v>
      </c>
      <c r="R1780" s="6">
        <f t="shared" si="110"/>
        <v>233.24999999999994</v>
      </c>
      <c r="S1780" s="8">
        <f t="shared" si="111"/>
        <v>0.47261564646526039</v>
      </c>
      <c r="T1780" s="5">
        <f>YEAR(SalesDataTable[[#This Row],[Order Date]])</f>
        <v>2026</v>
      </c>
    </row>
    <row r="1781" spans="1:20" ht="15.6">
      <c r="A1781" s="2">
        <v>3983</v>
      </c>
      <c r="B1781" s="3">
        <v>46263</v>
      </c>
      <c r="C1781" s="13">
        <f>YEAR(SalesDataTable[[#This Row],[Order Date]])</f>
        <v>2026</v>
      </c>
      <c r="D1781" s="4" t="str">
        <f>"Q"&amp;ROUNDUP(MONTH(SalesDataTable[[#This Row],[Order Date]])/3,0)</f>
        <v>Q3</v>
      </c>
      <c r="E1781" s="4" t="str">
        <f>TEXT(SalesDataTable[[#This Row],[Order Date]],"MMM")</f>
        <v>Aug</v>
      </c>
      <c r="F1781" s="4" t="s">
        <v>11</v>
      </c>
      <c r="G1781" s="4" t="s">
        <v>12</v>
      </c>
      <c r="H1781" s="4" t="s">
        <v>28</v>
      </c>
      <c r="I1781" s="4" t="s">
        <v>16</v>
      </c>
      <c r="J1781" s="4" t="s">
        <v>23</v>
      </c>
      <c r="K1781" s="4" t="s">
        <v>29</v>
      </c>
      <c r="L1781" s="9">
        <v>2</v>
      </c>
      <c r="M1781" s="6">
        <v>194.71</v>
      </c>
      <c r="N1781" s="7">
        <v>0.1</v>
      </c>
      <c r="O1781" s="6">
        <v>105.57</v>
      </c>
      <c r="P1781" s="6">
        <f t="shared" si="108"/>
        <v>350.47800000000001</v>
      </c>
      <c r="Q1781" s="6">
        <f t="shared" si="109"/>
        <v>211.14</v>
      </c>
      <c r="R1781" s="6">
        <f t="shared" si="110"/>
        <v>139.33800000000002</v>
      </c>
      <c r="S1781" s="8">
        <f t="shared" si="111"/>
        <v>0.39756561039494637</v>
      </c>
      <c r="T1781" s="5">
        <f>YEAR(SalesDataTable[[#This Row],[Order Date]])</f>
        <v>2026</v>
      </c>
    </row>
    <row r="1782" spans="1:20" ht="15.6">
      <c r="A1782" s="2">
        <v>4016</v>
      </c>
      <c r="B1782" s="3">
        <v>46263</v>
      </c>
      <c r="C1782" s="13">
        <f>YEAR(SalesDataTable[[#This Row],[Order Date]])</f>
        <v>2026</v>
      </c>
      <c r="D1782" s="4" t="str">
        <f>"Q"&amp;ROUNDUP(MONTH(SalesDataTable[[#This Row],[Order Date]])/3,0)</f>
        <v>Q3</v>
      </c>
      <c r="E1782" s="4" t="str">
        <f>TEXT(SalesDataTable[[#This Row],[Order Date]],"MMM")</f>
        <v>Aug</v>
      </c>
      <c r="F1782" s="4" t="s">
        <v>20</v>
      </c>
      <c r="G1782" s="4" t="s">
        <v>47</v>
      </c>
      <c r="H1782" s="4" t="s">
        <v>8</v>
      </c>
      <c r="I1782" s="4" t="s">
        <v>16</v>
      </c>
      <c r="J1782" s="4" t="s">
        <v>9</v>
      </c>
      <c r="K1782" s="4" t="s">
        <v>17</v>
      </c>
      <c r="L1782" s="9">
        <v>5</v>
      </c>
      <c r="M1782" s="6">
        <v>145.24</v>
      </c>
      <c r="N1782" s="7">
        <v>0.15</v>
      </c>
      <c r="O1782" s="6">
        <v>77.69</v>
      </c>
      <c r="P1782" s="6">
        <f t="shared" si="108"/>
        <v>617.27</v>
      </c>
      <c r="Q1782" s="6">
        <f t="shared" si="109"/>
        <v>388.45</v>
      </c>
      <c r="R1782" s="6">
        <f t="shared" si="110"/>
        <v>228.82</v>
      </c>
      <c r="S1782" s="8">
        <f t="shared" si="111"/>
        <v>0.37069677774717708</v>
      </c>
      <c r="T1782" s="5">
        <f>YEAR(SalesDataTable[[#This Row],[Order Date]])</f>
        <v>2026</v>
      </c>
    </row>
    <row r="1783" spans="1:20" ht="15.6">
      <c r="A1783" s="2">
        <v>4340</v>
      </c>
      <c r="B1783" s="3">
        <v>46263</v>
      </c>
      <c r="C1783" s="13">
        <f>YEAR(SalesDataTable[[#This Row],[Order Date]])</f>
        <v>2026</v>
      </c>
      <c r="D1783" s="4" t="str">
        <f>"Q"&amp;ROUNDUP(MONTH(SalesDataTable[[#This Row],[Order Date]])/3,0)</f>
        <v>Q3</v>
      </c>
      <c r="E1783" s="4" t="str">
        <f>TEXT(SalesDataTable[[#This Row],[Order Date]],"MMM")</f>
        <v>Aug</v>
      </c>
      <c r="F1783" s="4" t="s">
        <v>20</v>
      </c>
      <c r="G1783" s="4" t="s">
        <v>33</v>
      </c>
      <c r="H1783" s="4" t="s">
        <v>2</v>
      </c>
      <c r="I1783" s="4" t="s">
        <v>13</v>
      </c>
      <c r="J1783" s="4" t="s">
        <v>14</v>
      </c>
      <c r="K1783" s="4" t="s">
        <v>15</v>
      </c>
      <c r="L1783" s="9">
        <v>2</v>
      </c>
      <c r="M1783" s="6">
        <v>35.6</v>
      </c>
      <c r="N1783" s="7">
        <v>0.15</v>
      </c>
      <c r="O1783" s="6">
        <v>13.67</v>
      </c>
      <c r="P1783" s="6">
        <f t="shared" si="108"/>
        <v>60.52</v>
      </c>
      <c r="Q1783" s="6">
        <f t="shared" si="109"/>
        <v>27.34</v>
      </c>
      <c r="R1783" s="6">
        <f t="shared" si="110"/>
        <v>33.180000000000007</v>
      </c>
      <c r="S1783" s="8">
        <f t="shared" si="111"/>
        <v>0.54824851288830145</v>
      </c>
      <c r="T1783" s="5">
        <f>YEAR(SalesDataTable[[#This Row],[Order Date]])</f>
        <v>2026</v>
      </c>
    </row>
    <row r="1784" spans="1:20" ht="15.6">
      <c r="A1784" s="2">
        <v>4640</v>
      </c>
      <c r="B1784" s="3">
        <v>46263</v>
      </c>
      <c r="C1784" s="13">
        <f>YEAR(SalesDataTable[[#This Row],[Order Date]])</f>
        <v>2026</v>
      </c>
      <c r="D1784" s="4" t="str">
        <f>"Q"&amp;ROUNDUP(MONTH(SalesDataTable[[#This Row],[Order Date]])/3,0)</f>
        <v>Q3</v>
      </c>
      <c r="E1784" s="4" t="str">
        <f>TEXT(SalesDataTable[[#This Row],[Order Date]],"MMM")</f>
        <v>Aug</v>
      </c>
      <c r="F1784" s="4" t="s">
        <v>0</v>
      </c>
      <c r="G1784" s="4" t="s">
        <v>50</v>
      </c>
      <c r="H1784" s="4" t="s">
        <v>2</v>
      </c>
      <c r="I1784" s="4" t="s">
        <v>13</v>
      </c>
      <c r="J1784" s="4" t="s">
        <v>34</v>
      </c>
      <c r="K1784" s="4" t="s">
        <v>35</v>
      </c>
      <c r="L1784" s="9">
        <v>2</v>
      </c>
      <c r="M1784" s="6">
        <v>41.05</v>
      </c>
      <c r="N1784" s="7">
        <v>0.05</v>
      </c>
      <c r="O1784" s="6">
        <v>14.47</v>
      </c>
      <c r="P1784" s="6">
        <f t="shared" si="108"/>
        <v>77.99499999999999</v>
      </c>
      <c r="Q1784" s="6">
        <f t="shared" si="109"/>
        <v>28.94</v>
      </c>
      <c r="R1784" s="6">
        <f t="shared" si="110"/>
        <v>49.054999999999993</v>
      </c>
      <c r="S1784" s="8">
        <f t="shared" si="111"/>
        <v>0.62895057375472785</v>
      </c>
      <c r="T1784" s="5">
        <f>YEAR(SalesDataTable[[#This Row],[Order Date]])</f>
        <v>2026</v>
      </c>
    </row>
    <row r="1785" spans="1:20" ht="15.6">
      <c r="A1785" s="2">
        <v>4733</v>
      </c>
      <c r="B1785" s="3">
        <v>46263</v>
      </c>
      <c r="C1785" s="13">
        <f>YEAR(SalesDataTable[[#This Row],[Order Date]])</f>
        <v>2026</v>
      </c>
      <c r="D1785" s="4" t="str">
        <f>"Q"&amp;ROUNDUP(MONTH(SalesDataTable[[#This Row],[Order Date]])/3,0)</f>
        <v>Q3</v>
      </c>
      <c r="E1785" s="4" t="str">
        <f>TEXT(SalesDataTable[[#This Row],[Order Date]],"MMM")</f>
        <v>Aug</v>
      </c>
      <c r="F1785" s="4" t="s">
        <v>11</v>
      </c>
      <c r="G1785" s="4" t="s">
        <v>12</v>
      </c>
      <c r="H1785" s="4" t="s">
        <v>2</v>
      </c>
      <c r="I1785" s="4" t="s">
        <v>13</v>
      </c>
      <c r="J1785" s="4" t="s">
        <v>9</v>
      </c>
      <c r="K1785" s="4" t="s">
        <v>37</v>
      </c>
      <c r="L1785" s="9">
        <v>2</v>
      </c>
      <c r="M1785" s="6">
        <v>153.63999999999999</v>
      </c>
      <c r="N1785" s="7">
        <v>0.05</v>
      </c>
      <c r="O1785" s="6">
        <v>77.709999999999994</v>
      </c>
      <c r="P1785" s="6">
        <f t="shared" si="108"/>
        <v>291.91599999999994</v>
      </c>
      <c r="Q1785" s="6">
        <f t="shared" si="109"/>
        <v>155.41999999999999</v>
      </c>
      <c r="R1785" s="6">
        <f t="shared" si="110"/>
        <v>136.49599999999995</v>
      </c>
      <c r="S1785" s="8">
        <f t="shared" si="111"/>
        <v>0.46758656599843784</v>
      </c>
      <c r="T1785" s="5">
        <f>YEAR(SalesDataTable[[#This Row],[Order Date]])</f>
        <v>2026</v>
      </c>
    </row>
    <row r="1786" spans="1:20" ht="15.6">
      <c r="A1786" s="2">
        <v>4827</v>
      </c>
      <c r="B1786" s="3">
        <v>46263</v>
      </c>
      <c r="C1786" s="13">
        <f>YEAR(SalesDataTable[[#This Row],[Order Date]])</f>
        <v>2026</v>
      </c>
      <c r="D1786" s="4" t="str">
        <f>"Q"&amp;ROUNDUP(MONTH(SalesDataTable[[#This Row],[Order Date]])/3,0)</f>
        <v>Q3</v>
      </c>
      <c r="E1786" s="4" t="str">
        <f>TEXT(SalesDataTable[[#This Row],[Order Date]],"MMM")</f>
        <v>Aug</v>
      </c>
      <c r="F1786" s="4" t="s">
        <v>11</v>
      </c>
      <c r="G1786" s="4" t="s">
        <v>12</v>
      </c>
      <c r="H1786" s="4" t="s">
        <v>2</v>
      </c>
      <c r="I1786" s="4" t="s">
        <v>3</v>
      </c>
      <c r="J1786" s="4" t="s">
        <v>14</v>
      </c>
      <c r="K1786" s="4" t="s">
        <v>15</v>
      </c>
      <c r="L1786" s="9">
        <v>5</v>
      </c>
      <c r="M1786" s="6">
        <v>36.700000000000003</v>
      </c>
      <c r="N1786" s="7">
        <v>0</v>
      </c>
      <c r="O1786" s="6">
        <v>13.45</v>
      </c>
      <c r="P1786" s="6">
        <f t="shared" si="108"/>
        <v>183.5</v>
      </c>
      <c r="Q1786" s="6">
        <f t="shared" si="109"/>
        <v>67.25</v>
      </c>
      <c r="R1786" s="6">
        <f t="shared" si="110"/>
        <v>116.25</v>
      </c>
      <c r="S1786" s="8">
        <f t="shared" si="111"/>
        <v>0.63351498637602177</v>
      </c>
      <c r="T1786" s="5">
        <f>YEAR(SalesDataTable[[#This Row],[Order Date]])</f>
        <v>2026</v>
      </c>
    </row>
    <row r="1787" spans="1:20" ht="15.6">
      <c r="A1787" s="2">
        <v>5180</v>
      </c>
      <c r="B1787" s="3">
        <v>46263</v>
      </c>
      <c r="C1787" s="13">
        <f>YEAR(SalesDataTable[[#This Row],[Order Date]])</f>
        <v>2026</v>
      </c>
      <c r="D1787" s="4" t="str">
        <f>"Q"&amp;ROUNDUP(MONTH(SalesDataTable[[#This Row],[Order Date]])/3,0)</f>
        <v>Q3</v>
      </c>
      <c r="E1787" s="4" t="str">
        <f>TEXT(SalesDataTable[[#This Row],[Order Date]],"MMM")</f>
        <v>Aug</v>
      </c>
      <c r="F1787" s="4" t="s">
        <v>0</v>
      </c>
      <c r="G1787" s="4" t="s">
        <v>50</v>
      </c>
      <c r="H1787" s="4" t="s">
        <v>8</v>
      </c>
      <c r="I1787" s="4" t="s">
        <v>16</v>
      </c>
      <c r="J1787" s="4" t="s">
        <v>23</v>
      </c>
      <c r="K1787" s="4" t="s">
        <v>51</v>
      </c>
      <c r="L1787" s="9">
        <v>8</v>
      </c>
      <c r="M1787" s="6">
        <v>124</v>
      </c>
      <c r="N1787" s="7">
        <v>0.1</v>
      </c>
      <c r="O1787" s="6">
        <v>61.85</v>
      </c>
      <c r="P1787" s="6">
        <f t="shared" si="108"/>
        <v>892.80000000000007</v>
      </c>
      <c r="Q1787" s="6">
        <f t="shared" si="109"/>
        <v>494.8</v>
      </c>
      <c r="R1787" s="6">
        <f t="shared" si="110"/>
        <v>398.00000000000006</v>
      </c>
      <c r="S1787" s="8">
        <f t="shared" si="111"/>
        <v>0.44578853046594985</v>
      </c>
      <c r="T1787" s="5">
        <f>YEAR(SalesDataTable[[#This Row],[Order Date]])</f>
        <v>2026</v>
      </c>
    </row>
    <row r="1788" spans="1:20" ht="15.6">
      <c r="A1788" s="2">
        <v>121</v>
      </c>
      <c r="B1788" s="3">
        <v>46264</v>
      </c>
      <c r="C1788" s="13">
        <f>YEAR(SalesDataTable[[#This Row],[Order Date]])</f>
        <v>2026</v>
      </c>
      <c r="D1788" s="4" t="str">
        <f>"Q"&amp;ROUNDUP(MONTH(SalesDataTable[[#This Row],[Order Date]])/3,0)</f>
        <v>Q3</v>
      </c>
      <c r="E1788" s="4" t="str">
        <f>TEXT(SalesDataTable[[#This Row],[Order Date]],"MMM")</f>
        <v>Aug</v>
      </c>
      <c r="F1788" s="4" t="s">
        <v>6</v>
      </c>
      <c r="G1788" s="4" t="s">
        <v>7</v>
      </c>
      <c r="H1788" s="4" t="s">
        <v>28</v>
      </c>
      <c r="I1788" s="4" t="s">
        <v>13</v>
      </c>
      <c r="J1788" s="4" t="s">
        <v>4</v>
      </c>
      <c r="K1788" s="4" t="s">
        <v>5</v>
      </c>
      <c r="L1788" s="9">
        <v>1</v>
      </c>
      <c r="M1788" s="6">
        <v>81.23</v>
      </c>
      <c r="N1788" s="7">
        <v>0.1</v>
      </c>
      <c r="O1788" s="6">
        <v>42.65</v>
      </c>
      <c r="P1788" s="6">
        <f t="shared" si="108"/>
        <v>73.106999999999999</v>
      </c>
      <c r="Q1788" s="6">
        <f t="shared" si="109"/>
        <v>42.65</v>
      </c>
      <c r="R1788" s="6">
        <f t="shared" si="110"/>
        <v>30.457000000000001</v>
      </c>
      <c r="S1788" s="8">
        <f t="shared" si="111"/>
        <v>0.41660853269864723</v>
      </c>
      <c r="T1788" s="5">
        <f>YEAR(SalesDataTable[[#This Row],[Order Date]])</f>
        <v>2026</v>
      </c>
    </row>
    <row r="1789" spans="1:20" ht="15.6">
      <c r="A1789" s="2">
        <v>618</v>
      </c>
      <c r="B1789" s="3">
        <v>46264</v>
      </c>
      <c r="C1789" s="13">
        <f>YEAR(SalesDataTable[[#This Row],[Order Date]])</f>
        <v>2026</v>
      </c>
      <c r="D1789" s="4" t="str">
        <f>"Q"&amp;ROUNDUP(MONTH(SalesDataTable[[#This Row],[Order Date]])/3,0)</f>
        <v>Q3</v>
      </c>
      <c r="E1789" s="4" t="str">
        <f>TEXT(SalesDataTable[[#This Row],[Order Date]],"MMM")</f>
        <v>Aug</v>
      </c>
      <c r="F1789" s="4" t="s">
        <v>6</v>
      </c>
      <c r="G1789" s="4" t="s">
        <v>43</v>
      </c>
      <c r="H1789" s="4" t="s">
        <v>2</v>
      </c>
      <c r="I1789" s="4" t="s">
        <v>16</v>
      </c>
      <c r="J1789" s="4" t="s">
        <v>4</v>
      </c>
      <c r="K1789" s="4" t="s">
        <v>26</v>
      </c>
      <c r="L1789" s="9">
        <v>2</v>
      </c>
      <c r="M1789" s="6">
        <v>41.06</v>
      </c>
      <c r="N1789" s="7">
        <v>0.05</v>
      </c>
      <c r="O1789" s="6">
        <v>16.559999999999999</v>
      </c>
      <c r="P1789" s="6">
        <f t="shared" si="108"/>
        <v>78.013999999999996</v>
      </c>
      <c r="Q1789" s="6">
        <f t="shared" si="109"/>
        <v>33.119999999999997</v>
      </c>
      <c r="R1789" s="6">
        <f t="shared" si="110"/>
        <v>44.893999999999998</v>
      </c>
      <c r="S1789" s="8">
        <f t="shared" si="111"/>
        <v>0.5754608147255621</v>
      </c>
      <c r="T1789" s="5">
        <f>YEAR(SalesDataTable[[#This Row],[Order Date]])</f>
        <v>2026</v>
      </c>
    </row>
    <row r="1790" spans="1:20" ht="15.6">
      <c r="A1790" s="2">
        <v>2860</v>
      </c>
      <c r="B1790" s="3">
        <v>46264</v>
      </c>
      <c r="C1790" s="13">
        <f>YEAR(SalesDataTable[[#This Row],[Order Date]])</f>
        <v>2026</v>
      </c>
      <c r="D1790" s="4" t="str">
        <f>"Q"&amp;ROUNDUP(MONTH(SalesDataTable[[#This Row],[Order Date]])/3,0)</f>
        <v>Q3</v>
      </c>
      <c r="E1790" s="4" t="str">
        <f>TEXT(SalesDataTable[[#This Row],[Order Date]],"MMM")</f>
        <v>Aug</v>
      </c>
      <c r="F1790" s="4" t="s">
        <v>20</v>
      </c>
      <c r="G1790" s="4" t="s">
        <v>31</v>
      </c>
      <c r="H1790" s="4" t="s">
        <v>28</v>
      </c>
      <c r="I1790" s="4" t="s">
        <v>3</v>
      </c>
      <c r="J1790" s="4" t="s">
        <v>9</v>
      </c>
      <c r="K1790" s="4" t="s">
        <v>17</v>
      </c>
      <c r="L1790" s="9">
        <v>1</v>
      </c>
      <c r="M1790" s="6">
        <v>143.49</v>
      </c>
      <c r="N1790" s="7">
        <v>0.1</v>
      </c>
      <c r="O1790" s="6">
        <v>80.72</v>
      </c>
      <c r="P1790" s="6">
        <f t="shared" si="108"/>
        <v>129.14100000000002</v>
      </c>
      <c r="Q1790" s="6">
        <f t="shared" si="109"/>
        <v>80.72</v>
      </c>
      <c r="R1790" s="6">
        <f t="shared" si="110"/>
        <v>48.421000000000021</v>
      </c>
      <c r="S1790" s="8">
        <f t="shared" si="111"/>
        <v>0.3749467636149636</v>
      </c>
      <c r="T1790" s="5">
        <f>YEAR(SalesDataTable[[#This Row],[Order Date]])</f>
        <v>2026</v>
      </c>
    </row>
    <row r="1791" spans="1:20" ht="15.6">
      <c r="A1791" s="2">
        <v>3768</v>
      </c>
      <c r="B1791" s="3">
        <v>46264</v>
      </c>
      <c r="C1791" s="13">
        <f>YEAR(SalesDataTable[[#This Row],[Order Date]])</f>
        <v>2026</v>
      </c>
      <c r="D1791" s="4" t="str">
        <f>"Q"&amp;ROUNDUP(MONTH(SalesDataTable[[#This Row],[Order Date]])/3,0)</f>
        <v>Q3</v>
      </c>
      <c r="E1791" s="4" t="str">
        <f>TEXT(SalesDataTable[[#This Row],[Order Date]],"MMM")</f>
        <v>Aug</v>
      </c>
      <c r="F1791" s="4" t="s">
        <v>11</v>
      </c>
      <c r="G1791" s="4" t="s">
        <v>18</v>
      </c>
      <c r="H1791" s="4" t="s">
        <v>19</v>
      </c>
      <c r="I1791" s="4" t="s">
        <v>13</v>
      </c>
      <c r="J1791" s="4" t="s">
        <v>9</v>
      </c>
      <c r="K1791" s="4" t="s">
        <v>17</v>
      </c>
      <c r="L1791" s="9">
        <v>1</v>
      </c>
      <c r="M1791" s="6">
        <v>143.38</v>
      </c>
      <c r="N1791" s="7">
        <v>0</v>
      </c>
      <c r="O1791" s="6">
        <v>78.37</v>
      </c>
      <c r="P1791" s="6">
        <f t="shared" si="108"/>
        <v>143.38</v>
      </c>
      <c r="Q1791" s="6">
        <f t="shared" si="109"/>
        <v>78.37</v>
      </c>
      <c r="R1791" s="6">
        <f t="shared" si="110"/>
        <v>65.009999999999991</v>
      </c>
      <c r="S1791" s="8">
        <f t="shared" si="111"/>
        <v>0.45341051750592826</v>
      </c>
      <c r="T1791" s="5">
        <f>YEAR(SalesDataTable[[#This Row],[Order Date]])</f>
        <v>2026</v>
      </c>
    </row>
    <row r="1792" spans="1:20" ht="15.6">
      <c r="A1792" s="2">
        <v>3987</v>
      </c>
      <c r="B1792" s="3">
        <v>46264</v>
      </c>
      <c r="C1792" s="13">
        <f>YEAR(SalesDataTable[[#This Row],[Order Date]])</f>
        <v>2026</v>
      </c>
      <c r="D1792" s="4" t="str">
        <f>"Q"&amp;ROUNDUP(MONTH(SalesDataTable[[#This Row],[Order Date]])/3,0)</f>
        <v>Q3</v>
      </c>
      <c r="E1792" s="4" t="str">
        <f>TEXT(SalesDataTable[[#This Row],[Order Date]],"MMM")</f>
        <v>Aug</v>
      </c>
      <c r="F1792" s="4" t="s">
        <v>6</v>
      </c>
      <c r="G1792" s="4" t="s">
        <v>43</v>
      </c>
      <c r="H1792" s="4" t="s">
        <v>28</v>
      </c>
      <c r="I1792" s="4" t="s">
        <v>16</v>
      </c>
      <c r="J1792" s="4" t="s">
        <v>9</v>
      </c>
      <c r="K1792" s="4" t="s">
        <v>17</v>
      </c>
      <c r="L1792" s="9">
        <v>1</v>
      </c>
      <c r="M1792" s="6">
        <v>144.54</v>
      </c>
      <c r="N1792" s="7">
        <v>0</v>
      </c>
      <c r="O1792" s="6">
        <v>78.77</v>
      </c>
      <c r="P1792" s="6">
        <f t="shared" si="108"/>
        <v>144.54</v>
      </c>
      <c r="Q1792" s="6">
        <f t="shared" si="109"/>
        <v>78.77</v>
      </c>
      <c r="R1792" s="6">
        <f t="shared" si="110"/>
        <v>65.77</v>
      </c>
      <c r="S1792" s="8">
        <f t="shared" si="111"/>
        <v>0.45502974955029751</v>
      </c>
      <c r="T1792" s="5">
        <f>YEAR(SalesDataTable[[#This Row],[Order Date]])</f>
        <v>2026</v>
      </c>
    </row>
    <row r="1793" spans="1:20" ht="15.6">
      <c r="A1793" s="2">
        <v>4990</v>
      </c>
      <c r="B1793" s="3">
        <v>46264</v>
      </c>
      <c r="C1793" s="13">
        <f>YEAR(SalesDataTable[[#This Row],[Order Date]])</f>
        <v>2026</v>
      </c>
      <c r="D1793" s="4" t="str">
        <f>"Q"&amp;ROUNDUP(MONTH(SalesDataTable[[#This Row],[Order Date]])/3,0)</f>
        <v>Q3</v>
      </c>
      <c r="E1793" s="4" t="str">
        <f>TEXT(SalesDataTable[[#This Row],[Order Date]],"MMM")</f>
        <v>Aug</v>
      </c>
      <c r="F1793" s="4" t="s">
        <v>20</v>
      </c>
      <c r="G1793" s="4" t="s">
        <v>33</v>
      </c>
      <c r="H1793" s="4" t="s">
        <v>28</v>
      </c>
      <c r="I1793" s="4" t="s">
        <v>3</v>
      </c>
      <c r="J1793" s="4" t="s">
        <v>34</v>
      </c>
      <c r="K1793" s="4" t="s">
        <v>35</v>
      </c>
      <c r="L1793" s="9">
        <v>1</v>
      </c>
      <c r="M1793" s="6">
        <v>40.92</v>
      </c>
      <c r="N1793" s="7">
        <v>0.1</v>
      </c>
      <c r="O1793" s="6">
        <v>14.94</v>
      </c>
      <c r="P1793" s="6">
        <f t="shared" si="108"/>
        <v>36.828000000000003</v>
      </c>
      <c r="Q1793" s="6">
        <f t="shared" si="109"/>
        <v>14.94</v>
      </c>
      <c r="R1793" s="6">
        <f t="shared" si="110"/>
        <v>21.888000000000005</v>
      </c>
      <c r="S1793" s="8">
        <f t="shared" si="111"/>
        <v>0.59433040078201382</v>
      </c>
      <c r="T1793" s="5">
        <f>YEAR(SalesDataTable[[#This Row],[Order Date]])</f>
        <v>2026</v>
      </c>
    </row>
    <row r="1794" spans="1:20" ht="15.6">
      <c r="A1794" s="2">
        <v>348</v>
      </c>
      <c r="B1794" s="3">
        <v>46265</v>
      </c>
      <c r="C1794" s="13">
        <f>YEAR(SalesDataTable[[#This Row],[Order Date]])</f>
        <v>2026</v>
      </c>
      <c r="D1794" s="4" t="str">
        <f>"Q"&amp;ROUNDUP(MONTH(SalesDataTable[[#This Row],[Order Date]])/3,0)</f>
        <v>Q3</v>
      </c>
      <c r="E1794" s="4" t="str">
        <f>TEXT(SalesDataTable[[#This Row],[Order Date]],"MMM")</f>
        <v>Aug</v>
      </c>
      <c r="F1794" s="4" t="s">
        <v>6</v>
      </c>
      <c r="G1794" s="4" t="s">
        <v>43</v>
      </c>
      <c r="H1794" s="4" t="s">
        <v>8</v>
      </c>
      <c r="I1794" s="4" t="s">
        <v>16</v>
      </c>
      <c r="J1794" s="4" t="s">
        <v>9</v>
      </c>
      <c r="K1794" s="4" t="s">
        <v>37</v>
      </c>
      <c r="L1794" s="9">
        <v>5</v>
      </c>
      <c r="M1794" s="6">
        <v>151.21</v>
      </c>
      <c r="N1794" s="7">
        <v>0.15</v>
      </c>
      <c r="O1794" s="6">
        <v>77.12</v>
      </c>
      <c r="P1794" s="6">
        <f t="shared" ref="P1794:P1857" si="112">L1794*M1794*(1-N1794)</f>
        <v>642.64250000000004</v>
      </c>
      <c r="Q1794" s="6">
        <f t="shared" ref="Q1794:Q1857" si="113">L1794*O1794</f>
        <v>385.6</v>
      </c>
      <c r="R1794" s="6">
        <f t="shared" ref="R1794:R1857" si="114">P1794-Q1794</f>
        <v>257.04250000000002</v>
      </c>
      <c r="S1794" s="8">
        <f t="shared" ref="S1794:S1857" si="115">IFERROR(R1794/P1794,0)</f>
        <v>0.39997743691087967</v>
      </c>
      <c r="T1794" s="5">
        <f>YEAR(SalesDataTable[[#This Row],[Order Date]])</f>
        <v>2026</v>
      </c>
    </row>
    <row r="1795" spans="1:20" ht="15.6">
      <c r="A1795" s="2">
        <v>1642</v>
      </c>
      <c r="B1795" s="3">
        <v>46265</v>
      </c>
      <c r="C1795" s="13">
        <f>YEAR(SalesDataTable[[#This Row],[Order Date]])</f>
        <v>2026</v>
      </c>
      <c r="D1795" s="4" t="str">
        <f>"Q"&amp;ROUNDUP(MONTH(SalesDataTable[[#This Row],[Order Date]])/3,0)</f>
        <v>Q3</v>
      </c>
      <c r="E1795" s="4" t="str">
        <f>TEXT(SalesDataTable[[#This Row],[Order Date]],"MMM")</f>
        <v>Aug</v>
      </c>
      <c r="F1795" s="4" t="s">
        <v>20</v>
      </c>
      <c r="G1795" s="4" t="s">
        <v>33</v>
      </c>
      <c r="H1795" s="4" t="s">
        <v>28</v>
      </c>
      <c r="I1795" s="4" t="s">
        <v>13</v>
      </c>
      <c r="J1795" s="4" t="s">
        <v>34</v>
      </c>
      <c r="K1795" s="4" t="s">
        <v>35</v>
      </c>
      <c r="L1795" s="9">
        <v>1</v>
      </c>
      <c r="M1795" s="6">
        <v>40.770000000000003</v>
      </c>
      <c r="N1795" s="7">
        <v>0</v>
      </c>
      <c r="O1795" s="6">
        <v>15.13</v>
      </c>
      <c r="P1795" s="6">
        <f t="shared" si="112"/>
        <v>40.770000000000003</v>
      </c>
      <c r="Q1795" s="6">
        <f t="shared" si="113"/>
        <v>15.13</v>
      </c>
      <c r="R1795" s="6">
        <f t="shared" si="114"/>
        <v>25.64</v>
      </c>
      <c r="S1795" s="8">
        <f t="shared" si="115"/>
        <v>0.62889379445670834</v>
      </c>
      <c r="T1795" s="5">
        <f>YEAR(SalesDataTable[[#This Row],[Order Date]])</f>
        <v>2026</v>
      </c>
    </row>
    <row r="1796" spans="1:20" ht="15.6">
      <c r="A1796" s="2">
        <v>2146</v>
      </c>
      <c r="B1796" s="3">
        <v>46265</v>
      </c>
      <c r="C1796" s="13">
        <f>YEAR(SalesDataTable[[#This Row],[Order Date]])</f>
        <v>2026</v>
      </c>
      <c r="D1796" s="4" t="str">
        <f>"Q"&amp;ROUNDUP(MONTH(SalesDataTable[[#This Row],[Order Date]])/3,0)</f>
        <v>Q3</v>
      </c>
      <c r="E1796" s="4" t="str">
        <f>TEXT(SalesDataTable[[#This Row],[Order Date]],"MMM")</f>
        <v>Aug</v>
      </c>
      <c r="F1796" s="4" t="s">
        <v>0</v>
      </c>
      <c r="G1796" s="4" t="s">
        <v>1</v>
      </c>
      <c r="H1796" s="4" t="s">
        <v>28</v>
      </c>
      <c r="I1796" s="4" t="s">
        <v>13</v>
      </c>
      <c r="J1796" s="4" t="s">
        <v>34</v>
      </c>
      <c r="K1796" s="4" t="s">
        <v>42</v>
      </c>
      <c r="L1796" s="9">
        <v>1</v>
      </c>
      <c r="M1796" s="6">
        <v>35.47</v>
      </c>
      <c r="N1796" s="7">
        <v>0.05</v>
      </c>
      <c r="O1796" s="6">
        <v>14.1</v>
      </c>
      <c r="P1796" s="6">
        <f t="shared" si="112"/>
        <v>33.6965</v>
      </c>
      <c r="Q1796" s="6">
        <f t="shared" si="113"/>
        <v>14.1</v>
      </c>
      <c r="R1796" s="6">
        <f t="shared" si="114"/>
        <v>19.596499999999999</v>
      </c>
      <c r="S1796" s="8">
        <f t="shared" si="115"/>
        <v>0.58155891561438122</v>
      </c>
      <c r="T1796" s="5">
        <f>YEAR(SalesDataTable[[#This Row],[Order Date]])</f>
        <v>2026</v>
      </c>
    </row>
    <row r="1797" spans="1:20" ht="15.6">
      <c r="A1797" s="2">
        <v>2629</v>
      </c>
      <c r="B1797" s="3">
        <v>46265</v>
      </c>
      <c r="C1797" s="13">
        <f>YEAR(SalesDataTable[[#This Row],[Order Date]])</f>
        <v>2026</v>
      </c>
      <c r="D1797" s="4" t="str">
        <f>"Q"&amp;ROUNDUP(MONTH(SalesDataTable[[#This Row],[Order Date]])/3,0)</f>
        <v>Q3</v>
      </c>
      <c r="E1797" s="4" t="str">
        <f>TEXT(SalesDataTable[[#This Row],[Order Date]],"MMM")</f>
        <v>Aug</v>
      </c>
      <c r="F1797" s="4" t="s">
        <v>20</v>
      </c>
      <c r="G1797" s="4" t="s">
        <v>33</v>
      </c>
      <c r="H1797" s="4" t="s">
        <v>2</v>
      </c>
      <c r="I1797" s="4" t="s">
        <v>3</v>
      </c>
      <c r="J1797" s="4" t="s">
        <v>4</v>
      </c>
      <c r="K1797" s="4" t="s">
        <v>5</v>
      </c>
      <c r="L1797" s="9">
        <v>1</v>
      </c>
      <c r="M1797" s="6">
        <v>81.72</v>
      </c>
      <c r="N1797" s="7">
        <v>0</v>
      </c>
      <c r="O1797" s="6">
        <v>42.38</v>
      </c>
      <c r="P1797" s="6">
        <f t="shared" si="112"/>
        <v>81.72</v>
      </c>
      <c r="Q1797" s="6">
        <f t="shared" si="113"/>
        <v>42.38</v>
      </c>
      <c r="R1797" s="6">
        <f t="shared" si="114"/>
        <v>39.339999999999996</v>
      </c>
      <c r="S1797" s="8">
        <f t="shared" si="115"/>
        <v>0.48139990210474787</v>
      </c>
      <c r="T1797" s="5">
        <f>YEAR(SalesDataTable[[#This Row],[Order Date]])</f>
        <v>2026</v>
      </c>
    </row>
    <row r="1798" spans="1:20" ht="15.6">
      <c r="A1798" s="2">
        <v>2870</v>
      </c>
      <c r="B1798" s="3">
        <v>46265</v>
      </c>
      <c r="C1798" s="13">
        <f>YEAR(SalesDataTable[[#This Row],[Order Date]])</f>
        <v>2026</v>
      </c>
      <c r="D1798" s="4" t="str">
        <f>"Q"&amp;ROUNDUP(MONTH(SalesDataTable[[#This Row],[Order Date]])/3,0)</f>
        <v>Q3</v>
      </c>
      <c r="E1798" s="4" t="str">
        <f>TEXT(SalesDataTable[[#This Row],[Order Date]],"MMM")</f>
        <v>Aug</v>
      </c>
      <c r="F1798" s="4" t="s">
        <v>20</v>
      </c>
      <c r="G1798" s="4" t="s">
        <v>31</v>
      </c>
      <c r="H1798" s="4" t="s">
        <v>2</v>
      </c>
      <c r="I1798" s="4" t="s">
        <v>13</v>
      </c>
      <c r="J1798" s="4" t="s">
        <v>14</v>
      </c>
      <c r="K1798" s="4" t="s">
        <v>32</v>
      </c>
      <c r="L1798" s="9">
        <v>1</v>
      </c>
      <c r="M1798" s="6">
        <v>45.84</v>
      </c>
      <c r="N1798" s="7">
        <v>0</v>
      </c>
      <c r="O1798" s="6">
        <v>17.84</v>
      </c>
      <c r="P1798" s="6">
        <f t="shared" si="112"/>
        <v>45.84</v>
      </c>
      <c r="Q1798" s="6">
        <f t="shared" si="113"/>
        <v>17.84</v>
      </c>
      <c r="R1798" s="6">
        <f t="shared" si="114"/>
        <v>28.000000000000004</v>
      </c>
      <c r="S1798" s="8">
        <f t="shared" si="115"/>
        <v>0.61082024432809778</v>
      </c>
      <c r="T1798" s="5">
        <f>YEAR(SalesDataTable[[#This Row],[Order Date]])</f>
        <v>2026</v>
      </c>
    </row>
    <row r="1799" spans="1:20" ht="15.6">
      <c r="A1799" s="2">
        <v>2975</v>
      </c>
      <c r="B1799" s="3">
        <v>46265</v>
      </c>
      <c r="C1799" s="13">
        <f>YEAR(SalesDataTable[[#This Row],[Order Date]])</f>
        <v>2026</v>
      </c>
      <c r="D1799" s="4" t="str">
        <f>"Q"&amp;ROUNDUP(MONTH(SalesDataTable[[#This Row],[Order Date]])/3,0)</f>
        <v>Q3</v>
      </c>
      <c r="E1799" s="4" t="str">
        <f>TEXT(SalesDataTable[[#This Row],[Order Date]],"MMM")</f>
        <v>Aug</v>
      </c>
      <c r="F1799" s="4" t="s">
        <v>6</v>
      </c>
      <c r="G1799" s="4" t="s">
        <v>43</v>
      </c>
      <c r="H1799" s="4" t="s">
        <v>2</v>
      </c>
      <c r="I1799" s="4" t="s">
        <v>13</v>
      </c>
      <c r="J1799" s="4" t="s">
        <v>14</v>
      </c>
      <c r="K1799" s="4" t="s">
        <v>32</v>
      </c>
      <c r="L1799" s="9">
        <v>1</v>
      </c>
      <c r="M1799" s="6">
        <v>46.59</v>
      </c>
      <c r="N1799" s="7">
        <v>0</v>
      </c>
      <c r="O1799" s="6">
        <v>18.47</v>
      </c>
      <c r="P1799" s="6">
        <f t="shared" si="112"/>
        <v>46.59</v>
      </c>
      <c r="Q1799" s="6">
        <f t="shared" si="113"/>
        <v>18.47</v>
      </c>
      <c r="R1799" s="6">
        <f t="shared" si="114"/>
        <v>28.120000000000005</v>
      </c>
      <c r="S1799" s="8">
        <f t="shared" si="115"/>
        <v>0.60356299635114841</v>
      </c>
      <c r="T1799" s="5">
        <f>YEAR(SalesDataTable[[#This Row],[Order Date]])</f>
        <v>2026</v>
      </c>
    </row>
    <row r="1800" spans="1:20" ht="15.6">
      <c r="A1800" s="2">
        <v>3163</v>
      </c>
      <c r="B1800" s="3">
        <v>46265</v>
      </c>
      <c r="C1800" s="13">
        <f>YEAR(SalesDataTable[[#This Row],[Order Date]])</f>
        <v>2026</v>
      </c>
      <c r="D1800" s="4" t="str">
        <f>"Q"&amp;ROUNDUP(MONTH(SalesDataTable[[#This Row],[Order Date]])/3,0)</f>
        <v>Q3</v>
      </c>
      <c r="E1800" s="4" t="str">
        <f>TEXT(SalesDataTable[[#This Row],[Order Date]],"MMM")</f>
        <v>Aug</v>
      </c>
      <c r="F1800" s="4" t="s">
        <v>0</v>
      </c>
      <c r="G1800" s="4" t="s">
        <v>50</v>
      </c>
      <c r="H1800" s="4" t="s">
        <v>19</v>
      </c>
      <c r="I1800" s="4" t="s">
        <v>16</v>
      </c>
      <c r="J1800" s="4" t="s">
        <v>9</v>
      </c>
      <c r="K1800" s="4" t="s">
        <v>46</v>
      </c>
      <c r="L1800" s="9">
        <v>1</v>
      </c>
      <c r="M1800" s="6">
        <v>69.959999999999994</v>
      </c>
      <c r="N1800" s="7">
        <v>0</v>
      </c>
      <c r="O1800" s="6">
        <v>32.340000000000003</v>
      </c>
      <c r="P1800" s="6">
        <f t="shared" si="112"/>
        <v>69.959999999999994</v>
      </c>
      <c r="Q1800" s="6">
        <f t="shared" si="113"/>
        <v>32.340000000000003</v>
      </c>
      <c r="R1800" s="6">
        <f t="shared" si="114"/>
        <v>37.61999999999999</v>
      </c>
      <c r="S1800" s="8">
        <f t="shared" si="115"/>
        <v>0.53773584905660365</v>
      </c>
      <c r="T1800" s="5">
        <f>YEAR(SalesDataTable[[#This Row],[Order Date]])</f>
        <v>2026</v>
      </c>
    </row>
    <row r="1801" spans="1:20" ht="15.6">
      <c r="A1801" s="2">
        <v>94</v>
      </c>
      <c r="B1801" s="3">
        <v>46266</v>
      </c>
      <c r="C1801" s="13">
        <f>YEAR(SalesDataTable[[#This Row],[Order Date]])</f>
        <v>2026</v>
      </c>
      <c r="D1801" s="4" t="str">
        <f>"Q"&amp;ROUNDUP(MONTH(SalesDataTable[[#This Row],[Order Date]])/3,0)</f>
        <v>Q3</v>
      </c>
      <c r="E1801" s="4" t="str">
        <f>TEXT(SalesDataTable[[#This Row],[Order Date]],"MMM")</f>
        <v>Sep</v>
      </c>
      <c r="F1801" s="4" t="s">
        <v>6</v>
      </c>
      <c r="G1801" s="4" t="s">
        <v>27</v>
      </c>
      <c r="H1801" s="4" t="s">
        <v>19</v>
      </c>
      <c r="I1801" s="4" t="s">
        <v>3</v>
      </c>
      <c r="J1801" s="4" t="s">
        <v>4</v>
      </c>
      <c r="K1801" s="4" t="s">
        <v>22</v>
      </c>
      <c r="L1801" s="9">
        <v>5</v>
      </c>
      <c r="M1801" s="6">
        <v>50.76</v>
      </c>
      <c r="N1801" s="7">
        <v>0</v>
      </c>
      <c r="O1801" s="6">
        <v>22.89</v>
      </c>
      <c r="P1801" s="6">
        <f t="shared" si="112"/>
        <v>253.79999999999998</v>
      </c>
      <c r="Q1801" s="6">
        <f t="shared" si="113"/>
        <v>114.45</v>
      </c>
      <c r="R1801" s="6">
        <f t="shared" si="114"/>
        <v>139.34999999999997</v>
      </c>
      <c r="S1801" s="8">
        <f t="shared" si="115"/>
        <v>0.54905437352245856</v>
      </c>
      <c r="T1801" s="5">
        <f>YEAR(SalesDataTable[[#This Row],[Order Date]])</f>
        <v>2026</v>
      </c>
    </row>
    <row r="1802" spans="1:20" ht="15.6">
      <c r="A1802" s="2">
        <v>271</v>
      </c>
      <c r="B1802" s="3">
        <v>46266</v>
      </c>
      <c r="C1802" s="13">
        <f>YEAR(SalesDataTable[[#This Row],[Order Date]])</f>
        <v>2026</v>
      </c>
      <c r="D1802" s="4" t="str">
        <f>"Q"&amp;ROUNDUP(MONTH(SalesDataTable[[#This Row],[Order Date]])/3,0)</f>
        <v>Q3</v>
      </c>
      <c r="E1802" s="4" t="str">
        <f>TEXT(SalesDataTable[[#This Row],[Order Date]],"MMM")</f>
        <v>Sep</v>
      </c>
      <c r="F1802" s="4" t="s">
        <v>6</v>
      </c>
      <c r="G1802" s="4" t="s">
        <v>43</v>
      </c>
      <c r="H1802" s="4" t="s">
        <v>28</v>
      </c>
      <c r="I1802" s="4" t="s">
        <v>3</v>
      </c>
      <c r="J1802" s="4" t="s">
        <v>9</v>
      </c>
      <c r="K1802" s="4" t="s">
        <v>10</v>
      </c>
      <c r="L1802" s="9">
        <v>1</v>
      </c>
      <c r="M1802" s="6">
        <v>94.29</v>
      </c>
      <c r="N1802" s="7">
        <v>0.1</v>
      </c>
      <c r="O1802" s="6">
        <v>45.12</v>
      </c>
      <c r="P1802" s="6">
        <f t="shared" si="112"/>
        <v>84.861000000000004</v>
      </c>
      <c r="Q1802" s="6">
        <f t="shared" si="113"/>
        <v>45.12</v>
      </c>
      <c r="R1802" s="6">
        <f t="shared" si="114"/>
        <v>39.741000000000007</v>
      </c>
      <c r="S1802" s="8">
        <f t="shared" si="115"/>
        <v>0.46830699614663984</v>
      </c>
      <c r="T1802" s="5">
        <f>YEAR(SalesDataTable[[#This Row],[Order Date]])</f>
        <v>2026</v>
      </c>
    </row>
    <row r="1803" spans="1:20" ht="15.6">
      <c r="A1803" s="2">
        <v>1481</v>
      </c>
      <c r="B1803" s="3">
        <v>46266</v>
      </c>
      <c r="C1803" s="13">
        <f>YEAR(SalesDataTable[[#This Row],[Order Date]])</f>
        <v>2026</v>
      </c>
      <c r="D1803" s="4" t="str">
        <f>"Q"&amp;ROUNDUP(MONTH(SalesDataTable[[#This Row],[Order Date]])/3,0)</f>
        <v>Q3</v>
      </c>
      <c r="E1803" s="4" t="str">
        <f>TEXT(SalesDataTable[[#This Row],[Order Date]],"MMM")</f>
        <v>Sep</v>
      </c>
      <c r="F1803" s="4" t="s">
        <v>6</v>
      </c>
      <c r="G1803" s="4" t="s">
        <v>43</v>
      </c>
      <c r="H1803" s="4" t="s">
        <v>8</v>
      </c>
      <c r="I1803" s="4" t="s">
        <v>16</v>
      </c>
      <c r="J1803" s="4" t="s">
        <v>4</v>
      </c>
      <c r="K1803" s="4" t="s">
        <v>5</v>
      </c>
      <c r="L1803" s="9">
        <v>6</v>
      </c>
      <c r="M1803" s="6">
        <v>81.430000000000007</v>
      </c>
      <c r="N1803" s="7">
        <v>0.05</v>
      </c>
      <c r="O1803" s="6">
        <v>42.24</v>
      </c>
      <c r="P1803" s="6">
        <f t="shared" si="112"/>
        <v>464.15100000000001</v>
      </c>
      <c r="Q1803" s="6">
        <f t="shared" si="113"/>
        <v>253.44</v>
      </c>
      <c r="R1803" s="6">
        <f t="shared" si="114"/>
        <v>210.71100000000001</v>
      </c>
      <c r="S1803" s="8">
        <f t="shared" si="115"/>
        <v>0.45397079829624415</v>
      </c>
      <c r="T1803" s="5">
        <f>YEAR(SalesDataTable[[#This Row],[Order Date]])</f>
        <v>2026</v>
      </c>
    </row>
    <row r="1804" spans="1:20" ht="15.6">
      <c r="A1804" s="2">
        <v>1663</v>
      </c>
      <c r="B1804" s="3">
        <v>46266</v>
      </c>
      <c r="C1804" s="13">
        <f>YEAR(SalesDataTable[[#This Row],[Order Date]])</f>
        <v>2026</v>
      </c>
      <c r="D1804" s="4" t="str">
        <f>"Q"&amp;ROUNDUP(MONTH(SalesDataTable[[#This Row],[Order Date]])/3,0)</f>
        <v>Q3</v>
      </c>
      <c r="E1804" s="4" t="str">
        <f>TEXT(SalesDataTable[[#This Row],[Order Date]],"MMM")</f>
        <v>Sep</v>
      </c>
      <c r="F1804" s="4" t="s">
        <v>11</v>
      </c>
      <c r="G1804" s="4" t="s">
        <v>25</v>
      </c>
      <c r="H1804" s="4" t="s">
        <v>2</v>
      </c>
      <c r="I1804" s="4" t="s">
        <v>3</v>
      </c>
      <c r="J1804" s="4" t="s">
        <v>14</v>
      </c>
      <c r="K1804" s="4" t="s">
        <v>32</v>
      </c>
      <c r="L1804" s="9">
        <v>1</v>
      </c>
      <c r="M1804" s="6">
        <v>45.54</v>
      </c>
      <c r="N1804" s="7">
        <v>0.1</v>
      </c>
      <c r="O1804" s="6">
        <v>18.440000000000001</v>
      </c>
      <c r="P1804" s="6">
        <f t="shared" si="112"/>
        <v>40.985999999999997</v>
      </c>
      <c r="Q1804" s="6">
        <f t="shared" si="113"/>
        <v>18.440000000000001</v>
      </c>
      <c r="R1804" s="6">
        <f t="shared" si="114"/>
        <v>22.545999999999996</v>
      </c>
      <c r="S1804" s="8">
        <f t="shared" si="115"/>
        <v>0.5500902747279558</v>
      </c>
      <c r="T1804" s="5">
        <f>YEAR(SalesDataTable[[#This Row],[Order Date]])</f>
        <v>2026</v>
      </c>
    </row>
    <row r="1805" spans="1:20" ht="15.6">
      <c r="A1805" s="2">
        <v>2866</v>
      </c>
      <c r="B1805" s="3">
        <v>46266</v>
      </c>
      <c r="C1805" s="13">
        <f>YEAR(SalesDataTable[[#This Row],[Order Date]])</f>
        <v>2026</v>
      </c>
      <c r="D1805" s="4" t="str">
        <f>"Q"&amp;ROUNDUP(MONTH(SalesDataTable[[#This Row],[Order Date]])/3,0)</f>
        <v>Q3</v>
      </c>
      <c r="E1805" s="4" t="str">
        <f>TEXT(SalesDataTable[[#This Row],[Order Date]],"MMM")</f>
        <v>Sep</v>
      </c>
      <c r="F1805" s="4" t="s">
        <v>0</v>
      </c>
      <c r="G1805" s="4" t="s">
        <v>50</v>
      </c>
      <c r="H1805" s="4" t="s">
        <v>28</v>
      </c>
      <c r="I1805" s="4" t="s">
        <v>3</v>
      </c>
      <c r="J1805" s="4" t="s">
        <v>9</v>
      </c>
      <c r="K1805" s="4" t="s">
        <v>37</v>
      </c>
      <c r="L1805" s="9">
        <v>2</v>
      </c>
      <c r="M1805" s="6">
        <v>156.63999999999999</v>
      </c>
      <c r="N1805" s="7">
        <v>0.1</v>
      </c>
      <c r="O1805" s="6">
        <v>80.09</v>
      </c>
      <c r="P1805" s="6">
        <f t="shared" si="112"/>
        <v>281.952</v>
      </c>
      <c r="Q1805" s="6">
        <f t="shared" si="113"/>
        <v>160.18</v>
      </c>
      <c r="R1805" s="6">
        <f t="shared" si="114"/>
        <v>121.77199999999999</v>
      </c>
      <c r="S1805" s="8">
        <f t="shared" si="115"/>
        <v>0.43188911587787987</v>
      </c>
      <c r="T1805" s="5">
        <f>YEAR(SalesDataTable[[#This Row],[Order Date]])</f>
        <v>2026</v>
      </c>
    </row>
    <row r="1806" spans="1:20" ht="15.6">
      <c r="A1806" s="2">
        <v>3288</v>
      </c>
      <c r="B1806" s="3">
        <v>46266</v>
      </c>
      <c r="C1806" s="13">
        <f>YEAR(SalesDataTable[[#This Row],[Order Date]])</f>
        <v>2026</v>
      </c>
      <c r="D1806" s="4" t="str">
        <f>"Q"&amp;ROUNDUP(MONTH(SalesDataTable[[#This Row],[Order Date]])/3,0)</f>
        <v>Q3</v>
      </c>
      <c r="E1806" s="4" t="str">
        <f>TEXT(SalesDataTable[[#This Row],[Order Date]],"MMM")</f>
        <v>Sep</v>
      </c>
      <c r="F1806" s="4" t="s">
        <v>20</v>
      </c>
      <c r="G1806" s="4" t="s">
        <v>31</v>
      </c>
      <c r="H1806" s="4" t="s">
        <v>28</v>
      </c>
      <c r="I1806" s="4" t="s">
        <v>16</v>
      </c>
      <c r="J1806" s="4" t="s">
        <v>9</v>
      </c>
      <c r="K1806" s="4" t="s">
        <v>46</v>
      </c>
      <c r="L1806" s="9">
        <v>1</v>
      </c>
      <c r="M1806" s="6">
        <v>72.81</v>
      </c>
      <c r="N1806" s="7">
        <v>0</v>
      </c>
      <c r="O1806" s="6">
        <v>32.299999999999997</v>
      </c>
      <c r="P1806" s="6">
        <f t="shared" si="112"/>
        <v>72.81</v>
      </c>
      <c r="Q1806" s="6">
        <f t="shared" si="113"/>
        <v>32.299999999999997</v>
      </c>
      <c r="R1806" s="6">
        <f t="shared" si="114"/>
        <v>40.510000000000005</v>
      </c>
      <c r="S1806" s="8">
        <f t="shared" si="115"/>
        <v>0.55637961818431536</v>
      </c>
      <c r="T1806" s="5">
        <f>YEAR(SalesDataTable[[#This Row],[Order Date]])</f>
        <v>2026</v>
      </c>
    </row>
    <row r="1807" spans="1:20" ht="15.6">
      <c r="A1807" s="2">
        <v>3426</v>
      </c>
      <c r="B1807" s="3">
        <v>46266</v>
      </c>
      <c r="C1807" s="13">
        <f>YEAR(SalesDataTable[[#This Row],[Order Date]])</f>
        <v>2026</v>
      </c>
      <c r="D1807" s="4" t="str">
        <f>"Q"&amp;ROUNDUP(MONTH(SalesDataTable[[#This Row],[Order Date]])/3,0)</f>
        <v>Q3</v>
      </c>
      <c r="E1807" s="4" t="str">
        <f>TEXT(SalesDataTable[[#This Row],[Order Date]],"MMM")</f>
        <v>Sep</v>
      </c>
      <c r="F1807" s="4" t="s">
        <v>6</v>
      </c>
      <c r="G1807" s="4" t="s">
        <v>41</v>
      </c>
      <c r="H1807" s="4" t="s">
        <v>19</v>
      </c>
      <c r="I1807" s="4" t="s">
        <v>13</v>
      </c>
      <c r="J1807" s="4" t="s">
        <v>23</v>
      </c>
      <c r="K1807" s="4" t="s">
        <v>40</v>
      </c>
      <c r="L1807" s="9">
        <v>6</v>
      </c>
      <c r="M1807" s="6">
        <v>80.319999999999993</v>
      </c>
      <c r="N1807" s="7">
        <v>0</v>
      </c>
      <c r="O1807" s="6">
        <v>38.42</v>
      </c>
      <c r="P1807" s="6">
        <f t="shared" si="112"/>
        <v>481.91999999999996</v>
      </c>
      <c r="Q1807" s="6">
        <f t="shared" si="113"/>
        <v>230.52</v>
      </c>
      <c r="R1807" s="6">
        <f t="shared" si="114"/>
        <v>251.39999999999995</v>
      </c>
      <c r="S1807" s="8">
        <f t="shared" si="115"/>
        <v>0.52166334661354574</v>
      </c>
      <c r="T1807" s="5">
        <f>YEAR(SalesDataTable[[#This Row],[Order Date]])</f>
        <v>2026</v>
      </c>
    </row>
    <row r="1808" spans="1:20" ht="15.6">
      <c r="A1808" s="2">
        <v>4826</v>
      </c>
      <c r="B1808" s="3">
        <v>46266</v>
      </c>
      <c r="C1808" s="13">
        <f>YEAR(SalesDataTable[[#This Row],[Order Date]])</f>
        <v>2026</v>
      </c>
      <c r="D1808" s="4" t="str">
        <f>"Q"&amp;ROUNDUP(MONTH(SalesDataTable[[#This Row],[Order Date]])/3,0)</f>
        <v>Q3</v>
      </c>
      <c r="E1808" s="4" t="str">
        <f>TEXT(SalesDataTable[[#This Row],[Order Date]],"MMM")</f>
        <v>Sep</v>
      </c>
      <c r="F1808" s="4" t="s">
        <v>20</v>
      </c>
      <c r="G1808" s="4" t="s">
        <v>47</v>
      </c>
      <c r="H1808" s="4" t="s">
        <v>19</v>
      </c>
      <c r="I1808" s="4" t="s">
        <v>3</v>
      </c>
      <c r="J1808" s="4" t="s">
        <v>14</v>
      </c>
      <c r="K1808" s="4" t="s">
        <v>48</v>
      </c>
      <c r="L1808" s="9">
        <v>5</v>
      </c>
      <c r="M1808" s="6">
        <v>166.81</v>
      </c>
      <c r="N1808" s="7">
        <v>0.05</v>
      </c>
      <c r="O1808" s="6">
        <v>89.24</v>
      </c>
      <c r="P1808" s="6">
        <f t="shared" si="112"/>
        <v>792.34749999999997</v>
      </c>
      <c r="Q1808" s="6">
        <f t="shared" si="113"/>
        <v>446.2</v>
      </c>
      <c r="R1808" s="6">
        <f t="shared" si="114"/>
        <v>346.14749999999998</v>
      </c>
      <c r="S1808" s="8">
        <f t="shared" si="115"/>
        <v>0.43686324497774021</v>
      </c>
      <c r="T1808" s="5">
        <f>YEAR(SalesDataTable[[#This Row],[Order Date]])</f>
        <v>2026</v>
      </c>
    </row>
    <row r="1809" spans="1:20" ht="15.6">
      <c r="A1809" s="2">
        <v>662</v>
      </c>
      <c r="B1809" s="3">
        <v>46267</v>
      </c>
      <c r="C1809" s="13">
        <f>YEAR(SalesDataTable[[#This Row],[Order Date]])</f>
        <v>2026</v>
      </c>
      <c r="D1809" s="4" t="str">
        <f>"Q"&amp;ROUNDUP(MONTH(SalesDataTable[[#This Row],[Order Date]])/3,0)</f>
        <v>Q3</v>
      </c>
      <c r="E1809" s="4" t="str">
        <f>TEXT(SalesDataTable[[#This Row],[Order Date]],"MMM")</f>
        <v>Sep</v>
      </c>
      <c r="F1809" s="4" t="s">
        <v>20</v>
      </c>
      <c r="G1809" s="4" t="s">
        <v>47</v>
      </c>
      <c r="H1809" s="4" t="s">
        <v>2</v>
      </c>
      <c r="I1809" s="4" t="s">
        <v>13</v>
      </c>
      <c r="J1809" s="4" t="s">
        <v>34</v>
      </c>
      <c r="K1809" s="4" t="s">
        <v>35</v>
      </c>
      <c r="L1809" s="9">
        <v>1</v>
      </c>
      <c r="M1809" s="6">
        <v>40.56</v>
      </c>
      <c r="N1809" s="7">
        <v>0.15</v>
      </c>
      <c r="O1809" s="6">
        <v>14.28</v>
      </c>
      <c r="P1809" s="6">
        <f t="shared" si="112"/>
        <v>34.475999999999999</v>
      </c>
      <c r="Q1809" s="6">
        <f t="shared" si="113"/>
        <v>14.28</v>
      </c>
      <c r="R1809" s="6">
        <f t="shared" si="114"/>
        <v>20.195999999999998</v>
      </c>
      <c r="S1809" s="8">
        <f t="shared" si="115"/>
        <v>0.58579881656804733</v>
      </c>
      <c r="T1809" s="5">
        <f>YEAR(SalesDataTable[[#This Row],[Order Date]])</f>
        <v>2026</v>
      </c>
    </row>
    <row r="1810" spans="1:20" ht="15.6">
      <c r="A1810" s="2">
        <v>1393</v>
      </c>
      <c r="B1810" s="3">
        <v>46267</v>
      </c>
      <c r="C1810" s="13">
        <f>YEAR(SalesDataTable[[#This Row],[Order Date]])</f>
        <v>2026</v>
      </c>
      <c r="D1810" s="4" t="str">
        <f>"Q"&amp;ROUNDUP(MONTH(SalesDataTable[[#This Row],[Order Date]])/3,0)</f>
        <v>Q3</v>
      </c>
      <c r="E1810" s="4" t="str">
        <f>TEXT(SalesDataTable[[#This Row],[Order Date]],"MMM")</f>
        <v>Sep</v>
      </c>
      <c r="F1810" s="4" t="s">
        <v>11</v>
      </c>
      <c r="G1810" s="4" t="s">
        <v>52</v>
      </c>
      <c r="H1810" s="4" t="s">
        <v>2</v>
      </c>
      <c r="I1810" s="4" t="s">
        <v>3</v>
      </c>
      <c r="J1810" s="4" t="s">
        <v>14</v>
      </c>
      <c r="K1810" s="4" t="s">
        <v>48</v>
      </c>
      <c r="L1810" s="9">
        <v>2</v>
      </c>
      <c r="M1810" s="6">
        <v>162.4</v>
      </c>
      <c r="N1810" s="7">
        <v>0.1</v>
      </c>
      <c r="O1810" s="6">
        <v>88.04</v>
      </c>
      <c r="P1810" s="6">
        <f t="shared" si="112"/>
        <v>292.32</v>
      </c>
      <c r="Q1810" s="6">
        <f t="shared" si="113"/>
        <v>176.08</v>
      </c>
      <c r="R1810" s="6">
        <f t="shared" si="114"/>
        <v>116.23999999999998</v>
      </c>
      <c r="S1810" s="8">
        <f t="shared" si="115"/>
        <v>0.39764641488779412</v>
      </c>
      <c r="T1810" s="5">
        <f>YEAR(SalesDataTable[[#This Row],[Order Date]])</f>
        <v>2026</v>
      </c>
    </row>
    <row r="1811" spans="1:20" ht="15.6">
      <c r="A1811" s="2">
        <v>1568</v>
      </c>
      <c r="B1811" s="3">
        <v>46267</v>
      </c>
      <c r="C1811" s="13">
        <f>YEAR(SalesDataTable[[#This Row],[Order Date]])</f>
        <v>2026</v>
      </c>
      <c r="D1811" s="4" t="str">
        <f>"Q"&amp;ROUNDUP(MONTH(SalesDataTable[[#This Row],[Order Date]])/3,0)</f>
        <v>Q3</v>
      </c>
      <c r="E1811" s="4" t="str">
        <f>TEXT(SalesDataTable[[#This Row],[Order Date]],"MMM")</f>
        <v>Sep</v>
      </c>
      <c r="F1811" s="4" t="s">
        <v>0</v>
      </c>
      <c r="G1811" s="4" t="s">
        <v>50</v>
      </c>
      <c r="H1811" s="4" t="s">
        <v>19</v>
      </c>
      <c r="I1811" s="4" t="s">
        <v>3</v>
      </c>
      <c r="J1811" s="4" t="s">
        <v>34</v>
      </c>
      <c r="K1811" s="4" t="s">
        <v>38</v>
      </c>
      <c r="L1811" s="9">
        <v>5</v>
      </c>
      <c r="M1811" s="6">
        <v>123.09</v>
      </c>
      <c r="N1811" s="7">
        <v>0</v>
      </c>
      <c r="O1811" s="6">
        <v>70.3</v>
      </c>
      <c r="P1811" s="6">
        <f t="shared" si="112"/>
        <v>615.45000000000005</v>
      </c>
      <c r="Q1811" s="6">
        <f t="shared" si="113"/>
        <v>351.5</v>
      </c>
      <c r="R1811" s="6">
        <f t="shared" si="114"/>
        <v>263.95000000000005</v>
      </c>
      <c r="S1811" s="8">
        <f t="shared" si="115"/>
        <v>0.42887318222438869</v>
      </c>
      <c r="T1811" s="5">
        <f>YEAR(SalesDataTable[[#This Row],[Order Date]])</f>
        <v>2026</v>
      </c>
    </row>
    <row r="1812" spans="1:20" ht="15.6">
      <c r="A1812" s="2">
        <v>2428</v>
      </c>
      <c r="B1812" s="3">
        <v>46267</v>
      </c>
      <c r="C1812" s="13">
        <f>YEAR(SalesDataTable[[#This Row],[Order Date]])</f>
        <v>2026</v>
      </c>
      <c r="D1812" s="4" t="str">
        <f>"Q"&amp;ROUNDUP(MONTH(SalesDataTable[[#This Row],[Order Date]])/3,0)</f>
        <v>Q3</v>
      </c>
      <c r="E1812" s="4" t="str">
        <f>TEXT(SalesDataTable[[#This Row],[Order Date]],"MMM")</f>
        <v>Sep</v>
      </c>
      <c r="F1812" s="4" t="s">
        <v>6</v>
      </c>
      <c r="G1812" s="4" t="s">
        <v>27</v>
      </c>
      <c r="H1812" s="4" t="s">
        <v>28</v>
      </c>
      <c r="I1812" s="4" t="s">
        <v>13</v>
      </c>
      <c r="J1812" s="4" t="s">
        <v>14</v>
      </c>
      <c r="K1812" s="4" t="s">
        <v>15</v>
      </c>
      <c r="L1812" s="9">
        <v>1</v>
      </c>
      <c r="M1812" s="6">
        <v>36.69</v>
      </c>
      <c r="N1812" s="7">
        <v>0</v>
      </c>
      <c r="O1812" s="6">
        <v>13.92</v>
      </c>
      <c r="P1812" s="6">
        <f t="shared" si="112"/>
        <v>36.69</v>
      </c>
      <c r="Q1812" s="6">
        <f t="shared" si="113"/>
        <v>13.92</v>
      </c>
      <c r="R1812" s="6">
        <f t="shared" si="114"/>
        <v>22.769999999999996</v>
      </c>
      <c r="S1812" s="8">
        <f t="shared" si="115"/>
        <v>0.6206050695012264</v>
      </c>
      <c r="T1812" s="5">
        <f>YEAR(SalesDataTable[[#This Row],[Order Date]])</f>
        <v>2026</v>
      </c>
    </row>
    <row r="1813" spans="1:20" ht="15.6">
      <c r="A1813" s="2">
        <v>2890</v>
      </c>
      <c r="B1813" s="3">
        <v>46267</v>
      </c>
      <c r="C1813" s="13">
        <f>YEAR(SalesDataTable[[#This Row],[Order Date]])</f>
        <v>2026</v>
      </c>
      <c r="D1813" s="4" t="str">
        <f>"Q"&amp;ROUNDUP(MONTH(SalesDataTable[[#This Row],[Order Date]])/3,0)</f>
        <v>Q3</v>
      </c>
      <c r="E1813" s="4" t="str">
        <f>TEXT(SalesDataTable[[#This Row],[Order Date]],"MMM")</f>
        <v>Sep</v>
      </c>
      <c r="F1813" s="4" t="s">
        <v>11</v>
      </c>
      <c r="G1813" s="4" t="s">
        <v>18</v>
      </c>
      <c r="H1813" s="4" t="s">
        <v>2</v>
      </c>
      <c r="I1813" s="4" t="s">
        <v>16</v>
      </c>
      <c r="J1813" s="4" t="s">
        <v>14</v>
      </c>
      <c r="K1813" s="4" t="s">
        <v>44</v>
      </c>
      <c r="L1813" s="9">
        <v>4</v>
      </c>
      <c r="M1813" s="6">
        <v>130.43</v>
      </c>
      <c r="N1813" s="7">
        <v>0</v>
      </c>
      <c r="O1813" s="6">
        <v>66.849999999999994</v>
      </c>
      <c r="P1813" s="6">
        <f t="shared" si="112"/>
        <v>521.72</v>
      </c>
      <c r="Q1813" s="6">
        <f t="shared" si="113"/>
        <v>267.39999999999998</v>
      </c>
      <c r="R1813" s="6">
        <f t="shared" si="114"/>
        <v>254.32000000000005</v>
      </c>
      <c r="S1813" s="8">
        <f t="shared" si="115"/>
        <v>0.48746454036648018</v>
      </c>
      <c r="T1813" s="5">
        <f>YEAR(SalesDataTable[[#This Row],[Order Date]])</f>
        <v>2026</v>
      </c>
    </row>
    <row r="1814" spans="1:20" ht="15.6">
      <c r="A1814" s="2">
        <v>2108</v>
      </c>
      <c r="B1814" s="3">
        <v>46268</v>
      </c>
      <c r="C1814" s="13">
        <f>YEAR(SalesDataTable[[#This Row],[Order Date]])</f>
        <v>2026</v>
      </c>
      <c r="D1814" s="4" t="str">
        <f>"Q"&amp;ROUNDUP(MONTH(SalesDataTable[[#This Row],[Order Date]])/3,0)</f>
        <v>Q3</v>
      </c>
      <c r="E1814" s="4" t="str">
        <f>TEXT(SalesDataTable[[#This Row],[Order Date]],"MMM")</f>
        <v>Sep</v>
      </c>
      <c r="F1814" s="4" t="s">
        <v>6</v>
      </c>
      <c r="G1814" s="4" t="s">
        <v>41</v>
      </c>
      <c r="H1814" s="4" t="s">
        <v>2</v>
      </c>
      <c r="I1814" s="4" t="s">
        <v>3</v>
      </c>
      <c r="J1814" s="4" t="s">
        <v>9</v>
      </c>
      <c r="K1814" s="4" t="s">
        <v>17</v>
      </c>
      <c r="L1814" s="9">
        <v>1</v>
      </c>
      <c r="M1814" s="6">
        <v>146.13999999999999</v>
      </c>
      <c r="N1814" s="7">
        <v>0</v>
      </c>
      <c r="O1814" s="6">
        <v>81.040000000000006</v>
      </c>
      <c r="P1814" s="6">
        <f t="shared" si="112"/>
        <v>146.13999999999999</v>
      </c>
      <c r="Q1814" s="6">
        <f t="shared" si="113"/>
        <v>81.040000000000006</v>
      </c>
      <c r="R1814" s="6">
        <f t="shared" si="114"/>
        <v>65.09999999999998</v>
      </c>
      <c r="S1814" s="8">
        <f t="shared" si="115"/>
        <v>0.44546325441357593</v>
      </c>
      <c r="T1814" s="5">
        <f>YEAR(SalesDataTable[[#This Row],[Order Date]])</f>
        <v>2026</v>
      </c>
    </row>
    <row r="1815" spans="1:20" ht="15.6">
      <c r="A1815" s="2">
        <v>2340</v>
      </c>
      <c r="B1815" s="3">
        <v>46268</v>
      </c>
      <c r="C1815" s="13">
        <f>YEAR(SalesDataTable[[#This Row],[Order Date]])</f>
        <v>2026</v>
      </c>
      <c r="D1815" s="4" t="str">
        <f>"Q"&amp;ROUNDUP(MONTH(SalesDataTable[[#This Row],[Order Date]])/3,0)</f>
        <v>Q3</v>
      </c>
      <c r="E1815" s="4" t="str">
        <f>TEXT(SalesDataTable[[#This Row],[Order Date]],"MMM")</f>
        <v>Sep</v>
      </c>
      <c r="F1815" s="4" t="s">
        <v>6</v>
      </c>
      <c r="G1815" s="4" t="s">
        <v>49</v>
      </c>
      <c r="H1815" s="4" t="s">
        <v>19</v>
      </c>
      <c r="I1815" s="4" t="s">
        <v>13</v>
      </c>
      <c r="J1815" s="4" t="s">
        <v>23</v>
      </c>
      <c r="K1815" s="4" t="s">
        <v>24</v>
      </c>
      <c r="L1815" s="9">
        <v>4</v>
      </c>
      <c r="M1815" s="6">
        <v>332.93</v>
      </c>
      <c r="N1815" s="7">
        <v>0</v>
      </c>
      <c r="O1815" s="6">
        <v>193.56</v>
      </c>
      <c r="P1815" s="6">
        <f t="shared" si="112"/>
        <v>1331.72</v>
      </c>
      <c r="Q1815" s="6">
        <f t="shared" si="113"/>
        <v>774.24</v>
      </c>
      <c r="R1815" s="6">
        <f t="shared" si="114"/>
        <v>557.48</v>
      </c>
      <c r="S1815" s="8">
        <f t="shared" si="115"/>
        <v>0.41861652599645571</v>
      </c>
      <c r="T1815" s="5">
        <f>YEAR(SalesDataTable[[#This Row],[Order Date]])</f>
        <v>2026</v>
      </c>
    </row>
    <row r="1816" spans="1:20" ht="15.6">
      <c r="A1816" s="2">
        <v>3078</v>
      </c>
      <c r="B1816" s="3">
        <v>46268</v>
      </c>
      <c r="C1816" s="13">
        <f>YEAR(SalesDataTable[[#This Row],[Order Date]])</f>
        <v>2026</v>
      </c>
      <c r="D1816" s="4" t="str">
        <f>"Q"&amp;ROUNDUP(MONTH(SalesDataTable[[#This Row],[Order Date]])/3,0)</f>
        <v>Q3</v>
      </c>
      <c r="E1816" s="4" t="str">
        <f>TEXT(SalesDataTable[[#This Row],[Order Date]],"MMM")</f>
        <v>Sep</v>
      </c>
      <c r="F1816" s="4" t="s">
        <v>6</v>
      </c>
      <c r="G1816" s="4" t="s">
        <v>49</v>
      </c>
      <c r="H1816" s="4" t="s">
        <v>19</v>
      </c>
      <c r="I1816" s="4" t="s">
        <v>16</v>
      </c>
      <c r="J1816" s="4" t="s">
        <v>23</v>
      </c>
      <c r="K1816" s="4" t="s">
        <v>51</v>
      </c>
      <c r="L1816" s="9">
        <v>4</v>
      </c>
      <c r="M1816" s="6">
        <v>122.43</v>
      </c>
      <c r="N1816" s="7">
        <v>0</v>
      </c>
      <c r="O1816" s="6">
        <v>61.5</v>
      </c>
      <c r="P1816" s="6">
        <f t="shared" si="112"/>
        <v>489.72</v>
      </c>
      <c r="Q1816" s="6">
        <f t="shared" si="113"/>
        <v>246</v>
      </c>
      <c r="R1816" s="6">
        <f t="shared" si="114"/>
        <v>243.72000000000003</v>
      </c>
      <c r="S1816" s="8">
        <f t="shared" si="115"/>
        <v>0.49767213918157316</v>
      </c>
      <c r="T1816" s="5">
        <f>YEAR(SalesDataTable[[#This Row],[Order Date]])</f>
        <v>2026</v>
      </c>
    </row>
    <row r="1817" spans="1:20" ht="15.6">
      <c r="A1817" s="2">
        <v>3575</v>
      </c>
      <c r="B1817" s="3">
        <v>46268</v>
      </c>
      <c r="C1817" s="13">
        <f>YEAR(SalesDataTable[[#This Row],[Order Date]])</f>
        <v>2026</v>
      </c>
      <c r="D1817" s="4" t="str">
        <f>"Q"&amp;ROUNDUP(MONTH(SalesDataTable[[#This Row],[Order Date]])/3,0)</f>
        <v>Q3</v>
      </c>
      <c r="E1817" s="4" t="str">
        <f>TEXT(SalesDataTable[[#This Row],[Order Date]],"MMM")</f>
        <v>Sep</v>
      </c>
      <c r="F1817" s="4" t="s">
        <v>11</v>
      </c>
      <c r="G1817" s="4" t="s">
        <v>12</v>
      </c>
      <c r="H1817" s="4" t="s">
        <v>28</v>
      </c>
      <c r="I1817" s="4" t="s">
        <v>3</v>
      </c>
      <c r="J1817" s="4" t="s">
        <v>4</v>
      </c>
      <c r="K1817" s="4" t="s">
        <v>5</v>
      </c>
      <c r="L1817" s="9">
        <v>3</v>
      </c>
      <c r="M1817" s="6">
        <v>81.12</v>
      </c>
      <c r="N1817" s="7">
        <v>0.1</v>
      </c>
      <c r="O1817" s="6">
        <v>41.78</v>
      </c>
      <c r="P1817" s="6">
        <f t="shared" si="112"/>
        <v>219.02400000000003</v>
      </c>
      <c r="Q1817" s="6">
        <f t="shared" si="113"/>
        <v>125.34</v>
      </c>
      <c r="R1817" s="6">
        <f t="shared" si="114"/>
        <v>93.684000000000026</v>
      </c>
      <c r="S1817" s="8">
        <f t="shared" si="115"/>
        <v>0.42773394696471628</v>
      </c>
      <c r="T1817" s="5">
        <f>YEAR(SalesDataTable[[#This Row],[Order Date]])</f>
        <v>2026</v>
      </c>
    </row>
    <row r="1818" spans="1:20" ht="15.6">
      <c r="A1818" s="2">
        <v>3700</v>
      </c>
      <c r="B1818" s="3">
        <v>46268</v>
      </c>
      <c r="C1818" s="13">
        <f>YEAR(SalesDataTable[[#This Row],[Order Date]])</f>
        <v>2026</v>
      </c>
      <c r="D1818" s="4" t="str">
        <f>"Q"&amp;ROUNDUP(MONTH(SalesDataTable[[#This Row],[Order Date]])/3,0)</f>
        <v>Q3</v>
      </c>
      <c r="E1818" s="4" t="str">
        <f>TEXT(SalesDataTable[[#This Row],[Order Date]],"MMM")</f>
        <v>Sep</v>
      </c>
      <c r="F1818" s="4" t="s">
        <v>6</v>
      </c>
      <c r="G1818" s="4" t="s">
        <v>49</v>
      </c>
      <c r="H1818" s="4" t="s">
        <v>2</v>
      </c>
      <c r="I1818" s="4" t="s">
        <v>3</v>
      </c>
      <c r="J1818" s="4" t="s">
        <v>14</v>
      </c>
      <c r="K1818" s="4" t="s">
        <v>48</v>
      </c>
      <c r="L1818" s="9">
        <v>1</v>
      </c>
      <c r="M1818" s="6">
        <v>168.54</v>
      </c>
      <c r="N1818" s="7">
        <v>0.05</v>
      </c>
      <c r="O1818" s="6">
        <v>87.82</v>
      </c>
      <c r="P1818" s="6">
        <f t="shared" si="112"/>
        <v>160.11299999999997</v>
      </c>
      <c r="Q1818" s="6">
        <f t="shared" si="113"/>
        <v>87.82</v>
      </c>
      <c r="R1818" s="6">
        <f t="shared" si="114"/>
        <v>72.292999999999978</v>
      </c>
      <c r="S1818" s="8">
        <f t="shared" si="115"/>
        <v>0.45151236938911887</v>
      </c>
      <c r="T1818" s="5">
        <f>YEAR(SalesDataTable[[#This Row],[Order Date]])</f>
        <v>2026</v>
      </c>
    </row>
    <row r="1819" spans="1:20" ht="15.6">
      <c r="A1819" s="2">
        <v>3762</v>
      </c>
      <c r="B1819" s="3">
        <v>46268</v>
      </c>
      <c r="C1819" s="13">
        <f>YEAR(SalesDataTable[[#This Row],[Order Date]])</f>
        <v>2026</v>
      </c>
      <c r="D1819" s="4" t="str">
        <f>"Q"&amp;ROUNDUP(MONTH(SalesDataTable[[#This Row],[Order Date]])/3,0)</f>
        <v>Q3</v>
      </c>
      <c r="E1819" s="4" t="str">
        <f>TEXT(SalesDataTable[[#This Row],[Order Date]],"MMM")</f>
        <v>Sep</v>
      </c>
      <c r="F1819" s="4" t="s">
        <v>0</v>
      </c>
      <c r="G1819" s="4" t="s">
        <v>1</v>
      </c>
      <c r="H1819" s="4" t="s">
        <v>19</v>
      </c>
      <c r="I1819" s="4" t="s">
        <v>13</v>
      </c>
      <c r="J1819" s="4" t="s">
        <v>4</v>
      </c>
      <c r="K1819" s="4" t="s">
        <v>26</v>
      </c>
      <c r="L1819" s="9">
        <v>4</v>
      </c>
      <c r="M1819" s="6">
        <v>39.61</v>
      </c>
      <c r="N1819" s="7">
        <v>0.1</v>
      </c>
      <c r="O1819" s="6">
        <v>16.829999999999998</v>
      </c>
      <c r="P1819" s="6">
        <f t="shared" si="112"/>
        <v>142.596</v>
      </c>
      <c r="Q1819" s="6">
        <f t="shared" si="113"/>
        <v>67.319999999999993</v>
      </c>
      <c r="R1819" s="6">
        <f t="shared" si="114"/>
        <v>75.27600000000001</v>
      </c>
      <c r="S1819" s="8">
        <f t="shared" si="115"/>
        <v>0.52789699570815452</v>
      </c>
      <c r="T1819" s="5">
        <f>YEAR(SalesDataTable[[#This Row],[Order Date]])</f>
        <v>2026</v>
      </c>
    </row>
    <row r="1820" spans="1:20" ht="15.6">
      <c r="A1820" s="2">
        <v>2790</v>
      </c>
      <c r="B1820" s="3">
        <v>46269</v>
      </c>
      <c r="C1820" s="13">
        <f>YEAR(SalesDataTable[[#This Row],[Order Date]])</f>
        <v>2026</v>
      </c>
      <c r="D1820" s="4" t="str">
        <f>"Q"&amp;ROUNDUP(MONTH(SalesDataTable[[#This Row],[Order Date]])/3,0)</f>
        <v>Q3</v>
      </c>
      <c r="E1820" s="4" t="str">
        <f>TEXT(SalesDataTable[[#This Row],[Order Date]],"MMM")</f>
        <v>Sep</v>
      </c>
      <c r="F1820" s="4" t="s">
        <v>20</v>
      </c>
      <c r="G1820" s="4" t="s">
        <v>33</v>
      </c>
      <c r="H1820" s="4" t="s">
        <v>2</v>
      </c>
      <c r="I1820" s="4" t="s">
        <v>3</v>
      </c>
      <c r="J1820" s="4" t="s">
        <v>34</v>
      </c>
      <c r="K1820" s="4" t="s">
        <v>35</v>
      </c>
      <c r="L1820" s="9">
        <v>1</v>
      </c>
      <c r="M1820" s="6">
        <v>39.85</v>
      </c>
      <c r="N1820" s="7">
        <v>0.1</v>
      </c>
      <c r="O1820" s="6">
        <v>14.96</v>
      </c>
      <c r="P1820" s="6">
        <f t="shared" si="112"/>
        <v>35.865000000000002</v>
      </c>
      <c r="Q1820" s="6">
        <f t="shared" si="113"/>
        <v>14.96</v>
      </c>
      <c r="R1820" s="6">
        <f t="shared" si="114"/>
        <v>20.905000000000001</v>
      </c>
      <c r="S1820" s="8">
        <f t="shared" si="115"/>
        <v>0.58288024536456151</v>
      </c>
      <c r="T1820" s="5">
        <f>YEAR(SalesDataTable[[#This Row],[Order Date]])</f>
        <v>2026</v>
      </c>
    </row>
    <row r="1821" spans="1:20" ht="15.6">
      <c r="A1821" s="2">
        <v>4149</v>
      </c>
      <c r="B1821" s="3">
        <v>46269</v>
      </c>
      <c r="C1821" s="13">
        <f>YEAR(SalesDataTable[[#This Row],[Order Date]])</f>
        <v>2026</v>
      </c>
      <c r="D1821" s="4" t="str">
        <f>"Q"&amp;ROUNDUP(MONTH(SalesDataTable[[#This Row],[Order Date]])/3,0)</f>
        <v>Q3</v>
      </c>
      <c r="E1821" s="4" t="str">
        <f>TEXT(SalesDataTable[[#This Row],[Order Date]],"MMM")</f>
        <v>Sep</v>
      </c>
      <c r="F1821" s="4" t="s">
        <v>20</v>
      </c>
      <c r="G1821" s="4" t="s">
        <v>33</v>
      </c>
      <c r="H1821" s="4" t="s">
        <v>2</v>
      </c>
      <c r="I1821" s="4" t="s">
        <v>13</v>
      </c>
      <c r="J1821" s="4" t="s">
        <v>34</v>
      </c>
      <c r="K1821" s="4" t="s">
        <v>35</v>
      </c>
      <c r="L1821" s="9">
        <v>1</v>
      </c>
      <c r="M1821" s="6">
        <v>40.51</v>
      </c>
      <c r="N1821" s="7">
        <v>0.05</v>
      </c>
      <c r="O1821" s="6">
        <v>14.7</v>
      </c>
      <c r="P1821" s="6">
        <f t="shared" si="112"/>
        <v>38.484499999999997</v>
      </c>
      <c r="Q1821" s="6">
        <f t="shared" si="113"/>
        <v>14.7</v>
      </c>
      <c r="R1821" s="6">
        <f t="shared" si="114"/>
        <v>23.784499999999998</v>
      </c>
      <c r="S1821" s="8">
        <f t="shared" si="115"/>
        <v>0.6180280372617547</v>
      </c>
      <c r="T1821" s="5">
        <f>YEAR(SalesDataTable[[#This Row],[Order Date]])</f>
        <v>2026</v>
      </c>
    </row>
    <row r="1822" spans="1:20" ht="15.6">
      <c r="A1822" s="2">
        <v>1955</v>
      </c>
      <c r="B1822" s="3">
        <v>46270</v>
      </c>
      <c r="C1822" s="13">
        <f>YEAR(SalesDataTable[[#This Row],[Order Date]])</f>
        <v>2026</v>
      </c>
      <c r="D1822" s="4" t="str">
        <f>"Q"&amp;ROUNDUP(MONTH(SalesDataTable[[#This Row],[Order Date]])/3,0)</f>
        <v>Q3</v>
      </c>
      <c r="E1822" s="4" t="str">
        <f>TEXT(SalesDataTable[[#This Row],[Order Date]],"MMM")</f>
        <v>Sep</v>
      </c>
      <c r="F1822" s="4" t="s">
        <v>6</v>
      </c>
      <c r="G1822" s="4" t="s">
        <v>43</v>
      </c>
      <c r="H1822" s="4" t="s">
        <v>2</v>
      </c>
      <c r="I1822" s="4" t="s">
        <v>3</v>
      </c>
      <c r="J1822" s="4" t="s">
        <v>23</v>
      </c>
      <c r="K1822" s="4" t="s">
        <v>51</v>
      </c>
      <c r="L1822" s="9">
        <v>1</v>
      </c>
      <c r="M1822" s="6">
        <v>121.59</v>
      </c>
      <c r="N1822" s="7">
        <v>0</v>
      </c>
      <c r="O1822" s="6">
        <v>62.44</v>
      </c>
      <c r="P1822" s="6">
        <f t="shared" si="112"/>
        <v>121.59</v>
      </c>
      <c r="Q1822" s="6">
        <f t="shared" si="113"/>
        <v>62.44</v>
      </c>
      <c r="R1822" s="6">
        <f t="shared" si="114"/>
        <v>59.150000000000006</v>
      </c>
      <c r="S1822" s="8">
        <f t="shared" si="115"/>
        <v>0.4864709268854347</v>
      </c>
      <c r="T1822" s="5">
        <f>YEAR(SalesDataTable[[#This Row],[Order Date]])</f>
        <v>2026</v>
      </c>
    </row>
    <row r="1823" spans="1:20" ht="15.6">
      <c r="A1823" s="2">
        <v>2077</v>
      </c>
      <c r="B1823" s="3">
        <v>46270</v>
      </c>
      <c r="C1823" s="13">
        <f>YEAR(SalesDataTable[[#This Row],[Order Date]])</f>
        <v>2026</v>
      </c>
      <c r="D1823" s="4" t="str">
        <f>"Q"&amp;ROUNDUP(MONTH(SalesDataTable[[#This Row],[Order Date]])/3,0)</f>
        <v>Q3</v>
      </c>
      <c r="E1823" s="4" t="str">
        <f>TEXT(SalesDataTable[[#This Row],[Order Date]],"MMM")</f>
        <v>Sep</v>
      </c>
      <c r="F1823" s="4" t="s">
        <v>20</v>
      </c>
      <c r="G1823" s="4" t="s">
        <v>33</v>
      </c>
      <c r="H1823" s="4" t="s">
        <v>8</v>
      </c>
      <c r="I1823" s="4" t="s">
        <v>16</v>
      </c>
      <c r="J1823" s="4" t="s">
        <v>9</v>
      </c>
      <c r="K1823" s="4" t="s">
        <v>37</v>
      </c>
      <c r="L1823" s="9">
        <v>4</v>
      </c>
      <c r="M1823" s="6">
        <v>152.99</v>
      </c>
      <c r="N1823" s="7">
        <v>0.15</v>
      </c>
      <c r="O1823" s="6">
        <v>77.12</v>
      </c>
      <c r="P1823" s="6">
        <f t="shared" si="112"/>
        <v>520.16600000000005</v>
      </c>
      <c r="Q1823" s="6">
        <f t="shared" si="113"/>
        <v>308.48</v>
      </c>
      <c r="R1823" s="6">
        <f t="shared" si="114"/>
        <v>211.68600000000004</v>
      </c>
      <c r="S1823" s="8">
        <f t="shared" si="115"/>
        <v>0.40695854784818697</v>
      </c>
      <c r="T1823" s="5">
        <f>YEAR(SalesDataTable[[#This Row],[Order Date]])</f>
        <v>2026</v>
      </c>
    </row>
    <row r="1824" spans="1:20" ht="15.6">
      <c r="A1824" s="2">
        <v>2879</v>
      </c>
      <c r="B1824" s="3">
        <v>46270</v>
      </c>
      <c r="C1824" s="13">
        <f>YEAR(SalesDataTable[[#This Row],[Order Date]])</f>
        <v>2026</v>
      </c>
      <c r="D1824" s="4" t="str">
        <f>"Q"&amp;ROUNDUP(MONTH(SalesDataTable[[#This Row],[Order Date]])/3,0)</f>
        <v>Q3</v>
      </c>
      <c r="E1824" s="4" t="str">
        <f>TEXT(SalesDataTable[[#This Row],[Order Date]],"MMM")</f>
        <v>Sep</v>
      </c>
      <c r="F1824" s="4" t="s">
        <v>11</v>
      </c>
      <c r="G1824" s="4" t="s">
        <v>39</v>
      </c>
      <c r="H1824" s="4" t="s">
        <v>2</v>
      </c>
      <c r="I1824" s="4" t="s">
        <v>16</v>
      </c>
      <c r="J1824" s="4" t="s">
        <v>14</v>
      </c>
      <c r="K1824" s="4" t="s">
        <v>15</v>
      </c>
      <c r="L1824" s="9">
        <v>3</v>
      </c>
      <c r="M1824" s="6">
        <v>36.19</v>
      </c>
      <c r="N1824" s="7">
        <v>0.1</v>
      </c>
      <c r="O1824" s="6">
        <v>13.97</v>
      </c>
      <c r="P1824" s="6">
        <f t="shared" si="112"/>
        <v>97.712999999999994</v>
      </c>
      <c r="Q1824" s="6">
        <f t="shared" si="113"/>
        <v>41.910000000000004</v>
      </c>
      <c r="R1824" s="6">
        <f t="shared" si="114"/>
        <v>55.80299999999999</v>
      </c>
      <c r="S1824" s="8">
        <f t="shared" si="115"/>
        <v>0.57109084768659235</v>
      </c>
      <c r="T1824" s="5">
        <f>YEAR(SalesDataTable[[#This Row],[Order Date]])</f>
        <v>2026</v>
      </c>
    </row>
    <row r="1825" spans="1:20" ht="15.6">
      <c r="A1825" s="2">
        <v>3353</v>
      </c>
      <c r="B1825" s="3">
        <v>46270</v>
      </c>
      <c r="C1825" s="13">
        <f>YEAR(SalesDataTable[[#This Row],[Order Date]])</f>
        <v>2026</v>
      </c>
      <c r="D1825" s="4" t="str">
        <f>"Q"&amp;ROUNDUP(MONTH(SalesDataTable[[#This Row],[Order Date]])/3,0)</f>
        <v>Q3</v>
      </c>
      <c r="E1825" s="4" t="str">
        <f>TEXT(SalesDataTable[[#This Row],[Order Date]],"MMM")</f>
        <v>Sep</v>
      </c>
      <c r="F1825" s="4" t="s">
        <v>11</v>
      </c>
      <c r="G1825" s="4" t="s">
        <v>52</v>
      </c>
      <c r="H1825" s="4" t="s">
        <v>19</v>
      </c>
      <c r="I1825" s="4" t="s">
        <v>13</v>
      </c>
      <c r="J1825" s="4" t="s">
        <v>9</v>
      </c>
      <c r="K1825" s="4" t="s">
        <v>17</v>
      </c>
      <c r="L1825" s="9">
        <v>2</v>
      </c>
      <c r="M1825" s="6">
        <v>142.44</v>
      </c>
      <c r="N1825" s="7">
        <v>0</v>
      </c>
      <c r="O1825" s="6">
        <v>77.33</v>
      </c>
      <c r="P1825" s="6">
        <f t="shared" si="112"/>
        <v>284.88</v>
      </c>
      <c r="Q1825" s="6">
        <f t="shared" si="113"/>
        <v>154.66</v>
      </c>
      <c r="R1825" s="6">
        <f t="shared" si="114"/>
        <v>130.22</v>
      </c>
      <c r="S1825" s="8">
        <f t="shared" si="115"/>
        <v>0.45710474585790506</v>
      </c>
      <c r="T1825" s="5">
        <f>YEAR(SalesDataTable[[#This Row],[Order Date]])</f>
        <v>2026</v>
      </c>
    </row>
    <row r="1826" spans="1:20" ht="15.6">
      <c r="A1826" s="2">
        <v>3514</v>
      </c>
      <c r="B1826" s="3">
        <v>46270</v>
      </c>
      <c r="C1826" s="13">
        <f>YEAR(SalesDataTable[[#This Row],[Order Date]])</f>
        <v>2026</v>
      </c>
      <c r="D1826" s="4" t="str">
        <f>"Q"&amp;ROUNDUP(MONTH(SalesDataTable[[#This Row],[Order Date]])/3,0)</f>
        <v>Q3</v>
      </c>
      <c r="E1826" s="4" t="str">
        <f>TEXT(SalesDataTable[[#This Row],[Order Date]],"MMM")</f>
        <v>Sep</v>
      </c>
      <c r="F1826" s="4" t="s">
        <v>6</v>
      </c>
      <c r="G1826" s="4" t="s">
        <v>27</v>
      </c>
      <c r="H1826" s="4" t="s">
        <v>2</v>
      </c>
      <c r="I1826" s="4" t="s">
        <v>13</v>
      </c>
      <c r="J1826" s="4" t="s">
        <v>14</v>
      </c>
      <c r="K1826" s="4" t="s">
        <v>44</v>
      </c>
      <c r="L1826" s="9">
        <v>2</v>
      </c>
      <c r="M1826" s="6">
        <v>133.81</v>
      </c>
      <c r="N1826" s="7">
        <v>0</v>
      </c>
      <c r="O1826" s="6">
        <v>66.78</v>
      </c>
      <c r="P1826" s="6">
        <f t="shared" si="112"/>
        <v>267.62</v>
      </c>
      <c r="Q1826" s="6">
        <f t="shared" si="113"/>
        <v>133.56</v>
      </c>
      <c r="R1826" s="6">
        <f t="shared" si="114"/>
        <v>134.06</v>
      </c>
      <c r="S1826" s="8">
        <f t="shared" si="115"/>
        <v>0.5009341603766535</v>
      </c>
      <c r="T1826" s="5">
        <f>YEAR(SalesDataTable[[#This Row],[Order Date]])</f>
        <v>2026</v>
      </c>
    </row>
    <row r="1827" spans="1:20" ht="15.6">
      <c r="A1827" s="2">
        <v>3964</v>
      </c>
      <c r="B1827" s="3">
        <v>46270</v>
      </c>
      <c r="C1827" s="13">
        <f>YEAR(SalesDataTable[[#This Row],[Order Date]])</f>
        <v>2026</v>
      </c>
      <c r="D1827" s="4" t="str">
        <f>"Q"&amp;ROUNDUP(MONTH(SalesDataTable[[#This Row],[Order Date]])/3,0)</f>
        <v>Q3</v>
      </c>
      <c r="E1827" s="4" t="str">
        <f>TEXT(SalesDataTable[[#This Row],[Order Date]],"MMM")</f>
        <v>Sep</v>
      </c>
      <c r="F1827" s="4" t="s">
        <v>6</v>
      </c>
      <c r="G1827" s="4" t="s">
        <v>43</v>
      </c>
      <c r="H1827" s="4" t="s">
        <v>19</v>
      </c>
      <c r="I1827" s="4" t="s">
        <v>13</v>
      </c>
      <c r="J1827" s="4" t="s">
        <v>34</v>
      </c>
      <c r="K1827" s="4" t="s">
        <v>35</v>
      </c>
      <c r="L1827" s="9">
        <v>2</v>
      </c>
      <c r="M1827" s="6">
        <v>40.49</v>
      </c>
      <c r="N1827" s="7">
        <v>0.15</v>
      </c>
      <c r="O1827" s="6">
        <v>14.32</v>
      </c>
      <c r="P1827" s="6">
        <f t="shared" si="112"/>
        <v>68.832999999999998</v>
      </c>
      <c r="Q1827" s="6">
        <f t="shared" si="113"/>
        <v>28.64</v>
      </c>
      <c r="R1827" s="6">
        <f t="shared" si="114"/>
        <v>40.192999999999998</v>
      </c>
      <c r="S1827" s="8">
        <f t="shared" si="115"/>
        <v>0.58392050324698908</v>
      </c>
      <c r="T1827" s="5">
        <f>YEAR(SalesDataTable[[#This Row],[Order Date]])</f>
        <v>2026</v>
      </c>
    </row>
    <row r="1828" spans="1:20" ht="15.6">
      <c r="A1828" s="2">
        <v>4599</v>
      </c>
      <c r="B1828" s="3">
        <v>46270</v>
      </c>
      <c r="C1828" s="13">
        <f>YEAR(SalesDataTable[[#This Row],[Order Date]])</f>
        <v>2026</v>
      </c>
      <c r="D1828" s="4" t="str">
        <f>"Q"&amp;ROUNDUP(MONTH(SalesDataTable[[#This Row],[Order Date]])/3,0)</f>
        <v>Q3</v>
      </c>
      <c r="E1828" s="4" t="str">
        <f>TEXT(SalesDataTable[[#This Row],[Order Date]],"MMM")</f>
        <v>Sep</v>
      </c>
      <c r="F1828" s="4" t="s">
        <v>11</v>
      </c>
      <c r="G1828" s="4" t="s">
        <v>12</v>
      </c>
      <c r="H1828" s="4" t="s">
        <v>2</v>
      </c>
      <c r="I1828" s="4" t="s">
        <v>16</v>
      </c>
      <c r="J1828" s="4" t="s">
        <v>23</v>
      </c>
      <c r="K1828" s="4" t="s">
        <v>29</v>
      </c>
      <c r="L1828" s="9">
        <v>4</v>
      </c>
      <c r="M1828" s="6">
        <v>198.1</v>
      </c>
      <c r="N1828" s="7">
        <v>0</v>
      </c>
      <c r="O1828" s="6">
        <v>101.61</v>
      </c>
      <c r="P1828" s="6">
        <f t="shared" si="112"/>
        <v>792.4</v>
      </c>
      <c r="Q1828" s="6">
        <f t="shared" si="113"/>
        <v>406.44</v>
      </c>
      <c r="R1828" s="6">
        <f t="shared" si="114"/>
        <v>385.96</v>
      </c>
      <c r="S1828" s="8">
        <f t="shared" si="115"/>
        <v>0.48707723372034323</v>
      </c>
      <c r="T1828" s="5">
        <f>YEAR(SalesDataTable[[#This Row],[Order Date]])</f>
        <v>2026</v>
      </c>
    </row>
    <row r="1829" spans="1:20" ht="15.6">
      <c r="A1829" s="2">
        <v>5030</v>
      </c>
      <c r="B1829" s="3">
        <v>46270</v>
      </c>
      <c r="C1829" s="13">
        <f>YEAR(SalesDataTable[[#This Row],[Order Date]])</f>
        <v>2026</v>
      </c>
      <c r="D1829" s="4" t="str">
        <f>"Q"&amp;ROUNDUP(MONTH(SalesDataTable[[#This Row],[Order Date]])/3,0)</f>
        <v>Q3</v>
      </c>
      <c r="E1829" s="4" t="str">
        <f>TEXT(SalesDataTable[[#This Row],[Order Date]],"MMM")</f>
        <v>Sep</v>
      </c>
      <c r="F1829" s="4" t="s">
        <v>6</v>
      </c>
      <c r="G1829" s="4" t="s">
        <v>43</v>
      </c>
      <c r="H1829" s="4" t="s">
        <v>19</v>
      </c>
      <c r="I1829" s="4" t="s">
        <v>13</v>
      </c>
      <c r="J1829" s="4" t="s">
        <v>4</v>
      </c>
      <c r="K1829" s="4" t="s">
        <v>5</v>
      </c>
      <c r="L1829" s="9">
        <v>1</v>
      </c>
      <c r="M1829" s="6">
        <v>83.73</v>
      </c>
      <c r="N1829" s="7">
        <v>0.15</v>
      </c>
      <c r="O1829" s="6">
        <v>43.34</v>
      </c>
      <c r="P1829" s="6">
        <f t="shared" si="112"/>
        <v>71.170500000000004</v>
      </c>
      <c r="Q1829" s="6">
        <f t="shared" si="113"/>
        <v>43.34</v>
      </c>
      <c r="R1829" s="6">
        <f t="shared" si="114"/>
        <v>27.830500000000001</v>
      </c>
      <c r="S1829" s="8">
        <f t="shared" si="115"/>
        <v>0.39103982689457006</v>
      </c>
      <c r="T1829" s="5">
        <f>YEAR(SalesDataTable[[#This Row],[Order Date]])</f>
        <v>2026</v>
      </c>
    </row>
    <row r="1830" spans="1:20" ht="15.6">
      <c r="A1830" s="2">
        <v>1593</v>
      </c>
      <c r="B1830" s="3">
        <v>46271</v>
      </c>
      <c r="C1830" s="13">
        <f>YEAR(SalesDataTable[[#This Row],[Order Date]])</f>
        <v>2026</v>
      </c>
      <c r="D1830" s="4" t="str">
        <f>"Q"&amp;ROUNDUP(MONTH(SalesDataTable[[#This Row],[Order Date]])/3,0)</f>
        <v>Q3</v>
      </c>
      <c r="E1830" s="4" t="str">
        <f>TEXT(SalesDataTable[[#This Row],[Order Date]],"MMM")</f>
        <v>Sep</v>
      </c>
      <c r="F1830" s="4" t="s">
        <v>6</v>
      </c>
      <c r="G1830" s="4" t="s">
        <v>49</v>
      </c>
      <c r="H1830" s="4" t="s">
        <v>19</v>
      </c>
      <c r="I1830" s="4" t="s">
        <v>13</v>
      </c>
      <c r="J1830" s="4" t="s">
        <v>23</v>
      </c>
      <c r="K1830" s="4" t="s">
        <v>29</v>
      </c>
      <c r="L1830" s="9">
        <v>2</v>
      </c>
      <c r="M1830" s="6">
        <v>194.92</v>
      </c>
      <c r="N1830" s="7">
        <v>0</v>
      </c>
      <c r="O1830" s="6">
        <v>102.66</v>
      </c>
      <c r="P1830" s="6">
        <f t="shared" si="112"/>
        <v>389.84</v>
      </c>
      <c r="Q1830" s="6">
        <f t="shared" si="113"/>
        <v>205.32</v>
      </c>
      <c r="R1830" s="6">
        <f t="shared" si="114"/>
        <v>184.51999999999998</v>
      </c>
      <c r="S1830" s="8">
        <f t="shared" si="115"/>
        <v>0.47332238867227577</v>
      </c>
      <c r="T1830" s="5">
        <f>YEAR(SalesDataTable[[#This Row],[Order Date]])</f>
        <v>2026</v>
      </c>
    </row>
    <row r="1831" spans="1:20" ht="15.6">
      <c r="A1831" s="2">
        <v>1818</v>
      </c>
      <c r="B1831" s="3">
        <v>46271</v>
      </c>
      <c r="C1831" s="13">
        <f>YEAR(SalesDataTable[[#This Row],[Order Date]])</f>
        <v>2026</v>
      </c>
      <c r="D1831" s="4" t="str">
        <f>"Q"&amp;ROUNDUP(MONTH(SalesDataTable[[#This Row],[Order Date]])/3,0)</f>
        <v>Q3</v>
      </c>
      <c r="E1831" s="4" t="str">
        <f>TEXT(SalesDataTable[[#This Row],[Order Date]],"MMM")</f>
        <v>Sep</v>
      </c>
      <c r="F1831" s="4" t="s">
        <v>6</v>
      </c>
      <c r="G1831" s="4" t="s">
        <v>43</v>
      </c>
      <c r="H1831" s="4" t="s">
        <v>19</v>
      </c>
      <c r="I1831" s="4" t="s">
        <v>13</v>
      </c>
      <c r="J1831" s="4" t="s">
        <v>14</v>
      </c>
      <c r="K1831" s="4" t="s">
        <v>48</v>
      </c>
      <c r="L1831" s="9">
        <v>1</v>
      </c>
      <c r="M1831" s="6">
        <v>161.03</v>
      </c>
      <c r="N1831" s="7">
        <v>0</v>
      </c>
      <c r="O1831" s="6">
        <v>89.86</v>
      </c>
      <c r="P1831" s="6">
        <f t="shared" si="112"/>
        <v>161.03</v>
      </c>
      <c r="Q1831" s="6">
        <f t="shared" si="113"/>
        <v>89.86</v>
      </c>
      <c r="R1831" s="6">
        <f t="shared" si="114"/>
        <v>71.17</v>
      </c>
      <c r="S1831" s="8">
        <f t="shared" si="115"/>
        <v>0.44196733527914056</v>
      </c>
      <c r="T1831" s="5">
        <f>YEAR(SalesDataTable[[#This Row],[Order Date]])</f>
        <v>2026</v>
      </c>
    </row>
    <row r="1832" spans="1:20" ht="15.6">
      <c r="A1832" s="2">
        <v>2370</v>
      </c>
      <c r="B1832" s="3">
        <v>46271</v>
      </c>
      <c r="C1832" s="13">
        <f>YEAR(SalesDataTable[[#This Row],[Order Date]])</f>
        <v>2026</v>
      </c>
      <c r="D1832" s="4" t="str">
        <f>"Q"&amp;ROUNDUP(MONTH(SalesDataTable[[#This Row],[Order Date]])/3,0)</f>
        <v>Q3</v>
      </c>
      <c r="E1832" s="4" t="str">
        <f>TEXT(SalesDataTable[[#This Row],[Order Date]],"MMM")</f>
        <v>Sep</v>
      </c>
      <c r="F1832" s="4" t="s">
        <v>20</v>
      </c>
      <c r="G1832" s="4" t="s">
        <v>21</v>
      </c>
      <c r="H1832" s="4" t="s">
        <v>28</v>
      </c>
      <c r="I1832" s="4" t="s">
        <v>13</v>
      </c>
      <c r="J1832" s="4" t="s">
        <v>34</v>
      </c>
      <c r="K1832" s="4" t="s">
        <v>42</v>
      </c>
      <c r="L1832" s="9">
        <v>1</v>
      </c>
      <c r="M1832" s="6">
        <v>35.68</v>
      </c>
      <c r="N1832" s="7">
        <v>0.05</v>
      </c>
      <c r="O1832" s="6">
        <v>13.76</v>
      </c>
      <c r="P1832" s="6">
        <f t="shared" si="112"/>
        <v>33.896000000000001</v>
      </c>
      <c r="Q1832" s="6">
        <f t="shared" si="113"/>
        <v>13.76</v>
      </c>
      <c r="R1832" s="6">
        <f t="shared" si="114"/>
        <v>20.136000000000003</v>
      </c>
      <c r="S1832" s="8">
        <f t="shared" si="115"/>
        <v>0.59405239556289835</v>
      </c>
      <c r="T1832" s="5">
        <f>YEAR(SalesDataTable[[#This Row],[Order Date]])</f>
        <v>2026</v>
      </c>
    </row>
    <row r="1833" spans="1:20" ht="15.6">
      <c r="A1833" s="2">
        <v>2726</v>
      </c>
      <c r="B1833" s="3">
        <v>46271</v>
      </c>
      <c r="C1833" s="13">
        <f>YEAR(SalesDataTable[[#This Row],[Order Date]])</f>
        <v>2026</v>
      </c>
      <c r="D1833" s="4" t="str">
        <f>"Q"&amp;ROUNDUP(MONTH(SalesDataTable[[#This Row],[Order Date]])/3,0)</f>
        <v>Q3</v>
      </c>
      <c r="E1833" s="4" t="str">
        <f>TEXT(SalesDataTable[[#This Row],[Order Date]],"MMM")</f>
        <v>Sep</v>
      </c>
      <c r="F1833" s="4" t="s">
        <v>6</v>
      </c>
      <c r="G1833" s="4" t="s">
        <v>27</v>
      </c>
      <c r="H1833" s="4" t="s">
        <v>2</v>
      </c>
      <c r="I1833" s="4" t="s">
        <v>13</v>
      </c>
      <c r="J1833" s="4" t="s">
        <v>4</v>
      </c>
      <c r="K1833" s="4" t="s">
        <v>26</v>
      </c>
      <c r="L1833" s="9">
        <v>1</v>
      </c>
      <c r="M1833" s="6">
        <v>39.68</v>
      </c>
      <c r="N1833" s="7">
        <v>0.05</v>
      </c>
      <c r="O1833" s="6">
        <v>16.63</v>
      </c>
      <c r="P1833" s="6">
        <f t="shared" si="112"/>
        <v>37.695999999999998</v>
      </c>
      <c r="Q1833" s="6">
        <f t="shared" si="113"/>
        <v>16.63</v>
      </c>
      <c r="R1833" s="6">
        <f t="shared" si="114"/>
        <v>21.065999999999999</v>
      </c>
      <c r="S1833" s="8">
        <f t="shared" si="115"/>
        <v>0.55883913412563668</v>
      </c>
      <c r="T1833" s="5">
        <f>YEAR(SalesDataTable[[#This Row],[Order Date]])</f>
        <v>2026</v>
      </c>
    </row>
    <row r="1834" spans="1:20" ht="15.6">
      <c r="A1834" s="2">
        <v>2755</v>
      </c>
      <c r="B1834" s="3">
        <v>46271</v>
      </c>
      <c r="C1834" s="13">
        <f>YEAR(SalesDataTable[[#This Row],[Order Date]])</f>
        <v>2026</v>
      </c>
      <c r="D1834" s="4" t="str">
        <f>"Q"&amp;ROUNDUP(MONTH(SalesDataTable[[#This Row],[Order Date]])/3,0)</f>
        <v>Q3</v>
      </c>
      <c r="E1834" s="4" t="str">
        <f>TEXT(SalesDataTable[[#This Row],[Order Date]],"MMM")</f>
        <v>Sep</v>
      </c>
      <c r="F1834" s="4" t="s">
        <v>11</v>
      </c>
      <c r="G1834" s="4" t="s">
        <v>39</v>
      </c>
      <c r="H1834" s="4" t="s">
        <v>2</v>
      </c>
      <c r="I1834" s="4" t="s">
        <v>13</v>
      </c>
      <c r="J1834" s="4" t="s">
        <v>9</v>
      </c>
      <c r="K1834" s="4" t="s">
        <v>17</v>
      </c>
      <c r="L1834" s="9">
        <v>3</v>
      </c>
      <c r="M1834" s="6">
        <v>146.22</v>
      </c>
      <c r="N1834" s="7">
        <v>0</v>
      </c>
      <c r="O1834" s="6">
        <v>80.13</v>
      </c>
      <c r="P1834" s="6">
        <f t="shared" si="112"/>
        <v>438.65999999999997</v>
      </c>
      <c r="Q1834" s="6">
        <f t="shared" si="113"/>
        <v>240.39</v>
      </c>
      <c r="R1834" s="6">
        <f t="shared" si="114"/>
        <v>198.26999999999998</v>
      </c>
      <c r="S1834" s="8">
        <f t="shared" si="115"/>
        <v>0.4519901518260156</v>
      </c>
      <c r="T1834" s="5">
        <f>YEAR(SalesDataTable[[#This Row],[Order Date]])</f>
        <v>2026</v>
      </c>
    </row>
    <row r="1835" spans="1:20" ht="15.6">
      <c r="A1835" s="2">
        <v>3187</v>
      </c>
      <c r="B1835" s="3">
        <v>46271</v>
      </c>
      <c r="C1835" s="13">
        <f>YEAR(SalesDataTable[[#This Row],[Order Date]])</f>
        <v>2026</v>
      </c>
      <c r="D1835" s="4" t="str">
        <f>"Q"&amp;ROUNDUP(MONTH(SalesDataTable[[#This Row],[Order Date]])/3,0)</f>
        <v>Q3</v>
      </c>
      <c r="E1835" s="4" t="str">
        <f>TEXT(SalesDataTable[[#This Row],[Order Date]],"MMM")</f>
        <v>Sep</v>
      </c>
      <c r="F1835" s="4" t="s">
        <v>20</v>
      </c>
      <c r="G1835" s="4" t="s">
        <v>31</v>
      </c>
      <c r="H1835" s="4" t="s">
        <v>19</v>
      </c>
      <c r="I1835" s="4" t="s">
        <v>3</v>
      </c>
      <c r="J1835" s="4" t="s">
        <v>9</v>
      </c>
      <c r="K1835" s="4" t="s">
        <v>46</v>
      </c>
      <c r="L1835" s="9">
        <v>1</v>
      </c>
      <c r="M1835" s="6">
        <v>71.680000000000007</v>
      </c>
      <c r="N1835" s="7">
        <v>0</v>
      </c>
      <c r="O1835" s="6">
        <v>31.87</v>
      </c>
      <c r="P1835" s="6">
        <f t="shared" si="112"/>
        <v>71.680000000000007</v>
      </c>
      <c r="Q1835" s="6">
        <f t="shared" si="113"/>
        <v>31.87</v>
      </c>
      <c r="R1835" s="6">
        <f t="shared" si="114"/>
        <v>39.81</v>
      </c>
      <c r="S1835" s="8">
        <f t="shared" si="115"/>
        <v>0.5553850446428571</v>
      </c>
      <c r="T1835" s="5">
        <f>YEAR(SalesDataTable[[#This Row],[Order Date]])</f>
        <v>2026</v>
      </c>
    </row>
    <row r="1836" spans="1:20" ht="15.6">
      <c r="A1836" s="2">
        <v>3471</v>
      </c>
      <c r="B1836" s="3">
        <v>46271</v>
      </c>
      <c r="C1836" s="13">
        <f>YEAR(SalesDataTable[[#This Row],[Order Date]])</f>
        <v>2026</v>
      </c>
      <c r="D1836" s="4" t="str">
        <f>"Q"&amp;ROUNDUP(MONTH(SalesDataTable[[#This Row],[Order Date]])/3,0)</f>
        <v>Q3</v>
      </c>
      <c r="E1836" s="4" t="str">
        <f>TEXT(SalesDataTable[[#This Row],[Order Date]],"MMM")</f>
        <v>Sep</v>
      </c>
      <c r="F1836" s="4" t="s">
        <v>11</v>
      </c>
      <c r="G1836" s="4" t="s">
        <v>39</v>
      </c>
      <c r="H1836" s="4" t="s">
        <v>28</v>
      </c>
      <c r="I1836" s="4" t="s">
        <v>13</v>
      </c>
      <c r="J1836" s="4" t="s">
        <v>34</v>
      </c>
      <c r="K1836" s="4" t="s">
        <v>45</v>
      </c>
      <c r="L1836" s="9">
        <v>2</v>
      </c>
      <c r="M1836" s="6">
        <v>51.77</v>
      </c>
      <c r="N1836" s="7">
        <v>0</v>
      </c>
      <c r="O1836" s="6">
        <v>21.46</v>
      </c>
      <c r="P1836" s="6">
        <f t="shared" si="112"/>
        <v>103.54</v>
      </c>
      <c r="Q1836" s="6">
        <f t="shared" si="113"/>
        <v>42.92</v>
      </c>
      <c r="R1836" s="6">
        <f t="shared" si="114"/>
        <v>60.620000000000005</v>
      </c>
      <c r="S1836" s="8">
        <f t="shared" si="115"/>
        <v>0.58547421286459345</v>
      </c>
      <c r="T1836" s="5">
        <f>YEAR(SalesDataTable[[#This Row],[Order Date]])</f>
        <v>2026</v>
      </c>
    </row>
    <row r="1837" spans="1:20" ht="15.6">
      <c r="A1837" s="2">
        <v>3529</v>
      </c>
      <c r="B1837" s="3">
        <v>46271</v>
      </c>
      <c r="C1837" s="13">
        <f>YEAR(SalesDataTable[[#This Row],[Order Date]])</f>
        <v>2026</v>
      </c>
      <c r="D1837" s="4" t="str">
        <f>"Q"&amp;ROUNDUP(MONTH(SalesDataTable[[#This Row],[Order Date]])/3,0)</f>
        <v>Q3</v>
      </c>
      <c r="E1837" s="4" t="str">
        <f>TEXT(SalesDataTable[[#This Row],[Order Date]],"MMM")</f>
        <v>Sep</v>
      </c>
      <c r="F1837" s="4" t="s">
        <v>11</v>
      </c>
      <c r="G1837" s="4" t="s">
        <v>25</v>
      </c>
      <c r="H1837" s="4" t="s">
        <v>8</v>
      </c>
      <c r="I1837" s="4" t="s">
        <v>3</v>
      </c>
      <c r="J1837" s="4" t="s">
        <v>34</v>
      </c>
      <c r="K1837" s="4" t="s">
        <v>35</v>
      </c>
      <c r="L1837" s="9">
        <v>4</v>
      </c>
      <c r="M1837" s="6">
        <v>39.4</v>
      </c>
      <c r="N1837" s="7">
        <v>0.15</v>
      </c>
      <c r="O1837" s="6">
        <v>14.95</v>
      </c>
      <c r="P1837" s="6">
        <f t="shared" si="112"/>
        <v>133.95999999999998</v>
      </c>
      <c r="Q1837" s="6">
        <f t="shared" si="113"/>
        <v>59.8</v>
      </c>
      <c r="R1837" s="6">
        <f t="shared" si="114"/>
        <v>74.159999999999982</v>
      </c>
      <c r="S1837" s="8">
        <f t="shared" si="115"/>
        <v>0.55359808898178553</v>
      </c>
      <c r="T1837" s="5">
        <f>YEAR(SalesDataTable[[#This Row],[Order Date]])</f>
        <v>2026</v>
      </c>
    </row>
    <row r="1838" spans="1:20" ht="15.6">
      <c r="A1838" s="2">
        <v>3549</v>
      </c>
      <c r="B1838" s="3">
        <v>46271</v>
      </c>
      <c r="C1838" s="13">
        <f>YEAR(SalesDataTable[[#This Row],[Order Date]])</f>
        <v>2026</v>
      </c>
      <c r="D1838" s="4" t="str">
        <f>"Q"&amp;ROUNDUP(MONTH(SalesDataTable[[#This Row],[Order Date]])/3,0)</f>
        <v>Q3</v>
      </c>
      <c r="E1838" s="4" t="str">
        <f>TEXT(SalesDataTable[[#This Row],[Order Date]],"MMM")</f>
        <v>Sep</v>
      </c>
      <c r="F1838" s="4" t="s">
        <v>20</v>
      </c>
      <c r="G1838" s="4" t="s">
        <v>33</v>
      </c>
      <c r="H1838" s="4" t="s">
        <v>2</v>
      </c>
      <c r="I1838" s="4" t="s">
        <v>13</v>
      </c>
      <c r="J1838" s="4" t="s">
        <v>14</v>
      </c>
      <c r="K1838" s="4" t="s">
        <v>32</v>
      </c>
      <c r="L1838" s="9">
        <v>1</v>
      </c>
      <c r="M1838" s="6">
        <v>47.17</v>
      </c>
      <c r="N1838" s="7">
        <v>0</v>
      </c>
      <c r="O1838" s="6">
        <v>18.64</v>
      </c>
      <c r="P1838" s="6">
        <f t="shared" si="112"/>
        <v>47.17</v>
      </c>
      <c r="Q1838" s="6">
        <f t="shared" si="113"/>
        <v>18.64</v>
      </c>
      <c r="R1838" s="6">
        <f t="shared" si="114"/>
        <v>28.53</v>
      </c>
      <c r="S1838" s="8">
        <f t="shared" si="115"/>
        <v>0.60483358066567738</v>
      </c>
      <c r="T1838" s="5">
        <f>YEAR(SalesDataTable[[#This Row],[Order Date]])</f>
        <v>2026</v>
      </c>
    </row>
    <row r="1839" spans="1:20" ht="15.6">
      <c r="A1839" s="2">
        <v>4003</v>
      </c>
      <c r="B1839" s="3">
        <v>46271</v>
      </c>
      <c r="C1839" s="13">
        <f>YEAR(SalesDataTable[[#This Row],[Order Date]])</f>
        <v>2026</v>
      </c>
      <c r="D1839" s="4" t="str">
        <f>"Q"&amp;ROUNDUP(MONTH(SalesDataTable[[#This Row],[Order Date]])/3,0)</f>
        <v>Q3</v>
      </c>
      <c r="E1839" s="4" t="str">
        <f>TEXT(SalesDataTable[[#This Row],[Order Date]],"MMM")</f>
        <v>Sep</v>
      </c>
      <c r="F1839" s="4" t="s">
        <v>20</v>
      </c>
      <c r="G1839" s="4" t="s">
        <v>21</v>
      </c>
      <c r="H1839" s="4" t="s">
        <v>28</v>
      </c>
      <c r="I1839" s="4" t="s">
        <v>3</v>
      </c>
      <c r="J1839" s="4" t="s">
        <v>34</v>
      </c>
      <c r="K1839" s="4" t="s">
        <v>45</v>
      </c>
      <c r="L1839" s="9">
        <v>2</v>
      </c>
      <c r="M1839" s="6">
        <v>50.41</v>
      </c>
      <c r="N1839" s="7">
        <v>0.1</v>
      </c>
      <c r="O1839" s="6">
        <v>22.05</v>
      </c>
      <c r="P1839" s="6">
        <f t="shared" si="112"/>
        <v>90.738</v>
      </c>
      <c r="Q1839" s="6">
        <f t="shared" si="113"/>
        <v>44.1</v>
      </c>
      <c r="R1839" s="6">
        <f t="shared" si="114"/>
        <v>46.637999999999998</v>
      </c>
      <c r="S1839" s="8">
        <f t="shared" si="115"/>
        <v>0.51398532037294187</v>
      </c>
      <c r="T1839" s="5">
        <f>YEAR(SalesDataTable[[#This Row],[Order Date]])</f>
        <v>2026</v>
      </c>
    </row>
    <row r="1840" spans="1:20" ht="15.6">
      <c r="A1840" s="2">
        <v>4613</v>
      </c>
      <c r="B1840" s="3">
        <v>46271</v>
      </c>
      <c r="C1840" s="13">
        <f>YEAR(SalesDataTable[[#This Row],[Order Date]])</f>
        <v>2026</v>
      </c>
      <c r="D1840" s="4" t="str">
        <f>"Q"&amp;ROUNDUP(MONTH(SalesDataTable[[#This Row],[Order Date]])/3,0)</f>
        <v>Q3</v>
      </c>
      <c r="E1840" s="4" t="str">
        <f>TEXT(SalesDataTable[[#This Row],[Order Date]],"MMM")</f>
        <v>Sep</v>
      </c>
      <c r="F1840" s="4" t="s">
        <v>20</v>
      </c>
      <c r="G1840" s="4" t="s">
        <v>47</v>
      </c>
      <c r="H1840" s="4" t="s">
        <v>2</v>
      </c>
      <c r="I1840" s="4" t="s">
        <v>16</v>
      </c>
      <c r="J1840" s="4" t="s">
        <v>4</v>
      </c>
      <c r="K1840" s="4" t="s">
        <v>5</v>
      </c>
      <c r="L1840" s="9">
        <v>4</v>
      </c>
      <c r="M1840" s="6">
        <v>80.38</v>
      </c>
      <c r="N1840" s="7">
        <v>0.1</v>
      </c>
      <c r="O1840" s="6">
        <v>42.55</v>
      </c>
      <c r="P1840" s="6">
        <f t="shared" si="112"/>
        <v>289.36799999999999</v>
      </c>
      <c r="Q1840" s="6">
        <f t="shared" si="113"/>
        <v>170.2</v>
      </c>
      <c r="R1840" s="6">
        <f t="shared" si="114"/>
        <v>119.16800000000001</v>
      </c>
      <c r="S1840" s="8">
        <f t="shared" si="115"/>
        <v>0.41182162505874875</v>
      </c>
      <c r="T1840" s="5">
        <f>YEAR(SalesDataTable[[#This Row],[Order Date]])</f>
        <v>2026</v>
      </c>
    </row>
    <row r="1841" spans="1:20" ht="15.6">
      <c r="A1841" s="2">
        <v>75</v>
      </c>
      <c r="B1841" s="3">
        <v>46272</v>
      </c>
      <c r="C1841" s="13">
        <f>YEAR(SalesDataTable[[#This Row],[Order Date]])</f>
        <v>2026</v>
      </c>
      <c r="D1841" s="4" t="str">
        <f>"Q"&amp;ROUNDUP(MONTH(SalesDataTable[[#This Row],[Order Date]])/3,0)</f>
        <v>Q3</v>
      </c>
      <c r="E1841" s="4" t="str">
        <f>TEXT(SalesDataTable[[#This Row],[Order Date]],"MMM")</f>
        <v>Sep</v>
      </c>
      <c r="F1841" s="4" t="s">
        <v>0</v>
      </c>
      <c r="G1841" s="4" t="s">
        <v>1</v>
      </c>
      <c r="H1841" s="4" t="s">
        <v>2</v>
      </c>
      <c r="I1841" s="4" t="s">
        <v>16</v>
      </c>
      <c r="J1841" s="4" t="s">
        <v>34</v>
      </c>
      <c r="K1841" s="4" t="s">
        <v>35</v>
      </c>
      <c r="L1841" s="9">
        <v>2</v>
      </c>
      <c r="M1841" s="6">
        <v>40.78</v>
      </c>
      <c r="N1841" s="7">
        <v>0</v>
      </c>
      <c r="O1841" s="6">
        <v>15.04</v>
      </c>
      <c r="P1841" s="6">
        <f t="shared" si="112"/>
        <v>81.56</v>
      </c>
      <c r="Q1841" s="6">
        <f t="shared" si="113"/>
        <v>30.08</v>
      </c>
      <c r="R1841" s="6">
        <f t="shared" si="114"/>
        <v>51.480000000000004</v>
      </c>
      <c r="S1841" s="8">
        <f t="shared" si="115"/>
        <v>0.63119176066699367</v>
      </c>
      <c r="T1841" s="5">
        <f>YEAR(SalesDataTable[[#This Row],[Order Date]])</f>
        <v>2026</v>
      </c>
    </row>
    <row r="1842" spans="1:20" ht="15.6">
      <c r="A1842" s="2">
        <v>601</v>
      </c>
      <c r="B1842" s="3">
        <v>46272</v>
      </c>
      <c r="C1842" s="13">
        <f>YEAR(SalesDataTable[[#This Row],[Order Date]])</f>
        <v>2026</v>
      </c>
      <c r="D1842" s="4" t="str">
        <f>"Q"&amp;ROUNDUP(MONTH(SalesDataTable[[#This Row],[Order Date]])/3,0)</f>
        <v>Q3</v>
      </c>
      <c r="E1842" s="4" t="str">
        <f>TEXT(SalesDataTable[[#This Row],[Order Date]],"MMM")</f>
        <v>Sep</v>
      </c>
      <c r="F1842" s="4" t="s">
        <v>6</v>
      </c>
      <c r="G1842" s="4" t="s">
        <v>43</v>
      </c>
      <c r="H1842" s="4" t="s">
        <v>2</v>
      </c>
      <c r="I1842" s="4" t="s">
        <v>3</v>
      </c>
      <c r="J1842" s="4" t="s">
        <v>9</v>
      </c>
      <c r="K1842" s="4" t="s">
        <v>17</v>
      </c>
      <c r="L1842" s="9">
        <v>1</v>
      </c>
      <c r="M1842" s="6">
        <v>141.69</v>
      </c>
      <c r="N1842" s="7">
        <v>0</v>
      </c>
      <c r="O1842" s="6">
        <v>80.34</v>
      </c>
      <c r="P1842" s="6">
        <f t="shared" si="112"/>
        <v>141.69</v>
      </c>
      <c r="Q1842" s="6">
        <f t="shared" si="113"/>
        <v>80.34</v>
      </c>
      <c r="R1842" s="6">
        <f t="shared" si="114"/>
        <v>61.349999999999994</v>
      </c>
      <c r="S1842" s="8">
        <f t="shared" si="115"/>
        <v>0.43298750793986868</v>
      </c>
      <c r="T1842" s="5">
        <f>YEAR(SalesDataTable[[#This Row],[Order Date]])</f>
        <v>2026</v>
      </c>
    </row>
    <row r="1843" spans="1:20" ht="15.6">
      <c r="A1843" s="2">
        <v>1617</v>
      </c>
      <c r="B1843" s="3">
        <v>46272</v>
      </c>
      <c r="C1843" s="13">
        <f>YEAR(SalesDataTable[[#This Row],[Order Date]])</f>
        <v>2026</v>
      </c>
      <c r="D1843" s="4" t="str">
        <f>"Q"&amp;ROUNDUP(MONTH(SalesDataTable[[#This Row],[Order Date]])/3,0)</f>
        <v>Q3</v>
      </c>
      <c r="E1843" s="4" t="str">
        <f>TEXT(SalesDataTable[[#This Row],[Order Date]],"MMM")</f>
        <v>Sep</v>
      </c>
      <c r="F1843" s="4" t="s">
        <v>20</v>
      </c>
      <c r="G1843" s="4" t="s">
        <v>33</v>
      </c>
      <c r="H1843" s="4" t="s">
        <v>2</v>
      </c>
      <c r="I1843" s="4" t="s">
        <v>13</v>
      </c>
      <c r="J1843" s="4" t="s">
        <v>23</v>
      </c>
      <c r="K1843" s="4" t="s">
        <v>40</v>
      </c>
      <c r="L1843" s="9">
        <v>1</v>
      </c>
      <c r="M1843" s="6">
        <v>83.28</v>
      </c>
      <c r="N1843" s="7">
        <v>0.1</v>
      </c>
      <c r="O1843" s="6">
        <v>39.75</v>
      </c>
      <c r="P1843" s="6">
        <f t="shared" si="112"/>
        <v>74.951999999999998</v>
      </c>
      <c r="Q1843" s="6">
        <f t="shared" si="113"/>
        <v>39.75</v>
      </c>
      <c r="R1843" s="6">
        <f t="shared" si="114"/>
        <v>35.201999999999998</v>
      </c>
      <c r="S1843" s="8">
        <f t="shared" si="115"/>
        <v>0.46966058277297468</v>
      </c>
      <c r="T1843" s="5">
        <f>YEAR(SalesDataTable[[#This Row],[Order Date]])</f>
        <v>2026</v>
      </c>
    </row>
    <row r="1844" spans="1:20" ht="15.6">
      <c r="A1844" s="2">
        <v>2305</v>
      </c>
      <c r="B1844" s="3">
        <v>46272</v>
      </c>
      <c r="C1844" s="13">
        <f>YEAR(SalesDataTable[[#This Row],[Order Date]])</f>
        <v>2026</v>
      </c>
      <c r="D1844" s="4" t="str">
        <f>"Q"&amp;ROUNDUP(MONTH(SalesDataTable[[#This Row],[Order Date]])/3,0)</f>
        <v>Q3</v>
      </c>
      <c r="E1844" s="4" t="str">
        <f>TEXT(SalesDataTable[[#This Row],[Order Date]],"MMM")</f>
        <v>Sep</v>
      </c>
      <c r="F1844" s="4" t="s">
        <v>20</v>
      </c>
      <c r="G1844" s="4" t="s">
        <v>31</v>
      </c>
      <c r="H1844" s="4" t="s">
        <v>28</v>
      </c>
      <c r="I1844" s="4" t="s">
        <v>3</v>
      </c>
      <c r="J1844" s="4" t="s">
        <v>23</v>
      </c>
      <c r="K1844" s="4" t="s">
        <v>40</v>
      </c>
      <c r="L1844" s="9">
        <v>2</v>
      </c>
      <c r="M1844" s="6">
        <v>82.43</v>
      </c>
      <c r="N1844" s="7">
        <v>0</v>
      </c>
      <c r="O1844" s="6">
        <v>40.51</v>
      </c>
      <c r="P1844" s="6">
        <f t="shared" si="112"/>
        <v>164.86</v>
      </c>
      <c r="Q1844" s="6">
        <f t="shared" si="113"/>
        <v>81.02</v>
      </c>
      <c r="R1844" s="6">
        <f t="shared" si="114"/>
        <v>83.840000000000018</v>
      </c>
      <c r="S1844" s="8">
        <f t="shared" si="115"/>
        <v>0.50855271139148372</v>
      </c>
      <c r="T1844" s="5">
        <f>YEAR(SalesDataTable[[#This Row],[Order Date]])</f>
        <v>2026</v>
      </c>
    </row>
    <row r="1845" spans="1:20" ht="15.6">
      <c r="A1845" s="2">
        <v>2344</v>
      </c>
      <c r="B1845" s="3">
        <v>46272</v>
      </c>
      <c r="C1845" s="13">
        <f>YEAR(SalesDataTable[[#This Row],[Order Date]])</f>
        <v>2026</v>
      </c>
      <c r="D1845" s="4" t="str">
        <f>"Q"&amp;ROUNDUP(MONTH(SalesDataTable[[#This Row],[Order Date]])/3,0)</f>
        <v>Q3</v>
      </c>
      <c r="E1845" s="4" t="str">
        <f>TEXT(SalesDataTable[[#This Row],[Order Date]],"MMM")</f>
        <v>Sep</v>
      </c>
      <c r="F1845" s="4" t="s">
        <v>0</v>
      </c>
      <c r="G1845" s="4" t="s">
        <v>50</v>
      </c>
      <c r="H1845" s="4" t="s">
        <v>28</v>
      </c>
      <c r="I1845" s="4" t="s">
        <v>13</v>
      </c>
      <c r="J1845" s="4" t="s">
        <v>34</v>
      </c>
      <c r="K1845" s="4" t="s">
        <v>42</v>
      </c>
      <c r="L1845" s="9">
        <v>4</v>
      </c>
      <c r="M1845" s="6">
        <v>36.380000000000003</v>
      </c>
      <c r="N1845" s="7">
        <v>0</v>
      </c>
      <c r="O1845" s="6">
        <v>14.16</v>
      </c>
      <c r="P1845" s="6">
        <f t="shared" si="112"/>
        <v>145.52000000000001</v>
      </c>
      <c r="Q1845" s="6">
        <f t="shared" si="113"/>
        <v>56.64</v>
      </c>
      <c r="R1845" s="6">
        <f t="shared" si="114"/>
        <v>88.88000000000001</v>
      </c>
      <c r="S1845" s="8">
        <f t="shared" si="115"/>
        <v>0.61077515118196812</v>
      </c>
      <c r="T1845" s="5">
        <f>YEAR(SalesDataTable[[#This Row],[Order Date]])</f>
        <v>2026</v>
      </c>
    </row>
    <row r="1846" spans="1:20" ht="15.6">
      <c r="A1846" s="2">
        <v>2601</v>
      </c>
      <c r="B1846" s="3">
        <v>46272</v>
      </c>
      <c r="C1846" s="13">
        <f>YEAR(SalesDataTable[[#This Row],[Order Date]])</f>
        <v>2026</v>
      </c>
      <c r="D1846" s="4" t="str">
        <f>"Q"&amp;ROUNDUP(MONTH(SalesDataTable[[#This Row],[Order Date]])/3,0)</f>
        <v>Q3</v>
      </c>
      <c r="E1846" s="4" t="str">
        <f>TEXT(SalesDataTable[[#This Row],[Order Date]],"MMM")</f>
        <v>Sep</v>
      </c>
      <c r="F1846" s="4" t="s">
        <v>6</v>
      </c>
      <c r="G1846" s="4" t="s">
        <v>41</v>
      </c>
      <c r="H1846" s="4" t="s">
        <v>2</v>
      </c>
      <c r="I1846" s="4" t="s">
        <v>13</v>
      </c>
      <c r="J1846" s="4" t="s">
        <v>4</v>
      </c>
      <c r="K1846" s="4" t="s">
        <v>5</v>
      </c>
      <c r="L1846" s="9">
        <v>1</v>
      </c>
      <c r="M1846" s="6">
        <v>82.86</v>
      </c>
      <c r="N1846" s="7">
        <v>0</v>
      </c>
      <c r="O1846" s="6">
        <v>43.33</v>
      </c>
      <c r="P1846" s="6">
        <f t="shared" si="112"/>
        <v>82.86</v>
      </c>
      <c r="Q1846" s="6">
        <f t="shared" si="113"/>
        <v>43.33</v>
      </c>
      <c r="R1846" s="6">
        <f t="shared" si="114"/>
        <v>39.53</v>
      </c>
      <c r="S1846" s="8">
        <f t="shared" si="115"/>
        <v>0.47706975621530295</v>
      </c>
      <c r="T1846" s="5">
        <f>YEAR(SalesDataTable[[#This Row],[Order Date]])</f>
        <v>2026</v>
      </c>
    </row>
    <row r="1847" spans="1:20" ht="15.6">
      <c r="A1847" s="2">
        <v>2831</v>
      </c>
      <c r="B1847" s="3">
        <v>46272</v>
      </c>
      <c r="C1847" s="13">
        <f>YEAR(SalesDataTable[[#This Row],[Order Date]])</f>
        <v>2026</v>
      </c>
      <c r="D1847" s="4" t="str">
        <f>"Q"&amp;ROUNDUP(MONTH(SalesDataTable[[#This Row],[Order Date]])/3,0)</f>
        <v>Q3</v>
      </c>
      <c r="E1847" s="4" t="str">
        <f>TEXT(SalesDataTable[[#This Row],[Order Date]],"MMM")</f>
        <v>Sep</v>
      </c>
      <c r="F1847" s="4" t="s">
        <v>0</v>
      </c>
      <c r="G1847" s="4" t="s">
        <v>36</v>
      </c>
      <c r="H1847" s="4" t="s">
        <v>2</v>
      </c>
      <c r="I1847" s="4" t="s">
        <v>13</v>
      </c>
      <c r="J1847" s="4" t="s">
        <v>14</v>
      </c>
      <c r="K1847" s="4" t="s">
        <v>32</v>
      </c>
      <c r="L1847" s="9">
        <v>1</v>
      </c>
      <c r="M1847" s="6">
        <v>46.44</v>
      </c>
      <c r="N1847" s="7">
        <v>0.05</v>
      </c>
      <c r="O1847" s="6">
        <v>17.88</v>
      </c>
      <c r="P1847" s="6">
        <f t="shared" si="112"/>
        <v>44.117999999999995</v>
      </c>
      <c r="Q1847" s="6">
        <f t="shared" si="113"/>
        <v>17.88</v>
      </c>
      <c r="R1847" s="6">
        <f t="shared" si="114"/>
        <v>26.237999999999996</v>
      </c>
      <c r="S1847" s="8">
        <f t="shared" si="115"/>
        <v>0.59472324221406225</v>
      </c>
      <c r="T1847" s="5">
        <f>YEAR(SalesDataTable[[#This Row],[Order Date]])</f>
        <v>2026</v>
      </c>
    </row>
    <row r="1848" spans="1:20" ht="15.6">
      <c r="A1848" s="2">
        <v>2845</v>
      </c>
      <c r="B1848" s="3">
        <v>46272</v>
      </c>
      <c r="C1848" s="13">
        <f>YEAR(SalesDataTable[[#This Row],[Order Date]])</f>
        <v>2026</v>
      </c>
      <c r="D1848" s="4" t="str">
        <f>"Q"&amp;ROUNDUP(MONTH(SalesDataTable[[#This Row],[Order Date]])/3,0)</f>
        <v>Q3</v>
      </c>
      <c r="E1848" s="4" t="str">
        <f>TEXT(SalesDataTable[[#This Row],[Order Date]],"MMM")</f>
        <v>Sep</v>
      </c>
      <c r="F1848" s="4" t="s">
        <v>0</v>
      </c>
      <c r="G1848" s="4" t="s">
        <v>1</v>
      </c>
      <c r="H1848" s="4" t="s">
        <v>8</v>
      </c>
      <c r="I1848" s="4" t="s">
        <v>16</v>
      </c>
      <c r="J1848" s="4" t="s">
        <v>14</v>
      </c>
      <c r="K1848" s="4" t="s">
        <v>44</v>
      </c>
      <c r="L1848" s="9">
        <v>4</v>
      </c>
      <c r="M1848" s="6">
        <v>133.26</v>
      </c>
      <c r="N1848" s="7">
        <v>0.1</v>
      </c>
      <c r="O1848" s="6">
        <v>68.77</v>
      </c>
      <c r="P1848" s="6">
        <f t="shared" si="112"/>
        <v>479.73599999999999</v>
      </c>
      <c r="Q1848" s="6">
        <f t="shared" si="113"/>
        <v>275.08</v>
      </c>
      <c r="R1848" s="6">
        <f t="shared" si="114"/>
        <v>204.65600000000001</v>
      </c>
      <c r="S1848" s="8">
        <f t="shared" si="115"/>
        <v>0.42660129738022579</v>
      </c>
      <c r="T1848" s="5">
        <f>YEAR(SalesDataTable[[#This Row],[Order Date]])</f>
        <v>2026</v>
      </c>
    </row>
    <row r="1849" spans="1:20" ht="15.6">
      <c r="A1849" s="2">
        <v>3679</v>
      </c>
      <c r="B1849" s="3">
        <v>46272</v>
      </c>
      <c r="C1849" s="13">
        <f>YEAR(SalesDataTable[[#This Row],[Order Date]])</f>
        <v>2026</v>
      </c>
      <c r="D1849" s="4" t="str">
        <f>"Q"&amp;ROUNDUP(MONTH(SalesDataTable[[#This Row],[Order Date]])/3,0)</f>
        <v>Q3</v>
      </c>
      <c r="E1849" s="4" t="str">
        <f>TEXT(SalesDataTable[[#This Row],[Order Date]],"MMM")</f>
        <v>Sep</v>
      </c>
      <c r="F1849" s="4" t="s">
        <v>6</v>
      </c>
      <c r="G1849" s="4" t="s">
        <v>43</v>
      </c>
      <c r="H1849" s="4" t="s">
        <v>28</v>
      </c>
      <c r="I1849" s="4" t="s">
        <v>13</v>
      </c>
      <c r="J1849" s="4" t="s">
        <v>9</v>
      </c>
      <c r="K1849" s="4" t="s">
        <v>17</v>
      </c>
      <c r="L1849" s="9">
        <v>1</v>
      </c>
      <c r="M1849" s="6">
        <v>147.36000000000001</v>
      </c>
      <c r="N1849" s="7">
        <v>0</v>
      </c>
      <c r="O1849" s="6">
        <v>81.599999999999994</v>
      </c>
      <c r="P1849" s="6">
        <f t="shared" si="112"/>
        <v>147.36000000000001</v>
      </c>
      <c r="Q1849" s="6">
        <f t="shared" si="113"/>
        <v>81.599999999999994</v>
      </c>
      <c r="R1849" s="6">
        <f t="shared" si="114"/>
        <v>65.760000000000019</v>
      </c>
      <c r="S1849" s="8">
        <f t="shared" si="115"/>
        <v>0.44625407166123787</v>
      </c>
      <c r="T1849" s="5">
        <f>YEAR(SalesDataTable[[#This Row],[Order Date]])</f>
        <v>2026</v>
      </c>
    </row>
    <row r="1850" spans="1:20" ht="15.6">
      <c r="A1850" s="2">
        <v>3828</v>
      </c>
      <c r="B1850" s="3">
        <v>46272</v>
      </c>
      <c r="C1850" s="13">
        <f>YEAR(SalesDataTable[[#This Row],[Order Date]])</f>
        <v>2026</v>
      </c>
      <c r="D1850" s="4" t="str">
        <f>"Q"&amp;ROUNDUP(MONTH(SalesDataTable[[#This Row],[Order Date]])/3,0)</f>
        <v>Q3</v>
      </c>
      <c r="E1850" s="4" t="str">
        <f>TEXT(SalesDataTable[[#This Row],[Order Date]],"MMM")</f>
        <v>Sep</v>
      </c>
      <c r="F1850" s="4" t="s">
        <v>0</v>
      </c>
      <c r="G1850" s="4" t="s">
        <v>1</v>
      </c>
      <c r="H1850" s="4" t="s">
        <v>2</v>
      </c>
      <c r="I1850" s="4" t="s">
        <v>13</v>
      </c>
      <c r="J1850" s="4" t="s">
        <v>14</v>
      </c>
      <c r="K1850" s="4" t="s">
        <v>48</v>
      </c>
      <c r="L1850" s="9">
        <v>2</v>
      </c>
      <c r="M1850" s="6">
        <v>166.13</v>
      </c>
      <c r="N1850" s="7">
        <v>0.15</v>
      </c>
      <c r="O1850" s="6">
        <v>86.71</v>
      </c>
      <c r="P1850" s="6">
        <f t="shared" si="112"/>
        <v>282.42099999999999</v>
      </c>
      <c r="Q1850" s="6">
        <f t="shared" si="113"/>
        <v>173.42</v>
      </c>
      <c r="R1850" s="6">
        <f t="shared" si="114"/>
        <v>109.001</v>
      </c>
      <c r="S1850" s="8">
        <f t="shared" si="115"/>
        <v>0.38595217777714835</v>
      </c>
      <c r="T1850" s="5">
        <f>YEAR(SalesDataTable[[#This Row],[Order Date]])</f>
        <v>2026</v>
      </c>
    </row>
    <row r="1851" spans="1:20" ht="15.6">
      <c r="A1851" s="2">
        <v>4226</v>
      </c>
      <c r="B1851" s="3">
        <v>46272</v>
      </c>
      <c r="C1851" s="13">
        <f>YEAR(SalesDataTable[[#This Row],[Order Date]])</f>
        <v>2026</v>
      </c>
      <c r="D1851" s="4" t="str">
        <f>"Q"&amp;ROUNDUP(MONTH(SalesDataTable[[#This Row],[Order Date]])/3,0)</f>
        <v>Q3</v>
      </c>
      <c r="E1851" s="4" t="str">
        <f>TEXT(SalesDataTable[[#This Row],[Order Date]],"MMM")</f>
        <v>Sep</v>
      </c>
      <c r="F1851" s="4" t="s">
        <v>11</v>
      </c>
      <c r="G1851" s="4" t="s">
        <v>18</v>
      </c>
      <c r="H1851" s="4" t="s">
        <v>2</v>
      </c>
      <c r="I1851" s="4" t="s">
        <v>13</v>
      </c>
      <c r="J1851" s="4" t="s">
        <v>34</v>
      </c>
      <c r="K1851" s="4" t="s">
        <v>45</v>
      </c>
      <c r="L1851" s="9">
        <v>1</v>
      </c>
      <c r="M1851" s="6">
        <v>51.74</v>
      </c>
      <c r="N1851" s="7">
        <v>0</v>
      </c>
      <c r="O1851" s="6">
        <v>22.45</v>
      </c>
      <c r="P1851" s="6">
        <f t="shared" si="112"/>
        <v>51.74</v>
      </c>
      <c r="Q1851" s="6">
        <f t="shared" si="113"/>
        <v>22.45</v>
      </c>
      <c r="R1851" s="6">
        <f t="shared" si="114"/>
        <v>29.290000000000003</v>
      </c>
      <c r="S1851" s="8">
        <f t="shared" si="115"/>
        <v>0.56609972941631237</v>
      </c>
      <c r="T1851" s="5">
        <f>YEAR(SalesDataTable[[#This Row],[Order Date]])</f>
        <v>2026</v>
      </c>
    </row>
    <row r="1852" spans="1:20" ht="15.6">
      <c r="A1852" s="2">
        <v>58</v>
      </c>
      <c r="B1852" s="3">
        <v>46273</v>
      </c>
      <c r="C1852" s="13">
        <f>YEAR(SalesDataTable[[#This Row],[Order Date]])</f>
        <v>2026</v>
      </c>
      <c r="D1852" s="4" t="str">
        <f>"Q"&amp;ROUNDUP(MONTH(SalesDataTable[[#This Row],[Order Date]])/3,0)</f>
        <v>Q3</v>
      </c>
      <c r="E1852" s="4" t="str">
        <f>TEXT(SalesDataTable[[#This Row],[Order Date]],"MMM")</f>
        <v>Sep</v>
      </c>
      <c r="F1852" s="4" t="s">
        <v>0</v>
      </c>
      <c r="G1852" s="4" t="s">
        <v>1</v>
      </c>
      <c r="H1852" s="4" t="s">
        <v>19</v>
      </c>
      <c r="I1852" s="4" t="s">
        <v>3</v>
      </c>
      <c r="J1852" s="4" t="s">
        <v>9</v>
      </c>
      <c r="K1852" s="4" t="s">
        <v>46</v>
      </c>
      <c r="L1852" s="9">
        <v>1</v>
      </c>
      <c r="M1852" s="6">
        <v>71.7</v>
      </c>
      <c r="N1852" s="7">
        <v>0</v>
      </c>
      <c r="O1852" s="6">
        <v>32</v>
      </c>
      <c r="P1852" s="6">
        <f t="shared" si="112"/>
        <v>71.7</v>
      </c>
      <c r="Q1852" s="6">
        <f t="shared" si="113"/>
        <v>32</v>
      </c>
      <c r="R1852" s="6">
        <f t="shared" si="114"/>
        <v>39.700000000000003</v>
      </c>
      <c r="S1852" s="8">
        <f t="shared" si="115"/>
        <v>0.55369595536959559</v>
      </c>
      <c r="T1852" s="5">
        <f>YEAR(SalesDataTable[[#This Row],[Order Date]])</f>
        <v>2026</v>
      </c>
    </row>
    <row r="1853" spans="1:20" ht="15.6">
      <c r="A1853" s="2">
        <v>1224</v>
      </c>
      <c r="B1853" s="3">
        <v>46273</v>
      </c>
      <c r="C1853" s="13">
        <f>YEAR(SalesDataTable[[#This Row],[Order Date]])</f>
        <v>2026</v>
      </c>
      <c r="D1853" s="4" t="str">
        <f>"Q"&amp;ROUNDUP(MONTH(SalesDataTable[[#This Row],[Order Date]])/3,0)</f>
        <v>Q3</v>
      </c>
      <c r="E1853" s="4" t="str">
        <f>TEXT(SalesDataTable[[#This Row],[Order Date]],"MMM")</f>
        <v>Sep</v>
      </c>
      <c r="F1853" s="4" t="s">
        <v>11</v>
      </c>
      <c r="G1853" s="4" t="s">
        <v>12</v>
      </c>
      <c r="H1853" s="4" t="s">
        <v>2</v>
      </c>
      <c r="I1853" s="4" t="s">
        <v>3</v>
      </c>
      <c r="J1853" s="4" t="s">
        <v>4</v>
      </c>
      <c r="K1853" s="4" t="s">
        <v>26</v>
      </c>
      <c r="L1853" s="9">
        <v>2</v>
      </c>
      <c r="M1853" s="6">
        <v>39.409999999999997</v>
      </c>
      <c r="N1853" s="7">
        <v>0.05</v>
      </c>
      <c r="O1853" s="6">
        <v>17.12</v>
      </c>
      <c r="P1853" s="6">
        <f t="shared" si="112"/>
        <v>74.878999999999991</v>
      </c>
      <c r="Q1853" s="6">
        <f t="shared" si="113"/>
        <v>34.24</v>
      </c>
      <c r="R1853" s="6">
        <f t="shared" si="114"/>
        <v>40.638999999999989</v>
      </c>
      <c r="S1853" s="8">
        <f t="shared" si="115"/>
        <v>0.54272893601677363</v>
      </c>
      <c r="T1853" s="5">
        <f>YEAR(SalesDataTable[[#This Row],[Order Date]])</f>
        <v>2026</v>
      </c>
    </row>
    <row r="1854" spans="1:20" ht="15.6">
      <c r="A1854" s="2">
        <v>4345</v>
      </c>
      <c r="B1854" s="3">
        <v>46273</v>
      </c>
      <c r="C1854" s="13">
        <f>YEAR(SalesDataTable[[#This Row],[Order Date]])</f>
        <v>2026</v>
      </c>
      <c r="D1854" s="4" t="str">
        <f>"Q"&amp;ROUNDUP(MONTH(SalesDataTable[[#This Row],[Order Date]])/3,0)</f>
        <v>Q3</v>
      </c>
      <c r="E1854" s="4" t="str">
        <f>TEXT(SalesDataTable[[#This Row],[Order Date]],"MMM")</f>
        <v>Sep</v>
      </c>
      <c r="F1854" s="4" t="s">
        <v>0</v>
      </c>
      <c r="G1854" s="4" t="s">
        <v>36</v>
      </c>
      <c r="H1854" s="4" t="s">
        <v>2</v>
      </c>
      <c r="I1854" s="4" t="s">
        <v>13</v>
      </c>
      <c r="J1854" s="4" t="s">
        <v>23</v>
      </c>
      <c r="K1854" s="4" t="s">
        <v>24</v>
      </c>
      <c r="L1854" s="9">
        <v>2</v>
      </c>
      <c r="M1854" s="6">
        <v>345.33</v>
      </c>
      <c r="N1854" s="7">
        <v>0</v>
      </c>
      <c r="O1854" s="6">
        <v>198.22</v>
      </c>
      <c r="P1854" s="6">
        <f t="shared" si="112"/>
        <v>690.66</v>
      </c>
      <c r="Q1854" s="6">
        <f t="shared" si="113"/>
        <v>396.44</v>
      </c>
      <c r="R1854" s="6">
        <f t="shared" si="114"/>
        <v>294.21999999999997</v>
      </c>
      <c r="S1854" s="8">
        <f t="shared" si="115"/>
        <v>0.42599832044710856</v>
      </c>
      <c r="T1854" s="5">
        <f>YEAR(SalesDataTable[[#This Row],[Order Date]])</f>
        <v>2026</v>
      </c>
    </row>
    <row r="1855" spans="1:20" ht="15.6">
      <c r="A1855" s="2">
        <v>1069</v>
      </c>
      <c r="B1855" s="3">
        <v>46274</v>
      </c>
      <c r="C1855" s="13">
        <f>YEAR(SalesDataTable[[#This Row],[Order Date]])</f>
        <v>2026</v>
      </c>
      <c r="D1855" s="4" t="str">
        <f>"Q"&amp;ROUNDUP(MONTH(SalesDataTable[[#This Row],[Order Date]])/3,0)</f>
        <v>Q3</v>
      </c>
      <c r="E1855" s="4" t="str">
        <f>TEXT(SalesDataTable[[#This Row],[Order Date]],"MMM")</f>
        <v>Sep</v>
      </c>
      <c r="F1855" s="4" t="s">
        <v>20</v>
      </c>
      <c r="G1855" s="4" t="s">
        <v>47</v>
      </c>
      <c r="H1855" s="4" t="s">
        <v>2</v>
      </c>
      <c r="I1855" s="4" t="s">
        <v>3</v>
      </c>
      <c r="J1855" s="4" t="s">
        <v>9</v>
      </c>
      <c r="K1855" s="4" t="s">
        <v>17</v>
      </c>
      <c r="L1855" s="9">
        <v>1</v>
      </c>
      <c r="M1855" s="6">
        <v>145.33000000000001</v>
      </c>
      <c r="N1855" s="7">
        <v>0.1</v>
      </c>
      <c r="O1855" s="6">
        <v>80.97</v>
      </c>
      <c r="P1855" s="6">
        <f t="shared" si="112"/>
        <v>130.79700000000003</v>
      </c>
      <c r="Q1855" s="6">
        <f t="shared" si="113"/>
        <v>80.97</v>
      </c>
      <c r="R1855" s="6">
        <f t="shared" si="114"/>
        <v>49.827000000000027</v>
      </c>
      <c r="S1855" s="8">
        <f t="shared" si="115"/>
        <v>0.3809491043372556</v>
      </c>
      <c r="T1855" s="5">
        <f>YEAR(SalesDataTable[[#This Row],[Order Date]])</f>
        <v>2026</v>
      </c>
    </row>
    <row r="1856" spans="1:20" ht="15.6">
      <c r="A1856" s="2">
        <v>1489</v>
      </c>
      <c r="B1856" s="3">
        <v>46274</v>
      </c>
      <c r="C1856" s="13">
        <f>YEAR(SalesDataTable[[#This Row],[Order Date]])</f>
        <v>2026</v>
      </c>
      <c r="D1856" s="4" t="str">
        <f>"Q"&amp;ROUNDUP(MONTH(SalesDataTable[[#This Row],[Order Date]])/3,0)</f>
        <v>Q3</v>
      </c>
      <c r="E1856" s="4" t="str">
        <f>TEXT(SalesDataTable[[#This Row],[Order Date]],"MMM")</f>
        <v>Sep</v>
      </c>
      <c r="F1856" s="4" t="s">
        <v>0</v>
      </c>
      <c r="G1856" s="4" t="s">
        <v>1</v>
      </c>
      <c r="H1856" s="4" t="s">
        <v>2</v>
      </c>
      <c r="I1856" s="4" t="s">
        <v>3</v>
      </c>
      <c r="J1856" s="4" t="s">
        <v>4</v>
      </c>
      <c r="K1856" s="4" t="s">
        <v>22</v>
      </c>
      <c r="L1856" s="9">
        <v>3</v>
      </c>
      <c r="M1856" s="6">
        <v>50.03</v>
      </c>
      <c r="N1856" s="7">
        <v>0.1</v>
      </c>
      <c r="O1856" s="6">
        <v>22.89</v>
      </c>
      <c r="P1856" s="6">
        <f t="shared" si="112"/>
        <v>135.08100000000002</v>
      </c>
      <c r="Q1856" s="6">
        <f t="shared" si="113"/>
        <v>68.67</v>
      </c>
      <c r="R1856" s="6">
        <f t="shared" si="114"/>
        <v>66.411000000000016</v>
      </c>
      <c r="S1856" s="8">
        <f t="shared" si="115"/>
        <v>0.49163835032313952</v>
      </c>
      <c r="T1856" s="5">
        <f>YEAR(SalesDataTable[[#This Row],[Order Date]])</f>
        <v>2026</v>
      </c>
    </row>
    <row r="1857" spans="1:20" ht="15.6">
      <c r="A1857" s="2">
        <v>2045</v>
      </c>
      <c r="B1857" s="3">
        <v>46274</v>
      </c>
      <c r="C1857" s="13">
        <f>YEAR(SalesDataTable[[#This Row],[Order Date]])</f>
        <v>2026</v>
      </c>
      <c r="D1857" s="4" t="str">
        <f>"Q"&amp;ROUNDUP(MONTH(SalesDataTable[[#This Row],[Order Date]])/3,0)</f>
        <v>Q3</v>
      </c>
      <c r="E1857" s="4" t="str">
        <f>TEXT(SalesDataTable[[#This Row],[Order Date]],"MMM")</f>
        <v>Sep</v>
      </c>
      <c r="F1857" s="4" t="s">
        <v>6</v>
      </c>
      <c r="G1857" s="4" t="s">
        <v>7</v>
      </c>
      <c r="H1857" s="4" t="s">
        <v>28</v>
      </c>
      <c r="I1857" s="4" t="s">
        <v>3</v>
      </c>
      <c r="J1857" s="4" t="s">
        <v>14</v>
      </c>
      <c r="K1857" s="4" t="s">
        <v>15</v>
      </c>
      <c r="L1857" s="9">
        <v>1</v>
      </c>
      <c r="M1857" s="6">
        <v>35.68</v>
      </c>
      <c r="N1857" s="7">
        <v>0.05</v>
      </c>
      <c r="O1857" s="6">
        <v>13.37</v>
      </c>
      <c r="P1857" s="6">
        <f t="shared" si="112"/>
        <v>33.896000000000001</v>
      </c>
      <c r="Q1857" s="6">
        <f t="shared" si="113"/>
        <v>13.37</v>
      </c>
      <c r="R1857" s="6">
        <f t="shared" si="114"/>
        <v>20.526000000000003</v>
      </c>
      <c r="S1857" s="8">
        <f t="shared" si="115"/>
        <v>0.60555817795610112</v>
      </c>
      <c r="T1857" s="5">
        <f>YEAR(SalesDataTable[[#This Row],[Order Date]])</f>
        <v>2026</v>
      </c>
    </row>
    <row r="1858" spans="1:20" ht="15.6">
      <c r="A1858" s="2">
        <v>2610</v>
      </c>
      <c r="B1858" s="3">
        <v>46274</v>
      </c>
      <c r="C1858" s="13">
        <f>YEAR(SalesDataTable[[#This Row],[Order Date]])</f>
        <v>2026</v>
      </c>
      <c r="D1858" s="4" t="str">
        <f>"Q"&amp;ROUNDUP(MONTH(SalesDataTable[[#This Row],[Order Date]])/3,0)</f>
        <v>Q3</v>
      </c>
      <c r="E1858" s="4" t="str">
        <f>TEXT(SalesDataTable[[#This Row],[Order Date]],"MMM")</f>
        <v>Sep</v>
      </c>
      <c r="F1858" s="4" t="s">
        <v>20</v>
      </c>
      <c r="G1858" s="4" t="s">
        <v>33</v>
      </c>
      <c r="H1858" s="4" t="s">
        <v>2</v>
      </c>
      <c r="I1858" s="4" t="s">
        <v>3</v>
      </c>
      <c r="J1858" s="4" t="s">
        <v>23</v>
      </c>
      <c r="K1858" s="4" t="s">
        <v>24</v>
      </c>
      <c r="L1858" s="9">
        <v>1</v>
      </c>
      <c r="M1858" s="6">
        <v>341.87</v>
      </c>
      <c r="N1858" s="7">
        <v>0.1</v>
      </c>
      <c r="O1858" s="6">
        <v>190.66</v>
      </c>
      <c r="P1858" s="6">
        <f t="shared" ref="P1858:P1921" si="116">L1858*M1858*(1-N1858)</f>
        <v>307.68299999999999</v>
      </c>
      <c r="Q1858" s="6">
        <f t="shared" ref="Q1858:Q1921" si="117">L1858*O1858</f>
        <v>190.66</v>
      </c>
      <c r="R1858" s="6">
        <f t="shared" ref="R1858:R1921" si="118">P1858-Q1858</f>
        <v>117.023</v>
      </c>
      <c r="S1858" s="8">
        <f t="shared" ref="S1858:S1921" si="119">IFERROR(R1858/P1858,0)</f>
        <v>0.38033625517171893</v>
      </c>
      <c r="T1858" s="5">
        <f>YEAR(SalesDataTable[[#This Row],[Order Date]])</f>
        <v>2026</v>
      </c>
    </row>
    <row r="1859" spans="1:20" ht="15.6">
      <c r="A1859" s="2">
        <v>4210</v>
      </c>
      <c r="B1859" s="3">
        <v>46274</v>
      </c>
      <c r="C1859" s="13">
        <f>YEAR(SalesDataTable[[#This Row],[Order Date]])</f>
        <v>2026</v>
      </c>
      <c r="D1859" s="4" t="str">
        <f>"Q"&amp;ROUNDUP(MONTH(SalesDataTable[[#This Row],[Order Date]])/3,0)</f>
        <v>Q3</v>
      </c>
      <c r="E1859" s="4" t="str">
        <f>TEXT(SalesDataTable[[#This Row],[Order Date]],"MMM")</f>
        <v>Sep</v>
      </c>
      <c r="F1859" s="4" t="s">
        <v>6</v>
      </c>
      <c r="G1859" s="4" t="s">
        <v>27</v>
      </c>
      <c r="H1859" s="4" t="s">
        <v>2</v>
      </c>
      <c r="I1859" s="4" t="s">
        <v>3</v>
      </c>
      <c r="J1859" s="4" t="s">
        <v>14</v>
      </c>
      <c r="K1859" s="4" t="s">
        <v>48</v>
      </c>
      <c r="L1859" s="9">
        <v>1</v>
      </c>
      <c r="M1859" s="6">
        <v>164.6</v>
      </c>
      <c r="N1859" s="7">
        <v>0</v>
      </c>
      <c r="O1859" s="6">
        <v>87.21</v>
      </c>
      <c r="P1859" s="6">
        <f t="shared" si="116"/>
        <v>164.6</v>
      </c>
      <c r="Q1859" s="6">
        <f t="shared" si="117"/>
        <v>87.21</v>
      </c>
      <c r="R1859" s="6">
        <f t="shared" si="118"/>
        <v>77.39</v>
      </c>
      <c r="S1859" s="8">
        <f t="shared" si="119"/>
        <v>0.47017010935601461</v>
      </c>
      <c r="T1859" s="5">
        <f>YEAR(SalesDataTable[[#This Row],[Order Date]])</f>
        <v>2026</v>
      </c>
    </row>
    <row r="1860" spans="1:20" ht="15.6">
      <c r="A1860" s="2">
        <v>4584</v>
      </c>
      <c r="B1860" s="3">
        <v>46274</v>
      </c>
      <c r="C1860" s="13">
        <f>YEAR(SalesDataTable[[#This Row],[Order Date]])</f>
        <v>2026</v>
      </c>
      <c r="D1860" s="4" t="str">
        <f>"Q"&amp;ROUNDUP(MONTH(SalesDataTable[[#This Row],[Order Date]])/3,0)</f>
        <v>Q3</v>
      </c>
      <c r="E1860" s="4" t="str">
        <f>TEXT(SalesDataTable[[#This Row],[Order Date]],"MMM")</f>
        <v>Sep</v>
      </c>
      <c r="F1860" s="4" t="s">
        <v>20</v>
      </c>
      <c r="G1860" s="4" t="s">
        <v>33</v>
      </c>
      <c r="H1860" s="4" t="s">
        <v>2</v>
      </c>
      <c r="I1860" s="4" t="s">
        <v>3</v>
      </c>
      <c r="J1860" s="4" t="s">
        <v>34</v>
      </c>
      <c r="K1860" s="4" t="s">
        <v>35</v>
      </c>
      <c r="L1860" s="9">
        <v>2</v>
      </c>
      <c r="M1860" s="6">
        <v>41.24</v>
      </c>
      <c r="N1860" s="7">
        <v>0</v>
      </c>
      <c r="O1860" s="6">
        <v>14.46</v>
      </c>
      <c r="P1860" s="6">
        <f t="shared" si="116"/>
        <v>82.48</v>
      </c>
      <c r="Q1860" s="6">
        <f t="shared" si="117"/>
        <v>28.92</v>
      </c>
      <c r="R1860" s="6">
        <f t="shared" si="118"/>
        <v>53.56</v>
      </c>
      <c r="S1860" s="8">
        <f t="shared" si="119"/>
        <v>0.64936954413191073</v>
      </c>
      <c r="T1860" s="5">
        <f>YEAR(SalesDataTable[[#This Row],[Order Date]])</f>
        <v>2026</v>
      </c>
    </row>
    <row r="1861" spans="1:20" ht="15.6">
      <c r="A1861" s="2">
        <v>44</v>
      </c>
      <c r="B1861" s="3">
        <v>46275</v>
      </c>
      <c r="C1861" s="13">
        <f>YEAR(SalesDataTable[[#This Row],[Order Date]])</f>
        <v>2026</v>
      </c>
      <c r="D1861" s="4" t="str">
        <f>"Q"&amp;ROUNDUP(MONTH(SalesDataTable[[#This Row],[Order Date]])/3,0)</f>
        <v>Q3</v>
      </c>
      <c r="E1861" s="4" t="str">
        <f>TEXT(SalesDataTable[[#This Row],[Order Date]],"MMM")</f>
        <v>Sep</v>
      </c>
      <c r="F1861" s="4" t="s">
        <v>11</v>
      </c>
      <c r="G1861" s="4" t="s">
        <v>39</v>
      </c>
      <c r="H1861" s="4" t="s">
        <v>19</v>
      </c>
      <c r="I1861" s="4" t="s">
        <v>13</v>
      </c>
      <c r="J1861" s="4" t="s">
        <v>4</v>
      </c>
      <c r="K1861" s="4" t="s">
        <v>26</v>
      </c>
      <c r="L1861" s="9">
        <v>1</v>
      </c>
      <c r="M1861" s="6">
        <v>40.1</v>
      </c>
      <c r="N1861" s="7">
        <v>0</v>
      </c>
      <c r="O1861" s="6">
        <v>16.920000000000002</v>
      </c>
      <c r="P1861" s="6">
        <f t="shared" si="116"/>
        <v>40.1</v>
      </c>
      <c r="Q1861" s="6">
        <f t="shared" si="117"/>
        <v>16.920000000000002</v>
      </c>
      <c r="R1861" s="6">
        <f t="shared" si="118"/>
        <v>23.18</v>
      </c>
      <c r="S1861" s="8">
        <f t="shared" si="119"/>
        <v>0.57805486284289276</v>
      </c>
      <c r="T1861" s="5">
        <f>YEAR(SalesDataTable[[#This Row],[Order Date]])</f>
        <v>2026</v>
      </c>
    </row>
    <row r="1862" spans="1:20" ht="15.6">
      <c r="A1862" s="2">
        <v>97</v>
      </c>
      <c r="B1862" s="3">
        <v>46275</v>
      </c>
      <c r="C1862" s="13">
        <f>YEAR(SalesDataTable[[#This Row],[Order Date]])</f>
        <v>2026</v>
      </c>
      <c r="D1862" s="4" t="str">
        <f>"Q"&amp;ROUNDUP(MONTH(SalesDataTable[[#This Row],[Order Date]])/3,0)</f>
        <v>Q3</v>
      </c>
      <c r="E1862" s="4" t="str">
        <f>TEXT(SalesDataTable[[#This Row],[Order Date]],"MMM")</f>
        <v>Sep</v>
      </c>
      <c r="F1862" s="4" t="s">
        <v>6</v>
      </c>
      <c r="G1862" s="4" t="s">
        <v>27</v>
      </c>
      <c r="H1862" s="4" t="s">
        <v>2</v>
      </c>
      <c r="I1862" s="4" t="s">
        <v>13</v>
      </c>
      <c r="J1862" s="4" t="s">
        <v>23</v>
      </c>
      <c r="K1862" s="4" t="s">
        <v>40</v>
      </c>
      <c r="L1862" s="9">
        <v>2</v>
      </c>
      <c r="M1862" s="6">
        <v>80.239999999999995</v>
      </c>
      <c r="N1862" s="7">
        <v>0</v>
      </c>
      <c r="O1862" s="6">
        <v>40.5</v>
      </c>
      <c r="P1862" s="6">
        <f t="shared" si="116"/>
        <v>160.47999999999999</v>
      </c>
      <c r="Q1862" s="6">
        <f t="shared" si="117"/>
        <v>81</v>
      </c>
      <c r="R1862" s="6">
        <f t="shared" si="118"/>
        <v>79.47999999999999</v>
      </c>
      <c r="S1862" s="8">
        <f t="shared" si="119"/>
        <v>0.49526420737786636</v>
      </c>
      <c r="T1862" s="5">
        <f>YEAR(SalesDataTable[[#This Row],[Order Date]])</f>
        <v>2026</v>
      </c>
    </row>
    <row r="1863" spans="1:20" ht="15.6">
      <c r="A1863" s="2">
        <v>1015</v>
      </c>
      <c r="B1863" s="3">
        <v>46275</v>
      </c>
      <c r="C1863" s="13">
        <f>YEAR(SalesDataTable[[#This Row],[Order Date]])</f>
        <v>2026</v>
      </c>
      <c r="D1863" s="4" t="str">
        <f>"Q"&amp;ROUNDUP(MONTH(SalesDataTable[[#This Row],[Order Date]])/3,0)</f>
        <v>Q3</v>
      </c>
      <c r="E1863" s="4" t="str">
        <f>TEXT(SalesDataTable[[#This Row],[Order Date]],"MMM")</f>
        <v>Sep</v>
      </c>
      <c r="F1863" s="4" t="s">
        <v>11</v>
      </c>
      <c r="G1863" s="4" t="s">
        <v>18</v>
      </c>
      <c r="H1863" s="4" t="s">
        <v>2</v>
      </c>
      <c r="I1863" s="4" t="s">
        <v>13</v>
      </c>
      <c r="J1863" s="4" t="s">
        <v>9</v>
      </c>
      <c r="K1863" s="4" t="s">
        <v>37</v>
      </c>
      <c r="L1863" s="9">
        <v>4</v>
      </c>
      <c r="M1863" s="6">
        <v>151.01</v>
      </c>
      <c r="N1863" s="7">
        <v>0</v>
      </c>
      <c r="O1863" s="6">
        <v>80.569999999999993</v>
      </c>
      <c r="P1863" s="6">
        <f t="shared" si="116"/>
        <v>604.04</v>
      </c>
      <c r="Q1863" s="6">
        <f t="shared" si="117"/>
        <v>322.27999999999997</v>
      </c>
      <c r="R1863" s="6">
        <f t="shared" si="118"/>
        <v>281.76</v>
      </c>
      <c r="S1863" s="8">
        <f t="shared" si="119"/>
        <v>0.46645917488908023</v>
      </c>
      <c r="T1863" s="5">
        <f>YEAR(SalesDataTable[[#This Row],[Order Date]])</f>
        <v>2026</v>
      </c>
    </row>
    <row r="1864" spans="1:20" ht="15.6">
      <c r="A1864" s="2">
        <v>1128</v>
      </c>
      <c r="B1864" s="3">
        <v>46275</v>
      </c>
      <c r="C1864" s="13">
        <f>YEAR(SalesDataTable[[#This Row],[Order Date]])</f>
        <v>2026</v>
      </c>
      <c r="D1864" s="4" t="str">
        <f>"Q"&amp;ROUNDUP(MONTH(SalesDataTable[[#This Row],[Order Date]])/3,0)</f>
        <v>Q3</v>
      </c>
      <c r="E1864" s="4" t="str">
        <f>TEXT(SalesDataTable[[#This Row],[Order Date]],"MMM")</f>
        <v>Sep</v>
      </c>
      <c r="F1864" s="4" t="s">
        <v>0</v>
      </c>
      <c r="G1864" s="4" t="s">
        <v>50</v>
      </c>
      <c r="H1864" s="4" t="s">
        <v>28</v>
      </c>
      <c r="I1864" s="4" t="s">
        <v>3</v>
      </c>
      <c r="J1864" s="4" t="s">
        <v>4</v>
      </c>
      <c r="K1864" s="4" t="s">
        <v>22</v>
      </c>
      <c r="L1864" s="9">
        <v>1</v>
      </c>
      <c r="M1864" s="6">
        <v>51.32</v>
      </c>
      <c r="N1864" s="7">
        <v>0.1</v>
      </c>
      <c r="O1864" s="6">
        <v>22.67</v>
      </c>
      <c r="P1864" s="6">
        <f t="shared" si="116"/>
        <v>46.188000000000002</v>
      </c>
      <c r="Q1864" s="6">
        <f t="shared" si="117"/>
        <v>22.67</v>
      </c>
      <c r="R1864" s="6">
        <f t="shared" si="118"/>
        <v>23.518000000000001</v>
      </c>
      <c r="S1864" s="8">
        <f t="shared" si="119"/>
        <v>0.50917987356023209</v>
      </c>
      <c r="T1864" s="5">
        <f>YEAR(SalesDataTable[[#This Row],[Order Date]])</f>
        <v>2026</v>
      </c>
    </row>
    <row r="1865" spans="1:20" ht="15.6">
      <c r="A1865" s="2">
        <v>3548</v>
      </c>
      <c r="B1865" s="3">
        <v>46275</v>
      </c>
      <c r="C1865" s="13">
        <f>YEAR(SalesDataTable[[#This Row],[Order Date]])</f>
        <v>2026</v>
      </c>
      <c r="D1865" s="4" t="str">
        <f>"Q"&amp;ROUNDUP(MONTH(SalesDataTable[[#This Row],[Order Date]])/3,0)</f>
        <v>Q3</v>
      </c>
      <c r="E1865" s="4" t="str">
        <f>TEXT(SalesDataTable[[#This Row],[Order Date]],"MMM")</f>
        <v>Sep</v>
      </c>
      <c r="F1865" s="4" t="s">
        <v>20</v>
      </c>
      <c r="G1865" s="4" t="s">
        <v>31</v>
      </c>
      <c r="H1865" s="4" t="s">
        <v>19</v>
      </c>
      <c r="I1865" s="4" t="s">
        <v>3</v>
      </c>
      <c r="J1865" s="4" t="s">
        <v>9</v>
      </c>
      <c r="K1865" s="4" t="s">
        <v>46</v>
      </c>
      <c r="L1865" s="9">
        <v>2</v>
      </c>
      <c r="M1865" s="6">
        <v>72.61</v>
      </c>
      <c r="N1865" s="7">
        <v>0</v>
      </c>
      <c r="O1865" s="6">
        <v>32.68</v>
      </c>
      <c r="P1865" s="6">
        <f t="shared" si="116"/>
        <v>145.22</v>
      </c>
      <c r="Q1865" s="6">
        <f t="shared" si="117"/>
        <v>65.36</v>
      </c>
      <c r="R1865" s="6">
        <f t="shared" si="118"/>
        <v>79.86</v>
      </c>
      <c r="S1865" s="8">
        <f t="shared" si="119"/>
        <v>0.54992425285773305</v>
      </c>
      <c r="T1865" s="5">
        <f>YEAR(SalesDataTable[[#This Row],[Order Date]])</f>
        <v>2026</v>
      </c>
    </row>
    <row r="1866" spans="1:20" ht="15.6">
      <c r="A1866" s="2">
        <v>242</v>
      </c>
      <c r="B1866" s="3">
        <v>46276</v>
      </c>
      <c r="C1866" s="13">
        <f>YEAR(SalesDataTable[[#This Row],[Order Date]])</f>
        <v>2026</v>
      </c>
      <c r="D1866" s="4" t="str">
        <f>"Q"&amp;ROUNDUP(MONTH(SalesDataTable[[#This Row],[Order Date]])/3,0)</f>
        <v>Q3</v>
      </c>
      <c r="E1866" s="4" t="str">
        <f>TEXT(SalesDataTable[[#This Row],[Order Date]],"MMM")</f>
        <v>Sep</v>
      </c>
      <c r="F1866" s="4" t="s">
        <v>20</v>
      </c>
      <c r="G1866" s="4" t="s">
        <v>47</v>
      </c>
      <c r="H1866" s="4" t="s">
        <v>28</v>
      </c>
      <c r="I1866" s="4" t="s">
        <v>16</v>
      </c>
      <c r="J1866" s="4" t="s">
        <v>34</v>
      </c>
      <c r="K1866" s="4" t="s">
        <v>35</v>
      </c>
      <c r="L1866" s="9">
        <v>5</v>
      </c>
      <c r="M1866" s="6">
        <v>40.94</v>
      </c>
      <c r="N1866" s="7">
        <v>0</v>
      </c>
      <c r="O1866" s="6">
        <v>14.78</v>
      </c>
      <c r="P1866" s="6">
        <f t="shared" si="116"/>
        <v>204.7</v>
      </c>
      <c r="Q1866" s="6">
        <f t="shared" si="117"/>
        <v>73.899999999999991</v>
      </c>
      <c r="R1866" s="6">
        <f t="shared" si="118"/>
        <v>130.80000000000001</v>
      </c>
      <c r="S1866" s="8">
        <f t="shared" si="119"/>
        <v>0.6389838788470934</v>
      </c>
      <c r="T1866" s="5">
        <f>YEAR(SalesDataTable[[#This Row],[Order Date]])</f>
        <v>2026</v>
      </c>
    </row>
    <row r="1867" spans="1:20" ht="15.6">
      <c r="A1867" s="2">
        <v>784</v>
      </c>
      <c r="B1867" s="3">
        <v>46276</v>
      </c>
      <c r="C1867" s="13">
        <f>YEAR(SalesDataTable[[#This Row],[Order Date]])</f>
        <v>2026</v>
      </c>
      <c r="D1867" s="4" t="str">
        <f>"Q"&amp;ROUNDUP(MONTH(SalesDataTable[[#This Row],[Order Date]])/3,0)</f>
        <v>Q3</v>
      </c>
      <c r="E1867" s="4" t="str">
        <f>TEXT(SalesDataTable[[#This Row],[Order Date]],"MMM")</f>
        <v>Sep</v>
      </c>
      <c r="F1867" s="4" t="s">
        <v>11</v>
      </c>
      <c r="G1867" s="4" t="s">
        <v>52</v>
      </c>
      <c r="H1867" s="4" t="s">
        <v>28</v>
      </c>
      <c r="I1867" s="4" t="s">
        <v>13</v>
      </c>
      <c r="J1867" s="4" t="s">
        <v>4</v>
      </c>
      <c r="K1867" s="4" t="s">
        <v>5</v>
      </c>
      <c r="L1867" s="9">
        <v>4</v>
      </c>
      <c r="M1867" s="6">
        <v>81.69</v>
      </c>
      <c r="N1867" s="7">
        <v>0</v>
      </c>
      <c r="O1867" s="6">
        <v>42.23</v>
      </c>
      <c r="P1867" s="6">
        <f t="shared" si="116"/>
        <v>326.76</v>
      </c>
      <c r="Q1867" s="6">
        <f t="shared" si="117"/>
        <v>168.92</v>
      </c>
      <c r="R1867" s="6">
        <f t="shared" si="118"/>
        <v>157.84</v>
      </c>
      <c r="S1867" s="8">
        <f t="shared" si="119"/>
        <v>0.48304566042355246</v>
      </c>
      <c r="T1867" s="5">
        <f>YEAR(SalesDataTable[[#This Row],[Order Date]])</f>
        <v>2026</v>
      </c>
    </row>
    <row r="1868" spans="1:20" ht="15.6">
      <c r="A1868" s="2">
        <v>1535</v>
      </c>
      <c r="B1868" s="3">
        <v>46276</v>
      </c>
      <c r="C1868" s="13">
        <f>YEAR(SalesDataTable[[#This Row],[Order Date]])</f>
        <v>2026</v>
      </c>
      <c r="D1868" s="4" t="str">
        <f>"Q"&amp;ROUNDUP(MONTH(SalesDataTable[[#This Row],[Order Date]])/3,0)</f>
        <v>Q3</v>
      </c>
      <c r="E1868" s="4" t="str">
        <f>TEXT(SalesDataTable[[#This Row],[Order Date]],"MMM")</f>
        <v>Sep</v>
      </c>
      <c r="F1868" s="4" t="s">
        <v>0</v>
      </c>
      <c r="G1868" s="4" t="s">
        <v>50</v>
      </c>
      <c r="H1868" s="4" t="s">
        <v>19</v>
      </c>
      <c r="I1868" s="4" t="s">
        <v>13</v>
      </c>
      <c r="J1868" s="4" t="s">
        <v>4</v>
      </c>
      <c r="K1868" s="4" t="s">
        <v>22</v>
      </c>
      <c r="L1868" s="9">
        <v>1</v>
      </c>
      <c r="M1868" s="6">
        <v>51.25</v>
      </c>
      <c r="N1868" s="7">
        <v>0.05</v>
      </c>
      <c r="O1868" s="6">
        <v>21.99</v>
      </c>
      <c r="P1868" s="6">
        <f t="shared" si="116"/>
        <v>48.6875</v>
      </c>
      <c r="Q1868" s="6">
        <f t="shared" si="117"/>
        <v>21.99</v>
      </c>
      <c r="R1868" s="6">
        <f t="shared" si="118"/>
        <v>26.697500000000002</v>
      </c>
      <c r="S1868" s="8">
        <f t="shared" si="119"/>
        <v>0.54834403080872918</v>
      </c>
      <c r="T1868" s="5">
        <f>YEAR(SalesDataTable[[#This Row],[Order Date]])</f>
        <v>2026</v>
      </c>
    </row>
    <row r="1869" spans="1:20" ht="15.6">
      <c r="A1869" s="2">
        <v>1687</v>
      </c>
      <c r="B1869" s="3">
        <v>46276</v>
      </c>
      <c r="C1869" s="13">
        <f>YEAR(SalesDataTable[[#This Row],[Order Date]])</f>
        <v>2026</v>
      </c>
      <c r="D1869" s="4" t="str">
        <f>"Q"&amp;ROUNDUP(MONTH(SalesDataTable[[#This Row],[Order Date]])/3,0)</f>
        <v>Q3</v>
      </c>
      <c r="E1869" s="4" t="str">
        <f>TEXT(SalesDataTable[[#This Row],[Order Date]],"MMM")</f>
        <v>Sep</v>
      </c>
      <c r="F1869" s="4" t="s">
        <v>11</v>
      </c>
      <c r="G1869" s="4" t="s">
        <v>52</v>
      </c>
      <c r="H1869" s="4" t="s">
        <v>2</v>
      </c>
      <c r="I1869" s="4" t="s">
        <v>3</v>
      </c>
      <c r="J1869" s="4" t="s">
        <v>34</v>
      </c>
      <c r="K1869" s="4" t="s">
        <v>45</v>
      </c>
      <c r="L1869" s="9">
        <v>1</v>
      </c>
      <c r="M1869" s="6">
        <v>50.78</v>
      </c>
      <c r="N1869" s="7">
        <v>0.05</v>
      </c>
      <c r="O1869" s="6">
        <v>22.52</v>
      </c>
      <c r="P1869" s="6">
        <f t="shared" si="116"/>
        <v>48.241</v>
      </c>
      <c r="Q1869" s="6">
        <f t="shared" si="117"/>
        <v>22.52</v>
      </c>
      <c r="R1869" s="6">
        <f t="shared" si="118"/>
        <v>25.721</v>
      </c>
      <c r="S1869" s="8">
        <f t="shared" si="119"/>
        <v>0.5331771729441761</v>
      </c>
      <c r="T1869" s="5">
        <f>YEAR(SalesDataTable[[#This Row],[Order Date]])</f>
        <v>2026</v>
      </c>
    </row>
    <row r="1870" spans="1:20" ht="15.6">
      <c r="A1870" s="2">
        <v>2162</v>
      </c>
      <c r="B1870" s="3">
        <v>46276</v>
      </c>
      <c r="C1870" s="13">
        <f>YEAR(SalesDataTable[[#This Row],[Order Date]])</f>
        <v>2026</v>
      </c>
      <c r="D1870" s="4" t="str">
        <f>"Q"&amp;ROUNDUP(MONTH(SalesDataTable[[#This Row],[Order Date]])/3,0)</f>
        <v>Q3</v>
      </c>
      <c r="E1870" s="4" t="str">
        <f>TEXT(SalesDataTable[[#This Row],[Order Date]],"MMM")</f>
        <v>Sep</v>
      </c>
      <c r="F1870" s="4" t="s">
        <v>6</v>
      </c>
      <c r="G1870" s="4" t="s">
        <v>7</v>
      </c>
      <c r="H1870" s="4" t="s">
        <v>2</v>
      </c>
      <c r="I1870" s="4" t="s">
        <v>13</v>
      </c>
      <c r="J1870" s="4" t="s">
        <v>14</v>
      </c>
      <c r="K1870" s="4" t="s">
        <v>44</v>
      </c>
      <c r="L1870" s="9">
        <v>1</v>
      </c>
      <c r="M1870" s="6">
        <v>133.31</v>
      </c>
      <c r="N1870" s="7">
        <v>0.05</v>
      </c>
      <c r="O1870" s="6">
        <v>67.790000000000006</v>
      </c>
      <c r="P1870" s="6">
        <f t="shared" si="116"/>
        <v>126.64449999999999</v>
      </c>
      <c r="Q1870" s="6">
        <f t="shared" si="117"/>
        <v>67.790000000000006</v>
      </c>
      <c r="R1870" s="6">
        <f t="shared" si="118"/>
        <v>58.854499999999987</v>
      </c>
      <c r="S1870" s="8">
        <f t="shared" si="119"/>
        <v>0.46472211584395684</v>
      </c>
      <c r="T1870" s="5">
        <f>YEAR(SalesDataTable[[#This Row],[Order Date]])</f>
        <v>2026</v>
      </c>
    </row>
    <row r="1871" spans="1:20" ht="15.6">
      <c r="A1871" s="2">
        <v>2307</v>
      </c>
      <c r="B1871" s="3">
        <v>46276</v>
      </c>
      <c r="C1871" s="13">
        <f>YEAR(SalesDataTable[[#This Row],[Order Date]])</f>
        <v>2026</v>
      </c>
      <c r="D1871" s="4" t="str">
        <f>"Q"&amp;ROUNDUP(MONTH(SalesDataTable[[#This Row],[Order Date]])/3,0)</f>
        <v>Q3</v>
      </c>
      <c r="E1871" s="4" t="str">
        <f>TEXT(SalesDataTable[[#This Row],[Order Date]],"MMM")</f>
        <v>Sep</v>
      </c>
      <c r="F1871" s="4" t="s">
        <v>11</v>
      </c>
      <c r="G1871" s="4" t="s">
        <v>12</v>
      </c>
      <c r="H1871" s="4" t="s">
        <v>2</v>
      </c>
      <c r="I1871" s="4" t="s">
        <v>3</v>
      </c>
      <c r="J1871" s="4" t="s">
        <v>14</v>
      </c>
      <c r="K1871" s="4" t="s">
        <v>48</v>
      </c>
      <c r="L1871" s="9">
        <v>1</v>
      </c>
      <c r="M1871" s="6">
        <v>162.06</v>
      </c>
      <c r="N1871" s="7">
        <v>0</v>
      </c>
      <c r="O1871" s="6">
        <v>86.95</v>
      </c>
      <c r="P1871" s="6">
        <f t="shared" si="116"/>
        <v>162.06</v>
      </c>
      <c r="Q1871" s="6">
        <f t="shared" si="117"/>
        <v>86.95</v>
      </c>
      <c r="R1871" s="6">
        <f t="shared" si="118"/>
        <v>75.11</v>
      </c>
      <c r="S1871" s="8">
        <f t="shared" si="119"/>
        <v>0.4634703196347032</v>
      </c>
      <c r="T1871" s="5">
        <f>YEAR(SalesDataTable[[#This Row],[Order Date]])</f>
        <v>2026</v>
      </c>
    </row>
    <row r="1872" spans="1:20" ht="15.6">
      <c r="A1872" s="2">
        <v>3976</v>
      </c>
      <c r="B1872" s="3">
        <v>46276</v>
      </c>
      <c r="C1872" s="13">
        <f>YEAR(SalesDataTable[[#This Row],[Order Date]])</f>
        <v>2026</v>
      </c>
      <c r="D1872" s="4" t="str">
        <f>"Q"&amp;ROUNDUP(MONTH(SalesDataTable[[#This Row],[Order Date]])/3,0)</f>
        <v>Q3</v>
      </c>
      <c r="E1872" s="4" t="str">
        <f>TEXT(SalesDataTable[[#This Row],[Order Date]],"MMM")</f>
        <v>Sep</v>
      </c>
      <c r="F1872" s="4" t="s">
        <v>11</v>
      </c>
      <c r="G1872" s="4" t="s">
        <v>25</v>
      </c>
      <c r="H1872" s="4" t="s">
        <v>19</v>
      </c>
      <c r="I1872" s="4" t="s">
        <v>3</v>
      </c>
      <c r="J1872" s="4" t="s">
        <v>14</v>
      </c>
      <c r="K1872" s="4" t="s">
        <v>15</v>
      </c>
      <c r="L1872" s="9">
        <v>2</v>
      </c>
      <c r="M1872" s="6">
        <v>37.03</v>
      </c>
      <c r="N1872" s="7">
        <v>0.1</v>
      </c>
      <c r="O1872" s="6">
        <v>13.46</v>
      </c>
      <c r="P1872" s="6">
        <f t="shared" si="116"/>
        <v>66.654000000000011</v>
      </c>
      <c r="Q1872" s="6">
        <f t="shared" si="117"/>
        <v>26.92</v>
      </c>
      <c r="R1872" s="6">
        <f t="shared" si="118"/>
        <v>39.734000000000009</v>
      </c>
      <c r="S1872" s="8">
        <f t="shared" si="119"/>
        <v>0.59612326342004984</v>
      </c>
      <c r="T1872" s="5">
        <f>YEAR(SalesDataTable[[#This Row],[Order Date]])</f>
        <v>2026</v>
      </c>
    </row>
    <row r="1873" spans="1:20" ht="15.6">
      <c r="A1873" s="2">
        <v>5066</v>
      </c>
      <c r="B1873" s="3">
        <v>46276</v>
      </c>
      <c r="C1873" s="13">
        <f>YEAR(SalesDataTable[[#This Row],[Order Date]])</f>
        <v>2026</v>
      </c>
      <c r="D1873" s="4" t="str">
        <f>"Q"&amp;ROUNDUP(MONTH(SalesDataTable[[#This Row],[Order Date]])/3,0)</f>
        <v>Q3</v>
      </c>
      <c r="E1873" s="4" t="str">
        <f>TEXT(SalesDataTable[[#This Row],[Order Date]],"MMM")</f>
        <v>Sep</v>
      </c>
      <c r="F1873" s="4" t="s">
        <v>6</v>
      </c>
      <c r="G1873" s="4" t="s">
        <v>41</v>
      </c>
      <c r="H1873" s="4" t="s">
        <v>2</v>
      </c>
      <c r="I1873" s="4" t="s">
        <v>13</v>
      </c>
      <c r="J1873" s="4" t="s">
        <v>23</v>
      </c>
      <c r="K1873" s="4" t="s">
        <v>24</v>
      </c>
      <c r="L1873" s="9">
        <v>1</v>
      </c>
      <c r="M1873" s="6">
        <v>338.01</v>
      </c>
      <c r="N1873" s="7">
        <v>0</v>
      </c>
      <c r="O1873" s="6">
        <v>190.89</v>
      </c>
      <c r="P1873" s="6">
        <f t="shared" si="116"/>
        <v>338.01</v>
      </c>
      <c r="Q1873" s="6">
        <f t="shared" si="117"/>
        <v>190.89</v>
      </c>
      <c r="R1873" s="6">
        <f t="shared" si="118"/>
        <v>147.12</v>
      </c>
      <c r="S1873" s="8">
        <f t="shared" si="119"/>
        <v>0.43525339486997427</v>
      </c>
      <c r="T1873" s="5">
        <f>YEAR(SalesDataTable[[#This Row],[Order Date]])</f>
        <v>2026</v>
      </c>
    </row>
    <row r="1874" spans="1:20" ht="15.6">
      <c r="A1874" s="2">
        <v>78</v>
      </c>
      <c r="B1874" s="3">
        <v>46277</v>
      </c>
      <c r="C1874" s="13">
        <f>YEAR(SalesDataTable[[#This Row],[Order Date]])</f>
        <v>2026</v>
      </c>
      <c r="D1874" s="4" t="str">
        <f>"Q"&amp;ROUNDUP(MONTH(SalesDataTable[[#This Row],[Order Date]])/3,0)</f>
        <v>Q3</v>
      </c>
      <c r="E1874" s="4" t="str">
        <f>TEXT(SalesDataTable[[#This Row],[Order Date]],"MMM")</f>
        <v>Sep</v>
      </c>
      <c r="F1874" s="4" t="s">
        <v>20</v>
      </c>
      <c r="G1874" s="4" t="s">
        <v>47</v>
      </c>
      <c r="H1874" s="4" t="s">
        <v>2</v>
      </c>
      <c r="I1874" s="4" t="s">
        <v>13</v>
      </c>
      <c r="J1874" s="4" t="s">
        <v>34</v>
      </c>
      <c r="K1874" s="4" t="s">
        <v>35</v>
      </c>
      <c r="L1874" s="9">
        <v>5</v>
      </c>
      <c r="M1874" s="6">
        <v>40.78</v>
      </c>
      <c r="N1874" s="7">
        <v>0.05</v>
      </c>
      <c r="O1874" s="6">
        <v>14.94</v>
      </c>
      <c r="P1874" s="6">
        <f t="shared" si="116"/>
        <v>193.70499999999998</v>
      </c>
      <c r="Q1874" s="6">
        <f t="shared" si="117"/>
        <v>74.7</v>
      </c>
      <c r="R1874" s="6">
        <f t="shared" si="118"/>
        <v>119.00499999999998</v>
      </c>
      <c r="S1874" s="8">
        <f t="shared" si="119"/>
        <v>0.61436204537828132</v>
      </c>
      <c r="T1874" s="5">
        <f>YEAR(SalesDataTable[[#This Row],[Order Date]])</f>
        <v>2026</v>
      </c>
    </row>
    <row r="1875" spans="1:20" ht="15.6">
      <c r="A1875" s="2">
        <v>354</v>
      </c>
      <c r="B1875" s="3">
        <v>46277</v>
      </c>
      <c r="C1875" s="13">
        <f>YEAR(SalesDataTable[[#This Row],[Order Date]])</f>
        <v>2026</v>
      </c>
      <c r="D1875" s="4" t="str">
        <f>"Q"&amp;ROUNDUP(MONTH(SalesDataTable[[#This Row],[Order Date]])/3,0)</f>
        <v>Q3</v>
      </c>
      <c r="E1875" s="4" t="str">
        <f>TEXT(SalesDataTable[[#This Row],[Order Date]],"MMM")</f>
        <v>Sep</v>
      </c>
      <c r="F1875" s="4" t="s">
        <v>11</v>
      </c>
      <c r="G1875" s="4" t="s">
        <v>52</v>
      </c>
      <c r="H1875" s="4" t="s">
        <v>2</v>
      </c>
      <c r="I1875" s="4" t="s">
        <v>3</v>
      </c>
      <c r="J1875" s="4" t="s">
        <v>4</v>
      </c>
      <c r="K1875" s="4" t="s">
        <v>22</v>
      </c>
      <c r="L1875" s="9">
        <v>4</v>
      </c>
      <c r="M1875" s="6">
        <v>51.47</v>
      </c>
      <c r="N1875" s="7">
        <v>0</v>
      </c>
      <c r="O1875" s="6">
        <v>21.9</v>
      </c>
      <c r="P1875" s="6">
        <f t="shared" si="116"/>
        <v>205.88</v>
      </c>
      <c r="Q1875" s="6">
        <f t="shared" si="117"/>
        <v>87.6</v>
      </c>
      <c r="R1875" s="6">
        <f t="shared" si="118"/>
        <v>118.28</v>
      </c>
      <c r="S1875" s="8">
        <f t="shared" si="119"/>
        <v>0.57450942296483387</v>
      </c>
      <c r="T1875" s="5">
        <f>YEAR(SalesDataTable[[#This Row],[Order Date]])</f>
        <v>2026</v>
      </c>
    </row>
    <row r="1876" spans="1:20" ht="15.6">
      <c r="A1876" s="2">
        <v>1738</v>
      </c>
      <c r="B1876" s="3">
        <v>46277</v>
      </c>
      <c r="C1876" s="13">
        <f>YEAR(SalesDataTable[[#This Row],[Order Date]])</f>
        <v>2026</v>
      </c>
      <c r="D1876" s="4" t="str">
        <f>"Q"&amp;ROUNDUP(MONTH(SalesDataTable[[#This Row],[Order Date]])/3,0)</f>
        <v>Q3</v>
      </c>
      <c r="E1876" s="4" t="str">
        <f>TEXT(SalesDataTable[[#This Row],[Order Date]],"MMM")</f>
        <v>Sep</v>
      </c>
      <c r="F1876" s="4" t="s">
        <v>0</v>
      </c>
      <c r="G1876" s="4" t="s">
        <v>50</v>
      </c>
      <c r="H1876" s="4" t="s">
        <v>8</v>
      </c>
      <c r="I1876" s="4" t="s">
        <v>16</v>
      </c>
      <c r="J1876" s="4" t="s">
        <v>9</v>
      </c>
      <c r="K1876" s="4" t="s">
        <v>17</v>
      </c>
      <c r="L1876" s="9">
        <v>10</v>
      </c>
      <c r="M1876" s="6">
        <v>144.4</v>
      </c>
      <c r="N1876" s="7">
        <v>0.1</v>
      </c>
      <c r="O1876" s="6">
        <v>81.069999999999993</v>
      </c>
      <c r="P1876" s="6">
        <f t="shared" si="116"/>
        <v>1299.6000000000001</v>
      </c>
      <c r="Q1876" s="6">
        <f t="shared" si="117"/>
        <v>810.69999999999993</v>
      </c>
      <c r="R1876" s="6">
        <f t="shared" si="118"/>
        <v>488.9000000000002</v>
      </c>
      <c r="S1876" s="8">
        <f t="shared" si="119"/>
        <v>0.37619267466912909</v>
      </c>
      <c r="T1876" s="5">
        <f>YEAR(SalesDataTable[[#This Row],[Order Date]])</f>
        <v>2026</v>
      </c>
    </row>
    <row r="1877" spans="1:20" ht="15.6">
      <c r="A1877" s="2">
        <v>1900</v>
      </c>
      <c r="B1877" s="3">
        <v>46277</v>
      </c>
      <c r="C1877" s="13">
        <f>YEAR(SalesDataTable[[#This Row],[Order Date]])</f>
        <v>2026</v>
      </c>
      <c r="D1877" s="4" t="str">
        <f>"Q"&amp;ROUNDUP(MONTH(SalesDataTable[[#This Row],[Order Date]])/3,0)</f>
        <v>Q3</v>
      </c>
      <c r="E1877" s="4" t="str">
        <f>TEXT(SalesDataTable[[#This Row],[Order Date]],"MMM")</f>
        <v>Sep</v>
      </c>
      <c r="F1877" s="4" t="s">
        <v>6</v>
      </c>
      <c r="G1877" s="4" t="s">
        <v>27</v>
      </c>
      <c r="H1877" s="4" t="s">
        <v>19</v>
      </c>
      <c r="I1877" s="4" t="s">
        <v>13</v>
      </c>
      <c r="J1877" s="4" t="s">
        <v>34</v>
      </c>
      <c r="K1877" s="4" t="s">
        <v>45</v>
      </c>
      <c r="L1877" s="9">
        <v>1</v>
      </c>
      <c r="M1877" s="6">
        <v>51.34</v>
      </c>
      <c r="N1877" s="7">
        <v>0.1</v>
      </c>
      <c r="O1877" s="6">
        <v>22.63</v>
      </c>
      <c r="P1877" s="6">
        <f t="shared" si="116"/>
        <v>46.206000000000003</v>
      </c>
      <c r="Q1877" s="6">
        <f t="shared" si="117"/>
        <v>22.63</v>
      </c>
      <c r="R1877" s="6">
        <f t="shared" si="118"/>
        <v>23.576000000000004</v>
      </c>
      <c r="S1877" s="8">
        <f t="shared" si="119"/>
        <v>0.51023676578799293</v>
      </c>
      <c r="T1877" s="5">
        <f>YEAR(SalesDataTable[[#This Row],[Order Date]])</f>
        <v>2026</v>
      </c>
    </row>
    <row r="1878" spans="1:20" ht="15.6">
      <c r="A1878" s="2">
        <v>3375</v>
      </c>
      <c r="B1878" s="3">
        <v>46277</v>
      </c>
      <c r="C1878" s="13">
        <f>YEAR(SalesDataTable[[#This Row],[Order Date]])</f>
        <v>2026</v>
      </c>
      <c r="D1878" s="4" t="str">
        <f>"Q"&amp;ROUNDUP(MONTH(SalesDataTable[[#This Row],[Order Date]])/3,0)</f>
        <v>Q3</v>
      </c>
      <c r="E1878" s="4" t="str">
        <f>TEXT(SalesDataTable[[#This Row],[Order Date]],"MMM")</f>
        <v>Sep</v>
      </c>
      <c r="F1878" s="4" t="s">
        <v>6</v>
      </c>
      <c r="G1878" s="4" t="s">
        <v>7</v>
      </c>
      <c r="H1878" s="4" t="s">
        <v>8</v>
      </c>
      <c r="I1878" s="4" t="s">
        <v>3</v>
      </c>
      <c r="J1878" s="4" t="s">
        <v>14</v>
      </c>
      <c r="K1878" s="4" t="s">
        <v>32</v>
      </c>
      <c r="L1878" s="9">
        <v>6</v>
      </c>
      <c r="M1878" s="6">
        <v>47.72</v>
      </c>
      <c r="N1878" s="7">
        <v>0.1</v>
      </c>
      <c r="O1878" s="6">
        <v>18.41</v>
      </c>
      <c r="P1878" s="6">
        <f t="shared" si="116"/>
        <v>257.68799999999999</v>
      </c>
      <c r="Q1878" s="6">
        <f t="shared" si="117"/>
        <v>110.46000000000001</v>
      </c>
      <c r="R1878" s="6">
        <f t="shared" si="118"/>
        <v>147.22799999999998</v>
      </c>
      <c r="S1878" s="8">
        <f t="shared" si="119"/>
        <v>0.57134208810654741</v>
      </c>
      <c r="T1878" s="5">
        <f>YEAR(SalesDataTable[[#This Row],[Order Date]])</f>
        <v>2026</v>
      </c>
    </row>
    <row r="1879" spans="1:20" ht="15.6">
      <c r="A1879" s="2">
        <v>3567</v>
      </c>
      <c r="B1879" s="3">
        <v>46277</v>
      </c>
      <c r="C1879" s="13">
        <f>YEAR(SalesDataTable[[#This Row],[Order Date]])</f>
        <v>2026</v>
      </c>
      <c r="D1879" s="4" t="str">
        <f>"Q"&amp;ROUNDUP(MONTH(SalesDataTable[[#This Row],[Order Date]])/3,0)</f>
        <v>Q3</v>
      </c>
      <c r="E1879" s="4" t="str">
        <f>TEXT(SalesDataTable[[#This Row],[Order Date]],"MMM")</f>
        <v>Sep</v>
      </c>
      <c r="F1879" s="4" t="s">
        <v>6</v>
      </c>
      <c r="G1879" s="4" t="s">
        <v>41</v>
      </c>
      <c r="H1879" s="4" t="s">
        <v>2</v>
      </c>
      <c r="I1879" s="4" t="s">
        <v>16</v>
      </c>
      <c r="J1879" s="4" t="s">
        <v>23</v>
      </c>
      <c r="K1879" s="4" t="s">
        <v>40</v>
      </c>
      <c r="L1879" s="9">
        <v>1</v>
      </c>
      <c r="M1879" s="6">
        <v>81.489999999999995</v>
      </c>
      <c r="N1879" s="7">
        <v>0.1</v>
      </c>
      <c r="O1879" s="6">
        <v>38.83</v>
      </c>
      <c r="P1879" s="6">
        <f t="shared" si="116"/>
        <v>73.340999999999994</v>
      </c>
      <c r="Q1879" s="6">
        <f t="shared" si="117"/>
        <v>38.83</v>
      </c>
      <c r="R1879" s="6">
        <f t="shared" si="118"/>
        <v>34.510999999999996</v>
      </c>
      <c r="S1879" s="8">
        <f t="shared" si="119"/>
        <v>0.47055535103148305</v>
      </c>
      <c r="T1879" s="5">
        <f>YEAR(SalesDataTable[[#This Row],[Order Date]])</f>
        <v>2026</v>
      </c>
    </row>
    <row r="1880" spans="1:20" ht="15.6">
      <c r="A1880" s="2">
        <v>4106</v>
      </c>
      <c r="B1880" s="3">
        <v>46277</v>
      </c>
      <c r="C1880" s="13">
        <f>YEAR(SalesDataTable[[#This Row],[Order Date]])</f>
        <v>2026</v>
      </c>
      <c r="D1880" s="4" t="str">
        <f>"Q"&amp;ROUNDUP(MONTH(SalesDataTable[[#This Row],[Order Date]])/3,0)</f>
        <v>Q3</v>
      </c>
      <c r="E1880" s="4" t="str">
        <f>TEXT(SalesDataTable[[#This Row],[Order Date]],"MMM")</f>
        <v>Sep</v>
      </c>
      <c r="F1880" s="4" t="s">
        <v>6</v>
      </c>
      <c r="G1880" s="4" t="s">
        <v>27</v>
      </c>
      <c r="H1880" s="4" t="s">
        <v>19</v>
      </c>
      <c r="I1880" s="4" t="s">
        <v>3</v>
      </c>
      <c r="J1880" s="4" t="s">
        <v>4</v>
      </c>
      <c r="K1880" s="4" t="s">
        <v>26</v>
      </c>
      <c r="L1880" s="9">
        <v>2</v>
      </c>
      <c r="M1880" s="6">
        <v>39.700000000000003</v>
      </c>
      <c r="N1880" s="7">
        <v>0</v>
      </c>
      <c r="O1880" s="6">
        <v>16.32</v>
      </c>
      <c r="P1880" s="6">
        <f t="shared" si="116"/>
        <v>79.400000000000006</v>
      </c>
      <c r="Q1880" s="6">
        <f t="shared" si="117"/>
        <v>32.64</v>
      </c>
      <c r="R1880" s="6">
        <f t="shared" si="118"/>
        <v>46.760000000000005</v>
      </c>
      <c r="S1880" s="8">
        <f t="shared" si="119"/>
        <v>0.58891687657430736</v>
      </c>
      <c r="T1880" s="5">
        <f>YEAR(SalesDataTable[[#This Row],[Order Date]])</f>
        <v>2026</v>
      </c>
    </row>
    <row r="1881" spans="1:20" ht="15.6">
      <c r="A1881" s="2">
        <v>4293</v>
      </c>
      <c r="B1881" s="3">
        <v>46277</v>
      </c>
      <c r="C1881" s="13">
        <f>YEAR(SalesDataTable[[#This Row],[Order Date]])</f>
        <v>2026</v>
      </c>
      <c r="D1881" s="4" t="str">
        <f>"Q"&amp;ROUNDUP(MONTH(SalesDataTable[[#This Row],[Order Date]])/3,0)</f>
        <v>Q3</v>
      </c>
      <c r="E1881" s="4" t="str">
        <f>TEXT(SalesDataTable[[#This Row],[Order Date]],"MMM")</f>
        <v>Sep</v>
      </c>
      <c r="F1881" s="4" t="s">
        <v>6</v>
      </c>
      <c r="G1881" s="4" t="s">
        <v>43</v>
      </c>
      <c r="H1881" s="4" t="s">
        <v>8</v>
      </c>
      <c r="I1881" s="4" t="s">
        <v>13</v>
      </c>
      <c r="J1881" s="4" t="s">
        <v>23</v>
      </c>
      <c r="K1881" s="4" t="s">
        <v>24</v>
      </c>
      <c r="L1881" s="9">
        <v>4</v>
      </c>
      <c r="M1881" s="6">
        <v>344.67</v>
      </c>
      <c r="N1881" s="7">
        <v>0.1</v>
      </c>
      <c r="O1881" s="6">
        <v>195.35</v>
      </c>
      <c r="P1881" s="6">
        <f t="shared" si="116"/>
        <v>1240.8120000000001</v>
      </c>
      <c r="Q1881" s="6">
        <f t="shared" si="117"/>
        <v>781.4</v>
      </c>
      <c r="R1881" s="6">
        <f t="shared" si="118"/>
        <v>459.41200000000015</v>
      </c>
      <c r="S1881" s="8">
        <f t="shared" si="119"/>
        <v>0.37025109363868186</v>
      </c>
      <c r="T1881" s="5">
        <f>YEAR(SalesDataTable[[#This Row],[Order Date]])</f>
        <v>2026</v>
      </c>
    </row>
    <row r="1882" spans="1:20" ht="15.6">
      <c r="A1882" s="2">
        <v>4859</v>
      </c>
      <c r="B1882" s="3">
        <v>46277</v>
      </c>
      <c r="C1882" s="13">
        <f>YEAR(SalesDataTable[[#This Row],[Order Date]])</f>
        <v>2026</v>
      </c>
      <c r="D1882" s="4" t="str">
        <f>"Q"&amp;ROUNDUP(MONTH(SalesDataTable[[#This Row],[Order Date]])/3,0)</f>
        <v>Q3</v>
      </c>
      <c r="E1882" s="4" t="str">
        <f>TEXT(SalesDataTable[[#This Row],[Order Date]],"MMM")</f>
        <v>Sep</v>
      </c>
      <c r="F1882" s="4" t="s">
        <v>0</v>
      </c>
      <c r="G1882" s="4" t="s">
        <v>1</v>
      </c>
      <c r="H1882" s="4" t="s">
        <v>2</v>
      </c>
      <c r="I1882" s="4" t="s">
        <v>3</v>
      </c>
      <c r="J1882" s="4" t="s">
        <v>4</v>
      </c>
      <c r="K1882" s="4" t="s">
        <v>5</v>
      </c>
      <c r="L1882" s="9">
        <v>1</v>
      </c>
      <c r="M1882" s="6">
        <v>80.39</v>
      </c>
      <c r="N1882" s="7">
        <v>0</v>
      </c>
      <c r="O1882" s="6">
        <v>42.85</v>
      </c>
      <c r="P1882" s="6">
        <f t="shared" si="116"/>
        <v>80.39</v>
      </c>
      <c r="Q1882" s="6">
        <f t="shared" si="117"/>
        <v>42.85</v>
      </c>
      <c r="R1882" s="6">
        <f t="shared" si="118"/>
        <v>37.54</v>
      </c>
      <c r="S1882" s="8">
        <f t="shared" si="119"/>
        <v>0.46697350416718497</v>
      </c>
      <c r="T1882" s="5">
        <f>YEAR(SalesDataTable[[#This Row],[Order Date]])</f>
        <v>2026</v>
      </c>
    </row>
    <row r="1883" spans="1:20" ht="15.6">
      <c r="A1883" s="2">
        <v>770</v>
      </c>
      <c r="B1883" s="3">
        <v>46278</v>
      </c>
      <c r="C1883" s="13">
        <f>YEAR(SalesDataTable[[#This Row],[Order Date]])</f>
        <v>2026</v>
      </c>
      <c r="D1883" s="4" t="str">
        <f>"Q"&amp;ROUNDUP(MONTH(SalesDataTable[[#This Row],[Order Date]])/3,0)</f>
        <v>Q3</v>
      </c>
      <c r="E1883" s="4" t="str">
        <f>TEXT(SalesDataTable[[#This Row],[Order Date]],"MMM")</f>
        <v>Sep</v>
      </c>
      <c r="F1883" s="4" t="s">
        <v>11</v>
      </c>
      <c r="G1883" s="4" t="s">
        <v>18</v>
      </c>
      <c r="H1883" s="4" t="s">
        <v>19</v>
      </c>
      <c r="I1883" s="4" t="s">
        <v>3</v>
      </c>
      <c r="J1883" s="4" t="s">
        <v>9</v>
      </c>
      <c r="K1883" s="4" t="s">
        <v>17</v>
      </c>
      <c r="L1883" s="9">
        <v>1</v>
      </c>
      <c r="M1883" s="6">
        <v>143.66999999999999</v>
      </c>
      <c r="N1883" s="7">
        <v>0.1</v>
      </c>
      <c r="O1883" s="6">
        <v>79.89</v>
      </c>
      <c r="P1883" s="6">
        <f t="shared" si="116"/>
        <v>129.303</v>
      </c>
      <c r="Q1883" s="6">
        <f t="shared" si="117"/>
        <v>79.89</v>
      </c>
      <c r="R1883" s="6">
        <f t="shared" si="118"/>
        <v>49.412999999999997</v>
      </c>
      <c r="S1883" s="8">
        <f t="shared" si="119"/>
        <v>0.38214890605786406</v>
      </c>
      <c r="T1883" s="5">
        <f>YEAR(SalesDataTable[[#This Row],[Order Date]])</f>
        <v>2026</v>
      </c>
    </row>
    <row r="1884" spans="1:20" ht="15.6">
      <c r="A1884" s="2">
        <v>1375</v>
      </c>
      <c r="B1884" s="3">
        <v>46278</v>
      </c>
      <c r="C1884" s="13">
        <f>YEAR(SalesDataTable[[#This Row],[Order Date]])</f>
        <v>2026</v>
      </c>
      <c r="D1884" s="4" t="str">
        <f>"Q"&amp;ROUNDUP(MONTH(SalesDataTable[[#This Row],[Order Date]])/3,0)</f>
        <v>Q3</v>
      </c>
      <c r="E1884" s="4" t="str">
        <f>TEXT(SalesDataTable[[#This Row],[Order Date]],"MMM")</f>
        <v>Sep</v>
      </c>
      <c r="F1884" s="4" t="s">
        <v>6</v>
      </c>
      <c r="G1884" s="4" t="s">
        <v>43</v>
      </c>
      <c r="H1884" s="4" t="s">
        <v>19</v>
      </c>
      <c r="I1884" s="4" t="s">
        <v>3</v>
      </c>
      <c r="J1884" s="4" t="s">
        <v>14</v>
      </c>
      <c r="K1884" s="4" t="s">
        <v>15</v>
      </c>
      <c r="L1884" s="9">
        <v>1</v>
      </c>
      <c r="M1884" s="6">
        <v>35.86</v>
      </c>
      <c r="N1884" s="7">
        <v>0</v>
      </c>
      <c r="O1884" s="6">
        <v>13.33</v>
      </c>
      <c r="P1884" s="6">
        <f t="shared" si="116"/>
        <v>35.86</v>
      </c>
      <c r="Q1884" s="6">
        <f t="shared" si="117"/>
        <v>13.33</v>
      </c>
      <c r="R1884" s="6">
        <f t="shared" si="118"/>
        <v>22.53</v>
      </c>
      <c r="S1884" s="8">
        <f t="shared" si="119"/>
        <v>0.62827663134411604</v>
      </c>
      <c r="T1884" s="5">
        <f>YEAR(SalesDataTable[[#This Row],[Order Date]])</f>
        <v>2026</v>
      </c>
    </row>
    <row r="1885" spans="1:20" ht="15.6">
      <c r="A1885" s="2">
        <v>2063</v>
      </c>
      <c r="B1885" s="3">
        <v>46278</v>
      </c>
      <c r="C1885" s="13">
        <f>YEAR(SalesDataTable[[#This Row],[Order Date]])</f>
        <v>2026</v>
      </c>
      <c r="D1885" s="4" t="str">
        <f>"Q"&amp;ROUNDUP(MONTH(SalesDataTable[[#This Row],[Order Date]])/3,0)</f>
        <v>Q3</v>
      </c>
      <c r="E1885" s="4" t="str">
        <f>TEXT(SalesDataTable[[#This Row],[Order Date]],"MMM")</f>
        <v>Sep</v>
      </c>
      <c r="F1885" s="4" t="s">
        <v>6</v>
      </c>
      <c r="G1885" s="4" t="s">
        <v>49</v>
      </c>
      <c r="H1885" s="4" t="s">
        <v>19</v>
      </c>
      <c r="I1885" s="4" t="s">
        <v>3</v>
      </c>
      <c r="J1885" s="4" t="s">
        <v>14</v>
      </c>
      <c r="K1885" s="4" t="s">
        <v>44</v>
      </c>
      <c r="L1885" s="9">
        <v>3</v>
      </c>
      <c r="M1885" s="6">
        <v>130.28</v>
      </c>
      <c r="N1885" s="7">
        <v>0.1</v>
      </c>
      <c r="O1885" s="6">
        <v>65.33</v>
      </c>
      <c r="P1885" s="6">
        <f t="shared" si="116"/>
        <v>351.75600000000003</v>
      </c>
      <c r="Q1885" s="6">
        <f t="shared" si="117"/>
        <v>195.99</v>
      </c>
      <c r="R1885" s="6">
        <f t="shared" si="118"/>
        <v>155.76600000000002</v>
      </c>
      <c r="S1885" s="8">
        <f t="shared" si="119"/>
        <v>0.44282400300208102</v>
      </c>
      <c r="T1885" s="5">
        <f>YEAR(SalesDataTable[[#This Row],[Order Date]])</f>
        <v>2026</v>
      </c>
    </row>
    <row r="1886" spans="1:20" ht="15.6">
      <c r="A1886" s="2">
        <v>2563</v>
      </c>
      <c r="B1886" s="3">
        <v>46278</v>
      </c>
      <c r="C1886" s="13">
        <f>YEAR(SalesDataTable[[#This Row],[Order Date]])</f>
        <v>2026</v>
      </c>
      <c r="D1886" s="4" t="str">
        <f>"Q"&amp;ROUNDUP(MONTH(SalesDataTable[[#This Row],[Order Date]])/3,0)</f>
        <v>Q3</v>
      </c>
      <c r="E1886" s="4" t="str">
        <f>TEXT(SalesDataTable[[#This Row],[Order Date]],"MMM")</f>
        <v>Sep</v>
      </c>
      <c r="F1886" s="4" t="s">
        <v>6</v>
      </c>
      <c r="G1886" s="4" t="s">
        <v>27</v>
      </c>
      <c r="H1886" s="4" t="s">
        <v>28</v>
      </c>
      <c r="I1886" s="4" t="s">
        <v>3</v>
      </c>
      <c r="J1886" s="4" t="s">
        <v>9</v>
      </c>
      <c r="K1886" s="4" t="s">
        <v>37</v>
      </c>
      <c r="L1886" s="9">
        <v>1</v>
      </c>
      <c r="M1886" s="6">
        <v>157.88999999999999</v>
      </c>
      <c r="N1886" s="7">
        <v>0.1</v>
      </c>
      <c r="O1886" s="6">
        <v>78.209999999999994</v>
      </c>
      <c r="P1886" s="6">
        <f t="shared" si="116"/>
        <v>142.101</v>
      </c>
      <c r="Q1886" s="6">
        <f t="shared" si="117"/>
        <v>78.209999999999994</v>
      </c>
      <c r="R1886" s="6">
        <f t="shared" si="118"/>
        <v>63.891000000000005</v>
      </c>
      <c r="S1886" s="8">
        <f t="shared" si="119"/>
        <v>0.44961682183798851</v>
      </c>
      <c r="T1886" s="5">
        <f>YEAR(SalesDataTable[[#This Row],[Order Date]])</f>
        <v>2026</v>
      </c>
    </row>
    <row r="1887" spans="1:20" ht="15.6">
      <c r="A1887" s="2">
        <v>2786</v>
      </c>
      <c r="B1887" s="3">
        <v>46278</v>
      </c>
      <c r="C1887" s="13">
        <f>YEAR(SalesDataTable[[#This Row],[Order Date]])</f>
        <v>2026</v>
      </c>
      <c r="D1887" s="4" t="str">
        <f>"Q"&amp;ROUNDUP(MONTH(SalesDataTable[[#This Row],[Order Date]])/3,0)</f>
        <v>Q3</v>
      </c>
      <c r="E1887" s="4" t="str">
        <f>TEXT(SalesDataTable[[#This Row],[Order Date]],"MMM")</f>
        <v>Sep</v>
      </c>
      <c r="F1887" s="4" t="s">
        <v>20</v>
      </c>
      <c r="G1887" s="4" t="s">
        <v>33</v>
      </c>
      <c r="H1887" s="4" t="s">
        <v>2</v>
      </c>
      <c r="I1887" s="4" t="s">
        <v>13</v>
      </c>
      <c r="J1887" s="4" t="s">
        <v>34</v>
      </c>
      <c r="K1887" s="4" t="s">
        <v>35</v>
      </c>
      <c r="L1887" s="9">
        <v>2</v>
      </c>
      <c r="M1887" s="6">
        <v>40.83</v>
      </c>
      <c r="N1887" s="7">
        <v>0</v>
      </c>
      <c r="O1887" s="6">
        <v>14.56</v>
      </c>
      <c r="P1887" s="6">
        <f t="shared" si="116"/>
        <v>81.66</v>
      </c>
      <c r="Q1887" s="6">
        <f t="shared" si="117"/>
        <v>29.12</v>
      </c>
      <c r="R1887" s="6">
        <f t="shared" si="118"/>
        <v>52.539999999999992</v>
      </c>
      <c r="S1887" s="8">
        <f t="shared" si="119"/>
        <v>0.64339946118050451</v>
      </c>
      <c r="T1887" s="5">
        <f>YEAR(SalesDataTable[[#This Row],[Order Date]])</f>
        <v>2026</v>
      </c>
    </row>
    <row r="1888" spans="1:20" ht="15.6">
      <c r="A1888" s="2">
        <v>3269</v>
      </c>
      <c r="B1888" s="3">
        <v>46278</v>
      </c>
      <c r="C1888" s="13">
        <f>YEAR(SalesDataTable[[#This Row],[Order Date]])</f>
        <v>2026</v>
      </c>
      <c r="D1888" s="4" t="str">
        <f>"Q"&amp;ROUNDUP(MONTH(SalesDataTable[[#This Row],[Order Date]])/3,0)</f>
        <v>Q3</v>
      </c>
      <c r="E1888" s="4" t="str">
        <f>TEXT(SalesDataTable[[#This Row],[Order Date]],"MMM")</f>
        <v>Sep</v>
      </c>
      <c r="F1888" s="4" t="s">
        <v>11</v>
      </c>
      <c r="G1888" s="4" t="s">
        <v>52</v>
      </c>
      <c r="H1888" s="4" t="s">
        <v>19</v>
      </c>
      <c r="I1888" s="4" t="s">
        <v>13</v>
      </c>
      <c r="J1888" s="4" t="s">
        <v>34</v>
      </c>
      <c r="K1888" s="4" t="s">
        <v>42</v>
      </c>
      <c r="L1888" s="9">
        <v>2</v>
      </c>
      <c r="M1888" s="6">
        <v>37.119999999999997</v>
      </c>
      <c r="N1888" s="7">
        <v>0</v>
      </c>
      <c r="O1888" s="6">
        <v>14.26</v>
      </c>
      <c r="P1888" s="6">
        <f t="shared" si="116"/>
        <v>74.239999999999995</v>
      </c>
      <c r="Q1888" s="6">
        <f t="shared" si="117"/>
        <v>28.52</v>
      </c>
      <c r="R1888" s="6">
        <f t="shared" si="118"/>
        <v>45.72</v>
      </c>
      <c r="S1888" s="8">
        <f t="shared" si="119"/>
        <v>0.61584051724137934</v>
      </c>
      <c r="T1888" s="5">
        <f>YEAR(SalesDataTable[[#This Row],[Order Date]])</f>
        <v>2026</v>
      </c>
    </row>
    <row r="1889" spans="1:20" ht="15.6">
      <c r="A1889" s="2">
        <v>3346</v>
      </c>
      <c r="B1889" s="3">
        <v>46278</v>
      </c>
      <c r="C1889" s="13">
        <f>YEAR(SalesDataTable[[#This Row],[Order Date]])</f>
        <v>2026</v>
      </c>
      <c r="D1889" s="4" t="str">
        <f>"Q"&amp;ROUNDUP(MONTH(SalesDataTable[[#This Row],[Order Date]])/3,0)</f>
        <v>Q3</v>
      </c>
      <c r="E1889" s="4" t="str">
        <f>TEXT(SalesDataTable[[#This Row],[Order Date]],"MMM")</f>
        <v>Sep</v>
      </c>
      <c r="F1889" s="4" t="s">
        <v>20</v>
      </c>
      <c r="G1889" s="4" t="s">
        <v>33</v>
      </c>
      <c r="H1889" s="4" t="s">
        <v>2</v>
      </c>
      <c r="I1889" s="4" t="s">
        <v>3</v>
      </c>
      <c r="J1889" s="4" t="s">
        <v>23</v>
      </c>
      <c r="K1889" s="4" t="s">
        <v>51</v>
      </c>
      <c r="L1889" s="9">
        <v>2</v>
      </c>
      <c r="M1889" s="6">
        <v>124.04</v>
      </c>
      <c r="N1889" s="7">
        <v>0.05</v>
      </c>
      <c r="O1889" s="6">
        <v>59.29</v>
      </c>
      <c r="P1889" s="6">
        <f t="shared" si="116"/>
        <v>235.67599999999999</v>
      </c>
      <c r="Q1889" s="6">
        <f t="shared" si="117"/>
        <v>118.58</v>
      </c>
      <c r="R1889" s="6">
        <f t="shared" si="118"/>
        <v>117.09599999999999</v>
      </c>
      <c r="S1889" s="8">
        <f t="shared" si="119"/>
        <v>0.49685160983723414</v>
      </c>
      <c r="T1889" s="5">
        <f>YEAR(SalesDataTable[[#This Row],[Order Date]])</f>
        <v>2026</v>
      </c>
    </row>
    <row r="1890" spans="1:20" ht="15.6">
      <c r="A1890" s="2">
        <v>4097</v>
      </c>
      <c r="B1890" s="3">
        <v>46278</v>
      </c>
      <c r="C1890" s="13">
        <f>YEAR(SalesDataTable[[#This Row],[Order Date]])</f>
        <v>2026</v>
      </c>
      <c r="D1890" s="4" t="str">
        <f>"Q"&amp;ROUNDUP(MONTH(SalesDataTable[[#This Row],[Order Date]])/3,0)</f>
        <v>Q3</v>
      </c>
      <c r="E1890" s="4" t="str">
        <f>TEXT(SalesDataTable[[#This Row],[Order Date]],"MMM")</f>
        <v>Sep</v>
      </c>
      <c r="F1890" s="4" t="s">
        <v>6</v>
      </c>
      <c r="G1890" s="4" t="s">
        <v>43</v>
      </c>
      <c r="H1890" s="4" t="s">
        <v>2</v>
      </c>
      <c r="I1890" s="4" t="s">
        <v>3</v>
      </c>
      <c r="J1890" s="4" t="s">
        <v>9</v>
      </c>
      <c r="K1890" s="4" t="s">
        <v>17</v>
      </c>
      <c r="L1890" s="9">
        <v>1</v>
      </c>
      <c r="M1890" s="6">
        <v>142.36000000000001</v>
      </c>
      <c r="N1890" s="7">
        <v>0</v>
      </c>
      <c r="O1890" s="6">
        <v>78.3</v>
      </c>
      <c r="P1890" s="6">
        <f t="shared" si="116"/>
        <v>142.36000000000001</v>
      </c>
      <c r="Q1890" s="6">
        <f t="shared" si="117"/>
        <v>78.3</v>
      </c>
      <c r="R1890" s="6">
        <f t="shared" si="118"/>
        <v>64.060000000000016</v>
      </c>
      <c r="S1890" s="8">
        <f t="shared" si="119"/>
        <v>0.44998595110986239</v>
      </c>
      <c r="T1890" s="5">
        <f>YEAR(SalesDataTable[[#This Row],[Order Date]])</f>
        <v>2026</v>
      </c>
    </row>
    <row r="1891" spans="1:20" ht="15.6">
      <c r="A1891" s="2">
        <v>4208</v>
      </c>
      <c r="B1891" s="3">
        <v>46278</v>
      </c>
      <c r="C1891" s="13">
        <f>YEAR(SalesDataTable[[#This Row],[Order Date]])</f>
        <v>2026</v>
      </c>
      <c r="D1891" s="4" t="str">
        <f>"Q"&amp;ROUNDUP(MONTH(SalesDataTable[[#This Row],[Order Date]])/3,0)</f>
        <v>Q3</v>
      </c>
      <c r="E1891" s="4" t="str">
        <f>TEXT(SalesDataTable[[#This Row],[Order Date]],"MMM")</f>
        <v>Sep</v>
      </c>
      <c r="F1891" s="4" t="s">
        <v>6</v>
      </c>
      <c r="G1891" s="4" t="s">
        <v>43</v>
      </c>
      <c r="H1891" s="4" t="s">
        <v>8</v>
      </c>
      <c r="I1891" s="4" t="s">
        <v>16</v>
      </c>
      <c r="J1891" s="4" t="s">
        <v>4</v>
      </c>
      <c r="K1891" s="4" t="s">
        <v>30</v>
      </c>
      <c r="L1891" s="9">
        <v>6</v>
      </c>
      <c r="M1891" s="6">
        <v>104.11</v>
      </c>
      <c r="N1891" s="7">
        <v>0.1</v>
      </c>
      <c r="O1891" s="6">
        <v>49</v>
      </c>
      <c r="P1891" s="6">
        <f t="shared" si="116"/>
        <v>562.19399999999996</v>
      </c>
      <c r="Q1891" s="6">
        <f t="shared" si="117"/>
        <v>294</v>
      </c>
      <c r="R1891" s="6">
        <f t="shared" si="118"/>
        <v>268.19399999999996</v>
      </c>
      <c r="S1891" s="8">
        <f t="shared" si="119"/>
        <v>0.47704884790659446</v>
      </c>
      <c r="T1891" s="5">
        <f>YEAR(SalesDataTable[[#This Row],[Order Date]])</f>
        <v>2026</v>
      </c>
    </row>
    <row r="1892" spans="1:20" ht="15.6">
      <c r="A1892" s="2">
        <v>4606</v>
      </c>
      <c r="B1892" s="3">
        <v>46278</v>
      </c>
      <c r="C1892" s="13">
        <f>YEAR(SalesDataTable[[#This Row],[Order Date]])</f>
        <v>2026</v>
      </c>
      <c r="D1892" s="4" t="str">
        <f>"Q"&amp;ROUNDUP(MONTH(SalesDataTable[[#This Row],[Order Date]])/3,0)</f>
        <v>Q3</v>
      </c>
      <c r="E1892" s="4" t="str">
        <f>TEXT(SalesDataTable[[#This Row],[Order Date]],"MMM")</f>
        <v>Sep</v>
      </c>
      <c r="F1892" s="4" t="s">
        <v>20</v>
      </c>
      <c r="G1892" s="4" t="s">
        <v>33</v>
      </c>
      <c r="H1892" s="4" t="s">
        <v>2</v>
      </c>
      <c r="I1892" s="4" t="s">
        <v>16</v>
      </c>
      <c r="J1892" s="4" t="s">
        <v>23</v>
      </c>
      <c r="K1892" s="4" t="s">
        <v>24</v>
      </c>
      <c r="L1892" s="9">
        <v>1</v>
      </c>
      <c r="M1892" s="6">
        <v>335.02</v>
      </c>
      <c r="N1892" s="7">
        <v>0.05</v>
      </c>
      <c r="O1892" s="6">
        <v>198.44</v>
      </c>
      <c r="P1892" s="6">
        <f t="shared" si="116"/>
        <v>318.26899999999995</v>
      </c>
      <c r="Q1892" s="6">
        <f t="shared" si="117"/>
        <v>198.44</v>
      </c>
      <c r="R1892" s="6">
        <f t="shared" si="118"/>
        <v>119.82899999999995</v>
      </c>
      <c r="S1892" s="8">
        <f t="shared" si="119"/>
        <v>0.3765022669502841</v>
      </c>
      <c r="T1892" s="5">
        <f>YEAR(SalesDataTable[[#This Row],[Order Date]])</f>
        <v>2026</v>
      </c>
    </row>
    <row r="1893" spans="1:20" ht="15.6">
      <c r="A1893" s="2">
        <v>222</v>
      </c>
      <c r="B1893" s="3">
        <v>46279</v>
      </c>
      <c r="C1893" s="13">
        <f>YEAR(SalesDataTable[[#This Row],[Order Date]])</f>
        <v>2026</v>
      </c>
      <c r="D1893" s="4" t="str">
        <f>"Q"&amp;ROUNDUP(MONTH(SalesDataTable[[#This Row],[Order Date]])/3,0)</f>
        <v>Q3</v>
      </c>
      <c r="E1893" s="4" t="str">
        <f>TEXT(SalesDataTable[[#This Row],[Order Date]],"MMM")</f>
        <v>Sep</v>
      </c>
      <c r="F1893" s="4" t="s">
        <v>6</v>
      </c>
      <c r="G1893" s="4" t="s">
        <v>43</v>
      </c>
      <c r="H1893" s="4" t="s">
        <v>2</v>
      </c>
      <c r="I1893" s="4" t="s">
        <v>3</v>
      </c>
      <c r="J1893" s="4" t="s">
        <v>4</v>
      </c>
      <c r="K1893" s="4" t="s">
        <v>22</v>
      </c>
      <c r="L1893" s="9">
        <v>2</v>
      </c>
      <c r="M1893" s="6">
        <v>49.69</v>
      </c>
      <c r="N1893" s="7">
        <v>0.05</v>
      </c>
      <c r="O1893" s="6">
        <v>22.55</v>
      </c>
      <c r="P1893" s="6">
        <f t="shared" si="116"/>
        <v>94.410999999999987</v>
      </c>
      <c r="Q1893" s="6">
        <f t="shared" si="117"/>
        <v>45.1</v>
      </c>
      <c r="R1893" s="6">
        <f t="shared" si="118"/>
        <v>49.310999999999986</v>
      </c>
      <c r="S1893" s="8">
        <f t="shared" si="119"/>
        <v>0.52230142674052804</v>
      </c>
      <c r="T1893" s="5">
        <f>YEAR(SalesDataTable[[#This Row],[Order Date]])</f>
        <v>2026</v>
      </c>
    </row>
    <row r="1894" spans="1:20" ht="15.6">
      <c r="A1894" s="2">
        <v>241</v>
      </c>
      <c r="B1894" s="3">
        <v>46279</v>
      </c>
      <c r="C1894" s="13">
        <f>YEAR(SalesDataTable[[#This Row],[Order Date]])</f>
        <v>2026</v>
      </c>
      <c r="D1894" s="4" t="str">
        <f>"Q"&amp;ROUNDUP(MONTH(SalesDataTable[[#This Row],[Order Date]])/3,0)</f>
        <v>Q3</v>
      </c>
      <c r="E1894" s="4" t="str">
        <f>TEXT(SalesDataTable[[#This Row],[Order Date]],"MMM")</f>
        <v>Sep</v>
      </c>
      <c r="F1894" s="4" t="s">
        <v>11</v>
      </c>
      <c r="G1894" s="4" t="s">
        <v>25</v>
      </c>
      <c r="H1894" s="4" t="s">
        <v>2</v>
      </c>
      <c r="I1894" s="4" t="s">
        <v>3</v>
      </c>
      <c r="J1894" s="4" t="s">
        <v>4</v>
      </c>
      <c r="K1894" s="4" t="s">
        <v>22</v>
      </c>
      <c r="L1894" s="9">
        <v>4</v>
      </c>
      <c r="M1894" s="6">
        <v>50.5</v>
      </c>
      <c r="N1894" s="7">
        <v>0</v>
      </c>
      <c r="O1894" s="6">
        <v>23.02</v>
      </c>
      <c r="P1894" s="6">
        <f t="shared" si="116"/>
        <v>202</v>
      </c>
      <c r="Q1894" s="6">
        <f t="shared" si="117"/>
        <v>92.08</v>
      </c>
      <c r="R1894" s="6">
        <f t="shared" si="118"/>
        <v>109.92</v>
      </c>
      <c r="S1894" s="8">
        <f t="shared" si="119"/>
        <v>0.5441584158415842</v>
      </c>
      <c r="T1894" s="5">
        <f>YEAR(SalesDataTable[[#This Row],[Order Date]])</f>
        <v>2026</v>
      </c>
    </row>
    <row r="1895" spans="1:20" ht="15.6">
      <c r="A1895" s="2">
        <v>753</v>
      </c>
      <c r="B1895" s="3">
        <v>46279</v>
      </c>
      <c r="C1895" s="13">
        <f>YEAR(SalesDataTable[[#This Row],[Order Date]])</f>
        <v>2026</v>
      </c>
      <c r="D1895" s="4" t="str">
        <f>"Q"&amp;ROUNDUP(MONTH(SalesDataTable[[#This Row],[Order Date]])/3,0)</f>
        <v>Q3</v>
      </c>
      <c r="E1895" s="4" t="str">
        <f>TEXT(SalesDataTable[[#This Row],[Order Date]],"MMM")</f>
        <v>Sep</v>
      </c>
      <c r="F1895" s="4" t="s">
        <v>20</v>
      </c>
      <c r="G1895" s="4" t="s">
        <v>21</v>
      </c>
      <c r="H1895" s="4" t="s">
        <v>19</v>
      </c>
      <c r="I1895" s="4" t="s">
        <v>3</v>
      </c>
      <c r="J1895" s="4" t="s">
        <v>14</v>
      </c>
      <c r="K1895" s="4" t="s">
        <v>32</v>
      </c>
      <c r="L1895" s="9">
        <v>1</v>
      </c>
      <c r="M1895" s="6">
        <v>47.55</v>
      </c>
      <c r="N1895" s="7">
        <v>0.05</v>
      </c>
      <c r="O1895" s="6">
        <v>18.350000000000001</v>
      </c>
      <c r="P1895" s="6">
        <f t="shared" si="116"/>
        <v>45.172499999999992</v>
      </c>
      <c r="Q1895" s="6">
        <f t="shared" si="117"/>
        <v>18.350000000000001</v>
      </c>
      <c r="R1895" s="6">
        <f t="shared" si="118"/>
        <v>26.822499999999991</v>
      </c>
      <c r="S1895" s="8">
        <f t="shared" si="119"/>
        <v>0.5937794011843488</v>
      </c>
      <c r="T1895" s="5">
        <f>YEAR(SalesDataTable[[#This Row],[Order Date]])</f>
        <v>2026</v>
      </c>
    </row>
    <row r="1896" spans="1:20" ht="15.6">
      <c r="A1896" s="2">
        <v>2530</v>
      </c>
      <c r="B1896" s="3">
        <v>46279</v>
      </c>
      <c r="C1896" s="13">
        <f>YEAR(SalesDataTable[[#This Row],[Order Date]])</f>
        <v>2026</v>
      </c>
      <c r="D1896" s="4" t="str">
        <f>"Q"&amp;ROUNDUP(MONTH(SalesDataTable[[#This Row],[Order Date]])/3,0)</f>
        <v>Q3</v>
      </c>
      <c r="E1896" s="4" t="str">
        <f>TEXT(SalesDataTable[[#This Row],[Order Date]],"MMM")</f>
        <v>Sep</v>
      </c>
      <c r="F1896" s="4" t="s">
        <v>20</v>
      </c>
      <c r="G1896" s="4" t="s">
        <v>31</v>
      </c>
      <c r="H1896" s="4" t="s">
        <v>2</v>
      </c>
      <c r="I1896" s="4" t="s">
        <v>13</v>
      </c>
      <c r="J1896" s="4" t="s">
        <v>14</v>
      </c>
      <c r="K1896" s="4" t="s">
        <v>32</v>
      </c>
      <c r="L1896" s="9">
        <v>6</v>
      </c>
      <c r="M1896" s="6">
        <v>46.16</v>
      </c>
      <c r="N1896" s="7">
        <v>0.1</v>
      </c>
      <c r="O1896" s="6">
        <v>18.39</v>
      </c>
      <c r="P1896" s="6">
        <f t="shared" si="116"/>
        <v>249.26399999999998</v>
      </c>
      <c r="Q1896" s="6">
        <f t="shared" si="117"/>
        <v>110.34</v>
      </c>
      <c r="R1896" s="6">
        <f t="shared" si="118"/>
        <v>138.92399999999998</v>
      </c>
      <c r="S1896" s="8">
        <f t="shared" si="119"/>
        <v>0.55733679953783932</v>
      </c>
      <c r="T1896" s="5">
        <f>YEAR(SalesDataTable[[#This Row],[Order Date]])</f>
        <v>2026</v>
      </c>
    </row>
    <row r="1897" spans="1:20" ht="15.6">
      <c r="A1897" s="2">
        <v>572</v>
      </c>
      <c r="B1897" s="3">
        <v>46280</v>
      </c>
      <c r="C1897" s="13">
        <f>YEAR(SalesDataTable[[#This Row],[Order Date]])</f>
        <v>2026</v>
      </c>
      <c r="D1897" s="4" t="str">
        <f>"Q"&amp;ROUNDUP(MONTH(SalesDataTable[[#This Row],[Order Date]])/3,0)</f>
        <v>Q3</v>
      </c>
      <c r="E1897" s="4" t="str">
        <f>TEXT(SalesDataTable[[#This Row],[Order Date]],"MMM")</f>
        <v>Sep</v>
      </c>
      <c r="F1897" s="4" t="s">
        <v>0</v>
      </c>
      <c r="G1897" s="4" t="s">
        <v>50</v>
      </c>
      <c r="H1897" s="4" t="s">
        <v>19</v>
      </c>
      <c r="I1897" s="4" t="s">
        <v>3</v>
      </c>
      <c r="J1897" s="4" t="s">
        <v>14</v>
      </c>
      <c r="K1897" s="4" t="s">
        <v>44</v>
      </c>
      <c r="L1897" s="9">
        <v>2</v>
      </c>
      <c r="M1897" s="6">
        <v>135.79</v>
      </c>
      <c r="N1897" s="7">
        <v>0.05</v>
      </c>
      <c r="O1897" s="6">
        <v>66.53</v>
      </c>
      <c r="P1897" s="6">
        <f t="shared" si="116"/>
        <v>258.00099999999998</v>
      </c>
      <c r="Q1897" s="6">
        <f t="shared" si="117"/>
        <v>133.06</v>
      </c>
      <c r="R1897" s="6">
        <f t="shared" si="118"/>
        <v>124.94099999999997</v>
      </c>
      <c r="S1897" s="8">
        <f t="shared" si="119"/>
        <v>0.48426556486215167</v>
      </c>
      <c r="T1897" s="5">
        <f>YEAR(SalesDataTable[[#This Row],[Order Date]])</f>
        <v>2026</v>
      </c>
    </row>
    <row r="1898" spans="1:20" ht="15.6">
      <c r="A1898" s="2">
        <v>874</v>
      </c>
      <c r="B1898" s="3">
        <v>46280</v>
      </c>
      <c r="C1898" s="13">
        <f>YEAR(SalesDataTable[[#This Row],[Order Date]])</f>
        <v>2026</v>
      </c>
      <c r="D1898" s="4" t="str">
        <f>"Q"&amp;ROUNDUP(MONTH(SalesDataTable[[#This Row],[Order Date]])/3,0)</f>
        <v>Q3</v>
      </c>
      <c r="E1898" s="4" t="str">
        <f>TEXT(SalesDataTable[[#This Row],[Order Date]],"MMM")</f>
        <v>Sep</v>
      </c>
      <c r="F1898" s="4" t="s">
        <v>0</v>
      </c>
      <c r="G1898" s="4" t="s">
        <v>50</v>
      </c>
      <c r="H1898" s="4" t="s">
        <v>2</v>
      </c>
      <c r="I1898" s="4" t="s">
        <v>3</v>
      </c>
      <c r="J1898" s="4" t="s">
        <v>9</v>
      </c>
      <c r="K1898" s="4" t="s">
        <v>17</v>
      </c>
      <c r="L1898" s="9">
        <v>2</v>
      </c>
      <c r="M1898" s="6">
        <v>141.91999999999999</v>
      </c>
      <c r="N1898" s="7">
        <v>0</v>
      </c>
      <c r="O1898" s="6">
        <v>79.900000000000006</v>
      </c>
      <c r="P1898" s="6">
        <f t="shared" si="116"/>
        <v>283.83999999999997</v>
      </c>
      <c r="Q1898" s="6">
        <f t="shared" si="117"/>
        <v>159.80000000000001</v>
      </c>
      <c r="R1898" s="6">
        <f t="shared" si="118"/>
        <v>124.03999999999996</v>
      </c>
      <c r="S1898" s="8">
        <f t="shared" si="119"/>
        <v>0.43700676437429531</v>
      </c>
      <c r="T1898" s="5">
        <f>YEAR(SalesDataTable[[#This Row],[Order Date]])</f>
        <v>2026</v>
      </c>
    </row>
    <row r="1899" spans="1:20" ht="15.6">
      <c r="A1899" s="2">
        <v>937</v>
      </c>
      <c r="B1899" s="3">
        <v>46280</v>
      </c>
      <c r="C1899" s="13">
        <f>YEAR(SalesDataTable[[#This Row],[Order Date]])</f>
        <v>2026</v>
      </c>
      <c r="D1899" s="4" t="str">
        <f>"Q"&amp;ROUNDUP(MONTH(SalesDataTable[[#This Row],[Order Date]])/3,0)</f>
        <v>Q3</v>
      </c>
      <c r="E1899" s="4" t="str">
        <f>TEXT(SalesDataTable[[#This Row],[Order Date]],"MMM")</f>
        <v>Sep</v>
      </c>
      <c r="F1899" s="4" t="s">
        <v>20</v>
      </c>
      <c r="G1899" s="4" t="s">
        <v>21</v>
      </c>
      <c r="H1899" s="4" t="s">
        <v>28</v>
      </c>
      <c r="I1899" s="4" t="s">
        <v>16</v>
      </c>
      <c r="J1899" s="4" t="s">
        <v>9</v>
      </c>
      <c r="K1899" s="4" t="s">
        <v>17</v>
      </c>
      <c r="L1899" s="9">
        <v>1</v>
      </c>
      <c r="M1899" s="6">
        <v>146.41</v>
      </c>
      <c r="N1899" s="7">
        <v>0.15</v>
      </c>
      <c r="O1899" s="6">
        <v>80.87</v>
      </c>
      <c r="P1899" s="6">
        <f t="shared" si="116"/>
        <v>124.4485</v>
      </c>
      <c r="Q1899" s="6">
        <f t="shared" si="117"/>
        <v>80.87</v>
      </c>
      <c r="R1899" s="6">
        <f t="shared" si="118"/>
        <v>43.578499999999991</v>
      </c>
      <c r="S1899" s="8">
        <f t="shared" si="119"/>
        <v>0.35017296311325563</v>
      </c>
      <c r="T1899" s="5">
        <f>YEAR(SalesDataTable[[#This Row],[Order Date]])</f>
        <v>2026</v>
      </c>
    </row>
    <row r="1900" spans="1:20" ht="15.6">
      <c r="A1900" s="2">
        <v>1229</v>
      </c>
      <c r="B1900" s="3">
        <v>46280</v>
      </c>
      <c r="C1900" s="13">
        <f>YEAR(SalesDataTable[[#This Row],[Order Date]])</f>
        <v>2026</v>
      </c>
      <c r="D1900" s="4" t="str">
        <f>"Q"&amp;ROUNDUP(MONTH(SalesDataTable[[#This Row],[Order Date]])/3,0)</f>
        <v>Q3</v>
      </c>
      <c r="E1900" s="4" t="str">
        <f>TEXT(SalesDataTable[[#This Row],[Order Date]],"MMM")</f>
        <v>Sep</v>
      </c>
      <c r="F1900" s="4" t="s">
        <v>6</v>
      </c>
      <c r="G1900" s="4" t="s">
        <v>7</v>
      </c>
      <c r="H1900" s="4" t="s">
        <v>28</v>
      </c>
      <c r="I1900" s="4" t="s">
        <v>13</v>
      </c>
      <c r="J1900" s="4" t="s">
        <v>4</v>
      </c>
      <c r="K1900" s="4" t="s">
        <v>26</v>
      </c>
      <c r="L1900" s="9">
        <v>5</v>
      </c>
      <c r="M1900" s="6">
        <v>40.17</v>
      </c>
      <c r="N1900" s="7">
        <v>0</v>
      </c>
      <c r="O1900" s="6">
        <v>16.27</v>
      </c>
      <c r="P1900" s="6">
        <f t="shared" si="116"/>
        <v>200.85000000000002</v>
      </c>
      <c r="Q1900" s="6">
        <f t="shared" si="117"/>
        <v>81.349999999999994</v>
      </c>
      <c r="R1900" s="6">
        <f t="shared" si="118"/>
        <v>119.50000000000003</v>
      </c>
      <c r="S1900" s="8">
        <f t="shared" si="119"/>
        <v>0.59497137167040082</v>
      </c>
      <c r="T1900" s="5">
        <f>YEAR(SalesDataTable[[#This Row],[Order Date]])</f>
        <v>2026</v>
      </c>
    </row>
    <row r="1901" spans="1:20" ht="15.6">
      <c r="A1901" s="2">
        <v>2186</v>
      </c>
      <c r="B1901" s="3">
        <v>46280</v>
      </c>
      <c r="C1901" s="13">
        <f>YEAR(SalesDataTable[[#This Row],[Order Date]])</f>
        <v>2026</v>
      </c>
      <c r="D1901" s="4" t="str">
        <f>"Q"&amp;ROUNDUP(MONTH(SalesDataTable[[#This Row],[Order Date]])/3,0)</f>
        <v>Q3</v>
      </c>
      <c r="E1901" s="4" t="str">
        <f>TEXT(SalesDataTable[[#This Row],[Order Date]],"MMM")</f>
        <v>Sep</v>
      </c>
      <c r="F1901" s="4" t="s">
        <v>11</v>
      </c>
      <c r="G1901" s="4" t="s">
        <v>12</v>
      </c>
      <c r="H1901" s="4" t="s">
        <v>2</v>
      </c>
      <c r="I1901" s="4" t="s">
        <v>3</v>
      </c>
      <c r="J1901" s="4" t="s">
        <v>9</v>
      </c>
      <c r="K1901" s="4" t="s">
        <v>10</v>
      </c>
      <c r="L1901" s="9">
        <v>2</v>
      </c>
      <c r="M1901" s="6">
        <v>91.6</v>
      </c>
      <c r="N1901" s="7">
        <v>0</v>
      </c>
      <c r="O1901" s="6">
        <v>46.54</v>
      </c>
      <c r="P1901" s="6">
        <f t="shared" si="116"/>
        <v>183.2</v>
      </c>
      <c r="Q1901" s="6">
        <f t="shared" si="117"/>
        <v>93.08</v>
      </c>
      <c r="R1901" s="6">
        <f t="shared" si="118"/>
        <v>90.11999999999999</v>
      </c>
      <c r="S1901" s="8">
        <f t="shared" si="119"/>
        <v>0.49192139737991264</v>
      </c>
      <c r="T1901" s="5">
        <f>YEAR(SalesDataTable[[#This Row],[Order Date]])</f>
        <v>2026</v>
      </c>
    </row>
    <row r="1902" spans="1:20" ht="15.6">
      <c r="A1902" s="2">
        <v>2922</v>
      </c>
      <c r="B1902" s="3">
        <v>46280</v>
      </c>
      <c r="C1902" s="13">
        <f>YEAR(SalesDataTable[[#This Row],[Order Date]])</f>
        <v>2026</v>
      </c>
      <c r="D1902" s="4" t="str">
        <f>"Q"&amp;ROUNDUP(MONTH(SalesDataTable[[#This Row],[Order Date]])/3,0)</f>
        <v>Q3</v>
      </c>
      <c r="E1902" s="4" t="str">
        <f>TEXT(SalesDataTable[[#This Row],[Order Date]],"MMM")</f>
        <v>Sep</v>
      </c>
      <c r="F1902" s="4" t="s">
        <v>11</v>
      </c>
      <c r="G1902" s="4" t="s">
        <v>12</v>
      </c>
      <c r="H1902" s="4" t="s">
        <v>2</v>
      </c>
      <c r="I1902" s="4" t="s">
        <v>13</v>
      </c>
      <c r="J1902" s="4" t="s">
        <v>34</v>
      </c>
      <c r="K1902" s="4" t="s">
        <v>38</v>
      </c>
      <c r="L1902" s="9">
        <v>4</v>
      </c>
      <c r="M1902" s="6">
        <v>121.47</v>
      </c>
      <c r="N1902" s="7">
        <v>0.05</v>
      </c>
      <c r="O1902" s="6">
        <v>67.650000000000006</v>
      </c>
      <c r="P1902" s="6">
        <f t="shared" si="116"/>
        <v>461.58599999999996</v>
      </c>
      <c r="Q1902" s="6">
        <f t="shared" si="117"/>
        <v>270.60000000000002</v>
      </c>
      <c r="R1902" s="6">
        <f t="shared" si="118"/>
        <v>190.98599999999993</v>
      </c>
      <c r="S1902" s="8">
        <f t="shared" si="119"/>
        <v>0.41376038268058379</v>
      </c>
      <c r="T1902" s="5">
        <f>YEAR(SalesDataTable[[#This Row],[Order Date]])</f>
        <v>2026</v>
      </c>
    </row>
    <row r="1903" spans="1:20" ht="15.6">
      <c r="A1903" s="2">
        <v>3140</v>
      </c>
      <c r="B1903" s="3">
        <v>46280</v>
      </c>
      <c r="C1903" s="13">
        <f>YEAR(SalesDataTable[[#This Row],[Order Date]])</f>
        <v>2026</v>
      </c>
      <c r="D1903" s="4" t="str">
        <f>"Q"&amp;ROUNDUP(MONTH(SalesDataTable[[#This Row],[Order Date]])/3,0)</f>
        <v>Q3</v>
      </c>
      <c r="E1903" s="4" t="str">
        <f>TEXT(SalesDataTable[[#This Row],[Order Date]],"MMM")</f>
        <v>Sep</v>
      </c>
      <c r="F1903" s="4" t="s">
        <v>6</v>
      </c>
      <c r="G1903" s="4" t="s">
        <v>43</v>
      </c>
      <c r="H1903" s="4" t="s">
        <v>28</v>
      </c>
      <c r="I1903" s="4" t="s">
        <v>13</v>
      </c>
      <c r="J1903" s="4" t="s">
        <v>23</v>
      </c>
      <c r="K1903" s="4" t="s">
        <v>51</v>
      </c>
      <c r="L1903" s="9">
        <v>2</v>
      </c>
      <c r="M1903" s="6">
        <v>122.69</v>
      </c>
      <c r="N1903" s="7">
        <v>0</v>
      </c>
      <c r="O1903" s="6">
        <v>61.4</v>
      </c>
      <c r="P1903" s="6">
        <f t="shared" si="116"/>
        <v>245.38</v>
      </c>
      <c r="Q1903" s="6">
        <f t="shared" si="117"/>
        <v>122.8</v>
      </c>
      <c r="R1903" s="6">
        <f t="shared" si="118"/>
        <v>122.58</v>
      </c>
      <c r="S1903" s="8">
        <f t="shared" si="119"/>
        <v>0.49955171570625151</v>
      </c>
      <c r="T1903" s="5">
        <f>YEAR(SalesDataTable[[#This Row],[Order Date]])</f>
        <v>2026</v>
      </c>
    </row>
    <row r="1904" spans="1:20" ht="15.6">
      <c r="A1904" s="2">
        <v>3369</v>
      </c>
      <c r="B1904" s="3">
        <v>46280</v>
      </c>
      <c r="C1904" s="13">
        <f>YEAR(SalesDataTable[[#This Row],[Order Date]])</f>
        <v>2026</v>
      </c>
      <c r="D1904" s="4" t="str">
        <f>"Q"&amp;ROUNDUP(MONTH(SalesDataTable[[#This Row],[Order Date]])/3,0)</f>
        <v>Q3</v>
      </c>
      <c r="E1904" s="4" t="str">
        <f>TEXT(SalesDataTable[[#This Row],[Order Date]],"MMM")</f>
        <v>Sep</v>
      </c>
      <c r="F1904" s="4" t="s">
        <v>6</v>
      </c>
      <c r="G1904" s="4" t="s">
        <v>43</v>
      </c>
      <c r="H1904" s="4" t="s">
        <v>28</v>
      </c>
      <c r="I1904" s="4" t="s">
        <v>13</v>
      </c>
      <c r="J1904" s="4" t="s">
        <v>14</v>
      </c>
      <c r="K1904" s="4" t="s">
        <v>32</v>
      </c>
      <c r="L1904" s="9">
        <v>1</v>
      </c>
      <c r="M1904" s="6">
        <v>45.59</v>
      </c>
      <c r="N1904" s="7">
        <v>0</v>
      </c>
      <c r="O1904" s="6">
        <v>18.28</v>
      </c>
      <c r="P1904" s="6">
        <f t="shared" si="116"/>
        <v>45.59</v>
      </c>
      <c r="Q1904" s="6">
        <f t="shared" si="117"/>
        <v>18.28</v>
      </c>
      <c r="R1904" s="6">
        <f t="shared" si="118"/>
        <v>27.310000000000002</v>
      </c>
      <c r="S1904" s="8">
        <f t="shared" si="119"/>
        <v>0.59903487606931349</v>
      </c>
      <c r="T1904" s="5">
        <f>YEAR(SalesDataTable[[#This Row],[Order Date]])</f>
        <v>2026</v>
      </c>
    </row>
    <row r="1905" spans="1:20" ht="15.6">
      <c r="A1905" s="2">
        <v>4865</v>
      </c>
      <c r="B1905" s="3">
        <v>46280</v>
      </c>
      <c r="C1905" s="13">
        <f>YEAR(SalesDataTable[[#This Row],[Order Date]])</f>
        <v>2026</v>
      </c>
      <c r="D1905" s="4" t="str">
        <f>"Q"&amp;ROUNDUP(MONTH(SalesDataTable[[#This Row],[Order Date]])/3,0)</f>
        <v>Q3</v>
      </c>
      <c r="E1905" s="4" t="str">
        <f>TEXT(SalesDataTable[[#This Row],[Order Date]],"MMM")</f>
        <v>Sep</v>
      </c>
      <c r="F1905" s="4" t="s">
        <v>20</v>
      </c>
      <c r="G1905" s="4" t="s">
        <v>21</v>
      </c>
      <c r="H1905" s="4" t="s">
        <v>2</v>
      </c>
      <c r="I1905" s="4" t="s">
        <v>3</v>
      </c>
      <c r="J1905" s="4" t="s">
        <v>4</v>
      </c>
      <c r="K1905" s="4" t="s">
        <v>5</v>
      </c>
      <c r="L1905" s="9">
        <v>1</v>
      </c>
      <c r="M1905" s="6">
        <v>83.8</v>
      </c>
      <c r="N1905" s="7">
        <v>0</v>
      </c>
      <c r="O1905" s="6">
        <v>42.23</v>
      </c>
      <c r="P1905" s="6">
        <f t="shared" si="116"/>
        <v>83.8</v>
      </c>
      <c r="Q1905" s="6">
        <f t="shared" si="117"/>
        <v>42.23</v>
      </c>
      <c r="R1905" s="6">
        <f t="shared" si="118"/>
        <v>41.57</v>
      </c>
      <c r="S1905" s="8">
        <f t="shared" si="119"/>
        <v>0.49606205250596663</v>
      </c>
      <c r="T1905" s="5">
        <f>YEAR(SalesDataTable[[#This Row],[Order Date]])</f>
        <v>2026</v>
      </c>
    </row>
    <row r="1906" spans="1:20" ht="15.6">
      <c r="A1906" s="2">
        <v>103</v>
      </c>
      <c r="B1906" s="3">
        <v>46281</v>
      </c>
      <c r="C1906" s="13">
        <f>YEAR(SalesDataTable[[#This Row],[Order Date]])</f>
        <v>2026</v>
      </c>
      <c r="D1906" s="4" t="str">
        <f>"Q"&amp;ROUNDUP(MONTH(SalesDataTable[[#This Row],[Order Date]])/3,0)</f>
        <v>Q3</v>
      </c>
      <c r="E1906" s="4" t="str">
        <f>TEXT(SalesDataTable[[#This Row],[Order Date]],"MMM")</f>
        <v>Sep</v>
      </c>
      <c r="F1906" s="4" t="s">
        <v>11</v>
      </c>
      <c r="G1906" s="4" t="s">
        <v>18</v>
      </c>
      <c r="H1906" s="4" t="s">
        <v>2</v>
      </c>
      <c r="I1906" s="4" t="s">
        <v>13</v>
      </c>
      <c r="J1906" s="4" t="s">
        <v>14</v>
      </c>
      <c r="K1906" s="4" t="s">
        <v>44</v>
      </c>
      <c r="L1906" s="9">
        <v>1</v>
      </c>
      <c r="M1906" s="6">
        <v>132.58000000000001</v>
      </c>
      <c r="N1906" s="7">
        <v>0.15</v>
      </c>
      <c r="O1906" s="6">
        <v>67.62</v>
      </c>
      <c r="P1906" s="6">
        <f t="shared" si="116"/>
        <v>112.69300000000001</v>
      </c>
      <c r="Q1906" s="6">
        <f t="shared" si="117"/>
        <v>67.62</v>
      </c>
      <c r="R1906" s="6">
        <f t="shared" si="118"/>
        <v>45.073000000000008</v>
      </c>
      <c r="S1906" s="8">
        <f t="shared" si="119"/>
        <v>0.39996273060438536</v>
      </c>
      <c r="T1906" s="5">
        <f>YEAR(SalesDataTable[[#This Row],[Order Date]])</f>
        <v>2026</v>
      </c>
    </row>
    <row r="1907" spans="1:20" ht="15.6">
      <c r="A1907" s="2">
        <v>4500</v>
      </c>
      <c r="B1907" s="3">
        <v>46281</v>
      </c>
      <c r="C1907" s="13">
        <f>YEAR(SalesDataTable[[#This Row],[Order Date]])</f>
        <v>2026</v>
      </c>
      <c r="D1907" s="4" t="str">
        <f>"Q"&amp;ROUNDUP(MONTH(SalesDataTable[[#This Row],[Order Date]])/3,0)</f>
        <v>Q3</v>
      </c>
      <c r="E1907" s="4" t="str">
        <f>TEXT(SalesDataTable[[#This Row],[Order Date]],"MMM")</f>
        <v>Sep</v>
      </c>
      <c r="F1907" s="4" t="s">
        <v>20</v>
      </c>
      <c r="G1907" s="4" t="s">
        <v>33</v>
      </c>
      <c r="H1907" s="4" t="s">
        <v>2</v>
      </c>
      <c r="I1907" s="4" t="s">
        <v>13</v>
      </c>
      <c r="J1907" s="4" t="s">
        <v>23</v>
      </c>
      <c r="K1907" s="4" t="s">
        <v>51</v>
      </c>
      <c r="L1907" s="9">
        <v>2</v>
      </c>
      <c r="M1907" s="6">
        <v>122.12</v>
      </c>
      <c r="N1907" s="7">
        <v>0.05</v>
      </c>
      <c r="O1907" s="6">
        <v>61.76</v>
      </c>
      <c r="P1907" s="6">
        <f t="shared" si="116"/>
        <v>232.02799999999999</v>
      </c>
      <c r="Q1907" s="6">
        <f t="shared" si="117"/>
        <v>123.52</v>
      </c>
      <c r="R1907" s="6">
        <f t="shared" si="118"/>
        <v>108.508</v>
      </c>
      <c r="S1907" s="8">
        <f t="shared" si="119"/>
        <v>0.46765045597945076</v>
      </c>
      <c r="T1907" s="5">
        <f>YEAR(SalesDataTable[[#This Row],[Order Date]])</f>
        <v>2026</v>
      </c>
    </row>
    <row r="1908" spans="1:20" ht="15.6">
      <c r="A1908" s="2">
        <v>5093</v>
      </c>
      <c r="B1908" s="3">
        <v>46281</v>
      </c>
      <c r="C1908" s="13">
        <f>YEAR(SalesDataTable[[#This Row],[Order Date]])</f>
        <v>2026</v>
      </c>
      <c r="D1908" s="4" t="str">
        <f>"Q"&amp;ROUNDUP(MONTH(SalesDataTable[[#This Row],[Order Date]])/3,0)</f>
        <v>Q3</v>
      </c>
      <c r="E1908" s="4" t="str">
        <f>TEXT(SalesDataTable[[#This Row],[Order Date]],"MMM")</f>
        <v>Sep</v>
      </c>
      <c r="F1908" s="4" t="s">
        <v>0</v>
      </c>
      <c r="G1908" s="4" t="s">
        <v>1</v>
      </c>
      <c r="H1908" s="4" t="s">
        <v>8</v>
      </c>
      <c r="I1908" s="4" t="s">
        <v>16</v>
      </c>
      <c r="J1908" s="4" t="s">
        <v>9</v>
      </c>
      <c r="K1908" s="4" t="s">
        <v>17</v>
      </c>
      <c r="L1908" s="9">
        <v>3</v>
      </c>
      <c r="M1908" s="6">
        <v>140.47</v>
      </c>
      <c r="N1908" s="7">
        <v>0.15</v>
      </c>
      <c r="O1908" s="6">
        <v>81.739999999999995</v>
      </c>
      <c r="P1908" s="6">
        <f t="shared" si="116"/>
        <v>358.19849999999997</v>
      </c>
      <c r="Q1908" s="6">
        <f t="shared" si="117"/>
        <v>245.21999999999997</v>
      </c>
      <c r="R1908" s="6">
        <f t="shared" si="118"/>
        <v>112.9785</v>
      </c>
      <c r="S1908" s="8">
        <f t="shared" si="119"/>
        <v>0.31540751845694498</v>
      </c>
      <c r="T1908" s="5">
        <f>YEAR(SalesDataTable[[#This Row],[Order Date]])</f>
        <v>2026</v>
      </c>
    </row>
    <row r="1909" spans="1:20" ht="15.6">
      <c r="A1909" s="2">
        <v>5147</v>
      </c>
      <c r="B1909" s="3">
        <v>46281</v>
      </c>
      <c r="C1909" s="13">
        <f>YEAR(SalesDataTable[[#This Row],[Order Date]])</f>
        <v>2026</v>
      </c>
      <c r="D1909" s="4" t="str">
        <f>"Q"&amp;ROUNDUP(MONTH(SalesDataTable[[#This Row],[Order Date]])/3,0)</f>
        <v>Q3</v>
      </c>
      <c r="E1909" s="4" t="str">
        <f>TEXT(SalesDataTable[[#This Row],[Order Date]],"MMM")</f>
        <v>Sep</v>
      </c>
      <c r="F1909" s="4" t="s">
        <v>20</v>
      </c>
      <c r="G1909" s="4" t="s">
        <v>47</v>
      </c>
      <c r="H1909" s="4" t="s">
        <v>2</v>
      </c>
      <c r="I1909" s="4" t="s">
        <v>13</v>
      </c>
      <c r="J1909" s="4" t="s">
        <v>9</v>
      </c>
      <c r="K1909" s="4" t="s">
        <v>17</v>
      </c>
      <c r="L1909" s="9">
        <v>2</v>
      </c>
      <c r="M1909" s="6">
        <v>145.35</v>
      </c>
      <c r="N1909" s="7">
        <v>0.05</v>
      </c>
      <c r="O1909" s="6">
        <v>78.39</v>
      </c>
      <c r="P1909" s="6">
        <f t="shared" si="116"/>
        <v>276.16499999999996</v>
      </c>
      <c r="Q1909" s="6">
        <f t="shared" si="117"/>
        <v>156.78</v>
      </c>
      <c r="R1909" s="6">
        <f t="shared" si="118"/>
        <v>119.38499999999996</v>
      </c>
      <c r="S1909" s="8">
        <f t="shared" si="119"/>
        <v>0.4322959100537721</v>
      </c>
      <c r="T1909" s="5">
        <f>YEAR(SalesDataTable[[#This Row],[Order Date]])</f>
        <v>2026</v>
      </c>
    </row>
    <row r="1910" spans="1:20" ht="15.6">
      <c r="A1910" s="2">
        <v>365</v>
      </c>
      <c r="B1910" s="3">
        <v>46282</v>
      </c>
      <c r="C1910" s="13">
        <f>YEAR(SalesDataTable[[#This Row],[Order Date]])</f>
        <v>2026</v>
      </c>
      <c r="D1910" s="4" t="str">
        <f>"Q"&amp;ROUNDUP(MONTH(SalesDataTable[[#This Row],[Order Date]])/3,0)</f>
        <v>Q3</v>
      </c>
      <c r="E1910" s="4" t="str">
        <f>TEXT(SalesDataTable[[#This Row],[Order Date]],"MMM")</f>
        <v>Sep</v>
      </c>
      <c r="F1910" s="4" t="s">
        <v>20</v>
      </c>
      <c r="G1910" s="4" t="s">
        <v>33</v>
      </c>
      <c r="H1910" s="4" t="s">
        <v>28</v>
      </c>
      <c r="I1910" s="4" t="s">
        <v>3</v>
      </c>
      <c r="J1910" s="4" t="s">
        <v>23</v>
      </c>
      <c r="K1910" s="4" t="s">
        <v>51</v>
      </c>
      <c r="L1910" s="9">
        <v>2</v>
      </c>
      <c r="M1910" s="6">
        <v>121.25</v>
      </c>
      <c r="N1910" s="7">
        <v>0</v>
      </c>
      <c r="O1910" s="6">
        <v>61.5</v>
      </c>
      <c r="P1910" s="6">
        <f t="shared" si="116"/>
        <v>242.5</v>
      </c>
      <c r="Q1910" s="6">
        <f t="shared" si="117"/>
        <v>123</v>
      </c>
      <c r="R1910" s="6">
        <f t="shared" si="118"/>
        <v>119.5</v>
      </c>
      <c r="S1910" s="8">
        <f t="shared" si="119"/>
        <v>0.4927835051546392</v>
      </c>
      <c r="T1910" s="5">
        <f>YEAR(SalesDataTable[[#This Row],[Order Date]])</f>
        <v>2026</v>
      </c>
    </row>
    <row r="1911" spans="1:20" ht="15.6">
      <c r="A1911" s="2">
        <v>494</v>
      </c>
      <c r="B1911" s="3">
        <v>46282</v>
      </c>
      <c r="C1911" s="13">
        <f>YEAR(SalesDataTable[[#This Row],[Order Date]])</f>
        <v>2026</v>
      </c>
      <c r="D1911" s="4" t="str">
        <f>"Q"&amp;ROUNDUP(MONTH(SalesDataTable[[#This Row],[Order Date]])/3,0)</f>
        <v>Q3</v>
      </c>
      <c r="E1911" s="4" t="str">
        <f>TEXT(SalesDataTable[[#This Row],[Order Date]],"MMM")</f>
        <v>Sep</v>
      </c>
      <c r="F1911" s="4" t="s">
        <v>20</v>
      </c>
      <c r="G1911" s="4" t="s">
        <v>21</v>
      </c>
      <c r="H1911" s="4" t="s">
        <v>2</v>
      </c>
      <c r="I1911" s="4" t="s">
        <v>13</v>
      </c>
      <c r="J1911" s="4" t="s">
        <v>14</v>
      </c>
      <c r="K1911" s="4" t="s">
        <v>15</v>
      </c>
      <c r="L1911" s="9">
        <v>1</v>
      </c>
      <c r="M1911" s="6">
        <v>35.94</v>
      </c>
      <c r="N1911" s="7">
        <v>0.1</v>
      </c>
      <c r="O1911" s="6">
        <v>13.19</v>
      </c>
      <c r="P1911" s="6">
        <f t="shared" si="116"/>
        <v>32.345999999999997</v>
      </c>
      <c r="Q1911" s="6">
        <f t="shared" si="117"/>
        <v>13.19</v>
      </c>
      <c r="R1911" s="6">
        <f t="shared" si="118"/>
        <v>19.155999999999999</v>
      </c>
      <c r="S1911" s="8">
        <f t="shared" si="119"/>
        <v>0.59222160390774747</v>
      </c>
      <c r="T1911" s="5">
        <f>YEAR(SalesDataTable[[#This Row],[Order Date]])</f>
        <v>2026</v>
      </c>
    </row>
    <row r="1912" spans="1:20" ht="15.6">
      <c r="A1912" s="2">
        <v>665</v>
      </c>
      <c r="B1912" s="3">
        <v>46282</v>
      </c>
      <c r="C1912" s="13">
        <f>YEAR(SalesDataTable[[#This Row],[Order Date]])</f>
        <v>2026</v>
      </c>
      <c r="D1912" s="4" t="str">
        <f>"Q"&amp;ROUNDUP(MONTH(SalesDataTable[[#This Row],[Order Date]])/3,0)</f>
        <v>Q3</v>
      </c>
      <c r="E1912" s="4" t="str">
        <f>TEXT(SalesDataTable[[#This Row],[Order Date]],"MMM")</f>
        <v>Sep</v>
      </c>
      <c r="F1912" s="4" t="s">
        <v>6</v>
      </c>
      <c r="G1912" s="4" t="s">
        <v>49</v>
      </c>
      <c r="H1912" s="4" t="s">
        <v>2</v>
      </c>
      <c r="I1912" s="4" t="s">
        <v>13</v>
      </c>
      <c r="J1912" s="4" t="s">
        <v>4</v>
      </c>
      <c r="K1912" s="4" t="s">
        <v>30</v>
      </c>
      <c r="L1912" s="9">
        <v>1</v>
      </c>
      <c r="M1912" s="6">
        <v>101.18</v>
      </c>
      <c r="N1912" s="7">
        <v>0.1</v>
      </c>
      <c r="O1912" s="6">
        <v>49.38</v>
      </c>
      <c r="P1912" s="6">
        <f t="shared" si="116"/>
        <v>91.062000000000012</v>
      </c>
      <c r="Q1912" s="6">
        <f t="shared" si="117"/>
        <v>49.38</v>
      </c>
      <c r="R1912" s="6">
        <f t="shared" si="118"/>
        <v>41.682000000000009</v>
      </c>
      <c r="S1912" s="8">
        <f t="shared" si="119"/>
        <v>0.45773209461685449</v>
      </c>
      <c r="T1912" s="5">
        <f>YEAR(SalesDataTable[[#This Row],[Order Date]])</f>
        <v>2026</v>
      </c>
    </row>
    <row r="1913" spans="1:20" ht="15.6">
      <c r="A1913" s="2">
        <v>2067</v>
      </c>
      <c r="B1913" s="3">
        <v>46282</v>
      </c>
      <c r="C1913" s="13">
        <f>YEAR(SalesDataTable[[#This Row],[Order Date]])</f>
        <v>2026</v>
      </c>
      <c r="D1913" s="4" t="str">
        <f>"Q"&amp;ROUNDUP(MONTH(SalesDataTable[[#This Row],[Order Date]])/3,0)</f>
        <v>Q3</v>
      </c>
      <c r="E1913" s="4" t="str">
        <f>TEXT(SalesDataTable[[#This Row],[Order Date]],"MMM")</f>
        <v>Sep</v>
      </c>
      <c r="F1913" s="4" t="s">
        <v>20</v>
      </c>
      <c r="G1913" s="4" t="s">
        <v>31</v>
      </c>
      <c r="H1913" s="4" t="s">
        <v>19</v>
      </c>
      <c r="I1913" s="4" t="s">
        <v>13</v>
      </c>
      <c r="J1913" s="4" t="s">
        <v>4</v>
      </c>
      <c r="K1913" s="4" t="s">
        <v>5</v>
      </c>
      <c r="L1913" s="9">
        <v>2</v>
      </c>
      <c r="M1913" s="6">
        <v>82.47</v>
      </c>
      <c r="N1913" s="7">
        <v>0</v>
      </c>
      <c r="O1913" s="6">
        <v>42.49</v>
      </c>
      <c r="P1913" s="6">
        <f t="shared" si="116"/>
        <v>164.94</v>
      </c>
      <c r="Q1913" s="6">
        <f t="shared" si="117"/>
        <v>84.98</v>
      </c>
      <c r="R1913" s="6">
        <f t="shared" si="118"/>
        <v>79.959999999999994</v>
      </c>
      <c r="S1913" s="8">
        <f t="shared" si="119"/>
        <v>0.48478234509518608</v>
      </c>
      <c r="T1913" s="5">
        <f>YEAR(SalesDataTable[[#This Row],[Order Date]])</f>
        <v>2026</v>
      </c>
    </row>
    <row r="1914" spans="1:20" ht="15.6">
      <c r="A1914" s="2">
        <v>2648</v>
      </c>
      <c r="B1914" s="3">
        <v>46282</v>
      </c>
      <c r="C1914" s="13">
        <f>YEAR(SalesDataTable[[#This Row],[Order Date]])</f>
        <v>2026</v>
      </c>
      <c r="D1914" s="4" t="str">
        <f>"Q"&amp;ROUNDUP(MONTH(SalesDataTable[[#This Row],[Order Date]])/3,0)</f>
        <v>Q3</v>
      </c>
      <c r="E1914" s="4" t="str">
        <f>TEXT(SalesDataTable[[#This Row],[Order Date]],"MMM")</f>
        <v>Sep</v>
      </c>
      <c r="F1914" s="4" t="s">
        <v>11</v>
      </c>
      <c r="G1914" s="4" t="s">
        <v>52</v>
      </c>
      <c r="H1914" s="4" t="s">
        <v>28</v>
      </c>
      <c r="I1914" s="4" t="s">
        <v>13</v>
      </c>
      <c r="J1914" s="4" t="s">
        <v>34</v>
      </c>
      <c r="K1914" s="4" t="s">
        <v>45</v>
      </c>
      <c r="L1914" s="9">
        <v>1</v>
      </c>
      <c r="M1914" s="6">
        <v>50.47</v>
      </c>
      <c r="N1914" s="7">
        <v>0.05</v>
      </c>
      <c r="O1914" s="6">
        <v>22.27</v>
      </c>
      <c r="P1914" s="6">
        <f t="shared" si="116"/>
        <v>47.946499999999993</v>
      </c>
      <c r="Q1914" s="6">
        <f t="shared" si="117"/>
        <v>22.27</v>
      </c>
      <c r="R1914" s="6">
        <f t="shared" si="118"/>
        <v>25.676499999999994</v>
      </c>
      <c r="S1914" s="8">
        <f t="shared" si="119"/>
        <v>0.53552396942425406</v>
      </c>
      <c r="T1914" s="5">
        <f>YEAR(SalesDataTable[[#This Row],[Order Date]])</f>
        <v>2026</v>
      </c>
    </row>
    <row r="1915" spans="1:20" ht="15.6">
      <c r="A1915" s="2">
        <v>3074</v>
      </c>
      <c r="B1915" s="3">
        <v>46282</v>
      </c>
      <c r="C1915" s="13">
        <f>YEAR(SalesDataTable[[#This Row],[Order Date]])</f>
        <v>2026</v>
      </c>
      <c r="D1915" s="4" t="str">
        <f>"Q"&amp;ROUNDUP(MONTH(SalesDataTable[[#This Row],[Order Date]])/3,0)</f>
        <v>Q3</v>
      </c>
      <c r="E1915" s="4" t="str">
        <f>TEXT(SalesDataTable[[#This Row],[Order Date]],"MMM")</f>
        <v>Sep</v>
      </c>
      <c r="F1915" s="4" t="s">
        <v>20</v>
      </c>
      <c r="G1915" s="4" t="s">
        <v>33</v>
      </c>
      <c r="H1915" s="4" t="s">
        <v>8</v>
      </c>
      <c r="I1915" s="4" t="s">
        <v>16</v>
      </c>
      <c r="J1915" s="4" t="s">
        <v>23</v>
      </c>
      <c r="K1915" s="4" t="s">
        <v>40</v>
      </c>
      <c r="L1915" s="9">
        <v>5</v>
      </c>
      <c r="M1915" s="6">
        <v>82.63</v>
      </c>
      <c r="N1915" s="7">
        <v>0.15</v>
      </c>
      <c r="O1915" s="6">
        <v>38.630000000000003</v>
      </c>
      <c r="P1915" s="6">
        <f t="shared" si="116"/>
        <v>351.17749999999995</v>
      </c>
      <c r="Q1915" s="6">
        <f t="shared" si="117"/>
        <v>193.15</v>
      </c>
      <c r="R1915" s="6">
        <f t="shared" si="118"/>
        <v>158.02749999999995</v>
      </c>
      <c r="S1915" s="8">
        <f t="shared" si="119"/>
        <v>0.44999323703824978</v>
      </c>
      <c r="T1915" s="5">
        <f>YEAR(SalesDataTable[[#This Row],[Order Date]])</f>
        <v>2026</v>
      </c>
    </row>
    <row r="1916" spans="1:20" ht="15.6">
      <c r="A1916" s="2">
        <v>259</v>
      </c>
      <c r="B1916" s="3">
        <v>46283</v>
      </c>
      <c r="C1916" s="13">
        <f>YEAR(SalesDataTable[[#This Row],[Order Date]])</f>
        <v>2026</v>
      </c>
      <c r="D1916" s="4" t="str">
        <f>"Q"&amp;ROUNDUP(MONTH(SalesDataTable[[#This Row],[Order Date]])/3,0)</f>
        <v>Q3</v>
      </c>
      <c r="E1916" s="4" t="str">
        <f>TEXT(SalesDataTable[[#This Row],[Order Date]],"MMM")</f>
        <v>Sep</v>
      </c>
      <c r="F1916" s="4" t="s">
        <v>20</v>
      </c>
      <c r="G1916" s="4" t="s">
        <v>33</v>
      </c>
      <c r="H1916" s="4" t="s">
        <v>19</v>
      </c>
      <c r="I1916" s="4" t="s">
        <v>16</v>
      </c>
      <c r="J1916" s="4" t="s">
        <v>14</v>
      </c>
      <c r="K1916" s="4" t="s">
        <v>48</v>
      </c>
      <c r="L1916" s="9">
        <v>4</v>
      </c>
      <c r="M1916" s="6">
        <v>168.48</v>
      </c>
      <c r="N1916" s="7">
        <v>0.1</v>
      </c>
      <c r="O1916" s="6">
        <v>89.85</v>
      </c>
      <c r="P1916" s="6">
        <f t="shared" si="116"/>
        <v>606.52800000000002</v>
      </c>
      <c r="Q1916" s="6">
        <f t="shared" si="117"/>
        <v>359.4</v>
      </c>
      <c r="R1916" s="6">
        <f t="shared" si="118"/>
        <v>247.12800000000004</v>
      </c>
      <c r="S1916" s="8">
        <f t="shared" si="119"/>
        <v>0.4074469768914214</v>
      </c>
      <c r="T1916" s="5">
        <f>YEAR(SalesDataTable[[#This Row],[Order Date]])</f>
        <v>2026</v>
      </c>
    </row>
    <row r="1917" spans="1:20" ht="15.6">
      <c r="A1917" s="2">
        <v>997</v>
      </c>
      <c r="B1917" s="3">
        <v>46283</v>
      </c>
      <c r="C1917" s="13">
        <f>YEAR(SalesDataTable[[#This Row],[Order Date]])</f>
        <v>2026</v>
      </c>
      <c r="D1917" s="4" t="str">
        <f>"Q"&amp;ROUNDUP(MONTH(SalesDataTable[[#This Row],[Order Date]])/3,0)</f>
        <v>Q3</v>
      </c>
      <c r="E1917" s="4" t="str">
        <f>TEXT(SalesDataTable[[#This Row],[Order Date]],"MMM")</f>
        <v>Sep</v>
      </c>
      <c r="F1917" s="4" t="s">
        <v>6</v>
      </c>
      <c r="G1917" s="4" t="s">
        <v>41</v>
      </c>
      <c r="H1917" s="4" t="s">
        <v>28</v>
      </c>
      <c r="I1917" s="4" t="s">
        <v>3</v>
      </c>
      <c r="J1917" s="4" t="s">
        <v>23</v>
      </c>
      <c r="K1917" s="4" t="s">
        <v>51</v>
      </c>
      <c r="L1917" s="9">
        <v>2</v>
      </c>
      <c r="M1917" s="6">
        <v>121.82</v>
      </c>
      <c r="N1917" s="7">
        <v>0</v>
      </c>
      <c r="O1917" s="6">
        <v>61.92</v>
      </c>
      <c r="P1917" s="6">
        <f t="shared" si="116"/>
        <v>243.64</v>
      </c>
      <c r="Q1917" s="6">
        <f t="shared" si="117"/>
        <v>123.84</v>
      </c>
      <c r="R1917" s="6">
        <f t="shared" si="118"/>
        <v>119.79999999999998</v>
      </c>
      <c r="S1917" s="8">
        <f t="shared" si="119"/>
        <v>0.49170907896897059</v>
      </c>
      <c r="T1917" s="5">
        <f>YEAR(SalesDataTable[[#This Row],[Order Date]])</f>
        <v>2026</v>
      </c>
    </row>
    <row r="1918" spans="1:20" ht="15.6">
      <c r="A1918" s="2">
        <v>2102</v>
      </c>
      <c r="B1918" s="3">
        <v>46283</v>
      </c>
      <c r="C1918" s="13">
        <f>YEAR(SalesDataTable[[#This Row],[Order Date]])</f>
        <v>2026</v>
      </c>
      <c r="D1918" s="4" t="str">
        <f>"Q"&amp;ROUNDUP(MONTH(SalesDataTable[[#This Row],[Order Date]])/3,0)</f>
        <v>Q3</v>
      </c>
      <c r="E1918" s="4" t="str">
        <f>TEXT(SalesDataTable[[#This Row],[Order Date]],"MMM")</f>
        <v>Sep</v>
      </c>
      <c r="F1918" s="4" t="s">
        <v>0</v>
      </c>
      <c r="G1918" s="4" t="s">
        <v>50</v>
      </c>
      <c r="H1918" s="4" t="s">
        <v>19</v>
      </c>
      <c r="I1918" s="4" t="s">
        <v>3</v>
      </c>
      <c r="J1918" s="4" t="s">
        <v>4</v>
      </c>
      <c r="K1918" s="4" t="s">
        <v>22</v>
      </c>
      <c r="L1918" s="9">
        <v>1</v>
      </c>
      <c r="M1918" s="6">
        <v>50.02</v>
      </c>
      <c r="N1918" s="7">
        <v>0.1</v>
      </c>
      <c r="O1918" s="6">
        <v>22.47</v>
      </c>
      <c r="P1918" s="6">
        <f t="shared" si="116"/>
        <v>45.018000000000001</v>
      </c>
      <c r="Q1918" s="6">
        <f t="shared" si="117"/>
        <v>22.47</v>
      </c>
      <c r="R1918" s="6">
        <f t="shared" si="118"/>
        <v>22.548000000000002</v>
      </c>
      <c r="S1918" s="8">
        <f t="shared" si="119"/>
        <v>0.50086632013861121</v>
      </c>
      <c r="T1918" s="5">
        <f>YEAR(SalesDataTable[[#This Row],[Order Date]])</f>
        <v>2026</v>
      </c>
    </row>
    <row r="1919" spans="1:20" ht="15.6">
      <c r="A1919" s="2">
        <v>2452</v>
      </c>
      <c r="B1919" s="3">
        <v>46283</v>
      </c>
      <c r="C1919" s="13">
        <f>YEAR(SalesDataTable[[#This Row],[Order Date]])</f>
        <v>2026</v>
      </c>
      <c r="D1919" s="4" t="str">
        <f>"Q"&amp;ROUNDUP(MONTH(SalesDataTable[[#This Row],[Order Date]])/3,0)</f>
        <v>Q3</v>
      </c>
      <c r="E1919" s="4" t="str">
        <f>TEXT(SalesDataTable[[#This Row],[Order Date]],"MMM")</f>
        <v>Sep</v>
      </c>
      <c r="F1919" s="4" t="s">
        <v>11</v>
      </c>
      <c r="G1919" s="4" t="s">
        <v>25</v>
      </c>
      <c r="H1919" s="4" t="s">
        <v>2</v>
      </c>
      <c r="I1919" s="4" t="s">
        <v>13</v>
      </c>
      <c r="J1919" s="4" t="s">
        <v>34</v>
      </c>
      <c r="K1919" s="4" t="s">
        <v>45</v>
      </c>
      <c r="L1919" s="9">
        <v>1</v>
      </c>
      <c r="M1919" s="6">
        <v>50.17</v>
      </c>
      <c r="N1919" s="7">
        <v>0.1</v>
      </c>
      <c r="O1919" s="6">
        <v>21.99</v>
      </c>
      <c r="P1919" s="6">
        <f t="shared" si="116"/>
        <v>45.153000000000006</v>
      </c>
      <c r="Q1919" s="6">
        <f t="shared" si="117"/>
        <v>21.99</v>
      </c>
      <c r="R1919" s="6">
        <f t="shared" si="118"/>
        <v>23.163000000000007</v>
      </c>
      <c r="S1919" s="8">
        <f t="shared" si="119"/>
        <v>0.51298917015480705</v>
      </c>
      <c r="T1919" s="5">
        <f>YEAR(SalesDataTable[[#This Row],[Order Date]])</f>
        <v>2026</v>
      </c>
    </row>
    <row r="1920" spans="1:20" ht="15.6">
      <c r="A1920" s="2">
        <v>2761</v>
      </c>
      <c r="B1920" s="3">
        <v>46283</v>
      </c>
      <c r="C1920" s="13">
        <f>YEAR(SalesDataTable[[#This Row],[Order Date]])</f>
        <v>2026</v>
      </c>
      <c r="D1920" s="4" t="str">
        <f>"Q"&amp;ROUNDUP(MONTH(SalesDataTable[[#This Row],[Order Date]])/3,0)</f>
        <v>Q3</v>
      </c>
      <c r="E1920" s="4" t="str">
        <f>TEXT(SalesDataTable[[#This Row],[Order Date]],"MMM")</f>
        <v>Sep</v>
      </c>
      <c r="F1920" s="4" t="s">
        <v>0</v>
      </c>
      <c r="G1920" s="4" t="s">
        <v>50</v>
      </c>
      <c r="H1920" s="4" t="s">
        <v>8</v>
      </c>
      <c r="I1920" s="4" t="s">
        <v>16</v>
      </c>
      <c r="J1920" s="4" t="s">
        <v>23</v>
      </c>
      <c r="K1920" s="4" t="s">
        <v>51</v>
      </c>
      <c r="L1920" s="9">
        <v>5</v>
      </c>
      <c r="M1920" s="6">
        <v>124.51</v>
      </c>
      <c r="N1920" s="7">
        <v>0.1</v>
      </c>
      <c r="O1920" s="6">
        <v>60.29</v>
      </c>
      <c r="P1920" s="6">
        <f t="shared" si="116"/>
        <v>560.29500000000007</v>
      </c>
      <c r="Q1920" s="6">
        <f t="shared" si="117"/>
        <v>301.45</v>
      </c>
      <c r="R1920" s="6">
        <f t="shared" si="118"/>
        <v>258.84500000000008</v>
      </c>
      <c r="S1920" s="8">
        <f t="shared" si="119"/>
        <v>0.46197984990049895</v>
      </c>
      <c r="T1920" s="5">
        <f>YEAR(SalesDataTable[[#This Row],[Order Date]])</f>
        <v>2026</v>
      </c>
    </row>
    <row r="1921" spans="1:20" ht="15.6">
      <c r="A1921" s="2">
        <v>3993</v>
      </c>
      <c r="B1921" s="3">
        <v>46283</v>
      </c>
      <c r="C1921" s="13">
        <f>YEAR(SalesDataTable[[#This Row],[Order Date]])</f>
        <v>2026</v>
      </c>
      <c r="D1921" s="4" t="str">
        <f>"Q"&amp;ROUNDUP(MONTH(SalesDataTable[[#This Row],[Order Date]])/3,0)</f>
        <v>Q3</v>
      </c>
      <c r="E1921" s="4" t="str">
        <f>TEXT(SalesDataTable[[#This Row],[Order Date]],"MMM")</f>
        <v>Sep</v>
      </c>
      <c r="F1921" s="4" t="s">
        <v>6</v>
      </c>
      <c r="G1921" s="4" t="s">
        <v>43</v>
      </c>
      <c r="H1921" s="4" t="s">
        <v>28</v>
      </c>
      <c r="I1921" s="4" t="s">
        <v>3</v>
      </c>
      <c r="J1921" s="4" t="s">
        <v>9</v>
      </c>
      <c r="K1921" s="4" t="s">
        <v>37</v>
      </c>
      <c r="L1921" s="9">
        <v>1</v>
      </c>
      <c r="M1921" s="6">
        <v>153.68</v>
      </c>
      <c r="N1921" s="7">
        <v>0.05</v>
      </c>
      <c r="O1921" s="6">
        <v>77.42</v>
      </c>
      <c r="P1921" s="6">
        <f t="shared" si="116"/>
        <v>145.99600000000001</v>
      </c>
      <c r="Q1921" s="6">
        <f t="shared" si="117"/>
        <v>77.42</v>
      </c>
      <c r="R1921" s="6">
        <f t="shared" si="118"/>
        <v>68.576000000000008</v>
      </c>
      <c r="S1921" s="8">
        <f t="shared" si="119"/>
        <v>0.46971149894517661</v>
      </c>
      <c r="T1921" s="5">
        <f>YEAR(SalesDataTable[[#This Row],[Order Date]])</f>
        <v>2026</v>
      </c>
    </row>
    <row r="1922" spans="1:20" ht="15.6">
      <c r="A1922" s="2">
        <v>4343</v>
      </c>
      <c r="B1922" s="3">
        <v>46283</v>
      </c>
      <c r="C1922" s="13">
        <f>YEAR(SalesDataTable[[#This Row],[Order Date]])</f>
        <v>2026</v>
      </c>
      <c r="D1922" s="4" t="str">
        <f>"Q"&amp;ROUNDUP(MONTH(SalesDataTable[[#This Row],[Order Date]])/3,0)</f>
        <v>Q3</v>
      </c>
      <c r="E1922" s="4" t="str">
        <f>TEXT(SalesDataTable[[#This Row],[Order Date]],"MMM")</f>
        <v>Sep</v>
      </c>
      <c r="F1922" s="4" t="s">
        <v>6</v>
      </c>
      <c r="G1922" s="4" t="s">
        <v>43</v>
      </c>
      <c r="H1922" s="4" t="s">
        <v>28</v>
      </c>
      <c r="I1922" s="4" t="s">
        <v>13</v>
      </c>
      <c r="J1922" s="4" t="s">
        <v>23</v>
      </c>
      <c r="K1922" s="4" t="s">
        <v>51</v>
      </c>
      <c r="L1922" s="9">
        <v>2</v>
      </c>
      <c r="M1922" s="6">
        <v>121.37</v>
      </c>
      <c r="N1922" s="7">
        <v>0.05</v>
      </c>
      <c r="O1922" s="6">
        <v>60.13</v>
      </c>
      <c r="P1922" s="6">
        <f t="shared" ref="P1922:P1985" si="120">L1922*M1922*(1-N1922)</f>
        <v>230.60300000000001</v>
      </c>
      <c r="Q1922" s="6">
        <f t="shared" ref="Q1922:Q1985" si="121">L1922*O1922</f>
        <v>120.26</v>
      </c>
      <c r="R1922" s="6">
        <f t="shared" ref="R1922:R1985" si="122">P1922-Q1922</f>
        <v>110.343</v>
      </c>
      <c r="S1922" s="8">
        <f t="shared" ref="S1922:S1985" si="123">IFERROR(R1922/P1922,0)</f>
        <v>0.47849767782726155</v>
      </c>
      <c r="T1922" s="5">
        <f>YEAR(SalesDataTable[[#This Row],[Order Date]])</f>
        <v>2026</v>
      </c>
    </row>
    <row r="1923" spans="1:20" ht="15.6">
      <c r="A1923" s="2">
        <v>4429</v>
      </c>
      <c r="B1923" s="3">
        <v>46283</v>
      </c>
      <c r="C1923" s="13">
        <f>YEAR(SalesDataTable[[#This Row],[Order Date]])</f>
        <v>2026</v>
      </c>
      <c r="D1923" s="4" t="str">
        <f>"Q"&amp;ROUNDUP(MONTH(SalesDataTable[[#This Row],[Order Date]])/3,0)</f>
        <v>Q3</v>
      </c>
      <c r="E1923" s="4" t="str">
        <f>TEXT(SalesDataTable[[#This Row],[Order Date]],"MMM")</f>
        <v>Sep</v>
      </c>
      <c r="F1923" s="4" t="s">
        <v>0</v>
      </c>
      <c r="G1923" s="4" t="s">
        <v>50</v>
      </c>
      <c r="H1923" s="4" t="s">
        <v>2</v>
      </c>
      <c r="I1923" s="4" t="s">
        <v>16</v>
      </c>
      <c r="J1923" s="4" t="s">
        <v>9</v>
      </c>
      <c r="K1923" s="4" t="s">
        <v>17</v>
      </c>
      <c r="L1923" s="9">
        <v>2</v>
      </c>
      <c r="M1923" s="6">
        <v>145.1</v>
      </c>
      <c r="N1923" s="7">
        <v>0.1</v>
      </c>
      <c r="O1923" s="6">
        <v>77.62</v>
      </c>
      <c r="P1923" s="6">
        <f t="shared" si="120"/>
        <v>261.18</v>
      </c>
      <c r="Q1923" s="6">
        <f t="shared" si="121"/>
        <v>155.24</v>
      </c>
      <c r="R1923" s="6">
        <f t="shared" si="122"/>
        <v>105.94</v>
      </c>
      <c r="S1923" s="8">
        <f t="shared" si="123"/>
        <v>0.40562064476606169</v>
      </c>
      <c r="T1923" s="5">
        <f>YEAR(SalesDataTable[[#This Row],[Order Date]])</f>
        <v>2026</v>
      </c>
    </row>
    <row r="1924" spans="1:20" ht="15.6">
      <c r="A1924" s="2">
        <v>4824</v>
      </c>
      <c r="B1924" s="3">
        <v>46283</v>
      </c>
      <c r="C1924" s="13">
        <f>YEAR(SalesDataTable[[#This Row],[Order Date]])</f>
        <v>2026</v>
      </c>
      <c r="D1924" s="4" t="str">
        <f>"Q"&amp;ROUNDUP(MONTH(SalesDataTable[[#This Row],[Order Date]])/3,0)</f>
        <v>Q3</v>
      </c>
      <c r="E1924" s="4" t="str">
        <f>TEXT(SalesDataTable[[#This Row],[Order Date]],"MMM")</f>
        <v>Sep</v>
      </c>
      <c r="F1924" s="4" t="s">
        <v>20</v>
      </c>
      <c r="G1924" s="4" t="s">
        <v>33</v>
      </c>
      <c r="H1924" s="4" t="s">
        <v>2</v>
      </c>
      <c r="I1924" s="4" t="s">
        <v>3</v>
      </c>
      <c r="J1924" s="4" t="s">
        <v>34</v>
      </c>
      <c r="K1924" s="4" t="s">
        <v>42</v>
      </c>
      <c r="L1924" s="9">
        <v>1</v>
      </c>
      <c r="M1924" s="6">
        <v>36.729999999999997</v>
      </c>
      <c r="N1924" s="7">
        <v>0.05</v>
      </c>
      <c r="O1924" s="6">
        <v>14.11</v>
      </c>
      <c r="P1924" s="6">
        <f t="shared" si="120"/>
        <v>34.893499999999996</v>
      </c>
      <c r="Q1924" s="6">
        <f t="shared" si="121"/>
        <v>14.11</v>
      </c>
      <c r="R1924" s="6">
        <f t="shared" si="122"/>
        <v>20.783499999999997</v>
      </c>
      <c r="S1924" s="8">
        <f t="shared" si="123"/>
        <v>0.59562669265049362</v>
      </c>
      <c r="T1924" s="5">
        <f>YEAR(SalesDataTable[[#This Row],[Order Date]])</f>
        <v>2026</v>
      </c>
    </row>
    <row r="1925" spans="1:20" ht="15.6">
      <c r="A1925" s="2">
        <v>4881</v>
      </c>
      <c r="B1925" s="3">
        <v>46283</v>
      </c>
      <c r="C1925" s="13">
        <f>YEAR(SalesDataTable[[#This Row],[Order Date]])</f>
        <v>2026</v>
      </c>
      <c r="D1925" s="4" t="str">
        <f>"Q"&amp;ROUNDUP(MONTH(SalesDataTable[[#This Row],[Order Date]])/3,0)</f>
        <v>Q3</v>
      </c>
      <c r="E1925" s="4" t="str">
        <f>TEXT(SalesDataTable[[#This Row],[Order Date]],"MMM")</f>
        <v>Sep</v>
      </c>
      <c r="F1925" s="4" t="s">
        <v>11</v>
      </c>
      <c r="G1925" s="4" t="s">
        <v>12</v>
      </c>
      <c r="H1925" s="4" t="s">
        <v>2</v>
      </c>
      <c r="I1925" s="4" t="s">
        <v>16</v>
      </c>
      <c r="J1925" s="4" t="s">
        <v>14</v>
      </c>
      <c r="K1925" s="4" t="s">
        <v>44</v>
      </c>
      <c r="L1925" s="9">
        <v>4</v>
      </c>
      <c r="M1925" s="6">
        <v>134.15</v>
      </c>
      <c r="N1925" s="7">
        <v>0.05</v>
      </c>
      <c r="O1925" s="6">
        <v>65.58</v>
      </c>
      <c r="P1925" s="6">
        <f t="shared" si="120"/>
        <v>509.77</v>
      </c>
      <c r="Q1925" s="6">
        <f t="shared" si="121"/>
        <v>262.32</v>
      </c>
      <c r="R1925" s="6">
        <f t="shared" si="122"/>
        <v>247.45</v>
      </c>
      <c r="S1925" s="8">
        <f t="shared" si="123"/>
        <v>0.48541499107440611</v>
      </c>
      <c r="T1925" s="5">
        <f>YEAR(SalesDataTable[[#This Row],[Order Date]])</f>
        <v>2026</v>
      </c>
    </row>
    <row r="1926" spans="1:20" ht="15.6">
      <c r="A1926" s="2">
        <v>5138</v>
      </c>
      <c r="B1926" s="3">
        <v>46283</v>
      </c>
      <c r="C1926" s="13">
        <f>YEAR(SalesDataTable[[#This Row],[Order Date]])</f>
        <v>2026</v>
      </c>
      <c r="D1926" s="4" t="str">
        <f>"Q"&amp;ROUNDUP(MONTH(SalesDataTable[[#This Row],[Order Date]])/3,0)</f>
        <v>Q3</v>
      </c>
      <c r="E1926" s="4" t="str">
        <f>TEXT(SalesDataTable[[#This Row],[Order Date]],"MMM")</f>
        <v>Sep</v>
      </c>
      <c r="F1926" s="4" t="s">
        <v>0</v>
      </c>
      <c r="G1926" s="4" t="s">
        <v>1</v>
      </c>
      <c r="H1926" s="4" t="s">
        <v>8</v>
      </c>
      <c r="I1926" s="4" t="s">
        <v>16</v>
      </c>
      <c r="J1926" s="4" t="s">
        <v>9</v>
      </c>
      <c r="K1926" s="4" t="s">
        <v>10</v>
      </c>
      <c r="L1926" s="9">
        <v>8</v>
      </c>
      <c r="M1926" s="6">
        <v>94.21</v>
      </c>
      <c r="N1926" s="7">
        <v>0.1</v>
      </c>
      <c r="O1926" s="6">
        <v>45.05</v>
      </c>
      <c r="P1926" s="6">
        <f t="shared" si="120"/>
        <v>678.31200000000001</v>
      </c>
      <c r="Q1926" s="6">
        <f t="shared" si="121"/>
        <v>360.4</v>
      </c>
      <c r="R1926" s="6">
        <f t="shared" si="122"/>
        <v>317.91200000000003</v>
      </c>
      <c r="S1926" s="8">
        <f t="shared" si="123"/>
        <v>0.46868107891353833</v>
      </c>
      <c r="T1926" s="5">
        <f>YEAR(SalesDataTable[[#This Row],[Order Date]])</f>
        <v>2026</v>
      </c>
    </row>
    <row r="1927" spans="1:20" ht="15.6">
      <c r="A1927" s="2">
        <v>1214</v>
      </c>
      <c r="B1927" s="3">
        <v>46284</v>
      </c>
      <c r="C1927" s="13">
        <f>YEAR(SalesDataTable[[#This Row],[Order Date]])</f>
        <v>2026</v>
      </c>
      <c r="D1927" s="4" t="str">
        <f>"Q"&amp;ROUNDUP(MONTH(SalesDataTable[[#This Row],[Order Date]])/3,0)</f>
        <v>Q3</v>
      </c>
      <c r="E1927" s="4" t="str">
        <f>TEXT(SalesDataTable[[#This Row],[Order Date]],"MMM")</f>
        <v>Sep</v>
      </c>
      <c r="F1927" s="4" t="s">
        <v>0</v>
      </c>
      <c r="G1927" s="4" t="s">
        <v>50</v>
      </c>
      <c r="H1927" s="4" t="s">
        <v>19</v>
      </c>
      <c r="I1927" s="4" t="s">
        <v>3</v>
      </c>
      <c r="J1927" s="4" t="s">
        <v>23</v>
      </c>
      <c r="K1927" s="4" t="s">
        <v>29</v>
      </c>
      <c r="L1927" s="9">
        <v>1</v>
      </c>
      <c r="M1927" s="6">
        <v>198.29</v>
      </c>
      <c r="N1927" s="7">
        <v>0.05</v>
      </c>
      <c r="O1927" s="6">
        <v>106.24</v>
      </c>
      <c r="P1927" s="6">
        <f t="shared" si="120"/>
        <v>188.37549999999999</v>
      </c>
      <c r="Q1927" s="6">
        <f t="shared" si="121"/>
        <v>106.24</v>
      </c>
      <c r="R1927" s="6">
        <f t="shared" si="122"/>
        <v>82.135499999999993</v>
      </c>
      <c r="S1927" s="8">
        <f t="shared" si="123"/>
        <v>0.436020076920831</v>
      </c>
      <c r="T1927" s="5">
        <f>YEAR(SalesDataTable[[#This Row],[Order Date]])</f>
        <v>2026</v>
      </c>
    </row>
    <row r="1928" spans="1:20" ht="15.6">
      <c r="A1928" s="2">
        <v>1346</v>
      </c>
      <c r="B1928" s="3">
        <v>46284</v>
      </c>
      <c r="C1928" s="13">
        <f>YEAR(SalesDataTable[[#This Row],[Order Date]])</f>
        <v>2026</v>
      </c>
      <c r="D1928" s="4" t="str">
        <f>"Q"&amp;ROUNDUP(MONTH(SalesDataTable[[#This Row],[Order Date]])/3,0)</f>
        <v>Q3</v>
      </c>
      <c r="E1928" s="4" t="str">
        <f>TEXT(SalesDataTable[[#This Row],[Order Date]],"MMM")</f>
        <v>Sep</v>
      </c>
      <c r="F1928" s="4" t="s">
        <v>6</v>
      </c>
      <c r="G1928" s="4" t="s">
        <v>49</v>
      </c>
      <c r="H1928" s="4" t="s">
        <v>28</v>
      </c>
      <c r="I1928" s="4" t="s">
        <v>3</v>
      </c>
      <c r="J1928" s="4" t="s">
        <v>14</v>
      </c>
      <c r="K1928" s="4" t="s">
        <v>48</v>
      </c>
      <c r="L1928" s="9">
        <v>3</v>
      </c>
      <c r="M1928" s="6">
        <v>166.21</v>
      </c>
      <c r="N1928" s="7">
        <v>0.05</v>
      </c>
      <c r="O1928" s="6">
        <v>85.03</v>
      </c>
      <c r="P1928" s="6">
        <f t="shared" si="120"/>
        <v>473.69849999999997</v>
      </c>
      <c r="Q1928" s="6">
        <f t="shared" si="121"/>
        <v>255.09</v>
      </c>
      <c r="R1928" s="6">
        <f t="shared" si="122"/>
        <v>218.60849999999996</v>
      </c>
      <c r="S1928" s="8">
        <f t="shared" si="123"/>
        <v>0.4614929116304991</v>
      </c>
      <c r="T1928" s="5">
        <f>YEAR(SalesDataTable[[#This Row],[Order Date]])</f>
        <v>2026</v>
      </c>
    </row>
    <row r="1929" spans="1:20" ht="15.6">
      <c r="A1929" s="2">
        <v>1361</v>
      </c>
      <c r="B1929" s="3">
        <v>46284</v>
      </c>
      <c r="C1929" s="13">
        <f>YEAR(SalesDataTable[[#This Row],[Order Date]])</f>
        <v>2026</v>
      </c>
      <c r="D1929" s="4" t="str">
        <f>"Q"&amp;ROUNDUP(MONTH(SalesDataTable[[#This Row],[Order Date]])/3,0)</f>
        <v>Q3</v>
      </c>
      <c r="E1929" s="4" t="str">
        <f>TEXT(SalesDataTable[[#This Row],[Order Date]],"MMM")</f>
        <v>Sep</v>
      </c>
      <c r="F1929" s="4" t="s">
        <v>6</v>
      </c>
      <c r="G1929" s="4" t="s">
        <v>27</v>
      </c>
      <c r="H1929" s="4" t="s">
        <v>28</v>
      </c>
      <c r="I1929" s="4" t="s">
        <v>13</v>
      </c>
      <c r="J1929" s="4" t="s">
        <v>4</v>
      </c>
      <c r="K1929" s="4" t="s">
        <v>26</v>
      </c>
      <c r="L1929" s="9">
        <v>1</v>
      </c>
      <c r="M1929" s="6">
        <v>40.700000000000003</v>
      </c>
      <c r="N1929" s="7">
        <v>0.05</v>
      </c>
      <c r="O1929" s="6">
        <v>16.43</v>
      </c>
      <c r="P1929" s="6">
        <f t="shared" si="120"/>
        <v>38.664999999999999</v>
      </c>
      <c r="Q1929" s="6">
        <f t="shared" si="121"/>
        <v>16.43</v>
      </c>
      <c r="R1929" s="6">
        <f t="shared" si="122"/>
        <v>22.234999999999999</v>
      </c>
      <c r="S1929" s="8">
        <f t="shared" si="123"/>
        <v>0.57506789085736454</v>
      </c>
      <c r="T1929" s="5">
        <f>YEAR(SalesDataTable[[#This Row],[Order Date]])</f>
        <v>2026</v>
      </c>
    </row>
    <row r="1930" spans="1:20" ht="15.6">
      <c r="A1930" s="2">
        <v>2728</v>
      </c>
      <c r="B1930" s="3">
        <v>46284</v>
      </c>
      <c r="C1930" s="13">
        <f>YEAR(SalesDataTable[[#This Row],[Order Date]])</f>
        <v>2026</v>
      </c>
      <c r="D1930" s="4" t="str">
        <f>"Q"&amp;ROUNDUP(MONTH(SalesDataTable[[#This Row],[Order Date]])/3,0)</f>
        <v>Q3</v>
      </c>
      <c r="E1930" s="4" t="str">
        <f>TEXT(SalesDataTable[[#This Row],[Order Date]],"MMM")</f>
        <v>Sep</v>
      </c>
      <c r="F1930" s="4" t="s">
        <v>0</v>
      </c>
      <c r="G1930" s="4" t="s">
        <v>50</v>
      </c>
      <c r="H1930" s="4" t="s">
        <v>2</v>
      </c>
      <c r="I1930" s="4" t="s">
        <v>13</v>
      </c>
      <c r="J1930" s="4" t="s">
        <v>9</v>
      </c>
      <c r="K1930" s="4" t="s">
        <v>37</v>
      </c>
      <c r="L1930" s="9">
        <v>3</v>
      </c>
      <c r="M1930" s="6">
        <v>153.5</v>
      </c>
      <c r="N1930" s="7">
        <v>0</v>
      </c>
      <c r="O1930" s="6">
        <v>80.819999999999993</v>
      </c>
      <c r="P1930" s="6">
        <f t="shared" si="120"/>
        <v>460.5</v>
      </c>
      <c r="Q1930" s="6">
        <f t="shared" si="121"/>
        <v>242.45999999999998</v>
      </c>
      <c r="R1930" s="6">
        <f t="shared" si="122"/>
        <v>218.04000000000002</v>
      </c>
      <c r="S1930" s="8">
        <f t="shared" si="123"/>
        <v>0.47348534201954401</v>
      </c>
      <c r="T1930" s="5">
        <f>YEAR(SalesDataTable[[#This Row],[Order Date]])</f>
        <v>2026</v>
      </c>
    </row>
    <row r="1931" spans="1:20" ht="15.6">
      <c r="A1931" s="2">
        <v>2788</v>
      </c>
      <c r="B1931" s="3">
        <v>46284</v>
      </c>
      <c r="C1931" s="13">
        <f>YEAR(SalesDataTable[[#This Row],[Order Date]])</f>
        <v>2026</v>
      </c>
      <c r="D1931" s="4" t="str">
        <f>"Q"&amp;ROUNDUP(MONTH(SalesDataTable[[#This Row],[Order Date]])/3,0)</f>
        <v>Q3</v>
      </c>
      <c r="E1931" s="4" t="str">
        <f>TEXT(SalesDataTable[[#This Row],[Order Date]],"MMM")</f>
        <v>Sep</v>
      </c>
      <c r="F1931" s="4" t="s">
        <v>6</v>
      </c>
      <c r="G1931" s="4" t="s">
        <v>43</v>
      </c>
      <c r="H1931" s="4" t="s">
        <v>28</v>
      </c>
      <c r="I1931" s="4" t="s">
        <v>13</v>
      </c>
      <c r="J1931" s="4" t="s">
        <v>9</v>
      </c>
      <c r="K1931" s="4" t="s">
        <v>46</v>
      </c>
      <c r="L1931" s="9">
        <v>1</v>
      </c>
      <c r="M1931" s="6">
        <v>70.430000000000007</v>
      </c>
      <c r="N1931" s="7">
        <v>0</v>
      </c>
      <c r="O1931" s="6">
        <v>31.51</v>
      </c>
      <c r="P1931" s="6">
        <f t="shared" si="120"/>
        <v>70.430000000000007</v>
      </c>
      <c r="Q1931" s="6">
        <f t="shared" si="121"/>
        <v>31.51</v>
      </c>
      <c r="R1931" s="6">
        <f t="shared" si="122"/>
        <v>38.92</v>
      </c>
      <c r="S1931" s="8">
        <f t="shared" si="123"/>
        <v>0.55260542382507449</v>
      </c>
      <c r="T1931" s="5">
        <f>YEAR(SalesDataTable[[#This Row],[Order Date]])</f>
        <v>2026</v>
      </c>
    </row>
    <row r="1932" spans="1:20" ht="15.6">
      <c r="A1932" s="2">
        <v>2932</v>
      </c>
      <c r="B1932" s="3">
        <v>46284</v>
      </c>
      <c r="C1932" s="13">
        <f>YEAR(SalesDataTable[[#This Row],[Order Date]])</f>
        <v>2026</v>
      </c>
      <c r="D1932" s="4" t="str">
        <f>"Q"&amp;ROUNDUP(MONTH(SalesDataTable[[#This Row],[Order Date]])/3,0)</f>
        <v>Q3</v>
      </c>
      <c r="E1932" s="4" t="str">
        <f>TEXT(SalesDataTable[[#This Row],[Order Date]],"MMM")</f>
        <v>Sep</v>
      </c>
      <c r="F1932" s="4" t="s">
        <v>0</v>
      </c>
      <c r="G1932" s="4" t="s">
        <v>50</v>
      </c>
      <c r="H1932" s="4" t="s">
        <v>19</v>
      </c>
      <c r="I1932" s="4" t="s">
        <v>16</v>
      </c>
      <c r="J1932" s="4" t="s">
        <v>4</v>
      </c>
      <c r="K1932" s="4" t="s">
        <v>22</v>
      </c>
      <c r="L1932" s="9">
        <v>4</v>
      </c>
      <c r="M1932" s="6">
        <v>49.93</v>
      </c>
      <c r="N1932" s="7">
        <v>0</v>
      </c>
      <c r="O1932" s="6">
        <v>22.99</v>
      </c>
      <c r="P1932" s="6">
        <f t="shared" si="120"/>
        <v>199.72</v>
      </c>
      <c r="Q1932" s="6">
        <f t="shared" si="121"/>
        <v>91.96</v>
      </c>
      <c r="R1932" s="6">
        <f t="shared" si="122"/>
        <v>107.76</v>
      </c>
      <c r="S1932" s="8">
        <f t="shared" si="123"/>
        <v>0.53955537752853999</v>
      </c>
      <c r="T1932" s="5">
        <f>YEAR(SalesDataTable[[#This Row],[Order Date]])</f>
        <v>2026</v>
      </c>
    </row>
    <row r="1933" spans="1:20" ht="15.6">
      <c r="A1933" s="2">
        <v>3399</v>
      </c>
      <c r="B1933" s="3">
        <v>46284</v>
      </c>
      <c r="C1933" s="13">
        <f>YEAR(SalesDataTable[[#This Row],[Order Date]])</f>
        <v>2026</v>
      </c>
      <c r="D1933" s="4" t="str">
        <f>"Q"&amp;ROUNDUP(MONTH(SalesDataTable[[#This Row],[Order Date]])/3,0)</f>
        <v>Q3</v>
      </c>
      <c r="E1933" s="4" t="str">
        <f>TEXT(SalesDataTable[[#This Row],[Order Date]],"MMM")</f>
        <v>Sep</v>
      </c>
      <c r="F1933" s="4" t="s">
        <v>6</v>
      </c>
      <c r="G1933" s="4" t="s">
        <v>43</v>
      </c>
      <c r="H1933" s="4" t="s">
        <v>19</v>
      </c>
      <c r="I1933" s="4" t="s">
        <v>3</v>
      </c>
      <c r="J1933" s="4" t="s">
        <v>4</v>
      </c>
      <c r="K1933" s="4" t="s">
        <v>22</v>
      </c>
      <c r="L1933" s="9">
        <v>1</v>
      </c>
      <c r="M1933" s="6">
        <v>50.18</v>
      </c>
      <c r="N1933" s="7">
        <v>0</v>
      </c>
      <c r="O1933" s="6">
        <v>22.92</v>
      </c>
      <c r="P1933" s="6">
        <f t="shared" si="120"/>
        <v>50.18</v>
      </c>
      <c r="Q1933" s="6">
        <f t="shared" si="121"/>
        <v>22.92</v>
      </c>
      <c r="R1933" s="6">
        <f t="shared" si="122"/>
        <v>27.259999999999998</v>
      </c>
      <c r="S1933" s="8">
        <f t="shared" si="123"/>
        <v>0.54324432044639293</v>
      </c>
      <c r="T1933" s="5">
        <f>YEAR(SalesDataTable[[#This Row],[Order Date]])</f>
        <v>2026</v>
      </c>
    </row>
    <row r="1934" spans="1:20" ht="15.6">
      <c r="A1934" s="2">
        <v>3588</v>
      </c>
      <c r="B1934" s="3">
        <v>46284</v>
      </c>
      <c r="C1934" s="13">
        <f>YEAR(SalesDataTable[[#This Row],[Order Date]])</f>
        <v>2026</v>
      </c>
      <c r="D1934" s="4" t="str">
        <f>"Q"&amp;ROUNDUP(MONTH(SalesDataTable[[#This Row],[Order Date]])/3,0)</f>
        <v>Q3</v>
      </c>
      <c r="E1934" s="4" t="str">
        <f>TEXT(SalesDataTable[[#This Row],[Order Date]],"MMM")</f>
        <v>Sep</v>
      </c>
      <c r="F1934" s="4" t="s">
        <v>20</v>
      </c>
      <c r="G1934" s="4" t="s">
        <v>47</v>
      </c>
      <c r="H1934" s="4" t="s">
        <v>19</v>
      </c>
      <c r="I1934" s="4" t="s">
        <v>13</v>
      </c>
      <c r="J1934" s="4" t="s">
        <v>14</v>
      </c>
      <c r="K1934" s="4" t="s">
        <v>48</v>
      </c>
      <c r="L1934" s="9">
        <v>2</v>
      </c>
      <c r="M1934" s="6">
        <v>164.01</v>
      </c>
      <c r="N1934" s="7">
        <v>0.15</v>
      </c>
      <c r="O1934" s="6">
        <v>87.14</v>
      </c>
      <c r="P1934" s="6">
        <f t="shared" si="120"/>
        <v>278.81699999999995</v>
      </c>
      <c r="Q1934" s="6">
        <f t="shared" si="121"/>
        <v>174.28</v>
      </c>
      <c r="R1934" s="6">
        <f t="shared" si="122"/>
        <v>104.53699999999995</v>
      </c>
      <c r="S1934" s="8">
        <f t="shared" si="123"/>
        <v>0.37493050997607741</v>
      </c>
      <c r="T1934" s="5">
        <f>YEAR(SalesDataTable[[#This Row],[Order Date]])</f>
        <v>2026</v>
      </c>
    </row>
    <row r="1935" spans="1:20" ht="15.6">
      <c r="A1935" s="2">
        <v>3603</v>
      </c>
      <c r="B1935" s="3">
        <v>46284</v>
      </c>
      <c r="C1935" s="13">
        <f>YEAR(SalesDataTable[[#This Row],[Order Date]])</f>
        <v>2026</v>
      </c>
      <c r="D1935" s="4" t="str">
        <f>"Q"&amp;ROUNDUP(MONTH(SalesDataTable[[#This Row],[Order Date]])/3,0)</f>
        <v>Q3</v>
      </c>
      <c r="E1935" s="4" t="str">
        <f>TEXT(SalesDataTable[[#This Row],[Order Date]],"MMM")</f>
        <v>Sep</v>
      </c>
      <c r="F1935" s="4" t="s">
        <v>6</v>
      </c>
      <c r="G1935" s="4" t="s">
        <v>49</v>
      </c>
      <c r="H1935" s="4" t="s">
        <v>28</v>
      </c>
      <c r="I1935" s="4" t="s">
        <v>3</v>
      </c>
      <c r="J1935" s="4" t="s">
        <v>4</v>
      </c>
      <c r="K1935" s="4" t="s">
        <v>5</v>
      </c>
      <c r="L1935" s="9">
        <v>2</v>
      </c>
      <c r="M1935" s="6">
        <v>83.77</v>
      </c>
      <c r="N1935" s="7">
        <v>0</v>
      </c>
      <c r="O1935" s="6">
        <v>43.32</v>
      </c>
      <c r="P1935" s="6">
        <f t="shared" si="120"/>
        <v>167.54</v>
      </c>
      <c r="Q1935" s="6">
        <f t="shared" si="121"/>
        <v>86.64</v>
      </c>
      <c r="R1935" s="6">
        <f t="shared" si="122"/>
        <v>80.899999999999991</v>
      </c>
      <c r="S1935" s="8">
        <f t="shared" si="123"/>
        <v>0.4828697624447893</v>
      </c>
      <c r="T1935" s="5">
        <f>YEAR(SalesDataTable[[#This Row],[Order Date]])</f>
        <v>2026</v>
      </c>
    </row>
    <row r="1936" spans="1:20" ht="15.6">
      <c r="A1936" s="2">
        <v>3845</v>
      </c>
      <c r="B1936" s="3">
        <v>46284</v>
      </c>
      <c r="C1936" s="13">
        <f>YEAR(SalesDataTable[[#This Row],[Order Date]])</f>
        <v>2026</v>
      </c>
      <c r="D1936" s="4" t="str">
        <f>"Q"&amp;ROUNDUP(MONTH(SalesDataTable[[#This Row],[Order Date]])/3,0)</f>
        <v>Q3</v>
      </c>
      <c r="E1936" s="4" t="str">
        <f>TEXT(SalesDataTable[[#This Row],[Order Date]],"MMM")</f>
        <v>Sep</v>
      </c>
      <c r="F1936" s="4" t="s">
        <v>20</v>
      </c>
      <c r="G1936" s="4" t="s">
        <v>33</v>
      </c>
      <c r="H1936" s="4" t="s">
        <v>2</v>
      </c>
      <c r="I1936" s="4" t="s">
        <v>13</v>
      </c>
      <c r="J1936" s="4" t="s">
        <v>23</v>
      </c>
      <c r="K1936" s="4" t="s">
        <v>40</v>
      </c>
      <c r="L1936" s="9">
        <v>1</v>
      </c>
      <c r="M1936" s="6">
        <v>81.84</v>
      </c>
      <c r="N1936" s="7">
        <v>0</v>
      </c>
      <c r="O1936" s="6">
        <v>38.5</v>
      </c>
      <c r="P1936" s="6">
        <f t="shared" si="120"/>
        <v>81.84</v>
      </c>
      <c r="Q1936" s="6">
        <f t="shared" si="121"/>
        <v>38.5</v>
      </c>
      <c r="R1936" s="6">
        <f t="shared" si="122"/>
        <v>43.34</v>
      </c>
      <c r="S1936" s="8">
        <f t="shared" si="123"/>
        <v>0.52956989247311825</v>
      </c>
      <c r="T1936" s="5">
        <f>YEAR(SalesDataTable[[#This Row],[Order Date]])</f>
        <v>2026</v>
      </c>
    </row>
    <row r="1937" spans="1:20" ht="15.6">
      <c r="A1937" s="2">
        <v>4191</v>
      </c>
      <c r="B1937" s="3">
        <v>46284</v>
      </c>
      <c r="C1937" s="13">
        <f>YEAR(SalesDataTable[[#This Row],[Order Date]])</f>
        <v>2026</v>
      </c>
      <c r="D1937" s="4" t="str">
        <f>"Q"&amp;ROUNDUP(MONTH(SalesDataTable[[#This Row],[Order Date]])/3,0)</f>
        <v>Q3</v>
      </c>
      <c r="E1937" s="4" t="str">
        <f>TEXT(SalesDataTable[[#This Row],[Order Date]],"MMM")</f>
        <v>Sep</v>
      </c>
      <c r="F1937" s="4" t="s">
        <v>11</v>
      </c>
      <c r="G1937" s="4" t="s">
        <v>25</v>
      </c>
      <c r="H1937" s="4" t="s">
        <v>28</v>
      </c>
      <c r="I1937" s="4" t="s">
        <v>3</v>
      </c>
      <c r="J1937" s="4" t="s">
        <v>34</v>
      </c>
      <c r="K1937" s="4" t="s">
        <v>35</v>
      </c>
      <c r="L1937" s="9">
        <v>1</v>
      </c>
      <c r="M1937" s="6">
        <v>40.32</v>
      </c>
      <c r="N1937" s="7">
        <v>0.15</v>
      </c>
      <c r="O1937" s="6">
        <v>14.39</v>
      </c>
      <c r="P1937" s="6">
        <f t="shared" si="120"/>
        <v>34.271999999999998</v>
      </c>
      <c r="Q1937" s="6">
        <f t="shared" si="121"/>
        <v>14.39</v>
      </c>
      <c r="R1937" s="6">
        <f t="shared" si="122"/>
        <v>19.881999999999998</v>
      </c>
      <c r="S1937" s="8">
        <f t="shared" si="123"/>
        <v>0.58012371615312786</v>
      </c>
      <c r="T1937" s="5">
        <f>YEAR(SalesDataTable[[#This Row],[Order Date]])</f>
        <v>2026</v>
      </c>
    </row>
    <row r="1938" spans="1:20" ht="15.6">
      <c r="A1938" s="2">
        <v>4269</v>
      </c>
      <c r="B1938" s="3">
        <v>46284</v>
      </c>
      <c r="C1938" s="13">
        <f>YEAR(SalesDataTable[[#This Row],[Order Date]])</f>
        <v>2026</v>
      </c>
      <c r="D1938" s="4" t="str">
        <f>"Q"&amp;ROUNDUP(MONTH(SalesDataTable[[#This Row],[Order Date]])/3,0)</f>
        <v>Q3</v>
      </c>
      <c r="E1938" s="4" t="str">
        <f>TEXT(SalesDataTable[[#This Row],[Order Date]],"MMM")</f>
        <v>Sep</v>
      </c>
      <c r="F1938" s="4" t="s">
        <v>11</v>
      </c>
      <c r="G1938" s="4" t="s">
        <v>52</v>
      </c>
      <c r="H1938" s="4" t="s">
        <v>8</v>
      </c>
      <c r="I1938" s="4" t="s">
        <v>16</v>
      </c>
      <c r="J1938" s="4" t="s">
        <v>9</v>
      </c>
      <c r="K1938" s="4" t="s">
        <v>37</v>
      </c>
      <c r="L1938" s="9">
        <v>4</v>
      </c>
      <c r="M1938" s="6">
        <v>155.84</v>
      </c>
      <c r="N1938" s="7">
        <v>0.05</v>
      </c>
      <c r="O1938" s="6">
        <v>80.790000000000006</v>
      </c>
      <c r="P1938" s="6">
        <f t="shared" si="120"/>
        <v>592.19200000000001</v>
      </c>
      <c r="Q1938" s="6">
        <f t="shared" si="121"/>
        <v>323.16000000000003</v>
      </c>
      <c r="R1938" s="6">
        <f t="shared" si="122"/>
        <v>269.03199999999998</v>
      </c>
      <c r="S1938" s="8">
        <f t="shared" si="123"/>
        <v>0.45429860585755966</v>
      </c>
      <c r="T1938" s="5">
        <f>YEAR(SalesDataTable[[#This Row],[Order Date]])</f>
        <v>2026</v>
      </c>
    </row>
    <row r="1939" spans="1:20" ht="15.6">
      <c r="A1939" s="2">
        <v>5</v>
      </c>
      <c r="B1939" s="3">
        <v>46285</v>
      </c>
      <c r="C1939" s="13">
        <f>YEAR(SalesDataTable[[#This Row],[Order Date]])</f>
        <v>2026</v>
      </c>
      <c r="D1939" s="4" t="str">
        <f>"Q"&amp;ROUNDUP(MONTH(SalesDataTable[[#This Row],[Order Date]])/3,0)</f>
        <v>Q3</v>
      </c>
      <c r="E1939" s="4" t="str">
        <f>TEXT(SalesDataTable[[#This Row],[Order Date]],"MMM")</f>
        <v>Sep</v>
      </c>
      <c r="F1939" s="4" t="s">
        <v>6</v>
      </c>
      <c r="G1939" s="4" t="s">
        <v>27</v>
      </c>
      <c r="H1939" s="4" t="s">
        <v>2</v>
      </c>
      <c r="I1939" s="4" t="s">
        <v>16</v>
      </c>
      <c r="J1939" s="4" t="s">
        <v>34</v>
      </c>
      <c r="K1939" s="4" t="s">
        <v>45</v>
      </c>
      <c r="L1939" s="9">
        <v>1</v>
      </c>
      <c r="M1939" s="6">
        <v>51.83</v>
      </c>
      <c r="N1939" s="7">
        <v>0</v>
      </c>
      <c r="O1939" s="6">
        <v>21.9</v>
      </c>
      <c r="P1939" s="6">
        <f t="shared" si="120"/>
        <v>51.83</v>
      </c>
      <c r="Q1939" s="6">
        <f t="shared" si="121"/>
        <v>21.9</v>
      </c>
      <c r="R1939" s="6">
        <f t="shared" si="122"/>
        <v>29.93</v>
      </c>
      <c r="S1939" s="8">
        <f t="shared" si="123"/>
        <v>0.57746478873239437</v>
      </c>
      <c r="T1939" s="5">
        <f>YEAR(SalesDataTable[[#This Row],[Order Date]])</f>
        <v>2026</v>
      </c>
    </row>
    <row r="1940" spans="1:20" ht="15.6">
      <c r="A1940" s="2">
        <v>210</v>
      </c>
      <c r="B1940" s="3">
        <v>46285</v>
      </c>
      <c r="C1940" s="13">
        <f>YEAR(SalesDataTable[[#This Row],[Order Date]])</f>
        <v>2026</v>
      </c>
      <c r="D1940" s="4" t="str">
        <f>"Q"&amp;ROUNDUP(MONTH(SalesDataTable[[#This Row],[Order Date]])/3,0)</f>
        <v>Q3</v>
      </c>
      <c r="E1940" s="4" t="str">
        <f>TEXT(SalesDataTable[[#This Row],[Order Date]],"MMM")</f>
        <v>Sep</v>
      </c>
      <c r="F1940" s="4" t="s">
        <v>11</v>
      </c>
      <c r="G1940" s="4" t="s">
        <v>18</v>
      </c>
      <c r="H1940" s="4" t="s">
        <v>19</v>
      </c>
      <c r="I1940" s="4" t="s">
        <v>3</v>
      </c>
      <c r="J1940" s="4" t="s">
        <v>23</v>
      </c>
      <c r="K1940" s="4" t="s">
        <v>29</v>
      </c>
      <c r="L1940" s="9">
        <v>1</v>
      </c>
      <c r="M1940" s="6">
        <v>190.77</v>
      </c>
      <c r="N1940" s="7">
        <v>0.05</v>
      </c>
      <c r="O1940" s="6">
        <v>104.69</v>
      </c>
      <c r="P1940" s="6">
        <f t="shared" si="120"/>
        <v>181.23150000000001</v>
      </c>
      <c r="Q1940" s="6">
        <f t="shared" si="121"/>
        <v>104.69</v>
      </c>
      <c r="R1940" s="6">
        <f t="shared" si="122"/>
        <v>76.541500000000013</v>
      </c>
      <c r="S1940" s="8">
        <f t="shared" si="123"/>
        <v>0.42234103894742364</v>
      </c>
      <c r="T1940" s="5">
        <f>YEAR(SalesDataTable[[#This Row],[Order Date]])</f>
        <v>2026</v>
      </c>
    </row>
    <row r="1941" spans="1:20" ht="15.6">
      <c r="A1941" s="2">
        <v>462</v>
      </c>
      <c r="B1941" s="3">
        <v>46285</v>
      </c>
      <c r="C1941" s="13">
        <f>YEAR(SalesDataTable[[#This Row],[Order Date]])</f>
        <v>2026</v>
      </c>
      <c r="D1941" s="4" t="str">
        <f>"Q"&amp;ROUNDUP(MONTH(SalesDataTable[[#This Row],[Order Date]])/3,0)</f>
        <v>Q3</v>
      </c>
      <c r="E1941" s="4" t="str">
        <f>TEXT(SalesDataTable[[#This Row],[Order Date]],"MMM")</f>
        <v>Sep</v>
      </c>
      <c r="F1941" s="4" t="s">
        <v>6</v>
      </c>
      <c r="G1941" s="4" t="s">
        <v>43</v>
      </c>
      <c r="H1941" s="4" t="s">
        <v>19</v>
      </c>
      <c r="I1941" s="4" t="s">
        <v>13</v>
      </c>
      <c r="J1941" s="4" t="s">
        <v>4</v>
      </c>
      <c r="K1941" s="4" t="s">
        <v>26</v>
      </c>
      <c r="L1941" s="9">
        <v>2</v>
      </c>
      <c r="M1941" s="6">
        <v>40.049999999999997</v>
      </c>
      <c r="N1941" s="7">
        <v>0.05</v>
      </c>
      <c r="O1941" s="6">
        <v>16.97</v>
      </c>
      <c r="P1941" s="6">
        <f t="shared" si="120"/>
        <v>76.094999999999985</v>
      </c>
      <c r="Q1941" s="6">
        <f t="shared" si="121"/>
        <v>33.94</v>
      </c>
      <c r="R1941" s="6">
        <f t="shared" si="122"/>
        <v>42.154999999999987</v>
      </c>
      <c r="S1941" s="8">
        <f t="shared" si="123"/>
        <v>0.55397857940731976</v>
      </c>
      <c r="T1941" s="5">
        <f>YEAR(SalesDataTable[[#This Row],[Order Date]])</f>
        <v>2026</v>
      </c>
    </row>
    <row r="1942" spans="1:20" ht="15.6">
      <c r="A1942" s="2">
        <v>725</v>
      </c>
      <c r="B1942" s="3">
        <v>46285</v>
      </c>
      <c r="C1942" s="13">
        <f>YEAR(SalesDataTable[[#This Row],[Order Date]])</f>
        <v>2026</v>
      </c>
      <c r="D1942" s="4" t="str">
        <f>"Q"&amp;ROUNDUP(MONTH(SalesDataTable[[#This Row],[Order Date]])/3,0)</f>
        <v>Q3</v>
      </c>
      <c r="E1942" s="4" t="str">
        <f>TEXT(SalesDataTable[[#This Row],[Order Date]],"MMM")</f>
        <v>Sep</v>
      </c>
      <c r="F1942" s="4" t="s">
        <v>6</v>
      </c>
      <c r="G1942" s="4" t="s">
        <v>43</v>
      </c>
      <c r="H1942" s="4" t="s">
        <v>2</v>
      </c>
      <c r="I1942" s="4" t="s">
        <v>13</v>
      </c>
      <c r="J1942" s="4" t="s">
        <v>4</v>
      </c>
      <c r="K1942" s="4" t="s">
        <v>5</v>
      </c>
      <c r="L1942" s="9">
        <v>1</v>
      </c>
      <c r="M1942" s="6">
        <v>82.08</v>
      </c>
      <c r="N1942" s="7">
        <v>0.05</v>
      </c>
      <c r="O1942" s="6">
        <v>43.18</v>
      </c>
      <c r="P1942" s="6">
        <f t="shared" si="120"/>
        <v>77.975999999999999</v>
      </c>
      <c r="Q1942" s="6">
        <f t="shared" si="121"/>
        <v>43.18</v>
      </c>
      <c r="R1942" s="6">
        <f t="shared" si="122"/>
        <v>34.795999999999999</v>
      </c>
      <c r="S1942" s="8">
        <f t="shared" si="123"/>
        <v>0.44623986867754178</v>
      </c>
      <c r="T1942" s="5">
        <f>YEAR(SalesDataTable[[#This Row],[Order Date]])</f>
        <v>2026</v>
      </c>
    </row>
    <row r="1943" spans="1:20" ht="15.6">
      <c r="A1943" s="2">
        <v>918</v>
      </c>
      <c r="B1943" s="3">
        <v>46285</v>
      </c>
      <c r="C1943" s="13">
        <f>YEAR(SalesDataTable[[#This Row],[Order Date]])</f>
        <v>2026</v>
      </c>
      <c r="D1943" s="4" t="str">
        <f>"Q"&amp;ROUNDUP(MONTH(SalesDataTable[[#This Row],[Order Date]])/3,0)</f>
        <v>Q3</v>
      </c>
      <c r="E1943" s="4" t="str">
        <f>TEXT(SalesDataTable[[#This Row],[Order Date]],"MMM")</f>
        <v>Sep</v>
      </c>
      <c r="F1943" s="4" t="s">
        <v>0</v>
      </c>
      <c r="G1943" s="4" t="s">
        <v>50</v>
      </c>
      <c r="H1943" s="4" t="s">
        <v>2</v>
      </c>
      <c r="I1943" s="4" t="s">
        <v>3</v>
      </c>
      <c r="J1943" s="4" t="s">
        <v>4</v>
      </c>
      <c r="K1943" s="4" t="s">
        <v>22</v>
      </c>
      <c r="L1943" s="9">
        <v>1</v>
      </c>
      <c r="M1943" s="6">
        <v>50.3</v>
      </c>
      <c r="N1943" s="7">
        <v>0.05</v>
      </c>
      <c r="O1943" s="6">
        <v>22.14</v>
      </c>
      <c r="P1943" s="6">
        <f t="shared" si="120"/>
        <v>47.784999999999997</v>
      </c>
      <c r="Q1943" s="6">
        <f t="shared" si="121"/>
        <v>22.14</v>
      </c>
      <c r="R1943" s="6">
        <f t="shared" si="122"/>
        <v>25.644999999999996</v>
      </c>
      <c r="S1943" s="8">
        <f t="shared" si="123"/>
        <v>0.53667468870984614</v>
      </c>
      <c r="T1943" s="5">
        <f>YEAR(SalesDataTable[[#This Row],[Order Date]])</f>
        <v>2026</v>
      </c>
    </row>
    <row r="1944" spans="1:20" ht="15.6">
      <c r="A1944" s="2">
        <v>1442</v>
      </c>
      <c r="B1944" s="3">
        <v>46285</v>
      </c>
      <c r="C1944" s="13">
        <f>YEAR(SalesDataTable[[#This Row],[Order Date]])</f>
        <v>2026</v>
      </c>
      <c r="D1944" s="4" t="str">
        <f>"Q"&amp;ROUNDUP(MONTH(SalesDataTable[[#This Row],[Order Date]])/3,0)</f>
        <v>Q3</v>
      </c>
      <c r="E1944" s="4" t="str">
        <f>TEXT(SalesDataTable[[#This Row],[Order Date]],"MMM")</f>
        <v>Sep</v>
      </c>
      <c r="F1944" s="4" t="s">
        <v>11</v>
      </c>
      <c r="G1944" s="4" t="s">
        <v>52</v>
      </c>
      <c r="H1944" s="4" t="s">
        <v>2</v>
      </c>
      <c r="I1944" s="4" t="s">
        <v>13</v>
      </c>
      <c r="J1944" s="4" t="s">
        <v>14</v>
      </c>
      <c r="K1944" s="4" t="s">
        <v>32</v>
      </c>
      <c r="L1944" s="9">
        <v>1</v>
      </c>
      <c r="M1944" s="6">
        <v>47.68</v>
      </c>
      <c r="N1944" s="7">
        <v>0.1</v>
      </c>
      <c r="O1944" s="6">
        <v>18.03</v>
      </c>
      <c r="P1944" s="6">
        <f t="shared" si="120"/>
        <v>42.911999999999999</v>
      </c>
      <c r="Q1944" s="6">
        <f t="shared" si="121"/>
        <v>18.03</v>
      </c>
      <c r="R1944" s="6">
        <f t="shared" si="122"/>
        <v>24.881999999999998</v>
      </c>
      <c r="S1944" s="8">
        <f t="shared" si="123"/>
        <v>0.57983780760626391</v>
      </c>
      <c r="T1944" s="5">
        <f>YEAR(SalesDataTable[[#This Row],[Order Date]])</f>
        <v>2026</v>
      </c>
    </row>
    <row r="1945" spans="1:20" ht="15.6">
      <c r="A1945" s="2">
        <v>4290</v>
      </c>
      <c r="B1945" s="3">
        <v>46285</v>
      </c>
      <c r="C1945" s="13">
        <f>YEAR(SalesDataTable[[#This Row],[Order Date]])</f>
        <v>2026</v>
      </c>
      <c r="D1945" s="4" t="str">
        <f>"Q"&amp;ROUNDUP(MONTH(SalesDataTable[[#This Row],[Order Date]])/3,0)</f>
        <v>Q3</v>
      </c>
      <c r="E1945" s="4" t="str">
        <f>TEXT(SalesDataTable[[#This Row],[Order Date]],"MMM")</f>
        <v>Sep</v>
      </c>
      <c r="F1945" s="4" t="s">
        <v>11</v>
      </c>
      <c r="G1945" s="4" t="s">
        <v>12</v>
      </c>
      <c r="H1945" s="4" t="s">
        <v>19</v>
      </c>
      <c r="I1945" s="4" t="s">
        <v>3</v>
      </c>
      <c r="J1945" s="4" t="s">
        <v>4</v>
      </c>
      <c r="K1945" s="4" t="s">
        <v>22</v>
      </c>
      <c r="L1945" s="9">
        <v>2</v>
      </c>
      <c r="M1945" s="6">
        <v>51.48</v>
      </c>
      <c r="N1945" s="7">
        <v>0.05</v>
      </c>
      <c r="O1945" s="6">
        <v>22.38</v>
      </c>
      <c r="P1945" s="6">
        <f t="shared" si="120"/>
        <v>97.811999999999983</v>
      </c>
      <c r="Q1945" s="6">
        <f t="shared" si="121"/>
        <v>44.76</v>
      </c>
      <c r="R1945" s="6">
        <f t="shared" si="122"/>
        <v>53.051999999999985</v>
      </c>
      <c r="S1945" s="8">
        <f t="shared" si="123"/>
        <v>0.54238743712427917</v>
      </c>
      <c r="T1945" s="5">
        <f>YEAR(SalesDataTable[[#This Row],[Order Date]])</f>
        <v>2026</v>
      </c>
    </row>
    <row r="1946" spans="1:20" ht="15.6">
      <c r="A1946" s="2">
        <v>4666</v>
      </c>
      <c r="B1946" s="3">
        <v>46285</v>
      </c>
      <c r="C1946" s="13">
        <f>YEAR(SalesDataTable[[#This Row],[Order Date]])</f>
        <v>2026</v>
      </c>
      <c r="D1946" s="4" t="str">
        <f>"Q"&amp;ROUNDUP(MONTH(SalesDataTable[[#This Row],[Order Date]])/3,0)</f>
        <v>Q3</v>
      </c>
      <c r="E1946" s="4" t="str">
        <f>TEXT(SalesDataTable[[#This Row],[Order Date]],"MMM")</f>
        <v>Sep</v>
      </c>
      <c r="F1946" s="4" t="s">
        <v>11</v>
      </c>
      <c r="G1946" s="4" t="s">
        <v>18</v>
      </c>
      <c r="H1946" s="4" t="s">
        <v>2</v>
      </c>
      <c r="I1946" s="4" t="s">
        <v>16</v>
      </c>
      <c r="J1946" s="4" t="s">
        <v>34</v>
      </c>
      <c r="K1946" s="4" t="s">
        <v>38</v>
      </c>
      <c r="L1946" s="9">
        <v>2</v>
      </c>
      <c r="M1946" s="6">
        <v>123.73</v>
      </c>
      <c r="N1946" s="7">
        <v>0</v>
      </c>
      <c r="O1946" s="6">
        <v>68.459999999999994</v>
      </c>
      <c r="P1946" s="6">
        <f t="shared" si="120"/>
        <v>247.46</v>
      </c>
      <c r="Q1946" s="6">
        <f t="shared" si="121"/>
        <v>136.91999999999999</v>
      </c>
      <c r="R1946" s="6">
        <f t="shared" si="122"/>
        <v>110.54000000000002</v>
      </c>
      <c r="S1946" s="8">
        <f t="shared" si="123"/>
        <v>0.44669845631617239</v>
      </c>
      <c r="T1946" s="5">
        <f>YEAR(SalesDataTable[[#This Row],[Order Date]])</f>
        <v>2026</v>
      </c>
    </row>
    <row r="1947" spans="1:20" ht="15.6">
      <c r="A1947" s="2">
        <v>234</v>
      </c>
      <c r="B1947" s="3">
        <v>46286</v>
      </c>
      <c r="C1947" s="13">
        <f>YEAR(SalesDataTable[[#This Row],[Order Date]])</f>
        <v>2026</v>
      </c>
      <c r="D1947" s="4" t="str">
        <f>"Q"&amp;ROUNDUP(MONTH(SalesDataTable[[#This Row],[Order Date]])/3,0)</f>
        <v>Q3</v>
      </c>
      <c r="E1947" s="4" t="str">
        <f>TEXT(SalesDataTable[[#This Row],[Order Date]],"MMM")</f>
        <v>Sep</v>
      </c>
      <c r="F1947" s="4" t="s">
        <v>11</v>
      </c>
      <c r="G1947" s="4" t="s">
        <v>25</v>
      </c>
      <c r="H1947" s="4" t="s">
        <v>2</v>
      </c>
      <c r="I1947" s="4" t="s">
        <v>16</v>
      </c>
      <c r="J1947" s="4" t="s">
        <v>9</v>
      </c>
      <c r="K1947" s="4" t="s">
        <v>17</v>
      </c>
      <c r="L1947" s="9">
        <v>2</v>
      </c>
      <c r="M1947" s="6">
        <v>146.81</v>
      </c>
      <c r="N1947" s="7">
        <v>0</v>
      </c>
      <c r="O1947" s="6">
        <v>79.72</v>
      </c>
      <c r="P1947" s="6">
        <f t="shared" si="120"/>
        <v>293.62</v>
      </c>
      <c r="Q1947" s="6">
        <f t="shared" si="121"/>
        <v>159.44</v>
      </c>
      <c r="R1947" s="6">
        <f t="shared" si="122"/>
        <v>134.18</v>
      </c>
      <c r="S1947" s="8">
        <f t="shared" si="123"/>
        <v>0.45698521899053202</v>
      </c>
      <c r="T1947" s="5">
        <f>YEAR(SalesDataTable[[#This Row],[Order Date]])</f>
        <v>2026</v>
      </c>
    </row>
    <row r="1948" spans="1:20" ht="15.6">
      <c r="A1948" s="2">
        <v>802</v>
      </c>
      <c r="B1948" s="3">
        <v>46286</v>
      </c>
      <c r="C1948" s="13">
        <f>YEAR(SalesDataTable[[#This Row],[Order Date]])</f>
        <v>2026</v>
      </c>
      <c r="D1948" s="4" t="str">
        <f>"Q"&amp;ROUNDUP(MONTH(SalesDataTable[[#This Row],[Order Date]])/3,0)</f>
        <v>Q3</v>
      </c>
      <c r="E1948" s="4" t="str">
        <f>TEXT(SalesDataTable[[#This Row],[Order Date]],"MMM")</f>
        <v>Sep</v>
      </c>
      <c r="F1948" s="4" t="s">
        <v>6</v>
      </c>
      <c r="G1948" s="4" t="s">
        <v>43</v>
      </c>
      <c r="H1948" s="4" t="s">
        <v>19</v>
      </c>
      <c r="I1948" s="4" t="s">
        <v>3</v>
      </c>
      <c r="J1948" s="4" t="s">
        <v>14</v>
      </c>
      <c r="K1948" s="4" t="s">
        <v>48</v>
      </c>
      <c r="L1948" s="9">
        <v>2</v>
      </c>
      <c r="M1948" s="6">
        <v>167.16</v>
      </c>
      <c r="N1948" s="7">
        <v>0</v>
      </c>
      <c r="O1948" s="6">
        <v>88.51</v>
      </c>
      <c r="P1948" s="6">
        <f t="shared" si="120"/>
        <v>334.32</v>
      </c>
      <c r="Q1948" s="6">
        <f t="shared" si="121"/>
        <v>177.02</v>
      </c>
      <c r="R1948" s="6">
        <f t="shared" si="122"/>
        <v>157.29999999999998</v>
      </c>
      <c r="S1948" s="8">
        <f t="shared" si="123"/>
        <v>0.4705072983967456</v>
      </c>
      <c r="T1948" s="5">
        <f>YEAR(SalesDataTable[[#This Row],[Order Date]])</f>
        <v>2026</v>
      </c>
    </row>
    <row r="1949" spans="1:20" ht="15.6">
      <c r="A1949" s="2">
        <v>1942</v>
      </c>
      <c r="B1949" s="3">
        <v>46286</v>
      </c>
      <c r="C1949" s="13">
        <f>YEAR(SalesDataTable[[#This Row],[Order Date]])</f>
        <v>2026</v>
      </c>
      <c r="D1949" s="4" t="str">
        <f>"Q"&amp;ROUNDUP(MONTH(SalesDataTable[[#This Row],[Order Date]])/3,0)</f>
        <v>Q3</v>
      </c>
      <c r="E1949" s="4" t="str">
        <f>TEXT(SalesDataTable[[#This Row],[Order Date]],"MMM")</f>
        <v>Sep</v>
      </c>
      <c r="F1949" s="4" t="s">
        <v>11</v>
      </c>
      <c r="G1949" s="4" t="s">
        <v>12</v>
      </c>
      <c r="H1949" s="4" t="s">
        <v>2</v>
      </c>
      <c r="I1949" s="4" t="s">
        <v>13</v>
      </c>
      <c r="J1949" s="4" t="s">
        <v>4</v>
      </c>
      <c r="K1949" s="4" t="s">
        <v>5</v>
      </c>
      <c r="L1949" s="9">
        <v>1</v>
      </c>
      <c r="M1949" s="6">
        <v>83.69</v>
      </c>
      <c r="N1949" s="7">
        <v>0</v>
      </c>
      <c r="O1949" s="6">
        <v>42.76</v>
      </c>
      <c r="P1949" s="6">
        <f t="shared" si="120"/>
        <v>83.69</v>
      </c>
      <c r="Q1949" s="6">
        <f t="shared" si="121"/>
        <v>42.76</v>
      </c>
      <c r="R1949" s="6">
        <f t="shared" si="122"/>
        <v>40.93</v>
      </c>
      <c r="S1949" s="8">
        <f t="shared" si="123"/>
        <v>0.48906679412116144</v>
      </c>
      <c r="T1949" s="5">
        <f>YEAR(SalesDataTable[[#This Row],[Order Date]])</f>
        <v>2026</v>
      </c>
    </row>
    <row r="1950" spans="1:20" ht="15.6">
      <c r="A1950" s="2">
        <v>2200</v>
      </c>
      <c r="B1950" s="3">
        <v>46286</v>
      </c>
      <c r="C1950" s="13">
        <f>YEAR(SalesDataTable[[#This Row],[Order Date]])</f>
        <v>2026</v>
      </c>
      <c r="D1950" s="4" t="str">
        <f>"Q"&amp;ROUNDUP(MONTH(SalesDataTable[[#This Row],[Order Date]])/3,0)</f>
        <v>Q3</v>
      </c>
      <c r="E1950" s="4" t="str">
        <f>TEXT(SalesDataTable[[#This Row],[Order Date]],"MMM")</f>
        <v>Sep</v>
      </c>
      <c r="F1950" s="4" t="s">
        <v>0</v>
      </c>
      <c r="G1950" s="4" t="s">
        <v>1</v>
      </c>
      <c r="H1950" s="4" t="s">
        <v>2</v>
      </c>
      <c r="I1950" s="4" t="s">
        <v>13</v>
      </c>
      <c r="J1950" s="4" t="s">
        <v>4</v>
      </c>
      <c r="K1950" s="4" t="s">
        <v>26</v>
      </c>
      <c r="L1950" s="9">
        <v>1</v>
      </c>
      <c r="M1950" s="6">
        <v>40.4</v>
      </c>
      <c r="N1950" s="7">
        <v>0.15</v>
      </c>
      <c r="O1950" s="6">
        <v>16.47</v>
      </c>
      <c r="P1950" s="6">
        <f t="shared" si="120"/>
        <v>34.339999999999996</v>
      </c>
      <c r="Q1950" s="6">
        <f t="shared" si="121"/>
        <v>16.47</v>
      </c>
      <c r="R1950" s="6">
        <f t="shared" si="122"/>
        <v>17.869999999999997</v>
      </c>
      <c r="S1950" s="8">
        <f t="shared" si="123"/>
        <v>0.52038439138031445</v>
      </c>
      <c r="T1950" s="5">
        <f>YEAR(SalesDataTable[[#This Row],[Order Date]])</f>
        <v>2026</v>
      </c>
    </row>
    <row r="1951" spans="1:20" ht="15.6">
      <c r="A1951" s="2">
        <v>2236</v>
      </c>
      <c r="B1951" s="3">
        <v>46286</v>
      </c>
      <c r="C1951" s="13">
        <f>YEAR(SalesDataTable[[#This Row],[Order Date]])</f>
        <v>2026</v>
      </c>
      <c r="D1951" s="4" t="str">
        <f>"Q"&amp;ROUNDUP(MONTH(SalesDataTable[[#This Row],[Order Date]])/3,0)</f>
        <v>Q3</v>
      </c>
      <c r="E1951" s="4" t="str">
        <f>TEXT(SalesDataTable[[#This Row],[Order Date]],"MMM")</f>
        <v>Sep</v>
      </c>
      <c r="F1951" s="4" t="s">
        <v>6</v>
      </c>
      <c r="G1951" s="4" t="s">
        <v>41</v>
      </c>
      <c r="H1951" s="4" t="s">
        <v>2</v>
      </c>
      <c r="I1951" s="4" t="s">
        <v>3</v>
      </c>
      <c r="J1951" s="4" t="s">
        <v>9</v>
      </c>
      <c r="K1951" s="4" t="s">
        <v>17</v>
      </c>
      <c r="L1951" s="9">
        <v>3</v>
      </c>
      <c r="M1951" s="6">
        <v>143.31</v>
      </c>
      <c r="N1951" s="7">
        <v>0</v>
      </c>
      <c r="O1951" s="6">
        <v>81.36</v>
      </c>
      <c r="P1951" s="6">
        <f t="shared" si="120"/>
        <v>429.93</v>
      </c>
      <c r="Q1951" s="6">
        <f t="shared" si="121"/>
        <v>244.07999999999998</v>
      </c>
      <c r="R1951" s="6">
        <f t="shared" si="122"/>
        <v>185.85000000000002</v>
      </c>
      <c r="S1951" s="8">
        <f t="shared" si="123"/>
        <v>0.43227967343521045</v>
      </c>
      <c r="T1951" s="5">
        <f>YEAR(SalesDataTable[[#This Row],[Order Date]])</f>
        <v>2026</v>
      </c>
    </row>
    <row r="1952" spans="1:20" ht="15.6">
      <c r="A1952" s="2">
        <v>4041</v>
      </c>
      <c r="B1952" s="3">
        <v>46286</v>
      </c>
      <c r="C1952" s="13">
        <f>YEAR(SalesDataTable[[#This Row],[Order Date]])</f>
        <v>2026</v>
      </c>
      <c r="D1952" s="4" t="str">
        <f>"Q"&amp;ROUNDUP(MONTH(SalesDataTable[[#This Row],[Order Date]])/3,0)</f>
        <v>Q3</v>
      </c>
      <c r="E1952" s="4" t="str">
        <f>TEXT(SalesDataTable[[#This Row],[Order Date]],"MMM")</f>
        <v>Sep</v>
      </c>
      <c r="F1952" s="4" t="s">
        <v>6</v>
      </c>
      <c r="G1952" s="4" t="s">
        <v>41</v>
      </c>
      <c r="H1952" s="4" t="s">
        <v>8</v>
      </c>
      <c r="I1952" s="4" t="s">
        <v>3</v>
      </c>
      <c r="J1952" s="4" t="s">
        <v>34</v>
      </c>
      <c r="K1952" s="4" t="s">
        <v>45</v>
      </c>
      <c r="L1952" s="9">
        <v>15</v>
      </c>
      <c r="M1952" s="6">
        <v>51.1</v>
      </c>
      <c r="N1952" s="7">
        <v>0.1</v>
      </c>
      <c r="O1952" s="6">
        <v>21.9</v>
      </c>
      <c r="P1952" s="6">
        <f t="shared" si="120"/>
        <v>689.85</v>
      </c>
      <c r="Q1952" s="6">
        <f t="shared" si="121"/>
        <v>328.5</v>
      </c>
      <c r="R1952" s="6">
        <f t="shared" si="122"/>
        <v>361.35</v>
      </c>
      <c r="S1952" s="8">
        <f t="shared" si="123"/>
        <v>0.52380952380952384</v>
      </c>
      <c r="T1952" s="5">
        <f>YEAR(SalesDataTable[[#This Row],[Order Date]])</f>
        <v>2026</v>
      </c>
    </row>
    <row r="1953" spans="1:20" ht="15.6">
      <c r="A1953" s="2">
        <v>4435</v>
      </c>
      <c r="B1953" s="3">
        <v>46286</v>
      </c>
      <c r="C1953" s="13">
        <f>YEAR(SalesDataTable[[#This Row],[Order Date]])</f>
        <v>2026</v>
      </c>
      <c r="D1953" s="4" t="str">
        <f>"Q"&amp;ROUNDUP(MONTH(SalesDataTable[[#This Row],[Order Date]])/3,0)</f>
        <v>Q3</v>
      </c>
      <c r="E1953" s="4" t="str">
        <f>TEXT(SalesDataTable[[#This Row],[Order Date]],"MMM")</f>
        <v>Sep</v>
      </c>
      <c r="F1953" s="4" t="s">
        <v>20</v>
      </c>
      <c r="G1953" s="4" t="s">
        <v>47</v>
      </c>
      <c r="H1953" s="4" t="s">
        <v>28</v>
      </c>
      <c r="I1953" s="4" t="s">
        <v>13</v>
      </c>
      <c r="J1953" s="4" t="s">
        <v>9</v>
      </c>
      <c r="K1953" s="4" t="s">
        <v>17</v>
      </c>
      <c r="L1953" s="9">
        <v>1</v>
      </c>
      <c r="M1953" s="6">
        <v>146.33000000000001</v>
      </c>
      <c r="N1953" s="7">
        <v>0</v>
      </c>
      <c r="O1953" s="6">
        <v>80.05</v>
      </c>
      <c r="P1953" s="6">
        <f t="shared" si="120"/>
        <v>146.33000000000001</v>
      </c>
      <c r="Q1953" s="6">
        <f t="shared" si="121"/>
        <v>80.05</v>
      </c>
      <c r="R1953" s="6">
        <f t="shared" si="122"/>
        <v>66.280000000000015</v>
      </c>
      <c r="S1953" s="8">
        <f t="shared" si="123"/>
        <v>0.45294881432378875</v>
      </c>
      <c r="T1953" s="5">
        <f>YEAR(SalesDataTable[[#This Row],[Order Date]])</f>
        <v>2026</v>
      </c>
    </row>
    <row r="1954" spans="1:20" ht="15.6">
      <c r="A1954" s="2">
        <v>305</v>
      </c>
      <c r="B1954" s="3">
        <v>46287</v>
      </c>
      <c r="C1954" s="13">
        <f>YEAR(SalesDataTable[[#This Row],[Order Date]])</f>
        <v>2026</v>
      </c>
      <c r="D1954" s="4" t="str">
        <f>"Q"&amp;ROUNDUP(MONTH(SalesDataTable[[#This Row],[Order Date]])/3,0)</f>
        <v>Q3</v>
      </c>
      <c r="E1954" s="4" t="str">
        <f>TEXT(SalesDataTable[[#This Row],[Order Date]],"MMM")</f>
        <v>Sep</v>
      </c>
      <c r="F1954" s="4" t="s">
        <v>20</v>
      </c>
      <c r="G1954" s="4" t="s">
        <v>33</v>
      </c>
      <c r="H1954" s="4" t="s">
        <v>2</v>
      </c>
      <c r="I1954" s="4" t="s">
        <v>3</v>
      </c>
      <c r="J1954" s="4" t="s">
        <v>14</v>
      </c>
      <c r="K1954" s="4" t="s">
        <v>44</v>
      </c>
      <c r="L1954" s="9">
        <v>1</v>
      </c>
      <c r="M1954" s="6">
        <v>130.69999999999999</v>
      </c>
      <c r="N1954" s="7">
        <v>0.05</v>
      </c>
      <c r="O1954" s="6">
        <v>68.23</v>
      </c>
      <c r="P1954" s="6">
        <f t="shared" si="120"/>
        <v>124.16499999999998</v>
      </c>
      <c r="Q1954" s="6">
        <f t="shared" si="121"/>
        <v>68.23</v>
      </c>
      <c r="R1954" s="6">
        <f t="shared" si="122"/>
        <v>55.934999999999974</v>
      </c>
      <c r="S1954" s="8">
        <f t="shared" si="123"/>
        <v>0.45048926831232622</v>
      </c>
      <c r="T1954" s="5">
        <f>YEAR(SalesDataTable[[#This Row],[Order Date]])</f>
        <v>2026</v>
      </c>
    </row>
    <row r="1955" spans="1:20" ht="15.6">
      <c r="A1955" s="2">
        <v>808</v>
      </c>
      <c r="B1955" s="3">
        <v>46287</v>
      </c>
      <c r="C1955" s="13">
        <f>YEAR(SalesDataTable[[#This Row],[Order Date]])</f>
        <v>2026</v>
      </c>
      <c r="D1955" s="4" t="str">
        <f>"Q"&amp;ROUNDUP(MONTH(SalesDataTable[[#This Row],[Order Date]])/3,0)</f>
        <v>Q3</v>
      </c>
      <c r="E1955" s="4" t="str">
        <f>TEXT(SalesDataTable[[#This Row],[Order Date]],"MMM")</f>
        <v>Sep</v>
      </c>
      <c r="F1955" s="4" t="s">
        <v>6</v>
      </c>
      <c r="G1955" s="4" t="s">
        <v>43</v>
      </c>
      <c r="H1955" s="4" t="s">
        <v>8</v>
      </c>
      <c r="I1955" s="4" t="s">
        <v>16</v>
      </c>
      <c r="J1955" s="4" t="s">
        <v>34</v>
      </c>
      <c r="K1955" s="4" t="s">
        <v>35</v>
      </c>
      <c r="L1955" s="9">
        <v>8</v>
      </c>
      <c r="M1955" s="6">
        <v>39.630000000000003</v>
      </c>
      <c r="N1955" s="7">
        <v>0.15</v>
      </c>
      <c r="O1955" s="6">
        <v>14.61</v>
      </c>
      <c r="P1955" s="6">
        <f t="shared" si="120"/>
        <v>269.48400000000004</v>
      </c>
      <c r="Q1955" s="6">
        <f t="shared" si="121"/>
        <v>116.88</v>
      </c>
      <c r="R1955" s="6">
        <f t="shared" si="122"/>
        <v>152.60400000000004</v>
      </c>
      <c r="S1955" s="8">
        <f t="shared" si="123"/>
        <v>0.56628222825844954</v>
      </c>
      <c r="T1955" s="5">
        <f>YEAR(SalesDataTable[[#This Row],[Order Date]])</f>
        <v>2026</v>
      </c>
    </row>
    <row r="1956" spans="1:20" ht="15.6">
      <c r="A1956" s="2">
        <v>1029</v>
      </c>
      <c r="B1956" s="3">
        <v>46287</v>
      </c>
      <c r="C1956" s="13">
        <f>YEAR(SalesDataTable[[#This Row],[Order Date]])</f>
        <v>2026</v>
      </c>
      <c r="D1956" s="4" t="str">
        <f>"Q"&amp;ROUNDUP(MONTH(SalesDataTable[[#This Row],[Order Date]])/3,0)</f>
        <v>Q3</v>
      </c>
      <c r="E1956" s="4" t="str">
        <f>TEXT(SalesDataTable[[#This Row],[Order Date]],"MMM")</f>
        <v>Sep</v>
      </c>
      <c r="F1956" s="4" t="s">
        <v>6</v>
      </c>
      <c r="G1956" s="4" t="s">
        <v>27</v>
      </c>
      <c r="H1956" s="4" t="s">
        <v>2</v>
      </c>
      <c r="I1956" s="4" t="s">
        <v>3</v>
      </c>
      <c r="J1956" s="4" t="s">
        <v>14</v>
      </c>
      <c r="K1956" s="4" t="s">
        <v>44</v>
      </c>
      <c r="L1956" s="9">
        <v>1</v>
      </c>
      <c r="M1956" s="6">
        <v>132.36000000000001</v>
      </c>
      <c r="N1956" s="7">
        <v>0.05</v>
      </c>
      <c r="O1956" s="6">
        <v>66.63</v>
      </c>
      <c r="P1956" s="6">
        <f t="shared" si="120"/>
        <v>125.742</v>
      </c>
      <c r="Q1956" s="6">
        <f t="shared" si="121"/>
        <v>66.63</v>
      </c>
      <c r="R1956" s="6">
        <f t="shared" si="122"/>
        <v>59.112000000000009</v>
      </c>
      <c r="S1956" s="8">
        <f t="shared" si="123"/>
        <v>0.47010545402490822</v>
      </c>
      <c r="T1956" s="5">
        <f>YEAR(SalesDataTable[[#This Row],[Order Date]])</f>
        <v>2026</v>
      </c>
    </row>
    <row r="1957" spans="1:20" ht="15.6">
      <c r="A1957" s="2">
        <v>1721</v>
      </c>
      <c r="B1957" s="3">
        <v>46287</v>
      </c>
      <c r="C1957" s="13">
        <f>YEAR(SalesDataTable[[#This Row],[Order Date]])</f>
        <v>2026</v>
      </c>
      <c r="D1957" s="4" t="str">
        <f>"Q"&amp;ROUNDUP(MONTH(SalesDataTable[[#This Row],[Order Date]])/3,0)</f>
        <v>Q3</v>
      </c>
      <c r="E1957" s="4" t="str">
        <f>TEXT(SalesDataTable[[#This Row],[Order Date]],"MMM")</f>
        <v>Sep</v>
      </c>
      <c r="F1957" s="4" t="s">
        <v>20</v>
      </c>
      <c r="G1957" s="4" t="s">
        <v>31</v>
      </c>
      <c r="H1957" s="4" t="s">
        <v>2</v>
      </c>
      <c r="I1957" s="4" t="s">
        <v>16</v>
      </c>
      <c r="J1957" s="4" t="s">
        <v>9</v>
      </c>
      <c r="K1957" s="4" t="s">
        <v>37</v>
      </c>
      <c r="L1957" s="9">
        <v>1</v>
      </c>
      <c r="M1957" s="6">
        <v>156.81</v>
      </c>
      <c r="N1957" s="7">
        <v>0</v>
      </c>
      <c r="O1957" s="6">
        <v>78.2</v>
      </c>
      <c r="P1957" s="6">
        <f t="shared" si="120"/>
        <v>156.81</v>
      </c>
      <c r="Q1957" s="6">
        <f t="shared" si="121"/>
        <v>78.2</v>
      </c>
      <c r="R1957" s="6">
        <f t="shared" si="122"/>
        <v>78.61</v>
      </c>
      <c r="S1957" s="8">
        <f t="shared" si="123"/>
        <v>0.50130731458452904</v>
      </c>
      <c r="T1957" s="5">
        <f>YEAR(SalesDataTable[[#This Row],[Order Date]])</f>
        <v>2026</v>
      </c>
    </row>
    <row r="1958" spans="1:20" ht="15.6">
      <c r="A1958" s="2">
        <v>2425</v>
      </c>
      <c r="B1958" s="3">
        <v>46287</v>
      </c>
      <c r="C1958" s="13">
        <f>YEAR(SalesDataTable[[#This Row],[Order Date]])</f>
        <v>2026</v>
      </c>
      <c r="D1958" s="4" t="str">
        <f>"Q"&amp;ROUNDUP(MONTH(SalesDataTable[[#This Row],[Order Date]])/3,0)</f>
        <v>Q3</v>
      </c>
      <c r="E1958" s="4" t="str">
        <f>TEXT(SalesDataTable[[#This Row],[Order Date]],"MMM")</f>
        <v>Sep</v>
      </c>
      <c r="F1958" s="4" t="s">
        <v>20</v>
      </c>
      <c r="G1958" s="4" t="s">
        <v>33</v>
      </c>
      <c r="H1958" s="4" t="s">
        <v>28</v>
      </c>
      <c r="I1958" s="4" t="s">
        <v>13</v>
      </c>
      <c r="J1958" s="4" t="s">
        <v>14</v>
      </c>
      <c r="K1958" s="4" t="s">
        <v>44</v>
      </c>
      <c r="L1958" s="9">
        <v>3</v>
      </c>
      <c r="M1958" s="6">
        <v>134.52000000000001</v>
      </c>
      <c r="N1958" s="7">
        <v>0.05</v>
      </c>
      <c r="O1958" s="6">
        <v>65.19</v>
      </c>
      <c r="P1958" s="6">
        <f t="shared" si="120"/>
        <v>383.38200000000006</v>
      </c>
      <c r="Q1958" s="6">
        <f t="shared" si="121"/>
        <v>195.57</v>
      </c>
      <c r="R1958" s="6">
        <f t="shared" si="122"/>
        <v>187.81200000000007</v>
      </c>
      <c r="S1958" s="8">
        <f t="shared" si="123"/>
        <v>0.48988215409174152</v>
      </c>
      <c r="T1958" s="5">
        <f>YEAR(SalesDataTable[[#This Row],[Order Date]])</f>
        <v>2026</v>
      </c>
    </row>
    <row r="1959" spans="1:20" ht="15.6">
      <c r="A1959" s="2">
        <v>3322</v>
      </c>
      <c r="B1959" s="3">
        <v>46287</v>
      </c>
      <c r="C1959" s="13">
        <f>YEAR(SalesDataTable[[#This Row],[Order Date]])</f>
        <v>2026</v>
      </c>
      <c r="D1959" s="4" t="str">
        <f>"Q"&amp;ROUNDUP(MONTH(SalesDataTable[[#This Row],[Order Date]])/3,0)</f>
        <v>Q3</v>
      </c>
      <c r="E1959" s="4" t="str">
        <f>TEXT(SalesDataTable[[#This Row],[Order Date]],"MMM")</f>
        <v>Sep</v>
      </c>
      <c r="F1959" s="4" t="s">
        <v>20</v>
      </c>
      <c r="G1959" s="4" t="s">
        <v>33</v>
      </c>
      <c r="H1959" s="4" t="s">
        <v>2</v>
      </c>
      <c r="I1959" s="4" t="s">
        <v>3</v>
      </c>
      <c r="J1959" s="4" t="s">
        <v>23</v>
      </c>
      <c r="K1959" s="4" t="s">
        <v>51</v>
      </c>
      <c r="L1959" s="9">
        <v>1</v>
      </c>
      <c r="M1959" s="6">
        <v>124.51</v>
      </c>
      <c r="N1959" s="7">
        <v>0</v>
      </c>
      <c r="O1959" s="6">
        <v>59.97</v>
      </c>
      <c r="P1959" s="6">
        <f t="shared" si="120"/>
        <v>124.51</v>
      </c>
      <c r="Q1959" s="6">
        <f t="shared" si="121"/>
        <v>59.97</v>
      </c>
      <c r="R1959" s="6">
        <f t="shared" si="122"/>
        <v>64.540000000000006</v>
      </c>
      <c r="S1959" s="8">
        <f t="shared" si="123"/>
        <v>0.51835193960324477</v>
      </c>
      <c r="T1959" s="5">
        <f>YEAR(SalesDataTable[[#This Row],[Order Date]])</f>
        <v>2026</v>
      </c>
    </row>
    <row r="1960" spans="1:20" ht="15.6">
      <c r="A1960" s="2">
        <v>3821</v>
      </c>
      <c r="B1960" s="3">
        <v>46287</v>
      </c>
      <c r="C1960" s="13">
        <f>YEAR(SalesDataTable[[#This Row],[Order Date]])</f>
        <v>2026</v>
      </c>
      <c r="D1960" s="4" t="str">
        <f>"Q"&amp;ROUNDUP(MONTH(SalesDataTable[[#This Row],[Order Date]])/3,0)</f>
        <v>Q3</v>
      </c>
      <c r="E1960" s="4" t="str">
        <f>TEXT(SalesDataTable[[#This Row],[Order Date]],"MMM")</f>
        <v>Sep</v>
      </c>
      <c r="F1960" s="4" t="s">
        <v>11</v>
      </c>
      <c r="G1960" s="4" t="s">
        <v>18</v>
      </c>
      <c r="H1960" s="4" t="s">
        <v>2</v>
      </c>
      <c r="I1960" s="4" t="s">
        <v>3</v>
      </c>
      <c r="J1960" s="4" t="s">
        <v>9</v>
      </c>
      <c r="K1960" s="4" t="s">
        <v>17</v>
      </c>
      <c r="L1960" s="9">
        <v>1</v>
      </c>
      <c r="M1960" s="6">
        <v>141</v>
      </c>
      <c r="N1960" s="7">
        <v>0</v>
      </c>
      <c r="O1960" s="6">
        <v>79.010000000000005</v>
      </c>
      <c r="P1960" s="6">
        <f t="shared" si="120"/>
        <v>141</v>
      </c>
      <c r="Q1960" s="6">
        <f t="shared" si="121"/>
        <v>79.010000000000005</v>
      </c>
      <c r="R1960" s="6">
        <f t="shared" si="122"/>
        <v>61.989999999999995</v>
      </c>
      <c r="S1960" s="8">
        <f t="shared" si="123"/>
        <v>0.43964539007092196</v>
      </c>
      <c r="T1960" s="5">
        <f>YEAR(SalesDataTable[[#This Row],[Order Date]])</f>
        <v>2026</v>
      </c>
    </row>
    <row r="1961" spans="1:20" ht="15.6">
      <c r="A1961" s="2">
        <v>3899</v>
      </c>
      <c r="B1961" s="3">
        <v>46287</v>
      </c>
      <c r="C1961" s="13">
        <f>YEAR(SalesDataTable[[#This Row],[Order Date]])</f>
        <v>2026</v>
      </c>
      <c r="D1961" s="4" t="str">
        <f>"Q"&amp;ROUNDUP(MONTH(SalesDataTable[[#This Row],[Order Date]])/3,0)</f>
        <v>Q3</v>
      </c>
      <c r="E1961" s="4" t="str">
        <f>TEXT(SalesDataTable[[#This Row],[Order Date]],"MMM")</f>
        <v>Sep</v>
      </c>
      <c r="F1961" s="4" t="s">
        <v>20</v>
      </c>
      <c r="G1961" s="4" t="s">
        <v>21</v>
      </c>
      <c r="H1961" s="4" t="s">
        <v>8</v>
      </c>
      <c r="I1961" s="4" t="s">
        <v>3</v>
      </c>
      <c r="J1961" s="4" t="s">
        <v>23</v>
      </c>
      <c r="K1961" s="4" t="s">
        <v>51</v>
      </c>
      <c r="L1961" s="9">
        <v>6</v>
      </c>
      <c r="M1961" s="6">
        <v>121.7</v>
      </c>
      <c r="N1961" s="7">
        <v>0.15</v>
      </c>
      <c r="O1961" s="6">
        <v>61.26</v>
      </c>
      <c r="P1961" s="6">
        <f t="shared" si="120"/>
        <v>620.67000000000007</v>
      </c>
      <c r="Q1961" s="6">
        <f t="shared" si="121"/>
        <v>367.56</v>
      </c>
      <c r="R1961" s="6">
        <f t="shared" si="122"/>
        <v>253.11000000000007</v>
      </c>
      <c r="S1961" s="8">
        <f t="shared" si="123"/>
        <v>0.40780124703948967</v>
      </c>
      <c r="T1961" s="5">
        <f>YEAR(SalesDataTable[[#This Row],[Order Date]])</f>
        <v>2026</v>
      </c>
    </row>
    <row r="1962" spans="1:20" ht="15.6">
      <c r="A1962" s="2">
        <v>4807</v>
      </c>
      <c r="B1962" s="3">
        <v>46287</v>
      </c>
      <c r="C1962" s="13">
        <f>YEAR(SalesDataTable[[#This Row],[Order Date]])</f>
        <v>2026</v>
      </c>
      <c r="D1962" s="4" t="str">
        <f>"Q"&amp;ROUNDUP(MONTH(SalesDataTable[[#This Row],[Order Date]])/3,0)</f>
        <v>Q3</v>
      </c>
      <c r="E1962" s="4" t="str">
        <f>TEXT(SalesDataTable[[#This Row],[Order Date]],"MMM")</f>
        <v>Sep</v>
      </c>
      <c r="F1962" s="4" t="s">
        <v>20</v>
      </c>
      <c r="G1962" s="4" t="s">
        <v>31</v>
      </c>
      <c r="H1962" s="4" t="s">
        <v>8</v>
      </c>
      <c r="I1962" s="4" t="s">
        <v>16</v>
      </c>
      <c r="J1962" s="4" t="s">
        <v>4</v>
      </c>
      <c r="K1962" s="4" t="s">
        <v>30</v>
      </c>
      <c r="L1962" s="9">
        <v>4</v>
      </c>
      <c r="M1962" s="6">
        <v>103.86</v>
      </c>
      <c r="N1962" s="7">
        <v>0.1</v>
      </c>
      <c r="O1962" s="6">
        <v>50.12</v>
      </c>
      <c r="P1962" s="6">
        <f t="shared" si="120"/>
        <v>373.89600000000002</v>
      </c>
      <c r="Q1962" s="6">
        <f t="shared" si="121"/>
        <v>200.48</v>
      </c>
      <c r="R1962" s="6">
        <f t="shared" si="122"/>
        <v>173.41600000000003</v>
      </c>
      <c r="S1962" s="8">
        <f t="shared" si="123"/>
        <v>0.46380811776536796</v>
      </c>
      <c r="T1962" s="5">
        <f>YEAR(SalesDataTable[[#This Row],[Order Date]])</f>
        <v>2026</v>
      </c>
    </row>
    <row r="1963" spans="1:20" ht="15.6">
      <c r="A1963" s="2">
        <v>30</v>
      </c>
      <c r="B1963" s="3">
        <v>46288</v>
      </c>
      <c r="C1963" s="13">
        <f>YEAR(SalesDataTable[[#This Row],[Order Date]])</f>
        <v>2026</v>
      </c>
      <c r="D1963" s="4" t="str">
        <f>"Q"&amp;ROUNDUP(MONTH(SalesDataTable[[#This Row],[Order Date]])/3,0)</f>
        <v>Q3</v>
      </c>
      <c r="E1963" s="4" t="str">
        <f>TEXT(SalesDataTable[[#This Row],[Order Date]],"MMM")</f>
        <v>Sep</v>
      </c>
      <c r="F1963" s="4" t="s">
        <v>11</v>
      </c>
      <c r="G1963" s="4" t="s">
        <v>25</v>
      </c>
      <c r="H1963" s="4" t="s">
        <v>28</v>
      </c>
      <c r="I1963" s="4" t="s">
        <v>3</v>
      </c>
      <c r="J1963" s="4" t="s">
        <v>9</v>
      </c>
      <c r="K1963" s="4" t="s">
        <v>10</v>
      </c>
      <c r="L1963" s="9">
        <v>2</v>
      </c>
      <c r="M1963" s="6">
        <v>93.82</v>
      </c>
      <c r="N1963" s="7">
        <v>0.05</v>
      </c>
      <c r="O1963" s="6">
        <v>45.57</v>
      </c>
      <c r="P1963" s="6">
        <f t="shared" si="120"/>
        <v>178.25799999999998</v>
      </c>
      <c r="Q1963" s="6">
        <f t="shared" si="121"/>
        <v>91.14</v>
      </c>
      <c r="R1963" s="6">
        <f t="shared" si="122"/>
        <v>87.117999999999981</v>
      </c>
      <c r="S1963" s="8">
        <f t="shared" si="123"/>
        <v>0.48871859888476249</v>
      </c>
      <c r="T1963" s="5">
        <f>YEAR(SalesDataTable[[#This Row],[Order Date]])</f>
        <v>2026</v>
      </c>
    </row>
    <row r="1964" spans="1:20" ht="15.6">
      <c r="A1964" s="2">
        <v>3027</v>
      </c>
      <c r="B1964" s="3">
        <v>46288</v>
      </c>
      <c r="C1964" s="13">
        <f>YEAR(SalesDataTable[[#This Row],[Order Date]])</f>
        <v>2026</v>
      </c>
      <c r="D1964" s="4" t="str">
        <f>"Q"&amp;ROUNDUP(MONTH(SalesDataTable[[#This Row],[Order Date]])/3,0)</f>
        <v>Q3</v>
      </c>
      <c r="E1964" s="4" t="str">
        <f>TEXT(SalesDataTable[[#This Row],[Order Date]],"MMM")</f>
        <v>Sep</v>
      </c>
      <c r="F1964" s="4" t="s">
        <v>20</v>
      </c>
      <c r="G1964" s="4" t="s">
        <v>33</v>
      </c>
      <c r="H1964" s="4" t="s">
        <v>8</v>
      </c>
      <c r="I1964" s="4" t="s">
        <v>16</v>
      </c>
      <c r="J1964" s="4" t="s">
        <v>9</v>
      </c>
      <c r="K1964" s="4" t="s">
        <v>37</v>
      </c>
      <c r="L1964" s="9">
        <v>8</v>
      </c>
      <c r="M1964" s="6">
        <v>155.13999999999999</v>
      </c>
      <c r="N1964" s="7">
        <v>0.1</v>
      </c>
      <c r="O1964" s="6">
        <v>76.87</v>
      </c>
      <c r="P1964" s="6">
        <f t="shared" si="120"/>
        <v>1117.008</v>
      </c>
      <c r="Q1964" s="6">
        <f t="shared" si="121"/>
        <v>614.96</v>
      </c>
      <c r="R1964" s="6">
        <f t="shared" si="122"/>
        <v>502.048</v>
      </c>
      <c r="S1964" s="8">
        <f t="shared" si="123"/>
        <v>0.44945783736553363</v>
      </c>
      <c r="T1964" s="5">
        <f>YEAR(SalesDataTable[[#This Row],[Order Date]])</f>
        <v>2026</v>
      </c>
    </row>
    <row r="1965" spans="1:20" ht="15.6">
      <c r="A1965" s="2">
        <v>3690</v>
      </c>
      <c r="B1965" s="3">
        <v>46288</v>
      </c>
      <c r="C1965" s="13">
        <f>YEAR(SalesDataTable[[#This Row],[Order Date]])</f>
        <v>2026</v>
      </c>
      <c r="D1965" s="4" t="str">
        <f>"Q"&amp;ROUNDUP(MONTH(SalesDataTable[[#This Row],[Order Date]])/3,0)</f>
        <v>Q3</v>
      </c>
      <c r="E1965" s="4" t="str">
        <f>TEXT(SalesDataTable[[#This Row],[Order Date]],"MMM")</f>
        <v>Sep</v>
      </c>
      <c r="F1965" s="4" t="s">
        <v>20</v>
      </c>
      <c r="G1965" s="4" t="s">
        <v>33</v>
      </c>
      <c r="H1965" s="4" t="s">
        <v>2</v>
      </c>
      <c r="I1965" s="4" t="s">
        <v>3</v>
      </c>
      <c r="J1965" s="4" t="s">
        <v>9</v>
      </c>
      <c r="K1965" s="4" t="s">
        <v>10</v>
      </c>
      <c r="L1965" s="9">
        <v>3</v>
      </c>
      <c r="M1965" s="6">
        <v>92.14</v>
      </c>
      <c r="N1965" s="7">
        <v>0.05</v>
      </c>
      <c r="O1965" s="6">
        <v>45.25</v>
      </c>
      <c r="P1965" s="6">
        <f t="shared" si="120"/>
        <v>262.59899999999999</v>
      </c>
      <c r="Q1965" s="6">
        <f t="shared" si="121"/>
        <v>135.75</v>
      </c>
      <c r="R1965" s="6">
        <f t="shared" si="122"/>
        <v>126.84899999999999</v>
      </c>
      <c r="S1965" s="8">
        <f t="shared" si="123"/>
        <v>0.48305210606285626</v>
      </c>
      <c r="T1965" s="5">
        <f>YEAR(SalesDataTable[[#This Row],[Order Date]])</f>
        <v>2026</v>
      </c>
    </row>
    <row r="1966" spans="1:20" ht="15.6">
      <c r="A1966" s="2">
        <v>600</v>
      </c>
      <c r="B1966" s="3">
        <v>46289</v>
      </c>
      <c r="C1966" s="13">
        <f>YEAR(SalesDataTable[[#This Row],[Order Date]])</f>
        <v>2026</v>
      </c>
      <c r="D1966" s="4" t="str">
        <f>"Q"&amp;ROUNDUP(MONTH(SalesDataTable[[#This Row],[Order Date]])/3,0)</f>
        <v>Q3</v>
      </c>
      <c r="E1966" s="4" t="str">
        <f>TEXT(SalesDataTable[[#This Row],[Order Date]],"MMM")</f>
        <v>Sep</v>
      </c>
      <c r="F1966" s="4" t="s">
        <v>6</v>
      </c>
      <c r="G1966" s="4" t="s">
        <v>43</v>
      </c>
      <c r="H1966" s="4" t="s">
        <v>19</v>
      </c>
      <c r="I1966" s="4" t="s">
        <v>3</v>
      </c>
      <c r="J1966" s="4" t="s">
        <v>4</v>
      </c>
      <c r="K1966" s="4" t="s">
        <v>26</v>
      </c>
      <c r="L1966" s="9">
        <v>6</v>
      </c>
      <c r="M1966" s="6">
        <v>39.880000000000003</v>
      </c>
      <c r="N1966" s="7">
        <v>0.05</v>
      </c>
      <c r="O1966" s="6">
        <v>16.79</v>
      </c>
      <c r="P1966" s="6">
        <f t="shared" si="120"/>
        <v>227.31600000000003</v>
      </c>
      <c r="Q1966" s="6">
        <f t="shared" si="121"/>
        <v>100.74</v>
      </c>
      <c r="R1966" s="6">
        <f t="shared" si="122"/>
        <v>126.57600000000004</v>
      </c>
      <c r="S1966" s="8">
        <f t="shared" si="123"/>
        <v>0.5568283798764716</v>
      </c>
      <c r="T1966" s="5">
        <f>YEAR(SalesDataTable[[#This Row],[Order Date]])</f>
        <v>2026</v>
      </c>
    </row>
    <row r="1967" spans="1:20" ht="15.6">
      <c r="A1967" s="2">
        <v>1931</v>
      </c>
      <c r="B1967" s="3">
        <v>46289</v>
      </c>
      <c r="C1967" s="13">
        <f>YEAR(SalesDataTable[[#This Row],[Order Date]])</f>
        <v>2026</v>
      </c>
      <c r="D1967" s="4" t="str">
        <f>"Q"&amp;ROUNDUP(MONTH(SalesDataTable[[#This Row],[Order Date]])/3,0)</f>
        <v>Q3</v>
      </c>
      <c r="E1967" s="4" t="str">
        <f>TEXT(SalesDataTable[[#This Row],[Order Date]],"MMM")</f>
        <v>Sep</v>
      </c>
      <c r="F1967" s="4" t="s">
        <v>11</v>
      </c>
      <c r="G1967" s="4" t="s">
        <v>52</v>
      </c>
      <c r="H1967" s="4" t="s">
        <v>2</v>
      </c>
      <c r="I1967" s="4" t="s">
        <v>3</v>
      </c>
      <c r="J1967" s="4" t="s">
        <v>14</v>
      </c>
      <c r="K1967" s="4" t="s">
        <v>15</v>
      </c>
      <c r="L1967" s="9">
        <v>4</v>
      </c>
      <c r="M1967" s="6">
        <v>35.700000000000003</v>
      </c>
      <c r="N1967" s="7">
        <v>0</v>
      </c>
      <c r="O1967" s="6">
        <v>13.91</v>
      </c>
      <c r="P1967" s="6">
        <f t="shared" si="120"/>
        <v>142.80000000000001</v>
      </c>
      <c r="Q1967" s="6">
        <f t="shared" si="121"/>
        <v>55.64</v>
      </c>
      <c r="R1967" s="6">
        <f t="shared" si="122"/>
        <v>87.160000000000011</v>
      </c>
      <c r="S1967" s="8">
        <f t="shared" si="123"/>
        <v>0.61036414565826336</v>
      </c>
      <c r="T1967" s="5">
        <f>YEAR(SalesDataTable[[#This Row],[Order Date]])</f>
        <v>2026</v>
      </c>
    </row>
    <row r="1968" spans="1:20" ht="15.6">
      <c r="A1968" s="2">
        <v>2124</v>
      </c>
      <c r="B1968" s="3">
        <v>46289</v>
      </c>
      <c r="C1968" s="13">
        <f>YEAR(SalesDataTable[[#This Row],[Order Date]])</f>
        <v>2026</v>
      </c>
      <c r="D1968" s="4" t="str">
        <f>"Q"&amp;ROUNDUP(MONTH(SalesDataTable[[#This Row],[Order Date]])/3,0)</f>
        <v>Q3</v>
      </c>
      <c r="E1968" s="4" t="str">
        <f>TEXT(SalesDataTable[[#This Row],[Order Date]],"MMM")</f>
        <v>Sep</v>
      </c>
      <c r="F1968" s="4" t="s">
        <v>20</v>
      </c>
      <c r="G1968" s="4" t="s">
        <v>33</v>
      </c>
      <c r="H1968" s="4" t="s">
        <v>19</v>
      </c>
      <c r="I1968" s="4" t="s">
        <v>13</v>
      </c>
      <c r="J1968" s="4" t="s">
        <v>4</v>
      </c>
      <c r="K1968" s="4" t="s">
        <v>30</v>
      </c>
      <c r="L1968" s="9">
        <v>6</v>
      </c>
      <c r="M1968" s="6">
        <v>104.16</v>
      </c>
      <c r="N1968" s="7">
        <v>0</v>
      </c>
      <c r="O1968" s="6">
        <v>51.76</v>
      </c>
      <c r="P1968" s="6">
        <f t="shared" si="120"/>
        <v>624.96</v>
      </c>
      <c r="Q1968" s="6">
        <f t="shared" si="121"/>
        <v>310.56</v>
      </c>
      <c r="R1968" s="6">
        <f t="shared" si="122"/>
        <v>314.40000000000003</v>
      </c>
      <c r="S1968" s="8">
        <f t="shared" si="123"/>
        <v>0.50307219662058378</v>
      </c>
      <c r="T1968" s="5">
        <f>YEAR(SalesDataTable[[#This Row],[Order Date]])</f>
        <v>2026</v>
      </c>
    </row>
    <row r="1969" spans="1:20" ht="15.6">
      <c r="A1969" s="2">
        <v>2789</v>
      </c>
      <c r="B1969" s="3">
        <v>46289</v>
      </c>
      <c r="C1969" s="13">
        <f>YEAR(SalesDataTable[[#This Row],[Order Date]])</f>
        <v>2026</v>
      </c>
      <c r="D1969" s="4" t="str">
        <f>"Q"&amp;ROUNDUP(MONTH(SalesDataTable[[#This Row],[Order Date]])/3,0)</f>
        <v>Q3</v>
      </c>
      <c r="E1969" s="4" t="str">
        <f>TEXT(SalesDataTable[[#This Row],[Order Date]],"MMM")</f>
        <v>Sep</v>
      </c>
      <c r="F1969" s="4" t="s">
        <v>11</v>
      </c>
      <c r="G1969" s="4" t="s">
        <v>52</v>
      </c>
      <c r="H1969" s="4" t="s">
        <v>2</v>
      </c>
      <c r="I1969" s="4" t="s">
        <v>13</v>
      </c>
      <c r="J1969" s="4" t="s">
        <v>9</v>
      </c>
      <c r="K1969" s="4" t="s">
        <v>17</v>
      </c>
      <c r="L1969" s="9">
        <v>5</v>
      </c>
      <c r="M1969" s="6">
        <v>147.21</v>
      </c>
      <c r="N1969" s="7">
        <v>0.05</v>
      </c>
      <c r="O1969" s="6">
        <v>79.14</v>
      </c>
      <c r="P1969" s="6">
        <f t="shared" si="120"/>
        <v>699.24750000000006</v>
      </c>
      <c r="Q1969" s="6">
        <f t="shared" si="121"/>
        <v>395.7</v>
      </c>
      <c r="R1969" s="6">
        <f t="shared" si="122"/>
        <v>303.54750000000007</v>
      </c>
      <c r="S1969" s="8">
        <f t="shared" si="123"/>
        <v>0.43410594961011667</v>
      </c>
      <c r="T1969" s="5">
        <f>YEAR(SalesDataTable[[#This Row],[Order Date]])</f>
        <v>2026</v>
      </c>
    </row>
    <row r="1970" spans="1:20" ht="15.6">
      <c r="A1970" s="2">
        <v>2921</v>
      </c>
      <c r="B1970" s="3">
        <v>46289</v>
      </c>
      <c r="C1970" s="13">
        <f>YEAR(SalesDataTable[[#This Row],[Order Date]])</f>
        <v>2026</v>
      </c>
      <c r="D1970" s="4" t="str">
        <f>"Q"&amp;ROUNDUP(MONTH(SalesDataTable[[#This Row],[Order Date]])/3,0)</f>
        <v>Q3</v>
      </c>
      <c r="E1970" s="4" t="str">
        <f>TEXT(SalesDataTable[[#This Row],[Order Date]],"MMM")</f>
        <v>Sep</v>
      </c>
      <c r="F1970" s="4" t="s">
        <v>0</v>
      </c>
      <c r="G1970" s="4" t="s">
        <v>1</v>
      </c>
      <c r="H1970" s="4" t="s">
        <v>2</v>
      </c>
      <c r="I1970" s="4" t="s">
        <v>13</v>
      </c>
      <c r="J1970" s="4" t="s">
        <v>23</v>
      </c>
      <c r="K1970" s="4" t="s">
        <v>29</v>
      </c>
      <c r="L1970" s="9">
        <v>3</v>
      </c>
      <c r="M1970" s="6">
        <v>195.68</v>
      </c>
      <c r="N1970" s="7">
        <v>0.05</v>
      </c>
      <c r="O1970" s="6">
        <v>102.16</v>
      </c>
      <c r="P1970" s="6">
        <f t="shared" si="120"/>
        <v>557.68799999999999</v>
      </c>
      <c r="Q1970" s="6">
        <f t="shared" si="121"/>
        <v>306.48</v>
      </c>
      <c r="R1970" s="6">
        <f t="shared" si="122"/>
        <v>251.20799999999997</v>
      </c>
      <c r="S1970" s="8">
        <f t="shared" si="123"/>
        <v>0.45044541033696256</v>
      </c>
      <c r="T1970" s="5">
        <f>YEAR(SalesDataTable[[#This Row],[Order Date]])</f>
        <v>2026</v>
      </c>
    </row>
    <row r="1971" spans="1:20" ht="15.6">
      <c r="A1971" s="2">
        <v>3108</v>
      </c>
      <c r="B1971" s="3">
        <v>46289</v>
      </c>
      <c r="C1971" s="13">
        <f>YEAR(SalesDataTable[[#This Row],[Order Date]])</f>
        <v>2026</v>
      </c>
      <c r="D1971" s="4" t="str">
        <f>"Q"&amp;ROUNDUP(MONTH(SalesDataTable[[#This Row],[Order Date]])/3,0)</f>
        <v>Q3</v>
      </c>
      <c r="E1971" s="4" t="str">
        <f>TEXT(SalesDataTable[[#This Row],[Order Date]],"MMM")</f>
        <v>Sep</v>
      </c>
      <c r="F1971" s="4" t="s">
        <v>6</v>
      </c>
      <c r="G1971" s="4" t="s">
        <v>41</v>
      </c>
      <c r="H1971" s="4" t="s">
        <v>8</v>
      </c>
      <c r="I1971" s="4" t="s">
        <v>16</v>
      </c>
      <c r="J1971" s="4" t="s">
        <v>9</v>
      </c>
      <c r="K1971" s="4" t="s">
        <v>10</v>
      </c>
      <c r="L1971" s="9">
        <v>5</v>
      </c>
      <c r="M1971" s="6">
        <v>90.05</v>
      </c>
      <c r="N1971" s="7">
        <v>0.15</v>
      </c>
      <c r="O1971" s="6">
        <v>44.12</v>
      </c>
      <c r="P1971" s="6">
        <f t="shared" si="120"/>
        <v>382.71249999999998</v>
      </c>
      <c r="Q1971" s="6">
        <f t="shared" si="121"/>
        <v>220.6</v>
      </c>
      <c r="R1971" s="6">
        <f t="shared" si="122"/>
        <v>162.11249999999998</v>
      </c>
      <c r="S1971" s="8">
        <f t="shared" si="123"/>
        <v>0.42358820263252439</v>
      </c>
      <c r="T1971" s="5">
        <f>YEAR(SalesDataTable[[#This Row],[Order Date]])</f>
        <v>2026</v>
      </c>
    </row>
    <row r="1972" spans="1:20" ht="15.6">
      <c r="A1972" s="2">
        <v>3226</v>
      </c>
      <c r="B1972" s="3">
        <v>46289</v>
      </c>
      <c r="C1972" s="13">
        <f>YEAR(SalesDataTable[[#This Row],[Order Date]])</f>
        <v>2026</v>
      </c>
      <c r="D1972" s="4" t="str">
        <f>"Q"&amp;ROUNDUP(MONTH(SalesDataTable[[#This Row],[Order Date]])/3,0)</f>
        <v>Q3</v>
      </c>
      <c r="E1972" s="4" t="str">
        <f>TEXT(SalesDataTable[[#This Row],[Order Date]],"MMM")</f>
        <v>Sep</v>
      </c>
      <c r="F1972" s="4" t="s">
        <v>20</v>
      </c>
      <c r="G1972" s="4" t="s">
        <v>47</v>
      </c>
      <c r="H1972" s="4" t="s">
        <v>28</v>
      </c>
      <c r="I1972" s="4" t="s">
        <v>3</v>
      </c>
      <c r="J1972" s="4" t="s">
        <v>23</v>
      </c>
      <c r="K1972" s="4" t="s">
        <v>24</v>
      </c>
      <c r="L1972" s="9">
        <v>1</v>
      </c>
      <c r="M1972" s="6">
        <v>345.48</v>
      </c>
      <c r="N1972" s="7">
        <v>0</v>
      </c>
      <c r="O1972" s="6">
        <v>196.31</v>
      </c>
      <c r="P1972" s="6">
        <f t="shared" si="120"/>
        <v>345.48</v>
      </c>
      <c r="Q1972" s="6">
        <f t="shared" si="121"/>
        <v>196.31</v>
      </c>
      <c r="R1972" s="6">
        <f t="shared" si="122"/>
        <v>149.17000000000002</v>
      </c>
      <c r="S1972" s="8">
        <f t="shared" si="123"/>
        <v>0.43177607965728843</v>
      </c>
      <c r="T1972" s="5">
        <f>YEAR(SalesDataTable[[#This Row],[Order Date]])</f>
        <v>2026</v>
      </c>
    </row>
    <row r="1973" spans="1:20" ht="15.6">
      <c r="A1973" s="2">
        <v>3286</v>
      </c>
      <c r="B1973" s="3">
        <v>46289</v>
      </c>
      <c r="C1973" s="13">
        <f>YEAR(SalesDataTable[[#This Row],[Order Date]])</f>
        <v>2026</v>
      </c>
      <c r="D1973" s="4" t="str">
        <f>"Q"&amp;ROUNDUP(MONTH(SalesDataTable[[#This Row],[Order Date]])/3,0)</f>
        <v>Q3</v>
      </c>
      <c r="E1973" s="4" t="str">
        <f>TEXT(SalesDataTable[[#This Row],[Order Date]],"MMM")</f>
        <v>Sep</v>
      </c>
      <c r="F1973" s="4" t="s">
        <v>20</v>
      </c>
      <c r="G1973" s="4" t="s">
        <v>21</v>
      </c>
      <c r="H1973" s="4" t="s">
        <v>2</v>
      </c>
      <c r="I1973" s="4" t="s">
        <v>13</v>
      </c>
      <c r="J1973" s="4" t="s">
        <v>14</v>
      </c>
      <c r="K1973" s="4" t="s">
        <v>32</v>
      </c>
      <c r="L1973" s="9">
        <v>1</v>
      </c>
      <c r="M1973" s="6">
        <v>46.23</v>
      </c>
      <c r="N1973" s="7">
        <v>0.1</v>
      </c>
      <c r="O1973" s="6">
        <v>18.34</v>
      </c>
      <c r="P1973" s="6">
        <f t="shared" si="120"/>
        <v>41.606999999999999</v>
      </c>
      <c r="Q1973" s="6">
        <f t="shared" si="121"/>
        <v>18.34</v>
      </c>
      <c r="R1973" s="6">
        <f t="shared" si="122"/>
        <v>23.266999999999999</v>
      </c>
      <c r="S1973" s="8">
        <f t="shared" si="123"/>
        <v>0.55920878698295962</v>
      </c>
      <c r="T1973" s="5">
        <f>YEAR(SalesDataTable[[#This Row],[Order Date]])</f>
        <v>2026</v>
      </c>
    </row>
    <row r="1974" spans="1:20" ht="15.6">
      <c r="A1974" s="2">
        <v>4510</v>
      </c>
      <c r="B1974" s="3">
        <v>46289</v>
      </c>
      <c r="C1974" s="13">
        <f>YEAR(SalesDataTable[[#This Row],[Order Date]])</f>
        <v>2026</v>
      </c>
      <c r="D1974" s="4" t="str">
        <f>"Q"&amp;ROUNDUP(MONTH(SalesDataTable[[#This Row],[Order Date]])/3,0)</f>
        <v>Q3</v>
      </c>
      <c r="E1974" s="4" t="str">
        <f>TEXT(SalesDataTable[[#This Row],[Order Date]],"MMM")</f>
        <v>Sep</v>
      </c>
      <c r="F1974" s="4" t="s">
        <v>0</v>
      </c>
      <c r="G1974" s="4" t="s">
        <v>1</v>
      </c>
      <c r="H1974" s="4" t="s">
        <v>28</v>
      </c>
      <c r="I1974" s="4" t="s">
        <v>3</v>
      </c>
      <c r="J1974" s="4" t="s">
        <v>23</v>
      </c>
      <c r="K1974" s="4" t="s">
        <v>40</v>
      </c>
      <c r="L1974" s="9">
        <v>3</v>
      </c>
      <c r="M1974" s="6">
        <v>82.38</v>
      </c>
      <c r="N1974" s="7">
        <v>0.15</v>
      </c>
      <c r="O1974" s="6">
        <v>39.020000000000003</v>
      </c>
      <c r="P1974" s="6">
        <f t="shared" si="120"/>
        <v>210.06899999999999</v>
      </c>
      <c r="Q1974" s="6">
        <f t="shared" si="121"/>
        <v>117.06</v>
      </c>
      <c r="R1974" s="6">
        <f t="shared" si="122"/>
        <v>93.008999999999986</v>
      </c>
      <c r="S1974" s="8">
        <f t="shared" si="123"/>
        <v>0.44275452351370259</v>
      </c>
      <c r="T1974" s="5">
        <f>YEAR(SalesDataTable[[#This Row],[Order Date]])</f>
        <v>2026</v>
      </c>
    </row>
    <row r="1975" spans="1:20" ht="15.6">
      <c r="A1975" s="2">
        <v>2069</v>
      </c>
      <c r="B1975" s="3">
        <v>46290</v>
      </c>
      <c r="C1975" s="13">
        <f>YEAR(SalesDataTable[[#This Row],[Order Date]])</f>
        <v>2026</v>
      </c>
      <c r="D1975" s="4" t="str">
        <f>"Q"&amp;ROUNDUP(MONTH(SalesDataTable[[#This Row],[Order Date]])/3,0)</f>
        <v>Q3</v>
      </c>
      <c r="E1975" s="4" t="str">
        <f>TEXT(SalesDataTable[[#This Row],[Order Date]],"MMM")</f>
        <v>Sep</v>
      </c>
      <c r="F1975" s="4" t="s">
        <v>20</v>
      </c>
      <c r="G1975" s="4" t="s">
        <v>31</v>
      </c>
      <c r="H1975" s="4" t="s">
        <v>2</v>
      </c>
      <c r="I1975" s="4" t="s">
        <v>13</v>
      </c>
      <c r="J1975" s="4" t="s">
        <v>23</v>
      </c>
      <c r="K1975" s="4" t="s">
        <v>24</v>
      </c>
      <c r="L1975" s="9">
        <v>1</v>
      </c>
      <c r="M1975" s="6">
        <v>344.79</v>
      </c>
      <c r="N1975" s="7">
        <v>0</v>
      </c>
      <c r="O1975" s="6">
        <v>189.63</v>
      </c>
      <c r="P1975" s="6">
        <f t="shared" si="120"/>
        <v>344.79</v>
      </c>
      <c r="Q1975" s="6">
        <f t="shared" si="121"/>
        <v>189.63</v>
      </c>
      <c r="R1975" s="6">
        <f t="shared" si="122"/>
        <v>155.16000000000003</v>
      </c>
      <c r="S1975" s="8">
        <f t="shared" si="123"/>
        <v>0.45001305142260511</v>
      </c>
      <c r="T1975" s="5">
        <f>YEAR(SalesDataTable[[#This Row],[Order Date]])</f>
        <v>2026</v>
      </c>
    </row>
    <row r="1976" spans="1:20" ht="15.6">
      <c r="A1976" s="2">
        <v>95</v>
      </c>
      <c r="B1976" s="3">
        <v>46291</v>
      </c>
      <c r="C1976" s="13">
        <f>YEAR(SalesDataTable[[#This Row],[Order Date]])</f>
        <v>2026</v>
      </c>
      <c r="D1976" s="4" t="str">
        <f>"Q"&amp;ROUNDUP(MONTH(SalesDataTable[[#This Row],[Order Date]])/3,0)</f>
        <v>Q3</v>
      </c>
      <c r="E1976" s="4" t="str">
        <f>TEXT(SalesDataTable[[#This Row],[Order Date]],"MMM")</f>
        <v>Sep</v>
      </c>
      <c r="F1976" s="4" t="s">
        <v>0</v>
      </c>
      <c r="G1976" s="4" t="s">
        <v>1</v>
      </c>
      <c r="H1976" s="4" t="s">
        <v>28</v>
      </c>
      <c r="I1976" s="4" t="s">
        <v>3</v>
      </c>
      <c r="J1976" s="4" t="s">
        <v>9</v>
      </c>
      <c r="K1976" s="4" t="s">
        <v>46</v>
      </c>
      <c r="L1976" s="9">
        <v>1</v>
      </c>
      <c r="M1976" s="6">
        <v>73.06</v>
      </c>
      <c r="N1976" s="7">
        <v>0.05</v>
      </c>
      <c r="O1976" s="6">
        <v>31.42</v>
      </c>
      <c r="P1976" s="6">
        <f t="shared" si="120"/>
        <v>69.406999999999996</v>
      </c>
      <c r="Q1976" s="6">
        <f t="shared" si="121"/>
        <v>31.42</v>
      </c>
      <c r="R1976" s="6">
        <f t="shared" si="122"/>
        <v>37.986999999999995</v>
      </c>
      <c r="S1976" s="8">
        <f t="shared" si="123"/>
        <v>0.54730790842422228</v>
      </c>
      <c r="T1976" s="5">
        <f>YEAR(SalesDataTable[[#This Row],[Order Date]])</f>
        <v>2026</v>
      </c>
    </row>
    <row r="1977" spans="1:20" ht="15.6">
      <c r="A1977" s="2">
        <v>160</v>
      </c>
      <c r="B1977" s="3">
        <v>46291</v>
      </c>
      <c r="C1977" s="13">
        <f>YEAR(SalesDataTable[[#This Row],[Order Date]])</f>
        <v>2026</v>
      </c>
      <c r="D1977" s="4" t="str">
        <f>"Q"&amp;ROUNDUP(MONTH(SalesDataTable[[#This Row],[Order Date]])/3,0)</f>
        <v>Q3</v>
      </c>
      <c r="E1977" s="4" t="str">
        <f>TEXT(SalesDataTable[[#This Row],[Order Date]],"MMM")</f>
        <v>Sep</v>
      </c>
      <c r="F1977" s="4" t="s">
        <v>20</v>
      </c>
      <c r="G1977" s="4" t="s">
        <v>33</v>
      </c>
      <c r="H1977" s="4" t="s">
        <v>2</v>
      </c>
      <c r="I1977" s="4" t="s">
        <v>3</v>
      </c>
      <c r="J1977" s="4" t="s">
        <v>23</v>
      </c>
      <c r="K1977" s="4" t="s">
        <v>40</v>
      </c>
      <c r="L1977" s="9">
        <v>1</v>
      </c>
      <c r="M1977" s="6">
        <v>81.58</v>
      </c>
      <c r="N1977" s="7">
        <v>0.1</v>
      </c>
      <c r="O1977" s="6">
        <v>38.89</v>
      </c>
      <c r="P1977" s="6">
        <f t="shared" si="120"/>
        <v>73.421999999999997</v>
      </c>
      <c r="Q1977" s="6">
        <f t="shared" si="121"/>
        <v>38.89</v>
      </c>
      <c r="R1977" s="6">
        <f t="shared" si="122"/>
        <v>34.531999999999996</v>
      </c>
      <c r="S1977" s="8">
        <f t="shared" si="123"/>
        <v>0.47032224673803491</v>
      </c>
      <c r="T1977" s="5">
        <f>YEAR(SalesDataTable[[#This Row],[Order Date]])</f>
        <v>2026</v>
      </c>
    </row>
    <row r="1978" spans="1:20" ht="15.6">
      <c r="A1978" s="2">
        <v>407</v>
      </c>
      <c r="B1978" s="3">
        <v>46291</v>
      </c>
      <c r="C1978" s="13">
        <f>YEAR(SalesDataTable[[#This Row],[Order Date]])</f>
        <v>2026</v>
      </c>
      <c r="D1978" s="4" t="str">
        <f>"Q"&amp;ROUNDUP(MONTH(SalesDataTable[[#This Row],[Order Date]])/3,0)</f>
        <v>Q3</v>
      </c>
      <c r="E1978" s="4" t="str">
        <f>TEXT(SalesDataTable[[#This Row],[Order Date]],"MMM")</f>
        <v>Sep</v>
      </c>
      <c r="F1978" s="4" t="s">
        <v>6</v>
      </c>
      <c r="G1978" s="4" t="s">
        <v>43</v>
      </c>
      <c r="H1978" s="4" t="s">
        <v>8</v>
      </c>
      <c r="I1978" s="4" t="s">
        <v>3</v>
      </c>
      <c r="J1978" s="4" t="s">
        <v>34</v>
      </c>
      <c r="K1978" s="4" t="s">
        <v>45</v>
      </c>
      <c r="L1978" s="9">
        <v>6</v>
      </c>
      <c r="M1978" s="6">
        <v>49.87</v>
      </c>
      <c r="N1978" s="7">
        <v>0.1</v>
      </c>
      <c r="O1978" s="6">
        <v>21.75</v>
      </c>
      <c r="P1978" s="6">
        <f t="shared" si="120"/>
        <v>269.298</v>
      </c>
      <c r="Q1978" s="6">
        <f t="shared" si="121"/>
        <v>130.5</v>
      </c>
      <c r="R1978" s="6">
        <f t="shared" si="122"/>
        <v>138.798</v>
      </c>
      <c r="S1978" s="8">
        <f t="shared" si="123"/>
        <v>0.51540672414945521</v>
      </c>
      <c r="T1978" s="5">
        <f>YEAR(SalesDataTable[[#This Row],[Order Date]])</f>
        <v>2026</v>
      </c>
    </row>
    <row r="1979" spans="1:20" ht="15.6">
      <c r="A1979" s="2">
        <v>1395</v>
      </c>
      <c r="B1979" s="3">
        <v>46291</v>
      </c>
      <c r="C1979" s="13">
        <f>YEAR(SalesDataTable[[#This Row],[Order Date]])</f>
        <v>2026</v>
      </c>
      <c r="D1979" s="4" t="str">
        <f>"Q"&amp;ROUNDUP(MONTH(SalesDataTable[[#This Row],[Order Date]])/3,0)</f>
        <v>Q3</v>
      </c>
      <c r="E1979" s="4" t="str">
        <f>TEXT(SalesDataTable[[#This Row],[Order Date]],"MMM")</f>
        <v>Sep</v>
      </c>
      <c r="F1979" s="4" t="s">
        <v>11</v>
      </c>
      <c r="G1979" s="4" t="s">
        <v>18</v>
      </c>
      <c r="H1979" s="4" t="s">
        <v>2</v>
      </c>
      <c r="I1979" s="4" t="s">
        <v>13</v>
      </c>
      <c r="J1979" s="4" t="s">
        <v>4</v>
      </c>
      <c r="K1979" s="4" t="s">
        <v>26</v>
      </c>
      <c r="L1979" s="9">
        <v>2</v>
      </c>
      <c r="M1979" s="6">
        <v>39.81</v>
      </c>
      <c r="N1979" s="7">
        <v>0.05</v>
      </c>
      <c r="O1979" s="6">
        <v>16.87</v>
      </c>
      <c r="P1979" s="6">
        <f t="shared" si="120"/>
        <v>75.638999999999996</v>
      </c>
      <c r="Q1979" s="6">
        <f t="shared" si="121"/>
        <v>33.74</v>
      </c>
      <c r="R1979" s="6">
        <f t="shared" si="122"/>
        <v>41.898999999999994</v>
      </c>
      <c r="S1979" s="8">
        <f t="shared" si="123"/>
        <v>0.55393381721069812</v>
      </c>
      <c r="T1979" s="5">
        <f>YEAR(SalesDataTable[[#This Row],[Order Date]])</f>
        <v>2026</v>
      </c>
    </row>
    <row r="1980" spans="1:20" ht="15.6">
      <c r="A1980" s="2">
        <v>2085</v>
      </c>
      <c r="B1980" s="3">
        <v>46291</v>
      </c>
      <c r="C1980" s="13">
        <f>YEAR(SalesDataTable[[#This Row],[Order Date]])</f>
        <v>2026</v>
      </c>
      <c r="D1980" s="4" t="str">
        <f>"Q"&amp;ROUNDUP(MONTH(SalesDataTable[[#This Row],[Order Date]])/3,0)</f>
        <v>Q3</v>
      </c>
      <c r="E1980" s="4" t="str">
        <f>TEXT(SalesDataTable[[#This Row],[Order Date]],"MMM")</f>
        <v>Sep</v>
      </c>
      <c r="F1980" s="4" t="s">
        <v>11</v>
      </c>
      <c r="G1980" s="4" t="s">
        <v>12</v>
      </c>
      <c r="H1980" s="4" t="s">
        <v>2</v>
      </c>
      <c r="I1980" s="4" t="s">
        <v>3</v>
      </c>
      <c r="J1980" s="4" t="s">
        <v>23</v>
      </c>
      <c r="K1980" s="4" t="s">
        <v>29</v>
      </c>
      <c r="L1980" s="9">
        <v>3</v>
      </c>
      <c r="M1980" s="6">
        <v>191.46</v>
      </c>
      <c r="N1980" s="7">
        <v>0</v>
      </c>
      <c r="O1980" s="6">
        <v>104.06</v>
      </c>
      <c r="P1980" s="6">
        <f t="shared" si="120"/>
        <v>574.38</v>
      </c>
      <c r="Q1980" s="6">
        <f t="shared" si="121"/>
        <v>312.18</v>
      </c>
      <c r="R1980" s="6">
        <f t="shared" si="122"/>
        <v>262.2</v>
      </c>
      <c r="S1980" s="8">
        <f t="shared" si="123"/>
        <v>0.45649221769560222</v>
      </c>
      <c r="T1980" s="5">
        <f>YEAR(SalesDataTable[[#This Row],[Order Date]])</f>
        <v>2026</v>
      </c>
    </row>
    <row r="1981" spans="1:20" ht="15.6">
      <c r="A1981" s="2">
        <v>3124</v>
      </c>
      <c r="B1981" s="3">
        <v>46291</v>
      </c>
      <c r="C1981" s="13">
        <f>YEAR(SalesDataTable[[#This Row],[Order Date]])</f>
        <v>2026</v>
      </c>
      <c r="D1981" s="4" t="str">
        <f>"Q"&amp;ROUNDUP(MONTH(SalesDataTable[[#This Row],[Order Date]])/3,0)</f>
        <v>Q3</v>
      </c>
      <c r="E1981" s="4" t="str">
        <f>TEXT(SalesDataTable[[#This Row],[Order Date]],"MMM")</f>
        <v>Sep</v>
      </c>
      <c r="F1981" s="4" t="s">
        <v>11</v>
      </c>
      <c r="G1981" s="4" t="s">
        <v>25</v>
      </c>
      <c r="H1981" s="4" t="s">
        <v>2</v>
      </c>
      <c r="I1981" s="4" t="s">
        <v>3</v>
      </c>
      <c r="J1981" s="4" t="s">
        <v>14</v>
      </c>
      <c r="K1981" s="4" t="s">
        <v>32</v>
      </c>
      <c r="L1981" s="9">
        <v>3</v>
      </c>
      <c r="M1981" s="6">
        <v>46.48</v>
      </c>
      <c r="N1981" s="7">
        <v>0.05</v>
      </c>
      <c r="O1981" s="6">
        <v>18.82</v>
      </c>
      <c r="P1981" s="6">
        <f t="shared" si="120"/>
        <v>132.46799999999999</v>
      </c>
      <c r="Q1981" s="6">
        <f t="shared" si="121"/>
        <v>56.46</v>
      </c>
      <c r="R1981" s="6">
        <f t="shared" si="122"/>
        <v>76.007999999999981</v>
      </c>
      <c r="S1981" s="8">
        <f t="shared" si="123"/>
        <v>0.57378385723344494</v>
      </c>
      <c r="T1981" s="5">
        <f>YEAR(SalesDataTable[[#This Row],[Order Date]])</f>
        <v>2026</v>
      </c>
    </row>
    <row r="1982" spans="1:20" ht="15.6">
      <c r="A1982" s="2">
        <v>3216</v>
      </c>
      <c r="B1982" s="3">
        <v>46291</v>
      </c>
      <c r="C1982" s="13">
        <f>YEAR(SalesDataTable[[#This Row],[Order Date]])</f>
        <v>2026</v>
      </c>
      <c r="D1982" s="4" t="str">
        <f>"Q"&amp;ROUNDUP(MONTH(SalesDataTable[[#This Row],[Order Date]])/3,0)</f>
        <v>Q3</v>
      </c>
      <c r="E1982" s="4" t="str">
        <f>TEXT(SalesDataTable[[#This Row],[Order Date]],"MMM")</f>
        <v>Sep</v>
      </c>
      <c r="F1982" s="4" t="s">
        <v>6</v>
      </c>
      <c r="G1982" s="4" t="s">
        <v>43</v>
      </c>
      <c r="H1982" s="4" t="s">
        <v>19</v>
      </c>
      <c r="I1982" s="4" t="s">
        <v>3</v>
      </c>
      <c r="J1982" s="4" t="s">
        <v>14</v>
      </c>
      <c r="K1982" s="4" t="s">
        <v>15</v>
      </c>
      <c r="L1982" s="9">
        <v>2</v>
      </c>
      <c r="M1982" s="6">
        <v>35.44</v>
      </c>
      <c r="N1982" s="7">
        <v>0.1</v>
      </c>
      <c r="O1982" s="6">
        <v>13.2</v>
      </c>
      <c r="P1982" s="6">
        <f t="shared" si="120"/>
        <v>63.791999999999994</v>
      </c>
      <c r="Q1982" s="6">
        <f t="shared" si="121"/>
        <v>26.4</v>
      </c>
      <c r="R1982" s="6">
        <f t="shared" si="122"/>
        <v>37.391999999999996</v>
      </c>
      <c r="S1982" s="8">
        <f t="shared" si="123"/>
        <v>0.58615500376222718</v>
      </c>
      <c r="T1982" s="5">
        <f>YEAR(SalesDataTable[[#This Row],[Order Date]])</f>
        <v>2026</v>
      </c>
    </row>
    <row r="1983" spans="1:20" ht="15.6">
      <c r="A1983" s="2">
        <v>3743</v>
      </c>
      <c r="B1983" s="3">
        <v>46291</v>
      </c>
      <c r="C1983" s="13">
        <f>YEAR(SalesDataTable[[#This Row],[Order Date]])</f>
        <v>2026</v>
      </c>
      <c r="D1983" s="4" t="str">
        <f>"Q"&amp;ROUNDUP(MONTH(SalesDataTable[[#This Row],[Order Date]])/3,0)</f>
        <v>Q3</v>
      </c>
      <c r="E1983" s="4" t="str">
        <f>TEXT(SalesDataTable[[#This Row],[Order Date]],"MMM")</f>
        <v>Sep</v>
      </c>
      <c r="F1983" s="4" t="s">
        <v>11</v>
      </c>
      <c r="G1983" s="4" t="s">
        <v>12</v>
      </c>
      <c r="H1983" s="4" t="s">
        <v>2</v>
      </c>
      <c r="I1983" s="4" t="s">
        <v>13</v>
      </c>
      <c r="J1983" s="4" t="s">
        <v>34</v>
      </c>
      <c r="K1983" s="4" t="s">
        <v>42</v>
      </c>
      <c r="L1983" s="9">
        <v>4</v>
      </c>
      <c r="M1983" s="6">
        <v>36.159999999999997</v>
      </c>
      <c r="N1983" s="7">
        <v>0.05</v>
      </c>
      <c r="O1983" s="6">
        <v>13.68</v>
      </c>
      <c r="P1983" s="6">
        <f t="shared" si="120"/>
        <v>137.40799999999999</v>
      </c>
      <c r="Q1983" s="6">
        <f t="shared" si="121"/>
        <v>54.72</v>
      </c>
      <c r="R1983" s="6">
        <f t="shared" si="122"/>
        <v>82.687999999999988</v>
      </c>
      <c r="S1983" s="8">
        <f t="shared" si="123"/>
        <v>0.60176991150442471</v>
      </c>
      <c r="T1983" s="5">
        <f>YEAR(SalesDataTable[[#This Row],[Order Date]])</f>
        <v>2026</v>
      </c>
    </row>
    <row r="1984" spans="1:20" ht="15.6">
      <c r="A1984" s="2">
        <v>3788</v>
      </c>
      <c r="B1984" s="3">
        <v>46291</v>
      </c>
      <c r="C1984" s="13">
        <f>YEAR(SalesDataTable[[#This Row],[Order Date]])</f>
        <v>2026</v>
      </c>
      <c r="D1984" s="4" t="str">
        <f>"Q"&amp;ROUNDUP(MONTH(SalesDataTable[[#This Row],[Order Date]])/3,0)</f>
        <v>Q3</v>
      </c>
      <c r="E1984" s="4" t="str">
        <f>TEXT(SalesDataTable[[#This Row],[Order Date]],"MMM")</f>
        <v>Sep</v>
      </c>
      <c r="F1984" s="4" t="s">
        <v>20</v>
      </c>
      <c r="G1984" s="4" t="s">
        <v>33</v>
      </c>
      <c r="H1984" s="4" t="s">
        <v>2</v>
      </c>
      <c r="I1984" s="4" t="s">
        <v>3</v>
      </c>
      <c r="J1984" s="4" t="s">
        <v>34</v>
      </c>
      <c r="K1984" s="4" t="s">
        <v>42</v>
      </c>
      <c r="L1984" s="9">
        <v>2</v>
      </c>
      <c r="M1984" s="6">
        <v>35.93</v>
      </c>
      <c r="N1984" s="7">
        <v>0</v>
      </c>
      <c r="O1984" s="6">
        <v>13.91</v>
      </c>
      <c r="P1984" s="6">
        <f t="shared" si="120"/>
        <v>71.86</v>
      </c>
      <c r="Q1984" s="6">
        <f t="shared" si="121"/>
        <v>27.82</v>
      </c>
      <c r="R1984" s="6">
        <f t="shared" si="122"/>
        <v>44.04</v>
      </c>
      <c r="S1984" s="8">
        <f t="shared" si="123"/>
        <v>0.6128583356526579</v>
      </c>
      <c r="T1984" s="5">
        <f>YEAR(SalesDataTable[[#This Row],[Order Date]])</f>
        <v>2026</v>
      </c>
    </row>
    <row r="1985" spans="1:20" ht="15.6">
      <c r="A1985" s="2">
        <v>4883</v>
      </c>
      <c r="B1985" s="3">
        <v>46291</v>
      </c>
      <c r="C1985" s="13">
        <f>YEAR(SalesDataTable[[#This Row],[Order Date]])</f>
        <v>2026</v>
      </c>
      <c r="D1985" s="4" t="str">
        <f>"Q"&amp;ROUNDUP(MONTH(SalesDataTable[[#This Row],[Order Date]])/3,0)</f>
        <v>Q3</v>
      </c>
      <c r="E1985" s="4" t="str">
        <f>TEXT(SalesDataTable[[#This Row],[Order Date]],"MMM")</f>
        <v>Sep</v>
      </c>
      <c r="F1985" s="4" t="s">
        <v>20</v>
      </c>
      <c r="G1985" s="4" t="s">
        <v>33</v>
      </c>
      <c r="H1985" s="4" t="s">
        <v>2</v>
      </c>
      <c r="I1985" s="4" t="s">
        <v>16</v>
      </c>
      <c r="J1985" s="4" t="s">
        <v>23</v>
      </c>
      <c r="K1985" s="4" t="s">
        <v>29</v>
      </c>
      <c r="L1985" s="9">
        <v>1</v>
      </c>
      <c r="M1985" s="6">
        <v>199.7</v>
      </c>
      <c r="N1985" s="7">
        <v>0</v>
      </c>
      <c r="O1985" s="6">
        <v>103.77</v>
      </c>
      <c r="P1985" s="6">
        <f t="shared" si="120"/>
        <v>199.7</v>
      </c>
      <c r="Q1985" s="6">
        <f t="shared" si="121"/>
        <v>103.77</v>
      </c>
      <c r="R1985" s="6">
        <f t="shared" si="122"/>
        <v>95.929999999999993</v>
      </c>
      <c r="S1985" s="8">
        <f t="shared" si="123"/>
        <v>0.4803705558337506</v>
      </c>
      <c r="T1985" s="5">
        <f>YEAR(SalesDataTable[[#This Row],[Order Date]])</f>
        <v>2026</v>
      </c>
    </row>
    <row r="1986" spans="1:20" ht="15.6">
      <c r="A1986" s="2">
        <v>1577</v>
      </c>
      <c r="B1986" s="3">
        <v>46292</v>
      </c>
      <c r="C1986" s="13">
        <f>YEAR(SalesDataTable[[#This Row],[Order Date]])</f>
        <v>2026</v>
      </c>
      <c r="D1986" s="4" t="str">
        <f>"Q"&amp;ROUNDUP(MONTH(SalesDataTable[[#This Row],[Order Date]])/3,0)</f>
        <v>Q3</v>
      </c>
      <c r="E1986" s="4" t="str">
        <f>TEXT(SalesDataTable[[#This Row],[Order Date]],"MMM")</f>
        <v>Sep</v>
      </c>
      <c r="F1986" s="4" t="s">
        <v>20</v>
      </c>
      <c r="G1986" s="4" t="s">
        <v>21</v>
      </c>
      <c r="H1986" s="4" t="s">
        <v>2</v>
      </c>
      <c r="I1986" s="4" t="s">
        <v>13</v>
      </c>
      <c r="J1986" s="4" t="s">
        <v>9</v>
      </c>
      <c r="K1986" s="4" t="s">
        <v>37</v>
      </c>
      <c r="L1986" s="9">
        <v>4</v>
      </c>
      <c r="M1986" s="6">
        <v>154.28</v>
      </c>
      <c r="N1986" s="7">
        <v>0.05</v>
      </c>
      <c r="O1986" s="6">
        <v>78.180000000000007</v>
      </c>
      <c r="P1986" s="6">
        <f t="shared" ref="P1986:P2049" si="124">L1986*M1986*(1-N1986)</f>
        <v>586.26400000000001</v>
      </c>
      <c r="Q1986" s="6">
        <f t="shared" ref="Q1986:Q2049" si="125">L1986*O1986</f>
        <v>312.72000000000003</v>
      </c>
      <c r="R1986" s="6">
        <f t="shared" ref="R1986:R2049" si="126">P1986-Q1986</f>
        <v>273.54399999999998</v>
      </c>
      <c r="S1986" s="8">
        <f t="shared" ref="S1986:S2049" si="127">IFERROR(R1986/P1986,0)</f>
        <v>0.46658843115047144</v>
      </c>
      <c r="T1986" s="5">
        <f>YEAR(SalesDataTable[[#This Row],[Order Date]])</f>
        <v>2026</v>
      </c>
    </row>
    <row r="1987" spans="1:20" ht="15.6">
      <c r="A1987" s="2">
        <v>2310</v>
      </c>
      <c r="B1987" s="3">
        <v>46292</v>
      </c>
      <c r="C1987" s="13">
        <f>YEAR(SalesDataTable[[#This Row],[Order Date]])</f>
        <v>2026</v>
      </c>
      <c r="D1987" s="4" t="str">
        <f>"Q"&amp;ROUNDUP(MONTH(SalesDataTable[[#This Row],[Order Date]])/3,0)</f>
        <v>Q3</v>
      </c>
      <c r="E1987" s="4" t="str">
        <f>TEXT(SalesDataTable[[#This Row],[Order Date]],"MMM")</f>
        <v>Sep</v>
      </c>
      <c r="F1987" s="4" t="s">
        <v>0</v>
      </c>
      <c r="G1987" s="4" t="s">
        <v>50</v>
      </c>
      <c r="H1987" s="4" t="s">
        <v>2</v>
      </c>
      <c r="I1987" s="4" t="s">
        <v>3</v>
      </c>
      <c r="J1987" s="4" t="s">
        <v>14</v>
      </c>
      <c r="K1987" s="4" t="s">
        <v>48</v>
      </c>
      <c r="L1987" s="9">
        <v>1</v>
      </c>
      <c r="M1987" s="6">
        <v>165.44</v>
      </c>
      <c r="N1987" s="7">
        <v>0</v>
      </c>
      <c r="O1987" s="6">
        <v>88.25</v>
      </c>
      <c r="P1987" s="6">
        <f t="shared" si="124"/>
        <v>165.44</v>
      </c>
      <c r="Q1987" s="6">
        <f t="shared" si="125"/>
        <v>88.25</v>
      </c>
      <c r="R1987" s="6">
        <f t="shared" si="126"/>
        <v>77.19</v>
      </c>
      <c r="S1987" s="8">
        <f t="shared" si="127"/>
        <v>0.46657398452611215</v>
      </c>
      <c r="T1987" s="5">
        <f>YEAR(SalesDataTable[[#This Row],[Order Date]])</f>
        <v>2026</v>
      </c>
    </row>
    <row r="1988" spans="1:20" ht="15.6">
      <c r="A1988" s="2">
        <v>2383</v>
      </c>
      <c r="B1988" s="3">
        <v>46292</v>
      </c>
      <c r="C1988" s="13">
        <f>YEAR(SalesDataTable[[#This Row],[Order Date]])</f>
        <v>2026</v>
      </c>
      <c r="D1988" s="4" t="str">
        <f>"Q"&amp;ROUNDUP(MONTH(SalesDataTable[[#This Row],[Order Date]])/3,0)</f>
        <v>Q3</v>
      </c>
      <c r="E1988" s="4" t="str">
        <f>TEXT(SalesDataTable[[#This Row],[Order Date]],"MMM")</f>
        <v>Sep</v>
      </c>
      <c r="F1988" s="4" t="s">
        <v>20</v>
      </c>
      <c r="G1988" s="4" t="s">
        <v>31</v>
      </c>
      <c r="H1988" s="4" t="s">
        <v>2</v>
      </c>
      <c r="I1988" s="4" t="s">
        <v>3</v>
      </c>
      <c r="J1988" s="4" t="s">
        <v>14</v>
      </c>
      <c r="K1988" s="4" t="s">
        <v>44</v>
      </c>
      <c r="L1988" s="9">
        <v>2</v>
      </c>
      <c r="M1988" s="6">
        <v>130.29</v>
      </c>
      <c r="N1988" s="7">
        <v>0.1</v>
      </c>
      <c r="O1988" s="6">
        <v>67.97</v>
      </c>
      <c r="P1988" s="6">
        <f t="shared" si="124"/>
        <v>234.52199999999999</v>
      </c>
      <c r="Q1988" s="6">
        <f t="shared" si="125"/>
        <v>135.94</v>
      </c>
      <c r="R1988" s="6">
        <f t="shared" si="126"/>
        <v>98.581999999999994</v>
      </c>
      <c r="S1988" s="8">
        <f t="shared" si="127"/>
        <v>0.42035288800197845</v>
      </c>
      <c r="T1988" s="5">
        <f>YEAR(SalesDataTable[[#This Row],[Order Date]])</f>
        <v>2026</v>
      </c>
    </row>
    <row r="1989" spans="1:20" ht="15.6">
      <c r="A1989" s="2">
        <v>2803</v>
      </c>
      <c r="B1989" s="3">
        <v>46292</v>
      </c>
      <c r="C1989" s="13">
        <f>YEAR(SalesDataTable[[#This Row],[Order Date]])</f>
        <v>2026</v>
      </c>
      <c r="D1989" s="4" t="str">
        <f>"Q"&amp;ROUNDUP(MONTH(SalesDataTable[[#This Row],[Order Date]])/3,0)</f>
        <v>Q3</v>
      </c>
      <c r="E1989" s="4" t="str">
        <f>TEXT(SalesDataTable[[#This Row],[Order Date]],"MMM")</f>
        <v>Sep</v>
      </c>
      <c r="F1989" s="4" t="s">
        <v>6</v>
      </c>
      <c r="G1989" s="4" t="s">
        <v>43</v>
      </c>
      <c r="H1989" s="4" t="s">
        <v>2</v>
      </c>
      <c r="I1989" s="4" t="s">
        <v>3</v>
      </c>
      <c r="J1989" s="4" t="s">
        <v>34</v>
      </c>
      <c r="K1989" s="4" t="s">
        <v>42</v>
      </c>
      <c r="L1989" s="9">
        <v>3</v>
      </c>
      <c r="M1989" s="6">
        <v>36.909999999999997</v>
      </c>
      <c r="N1989" s="7">
        <v>0.05</v>
      </c>
      <c r="O1989" s="6">
        <v>13.7</v>
      </c>
      <c r="P1989" s="6">
        <f t="shared" si="124"/>
        <v>105.19349999999999</v>
      </c>
      <c r="Q1989" s="6">
        <f t="shared" si="125"/>
        <v>41.099999999999994</v>
      </c>
      <c r="R1989" s="6">
        <f t="shared" si="126"/>
        <v>64.093499999999992</v>
      </c>
      <c r="S1989" s="8">
        <f t="shared" si="127"/>
        <v>0.60929144861612172</v>
      </c>
      <c r="T1989" s="5">
        <f>YEAR(SalesDataTable[[#This Row],[Order Date]])</f>
        <v>2026</v>
      </c>
    </row>
    <row r="1990" spans="1:20" ht="15.6">
      <c r="A1990" s="2">
        <v>4199</v>
      </c>
      <c r="B1990" s="3">
        <v>46292</v>
      </c>
      <c r="C1990" s="13">
        <f>YEAR(SalesDataTable[[#This Row],[Order Date]])</f>
        <v>2026</v>
      </c>
      <c r="D1990" s="4" t="str">
        <f>"Q"&amp;ROUNDUP(MONTH(SalesDataTable[[#This Row],[Order Date]])/3,0)</f>
        <v>Q3</v>
      </c>
      <c r="E1990" s="4" t="str">
        <f>TEXT(SalesDataTable[[#This Row],[Order Date]],"MMM")</f>
        <v>Sep</v>
      </c>
      <c r="F1990" s="4" t="s">
        <v>11</v>
      </c>
      <c r="G1990" s="4" t="s">
        <v>25</v>
      </c>
      <c r="H1990" s="4" t="s">
        <v>28</v>
      </c>
      <c r="I1990" s="4" t="s">
        <v>16</v>
      </c>
      <c r="J1990" s="4" t="s">
        <v>4</v>
      </c>
      <c r="K1990" s="4" t="s">
        <v>22</v>
      </c>
      <c r="L1990" s="9">
        <v>1</v>
      </c>
      <c r="M1990" s="6">
        <v>50.02</v>
      </c>
      <c r="N1990" s="7">
        <v>0</v>
      </c>
      <c r="O1990" s="6">
        <v>22.65</v>
      </c>
      <c r="P1990" s="6">
        <f t="shared" si="124"/>
        <v>50.02</v>
      </c>
      <c r="Q1990" s="6">
        <f t="shared" si="125"/>
        <v>22.65</v>
      </c>
      <c r="R1990" s="6">
        <f t="shared" si="126"/>
        <v>27.370000000000005</v>
      </c>
      <c r="S1990" s="8">
        <f t="shared" si="127"/>
        <v>0.54718112754898052</v>
      </c>
      <c r="T1990" s="5">
        <f>YEAR(SalesDataTable[[#This Row],[Order Date]])</f>
        <v>2026</v>
      </c>
    </row>
    <row r="1991" spans="1:20" ht="15.6">
      <c r="A1991" s="2">
        <v>4517</v>
      </c>
      <c r="B1991" s="3">
        <v>46292</v>
      </c>
      <c r="C1991" s="13">
        <f>YEAR(SalesDataTable[[#This Row],[Order Date]])</f>
        <v>2026</v>
      </c>
      <c r="D1991" s="4" t="str">
        <f>"Q"&amp;ROUNDUP(MONTH(SalesDataTable[[#This Row],[Order Date]])/3,0)</f>
        <v>Q3</v>
      </c>
      <c r="E1991" s="4" t="str">
        <f>TEXT(SalesDataTable[[#This Row],[Order Date]],"MMM")</f>
        <v>Sep</v>
      </c>
      <c r="F1991" s="4" t="s">
        <v>6</v>
      </c>
      <c r="G1991" s="4" t="s">
        <v>43</v>
      </c>
      <c r="H1991" s="4" t="s">
        <v>2</v>
      </c>
      <c r="I1991" s="4" t="s">
        <v>3</v>
      </c>
      <c r="J1991" s="4" t="s">
        <v>23</v>
      </c>
      <c r="K1991" s="4" t="s">
        <v>40</v>
      </c>
      <c r="L1991" s="9">
        <v>1</v>
      </c>
      <c r="M1991" s="6">
        <v>83.32</v>
      </c>
      <c r="N1991" s="7">
        <v>0.05</v>
      </c>
      <c r="O1991" s="6">
        <v>38.93</v>
      </c>
      <c r="P1991" s="6">
        <f t="shared" si="124"/>
        <v>79.153999999999996</v>
      </c>
      <c r="Q1991" s="6">
        <f t="shared" si="125"/>
        <v>38.93</v>
      </c>
      <c r="R1991" s="6">
        <f t="shared" si="126"/>
        <v>40.223999999999997</v>
      </c>
      <c r="S1991" s="8">
        <f t="shared" si="127"/>
        <v>0.50817393940925282</v>
      </c>
      <c r="T1991" s="5">
        <f>YEAR(SalesDataTable[[#This Row],[Order Date]])</f>
        <v>2026</v>
      </c>
    </row>
    <row r="1992" spans="1:20" ht="15.6">
      <c r="A1992" s="2">
        <v>80</v>
      </c>
      <c r="B1992" s="3">
        <v>46293</v>
      </c>
      <c r="C1992" s="13">
        <f>YEAR(SalesDataTable[[#This Row],[Order Date]])</f>
        <v>2026</v>
      </c>
      <c r="D1992" s="4" t="str">
        <f>"Q"&amp;ROUNDUP(MONTH(SalesDataTable[[#This Row],[Order Date]])/3,0)</f>
        <v>Q3</v>
      </c>
      <c r="E1992" s="4" t="str">
        <f>TEXT(SalesDataTable[[#This Row],[Order Date]],"MMM")</f>
        <v>Sep</v>
      </c>
      <c r="F1992" s="4" t="s">
        <v>0</v>
      </c>
      <c r="G1992" s="4" t="s">
        <v>50</v>
      </c>
      <c r="H1992" s="4" t="s">
        <v>8</v>
      </c>
      <c r="I1992" s="4" t="s">
        <v>16</v>
      </c>
      <c r="J1992" s="4" t="s">
        <v>9</v>
      </c>
      <c r="K1992" s="4" t="s">
        <v>46</v>
      </c>
      <c r="L1992" s="9">
        <v>10</v>
      </c>
      <c r="M1992" s="6">
        <v>71.040000000000006</v>
      </c>
      <c r="N1992" s="7">
        <v>0.2</v>
      </c>
      <c r="O1992" s="6">
        <v>31.7</v>
      </c>
      <c r="P1992" s="6">
        <f t="shared" si="124"/>
        <v>568.32000000000005</v>
      </c>
      <c r="Q1992" s="6">
        <f t="shared" si="125"/>
        <v>317</v>
      </c>
      <c r="R1992" s="6">
        <f t="shared" si="126"/>
        <v>251.32000000000005</v>
      </c>
      <c r="S1992" s="8">
        <f t="shared" si="127"/>
        <v>0.4422156531531532</v>
      </c>
      <c r="T1992" s="5">
        <f>YEAR(SalesDataTable[[#This Row],[Order Date]])</f>
        <v>2026</v>
      </c>
    </row>
    <row r="1993" spans="1:20" ht="15.6">
      <c r="A1993" s="2">
        <v>370</v>
      </c>
      <c r="B1993" s="3">
        <v>46293</v>
      </c>
      <c r="C1993" s="13">
        <f>YEAR(SalesDataTable[[#This Row],[Order Date]])</f>
        <v>2026</v>
      </c>
      <c r="D1993" s="4" t="str">
        <f>"Q"&amp;ROUNDUP(MONTH(SalesDataTable[[#This Row],[Order Date]])/3,0)</f>
        <v>Q3</v>
      </c>
      <c r="E1993" s="4" t="str">
        <f>TEXT(SalesDataTable[[#This Row],[Order Date]],"MMM")</f>
        <v>Sep</v>
      </c>
      <c r="F1993" s="4" t="s">
        <v>20</v>
      </c>
      <c r="G1993" s="4" t="s">
        <v>31</v>
      </c>
      <c r="H1993" s="4" t="s">
        <v>19</v>
      </c>
      <c r="I1993" s="4" t="s">
        <v>3</v>
      </c>
      <c r="J1993" s="4" t="s">
        <v>4</v>
      </c>
      <c r="K1993" s="4" t="s">
        <v>26</v>
      </c>
      <c r="L1993" s="9">
        <v>2</v>
      </c>
      <c r="M1993" s="6">
        <v>40.83</v>
      </c>
      <c r="N1993" s="7">
        <v>0</v>
      </c>
      <c r="O1993" s="6">
        <v>16.850000000000001</v>
      </c>
      <c r="P1993" s="6">
        <f t="shared" si="124"/>
        <v>81.66</v>
      </c>
      <c r="Q1993" s="6">
        <f t="shared" si="125"/>
        <v>33.700000000000003</v>
      </c>
      <c r="R1993" s="6">
        <f t="shared" si="126"/>
        <v>47.959999999999994</v>
      </c>
      <c r="S1993" s="8">
        <f t="shared" si="127"/>
        <v>0.58731325006122947</v>
      </c>
      <c r="T1993" s="5">
        <f>YEAR(SalesDataTable[[#This Row],[Order Date]])</f>
        <v>2026</v>
      </c>
    </row>
    <row r="1994" spans="1:20" ht="15.6">
      <c r="A1994" s="2">
        <v>417</v>
      </c>
      <c r="B1994" s="3">
        <v>46293</v>
      </c>
      <c r="C1994" s="13">
        <f>YEAR(SalesDataTable[[#This Row],[Order Date]])</f>
        <v>2026</v>
      </c>
      <c r="D1994" s="4" t="str">
        <f>"Q"&amp;ROUNDUP(MONTH(SalesDataTable[[#This Row],[Order Date]])/3,0)</f>
        <v>Q3</v>
      </c>
      <c r="E1994" s="4" t="str">
        <f>TEXT(SalesDataTable[[#This Row],[Order Date]],"MMM")</f>
        <v>Sep</v>
      </c>
      <c r="F1994" s="4" t="s">
        <v>6</v>
      </c>
      <c r="G1994" s="4" t="s">
        <v>49</v>
      </c>
      <c r="H1994" s="4" t="s">
        <v>28</v>
      </c>
      <c r="I1994" s="4" t="s">
        <v>3</v>
      </c>
      <c r="J1994" s="4" t="s">
        <v>23</v>
      </c>
      <c r="K1994" s="4" t="s">
        <v>51</v>
      </c>
      <c r="L1994" s="9">
        <v>1</v>
      </c>
      <c r="M1994" s="6">
        <v>121.64</v>
      </c>
      <c r="N1994" s="7">
        <v>0.15</v>
      </c>
      <c r="O1994" s="6">
        <v>61.56</v>
      </c>
      <c r="P1994" s="6">
        <f t="shared" si="124"/>
        <v>103.39399999999999</v>
      </c>
      <c r="Q1994" s="6">
        <f t="shared" si="125"/>
        <v>61.56</v>
      </c>
      <c r="R1994" s="6">
        <f t="shared" si="126"/>
        <v>41.833999999999989</v>
      </c>
      <c r="S1994" s="8">
        <f t="shared" si="127"/>
        <v>0.40460761746329565</v>
      </c>
      <c r="T1994" s="5">
        <f>YEAR(SalesDataTable[[#This Row],[Order Date]])</f>
        <v>2026</v>
      </c>
    </row>
    <row r="1995" spans="1:20" ht="15.6">
      <c r="A1995" s="2">
        <v>437</v>
      </c>
      <c r="B1995" s="3">
        <v>46293</v>
      </c>
      <c r="C1995" s="13">
        <f>YEAR(SalesDataTable[[#This Row],[Order Date]])</f>
        <v>2026</v>
      </c>
      <c r="D1995" s="4" t="str">
        <f>"Q"&amp;ROUNDUP(MONTH(SalesDataTable[[#This Row],[Order Date]])/3,0)</f>
        <v>Q3</v>
      </c>
      <c r="E1995" s="4" t="str">
        <f>TEXT(SalesDataTable[[#This Row],[Order Date]],"MMM")</f>
        <v>Sep</v>
      </c>
      <c r="F1995" s="4" t="s">
        <v>6</v>
      </c>
      <c r="G1995" s="4" t="s">
        <v>7</v>
      </c>
      <c r="H1995" s="4" t="s">
        <v>19</v>
      </c>
      <c r="I1995" s="4" t="s">
        <v>13</v>
      </c>
      <c r="J1995" s="4" t="s">
        <v>14</v>
      </c>
      <c r="K1995" s="4" t="s">
        <v>48</v>
      </c>
      <c r="L1995" s="9">
        <v>1</v>
      </c>
      <c r="M1995" s="6">
        <v>164.7</v>
      </c>
      <c r="N1995" s="7">
        <v>0</v>
      </c>
      <c r="O1995" s="6">
        <v>86.02</v>
      </c>
      <c r="P1995" s="6">
        <f t="shared" si="124"/>
        <v>164.7</v>
      </c>
      <c r="Q1995" s="6">
        <f t="shared" si="125"/>
        <v>86.02</v>
      </c>
      <c r="R1995" s="6">
        <f t="shared" si="126"/>
        <v>78.679999999999993</v>
      </c>
      <c r="S1995" s="8">
        <f t="shared" si="127"/>
        <v>0.47771706132361869</v>
      </c>
      <c r="T1995" s="5">
        <f>YEAR(SalesDataTable[[#This Row],[Order Date]])</f>
        <v>2026</v>
      </c>
    </row>
    <row r="1996" spans="1:20" ht="15.6">
      <c r="A1996" s="2">
        <v>790</v>
      </c>
      <c r="B1996" s="3">
        <v>46293</v>
      </c>
      <c r="C1996" s="13">
        <f>YEAR(SalesDataTable[[#This Row],[Order Date]])</f>
        <v>2026</v>
      </c>
      <c r="D1996" s="4" t="str">
        <f>"Q"&amp;ROUNDUP(MONTH(SalesDataTable[[#This Row],[Order Date]])/3,0)</f>
        <v>Q3</v>
      </c>
      <c r="E1996" s="4" t="str">
        <f>TEXT(SalesDataTable[[#This Row],[Order Date]],"MMM")</f>
        <v>Sep</v>
      </c>
      <c r="F1996" s="4" t="s">
        <v>20</v>
      </c>
      <c r="G1996" s="4" t="s">
        <v>31</v>
      </c>
      <c r="H1996" s="4" t="s">
        <v>28</v>
      </c>
      <c r="I1996" s="4" t="s">
        <v>13</v>
      </c>
      <c r="J1996" s="4" t="s">
        <v>23</v>
      </c>
      <c r="K1996" s="4" t="s">
        <v>29</v>
      </c>
      <c r="L1996" s="9">
        <v>1</v>
      </c>
      <c r="M1996" s="6">
        <v>199.09</v>
      </c>
      <c r="N1996" s="7">
        <v>0.05</v>
      </c>
      <c r="O1996" s="6">
        <v>106.57</v>
      </c>
      <c r="P1996" s="6">
        <f t="shared" si="124"/>
        <v>189.13550000000001</v>
      </c>
      <c r="Q1996" s="6">
        <f t="shared" si="125"/>
        <v>106.57</v>
      </c>
      <c r="R1996" s="6">
        <f t="shared" si="126"/>
        <v>82.565500000000014</v>
      </c>
      <c r="S1996" s="8">
        <f t="shared" si="127"/>
        <v>0.43654152710622812</v>
      </c>
      <c r="T1996" s="5">
        <f>YEAR(SalesDataTable[[#This Row],[Order Date]])</f>
        <v>2026</v>
      </c>
    </row>
    <row r="1997" spans="1:20" ht="15.6">
      <c r="A1997" s="2">
        <v>1151</v>
      </c>
      <c r="B1997" s="3">
        <v>46293</v>
      </c>
      <c r="C1997" s="13">
        <f>YEAR(SalesDataTable[[#This Row],[Order Date]])</f>
        <v>2026</v>
      </c>
      <c r="D1997" s="4" t="str">
        <f>"Q"&amp;ROUNDUP(MONTH(SalesDataTable[[#This Row],[Order Date]])/3,0)</f>
        <v>Q3</v>
      </c>
      <c r="E1997" s="4" t="str">
        <f>TEXT(SalesDataTable[[#This Row],[Order Date]],"MMM")</f>
        <v>Sep</v>
      </c>
      <c r="F1997" s="4" t="s">
        <v>0</v>
      </c>
      <c r="G1997" s="4" t="s">
        <v>1</v>
      </c>
      <c r="H1997" s="4" t="s">
        <v>28</v>
      </c>
      <c r="I1997" s="4" t="s">
        <v>3</v>
      </c>
      <c r="J1997" s="4" t="s">
        <v>4</v>
      </c>
      <c r="K1997" s="4" t="s">
        <v>5</v>
      </c>
      <c r="L1997" s="9">
        <v>1</v>
      </c>
      <c r="M1997" s="6">
        <v>81.48</v>
      </c>
      <c r="N1997" s="7">
        <v>0</v>
      </c>
      <c r="O1997" s="6">
        <v>41.47</v>
      </c>
      <c r="P1997" s="6">
        <f t="shared" si="124"/>
        <v>81.48</v>
      </c>
      <c r="Q1997" s="6">
        <f t="shared" si="125"/>
        <v>41.47</v>
      </c>
      <c r="R1997" s="6">
        <f t="shared" si="126"/>
        <v>40.010000000000005</v>
      </c>
      <c r="S1997" s="8">
        <f t="shared" si="127"/>
        <v>0.4910407461953854</v>
      </c>
      <c r="T1997" s="5">
        <f>YEAR(SalesDataTable[[#This Row],[Order Date]])</f>
        <v>2026</v>
      </c>
    </row>
    <row r="1998" spans="1:20" ht="15.6">
      <c r="A1998" s="2">
        <v>1331</v>
      </c>
      <c r="B1998" s="3">
        <v>46293</v>
      </c>
      <c r="C1998" s="13">
        <f>YEAR(SalesDataTable[[#This Row],[Order Date]])</f>
        <v>2026</v>
      </c>
      <c r="D1998" s="4" t="str">
        <f>"Q"&amp;ROUNDUP(MONTH(SalesDataTable[[#This Row],[Order Date]])/3,0)</f>
        <v>Q3</v>
      </c>
      <c r="E1998" s="4" t="str">
        <f>TEXT(SalesDataTable[[#This Row],[Order Date]],"MMM")</f>
        <v>Sep</v>
      </c>
      <c r="F1998" s="4" t="s">
        <v>0</v>
      </c>
      <c r="G1998" s="4" t="s">
        <v>1</v>
      </c>
      <c r="H1998" s="4" t="s">
        <v>2</v>
      </c>
      <c r="I1998" s="4" t="s">
        <v>13</v>
      </c>
      <c r="J1998" s="4" t="s">
        <v>34</v>
      </c>
      <c r="K1998" s="4" t="s">
        <v>35</v>
      </c>
      <c r="L1998" s="9">
        <v>3</v>
      </c>
      <c r="M1998" s="6">
        <v>39.450000000000003</v>
      </c>
      <c r="N1998" s="7">
        <v>0.05</v>
      </c>
      <c r="O1998" s="6">
        <v>15.1</v>
      </c>
      <c r="P1998" s="6">
        <f t="shared" si="124"/>
        <v>112.4325</v>
      </c>
      <c r="Q1998" s="6">
        <f t="shared" si="125"/>
        <v>45.3</v>
      </c>
      <c r="R1998" s="6">
        <f t="shared" si="126"/>
        <v>67.132500000000007</v>
      </c>
      <c r="S1998" s="8">
        <f t="shared" si="127"/>
        <v>0.59709158828630515</v>
      </c>
      <c r="T1998" s="5">
        <f>YEAR(SalesDataTable[[#This Row],[Order Date]])</f>
        <v>2026</v>
      </c>
    </row>
    <row r="1999" spans="1:20" ht="15.6">
      <c r="A1999" s="2">
        <v>2388</v>
      </c>
      <c r="B1999" s="3">
        <v>46293</v>
      </c>
      <c r="C1999" s="13">
        <f>YEAR(SalesDataTable[[#This Row],[Order Date]])</f>
        <v>2026</v>
      </c>
      <c r="D1999" s="4" t="str">
        <f>"Q"&amp;ROUNDUP(MONTH(SalesDataTable[[#This Row],[Order Date]])/3,0)</f>
        <v>Q3</v>
      </c>
      <c r="E1999" s="4" t="str">
        <f>TEXT(SalesDataTable[[#This Row],[Order Date]],"MMM")</f>
        <v>Sep</v>
      </c>
      <c r="F1999" s="4" t="s">
        <v>20</v>
      </c>
      <c r="G1999" s="4" t="s">
        <v>33</v>
      </c>
      <c r="H1999" s="4" t="s">
        <v>2</v>
      </c>
      <c r="I1999" s="4" t="s">
        <v>3</v>
      </c>
      <c r="J1999" s="4" t="s">
        <v>9</v>
      </c>
      <c r="K1999" s="4" t="s">
        <v>10</v>
      </c>
      <c r="L1999" s="9">
        <v>3</v>
      </c>
      <c r="M1999" s="6">
        <v>93.22</v>
      </c>
      <c r="N1999" s="7">
        <v>0</v>
      </c>
      <c r="O1999" s="6">
        <v>46.75</v>
      </c>
      <c r="P1999" s="6">
        <f t="shared" si="124"/>
        <v>279.65999999999997</v>
      </c>
      <c r="Q1999" s="6">
        <f t="shared" si="125"/>
        <v>140.25</v>
      </c>
      <c r="R1999" s="6">
        <f t="shared" si="126"/>
        <v>139.40999999999997</v>
      </c>
      <c r="S1999" s="8">
        <f t="shared" si="127"/>
        <v>0.49849817635700489</v>
      </c>
      <c r="T1999" s="5">
        <f>YEAR(SalesDataTable[[#This Row],[Order Date]])</f>
        <v>2026</v>
      </c>
    </row>
    <row r="2000" spans="1:20" ht="15.6">
      <c r="A2000" s="2">
        <v>2795</v>
      </c>
      <c r="B2000" s="3">
        <v>46293</v>
      </c>
      <c r="C2000" s="13">
        <f>YEAR(SalesDataTable[[#This Row],[Order Date]])</f>
        <v>2026</v>
      </c>
      <c r="D2000" s="4" t="str">
        <f>"Q"&amp;ROUNDUP(MONTH(SalesDataTable[[#This Row],[Order Date]])/3,0)</f>
        <v>Q3</v>
      </c>
      <c r="E2000" s="4" t="str">
        <f>TEXT(SalesDataTable[[#This Row],[Order Date]],"MMM")</f>
        <v>Sep</v>
      </c>
      <c r="F2000" s="4" t="s">
        <v>6</v>
      </c>
      <c r="G2000" s="4" t="s">
        <v>43</v>
      </c>
      <c r="H2000" s="4" t="s">
        <v>2</v>
      </c>
      <c r="I2000" s="4" t="s">
        <v>13</v>
      </c>
      <c r="J2000" s="4" t="s">
        <v>9</v>
      </c>
      <c r="K2000" s="4" t="s">
        <v>17</v>
      </c>
      <c r="L2000" s="9">
        <v>3</v>
      </c>
      <c r="M2000" s="6">
        <v>142.19</v>
      </c>
      <c r="N2000" s="7">
        <v>0.05</v>
      </c>
      <c r="O2000" s="6">
        <v>78.37</v>
      </c>
      <c r="P2000" s="6">
        <f t="shared" si="124"/>
        <v>405.24149999999997</v>
      </c>
      <c r="Q2000" s="6">
        <f t="shared" si="125"/>
        <v>235.11</v>
      </c>
      <c r="R2000" s="6">
        <f t="shared" si="126"/>
        <v>170.13149999999996</v>
      </c>
      <c r="S2000" s="8">
        <f t="shared" si="127"/>
        <v>0.41982743623246871</v>
      </c>
      <c r="T2000" s="5">
        <f>YEAR(SalesDataTable[[#This Row],[Order Date]])</f>
        <v>2026</v>
      </c>
    </row>
    <row r="2001" spans="1:20" ht="15.6">
      <c r="A2001" s="2">
        <v>2840</v>
      </c>
      <c r="B2001" s="3">
        <v>46293</v>
      </c>
      <c r="C2001" s="13">
        <f>YEAR(SalesDataTable[[#This Row],[Order Date]])</f>
        <v>2026</v>
      </c>
      <c r="D2001" s="4" t="str">
        <f>"Q"&amp;ROUNDUP(MONTH(SalesDataTable[[#This Row],[Order Date]])/3,0)</f>
        <v>Q3</v>
      </c>
      <c r="E2001" s="4" t="str">
        <f>TEXT(SalesDataTable[[#This Row],[Order Date]],"MMM")</f>
        <v>Sep</v>
      </c>
      <c r="F2001" s="4" t="s">
        <v>0</v>
      </c>
      <c r="G2001" s="4" t="s">
        <v>1</v>
      </c>
      <c r="H2001" s="4" t="s">
        <v>2</v>
      </c>
      <c r="I2001" s="4" t="s">
        <v>3</v>
      </c>
      <c r="J2001" s="4" t="s">
        <v>9</v>
      </c>
      <c r="K2001" s="4" t="s">
        <v>37</v>
      </c>
      <c r="L2001" s="9">
        <v>2</v>
      </c>
      <c r="M2001" s="6">
        <v>151.69999999999999</v>
      </c>
      <c r="N2001" s="7">
        <v>0</v>
      </c>
      <c r="O2001" s="6">
        <v>77.19</v>
      </c>
      <c r="P2001" s="6">
        <f t="shared" si="124"/>
        <v>303.39999999999998</v>
      </c>
      <c r="Q2001" s="6">
        <f t="shared" si="125"/>
        <v>154.38</v>
      </c>
      <c r="R2001" s="6">
        <f t="shared" si="126"/>
        <v>149.01999999999998</v>
      </c>
      <c r="S2001" s="8">
        <f t="shared" si="127"/>
        <v>0.49116677653263019</v>
      </c>
      <c r="T2001" s="5">
        <f>YEAR(SalesDataTable[[#This Row],[Order Date]])</f>
        <v>2026</v>
      </c>
    </row>
    <row r="2002" spans="1:20" ht="15.6">
      <c r="A2002" s="2">
        <v>2863</v>
      </c>
      <c r="B2002" s="3">
        <v>46293</v>
      </c>
      <c r="C2002" s="13">
        <f>YEAR(SalesDataTable[[#This Row],[Order Date]])</f>
        <v>2026</v>
      </c>
      <c r="D2002" s="4" t="str">
        <f>"Q"&amp;ROUNDUP(MONTH(SalesDataTable[[#This Row],[Order Date]])/3,0)</f>
        <v>Q3</v>
      </c>
      <c r="E2002" s="4" t="str">
        <f>TEXT(SalesDataTable[[#This Row],[Order Date]],"MMM")</f>
        <v>Sep</v>
      </c>
      <c r="F2002" s="4" t="s">
        <v>11</v>
      </c>
      <c r="G2002" s="4" t="s">
        <v>12</v>
      </c>
      <c r="H2002" s="4" t="s">
        <v>19</v>
      </c>
      <c r="I2002" s="4" t="s">
        <v>13</v>
      </c>
      <c r="J2002" s="4" t="s">
        <v>14</v>
      </c>
      <c r="K2002" s="4" t="s">
        <v>44</v>
      </c>
      <c r="L2002" s="9">
        <v>1</v>
      </c>
      <c r="M2002" s="6">
        <v>133.85</v>
      </c>
      <c r="N2002" s="7">
        <v>0.05</v>
      </c>
      <c r="O2002" s="6">
        <v>66.41</v>
      </c>
      <c r="P2002" s="6">
        <f t="shared" si="124"/>
        <v>127.15749999999998</v>
      </c>
      <c r="Q2002" s="6">
        <f t="shared" si="125"/>
        <v>66.41</v>
      </c>
      <c r="R2002" s="6">
        <f t="shared" si="126"/>
        <v>60.747499999999988</v>
      </c>
      <c r="S2002" s="8">
        <f t="shared" si="127"/>
        <v>0.47773430588050247</v>
      </c>
      <c r="T2002" s="5">
        <f>YEAR(SalesDataTable[[#This Row],[Order Date]])</f>
        <v>2026</v>
      </c>
    </row>
    <row r="2003" spans="1:20" ht="15.6">
      <c r="A2003" s="2">
        <v>4522</v>
      </c>
      <c r="B2003" s="3">
        <v>46293</v>
      </c>
      <c r="C2003" s="13">
        <f>YEAR(SalesDataTable[[#This Row],[Order Date]])</f>
        <v>2026</v>
      </c>
      <c r="D2003" s="4" t="str">
        <f>"Q"&amp;ROUNDUP(MONTH(SalesDataTable[[#This Row],[Order Date]])/3,0)</f>
        <v>Q3</v>
      </c>
      <c r="E2003" s="4" t="str">
        <f>TEXT(SalesDataTable[[#This Row],[Order Date]],"MMM")</f>
        <v>Sep</v>
      </c>
      <c r="F2003" s="4" t="s">
        <v>20</v>
      </c>
      <c r="G2003" s="4" t="s">
        <v>47</v>
      </c>
      <c r="H2003" s="4" t="s">
        <v>28</v>
      </c>
      <c r="I2003" s="4" t="s">
        <v>16</v>
      </c>
      <c r="J2003" s="4" t="s">
        <v>23</v>
      </c>
      <c r="K2003" s="4" t="s">
        <v>51</v>
      </c>
      <c r="L2003" s="9">
        <v>6</v>
      </c>
      <c r="M2003" s="6">
        <v>125.62</v>
      </c>
      <c r="N2003" s="7">
        <v>0</v>
      </c>
      <c r="O2003" s="6">
        <v>61.34</v>
      </c>
      <c r="P2003" s="6">
        <f t="shared" si="124"/>
        <v>753.72</v>
      </c>
      <c r="Q2003" s="6">
        <f t="shared" si="125"/>
        <v>368.04</v>
      </c>
      <c r="R2003" s="6">
        <f t="shared" si="126"/>
        <v>385.68</v>
      </c>
      <c r="S2003" s="8">
        <f t="shared" si="127"/>
        <v>0.51170195828689702</v>
      </c>
      <c r="T2003" s="5">
        <f>YEAR(SalesDataTable[[#This Row],[Order Date]])</f>
        <v>2026</v>
      </c>
    </row>
    <row r="2004" spans="1:20" ht="15.6">
      <c r="A2004" s="2">
        <v>5200</v>
      </c>
      <c r="B2004" s="3">
        <v>46293</v>
      </c>
      <c r="C2004" s="13">
        <f>YEAR(SalesDataTable[[#This Row],[Order Date]])</f>
        <v>2026</v>
      </c>
      <c r="D2004" s="4" t="str">
        <f>"Q"&amp;ROUNDUP(MONTH(SalesDataTable[[#This Row],[Order Date]])/3,0)</f>
        <v>Q3</v>
      </c>
      <c r="E2004" s="4" t="str">
        <f>TEXT(SalesDataTable[[#This Row],[Order Date]],"MMM")</f>
        <v>Sep</v>
      </c>
      <c r="F2004" s="4" t="s">
        <v>6</v>
      </c>
      <c r="G2004" s="4" t="s">
        <v>43</v>
      </c>
      <c r="H2004" s="4" t="s">
        <v>2</v>
      </c>
      <c r="I2004" s="4" t="s">
        <v>13</v>
      </c>
      <c r="J2004" s="4" t="s">
        <v>23</v>
      </c>
      <c r="K2004" s="4" t="s">
        <v>29</v>
      </c>
      <c r="L2004" s="9">
        <v>3</v>
      </c>
      <c r="M2004" s="6">
        <v>196.87</v>
      </c>
      <c r="N2004" s="7">
        <v>0.1</v>
      </c>
      <c r="O2004" s="6">
        <v>105.93</v>
      </c>
      <c r="P2004" s="6">
        <f t="shared" si="124"/>
        <v>531.54899999999998</v>
      </c>
      <c r="Q2004" s="6">
        <f t="shared" si="125"/>
        <v>317.79000000000002</v>
      </c>
      <c r="R2004" s="6">
        <f t="shared" si="126"/>
        <v>213.75899999999996</v>
      </c>
      <c r="S2004" s="8">
        <f t="shared" si="127"/>
        <v>0.40214354650276823</v>
      </c>
      <c r="T2004" s="5">
        <f>YEAR(SalesDataTable[[#This Row],[Order Date]])</f>
        <v>2026</v>
      </c>
    </row>
    <row r="2005" spans="1:20" ht="15.6">
      <c r="A2005" s="2">
        <v>452</v>
      </c>
      <c r="B2005" s="3">
        <v>46294</v>
      </c>
      <c r="C2005" s="13">
        <f>YEAR(SalesDataTable[[#This Row],[Order Date]])</f>
        <v>2026</v>
      </c>
      <c r="D2005" s="4" t="str">
        <f>"Q"&amp;ROUNDUP(MONTH(SalesDataTable[[#This Row],[Order Date]])/3,0)</f>
        <v>Q3</v>
      </c>
      <c r="E2005" s="4" t="str">
        <f>TEXT(SalesDataTable[[#This Row],[Order Date]],"MMM")</f>
        <v>Sep</v>
      </c>
      <c r="F2005" s="4" t="s">
        <v>6</v>
      </c>
      <c r="G2005" s="4" t="s">
        <v>7</v>
      </c>
      <c r="H2005" s="4" t="s">
        <v>2</v>
      </c>
      <c r="I2005" s="4" t="s">
        <v>3</v>
      </c>
      <c r="J2005" s="4" t="s">
        <v>14</v>
      </c>
      <c r="K2005" s="4" t="s">
        <v>15</v>
      </c>
      <c r="L2005" s="9">
        <v>4</v>
      </c>
      <c r="M2005" s="6">
        <v>36.869999999999997</v>
      </c>
      <c r="N2005" s="7">
        <v>0</v>
      </c>
      <c r="O2005" s="6">
        <v>13.43</v>
      </c>
      <c r="P2005" s="6">
        <f t="shared" si="124"/>
        <v>147.47999999999999</v>
      </c>
      <c r="Q2005" s="6">
        <f t="shared" si="125"/>
        <v>53.72</v>
      </c>
      <c r="R2005" s="6">
        <f t="shared" si="126"/>
        <v>93.759999999999991</v>
      </c>
      <c r="S2005" s="8">
        <f t="shared" si="127"/>
        <v>0.63574721996202876</v>
      </c>
      <c r="T2005" s="5">
        <f>YEAR(SalesDataTable[[#This Row],[Order Date]])</f>
        <v>2026</v>
      </c>
    </row>
    <row r="2006" spans="1:20" ht="15.6">
      <c r="A2006" s="2">
        <v>871</v>
      </c>
      <c r="B2006" s="3">
        <v>46294</v>
      </c>
      <c r="C2006" s="13">
        <f>YEAR(SalesDataTable[[#This Row],[Order Date]])</f>
        <v>2026</v>
      </c>
      <c r="D2006" s="4" t="str">
        <f>"Q"&amp;ROUNDUP(MONTH(SalesDataTable[[#This Row],[Order Date]])/3,0)</f>
        <v>Q3</v>
      </c>
      <c r="E2006" s="4" t="str">
        <f>TEXT(SalesDataTable[[#This Row],[Order Date]],"MMM")</f>
        <v>Sep</v>
      </c>
      <c r="F2006" s="4" t="s">
        <v>6</v>
      </c>
      <c r="G2006" s="4" t="s">
        <v>43</v>
      </c>
      <c r="H2006" s="4" t="s">
        <v>2</v>
      </c>
      <c r="I2006" s="4" t="s">
        <v>13</v>
      </c>
      <c r="J2006" s="4" t="s">
        <v>14</v>
      </c>
      <c r="K2006" s="4" t="s">
        <v>32</v>
      </c>
      <c r="L2006" s="9">
        <v>1</v>
      </c>
      <c r="M2006" s="6">
        <v>47.37</v>
      </c>
      <c r="N2006" s="7">
        <v>0</v>
      </c>
      <c r="O2006" s="6">
        <v>18.2</v>
      </c>
      <c r="P2006" s="6">
        <f t="shared" si="124"/>
        <v>47.37</v>
      </c>
      <c r="Q2006" s="6">
        <f t="shared" si="125"/>
        <v>18.2</v>
      </c>
      <c r="R2006" s="6">
        <f t="shared" si="126"/>
        <v>29.169999999999998</v>
      </c>
      <c r="S2006" s="8">
        <f t="shared" si="127"/>
        <v>0.61579058475828585</v>
      </c>
      <c r="T2006" s="5">
        <f>YEAR(SalesDataTable[[#This Row],[Order Date]])</f>
        <v>2026</v>
      </c>
    </row>
    <row r="2007" spans="1:20" ht="15.6">
      <c r="A2007" s="2">
        <v>922</v>
      </c>
      <c r="B2007" s="3">
        <v>46294</v>
      </c>
      <c r="C2007" s="13">
        <f>YEAR(SalesDataTable[[#This Row],[Order Date]])</f>
        <v>2026</v>
      </c>
      <c r="D2007" s="4" t="str">
        <f>"Q"&amp;ROUNDUP(MONTH(SalesDataTable[[#This Row],[Order Date]])/3,0)</f>
        <v>Q3</v>
      </c>
      <c r="E2007" s="4" t="str">
        <f>TEXT(SalesDataTable[[#This Row],[Order Date]],"MMM")</f>
        <v>Sep</v>
      </c>
      <c r="F2007" s="4" t="s">
        <v>20</v>
      </c>
      <c r="G2007" s="4" t="s">
        <v>33</v>
      </c>
      <c r="H2007" s="4" t="s">
        <v>28</v>
      </c>
      <c r="I2007" s="4" t="s">
        <v>16</v>
      </c>
      <c r="J2007" s="4" t="s">
        <v>9</v>
      </c>
      <c r="K2007" s="4" t="s">
        <v>17</v>
      </c>
      <c r="L2007" s="9">
        <v>1</v>
      </c>
      <c r="M2007" s="6">
        <v>145.62</v>
      </c>
      <c r="N2007" s="7">
        <v>0.05</v>
      </c>
      <c r="O2007" s="6">
        <v>80.25</v>
      </c>
      <c r="P2007" s="6">
        <f t="shared" si="124"/>
        <v>138.339</v>
      </c>
      <c r="Q2007" s="6">
        <f t="shared" si="125"/>
        <v>80.25</v>
      </c>
      <c r="R2007" s="6">
        <f t="shared" si="126"/>
        <v>58.088999999999999</v>
      </c>
      <c r="S2007" s="8">
        <f t="shared" si="127"/>
        <v>0.41990328107041397</v>
      </c>
      <c r="T2007" s="5">
        <f>YEAR(SalesDataTable[[#This Row],[Order Date]])</f>
        <v>2026</v>
      </c>
    </row>
    <row r="2008" spans="1:20" ht="15.6">
      <c r="A2008" s="2">
        <v>1491</v>
      </c>
      <c r="B2008" s="3">
        <v>46294</v>
      </c>
      <c r="C2008" s="13">
        <f>YEAR(SalesDataTable[[#This Row],[Order Date]])</f>
        <v>2026</v>
      </c>
      <c r="D2008" s="4" t="str">
        <f>"Q"&amp;ROUNDUP(MONTH(SalesDataTable[[#This Row],[Order Date]])/3,0)</f>
        <v>Q3</v>
      </c>
      <c r="E2008" s="4" t="str">
        <f>TEXT(SalesDataTable[[#This Row],[Order Date]],"MMM")</f>
        <v>Sep</v>
      </c>
      <c r="F2008" s="4" t="s">
        <v>20</v>
      </c>
      <c r="G2008" s="4" t="s">
        <v>33</v>
      </c>
      <c r="H2008" s="4" t="s">
        <v>19</v>
      </c>
      <c r="I2008" s="4" t="s">
        <v>13</v>
      </c>
      <c r="J2008" s="4" t="s">
        <v>34</v>
      </c>
      <c r="K2008" s="4" t="s">
        <v>42</v>
      </c>
      <c r="L2008" s="9">
        <v>2</v>
      </c>
      <c r="M2008" s="6">
        <v>36.1</v>
      </c>
      <c r="N2008" s="7">
        <v>0.05</v>
      </c>
      <c r="O2008" s="6">
        <v>13.71</v>
      </c>
      <c r="P2008" s="6">
        <f t="shared" si="124"/>
        <v>68.59</v>
      </c>
      <c r="Q2008" s="6">
        <f t="shared" si="125"/>
        <v>27.42</v>
      </c>
      <c r="R2008" s="6">
        <f t="shared" si="126"/>
        <v>41.17</v>
      </c>
      <c r="S2008" s="8">
        <f t="shared" si="127"/>
        <v>0.60023327015599937</v>
      </c>
      <c r="T2008" s="5">
        <f>YEAR(SalesDataTable[[#This Row],[Order Date]])</f>
        <v>2026</v>
      </c>
    </row>
    <row r="2009" spans="1:20" ht="15.6">
      <c r="A2009" s="2">
        <v>1548</v>
      </c>
      <c r="B2009" s="3">
        <v>46294</v>
      </c>
      <c r="C2009" s="13">
        <f>YEAR(SalesDataTable[[#This Row],[Order Date]])</f>
        <v>2026</v>
      </c>
      <c r="D2009" s="4" t="str">
        <f>"Q"&amp;ROUNDUP(MONTH(SalesDataTable[[#This Row],[Order Date]])/3,0)</f>
        <v>Q3</v>
      </c>
      <c r="E2009" s="4" t="str">
        <f>TEXT(SalesDataTable[[#This Row],[Order Date]],"MMM")</f>
        <v>Sep</v>
      </c>
      <c r="F2009" s="4" t="s">
        <v>0</v>
      </c>
      <c r="G2009" s="4" t="s">
        <v>36</v>
      </c>
      <c r="H2009" s="4" t="s">
        <v>19</v>
      </c>
      <c r="I2009" s="4" t="s">
        <v>3</v>
      </c>
      <c r="J2009" s="4" t="s">
        <v>9</v>
      </c>
      <c r="K2009" s="4" t="s">
        <v>46</v>
      </c>
      <c r="L2009" s="9">
        <v>2</v>
      </c>
      <c r="M2009" s="6">
        <v>73</v>
      </c>
      <c r="N2009" s="7">
        <v>0.05</v>
      </c>
      <c r="O2009" s="6">
        <v>31.41</v>
      </c>
      <c r="P2009" s="6">
        <f t="shared" si="124"/>
        <v>138.69999999999999</v>
      </c>
      <c r="Q2009" s="6">
        <f t="shared" si="125"/>
        <v>62.82</v>
      </c>
      <c r="R2009" s="6">
        <f t="shared" si="126"/>
        <v>75.88</v>
      </c>
      <c r="S2009" s="8">
        <f t="shared" si="127"/>
        <v>0.54708002883922136</v>
      </c>
      <c r="T2009" s="5">
        <f>YEAR(SalesDataTable[[#This Row],[Order Date]])</f>
        <v>2026</v>
      </c>
    </row>
    <row r="2010" spans="1:20" ht="15.6">
      <c r="A2010" s="2">
        <v>2299</v>
      </c>
      <c r="B2010" s="3">
        <v>46294</v>
      </c>
      <c r="C2010" s="13">
        <f>YEAR(SalesDataTable[[#This Row],[Order Date]])</f>
        <v>2026</v>
      </c>
      <c r="D2010" s="4" t="str">
        <f>"Q"&amp;ROUNDUP(MONTH(SalesDataTable[[#This Row],[Order Date]])/3,0)</f>
        <v>Q3</v>
      </c>
      <c r="E2010" s="4" t="str">
        <f>TEXT(SalesDataTable[[#This Row],[Order Date]],"MMM")</f>
        <v>Sep</v>
      </c>
      <c r="F2010" s="4" t="s">
        <v>6</v>
      </c>
      <c r="G2010" s="4" t="s">
        <v>41</v>
      </c>
      <c r="H2010" s="4" t="s">
        <v>2</v>
      </c>
      <c r="I2010" s="4" t="s">
        <v>13</v>
      </c>
      <c r="J2010" s="4" t="s">
        <v>14</v>
      </c>
      <c r="K2010" s="4" t="s">
        <v>15</v>
      </c>
      <c r="L2010" s="9">
        <v>2</v>
      </c>
      <c r="M2010" s="6">
        <v>36.93</v>
      </c>
      <c r="N2010" s="7">
        <v>0.1</v>
      </c>
      <c r="O2010" s="6">
        <v>13.4</v>
      </c>
      <c r="P2010" s="6">
        <f t="shared" si="124"/>
        <v>66.474000000000004</v>
      </c>
      <c r="Q2010" s="6">
        <f t="shared" si="125"/>
        <v>26.8</v>
      </c>
      <c r="R2010" s="6">
        <f t="shared" si="126"/>
        <v>39.674000000000007</v>
      </c>
      <c r="S2010" s="8">
        <f t="shared" si="127"/>
        <v>0.59683485272437353</v>
      </c>
      <c r="T2010" s="5">
        <f>YEAR(SalesDataTable[[#This Row],[Order Date]])</f>
        <v>2026</v>
      </c>
    </row>
    <row r="2011" spans="1:20" ht="15.6">
      <c r="A2011" s="2">
        <v>3051</v>
      </c>
      <c r="B2011" s="3">
        <v>46294</v>
      </c>
      <c r="C2011" s="13">
        <f>YEAR(SalesDataTable[[#This Row],[Order Date]])</f>
        <v>2026</v>
      </c>
      <c r="D2011" s="4" t="str">
        <f>"Q"&amp;ROUNDUP(MONTH(SalesDataTable[[#This Row],[Order Date]])/3,0)</f>
        <v>Q3</v>
      </c>
      <c r="E2011" s="4" t="str">
        <f>TEXT(SalesDataTable[[#This Row],[Order Date]],"MMM")</f>
        <v>Sep</v>
      </c>
      <c r="F2011" s="4" t="s">
        <v>6</v>
      </c>
      <c r="G2011" s="4" t="s">
        <v>49</v>
      </c>
      <c r="H2011" s="4" t="s">
        <v>2</v>
      </c>
      <c r="I2011" s="4" t="s">
        <v>13</v>
      </c>
      <c r="J2011" s="4" t="s">
        <v>34</v>
      </c>
      <c r="K2011" s="4" t="s">
        <v>45</v>
      </c>
      <c r="L2011" s="9">
        <v>2</v>
      </c>
      <c r="M2011" s="6">
        <v>51.52</v>
      </c>
      <c r="N2011" s="7">
        <v>0</v>
      </c>
      <c r="O2011" s="6">
        <v>21.47</v>
      </c>
      <c r="P2011" s="6">
        <f t="shared" si="124"/>
        <v>103.04</v>
      </c>
      <c r="Q2011" s="6">
        <f t="shared" si="125"/>
        <v>42.94</v>
      </c>
      <c r="R2011" s="6">
        <f t="shared" si="126"/>
        <v>60.100000000000009</v>
      </c>
      <c r="S2011" s="8">
        <f t="shared" si="127"/>
        <v>0.58326863354037273</v>
      </c>
      <c r="T2011" s="5">
        <f>YEAR(SalesDataTable[[#This Row],[Order Date]])</f>
        <v>2026</v>
      </c>
    </row>
    <row r="2012" spans="1:20" ht="15.6">
      <c r="A2012" s="2">
        <v>4018</v>
      </c>
      <c r="B2012" s="3">
        <v>46294</v>
      </c>
      <c r="C2012" s="13">
        <f>YEAR(SalesDataTable[[#This Row],[Order Date]])</f>
        <v>2026</v>
      </c>
      <c r="D2012" s="4" t="str">
        <f>"Q"&amp;ROUNDUP(MONTH(SalesDataTable[[#This Row],[Order Date]])/3,0)</f>
        <v>Q3</v>
      </c>
      <c r="E2012" s="4" t="str">
        <f>TEXT(SalesDataTable[[#This Row],[Order Date]],"MMM")</f>
        <v>Sep</v>
      </c>
      <c r="F2012" s="4" t="s">
        <v>6</v>
      </c>
      <c r="G2012" s="4" t="s">
        <v>27</v>
      </c>
      <c r="H2012" s="4" t="s">
        <v>2</v>
      </c>
      <c r="I2012" s="4" t="s">
        <v>13</v>
      </c>
      <c r="J2012" s="4" t="s">
        <v>34</v>
      </c>
      <c r="K2012" s="4" t="s">
        <v>45</v>
      </c>
      <c r="L2012" s="9">
        <v>1</v>
      </c>
      <c r="M2012" s="6">
        <v>50.42</v>
      </c>
      <c r="N2012" s="7">
        <v>0</v>
      </c>
      <c r="O2012" s="6">
        <v>21.68</v>
      </c>
      <c r="P2012" s="6">
        <f t="shared" si="124"/>
        <v>50.42</v>
      </c>
      <c r="Q2012" s="6">
        <f t="shared" si="125"/>
        <v>21.68</v>
      </c>
      <c r="R2012" s="6">
        <f t="shared" si="126"/>
        <v>28.740000000000002</v>
      </c>
      <c r="S2012" s="8">
        <f t="shared" si="127"/>
        <v>0.57001190003966684</v>
      </c>
      <c r="T2012" s="5">
        <f>YEAR(SalesDataTable[[#This Row],[Order Date]])</f>
        <v>2026</v>
      </c>
    </row>
    <row r="2013" spans="1:20" ht="15.6">
      <c r="A2013" s="2">
        <v>4118</v>
      </c>
      <c r="B2013" s="3">
        <v>46294</v>
      </c>
      <c r="C2013" s="13">
        <f>YEAR(SalesDataTable[[#This Row],[Order Date]])</f>
        <v>2026</v>
      </c>
      <c r="D2013" s="4" t="str">
        <f>"Q"&amp;ROUNDUP(MONTH(SalesDataTable[[#This Row],[Order Date]])/3,0)</f>
        <v>Q3</v>
      </c>
      <c r="E2013" s="4" t="str">
        <f>TEXT(SalesDataTable[[#This Row],[Order Date]],"MMM")</f>
        <v>Sep</v>
      </c>
      <c r="F2013" s="4" t="s">
        <v>6</v>
      </c>
      <c r="G2013" s="4" t="s">
        <v>49</v>
      </c>
      <c r="H2013" s="4" t="s">
        <v>8</v>
      </c>
      <c r="I2013" s="4" t="s">
        <v>3</v>
      </c>
      <c r="J2013" s="4" t="s">
        <v>9</v>
      </c>
      <c r="K2013" s="4" t="s">
        <v>37</v>
      </c>
      <c r="L2013" s="9">
        <v>10</v>
      </c>
      <c r="M2013" s="6">
        <v>157.79</v>
      </c>
      <c r="N2013" s="7">
        <v>0.1</v>
      </c>
      <c r="O2013" s="6">
        <v>77.900000000000006</v>
      </c>
      <c r="P2013" s="6">
        <f t="shared" si="124"/>
        <v>1420.11</v>
      </c>
      <c r="Q2013" s="6">
        <f t="shared" si="125"/>
        <v>779</v>
      </c>
      <c r="R2013" s="6">
        <f t="shared" si="126"/>
        <v>641.1099999999999</v>
      </c>
      <c r="S2013" s="8">
        <f t="shared" si="127"/>
        <v>0.4514509439409623</v>
      </c>
      <c r="T2013" s="5">
        <f>YEAR(SalesDataTable[[#This Row],[Order Date]])</f>
        <v>2026</v>
      </c>
    </row>
    <row r="2014" spans="1:20" ht="15.6">
      <c r="A2014" s="2">
        <v>4251</v>
      </c>
      <c r="B2014" s="3">
        <v>46294</v>
      </c>
      <c r="C2014" s="13">
        <f>YEAR(SalesDataTable[[#This Row],[Order Date]])</f>
        <v>2026</v>
      </c>
      <c r="D2014" s="4" t="str">
        <f>"Q"&amp;ROUNDUP(MONTH(SalesDataTable[[#This Row],[Order Date]])/3,0)</f>
        <v>Q3</v>
      </c>
      <c r="E2014" s="4" t="str">
        <f>TEXT(SalesDataTable[[#This Row],[Order Date]],"MMM")</f>
        <v>Sep</v>
      </c>
      <c r="F2014" s="4" t="s">
        <v>6</v>
      </c>
      <c r="G2014" s="4" t="s">
        <v>41</v>
      </c>
      <c r="H2014" s="4" t="s">
        <v>2</v>
      </c>
      <c r="I2014" s="4" t="s">
        <v>3</v>
      </c>
      <c r="J2014" s="4" t="s">
        <v>4</v>
      </c>
      <c r="K2014" s="4" t="s">
        <v>26</v>
      </c>
      <c r="L2014" s="9">
        <v>1</v>
      </c>
      <c r="M2014" s="6">
        <v>40.409999999999997</v>
      </c>
      <c r="N2014" s="7">
        <v>0.15</v>
      </c>
      <c r="O2014" s="6">
        <v>16.3</v>
      </c>
      <c r="P2014" s="6">
        <f t="shared" si="124"/>
        <v>34.348499999999994</v>
      </c>
      <c r="Q2014" s="6">
        <f t="shared" si="125"/>
        <v>16.3</v>
      </c>
      <c r="R2014" s="6">
        <f t="shared" si="126"/>
        <v>18.048499999999994</v>
      </c>
      <c r="S2014" s="8">
        <f t="shared" si="127"/>
        <v>0.52545234871974023</v>
      </c>
      <c r="T2014" s="5">
        <f>YEAR(SalesDataTable[[#This Row],[Order Date]])</f>
        <v>2026</v>
      </c>
    </row>
    <row r="2015" spans="1:20" ht="15.6">
      <c r="A2015" s="2">
        <v>4557</v>
      </c>
      <c r="B2015" s="3">
        <v>46294</v>
      </c>
      <c r="C2015" s="13">
        <f>YEAR(SalesDataTable[[#This Row],[Order Date]])</f>
        <v>2026</v>
      </c>
      <c r="D2015" s="4" t="str">
        <f>"Q"&amp;ROUNDUP(MONTH(SalesDataTable[[#This Row],[Order Date]])/3,0)</f>
        <v>Q3</v>
      </c>
      <c r="E2015" s="4" t="str">
        <f>TEXT(SalesDataTable[[#This Row],[Order Date]],"MMM")</f>
        <v>Sep</v>
      </c>
      <c r="F2015" s="4" t="s">
        <v>20</v>
      </c>
      <c r="G2015" s="4" t="s">
        <v>33</v>
      </c>
      <c r="H2015" s="4" t="s">
        <v>2</v>
      </c>
      <c r="I2015" s="4" t="s">
        <v>13</v>
      </c>
      <c r="J2015" s="4" t="s">
        <v>4</v>
      </c>
      <c r="K2015" s="4" t="s">
        <v>22</v>
      </c>
      <c r="L2015" s="9">
        <v>2</v>
      </c>
      <c r="M2015" s="6">
        <v>50.17</v>
      </c>
      <c r="N2015" s="7">
        <v>0.05</v>
      </c>
      <c r="O2015" s="6">
        <v>22.83</v>
      </c>
      <c r="P2015" s="6">
        <f t="shared" si="124"/>
        <v>95.322999999999993</v>
      </c>
      <c r="Q2015" s="6">
        <f t="shared" si="125"/>
        <v>45.66</v>
      </c>
      <c r="R2015" s="6">
        <f t="shared" si="126"/>
        <v>49.662999999999997</v>
      </c>
      <c r="S2015" s="8">
        <f t="shared" si="127"/>
        <v>0.52099703114673268</v>
      </c>
      <c r="T2015" s="5">
        <f>YEAR(SalesDataTable[[#This Row],[Order Date]])</f>
        <v>2026</v>
      </c>
    </row>
    <row r="2016" spans="1:20" ht="15.6">
      <c r="A2016" s="2">
        <v>4811</v>
      </c>
      <c r="B2016" s="3">
        <v>46294</v>
      </c>
      <c r="C2016" s="13">
        <f>YEAR(SalesDataTable[[#This Row],[Order Date]])</f>
        <v>2026</v>
      </c>
      <c r="D2016" s="4" t="str">
        <f>"Q"&amp;ROUNDUP(MONTH(SalesDataTable[[#This Row],[Order Date]])/3,0)</f>
        <v>Q3</v>
      </c>
      <c r="E2016" s="4" t="str">
        <f>TEXT(SalesDataTable[[#This Row],[Order Date]],"MMM")</f>
        <v>Sep</v>
      </c>
      <c r="F2016" s="4" t="s">
        <v>6</v>
      </c>
      <c r="G2016" s="4" t="s">
        <v>49</v>
      </c>
      <c r="H2016" s="4" t="s">
        <v>2</v>
      </c>
      <c r="I2016" s="4" t="s">
        <v>13</v>
      </c>
      <c r="J2016" s="4" t="s">
        <v>9</v>
      </c>
      <c r="K2016" s="4" t="s">
        <v>37</v>
      </c>
      <c r="L2016" s="9">
        <v>1</v>
      </c>
      <c r="M2016" s="6">
        <v>155.55000000000001</v>
      </c>
      <c r="N2016" s="7">
        <v>0.1</v>
      </c>
      <c r="O2016" s="6">
        <v>79.2</v>
      </c>
      <c r="P2016" s="6">
        <f t="shared" si="124"/>
        <v>139.995</v>
      </c>
      <c r="Q2016" s="6">
        <f t="shared" si="125"/>
        <v>79.2</v>
      </c>
      <c r="R2016" s="6">
        <f t="shared" si="126"/>
        <v>60.795000000000002</v>
      </c>
      <c r="S2016" s="8">
        <f t="shared" si="127"/>
        <v>0.43426550948248149</v>
      </c>
      <c r="T2016" s="5">
        <f>YEAR(SalesDataTable[[#This Row],[Order Date]])</f>
        <v>2026</v>
      </c>
    </row>
    <row r="2017" spans="1:20" ht="15.6">
      <c r="A2017" s="2">
        <v>306</v>
      </c>
      <c r="B2017" s="3">
        <v>46295</v>
      </c>
      <c r="C2017" s="13">
        <f>YEAR(SalesDataTable[[#This Row],[Order Date]])</f>
        <v>2026</v>
      </c>
      <c r="D2017" s="4" t="str">
        <f>"Q"&amp;ROUNDUP(MONTH(SalesDataTable[[#This Row],[Order Date]])/3,0)</f>
        <v>Q3</v>
      </c>
      <c r="E2017" s="4" t="str">
        <f>TEXT(SalesDataTable[[#This Row],[Order Date]],"MMM")</f>
        <v>Sep</v>
      </c>
      <c r="F2017" s="4" t="s">
        <v>11</v>
      </c>
      <c r="G2017" s="4" t="s">
        <v>39</v>
      </c>
      <c r="H2017" s="4" t="s">
        <v>19</v>
      </c>
      <c r="I2017" s="4" t="s">
        <v>16</v>
      </c>
      <c r="J2017" s="4" t="s">
        <v>4</v>
      </c>
      <c r="K2017" s="4" t="s">
        <v>22</v>
      </c>
      <c r="L2017" s="9">
        <v>1</v>
      </c>
      <c r="M2017" s="6">
        <v>51.81</v>
      </c>
      <c r="N2017" s="7">
        <v>0.1</v>
      </c>
      <c r="O2017" s="6">
        <v>22.65</v>
      </c>
      <c r="P2017" s="6">
        <f t="shared" si="124"/>
        <v>46.629000000000005</v>
      </c>
      <c r="Q2017" s="6">
        <f t="shared" si="125"/>
        <v>22.65</v>
      </c>
      <c r="R2017" s="6">
        <f t="shared" si="126"/>
        <v>23.979000000000006</v>
      </c>
      <c r="S2017" s="8">
        <f t="shared" si="127"/>
        <v>0.51425078813613856</v>
      </c>
      <c r="T2017" s="5">
        <f>YEAR(SalesDataTable[[#This Row],[Order Date]])</f>
        <v>2026</v>
      </c>
    </row>
    <row r="2018" spans="1:20" ht="15.6">
      <c r="A2018" s="2">
        <v>1158</v>
      </c>
      <c r="B2018" s="3">
        <v>46295</v>
      </c>
      <c r="C2018" s="13">
        <f>YEAR(SalesDataTable[[#This Row],[Order Date]])</f>
        <v>2026</v>
      </c>
      <c r="D2018" s="4" t="str">
        <f>"Q"&amp;ROUNDUP(MONTH(SalesDataTable[[#This Row],[Order Date]])/3,0)</f>
        <v>Q3</v>
      </c>
      <c r="E2018" s="4" t="str">
        <f>TEXT(SalesDataTable[[#This Row],[Order Date]],"MMM")</f>
        <v>Sep</v>
      </c>
      <c r="F2018" s="4" t="s">
        <v>0</v>
      </c>
      <c r="G2018" s="4" t="s">
        <v>36</v>
      </c>
      <c r="H2018" s="4" t="s">
        <v>19</v>
      </c>
      <c r="I2018" s="4" t="s">
        <v>3</v>
      </c>
      <c r="J2018" s="4" t="s">
        <v>34</v>
      </c>
      <c r="K2018" s="4" t="s">
        <v>35</v>
      </c>
      <c r="L2018" s="9">
        <v>1</v>
      </c>
      <c r="M2018" s="6">
        <v>40.61</v>
      </c>
      <c r="N2018" s="7">
        <v>0.1</v>
      </c>
      <c r="O2018" s="6">
        <v>14.28</v>
      </c>
      <c r="P2018" s="6">
        <f t="shared" si="124"/>
        <v>36.548999999999999</v>
      </c>
      <c r="Q2018" s="6">
        <f t="shared" si="125"/>
        <v>14.28</v>
      </c>
      <c r="R2018" s="6">
        <f t="shared" si="126"/>
        <v>22.268999999999998</v>
      </c>
      <c r="S2018" s="8">
        <f t="shared" si="127"/>
        <v>0.60929163588607071</v>
      </c>
      <c r="T2018" s="5">
        <f>YEAR(SalesDataTable[[#This Row],[Order Date]])</f>
        <v>2026</v>
      </c>
    </row>
    <row r="2019" spans="1:20" ht="15.6">
      <c r="A2019" s="2">
        <v>1639</v>
      </c>
      <c r="B2019" s="3">
        <v>46295</v>
      </c>
      <c r="C2019" s="13">
        <f>YEAR(SalesDataTable[[#This Row],[Order Date]])</f>
        <v>2026</v>
      </c>
      <c r="D2019" s="4" t="str">
        <f>"Q"&amp;ROUNDUP(MONTH(SalesDataTable[[#This Row],[Order Date]])/3,0)</f>
        <v>Q3</v>
      </c>
      <c r="E2019" s="4" t="str">
        <f>TEXT(SalesDataTable[[#This Row],[Order Date]],"MMM")</f>
        <v>Sep</v>
      </c>
      <c r="F2019" s="4" t="s">
        <v>11</v>
      </c>
      <c r="G2019" s="4" t="s">
        <v>12</v>
      </c>
      <c r="H2019" s="4" t="s">
        <v>19</v>
      </c>
      <c r="I2019" s="4" t="s">
        <v>16</v>
      </c>
      <c r="J2019" s="4" t="s">
        <v>9</v>
      </c>
      <c r="K2019" s="4" t="s">
        <v>17</v>
      </c>
      <c r="L2019" s="9">
        <v>1</v>
      </c>
      <c r="M2019" s="6">
        <v>140.78</v>
      </c>
      <c r="N2019" s="7">
        <v>0.05</v>
      </c>
      <c r="O2019" s="6">
        <v>80.8</v>
      </c>
      <c r="P2019" s="6">
        <f t="shared" si="124"/>
        <v>133.74099999999999</v>
      </c>
      <c r="Q2019" s="6">
        <f t="shared" si="125"/>
        <v>80.8</v>
      </c>
      <c r="R2019" s="6">
        <f t="shared" si="126"/>
        <v>52.940999999999988</v>
      </c>
      <c r="S2019" s="8">
        <f t="shared" si="127"/>
        <v>0.39584719719457756</v>
      </c>
      <c r="T2019" s="5">
        <f>YEAR(SalesDataTable[[#This Row],[Order Date]])</f>
        <v>2026</v>
      </c>
    </row>
    <row r="2020" spans="1:20" ht="15.6">
      <c r="A2020" s="2">
        <v>2247</v>
      </c>
      <c r="B2020" s="3">
        <v>46295</v>
      </c>
      <c r="C2020" s="13">
        <f>YEAR(SalesDataTable[[#This Row],[Order Date]])</f>
        <v>2026</v>
      </c>
      <c r="D2020" s="4" t="str">
        <f>"Q"&amp;ROUNDUP(MONTH(SalesDataTable[[#This Row],[Order Date]])/3,0)</f>
        <v>Q3</v>
      </c>
      <c r="E2020" s="4" t="str">
        <f>TEXT(SalesDataTable[[#This Row],[Order Date]],"MMM")</f>
        <v>Sep</v>
      </c>
      <c r="F2020" s="4" t="s">
        <v>6</v>
      </c>
      <c r="G2020" s="4" t="s">
        <v>27</v>
      </c>
      <c r="H2020" s="4" t="s">
        <v>19</v>
      </c>
      <c r="I2020" s="4" t="s">
        <v>16</v>
      </c>
      <c r="J2020" s="4" t="s">
        <v>14</v>
      </c>
      <c r="K2020" s="4" t="s">
        <v>48</v>
      </c>
      <c r="L2020" s="9">
        <v>1</v>
      </c>
      <c r="M2020" s="6">
        <v>163.13999999999999</v>
      </c>
      <c r="N2020" s="7">
        <v>0</v>
      </c>
      <c r="O2020" s="6">
        <v>87.53</v>
      </c>
      <c r="P2020" s="6">
        <f t="shared" si="124"/>
        <v>163.13999999999999</v>
      </c>
      <c r="Q2020" s="6">
        <f t="shared" si="125"/>
        <v>87.53</v>
      </c>
      <c r="R2020" s="6">
        <f t="shared" si="126"/>
        <v>75.609999999999985</v>
      </c>
      <c r="S2020" s="8">
        <f t="shared" si="127"/>
        <v>0.4634669608924849</v>
      </c>
      <c r="T2020" s="5">
        <f>YEAR(SalesDataTable[[#This Row],[Order Date]])</f>
        <v>2026</v>
      </c>
    </row>
    <row r="2021" spans="1:20" ht="15.6">
      <c r="A2021" s="2">
        <v>3119</v>
      </c>
      <c r="B2021" s="3">
        <v>46295</v>
      </c>
      <c r="C2021" s="13">
        <f>YEAR(SalesDataTable[[#This Row],[Order Date]])</f>
        <v>2026</v>
      </c>
      <c r="D2021" s="4" t="str">
        <f>"Q"&amp;ROUNDUP(MONTH(SalesDataTable[[#This Row],[Order Date]])/3,0)</f>
        <v>Q3</v>
      </c>
      <c r="E2021" s="4" t="str">
        <f>TEXT(SalesDataTable[[#This Row],[Order Date]],"MMM")</f>
        <v>Sep</v>
      </c>
      <c r="F2021" s="4" t="s">
        <v>20</v>
      </c>
      <c r="G2021" s="4" t="s">
        <v>21</v>
      </c>
      <c r="H2021" s="4" t="s">
        <v>19</v>
      </c>
      <c r="I2021" s="4" t="s">
        <v>3</v>
      </c>
      <c r="J2021" s="4" t="s">
        <v>9</v>
      </c>
      <c r="K2021" s="4" t="s">
        <v>46</v>
      </c>
      <c r="L2021" s="9">
        <v>1</v>
      </c>
      <c r="M2021" s="6">
        <v>70.91</v>
      </c>
      <c r="N2021" s="7">
        <v>0</v>
      </c>
      <c r="O2021" s="6">
        <v>31.73</v>
      </c>
      <c r="P2021" s="6">
        <f t="shared" si="124"/>
        <v>70.91</v>
      </c>
      <c r="Q2021" s="6">
        <f t="shared" si="125"/>
        <v>31.73</v>
      </c>
      <c r="R2021" s="6">
        <f t="shared" si="126"/>
        <v>39.179999999999993</v>
      </c>
      <c r="S2021" s="8">
        <f t="shared" si="127"/>
        <v>0.55253137780284856</v>
      </c>
      <c r="T2021" s="5">
        <f>YEAR(SalesDataTable[[#This Row],[Order Date]])</f>
        <v>2026</v>
      </c>
    </row>
    <row r="2022" spans="1:20" ht="15.6">
      <c r="A2022" s="2">
        <v>3267</v>
      </c>
      <c r="B2022" s="3">
        <v>46295</v>
      </c>
      <c r="C2022" s="13">
        <f>YEAR(SalesDataTable[[#This Row],[Order Date]])</f>
        <v>2026</v>
      </c>
      <c r="D2022" s="4" t="str">
        <f>"Q"&amp;ROUNDUP(MONTH(SalesDataTable[[#This Row],[Order Date]])/3,0)</f>
        <v>Q3</v>
      </c>
      <c r="E2022" s="4" t="str">
        <f>TEXT(SalesDataTable[[#This Row],[Order Date]],"MMM")</f>
        <v>Sep</v>
      </c>
      <c r="F2022" s="4" t="s">
        <v>20</v>
      </c>
      <c r="G2022" s="4" t="s">
        <v>47</v>
      </c>
      <c r="H2022" s="4" t="s">
        <v>28</v>
      </c>
      <c r="I2022" s="4" t="s">
        <v>3</v>
      </c>
      <c r="J2022" s="4" t="s">
        <v>4</v>
      </c>
      <c r="K2022" s="4" t="s">
        <v>5</v>
      </c>
      <c r="L2022" s="9">
        <v>2</v>
      </c>
      <c r="M2022" s="6">
        <v>81.99</v>
      </c>
      <c r="N2022" s="7">
        <v>0</v>
      </c>
      <c r="O2022" s="6">
        <v>43.95</v>
      </c>
      <c r="P2022" s="6">
        <f t="shared" si="124"/>
        <v>163.98</v>
      </c>
      <c r="Q2022" s="6">
        <f t="shared" si="125"/>
        <v>87.9</v>
      </c>
      <c r="R2022" s="6">
        <f t="shared" si="126"/>
        <v>76.079999999999984</v>
      </c>
      <c r="S2022" s="8">
        <f t="shared" si="127"/>
        <v>0.46395901939260881</v>
      </c>
      <c r="T2022" s="5">
        <f>YEAR(SalesDataTable[[#This Row],[Order Date]])</f>
        <v>2026</v>
      </c>
    </row>
    <row r="2023" spans="1:20" ht="15.6">
      <c r="A2023" s="2">
        <v>3382</v>
      </c>
      <c r="B2023" s="3">
        <v>46295</v>
      </c>
      <c r="C2023" s="13">
        <f>YEAR(SalesDataTable[[#This Row],[Order Date]])</f>
        <v>2026</v>
      </c>
      <c r="D2023" s="4" t="str">
        <f>"Q"&amp;ROUNDUP(MONTH(SalesDataTable[[#This Row],[Order Date]])/3,0)</f>
        <v>Q3</v>
      </c>
      <c r="E2023" s="4" t="str">
        <f>TEXT(SalesDataTable[[#This Row],[Order Date]],"MMM")</f>
        <v>Sep</v>
      </c>
      <c r="F2023" s="4" t="s">
        <v>20</v>
      </c>
      <c r="G2023" s="4" t="s">
        <v>21</v>
      </c>
      <c r="H2023" s="4" t="s">
        <v>28</v>
      </c>
      <c r="I2023" s="4" t="s">
        <v>13</v>
      </c>
      <c r="J2023" s="4" t="s">
        <v>4</v>
      </c>
      <c r="K2023" s="4" t="s">
        <v>5</v>
      </c>
      <c r="L2023" s="9">
        <v>2</v>
      </c>
      <c r="M2023" s="6">
        <v>81.13</v>
      </c>
      <c r="N2023" s="7">
        <v>0</v>
      </c>
      <c r="O2023" s="6">
        <v>43.7</v>
      </c>
      <c r="P2023" s="6">
        <f t="shared" si="124"/>
        <v>162.26</v>
      </c>
      <c r="Q2023" s="6">
        <f t="shared" si="125"/>
        <v>87.4</v>
      </c>
      <c r="R2023" s="6">
        <f t="shared" si="126"/>
        <v>74.859999999999985</v>
      </c>
      <c r="S2023" s="8">
        <f t="shared" si="127"/>
        <v>0.46135831381733017</v>
      </c>
      <c r="T2023" s="5">
        <f>YEAR(SalesDataTable[[#This Row],[Order Date]])</f>
        <v>2026</v>
      </c>
    </row>
    <row r="2024" spans="1:20" ht="15.6">
      <c r="A2024" s="2">
        <v>3814</v>
      </c>
      <c r="B2024" s="3">
        <v>46295</v>
      </c>
      <c r="C2024" s="13">
        <f>YEAR(SalesDataTable[[#This Row],[Order Date]])</f>
        <v>2026</v>
      </c>
      <c r="D2024" s="4" t="str">
        <f>"Q"&amp;ROUNDUP(MONTH(SalesDataTable[[#This Row],[Order Date]])/3,0)</f>
        <v>Q3</v>
      </c>
      <c r="E2024" s="4" t="str">
        <f>TEXT(SalesDataTable[[#This Row],[Order Date]],"MMM")</f>
        <v>Sep</v>
      </c>
      <c r="F2024" s="4" t="s">
        <v>6</v>
      </c>
      <c r="G2024" s="4" t="s">
        <v>43</v>
      </c>
      <c r="H2024" s="4" t="s">
        <v>8</v>
      </c>
      <c r="I2024" s="4" t="s">
        <v>3</v>
      </c>
      <c r="J2024" s="4" t="s">
        <v>9</v>
      </c>
      <c r="K2024" s="4" t="s">
        <v>17</v>
      </c>
      <c r="L2024" s="9">
        <v>5</v>
      </c>
      <c r="M2024" s="6">
        <v>141.08000000000001</v>
      </c>
      <c r="N2024" s="7">
        <v>0.05</v>
      </c>
      <c r="O2024" s="6">
        <v>78.23</v>
      </c>
      <c r="P2024" s="6">
        <f t="shared" si="124"/>
        <v>670.13000000000011</v>
      </c>
      <c r="Q2024" s="6">
        <f t="shared" si="125"/>
        <v>391.15000000000003</v>
      </c>
      <c r="R2024" s="6">
        <f t="shared" si="126"/>
        <v>278.98000000000008</v>
      </c>
      <c r="S2024" s="8">
        <f t="shared" si="127"/>
        <v>0.4163072836613792</v>
      </c>
      <c r="T2024" s="5">
        <f>YEAR(SalesDataTable[[#This Row],[Order Date]])</f>
        <v>2026</v>
      </c>
    </row>
    <row r="2025" spans="1:20" ht="15.6">
      <c r="A2025" s="2">
        <v>3818</v>
      </c>
      <c r="B2025" s="3">
        <v>46295</v>
      </c>
      <c r="C2025" s="13">
        <f>YEAR(SalesDataTable[[#This Row],[Order Date]])</f>
        <v>2026</v>
      </c>
      <c r="D2025" s="4" t="str">
        <f>"Q"&amp;ROUNDUP(MONTH(SalesDataTable[[#This Row],[Order Date]])/3,0)</f>
        <v>Q3</v>
      </c>
      <c r="E2025" s="4" t="str">
        <f>TEXT(SalesDataTable[[#This Row],[Order Date]],"MMM")</f>
        <v>Sep</v>
      </c>
      <c r="F2025" s="4" t="s">
        <v>0</v>
      </c>
      <c r="G2025" s="4" t="s">
        <v>50</v>
      </c>
      <c r="H2025" s="4" t="s">
        <v>2</v>
      </c>
      <c r="I2025" s="4" t="s">
        <v>3</v>
      </c>
      <c r="J2025" s="4" t="s">
        <v>14</v>
      </c>
      <c r="K2025" s="4" t="s">
        <v>15</v>
      </c>
      <c r="L2025" s="9">
        <v>5</v>
      </c>
      <c r="M2025" s="6">
        <v>36.18</v>
      </c>
      <c r="N2025" s="7">
        <v>0</v>
      </c>
      <c r="O2025" s="6">
        <v>13.66</v>
      </c>
      <c r="P2025" s="6">
        <f t="shared" si="124"/>
        <v>180.9</v>
      </c>
      <c r="Q2025" s="6">
        <f t="shared" si="125"/>
        <v>68.3</v>
      </c>
      <c r="R2025" s="6">
        <f t="shared" si="126"/>
        <v>112.60000000000001</v>
      </c>
      <c r="S2025" s="8">
        <f t="shared" si="127"/>
        <v>0.62244333886124936</v>
      </c>
      <c r="T2025" s="5">
        <f>YEAR(SalesDataTable[[#This Row],[Order Date]])</f>
        <v>2026</v>
      </c>
    </row>
    <row r="2026" spans="1:20" ht="15.6">
      <c r="A2026" s="2">
        <v>4347</v>
      </c>
      <c r="B2026" s="3">
        <v>46295</v>
      </c>
      <c r="C2026" s="13">
        <f>YEAR(SalesDataTable[[#This Row],[Order Date]])</f>
        <v>2026</v>
      </c>
      <c r="D2026" s="4" t="str">
        <f>"Q"&amp;ROUNDUP(MONTH(SalesDataTable[[#This Row],[Order Date]])/3,0)</f>
        <v>Q3</v>
      </c>
      <c r="E2026" s="4" t="str">
        <f>TEXT(SalesDataTable[[#This Row],[Order Date]],"MMM")</f>
        <v>Sep</v>
      </c>
      <c r="F2026" s="4" t="s">
        <v>20</v>
      </c>
      <c r="G2026" s="4" t="s">
        <v>47</v>
      </c>
      <c r="H2026" s="4" t="s">
        <v>28</v>
      </c>
      <c r="I2026" s="4" t="s">
        <v>13</v>
      </c>
      <c r="J2026" s="4" t="s">
        <v>4</v>
      </c>
      <c r="K2026" s="4" t="s">
        <v>5</v>
      </c>
      <c r="L2026" s="9">
        <v>1</v>
      </c>
      <c r="M2026" s="6">
        <v>81.06</v>
      </c>
      <c r="N2026" s="7">
        <v>0.05</v>
      </c>
      <c r="O2026" s="6">
        <v>43.54</v>
      </c>
      <c r="P2026" s="6">
        <f t="shared" si="124"/>
        <v>77.007000000000005</v>
      </c>
      <c r="Q2026" s="6">
        <f t="shared" si="125"/>
        <v>43.54</v>
      </c>
      <c r="R2026" s="6">
        <f t="shared" si="126"/>
        <v>33.467000000000006</v>
      </c>
      <c r="S2026" s="8">
        <f t="shared" si="127"/>
        <v>0.434596854831379</v>
      </c>
      <c r="T2026" s="5">
        <f>YEAR(SalesDataTable[[#This Row],[Order Date]])</f>
        <v>2026</v>
      </c>
    </row>
    <row r="2027" spans="1:20" ht="15.6">
      <c r="A2027" s="2">
        <v>4646</v>
      </c>
      <c r="B2027" s="3">
        <v>46295</v>
      </c>
      <c r="C2027" s="13">
        <f>YEAR(SalesDataTable[[#This Row],[Order Date]])</f>
        <v>2026</v>
      </c>
      <c r="D2027" s="4" t="str">
        <f>"Q"&amp;ROUNDUP(MONTH(SalesDataTable[[#This Row],[Order Date]])/3,0)</f>
        <v>Q3</v>
      </c>
      <c r="E2027" s="4" t="str">
        <f>TEXT(SalesDataTable[[#This Row],[Order Date]],"MMM")</f>
        <v>Sep</v>
      </c>
      <c r="F2027" s="4" t="s">
        <v>11</v>
      </c>
      <c r="G2027" s="4" t="s">
        <v>18</v>
      </c>
      <c r="H2027" s="4" t="s">
        <v>2</v>
      </c>
      <c r="I2027" s="4" t="s">
        <v>16</v>
      </c>
      <c r="J2027" s="4" t="s">
        <v>34</v>
      </c>
      <c r="K2027" s="4" t="s">
        <v>45</v>
      </c>
      <c r="L2027" s="9">
        <v>1</v>
      </c>
      <c r="M2027" s="6">
        <v>49.51</v>
      </c>
      <c r="N2027" s="7">
        <v>0.15</v>
      </c>
      <c r="O2027" s="6">
        <v>21.4</v>
      </c>
      <c r="P2027" s="6">
        <f t="shared" si="124"/>
        <v>42.083499999999994</v>
      </c>
      <c r="Q2027" s="6">
        <f t="shared" si="125"/>
        <v>21.4</v>
      </c>
      <c r="R2027" s="6">
        <f t="shared" si="126"/>
        <v>20.683499999999995</v>
      </c>
      <c r="S2027" s="8">
        <f t="shared" si="127"/>
        <v>0.49148716242707946</v>
      </c>
      <c r="T2027" s="5">
        <f>YEAR(SalesDataTable[[#This Row],[Order Date]])</f>
        <v>2026</v>
      </c>
    </row>
    <row r="2028" spans="1:20" ht="15.6">
      <c r="A2028" s="2">
        <v>5102</v>
      </c>
      <c r="B2028" s="3">
        <v>46295</v>
      </c>
      <c r="C2028" s="13">
        <f>YEAR(SalesDataTable[[#This Row],[Order Date]])</f>
        <v>2026</v>
      </c>
      <c r="D2028" s="4" t="str">
        <f>"Q"&amp;ROUNDUP(MONTH(SalesDataTable[[#This Row],[Order Date]])/3,0)</f>
        <v>Q3</v>
      </c>
      <c r="E2028" s="4" t="str">
        <f>TEXT(SalesDataTable[[#This Row],[Order Date]],"MMM")</f>
        <v>Sep</v>
      </c>
      <c r="F2028" s="4" t="s">
        <v>6</v>
      </c>
      <c r="G2028" s="4" t="s">
        <v>49</v>
      </c>
      <c r="H2028" s="4" t="s">
        <v>2</v>
      </c>
      <c r="I2028" s="4" t="s">
        <v>13</v>
      </c>
      <c r="J2028" s="4" t="s">
        <v>23</v>
      </c>
      <c r="K2028" s="4" t="s">
        <v>29</v>
      </c>
      <c r="L2028" s="9">
        <v>1</v>
      </c>
      <c r="M2028" s="6">
        <v>196.74</v>
      </c>
      <c r="N2028" s="7">
        <v>0.15</v>
      </c>
      <c r="O2028" s="6">
        <v>102.01</v>
      </c>
      <c r="P2028" s="6">
        <f t="shared" si="124"/>
        <v>167.22900000000001</v>
      </c>
      <c r="Q2028" s="6">
        <f t="shared" si="125"/>
        <v>102.01</v>
      </c>
      <c r="R2028" s="6">
        <f t="shared" si="126"/>
        <v>65.219000000000008</v>
      </c>
      <c r="S2028" s="8">
        <f t="shared" si="127"/>
        <v>0.38999814625453721</v>
      </c>
      <c r="T2028" s="5">
        <f>YEAR(SalesDataTable[[#This Row],[Order Date]])</f>
        <v>2026</v>
      </c>
    </row>
    <row r="2029" spans="1:20" ht="15.6">
      <c r="A2029" s="2">
        <v>5152</v>
      </c>
      <c r="B2029" s="3">
        <v>46295</v>
      </c>
      <c r="C2029" s="13">
        <f>YEAR(SalesDataTable[[#This Row],[Order Date]])</f>
        <v>2026</v>
      </c>
      <c r="D2029" s="4" t="str">
        <f>"Q"&amp;ROUNDUP(MONTH(SalesDataTable[[#This Row],[Order Date]])/3,0)</f>
        <v>Q3</v>
      </c>
      <c r="E2029" s="4" t="str">
        <f>TEXT(SalesDataTable[[#This Row],[Order Date]],"MMM")</f>
        <v>Sep</v>
      </c>
      <c r="F2029" s="4" t="s">
        <v>20</v>
      </c>
      <c r="G2029" s="4" t="s">
        <v>47</v>
      </c>
      <c r="H2029" s="4" t="s">
        <v>2</v>
      </c>
      <c r="I2029" s="4" t="s">
        <v>13</v>
      </c>
      <c r="J2029" s="4" t="s">
        <v>9</v>
      </c>
      <c r="K2029" s="4" t="s">
        <v>10</v>
      </c>
      <c r="L2029" s="9">
        <v>2</v>
      </c>
      <c r="M2029" s="6">
        <v>91.78</v>
      </c>
      <c r="N2029" s="7">
        <v>0.1</v>
      </c>
      <c r="O2029" s="6">
        <v>45.51</v>
      </c>
      <c r="P2029" s="6">
        <f t="shared" si="124"/>
        <v>165.20400000000001</v>
      </c>
      <c r="Q2029" s="6">
        <f t="shared" si="125"/>
        <v>91.02</v>
      </c>
      <c r="R2029" s="6">
        <f t="shared" si="126"/>
        <v>74.184000000000012</v>
      </c>
      <c r="S2029" s="8">
        <f t="shared" si="127"/>
        <v>0.44904481731677204</v>
      </c>
      <c r="T2029" s="5">
        <f>YEAR(SalesDataTable[[#This Row],[Order Date]])</f>
        <v>2026</v>
      </c>
    </row>
    <row r="2030" spans="1:20" ht="15.6">
      <c r="A2030" s="2">
        <v>151</v>
      </c>
      <c r="B2030" s="3">
        <v>46296</v>
      </c>
      <c r="C2030" s="13">
        <f>YEAR(SalesDataTable[[#This Row],[Order Date]])</f>
        <v>2026</v>
      </c>
      <c r="D2030" s="4" t="str">
        <f>"Q"&amp;ROUNDUP(MONTH(SalesDataTable[[#This Row],[Order Date]])/3,0)</f>
        <v>Q4</v>
      </c>
      <c r="E2030" s="4" t="str">
        <f>TEXT(SalesDataTable[[#This Row],[Order Date]],"MMM")</f>
        <v>Oct</v>
      </c>
      <c r="F2030" s="4" t="s">
        <v>11</v>
      </c>
      <c r="G2030" s="4" t="s">
        <v>39</v>
      </c>
      <c r="H2030" s="4" t="s">
        <v>2</v>
      </c>
      <c r="I2030" s="4" t="s">
        <v>13</v>
      </c>
      <c r="J2030" s="4" t="s">
        <v>9</v>
      </c>
      <c r="K2030" s="4" t="s">
        <v>17</v>
      </c>
      <c r="L2030" s="9">
        <v>5</v>
      </c>
      <c r="M2030" s="6">
        <v>146.69</v>
      </c>
      <c r="N2030" s="7">
        <v>0</v>
      </c>
      <c r="O2030" s="6">
        <v>79</v>
      </c>
      <c r="P2030" s="6">
        <f t="shared" si="124"/>
        <v>733.45</v>
      </c>
      <c r="Q2030" s="6">
        <f t="shared" si="125"/>
        <v>395</v>
      </c>
      <c r="R2030" s="6">
        <f t="shared" si="126"/>
        <v>338.45000000000005</v>
      </c>
      <c r="S2030" s="8">
        <f t="shared" si="127"/>
        <v>0.46144931488172342</v>
      </c>
      <c r="T2030" s="5">
        <f>YEAR(SalesDataTable[[#This Row],[Order Date]])</f>
        <v>2026</v>
      </c>
    </row>
    <row r="2031" spans="1:20" ht="15.6">
      <c r="A2031" s="2">
        <v>1292</v>
      </c>
      <c r="B2031" s="3">
        <v>46296</v>
      </c>
      <c r="C2031" s="13">
        <f>YEAR(SalesDataTable[[#This Row],[Order Date]])</f>
        <v>2026</v>
      </c>
      <c r="D2031" s="4" t="str">
        <f>"Q"&amp;ROUNDUP(MONTH(SalesDataTable[[#This Row],[Order Date]])/3,0)</f>
        <v>Q4</v>
      </c>
      <c r="E2031" s="4" t="str">
        <f>TEXT(SalesDataTable[[#This Row],[Order Date]],"MMM")</f>
        <v>Oct</v>
      </c>
      <c r="F2031" s="4" t="s">
        <v>0</v>
      </c>
      <c r="G2031" s="4" t="s">
        <v>36</v>
      </c>
      <c r="H2031" s="4" t="s">
        <v>19</v>
      </c>
      <c r="I2031" s="4" t="s">
        <v>13</v>
      </c>
      <c r="J2031" s="4" t="s">
        <v>23</v>
      </c>
      <c r="K2031" s="4" t="s">
        <v>40</v>
      </c>
      <c r="L2031" s="9">
        <v>1</v>
      </c>
      <c r="M2031" s="6">
        <v>79.81</v>
      </c>
      <c r="N2031" s="7">
        <v>0</v>
      </c>
      <c r="O2031" s="6">
        <v>39.08</v>
      </c>
      <c r="P2031" s="6">
        <f t="shared" si="124"/>
        <v>79.81</v>
      </c>
      <c r="Q2031" s="6">
        <f t="shared" si="125"/>
        <v>39.08</v>
      </c>
      <c r="R2031" s="6">
        <f t="shared" si="126"/>
        <v>40.730000000000004</v>
      </c>
      <c r="S2031" s="8">
        <f t="shared" si="127"/>
        <v>0.5103370504949255</v>
      </c>
      <c r="T2031" s="5">
        <f>YEAR(SalesDataTable[[#This Row],[Order Date]])</f>
        <v>2026</v>
      </c>
    </row>
    <row r="2032" spans="1:20" ht="15.6">
      <c r="A2032" s="2">
        <v>1862</v>
      </c>
      <c r="B2032" s="3">
        <v>46296</v>
      </c>
      <c r="C2032" s="13">
        <f>YEAR(SalesDataTable[[#This Row],[Order Date]])</f>
        <v>2026</v>
      </c>
      <c r="D2032" s="4" t="str">
        <f>"Q"&amp;ROUNDUP(MONTH(SalesDataTable[[#This Row],[Order Date]])/3,0)</f>
        <v>Q4</v>
      </c>
      <c r="E2032" s="4" t="str">
        <f>TEXT(SalesDataTable[[#This Row],[Order Date]],"MMM")</f>
        <v>Oct</v>
      </c>
      <c r="F2032" s="4" t="s">
        <v>20</v>
      </c>
      <c r="G2032" s="4" t="s">
        <v>33</v>
      </c>
      <c r="H2032" s="4" t="s">
        <v>2</v>
      </c>
      <c r="I2032" s="4" t="s">
        <v>13</v>
      </c>
      <c r="J2032" s="4" t="s">
        <v>23</v>
      </c>
      <c r="K2032" s="4" t="s">
        <v>51</v>
      </c>
      <c r="L2032" s="9">
        <v>5</v>
      </c>
      <c r="M2032" s="6">
        <v>121.63</v>
      </c>
      <c r="N2032" s="7">
        <v>0.05</v>
      </c>
      <c r="O2032" s="6">
        <v>61.7</v>
      </c>
      <c r="P2032" s="6">
        <f t="shared" si="124"/>
        <v>577.74249999999995</v>
      </c>
      <c r="Q2032" s="6">
        <f t="shared" si="125"/>
        <v>308.5</v>
      </c>
      <c r="R2032" s="6">
        <f t="shared" si="126"/>
        <v>269.24249999999995</v>
      </c>
      <c r="S2032" s="8">
        <f t="shared" si="127"/>
        <v>0.46602508903187834</v>
      </c>
      <c r="T2032" s="5">
        <f>YEAR(SalesDataTable[[#This Row],[Order Date]])</f>
        <v>2026</v>
      </c>
    </row>
    <row r="2033" spans="1:20" ht="15.6">
      <c r="A2033" s="2">
        <v>2569</v>
      </c>
      <c r="B2033" s="3">
        <v>46296</v>
      </c>
      <c r="C2033" s="13">
        <f>YEAR(SalesDataTable[[#This Row],[Order Date]])</f>
        <v>2026</v>
      </c>
      <c r="D2033" s="4" t="str">
        <f>"Q"&amp;ROUNDUP(MONTH(SalesDataTable[[#This Row],[Order Date]])/3,0)</f>
        <v>Q4</v>
      </c>
      <c r="E2033" s="4" t="str">
        <f>TEXT(SalesDataTable[[#This Row],[Order Date]],"MMM")</f>
        <v>Oct</v>
      </c>
      <c r="F2033" s="4" t="s">
        <v>20</v>
      </c>
      <c r="G2033" s="4" t="s">
        <v>47</v>
      </c>
      <c r="H2033" s="4" t="s">
        <v>8</v>
      </c>
      <c r="I2033" s="4" t="s">
        <v>16</v>
      </c>
      <c r="J2033" s="4" t="s">
        <v>4</v>
      </c>
      <c r="K2033" s="4" t="s">
        <v>22</v>
      </c>
      <c r="L2033" s="9">
        <v>10</v>
      </c>
      <c r="M2033" s="6">
        <v>50.42</v>
      </c>
      <c r="N2033" s="7">
        <v>0.05</v>
      </c>
      <c r="O2033" s="6">
        <v>22.5</v>
      </c>
      <c r="P2033" s="6">
        <f t="shared" si="124"/>
        <v>478.99</v>
      </c>
      <c r="Q2033" s="6">
        <f t="shared" si="125"/>
        <v>225</v>
      </c>
      <c r="R2033" s="6">
        <f t="shared" si="126"/>
        <v>253.99</v>
      </c>
      <c r="S2033" s="8">
        <f t="shared" si="127"/>
        <v>0.53026159210004387</v>
      </c>
      <c r="T2033" s="5">
        <f>YEAR(SalesDataTable[[#This Row],[Order Date]])</f>
        <v>2026</v>
      </c>
    </row>
    <row r="2034" spans="1:20" ht="15.6">
      <c r="A2034" s="2">
        <v>3333</v>
      </c>
      <c r="B2034" s="3">
        <v>46296</v>
      </c>
      <c r="C2034" s="13">
        <f>YEAR(SalesDataTable[[#This Row],[Order Date]])</f>
        <v>2026</v>
      </c>
      <c r="D2034" s="4" t="str">
        <f>"Q"&amp;ROUNDUP(MONTH(SalesDataTable[[#This Row],[Order Date]])/3,0)</f>
        <v>Q4</v>
      </c>
      <c r="E2034" s="4" t="str">
        <f>TEXT(SalesDataTable[[#This Row],[Order Date]],"MMM")</f>
        <v>Oct</v>
      </c>
      <c r="F2034" s="4" t="s">
        <v>11</v>
      </c>
      <c r="G2034" s="4" t="s">
        <v>25</v>
      </c>
      <c r="H2034" s="4" t="s">
        <v>2</v>
      </c>
      <c r="I2034" s="4" t="s">
        <v>13</v>
      </c>
      <c r="J2034" s="4" t="s">
        <v>23</v>
      </c>
      <c r="K2034" s="4" t="s">
        <v>40</v>
      </c>
      <c r="L2034" s="9">
        <v>3</v>
      </c>
      <c r="M2034" s="6">
        <v>80.67</v>
      </c>
      <c r="N2034" s="7">
        <v>0</v>
      </c>
      <c r="O2034" s="6">
        <v>39.94</v>
      </c>
      <c r="P2034" s="6">
        <f t="shared" si="124"/>
        <v>242.01</v>
      </c>
      <c r="Q2034" s="6">
        <f t="shared" si="125"/>
        <v>119.82</v>
      </c>
      <c r="R2034" s="6">
        <f t="shared" si="126"/>
        <v>122.19</v>
      </c>
      <c r="S2034" s="8">
        <f t="shared" si="127"/>
        <v>0.50489649188050079</v>
      </c>
      <c r="T2034" s="5">
        <f>YEAR(SalesDataTable[[#This Row],[Order Date]])</f>
        <v>2026</v>
      </c>
    </row>
    <row r="2035" spans="1:20" ht="15.6">
      <c r="A2035" s="2">
        <v>3830</v>
      </c>
      <c r="B2035" s="3">
        <v>46296</v>
      </c>
      <c r="C2035" s="13">
        <f>YEAR(SalesDataTable[[#This Row],[Order Date]])</f>
        <v>2026</v>
      </c>
      <c r="D2035" s="4" t="str">
        <f>"Q"&amp;ROUNDUP(MONTH(SalesDataTable[[#This Row],[Order Date]])/3,0)</f>
        <v>Q4</v>
      </c>
      <c r="E2035" s="4" t="str">
        <f>TEXT(SalesDataTable[[#This Row],[Order Date]],"MMM")</f>
        <v>Oct</v>
      </c>
      <c r="F2035" s="4" t="s">
        <v>20</v>
      </c>
      <c r="G2035" s="4" t="s">
        <v>47</v>
      </c>
      <c r="H2035" s="4" t="s">
        <v>2</v>
      </c>
      <c r="I2035" s="4" t="s">
        <v>16</v>
      </c>
      <c r="J2035" s="4" t="s">
        <v>9</v>
      </c>
      <c r="K2035" s="4" t="s">
        <v>37</v>
      </c>
      <c r="L2035" s="9">
        <v>2</v>
      </c>
      <c r="M2035" s="6">
        <v>152.12</v>
      </c>
      <c r="N2035" s="7">
        <v>0</v>
      </c>
      <c r="O2035" s="6">
        <v>79.53</v>
      </c>
      <c r="P2035" s="6">
        <f t="shared" si="124"/>
        <v>304.24</v>
      </c>
      <c r="Q2035" s="6">
        <f t="shared" si="125"/>
        <v>159.06</v>
      </c>
      <c r="R2035" s="6">
        <f t="shared" si="126"/>
        <v>145.18</v>
      </c>
      <c r="S2035" s="8">
        <f t="shared" si="127"/>
        <v>0.47718906126742044</v>
      </c>
      <c r="T2035" s="5">
        <f>YEAR(SalesDataTable[[#This Row],[Order Date]])</f>
        <v>2026</v>
      </c>
    </row>
    <row r="2036" spans="1:20" ht="15.6">
      <c r="A2036" s="2">
        <v>4868</v>
      </c>
      <c r="B2036" s="3">
        <v>46296</v>
      </c>
      <c r="C2036" s="13">
        <f>YEAR(SalesDataTable[[#This Row],[Order Date]])</f>
        <v>2026</v>
      </c>
      <c r="D2036" s="4" t="str">
        <f>"Q"&amp;ROUNDUP(MONTH(SalesDataTable[[#This Row],[Order Date]])/3,0)</f>
        <v>Q4</v>
      </c>
      <c r="E2036" s="4" t="str">
        <f>TEXT(SalesDataTable[[#This Row],[Order Date]],"MMM")</f>
        <v>Oct</v>
      </c>
      <c r="F2036" s="4" t="s">
        <v>11</v>
      </c>
      <c r="G2036" s="4" t="s">
        <v>25</v>
      </c>
      <c r="H2036" s="4" t="s">
        <v>8</v>
      </c>
      <c r="I2036" s="4" t="s">
        <v>13</v>
      </c>
      <c r="J2036" s="4" t="s">
        <v>23</v>
      </c>
      <c r="K2036" s="4" t="s">
        <v>40</v>
      </c>
      <c r="L2036" s="9">
        <v>4</v>
      </c>
      <c r="M2036" s="6">
        <v>82.54</v>
      </c>
      <c r="N2036" s="7">
        <v>0.15</v>
      </c>
      <c r="O2036" s="6">
        <v>39.74</v>
      </c>
      <c r="P2036" s="6">
        <f t="shared" si="124"/>
        <v>280.63600000000002</v>
      </c>
      <c r="Q2036" s="6">
        <f t="shared" si="125"/>
        <v>158.96</v>
      </c>
      <c r="R2036" s="6">
        <f t="shared" si="126"/>
        <v>121.67600000000002</v>
      </c>
      <c r="S2036" s="8">
        <f t="shared" si="127"/>
        <v>0.43357231431462823</v>
      </c>
      <c r="T2036" s="5">
        <f>YEAR(SalesDataTable[[#This Row],[Order Date]])</f>
        <v>2026</v>
      </c>
    </row>
    <row r="2037" spans="1:20" ht="15.6">
      <c r="A2037" s="2">
        <v>2250</v>
      </c>
      <c r="B2037" s="3">
        <v>46297</v>
      </c>
      <c r="C2037" s="13">
        <f>YEAR(SalesDataTable[[#This Row],[Order Date]])</f>
        <v>2026</v>
      </c>
      <c r="D2037" s="4" t="str">
        <f>"Q"&amp;ROUNDUP(MONTH(SalesDataTable[[#This Row],[Order Date]])/3,0)</f>
        <v>Q4</v>
      </c>
      <c r="E2037" s="4" t="str">
        <f>TEXT(SalesDataTable[[#This Row],[Order Date]],"MMM")</f>
        <v>Oct</v>
      </c>
      <c r="F2037" s="4" t="s">
        <v>20</v>
      </c>
      <c r="G2037" s="4" t="s">
        <v>47</v>
      </c>
      <c r="H2037" s="4" t="s">
        <v>19</v>
      </c>
      <c r="I2037" s="4" t="s">
        <v>3</v>
      </c>
      <c r="J2037" s="4" t="s">
        <v>4</v>
      </c>
      <c r="K2037" s="4" t="s">
        <v>22</v>
      </c>
      <c r="L2037" s="9">
        <v>2</v>
      </c>
      <c r="M2037" s="6">
        <v>50.43</v>
      </c>
      <c r="N2037" s="7">
        <v>0</v>
      </c>
      <c r="O2037" s="6">
        <v>23.04</v>
      </c>
      <c r="P2037" s="6">
        <f t="shared" si="124"/>
        <v>100.86</v>
      </c>
      <c r="Q2037" s="6">
        <f t="shared" si="125"/>
        <v>46.08</v>
      </c>
      <c r="R2037" s="6">
        <f t="shared" si="126"/>
        <v>54.78</v>
      </c>
      <c r="S2037" s="8">
        <f t="shared" si="127"/>
        <v>0.54312908982748365</v>
      </c>
      <c r="T2037" s="5">
        <f>YEAR(SalesDataTable[[#This Row],[Order Date]])</f>
        <v>2026</v>
      </c>
    </row>
    <row r="2038" spans="1:20" ht="15.6">
      <c r="A2038" s="2">
        <v>2516</v>
      </c>
      <c r="B2038" s="3">
        <v>46297</v>
      </c>
      <c r="C2038" s="13">
        <f>YEAR(SalesDataTable[[#This Row],[Order Date]])</f>
        <v>2026</v>
      </c>
      <c r="D2038" s="4" t="str">
        <f>"Q"&amp;ROUNDUP(MONTH(SalesDataTable[[#This Row],[Order Date]])/3,0)</f>
        <v>Q4</v>
      </c>
      <c r="E2038" s="4" t="str">
        <f>TEXT(SalesDataTable[[#This Row],[Order Date]],"MMM")</f>
        <v>Oct</v>
      </c>
      <c r="F2038" s="4" t="s">
        <v>11</v>
      </c>
      <c r="G2038" s="4" t="s">
        <v>39</v>
      </c>
      <c r="H2038" s="4" t="s">
        <v>2</v>
      </c>
      <c r="I2038" s="4" t="s">
        <v>13</v>
      </c>
      <c r="J2038" s="4" t="s">
        <v>23</v>
      </c>
      <c r="K2038" s="4" t="s">
        <v>29</v>
      </c>
      <c r="L2038" s="9">
        <v>2</v>
      </c>
      <c r="M2038" s="6">
        <v>198.57</v>
      </c>
      <c r="N2038" s="7">
        <v>0.15</v>
      </c>
      <c r="O2038" s="6">
        <v>101.08</v>
      </c>
      <c r="P2038" s="6">
        <f t="shared" si="124"/>
        <v>337.56899999999996</v>
      </c>
      <c r="Q2038" s="6">
        <f t="shared" si="125"/>
        <v>202.16</v>
      </c>
      <c r="R2038" s="6">
        <f t="shared" si="126"/>
        <v>135.40899999999996</v>
      </c>
      <c r="S2038" s="8">
        <f t="shared" si="127"/>
        <v>0.4011298430839324</v>
      </c>
      <c r="T2038" s="5">
        <f>YEAR(SalesDataTable[[#This Row],[Order Date]])</f>
        <v>2026</v>
      </c>
    </row>
    <row r="2039" spans="1:20" ht="15.6">
      <c r="A2039" s="2">
        <v>809</v>
      </c>
      <c r="B2039" s="3">
        <v>46298</v>
      </c>
      <c r="C2039" s="13">
        <f>YEAR(SalesDataTable[[#This Row],[Order Date]])</f>
        <v>2026</v>
      </c>
      <c r="D2039" s="4" t="str">
        <f>"Q"&amp;ROUNDUP(MONTH(SalesDataTable[[#This Row],[Order Date]])/3,0)</f>
        <v>Q4</v>
      </c>
      <c r="E2039" s="4" t="str">
        <f>TEXT(SalesDataTable[[#This Row],[Order Date]],"MMM")</f>
        <v>Oct</v>
      </c>
      <c r="F2039" s="4" t="s">
        <v>20</v>
      </c>
      <c r="G2039" s="4" t="s">
        <v>33</v>
      </c>
      <c r="H2039" s="4" t="s">
        <v>2</v>
      </c>
      <c r="I2039" s="4" t="s">
        <v>13</v>
      </c>
      <c r="J2039" s="4" t="s">
        <v>34</v>
      </c>
      <c r="K2039" s="4" t="s">
        <v>35</v>
      </c>
      <c r="L2039" s="9">
        <v>2</v>
      </c>
      <c r="M2039" s="6">
        <v>41.06</v>
      </c>
      <c r="N2039" s="7">
        <v>0.05</v>
      </c>
      <c r="O2039" s="6">
        <v>14.54</v>
      </c>
      <c r="P2039" s="6">
        <f t="shared" si="124"/>
        <v>78.013999999999996</v>
      </c>
      <c r="Q2039" s="6">
        <f t="shared" si="125"/>
        <v>29.08</v>
      </c>
      <c r="R2039" s="6">
        <f t="shared" si="126"/>
        <v>48.933999999999997</v>
      </c>
      <c r="S2039" s="8">
        <f t="shared" si="127"/>
        <v>0.62724639167328944</v>
      </c>
      <c r="T2039" s="5">
        <f>YEAR(SalesDataTable[[#This Row],[Order Date]])</f>
        <v>2026</v>
      </c>
    </row>
    <row r="2040" spans="1:20" ht="15.6">
      <c r="A2040" s="2">
        <v>1852</v>
      </c>
      <c r="B2040" s="3">
        <v>46298</v>
      </c>
      <c r="C2040" s="13">
        <f>YEAR(SalesDataTable[[#This Row],[Order Date]])</f>
        <v>2026</v>
      </c>
      <c r="D2040" s="4" t="str">
        <f>"Q"&amp;ROUNDUP(MONTH(SalesDataTable[[#This Row],[Order Date]])/3,0)</f>
        <v>Q4</v>
      </c>
      <c r="E2040" s="4" t="str">
        <f>TEXT(SalesDataTable[[#This Row],[Order Date]],"MMM")</f>
        <v>Oct</v>
      </c>
      <c r="F2040" s="4" t="s">
        <v>6</v>
      </c>
      <c r="G2040" s="4" t="s">
        <v>43</v>
      </c>
      <c r="H2040" s="4" t="s">
        <v>8</v>
      </c>
      <c r="I2040" s="4" t="s">
        <v>16</v>
      </c>
      <c r="J2040" s="4" t="s">
        <v>14</v>
      </c>
      <c r="K2040" s="4" t="s">
        <v>48</v>
      </c>
      <c r="L2040" s="9">
        <v>4</v>
      </c>
      <c r="M2040" s="6">
        <v>162.19</v>
      </c>
      <c r="N2040" s="7">
        <v>0.15</v>
      </c>
      <c r="O2040" s="6">
        <v>89.81</v>
      </c>
      <c r="P2040" s="6">
        <f t="shared" si="124"/>
        <v>551.44600000000003</v>
      </c>
      <c r="Q2040" s="6">
        <f t="shared" si="125"/>
        <v>359.24</v>
      </c>
      <c r="R2040" s="6">
        <f t="shared" si="126"/>
        <v>192.20600000000002</v>
      </c>
      <c r="S2040" s="8">
        <f t="shared" si="127"/>
        <v>0.34854908730863948</v>
      </c>
      <c r="T2040" s="5">
        <f>YEAR(SalesDataTable[[#This Row],[Order Date]])</f>
        <v>2026</v>
      </c>
    </row>
    <row r="2041" spans="1:20" ht="15.6">
      <c r="A2041" s="2">
        <v>3627</v>
      </c>
      <c r="B2041" s="3">
        <v>46298</v>
      </c>
      <c r="C2041" s="13">
        <f>YEAR(SalesDataTable[[#This Row],[Order Date]])</f>
        <v>2026</v>
      </c>
      <c r="D2041" s="4" t="str">
        <f>"Q"&amp;ROUNDUP(MONTH(SalesDataTable[[#This Row],[Order Date]])/3,0)</f>
        <v>Q4</v>
      </c>
      <c r="E2041" s="4" t="str">
        <f>TEXT(SalesDataTable[[#This Row],[Order Date]],"MMM")</f>
        <v>Oct</v>
      </c>
      <c r="F2041" s="4" t="s">
        <v>20</v>
      </c>
      <c r="G2041" s="4" t="s">
        <v>21</v>
      </c>
      <c r="H2041" s="4" t="s">
        <v>19</v>
      </c>
      <c r="I2041" s="4" t="s">
        <v>13</v>
      </c>
      <c r="J2041" s="4" t="s">
        <v>23</v>
      </c>
      <c r="K2041" s="4" t="s">
        <v>29</v>
      </c>
      <c r="L2041" s="9">
        <v>2</v>
      </c>
      <c r="M2041" s="6">
        <v>192.99</v>
      </c>
      <c r="N2041" s="7">
        <v>0</v>
      </c>
      <c r="O2041" s="6">
        <v>101.73</v>
      </c>
      <c r="P2041" s="6">
        <f t="shared" si="124"/>
        <v>385.98</v>
      </c>
      <c r="Q2041" s="6">
        <f t="shared" si="125"/>
        <v>203.46</v>
      </c>
      <c r="R2041" s="6">
        <f t="shared" si="126"/>
        <v>182.52</v>
      </c>
      <c r="S2041" s="8">
        <f t="shared" si="127"/>
        <v>0.47287424218871443</v>
      </c>
      <c r="T2041" s="5">
        <f>YEAR(SalesDataTable[[#This Row],[Order Date]])</f>
        <v>2026</v>
      </c>
    </row>
    <row r="2042" spans="1:20" ht="15.6">
      <c r="A2042" s="2">
        <v>4135</v>
      </c>
      <c r="B2042" s="3">
        <v>46298</v>
      </c>
      <c r="C2042" s="13">
        <f>YEAR(SalesDataTable[[#This Row],[Order Date]])</f>
        <v>2026</v>
      </c>
      <c r="D2042" s="4" t="str">
        <f>"Q"&amp;ROUNDUP(MONTH(SalesDataTable[[#This Row],[Order Date]])/3,0)</f>
        <v>Q4</v>
      </c>
      <c r="E2042" s="4" t="str">
        <f>TEXT(SalesDataTable[[#This Row],[Order Date]],"MMM")</f>
        <v>Oct</v>
      </c>
      <c r="F2042" s="4" t="s">
        <v>0</v>
      </c>
      <c r="G2042" s="4" t="s">
        <v>50</v>
      </c>
      <c r="H2042" s="4" t="s">
        <v>2</v>
      </c>
      <c r="I2042" s="4" t="s">
        <v>13</v>
      </c>
      <c r="J2042" s="4" t="s">
        <v>9</v>
      </c>
      <c r="K2042" s="4" t="s">
        <v>17</v>
      </c>
      <c r="L2042" s="9">
        <v>3</v>
      </c>
      <c r="M2042" s="6">
        <v>142.33000000000001</v>
      </c>
      <c r="N2042" s="7">
        <v>0.1</v>
      </c>
      <c r="O2042" s="6">
        <v>79.19</v>
      </c>
      <c r="P2042" s="6">
        <f t="shared" si="124"/>
        <v>384.291</v>
      </c>
      <c r="Q2042" s="6">
        <f t="shared" si="125"/>
        <v>237.57</v>
      </c>
      <c r="R2042" s="6">
        <f t="shared" si="126"/>
        <v>146.721</v>
      </c>
      <c r="S2042" s="8">
        <f t="shared" si="127"/>
        <v>0.3817966072585619</v>
      </c>
      <c r="T2042" s="5">
        <f>YEAR(SalesDataTable[[#This Row],[Order Date]])</f>
        <v>2026</v>
      </c>
    </row>
    <row r="2043" spans="1:20" ht="15.6">
      <c r="A2043" s="2">
        <v>4138</v>
      </c>
      <c r="B2043" s="3">
        <v>46298</v>
      </c>
      <c r="C2043" s="13">
        <f>YEAR(SalesDataTable[[#This Row],[Order Date]])</f>
        <v>2026</v>
      </c>
      <c r="D2043" s="4" t="str">
        <f>"Q"&amp;ROUNDUP(MONTH(SalesDataTable[[#This Row],[Order Date]])/3,0)</f>
        <v>Q4</v>
      </c>
      <c r="E2043" s="4" t="str">
        <f>TEXT(SalesDataTable[[#This Row],[Order Date]],"MMM")</f>
        <v>Oct</v>
      </c>
      <c r="F2043" s="4" t="s">
        <v>6</v>
      </c>
      <c r="G2043" s="4" t="s">
        <v>41</v>
      </c>
      <c r="H2043" s="4" t="s">
        <v>19</v>
      </c>
      <c r="I2043" s="4" t="s">
        <v>16</v>
      </c>
      <c r="J2043" s="4" t="s">
        <v>9</v>
      </c>
      <c r="K2043" s="4" t="s">
        <v>17</v>
      </c>
      <c r="L2043" s="9">
        <v>4</v>
      </c>
      <c r="M2043" s="6">
        <v>143.63</v>
      </c>
      <c r="N2043" s="7">
        <v>0</v>
      </c>
      <c r="O2043" s="6">
        <v>80.510000000000005</v>
      </c>
      <c r="P2043" s="6">
        <f t="shared" si="124"/>
        <v>574.52</v>
      </c>
      <c r="Q2043" s="6">
        <f t="shared" si="125"/>
        <v>322.04000000000002</v>
      </c>
      <c r="R2043" s="6">
        <f t="shared" si="126"/>
        <v>252.47999999999996</v>
      </c>
      <c r="S2043" s="8">
        <f t="shared" si="127"/>
        <v>0.43946250783262542</v>
      </c>
      <c r="T2043" s="5">
        <f>YEAR(SalesDataTable[[#This Row],[Order Date]])</f>
        <v>2026</v>
      </c>
    </row>
    <row r="2044" spans="1:20" ht="15.6">
      <c r="A2044" s="2">
        <v>4286</v>
      </c>
      <c r="B2044" s="3">
        <v>46298</v>
      </c>
      <c r="C2044" s="13">
        <f>YEAR(SalesDataTable[[#This Row],[Order Date]])</f>
        <v>2026</v>
      </c>
      <c r="D2044" s="4" t="str">
        <f>"Q"&amp;ROUNDUP(MONTH(SalesDataTable[[#This Row],[Order Date]])/3,0)</f>
        <v>Q4</v>
      </c>
      <c r="E2044" s="4" t="str">
        <f>TEXT(SalesDataTable[[#This Row],[Order Date]],"MMM")</f>
        <v>Oct</v>
      </c>
      <c r="F2044" s="4" t="s">
        <v>6</v>
      </c>
      <c r="G2044" s="4" t="s">
        <v>27</v>
      </c>
      <c r="H2044" s="4" t="s">
        <v>19</v>
      </c>
      <c r="I2044" s="4" t="s">
        <v>3</v>
      </c>
      <c r="J2044" s="4" t="s">
        <v>23</v>
      </c>
      <c r="K2044" s="4" t="s">
        <v>24</v>
      </c>
      <c r="L2044" s="9">
        <v>4</v>
      </c>
      <c r="M2044" s="6">
        <v>341.95</v>
      </c>
      <c r="N2044" s="7">
        <v>0.05</v>
      </c>
      <c r="O2044" s="6">
        <v>199.9</v>
      </c>
      <c r="P2044" s="6">
        <f t="shared" si="124"/>
        <v>1299.4099999999999</v>
      </c>
      <c r="Q2044" s="6">
        <f t="shared" si="125"/>
        <v>799.6</v>
      </c>
      <c r="R2044" s="6">
        <f t="shared" si="126"/>
        <v>499.80999999999983</v>
      </c>
      <c r="S2044" s="8">
        <f t="shared" si="127"/>
        <v>0.38464379987840625</v>
      </c>
      <c r="T2044" s="5">
        <f>YEAR(SalesDataTable[[#This Row],[Order Date]])</f>
        <v>2026</v>
      </c>
    </row>
    <row r="2045" spans="1:20" ht="15.6">
      <c r="A2045" s="2">
        <v>4371</v>
      </c>
      <c r="B2045" s="3">
        <v>46298</v>
      </c>
      <c r="C2045" s="13">
        <f>YEAR(SalesDataTable[[#This Row],[Order Date]])</f>
        <v>2026</v>
      </c>
      <c r="D2045" s="4" t="str">
        <f>"Q"&amp;ROUNDUP(MONTH(SalesDataTable[[#This Row],[Order Date]])/3,0)</f>
        <v>Q4</v>
      </c>
      <c r="E2045" s="4" t="str">
        <f>TEXT(SalesDataTable[[#This Row],[Order Date]],"MMM")</f>
        <v>Oct</v>
      </c>
      <c r="F2045" s="4" t="s">
        <v>6</v>
      </c>
      <c r="G2045" s="4" t="s">
        <v>27</v>
      </c>
      <c r="H2045" s="4" t="s">
        <v>2</v>
      </c>
      <c r="I2045" s="4" t="s">
        <v>3</v>
      </c>
      <c r="J2045" s="4" t="s">
        <v>34</v>
      </c>
      <c r="K2045" s="4" t="s">
        <v>38</v>
      </c>
      <c r="L2045" s="9">
        <v>1</v>
      </c>
      <c r="M2045" s="6">
        <v>123.81</v>
      </c>
      <c r="N2045" s="7">
        <v>0</v>
      </c>
      <c r="O2045" s="6">
        <v>68.72</v>
      </c>
      <c r="P2045" s="6">
        <f t="shared" si="124"/>
        <v>123.81</v>
      </c>
      <c r="Q2045" s="6">
        <f t="shared" si="125"/>
        <v>68.72</v>
      </c>
      <c r="R2045" s="6">
        <f t="shared" si="126"/>
        <v>55.09</v>
      </c>
      <c r="S2045" s="8">
        <f t="shared" si="127"/>
        <v>0.44495598093853489</v>
      </c>
      <c r="T2045" s="5">
        <f>YEAR(SalesDataTable[[#This Row],[Order Date]])</f>
        <v>2026</v>
      </c>
    </row>
    <row r="2046" spans="1:20" ht="15.6">
      <c r="A2046" s="2">
        <v>905</v>
      </c>
      <c r="B2046" s="3">
        <v>46299</v>
      </c>
      <c r="C2046" s="13">
        <f>YEAR(SalesDataTable[[#This Row],[Order Date]])</f>
        <v>2026</v>
      </c>
      <c r="D2046" s="4" t="str">
        <f>"Q"&amp;ROUNDUP(MONTH(SalesDataTable[[#This Row],[Order Date]])/3,0)</f>
        <v>Q4</v>
      </c>
      <c r="E2046" s="4" t="str">
        <f>TEXT(SalesDataTable[[#This Row],[Order Date]],"MMM")</f>
        <v>Oct</v>
      </c>
      <c r="F2046" s="4" t="s">
        <v>11</v>
      </c>
      <c r="G2046" s="4" t="s">
        <v>18</v>
      </c>
      <c r="H2046" s="4" t="s">
        <v>2</v>
      </c>
      <c r="I2046" s="4" t="s">
        <v>13</v>
      </c>
      <c r="J2046" s="4" t="s">
        <v>9</v>
      </c>
      <c r="K2046" s="4" t="s">
        <v>17</v>
      </c>
      <c r="L2046" s="9">
        <v>1</v>
      </c>
      <c r="M2046" s="6">
        <v>146.1</v>
      </c>
      <c r="N2046" s="7">
        <v>0</v>
      </c>
      <c r="O2046" s="6">
        <v>79.739999999999995</v>
      </c>
      <c r="P2046" s="6">
        <f t="shared" si="124"/>
        <v>146.1</v>
      </c>
      <c r="Q2046" s="6">
        <f t="shared" si="125"/>
        <v>79.739999999999995</v>
      </c>
      <c r="R2046" s="6">
        <f t="shared" si="126"/>
        <v>66.36</v>
      </c>
      <c r="S2046" s="8">
        <f t="shared" si="127"/>
        <v>0.45420944558521564</v>
      </c>
      <c r="T2046" s="5">
        <f>YEAR(SalesDataTable[[#This Row],[Order Date]])</f>
        <v>2026</v>
      </c>
    </row>
    <row r="2047" spans="1:20" ht="15.6">
      <c r="A2047" s="2">
        <v>1415</v>
      </c>
      <c r="B2047" s="3">
        <v>46299</v>
      </c>
      <c r="C2047" s="13">
        <f>YEAR(SalesDataTable[[#This Row],[Order Date]])</f>
        <v>2026</v>
      </c>
      <c r="D2047" s="4" t="str">
        <f>"Q"&amp;ROUNDUP(MONTH(SalesDataTable[[#This Row],[Order Date]])/3,0)</f>
        <v>Q4</v>
      </c>
      <c r="E2047" s="4" t="str">
        <f>TEXT(SalesDataTable[[#This Row],[Order Date]],"MMM")</f>
        <v>Oct</v>
      </c>
      <c r="F2047" s="4" t="s">
        <v>6</v>
      </c>
      <c r="G2047" s="4" t="s">
        <v>41</v>
      </c>
      <c r="H2047" s="4" t="s">
        <v>28</v>
      </c>
      <c r="I2047" s="4" t="s">
        <v>3</v>
      </c>
      <c r="J2047" s="4" t="s">
        <v>14</v>
      </c>
      <c r="K2047" s="4" t="s">
        <v>48</v>
      </c>
      <c r="L2047" s="9">
        <v>1</v>
      </c>
      <c r="M2047" s="6">
        <v>161.07</v>
      </c>
      <c r="N2047" s="7">
        <v>0.05</v>
      </c>
      <c r="O2047" s="6">
        <v>89.81</v>
      </c>
      <c r="P2047" s="6">
        <f t="shared" si="124"/>
        <v>153.01649999999998</v>
      </c>
      <c r="Q2047" s="6">
        <f t="shared" si="125"/>
        <v>89.81</v>
      </c>
      <c r="R2047" s="6">
        <f t="shared" si="126"/>
        <v>63.206499999999977</v>
      </c>
      <c r="S2047" s="8">
        <f t="shared" si="127"/>
        <v>0.41306983233834249</v>
      </c>
      <c r="T2047" s="5">
        <f>YEAR(SalesDataTable[[#This Row],[Order Date]])</f>
        <v>2026</v>
      </c>
    </row>
    <row r="2048" spans="1:20" ht="15.6">
      <c r="A2048" s="2">
        <v>2205</v>
      </c>
      <c r="B2048" s="3">
        <v>46299</v>
      </c>
      <c r="C2048" s="13">
        <f>YEAR(SalesDataTable[[#This Row],[Order Date]])</f>
        <v>2026</v>
      </c>
      <c r="D2048" s="4" t="str">
        <f>"Q"&amp;ROUNDUP(MONTH(SalesDataTable[[#This Row],[Order Date]])/3,0)</f>
        <v>Q4</v>
      </c>
      <c r="E2048" s="4" t="str">
        <f>TEXT(SalesDataTable[[#This Row],[Order Date]],"MMM")</f>
        <v>Oct</v>
      </c>
      <c r="F2048" s="4" t="s">
        <v>20</v>
      </c>
      <c r="G2048" s="4" t="s">
        <v>47</v>
      </c>
      <c r="H2048" s="4" t="s">
        <v>2</v>
      </c>
      <c r="I2048" s="4" t="s">
        <v>13</v>
      </c>
      <c r="J2048" s="4" t="s">
        <v>9</v>
      </c>
      <c r="K2048" s="4" t="s">
        <v>10</v>
      </c>
      <c r="L2048" s="9">
        <v>5</v>
      </c>
      <c r="M2048" s="6">
        <v>90.12</v>
      </c>
      <c r="N2048" s="7">
        <v>0</v>
      </c>
      <c r="O2048" s="6">
        <v>46.67</v>
      </c>
      <c r="P2048" s="6">
        <f t="shared" si="124"/>
        <v>450.6</v>
      </c>
      <c r="Q2048" s="6">
        <f t="shared" si="125"/>
        <v>233.35000000000002</v>
      </c>
      <c r="R2048" s="6">
        <f t="shared" si="126"/>
        <v>217.25</v>
      </c>
      <c r="S2048" s="8">
        <f t="shared" si="127"/>
        <v>0.48213493120284062</v>
      </c>
      <c r="T2048" s="5">
        <f>YEAR(SalesDataTable[[#This Row],[Order Date]])</f>
        <v>2026</v>
      </c>
    </row>
    <row r="2049" spans="1:20" ht="15.6">
      <c r="A2049" s="2">
        <v>2374</v>
      </c>
      <c r="B2049" s="3">
        <v>46299</v>
      </c>
      <c r="C2049" s="13">
        <f>YEAR(SalesDataTable[[#This Row],[Order Date]])</f>
        <v>2026</v>
      </c>
      <c r="D2049" s="4" t="str">
        <f>"Q"&amp;ROUNDUP(MONTH(SalesDataTable[[#This Row],[Order Date]])/3,0)</f>
        <v>Q4</v>
      </c>
      <c r="E2049" s="4" t="str">
        <f>TEXT(SalesDataTable[[#This Row],[Order Date]],"MMM")</f>
        <v>Oct</v>
      </c>
      <c r="F2049" s="4" t="s">
        <v>20</v>
      </c>
      <c r="G2049" s="4" t="s">
        <v>47</v>
      </c>
      <c r="H2049" s="4" t="s">
        <v>28</v>
      </c>
      <c r="I2049" s="4" t="s">
        <v>3</v>
      </c>
      <c r="J2049" s="4" t="s">
        <v>9</v>
      </c>
      <c r="K2049" s="4" t="s">
        <v>46</v>
      </c>
      <c r="L2049" s="9">
        <v>1</v>
      </c>
      <c r="M2049" s="6">
        <v>70.400000000000006</v>
      </c>
      <c r="N2049" s="7">
        <v>0</v>
      </c>
      <c r="O2049" s="6">
        <v>32.43</v>
      </c>
      <c r="P2049" s="6">
        <f t="shared" si="124"/>
        <v>70.400000000000006</v>
      </c>
      <c r="Q2049" s="6">
        <f t="shared" si="125"/>
        <v>32.43</v>
      </c>
      <c r="R2049" s="6">
        <f t="shared" si="126"/>
        <v>37.970000000000006</v>
      </c>
      <c r="S2049" s="8">
        <f t="shared" si="127"/>
        <v>0.53934659090909098</v>
      </c>
      <c r="T2049" s="5">
        <f>YEAR(SalesDataTable[[#This Row],[Order Date]])</f>
        <v>2026</v>
      </c>
    </row>
    <row r="2050" spans="1:20" ht="15.6">
      <c r="A2050" s="2">
        <v>4840</v>
      </c>
      <c r="B2050" s="3">
        <v>46299</v>
      </c>
      <c r="C2050" s="13">
        <f>YEAR(SalesDataTable[[#This Row],[Order Date]])</f>
        <v>2026</v>
      </c>
      <c r="D2050" s="4" t="str">
        <f>"Q"&amp;ROUNDUP(MONTH(SalesDataTable[[#This Row],[Order Date]])/3,0)</f>
        <v>Q4</v>
      </c>
      <c r="E2050" s="4" t="str">
        <f>TEXT(SalesDataTable[[#This Row],[Order Date]],"MMM")</f>
        <v>Oct</v>
      </c>
      <c r="F2050" s="4" t="s">
        <v>6</v>
      </c>
      <c r="G2050" s="4" t="s">
        <v>43</v>
      </c>
      <c r="H2050" s="4" t="s">
        <v>8</v>
      </c>
      <c r="I2050" s="4" t="s">
        <v>16</v>
      </c>
      <c r="J2050" s="4" t="s">
        <v>23</v>
      </c>
      <c r="K2050" s="4" t="s">
        <v>29</v>
      </c>
      <c r="L2050" s="9">
        <v>6</v>
      </c>
      <c r="M2050" s="6">
        <v>191.08</v>
      </c>
      <c r="N2050" s="7">
        <v>0.1</v>
      </c>
      <c r="O2050" s="6">
        <v>102.93</v>
      </c>
      <c r="P2050" s="6">
        <f t="shared" ref="P2050:P2113" si="128">L2050*M2050*(1-N2050)</f>
        <v>1031.8320000000001</v>
      </c>
      <c r="Q2050" s="6">
        <f t="shared" ref="Q2050:Q2113" si="129">L2050*O2050</f>
        <v>617.58000000000004</v>
      </c>
      <c r="R2050" s="6">
        <f t="shared" ref="R2050:R2113" si="130">P2050-Q2050</f>
        <v>414.25200000000007</v>
      </c>
      <c r="S2050" s="8">
        <f t="shared" ref="S2050:S2113" si="131">IFERROR(R2050/P2050,0)</f>
        <v>0.40147233270532412</v>
      </c>
      <c r="T2050" s="5">
        <f>YEAR(SalesDataTable[[#This Row],[Order Date]])</f>
        <v>2026</v>
      </c>
    </row>
    <row r="2051" spans="1:20" ht="15.6">
      <c r="A2051" s="2">
        <v>4984</v>
      </c>
      <c r="B2051" s="3">
        <v>46299</v>
      </c>
      <c r="C2051" s="13">
        <f>YEAR(SalesDataTable[[#This Row],[Order Date]])</f>
        <v>2026</v>
      </c>
      <c r="D2051" s="4" t="str">
        <f>"Q"&amp;ROUNDUP(MONTH(SalesDataTable[[#This Row],[Order Date]])/3,0)</f>
        <v>Q4</v>
      </c>
      <c r="E2051" s="4" t="str">
        <f>TEXT(SalesDataTable[[#This Row],[Order Date]],"MMM")</f>
        <v>Oct</v>
      </c>
      <c r="F2051" s="4" t="s">
        <v>11</v>
      </c>
      <c r="G2051" s="4" t="s">
        <v>52</v>
      </c>
      <c r="H2051" s="4" t="s">
        <v>2</v>
      </c>
      <c r="I2051" s="4" t="s">
        <v>3</v>
      </c>
      <c r="J2051" s="4" t="s">
        <v>34</v>
      </c>
      <c r="K2051" s="4" t="s">
        <v>42</v>
      </c>
      <c r="L2051" s="9">
        <v>1</v>
      </c>
      <c r="M2051" s="6">
        <v>36.590000000000003</v>
      </c>
      <c r="N2051" s="7">
        <v>0</v>
      </c>
      <c r="O2051" s="6">
        <v>13.62</v>
      </c>
      <c r="P2051" s="6">
        <f t="shared" si="128"/>
        <v>36.590000000000003</v>
      </c>
      <c r="Q2051" s="6">
        <f t="shared" si="129"/>
        <v>13.62</v>
      </c>
      <c r="R2051" s="6">
        <f t="shared" si="130"/>
        <v>22.970000000000006</v>
      </c>
      <c r="S2051" s="8">
        <f t="shared" si="131"/>
        <v>0.62776714949439749</v>
      </c>
      <c r="T2051" s="5">
        <f>YEAR(SalesDataTable[[#This Row],[Order Date]])</f>
        <v>2026</v>
      </c>
    </row>
    <row r="2052" spans="1:20" ht="15.6">
      <c r="A2052" s="2">
        <v>641</v>
      </c>
      <c r="B2052" s="3">
        <v>46300</v>
      </c>
      <c r="C2052" s="13">
        <f>YEAR(SalesDataTable[[#This Row],[Order Date]])</f>
        <v>2026</v>
      </c>
      <c r="D2052" s="4" t="str">
        <f>"Q"&amp;ROUNDUP(MONTH(SalesDataTable[[#This Row],[Order Date]])/3,0)</f>
        <v>Q4</v>
      </c>
      <c r="E2052" s="4" t="str">
        <f>TEXT(SalesDataTable[[#This Row],[Order Date]],"MMM")</f>
        <v>Oct</v>
      </c>
      <c r="F2052" s="4" t="s">
        <v>6</v>
      </c>
      <c r="G2052" s="4" t="s">
        <v>41</v>
      </c>
      <c r="H2052" s="4" t="s">
        <v>19</v>
      </c>
      <c r="I2052" s="4" t="s">
        <v>3</v>
      </c>
      <c r="J2052" s="4" t="s">
        <v>23</v>
      </c>
      <c r="K2052" s="4" t="s">
        <v>51</v>
      </c>
      <c r="L2052" s="9">
        <v>2</v>
      </c>
      <c r="M2052" s="6">
        <v>125.38</v>
      </c>
      <c r="N2052" s="7">
        <v>0.05</v>
      </c>
      <c r="O2052" s="6">
        <v>59.12</v>
      </c>
      <c r="P2052" s="6">
        <f t="shared" si="128"/>
        <v>238.22199999999998</v>
      </c>
      <c r="Q2052" s="6">
        <f t="shared" si="129"/>
        <v>118.24</v>
      </c>
      <c r="R2052" s="6">
        <f t="shared" si="130"/>
        <v>119.98199999999999</v>
      </c>
      <c r="S2052" s="8">
        <f t="shared" si="131"/>
        <v>0.5036562534106841</v>
      </c>
      <c r="T2052" s="5">
        <f>YEAR(SalesDataTable[[#This Row],[Order Date]])</f>
        <v>2026</v>
      </c>
    </row>
    <row r="2053" spans="1:20" ht="15.6">
      <c r="A2053" s="2">
        <v>1358</v>
      </c>
      <c r="B2053" s="3">
        <v>46300</v>
      </c>
      <c r="C2053" s="13">
        <f>YEAR(SalesDataTable[[#This Row],[Order Date]])</f>
        <v>2026</v>
      </c>
      <c r="D2053" s="4" t="str">
        <f>"Q"&amp;ROUNDUP(MONTH(SalesDataTable[[#This Row],[Order Date]])/3,0)</f>
        <v>Q4</v>
      </c>
      <c r="E2053" s="4" t="str">
        <f>TEXT(SalesDataTable[[#This Row],[Order Date]],"MMM")</f>
        <v>Oct</v>
      </c>
      <c r="F2053" s="4" t="s">
        <v>0</v>
      </c>
      <c r="G2053" s="4" t="s">
        <v>1</v>
      </c>
      <c r="H2053" s="4" t="s">
        <v>2</v>
      </c>
      <c r="I2053" s="4" t="s">
        <v>13</v>
      </c>
      <c r="J2053" s="4" t="s">
        <v>14</v>
      </c>
      <c r="K2053" s="4" t="s">
        <v>15</v>
      </c>
      <c r="L2053" s="9">
        <v>1</v>
      </c>
      <c r="M2053" s="6">
        <v>35.71</v>
      </c>
      <c r="N2053" s="7">
        <v>0</v>
      </c>
      <c r="O2053" s="6">
        <v>13.3</v>
      </c>
      <c r="P2053" s="6">
        <f t="shared" si="128"/>
        <v>35.71</v>
      </c>
      <c r="Q2053" s="6">
        <f t="shared" si="129"/>
        <v>13.3</v>
      </c>
      <c r="R2053" s="6">
        <f t="shared" si="130"/>
        <v>22.41</v>
      </c>
      <c r="S2053" s="8">
        <f t="shared" si="131"/>
        <v>0.62755530663679637</v>
      </c>
      <c r="T2053" s="5">
        <f>YEAR(SalesDataTable[[#This Row],[Order Date]])</f>
        <v>2026</v>
      </c>
    </row>
    <row r="2054" spans="1:20" ht="15.6">
      <c r="A2054" s="2">
        <v>3904</v>
      </c>
      <c r="B2054" s="3">
        <v>46300</v>
      </c>
      <c r="C2054" s="13">
        <f>YEAR(SalesDataTable[[#This Row],[Order Date]])</f>
        <v>2026</v>
      </c>
      <c r="D2054" s="4" t="str">
        <f>"Q"&amp;ROUNDUP(MONTH(SalesDataTable[[#This Row],[Order Date]])/3,0)</f>
        <v>Q4</v>
      </c>
      <c r="E2054" s="4" t="str">
        <f>TEXT(SalesDataTable[[#This Row],[Order Date]],"MMM")</f>
        <v>Oct</v>
      </c>
      <c r="F2054" s="4" t="s">
        <v>6</v>
      </c>
      <c r="G2054" s="4" t="s">
        <v>27</v>
      </c>
      <c r="H2054" s="4" t="s">
        <v>2</v>
      </c>
      <c r="I2054" s="4" t="s">
        <v>3</v>
      </c>
      <c r="J2054" s="4" t="s">
        <v>14</v>
      </c>
      <c r="K2054" s="4" t="s">
        <v>32</v>
      </c>
      <c r="L2054" s="9">
        <v>2</v>
      </c>
      <c r="M2054" s="6">
        <v>46.72</v>
      </c>
      <c r="N2054" s="7">
        <v>0</v>
      </c>
      <c r="O2054" s="6">
        <v>18.39</v>
      </c>
      <c r="P2054" s="6">
        <f t="shared" si="128"/>
        <v>93.44</v>
      </c>
      <c r="Q2054" s="6">
        <f t="shared" si="129"/>
        <v>36.78</v>
      </c>
      <c r="R2054" s="6">
        <f t="shared" si="130"/>
        <v>56.66</v>
      </c>
      <c r="S2054" s="8">
        <f t="shared" si="131"/>
        <v>0.60637842465753422</v>
      </c>
      <c r="T2054" s="5">
        <f>YEAR(SalesDataTable[[#This Row],[Order Date]])</f>
        <v>2026</v>
      </c>
    </row>
    <row r="2055" spans="1:20" ht="15.6">
      <c r="A2055" s="2">
        <v>4336</v>
      </c>
      <c r="B2055" s="3">
        <v>46300</v>
      </c>
      <c r="C2055" s="13">
        <f>YEAR(SalesDataTable[[#This Row],[Order Date]])</f>
        <v>2026</v>
      </c>
      <c r="D2055" s="4" t="str">
        <f>"Q"&amp;ROUNDUP(MONTH(SalesDataTable[[#This Row],[Order Date]])/3,0)</f>
        <v>Q4</v>
      </c>
      <c r="E2055" s="4" t="str">
        <f>TEXT(SalesDataTable[[#This Row],[Order Date]],"MMM")</f>
        <v>Oct</v>
      </c>
      <c r="F2055" s="4" t="s">
        <v>0</v>
      </c>
      <c r="G2055" s="4" t="s">
        <v>50</v>
      </c>
      <c r="H2055" s="4" t="s">
        <v>28</v>
      </c>
      <c r="I2055" s="4" t="s">
        <v>3</v>
      </c>
      <c r="J2055" s="4" t="s">
        <v>9</v>
      </c>
      <c r="K2055" s="4" t="s">
        <v>17</v>
      </c>
      <c r="L2055" s="9">
        <v>1</v>
      </c>
      <c r="M2055" s="6">
        <v>143.16999999999999</v>
      </c>
      <c r="N2055" s="7">
        <v>0.05</v>
      </c>
      <c r="O2055" s="6">
        <v>81.290000000000006</v>
      </c>
      <c r="P2055" s="6">
        <f t="shared" si="128"/>
        <v>136.01149999999998</v>
      </c>
      <c r="Q2055" s="6">
        <f t="shared" si="129"/>
        <v>81.290000000000006</v>
      </c>
      <c r="R2055" s="6">
        <f t="shared" si="130"/>
        <v>54.721499999999978</v>
      </c>
      <c r="S2055" s="8">
        <f t="shared" si="131"/>
        <v>0.40232995004098904</v>
      </c>
      <c r="T2055" s="5">
        <f>YEAR(SalesDataTable[[#This Row],[Order Date]])</f>
        <v>2026</v>
      </c>
    </row>
    <row r="2056" spans="1:20" ht="15.6">
      <c r="A2056" s="2">
        <v>4705</v>
      </c>
      <c r="B2056" s="3">
        <v>46300</v>
      </c>
      <c r="C2056" s="13">
        <f>YEAR(SalesDataTable[[#This Row],[Order Date]])</f>
        <v>2026</v>
      </c>
      <c r="D2056" s="4" t="str">
        <f>"Q"&amp;ROUNDUP(MONTH(SalesDataTable[[#This Row],[Order Date]])/3,0)</f>
        <v>Q4</v>
      </c>
      <c r="E2056" s="4" t="str">
        <f>TEXT(SalesDataTable[[#This Row],[Order Date]],"MMM")</f>
        <v>Oct</v>
      </c>
      <c r="F2056" s="4" t="s">
        <v>0</v>
      </c>
      <c r="G2056" s="4" t="s">
        <v>1</v>
      </c>
      <c r="H2056" s="4" t="s">
        <v>19</v>
      </c>
      <c r="I2056" s="4" t="s">
        <v>3</v>
      </c>
      <c r="J2056" s="4" t="s">
        <v>23</v>
      </c>
      <c r="K2056" s="4" t="s">
        <v>51</v>
      </c>
      <c r="L2056" s="9">
        <v>1</v>
      </c>
      <c r="M2056" s="6">
        <v>125.88</v>
      </c>
      <c r="N2056" s="7">
        <v>0</v>
      </c>
      <c r="O2056" s="6">
        <v>62.46</v>
      </c>
      <c r="P2056" s="6">
        <f t="shared" si="128"/>
        <v>125.88</v>
      </c>
      <c r="Q2056" s="6">
        <f t="shared" si="129"/>
        <v>62.46</v>
      </c>
      <c r="R2056" s="6">
        <f t="shared" si="130"/>
        <v>63.419999999999995</v>
      </c>
      <c r="S2056" s="8">
        <f t="shared" si="131"/>
        <v>0.50381315538608196</v>
      </c>
      <c r="T2056" s="5">
        <f>YEAR(SalesDataTable[[#This Row],[Order Date]])</f>
        <v>2026</v>
      </c>
    </row>
    <row r="2057" spans="1:20" ht="15.6">
      <c r="A2057" s="2">
        <v>1094</v>
      </c>
      <c r="B2057" s="3">
        <v>46301</v>
      </c>
      <c r="C2057" s="13">
        <f>YEAR(SalesDataTable[[#This Row],[Order Date]])</f>
        <v>2026</v>
      </c>
      <c r="D2057" s="4" t="str">
        <f>"Q"&amp;ROUNDUP(MONTH(SalesDataTable[[#This Row],[Order Date]])/3,0)</f>
        <v>Q4</v>
      </c>
      <c r="E2057" s="4" t="str">
        <f>TEXT(SalesDataTable[[#This Row],[Order Date]],"MMM")</f>
        <v>Oct</v>
      </c>
      <c r="F2057" s="4" t="s">
        <v>20</v>
      </c>
      <c r="G2057" s="4" t="s">
        <v>21</v>
      </c>
      <c r="H2057" s="4" t="s">
        <v>2</v>
      </c>
      <c r="I2057" s="4" t="s">
        <v>13</v>
      </c>
      <c r="J2057" s="4" t="s">
        <v>34</v>
      </c>
      <c r="K2057" s="4" t="s">
        <v>38</v>
      </c>
      <c r="L2057" s="9">
        <v>2</v>
      </c>
      <c r="M2057" s="6">
        <v>121.81</v>
      </c>
      <c r="N2057" s="7">
        <v>0.05</v>
      </c>
      <c r="O2057" s="6">
        <v>67.72</v>
      </c>
      <c r="P2057" s="6">
        <f t="shared" si="128"/>
        <v>231.43899999999999</v>
      </c>
      <c r="Q2057" s="6">
        <f t="shared" si="129"/>
        <v>135.44</v>
      </c>
      <c r="R2057" s="6">
        <f t="shared" si="130"/>
        <v>95.998999999999995</v>
      </c>
      <c r="S2057" s="8">
        <f t="shared" si="131"/>
        <v>0.41479180259161158</v>
      </c>
      <c r="T2057" s="5">
        <f>YEAR(SalesDataTable[[#This Row],[Order Date]])</f>
        <v>2026</v>
      </c>
    </row>
    <row r="2058" spans="1:20" ht="15.6">
      <c r="A2058" s="2">
        <v>3926</v>
      </c>
      <c r="B2058" s="3">
        <v>46301</v>
      </c>
      <c r="C2058" s="13">
        <f>YEAR(SalesDataTable[[#This Row],[Order Date]])</f>
        <v>2026</v>
      </c>
      <c r="D2058" s="4" t="str">
        <f>"Q"&amp;ROUNDUP(MONTH(SalesDataTable[[#This Row],[Order Date]])/3,0)</f>
        <v>Q4</v>
      </c>
      <c r="E2058" s="4" t="str">
        <f>TEXT(SalesDataTable[[#This Row],[Order Date]],"MMM")</f>
        <v>Oct</v>
      </c>
      <c r="F2058" s="4" t="s">
        <v>11</v>
      </c>
      <c r="G2058" s="4" t="s">
        <v>25</v>
      </c>
      <c r="H2058" s="4" t="s">
        <v>2</v>
      </c>
      <c r="I2058" s="4" t="s">
        <v>16</v>
      </c>
      <c r="J2058" s="4" t="s">
        <v>9</v>
      </c>
      <c r="K2058" s="4" t="s">
        <v>37</v>
      </c>
      <c r="L2058" s="9">
        <v>6</v>
      </c>
      <c r="M2058" s="6">
        <v>154.93</v>
      </c>
      <c r="N2058" s="7">
        <v>0.05</v>
      </c>
      <c r="O2058" s="6">
        <v>79.430000000000007</v>
      </c>
      <c r="P2058" s="6">
        <f t="shared" si="128"/>
        <v>883.101</v>
      </c>
      <c r="Q2058" s="6">
        <f t="shared" si="129"/>
        <v>476.58000000000004</v>
      </c>
      <c r="R2058" s="6">
        <f t="shared" si="130"/>
        <v>406.52099999999996</v>
      </c>
      <c r="S2058" s="8">
        <f t="shared" si="131"/>
        <v>0.46033352923391546</v>
      </c>
      <c r="T2058" s="5">
        <f>YEAR(SalesDataTable[[#This Row],[Order Date]])</f>
        <v>2026</v>
      </c>
    </row>
    <row r="2059" spans="1:20" ht="15.6">
      <c r="A2059" s="2">
        <v>524</v>
      </c>
      <c r="B2059" s="3">
        <v>46302</v>
      </c>
      <c r="C2059" s="13">
        <f>YEAR(SalesDataTable[[#This Row],[Order Date]])</f>
        <v>2026</v>
      </c>
      <c r="D2059" s="4" t="str">
        <f>"Q"&amp;ROUNDUP(MONTH(SalesDataTable[[#This Row],[Order Date]])/3,0)</f>
        <v>Q4</v>
      </c>
      <c r="E2059" s="4" t="str">
        <f>TEXT(SalesDataTable[[#This Row],[Order Date]],"MMM")</f>
        <v>Oct</v>
      </c>
      <c r="F2059" s="4" t="s">
        <v>20</v>
      </c>
      <c r="G2059" s="4" t="s">
        <v>33</v>
      </c>
      <c r="H2059" s="4" t="s">
        <v>19</v>
      </c>
      <c r="I2059" s="4" t="s">
        <v>13</v>
      </c>
      <c r="J2059" s="4" t="s">
        <v>4</v>
      </c>
      <c r="K2059" s="4" t="s">
        <v>30</v>
      </c>
      <c r="L2059" s="9">
        <v>2</v>
      </c>
      <c r="M2059" s="6">
        <v>101.1</v>
      </c>
      <c r="N2059" s="7">
        <v>0.15</v>
      </c>
      <c r="O2059" s="6">
        <v>51.61</v>
      </c>
      <c r="P2059" s="6">
        <f t="shared" si="128"/>
        <v>171.86999999999998</v>
      </c>
      <c r="Q2059" s="6">
        <f t="shared" si="129"/>
        <v>103.22</v>
      </c>
      <c r="R2059" s="6">
        <f t="shared" si="130"/>
        <v>68.649999999999977</v>
      </c>
      <c r="S2059" s="8">
        <f t="shared" si="131"/>
        <v>0.39942980159422814</v>
      </c>
      <c r="T2059" s="5">
        <f>YEAR(SalesDataTable[[#This Row],[Order Date]])</f>
        <v>2026</v>
      </c>
    </row>
    <row r="2060" spans="1:20" ht="15.6">
      <c r="A2060" s="2">
        <v>2277</v>
      </c>
      <c r="B2060" s="3">
        <v>46302</v>
      </c>
      <c r="C2060" s="13">
        <f>YEAR(SalesDataTable[[#This Row],[Order Date]])</f>
        <v>2026</v>
      </c>
      <c r="D2060" s="4" t="str">
        <f>"Q"&amp;ROUNDUP(MONTH(SalesDataTable[[#This Row],[Order Date]])/3,0)</f>
        <v>Q4</v>
      </c>
      <c r="E2060" s="4" t="str">
        <f>TEXT(SalesDataTable[[#This Row],[Order Date]],"MMM")</f>
        <v>Oct</v>
      </c>
      <c r="F2060" s="4" t="s">
        <v>0</v>
      </c>
      <c r="G2060" s="4" t="s">
        <v>1</v>
      </c>
      <c r="H2060" s="4" t="s">
        <v>2</v>
      </c>
      <c r="I2060" s="4" t="s">
        <v>13</v>
      </c>
      <c r="J2060" s="4" t="s">
        <v>4</v>
      </c>
      <c r="K2060" s="4" t="s">
        <v>30</v>
      </c>
      <c r="L2060" s="9">
        <v>2</v>
      </c>
      <c r="M2060" s="6">
        <v>105</v>
      </c>
      <c r="N2060" s="7">
        <v>0</v>
      </c>
      <c r="O2060" s="6">
        <v>50.3</v>
      </c>
      <c r="P2060" s="6">
        <f t="shared" si="128"/>
        <v>210</v>
      </c>
      <c r="Q2060" s="6">
        <f t="shared" si="129"/>
        <v>100.6</v>
      </c>
      <c r="R2060" s="6">
        <f t="shared" si="130"/>
        <v>109.4</v>
      </c>
      <c r="S2060" s="8">
        <f t="shared" si="131"/>
        <v>0.52095238095238094</v>
      </c>
      <c r="T2060" s="5">
        <f>YEAR(SalesDataTable[[#This Row],[Order Date]])</f>
        <v>2026</v>
      </c>
    </row>
    <row r="2061" spans="1:20" ht="15.6">
      <c r="A2061" s="2">
        <v>2442</v>
      </c>
      <c r="B2061" s="3">
        <v>46302</v>
      </c>
      <c r="C2061" s="13">
        <f>YEAR(SalesDataTable[[#This Row],[Order Date]])</f>
        <v>2026</v>
      </c>
      <c r="D2061" s="4" t="str">
        <f>"Q"&amp;ROUNDUP(MONTH(SalesDataTable[[#This Row],[Order Date]])/3,0)</f>
        <v>Q4</v>
      </c>
      <c r="E2061" s="4" t="str">
        <f>TEXT(SalesDataTable[[#This Row],[Order Date]],"MMM")</f>
        <v>Oct</v>
      </c>
      <c r="F2061" s="4" t="s">
        <v>11</v>
      </c>
      <c r="G2061" s="4" t="s">
        <v>12</v>
      </c>
      <c r="H2061" s="4" t="s">
        <v>8</v>
      </c>
      <c r="I2061" s="4" t="s">
        <v>16</v>
      </c>
      <c r="J2061" s="4" t="s">
        <v>9</v>
      </c>
      <c r="K2061" s="4" t="s">
        <v>37</v>
      </c>
      <c r="L2061" s="9">
        <v>4</v>
      </c>
      <c r="M2061" s="6">
        <v>157.12</v>
      </c>
      <c r="N2061" s="7">
        <v>0.15</v>
      </c>
      <c r="O2061" s="6">
        <v>77.98</v>
      </c>
      <c r="P2061" s="6">
        <f t="shared" si="128"/>
        <v>534.20799999999997</v>
      </c>
      <c r="Q2061" s="6">
        <f t="shared" si="129"/>
        <v>311.92</v>
      </c>
      <c r="R2061" s="6">
        <f t="shared" si="130"/>
        <v>222.28799999999995</v>
      </c>
      <c r="S2061" s="8">
        <f t="shared" si="131"/>
        <v>0.41610758356295668</v>
      </c>
      <c r="T2061" s="5">
        <f>YEAR(SalesDataTable[[#This Row],[Order Date]])</f>
        <v>2026</v>
      </c>
    </row>
    <row r="2062" spans="1:20" ht="15.6">
      <c r="A2062" s="2">
        <v>2809</v>
      </c>
      <c r="B2062" s="3">
        <v>46302</v>
      </c>
      <c r="C2062" s="13">
        <f>YEAR(SalesDataTable[[#This Row],[Order Date]])</f>
        <v>2026</v>
      </c>
      <c r="D2062" s="4" t="str">
        <f>"Q"&amp;ROUNDUP(MONTH(SalesDataTable[[#This Row],[Order Date]])/3,0)</f>
        <v>Q4</v>
      </c>
      <c r="E2062" s="4" t="str">
        <f>TEXT(SalesDataTable[[#This Row],[Order Date]],"MMM")</f>
        <v>Oct</v>
      </c>
      <c r="F2062" s="4" t="s">
        <v>20</v>
      </c>
      <c r="G2062" s="4" t="s">
        <v>33</v>
      </c>
      <c r="H2062" s="4" t="s">
        <v>2</v>
      </c>
      <c r="I2062" s="4" t="s">
        <v>3</v>
      </c>
      <c r="J2062" s="4" t="s">
        <v>9</v>
      </c>
      <c r="K2062" s="4" t="s">
        <v>46</v>
      </c>
      <c r="L2062" s="9">
        <v>3</v>
      </c>
      <c r="M2062" s="6">
        <v>70.239999999999995</v>
      </c>
      <c r="N2062" s="7">
        <v>0.05</v>
      </c>
      <c r="O2062" s="6">
        <v>31.96</v>
      </c>
      <c r="P2062" s="6">
        <f t="shared" si="128"/>
        <v>200.18399999999997</v>
      </c>
      <c r="Q2062" s="6">
        <f t="shared" si="129"/>
        <v>95.88</v>
      </c>
      <c r="R2062" s="6">
        <f t="shared" si="130"/>
        <v>104.30399999999997</v>
      </c>
      <c r="S2062" s="8">
        <f t="shared" si="131"/>
        <v>0.5210406426087999</v>
      </c>
      <c r="T2062" s="5">
        <f>YEAR(SalesDataTable[[#This Row],[Order Date]])</f>
        <v>2026</v>
      </c>
    </row>
    <row r="2063" spans="1:20" ht="15.6">
      <c r="A2063" s="2">
        <v>2946</v>
      </c>
      <c r="B2063" s="3">
        <v>46302</v>
      </c>
      <c r="C2063" s="13">
        <f>YEAR(SalesDataTable[[#This Row],[Order Date]])</f>
        <v>2026</v>
      </c>
      <c r="D2063" s="4" t="str">
        <f>"Q"&amp;ROUNDUP(MONTH(SalesDataTable[[#This Row],[Order Date]])/3,0)</f>
        <v>Q4</v>
      </c>
      <c r="E2063" s="4" t="str">
        <f>TEXT(SalesDataTable[[#This Row],[Order Date]],"MMM")</f>
        <v>Oct</v>
      </c>
      <c r="F2063" s="4" t="s">
        <v>11</v>
      </c>
      <c r="G2063" s="4" t="s">
        <v>52</v>
      </c>
      <c r="H2063" s="4" t="s">
        <v>2</v>
      </c>
      <c r="I2063" s="4" t="s">
        <v>3</v>
      </c>
      <c r="J2063" s="4" t="s">
        <v>4</v>
      </c>
      <c r="K2063" s="4" t="s">
        <v>30</v>
      </c>
      <c r="L2063" s="9">
        <v>1</v>
      </c>
      <c r="M2063" s="6">
        <v>103.48</v>
      </c>
      <c r="N2063" s="7">
        <v>0.1</v>
      </c>
      <c r="O2063" s="6">
        <v>51.33</v>
      </c>
      <c r="P2063" s="6">
        <f t="shared" si="128"/>
        <v>93.132000000000005</v>
      </c>
      <c r="Q2063" s="6">
        <f t="shared" si="129"/>
        <v>51.33</v>
      </c>
      <c r="R2063" s="6">
        <f t="shared" si="130"/>
        <v>41.802000000000007</v>
      </c>
      <c r="S2063" s="8">
        <f t="shared" si="131"/>
        <v>0.4488467980930293</v>
      </c>
      <c r="T2063" s="5">
        <f>YEAR(SalesDataTable[[#This Row],[Order Date]])</f>
        <v>2026</v>
      </c>
    </row>
    <row r="2064" spans="1:20" ht="15.6">
      <c r="A2064" s="2">
        <v>4147</v>
      </c>
      <c r="B2064" s="3">
        <v>46302</v>
      </c>
      <c r="C2064" s="13">
        <f>YEAR(SalesDataTable[[#This Row],[Order Date]])</f>
        <v>2026</v>
      </c>
      <c r="D2064" s="4" t="str">
        <f>"Q"&amp;ROUNDUP(MONTH(SalesDataTable[[#This Row],[Order Date]])/3,0)</f>
        <v>Q4</v>
      </c>
      <c r="E2064" s="4" t="str">
        <f>TEXT(SalesDataTable[[#This Row],[Order Date]],"MMM")</f>
        <v>Oct</v>
      </c>
      <c r="F2064" s="4" t="s">
        <v>6</v>
      </c>
      <c r="G2064" s="4" t="s">
        <v>43</v>
      </c>
      <c r="H2064" s="4" t="s">
        <v>19</v>
      </c>
      <c r="I2064" s="4" t="s">
        <v>3</v>
      </c>
      <c r="J2064" s="4" t="s">
        <v>4</v>
      </c>
      <c r="K2064" s="4" t="s">
        <v>26</v>
      </c>
      <c r="L2064" s="9">
        <v>3</v>
      </c>
      <c r="M2064" s="6">
        <v>40.770000000000003</v>
      </c>
      <c r="N2064" s="7">
        <v>0.05</v>
      </c>
      <c r="O2064" s="6">
        <v>16.68</v>
      </c>
      <c r="P2064" s="6">
        <f t="shared" si="128"/>
        <v>116.19449999999999</v>
      </c>
      <c r="Q2064" s="6">
        <f t="shared" si="129"/>
        <v>50.04</v>
      </c>
      <c r="R2064" s="6">
        <f t="shared" si="130"/>
        <v>66.154499999999985</v>
      </c>
      <c r="S2064" s="8">
        <f t="shared" si="131"/>
        <v>0.56934278300608021</v>
      </c>
      <c r="T2064" s="5">
        <f>YEAR(SalesDataTable[[#This Row],[Order Date]])</f>
        <v>2026</v>
      </c>
    </row>
    <row r="2065" spans="1:20" ht="15.6">
      <c r="A2065" s="2">
        <v>4164</v>
      </c>
      <c r="B2065" s="3">
        <v>46302</v>
      </c>
      <c r="C2065" s="13">
        <f>YEAR(SalesDataTable[[#This Row],[Order Date]])</f>
        <v>2026</v>
      </c>
      <c r="D2065" s="4" t="str">
        <f>"Q"&amp;ROUNDUP(MONTH(SalesDataTable[[#This Row],[Order Date]])/3,0)</f>
        <v>Q4</v>
      </c>
      <c r="E2065" s="4" t="str">
        <f>TEXT(SalesDataTable[[#This Row],[Order Date]],"MMM")</f>
        <v>Oct</v>
      </c>
      <c r="F2065" s="4" t="s">
        <v>0</v>
      </c>
      <c r="G2065" s="4" t="s">
        <v>36</v>
      </c>
      <c r="H2065" s="4" t="s">
        <v>19</v>
      </c>
      <c r="I2065" s="4" t="s">
        <v>13</v>
      </c>
      <c r="J2065" s="4" t="s">
        <v>9</v>
      </c>
      <c r="K2065" s="4" t="s">
        <v>17</v>
      </c>
      <c r="L2065" s="9">
        <v>2</v>
      </c>
      <c r="M2065" s="6">
        <v>143.41999999999999</v>
      </c>
      <c r="N2065" s="7">
        <v>0</v>
      </c>
      <c r="O2065" s="6">
        <v>81.44</v>
      </c>
      <c r="P2065" s="6">
        <f t="shared" si="128"/>
        <v>286.83999999999997</v>
      </c>
      <c r="Q2065" s="6">
        <f t="shared" si="129"/>
        <v>162.88</v>
      </c>
      <c r="R2065" s="6">
        <f t="shared" si="130"/>
        <v>123.95999999999998</v>
      </c>
      <c r="S2065" s="8">
        <f t="shared" si="131"/>
        <v>0.43215730023706594</v>
      </c>
      <c r="T2065" s="5">
        <f>YEAR(SalesDataTable[[#This Row],[Order Date]])</f>
        <v>2026</v>
      </c>
    </row>
    <row r="2066" spans="1:20" ht="15.6">
      <c r="A2066" s="2">
        <v>4275</v>
      </c>
      <c r="B2066" s="3">
        <v>46302</v>
      </c>
      <c r="C2066" s="13">
        <f>YEAR(SalesDataTable[[#This Row],[Order Date]])</f>
        <v>2026</v>
      </c>
      <c r="D2066" s="4" t="str">
        <f>"Q"&amp;ROUNDUP(MONTH(SalesDataTable[[#This Row],[Order Date]])/3,0)</f>
        <v>Q4</v>
      </c>
      <c r="E2066" s="4" t="str">
        <f>TEXT(SalesDataTable[[#This Row],[Order Date]],"MMM")</f>
        <v>Oct</v>
      </c>
      <c r="F2066" s="4" t="s">
        <v>20</v>
      </c>
      <c r="G2066" s="4" t="s">
        <v>31</v>
      </c>
      <c r="H2066" s="4" t="s">
        <v>28</v>
      </c>
      <c r="I2066" s="4" t="s">
        <v>3</v>
      </c>
      <c r="J2066" s="4" t="s">
        <v>4</v>
      </c>
      <c r="K2066" s="4" t="s">
        <v>22</v>
      </c>
      <c r="L2066" s="9">
        <v>1</v>
      </c>
      <c r="M2066" s="6">
        <v>49.56</v>
      </c>
      <c r="N2066" s="7">
        <v>0.05</v>
      </c>
      <c r="O2066" s="6">
        <v>22.88</v>
      </c>
      <c r="P2066" s="6">
        <f t="shared" si="128"/>
        <v>47.082000000000001</v>
      </c>
      <c r="Q2066" s="6">
        <f t="shared" si="129"/>
        <v>22.88</v>
      </c>
      <c r="R2066" s="6">
        <f t="shared" si="130"/>
        <v>24.202000000000002</v>
      </c>
      <c r="S2066" s="8">
        <f t="shared" si="131"/>
        <v>0.51403933562720361</v>
      </c>
      <c r="T2066" s="5">
        <f>YEAR(SalesDataTable[[#This Row],[Order Date]])</f>
        <v>2026</v>
      </c>
    </row>
    <row r="2067" spans="1:20" ht="15.6">
      <c r="A2067" s="2">
        <v>5062</v>
      </c>
      <c r="B2067" s="3">
        <v>46302</v>
      </c>
      <c r="C2067" s="13">
        <f>YEAR(SalesDataTable[[#This Row],[Order Date]])</f>
        <v>2026</v>
      </c>
      <c r="D2067" s="4" t="str">
        <f>"Q"&amp;ROUNDUP(MONTH(SalesDataTable[[#This Row],[Order Date]])/3,0)</f>
        <v>Q4</v>
      </c>
      <c r="E2067" s="4" t="str">
        <f>TEXT(SalesDataTable[[#This Row],[Order Date]],"MMM")</f>
        <v>Oct</v>
      </c>
      <c r="F2067" s="4" t="s">
        <v>6</v>
      </c>
      <c r="G2067" s="4" t="s">
        <v>43</v>
      </c>
      <c r="H2067" s="4" t="s">
        <v>2</v>
      </c>
      <c r="I2067" s="4" t="s">
        <v>3</v>
      </c>
      <c r="J2067" s="4" t="s">
        <v>14</v>
      </c>
      <c r="K2067" s="4" t="s">
        <v>44</v>
      </c>
      <c r="L2067" s="9">
        <v>4</v>
      </c>
      <c r="M2067" s="6">
        <v>131.05000000000001</v>
      </c>
      <c r="N2067" s="7">
        <v>0</v>
      </c>
      <c r="O2067" s="6">
        <v>67.37</v>
      </c>
      <c r="P2067" s="6">
        <f t="shared" si="128"/>
        <v>524.20000000000005</v>
      </c>
      <c r="Q2067" s="6">
        <f t="shared" si="129"/>
        <v>269.48</v>
      </c>
      <c r="R2067" s="6">
        <f t="shared" si="130"/>
        <v>254.72000000000003</v>
      </c>
      <c r="S2067" s="8">
        <f t="shared" si="131"/>
        <v>0.48592140404425793</v>
      </c>
      <c r="T2067" s="5">
        <f>YEAR(SalesDataTable[[#This Row],[Order Date]])</f>
        <v>2026</v>
      </c>
    </row>
    <row r="2068" spans="1:20" ht="15.6">
      <c r="A2068" s="2">
        <v>1126</v>
      </c>
      <c r="B2068" s="3">
        <v>46303</v>
      </c>
      <c r="C2068" s="13">
        <f>YEAR(SalesDataTable[[#This Row],[Order Date]])</f>
        <v>2026</v>
      </c>
      <c r="D2068" s="4" t="str">
        <f>"Q"&amp;ROUNDUP(MONTH(SalesDataTable[[#This Row],[Order Date]])/3,0)</f>
        <v>Q4</v>
      </c>
      <c r="E2068" s="4" t="str">
        <f>TEXT(SalesDataTable[[#This Row],[Order Date]],"MMM")</f>
        <v>Oct</v>
      </c>
      <c r="F2068" s="4" t="s">
        <v>0</v>
      </c>
      <c r="G2068" s="4" t="s">
        <v>36</v>
      </c>
      <c r="H2068" s="4" t="s">
        <v>2</v>
      </c>
      <c r="I2068" s="4" t="s">
        <v>16</v>
      </c>
      <c r="J2068" s="4" t="s">
        <v>4</v>
      </c>
      <c r="K2068" s="4" t="s">
        <v>22</v>
      </c>
      <c r="L2068" s="9">
        <v>1</v>
      </c>
      <c r="M2068" s="6">
        <v>51.35</v>
      </c>
      <c r="N2068" s="7">
        <v>0</v>
      </c>
      <c r="O2068" s="6">
        <v>22.98</v>
      </c>
      <c r="P2068" s="6">
        <f t="shared" si="128"/>
        <v>51.35</v>
      </c>
      <c r="Q2068" s="6">
        <f t="shared" si="129"/>
        <v>22.98</v>
      </c>
      <c r="R2068" s="6">
        <f t="shared" si="130"/>
        <v>28.37</v>
      </c>
      <c r="S2068" s="8">
        <f t="shared" si="131"/>
        <v>0.55248296007789677</v>
      </c>
      <c r="T2068" s="5">
        <f>YEAR(SalesDataTable[[#This Row],[Order Date]])</f>
        <v>2026</v>
      </c>
    </row>
    <row r="2069" spans="1:20" ht="15.6">
      <c r="A2069" s="2">
        <v>1865</v>
      </c>
      <c r="B2069" s="3">
        <v>46303</v>
      </c>
      <c r="C2069" s="13">
        <f>YEAR(SalesDataTable[[#This Row],[Order Date]])</f>
        <v>2026</v>
      </c>
      <c r="D2069" s="4" t="str">
        <f>"Q"&amp;ROUNDUP(MONTH(SalesDataTable[[#This Row],[Order Date]])/3,0)</f>
        <v>Q4</v>
      </c>
      <c r="E2069" s="4" t="str">
        <f>TEXT(SalesDataTable[[#This Row],[Order Date]],"MMM")</f>
        <v>Oct</v>
      </c>
      <c r="F2069" s="4" t="s">
        <v>20</v>
      </c>
      <c r="G2069" s="4" t="s">
        <v>33</v>
      </c>
      <c r="H2069" s="4" t="s">
        <v>2</v>
      </c>
      <c r="I2069" s="4" t="s">
        <v>3</v>
      </c>
      <c r="J2069" s="4" t="s">
        <v>34</v>
      </c>
      <c r="K2069" s="4" t="s">
        <v>35</v>
      </c>
      <c r="L2069" s="9">
        <v>1</v>
      </c>
      <c r="M2069" s="6">
        <v>39.659999999999997</v>
      </c>
      <c r="N2069" s="7">
        <v>0</v>
      </c>
      <c r="O2069" s="6">
        <v>14.39</v>
      </c>
      <c r="P2069" s="6">
        <f t="shared" si="128"/>
        <v>39.659999999999997</v>
      </c>
      <c r="Q2069" s="6">
        <f t="shared" si="129"/>
        <v>14.39</v>
      </c>
      <c r="R2069" s="6">
        <f t="shared" si="130"/>
        <v>25.269999999999996</v>
      </c>
      <c r="S2069" s="8">
        <f t="shared" si="131"/>
        <v>0.63716591023701463</v>
      </c>
      <c r="T2069" s="5">
        <f>YEAR(SalesDataTable[[#This Row],[Order Date]])</f>
        <v>2026</v>
      </c>
    </row>
    <row r="2070" spans="1:20" ht="15.6">
      <c r="A2070" s="2">
        <v>2471</v>
      </c>
      <c r="B2070" s="3">
        <v>46303</v>
      </c>
      <c r="C2070" s="13">
        <f>YEAR(SalesDataTable[[#This Row],[Order Date]])</f>
        <v>2026</v>
      </c>
      <c r="D2070" s="4" t="str">
        <f>"Q"&amp;ROUNDUP(MONTH(SalesDataTable[[#This Row],[Order Date]])/3,0)</f>
        <v>Q4</v>
      </c>
      <c r="E2070" s="4" t="str">
        <f>TEXT(SalesDataTable[[#This Row],[Order Date]],"MMM")</f>
        <v>Oct</v>
      </c>
      <c r="F2070" s="4" t="s">
        <v>20</v>
      </c>
      <c r="G2070" s="4" t="s">
        <v>47</v>
      </c>
      <c r="H2070" s="4" t="s">
        <v>19</v>
      </c>
      <c r="I2070" s="4" t="s">
        <v>13</v>
      </c>
      <c r="J2070" s="4" t="s">
        <v>34</v>
      </c>
      <c r="K2070" s="4" t="s">
        <v>35</v>
      </c>
      <c r="L2070" s="9">
        <v>1</v>
      </c>
      <c r="M2070" s="6">
        <v>39.79</v>
      </c>
      <c r="N2070" s="7">
        <v>0</v>
      </c>
      <c r="O2070" s="6">
        <v>14.76</v>
      </c>
      <c r="P2070" s="6">
        <f t="shared" si="128"/>
        <v>39.79</v>
      </c>
      <c r="Q2070" s="6">
        <f t="shared" si="129"/>
        <v>14.76</v>
      </c>
      <c r="R2070" s="6">
        <f t="shared" si="130"/>
        <v>25.03</v>
      </c>
      <c r="S2070" s="8">
        <f t="shared" si="131"/>
        <v>0.62905252576024129</v>
      </c>
      <c r="T2070" s="5">
        <f>YEAR(SalesDataTable[[#This Row],[Order Date]])</f>
        <v>2026</v>
      </c>
    </row>
    <row r="2071" spans="1:20" ht="15.6">
      <c r="A2071" s="2">
        <v>3208</v>
      </c>
      <c r="B2071" s="3">
        <v>46303</v>
      </c>
      <c r="C2071" s="13">
        <f>YEAR(SalesDataTable[[#This Row],[Order Date]])</f>
        <v>2026</v>
      </c>
      <c r="D2071" s="4" t="str">
        <f>"Q"&amp;ROUNDUP(MONTH(SalesDataTable[[#This Row],[Order Date]])/3,0)</f>
        <v>Q4</v>
      </c>
      <c r="E2071" s="4" t="str">
        <f>TEXT(SalesDataTable[[#This Row],[Order Date]],"MMM")</f>
        <v>Oct</v>
      </c>
      <c r="F2071" s="4" t="s">
        <v>11</v>
      </c>
      <c r="G2071" s="4" t="s">
        <v>39</v>
      </c>
      <c r="H2071" s="4" t="s">
        <v>8</v>
      </c>
      <c r="I2071" s="4" t="s">
        <v>13</v>
      </c>
      <c r="J2071" s="4" t="s">
        <v>4</v>
      </c>
      <c r="K2071" s="4" t="s">
        <v>26</v>
      </c>
      <c r="L2071" s="9">
        <v>6</v>
      </c>
      <c r="M2071" s="6">
        <v>41.27</v>
      </c>
      <c r="N2071" s="7">
        <v>0.1</v>
      </c>
      <c r="O2071" s="6">
        <v>16.61</v>
      </c>
      <c r="P2071" s="6">
        <f t="shared" si="128"/>
        <v>222.858</v>
      </c>
      <c r="Q2071" s="6">
        <f t="shared" si="129"/>
        <v>99.66</v>
      </c>
      <c r="R2071" s="6">
        <f t="shared" si="130"/>
        <v>123.19800000000001</v>
      </c>
      <c r="S2071" s="8">
        <f t="shared" si="131"/>
        <v>0.55280941227149127</v>
      </c>
      <c r="T2071" s="5">
        <f>YEAR(SalesDataTable[[#This Row],[Order Date]])</f>
        <v>2026</v>
      </c>
    </row>
    <row r="2072" spans="1:20" ht="15.6">
      <c r="A2072" s="2">
        <v>4285</v>
      </c>
      <c r="B2072" s="3">
        <v>46303</v>
      </c>
      <c r="C2072" s="13">
        <f>YEAR(SalesDataTable[[#This Row],[Order Date]])</f>
        <v>2026</v>
      </c>
      <c r="D2072" s="4" t="str">
        <f>"Q"&amp;ROUNDUP(MONTH(SalesDataTable[[#This Row],[Order Date]])/3,0)</f>
        <v>Q4</v>
      </c>
      <c r="E2072" s="4" t="str">
        <f>TEXT(SalesDataTable[[#This Row],[Order Date]],"MMM")</f>
        <v>Oct</v>
      </c>
      <c r="F2072" s="4" t="s">
        <v>20</v>
      </c>
      <c r="G2072" s="4" t="s">
        <v>21</v>
      </c>
      <c r="H2072" s="4" t="s">
        <v>2</v>
      </c>
      <c r="I2072" s="4" t="s">
        <v>3</v>
      </c>
      <c r="J2072" s="4" t="s">
        <v>9</v>
      </c>
      <c r="K2072" s="4" t="s">
        <v>10</v>
      </c>
      <c r="L2072" s="9">
        <v>1</v>
      </c>
      <c r="M2072" s="6">
        <v>93.39</v>
      </c>
      <c r="N2072" s="7">
        <v>0</v>
      </c>
      <c r="O2072" s="6">
        <v>45.98</v>
      </c>
      <c r="P2072" s="6">
        <f t="shared" si="128"/>
        <v>93.39</v>
      </c>
      <c r="Q2072" s="6">
        <f t="shared" si="129"/>
        <v>45.98</v>
      </c>
      <c r="R2072" s="6">
        <f t="shared" si="130"/>
        <v>47.410000000000004</v>
      </c>
      <c r="S2072" s="8">
        <f t="shared" si="131"/>
        <v>0.50765606595995294</v>
      </c>
      <c r="T2072" s="5">
        <f>YEAR(SalesDataTable[[#This Row],[Order Date]])</f>
        <v>2026</v>
      </c>
    </row>
    <row r="2073" spans="1:20" ht="15.6">
      <c r="A2073" s="2">
        <v>261</v>
      </c>
      <c r="B2073" s="3">
        <v>46304</v>
      </c>
      <c r="C2073" s="13">
        <f>YEAR(SalesDataTable[[#This Row],[Order Date]])</f>
        <v>2026</v>
      </c>
      <c r="D2073" s="4" t="str">
        <f>"Q"&amp;ROUNDUP(MONTH(SalesDataTable[[#This Row],[Order Date]])/3,0)</f>
        <v>Q4</v>
      </c>
      <c r="E2073" s="4" t="str">
        <f>TEXT(SalesDataTable[[#This Row],[Order Date]],"MMM")</f>
        <v>Oct</v>
      </c>
      <c r="F2073" s="4" t="s">
        <v>11</v>
      </c>
      <c r="G2073" s="4" t="s">
        <v>18</v>
      </c>
      <c r="H2073" s="4" t="s">
        <v>2</v>
      </c>
      <c r="I2073" s="4" t="s">
        <v>16</v>
      </c>
      <c r="J2073" s="4" t="s">
        <v>23</v>
      </c>
      <c r="K2073" s="4" t="s">
        <v>24</v>
      </c>
      <c r="L2073" s="9">
        <v>1</v>
      </c>
      <c r="M2073" s="6">
        <v>336.56</v>
      </c>
      <c r="N2073" s="7">
        <v>0</v>
      </c>
      <c r="O2073" s="6">
        <v>189.74</v>
      </c>
      <c r="P2073" s="6">
        <f t="shared" si="128"/>
        <v>336.56</v>
      </c>
      <c r="Q2073" s="6">
        <f t="shared" si="129"/>
        <v>189.74</v>
      </c>
      <c r="R2073" s="6">
        <f t="shared" si="130"/>
        <v>146.82</v>
      </c>
      <c r="S2073" s="8">
        <f t="shared" si="131"/>
        <v>0.43623722367482765</v>
      </c>
      <c r="T2073" s="5">
        <f>YEAR(SalesDataTable[[#This Row],[Order Date]])</f>
        <v>2026</v>
      </c>
    </row>
    <row r="2074" spans="1:20" ht="15.6">
      <c r="A2074" s="2">
        <v>291</v>
      </c>
      <c r="B2074" s="3">
        <v>46304</v>
      </c>
      <c r="C2074" s="13">
        <f>YEAR(SalesDataTable[[#This Row],[Order Date]])</f>
        <v>2026</v>
      </c>
      <c r="D2074" s="4" t="str">
        <f>"Q"&amp;ROUNDUP(MONTH(SalesDataTable[[#This Row],[Order Date]])/3,0)</f>
        <v>Q4</v>
      </c>
      <c r="E2074" s="4" t="str">
        <f>TEXT(SalesDataTable[[#This Row],[Order Date]],"MMM")</f>
        <v>Oct</v>
      </c>
      <c r="F2074" s="4" t="s">
        <v>11</v>
      </c>
      <c r="G2074" s="4" t="s">
        <v>12</v>
      </c>
      <c r="H2074" s="4" t="s">
        <v>2</v>
      </c>
      <c r="I2074" s="4" t="s">
        <v>13</v>
      </c>
      <c r="J2074" s="4" t="s">
        <v>14</v>
      </c>
      <c r="K2074" s="4" t="s">
        <v>44</v>
      </c>
      <c r="L2074" s="9">
        <v>2</v>
      </c>
      <c r="M2074" s="6">
        <v>132.47999999999999</v>
      </c>
      <c r="N2074" s="7">
        <v>0.1</v>
      </c>
      <c r="O2074" s="6">
        <v>67.48</v>
      </c>
      <c r="P2074" s="6">
        <f t="shared" si="128"/>
        <v>238.464</v>
      </c>
      <c r="Q2074" s="6">
        <f t="shared" si="129"/>
        <v>134.96</v>
      </c>
      <c r="R2074" s="6">
        <f t="shared" si="130"/>
        <v>103.50399999999999</v>
      </c>
      <c r="S2074" s="8">
        <f t="shared" si="131"/>
        <v>0.43404455179817497</v>
      </c>
      <c r="T2074" s="5">
        <f>YEAR(SalesDataTable[[#This Row],[Order Date]])</f>
        <v>2026</v>
      </c>
    </row>
    <row r="2075" spans="1:20" ht="15.6">
      <c r="A2075" s="2">
        <v>670</v>
      </c>
      <c r="B2075" s="3">
        <v>46304</v>
      </c>
      <c r="C2075" s="13">
        <f>YEAR(SalesDataTable[[#This Row],[Order Date]])</f>
        <v>2026</v>
      </c>
      <c r="D2075" s="4" t="str">
        <f>"Q"&amp;ROUNDUP(MONTH(SalesDataTable[[#This Row],[Order Date]])/3,0)</f>
        <v>Q4</v>
      </c>
      <c r="E2075" s="4" t="str">
        <f>TEXT(SalesDataTable[[#This Row],[Order Date]],"MMM")</f>
        <v>Oct</v>
      </c>
      <c r="F2075" s="4" t="s">
        <v>6</v>
      </c>
      <c r="G2075" s="4" t="s">
        <v>49</v>
      </c>
      <c r="H2075" s="4" t="s">
        <v>19</v>
      </c>
      <c r="I2075" s="4" t="s">
        <v>3</v>
      </c>
      <c r="J2075" s="4" t="s">
        <v>9</v>
      </c>
      <c r="K2075" s="4" t="s">
        <v>10</v>
      </c>
      <c r="L2075" s="9">
        <v>1</v>
      </c>
      <c r="M2075" s="6">
        <v>92.59</v>
      </c>
      <c r="N2075" s="7">
        <v>0</v>
      </c>
      <c r="O2075" s="6">
        <v>44.46</v>
      </c>
      <c r="P2075" s="6">
        <f t="shared" si="128"/>
        <v>92.59</v>
      </c>
      <c r="Q2075" s="6">
        <f t="shared" si="129"/>
        <v>44.46</v>
      </c>
      <c r="R2075" s="6">
        <f t="shared" si="130"/>
        <v>48.13</v>
      </c>
      <c r="S2075" s="8">
        <f t="shared" si="131"/>
        <v>0.51981855491953777</v>
      </c>
      <c r="T2075" s="5">
        <f>YEAR(SalesDataTable[[#This Row],[Order Date]])</f>
        <v>2026</v>
      </c>
    </row>
    <row r="2076" spans="1:20" ht="15.6">
      <c r="A2076" s="2">
        <v>1306</v>
      </c>
      <c r="B2076" s="3">
        <v>46304</v>
      </c>
      <c r="C2076" s="13">
        <f>YEAR(SalesDataTable[[#This Row],[Order Date]])</f>
        <v>2026</v>
      </c>
      <c r="D2076" s="4" t="str">
        <f>"Q"&amp;ROUNDUP(MONTH(SalesDataTable[[#This Row],[Order Date]])/3,0)</f>
        <v>Q4</v>
      </c>
      <c r="E2076" s="4" t="str">
        <f>TEXT(SalesDataTable[[#This Row],[Order Date]],"MMM")</f>
        <v>Oct</v>
      </c>
      <c r="F2076" s="4" t="s">
        <v>20</v>
      </c>
      <c r="G2076" s="4" t="s">
        <v>33</v>
      </c>
      <c r="H2076" s="4" t="s">
        <v>19</v>
      </c>
      <c r="I2076" s="4" t="s">
        <v>16</v>
      </c>
      <c r="J2076" s="4" t="s">
        <v>34</v>
      </c>
      <c r="K2076" s="4" t="s">
        <v>42</v>
      </c>
      <c r="L2076" s="9">
        <v>1</v>
      </c>
      <c r="M2076" s="6">
        <v>35.450000000000003</v>
      </c>
      <c r="N2076" s="7">
        <v>0.05</v>
      </c>
      <c r="O2076" s="6">
        <v>14.23</v>
      </c>
      <c r="P2076" s="6">
        <f t="shared" si="128"/>
        <v>33.677500000000002</v>
      </c>
      <c r="Q2076" s="6">
        <f t="shared" si="129"/>
        <v>14.23</v>
      </c>
      <c r="R2076" s="6">
        <f t="shared" si="130"/>
        <v>19.447500000000002</v>
      </c>
      <c r="S2076" s="8">
        <f t="shared" si="131"/>
        <v>0.57746269764679681</v>
      </c>
      <c r="T2076" s="5">
        <f>YEAR(SalesDataTable[[#This Row],[Order Date]])</f>
        <v>2026</v>
      </c>
    </row>
    <row r="2077" spans="1:20" ht="15.6">
      <c r="A2077" s="2">
        <v>2400</v>
      </c>
      <c r="B2077" s="3">
        <v>46304</v>
      </c>
      <c r="C2077" s="13">
        <f>YEAR(SalesDataTable[[#This Row],[Order Date]])</f>
        <v>2026</v>
      </c>
      <c r="D2077" s="4" t="str">
        <f>"Q"&amp;ROUNDUP(MONTH(SalesDataTable[[#This Row],[Order Date]])/3,0)</f>
        <v>Q4</v>
      </c>
      <c r="E2077" s="4" t="str">
        <f>TEXT(SalesDataTable[[#This Row],[Order Date]],"MMM")</f>
        <v>Oct</v>
      </c>
      <c r="F2077" s="4" t="s">
        <v>11</v>
      </c>
      <c r="G2077" s="4" t="s">
        <v>12</v>
      </c>
      <c r="H2077" s="4" t="s">
        <v>2</v>
      </c>
      <c r="I2077" s="4" t="s">
        <v>13</v>
      </c>
      <c r="J2077" s="4" t="s">
        <v>9</v>
      </c>
      <c r="K2077" s="4" t="s">
        <v>10</v>
      </c>
      <c r="L2077" s="9">
        <v>2</v>
      </c>
      <c r="M2077" s="6">
        <v>93.83</v>
      </c>
      <c r="N2077" s="7">
        <v>0.1</v>
      </c>
      <c r="O2077" s="6">
        <v>44.27</v>
      </c>
      <c r="P2077" s="6">
        <f t="shared" si="128"/>
        <v>168.89400000000001</v>
      </c>
      <c r="Q2077" s="6">
        <f t="shared" si="129"/>
        <v>88.54</v>
      </c>
      <c r="R2077" s="6">
        <f t="shared" si="130"/>
        <v>80.353999999999999</v>
      </c>
      <c r="S2077" s="8">
        <f t="shared" si="131"/>
        <v>0.47576586498040191</v>
      </c>
      <c r="T2077" s="5">
        <f>YEAR(SalesDataTable[[#This Row],[Order Date]])</f>
        <v>2026</v>
      </c>
    </row>
    <row r="2078" spans="1:20" ht="15.6">
      <c r="A2078" s="2">
        <v>3816</v>
      </c>
      <c r="B2078" s="3">
        <v>46304</v>
      </c>
      <c r="C2078" s="13">
        <f>YEAR(SalesDataTable[[#This Row],[Order Date]])</f>
        <v>2026</v>
      </c>
      <c r="D2078" s="4" t="str">
        <f>"Q"&amp;ROUNDUP(MONTH(SalesDataTable[[#This Row],[Order Date]])/3,0)</f>
        <v>Q4</v>
      </c>
      <c r="E2078" s="4" t="str">
        <f>TEXT(SalesDataTable[[#This Row],[Order Date]],"MMM")</f>
        <v>Oct</v>
      </c>
      <c r="F2078" s="4" t="s">
        <v>6</v>
      </c>
      <c r="G2078" s="4" t="s">
        <v>43</v>
      </c>
      <c r="H2078" s="4" t="s">
        <v>2</v>
      </c>
      <c r="I2078" s="4" t="s">
        <v>13</v>
      </c>
      <c r="J2078" s="4" t="s">
        <v>34</v>
      </c>
      <c r="K2078" s="4" t="s">
        <v>42</v>
      </c>
      <c r="L2078" s="9">
        <v>1</v>
      </c>
      <c r="M2078" s="6">
        <v>36.32</v>
      </c>
      <c r="N2078" s="7">
        <v>0</v>
      </c>
      <c r="O2078" s="6">
        <v>13.6</v>
      </c>
      <c r="P2078" s="6">
        <f t="shared" si="128"/>
        <v>36.32</v>
      </c>
      <c r="Q2078" s="6">
        <f t="shared" si="129"/>
        <v>13.6</v>
      </c>
      <c r="R2078" s="6">
        <f t="shared" si="130"/>
        <v>22.72</v>
      </c>
      <c r="S2078" s="8">
        <f t="shared" si="131"/>
        <v>0.62555066079295152</v>
      </c>
      <c r="T2078" s="5">
        <f>YEAR(SalesDataTable[[#This Row],[Order Date]])</f>
        <v>2026</v>
      </c>
    </row>
    <row r="2079" spans="1:20" ht="15.6">
      <c r="A2079" s="2">
        <v>4038</v>
      </c>
      <c r="B2079" s="3">
        <v>46304</v>
      </c>
      <c r="C2079" s="13">
        <f>YEAR(SalesDataTable[[#This Row],[Order Date]])</f>
        <v>2026</v>
      </c>
      <c r="D2079" s="4" t="str">
        <f>"Q"&amp;ROUNDUP(MONTH(SalesDataTable[[#This Row],[Order Date]])/3,0)</f>
        <v>Q4</v>
      </c>
      <c r="E2079" s="4" t="str">
        <f>TEXT(SalesDataTable[[#This Row],[Order Date]],"MMM")</f>
        <v>Oct</v>
      </c>
      <c r="F2079" s="4" t="s">
        <v>0</v>
      </c>
      <c r="G2079" s="4" t="s">
        <v>50</v>
      </c>
      <c r="H2079" s="4" t="s">
        <v>2</v>
      </c>
      <c r="I2079" s="4" t="s">
        <v>3</v>
      </c>
      <c r="J2079" s="4" t="s">
        <v>34</v>
      </c>
      <c r="K2079" s="4" t="s">
        <v>38</v>
      </c>
      <c r="L2079" s="9">
        <v>2</v>
      </c>
      <c r="M2079" s="6">
        <v>125.56</v>
      </c>
      <c r="N2079" s="7">
        <v>0.1</v>
      </c>
      <c r="O2079" s="6">
        <v>67.260000000000005</v>
      </c>
      <c r="P2079" s="6">
        <f t="shared" si="128"/>
        <v>226.00800000000001</v>
      </c>
      <c r="Q2079" s="6">
        <f t="shared" si="129"/>
        <v>134.52000000000001</v>
      </c>
      <c r="R2079" s="6">
        <f t="shared" si="130"/>
        <v>91.488</v>
      </c>
      <c r="S2079" s="8">
        <f t="shared" si="131"/>
        <v>0.40479983009450993</v>
      </c>
      <c r="T2079" s="5">
        <f>YEAR(SalesDataTable[[#This Row],[Order Date]])</f>
        <v>2026</v>
      </c>
    </row>
    <row r="2080" spans="1:20" ht="15.6">
      <c r="A2080" s="2">
        <v>4686</v>
      </c>
      <c r="B2080" s="3">
        <v>46304</v>
      </c>
      <c r="C2080" s="13">
        <f>YEAR(SalesDataTable[[#This Row],[Order Date]])</f>
        <v>2026</v>
      </c>
      <c r="D2080" s="4" t="str">
        <f>"Q"&amp;ROUNDUP(MONTH(SalesDataTable[[#This Row],[Order Date]])/3,0)</f>
        <v>Q4</v>
      </c>
      <c r="E2080" s="4" t="str">
        <f>TEXT(SalesDataTable[[#This Row],[Order Date]],"MMM")</f>
        <v>Oct</v>
      </c>
      <c r="F2080" s="4" t="s">
        <v>0</v>
      </c>
      <c r="G2080" s="4" t="s">
        <v>50</v>
      </c>
      <c r="H2080" s="4" t="s">
        <v>28</v>
      </c>
      <c r="I2080" s="4" t="s">
        <v>13</v>
      </c>
      <c r="J2080" s="4" t="s">
        <v>23</v>
      </c>
      <c r="K2080" s="4" t="s">
        <v>51</v>
      </c>
      <c r="L2080" s="9">
        <v>2</v>
      </c>
      <c r="M2080" s="6">
        <v>124.91</v>
      </c>
      <c r="N2080" s="7">
        <v>0</v>
      </c>
      <c r="O2080" s="6">
        <v>60.33</v>
      </c>
      <c r="P2080" s="6">
        <f t="shared" si="128"/>
        <v>249.82</v>
      </c>
      <c r="Q2080" s="6">
        <f t="shared" si="129"/>
        <v>120.66</v>
      </c>
      <c r="R2080" s="6">
        <f t="shared" si="130"/>
        <v>129.16</v>
      </c>
      <c r="S2080" s="8">
        <f t="shared" si="131"/>
        <v>0.51701224881914976</v>
      </c>
      <c r="T2080" s="5">
        <f>YEAR(SalesDataTable[[#This Row],[Order Date]])</f>
        <v>2026</v>
      </c>
    </row>
    <row r="2081" spans="1:20" ht="15.6">
      <c r="A2081" s="2">
        <v>5076</v>
      </c>
      <c r="B2081" s="3">
        <v>46304</v>
      </c>
      <c r="C2081" s="13">
        <f>YEAR(SalesDataTable[[#This Row],[Order Date]])</f>
        <v>2026</v>
      </c>
      <c r="D2081" s="4" t="str">
        <f>"Q"&amp;ROUNDUP(MONTH(SalesDataTable[[#This Row],[Order Date]])/3,0)</f>
        <v>Q4</v>
      </c>
      <c r="E2081" s="4" t="str">
        <f>TEXT(SalesDataTable[[#This Row],[Order Date]],"MMM")</f>
        <v>Oct</v>
      </c>
      <c r="F2081" s="4" t="s">
        <v>6</v>
      </c>
      <c r="G2081" s="4" t="s">
        <v>43</v>
      </c>
      <c r="H2081" s="4" t="s">
        <v>2</v>
      </c>
      <c r="I2081" s="4" t="s">
        <v>13</v>
      </c>
      <c r="J2081" s="4" t="s">
        <v>23</v>
      </c>
      <c r="K2081" s="4" t="s">
        <v>29</v>
      </c>
      <c r="L2081" s="9">
        <v>1</v>
      </c>
      <c r="M2081" s="6">
        <v>199.32</v>
      </c>
      <c r="N2081" s="7">
        <v>0</v>
      </c>
      <c r="O2081" s="6">
        <v>103.83</v>
      </c>
      <c r="P2081" s="6">
        <f t="shared" si="128"/>
        <v>199.32</v>
      </c>
      <c r="Q2081" s="6">
        <f t="shared" si="129"/>
        <v>103.83</v>
      </c>
      <c r="R2081" s="6">
        <f t="shared" si="130"/>
        <v>95.49</v>
      </c>
      <c r="S2081" s="8">
        <f t="shared" si="131"/>
        <v>0.4790788681517158</v>
      </c>
      <c r="T2081" s="5">
        <f>YEAR(SalesDataTable[[#This Row],[Order Date]])</f>
        <v>2026</v>
      </c>
    </row>
    <row r="2082" spans="1:20" ht="15.6">
      <c r="A2082" s="2">
        <v>1339</v>
      </c>
      <c r="B2082" s="3">
        <v>46305</v>
      </c>
      <c r="C2082" s="13">
        <f>YEAR(SalesDataTable[[#This Row],[Order Date]])</f>
        <v>2026</v>
      </c>
      <c r="D2082" s="4" t="str">
        <f>"Q"&amp;ROUNDUP(MONTH(SalesDataTable[[#This Row],[Order Date]])/3,0)</f>
        <v>Q4</v>
      </c>
      <c r="E2082" s="4" t="str">
        <f>TEXT(SalesDataTable[[#This Row],[Order Date]],"MMM")</f>
        <v>Oct</v>
      </c>
      <c r="F2082" s="4" t="s">
        <v>6</v>
      </c>
      <c r="G2082" s="4" t="s">
        <v>41</v>
      </c>
      <c r="H2082" s="4" t="s">
        <v>2</v>
      </c>
      <c r="I2082" s="4" t="s">
        <v>3</v>
      </c>
      <c r="J2082" s="4" t="s">
        <v>23</v>
      </c>
      <c r="K2082" s="4" t="s">
        <v>24</v>
      </c>
      <c r="L2082" s="9">
        <v>4</v>
      </c>
      <c r="M2082" s="6">
        <v>337.38</v>
      </c>
      <c r="N2082" s="7">
        <v>0.05</v>
      </c>
      <c r="O2082" s="6">
        <v>194.94</v>
      </c>
      <c r="P2082" s="6">
        <f t="shared" si="128"/>
        <v>1282.0439999999999</v>
      </c>
      <c r="Q2082" s="6">
        <f t="shared" si="129"/>
        <v>779.76</v>
      </c>
      <c r="R2082" s="6">
        <f t="shared" si="130"/>
        <v>502.28399999999988</v>
      </c>
      <c r="S2082" s="8">
        <f t="shared" si="131"/>
        <v>0.39178374533167343</v>
      </c>
      <c r="T2082" s="5">
        <f>YEAR(SalesDataTable[[#This Row],[Order Date]])</f>
        <v>2026</v>
      </c>
    </row>
    <row r="2083" spans="1:20" ht="15.6">
      <c r="A2083" s="2">
        <v>1884</v>
      </c>
      <c r="B2083" s="3">
        <v>46305</v>
      </c>
      <c r="C2083" s="13">
        <f>YEAR(SalesDataTable[[#This Row],[Order Date]])</f>
        <v>2026</v>
      </c>
      <c r="D2083" s="4" t="str">
        <f>"Q"&amp;ROUNDUP(MONTH(SalesDataTable[[#This Row],[Order Date]])/3,0)</f>
        <v>Q4</v>
      </c>
      <c r="E2083" s="4" t="str">
        <f>TEXT(SalesDataTable[[#This Row],[Order Date]],"MMM")</f>
        <v>Oct</v>
      </c>
      <c r="F2083" s="4" t="s">
        <v>11</v>
      </c>
      <c r="G2083" s="4" t="s">
        <v>12</v>
      </c>
      <c r="H2083" s="4" t="s">
        <v>2</v>
      </c>
      <c r="I2083" s="4" t="s">
        <v>16</v>
      </c>
      <c r="J2083" s="4" t="s">
        <v>23</v>
      </c>
      <c r="K2083" s="4" t="s">
        <v>40</v>
      </c>
      <c r="L2083" s="9">
        <v>3</v>
      </c>
      <c r="M2083" s="6">
        <v>82.18</v>
      </c>
      <c r="N2083" s="7">
        <v>0.1</v>
      </c>
      <c r="O2083" s="6">
        <v>39.82</v>
      </c>
      <c r="P2083" s="6">
        <f t="shared" si="128"/>
        <v>221.88600000000002</v>
      </c>
      <c r="Q2083" s="6">
        <f t="shared" si="129"/>
        <v>119.46000000000001</v>
      </c>
      <c r="R2083" s="6">
        <f t="shared" si="130"/>
        <v>102.42600000000002</v>
      </c>
      <c r="S2083" s="8">
        <f t="shared" si="131"/>
        <v>0.46161542413671885</v>
      </c>
      <c r="T2083" s="5">
        <f>YEAR(SalesDataTable[[#This Row],[Order Date]])</f>
        <v>2026</v>
      </c>
    </row>
    <row r="2084" spans="1:20" ht="15.6">
      <c r="A2084" s="2">
        <v>3568</v>
      </c>
      <c r="B2084" s="3">
        <v>46305</v>
      </c>
      <c r="C2084" s="13">
        <f>YEAR(SalesDataTable[[#This Row],[Order Date]])</f>
        <v>2026</v>
      </c>
      <c r="D2084" s="4" t="str">
        <f>"Q"&amp;ROUNDUP(MONTH(SalesDataTable[[#This Row],[Order Date]])/3,0)</f>
        <v>Q4</v>
      </c>
      <c r="E2084" s="4" t="str">
        <f>TEXT(SalesDataTable[[#This Row],[Order Date]],"MMM")</f>
        <v>Oct</v>
      </c>
      <c r="F2084" s="4" t="s">
        <v>0</v>
      </c>
      <c r="G2084" s="4" t="s">
        <v>50</v>
      </c>
      <c r="H2084" s="4" t="s">
        <v>8</v>
      </c>
      <c r="I2084" s="4" t="s">
        <v>13</v>
      </c>
      <c r="J2084" s="4" t="s">
        <v>9</v>
      </c>
      <c r="K2084" s="4" t="s">
        <v>46</v>
      </c>
      <c r="L2084" s="9">
        <v>15</v>
      </c>
      <c r="M2084" s="6">
        <v>70.25</v>
      </c>
      <c r="N2084" s="7">
        <v>0.1</v>
      </c>
      <c r="O2084" s="6">
        <v>32.19</v>
      </c>
      <c r="P2084" s="6">
        <f t="shared" si="128"/>
        <v>948.375</v>
      </c>
      <c r="Q2084" s="6">
        <f t="shared" si="129"/>
        <v>482.84999999999997</v>
      </c>
      <c r="R2084" s="6">
        <f t="shared" si="130"/>
        <v>465.52500000000003</v>
      </c>
      <c r="S2084" s="8">
        <f t="shared" si="131"/>
        <v>0.49086595492289448</v>
      </c>
      <c r="T2084" s="5">
        <f>YEAR(SalesDataTable[[#This Row],[Order Date]])</f>
        <v>2026</v>
      </c>
    </row>
    <row r="2085" spans="1:20" ht="15.6">
      <c r="A2085" s="2">
        <v>4171</v>
      </c>
      <c r="B2085" s="3">
        <v>46305</v>
      </c>
      <c r="C2085" s="13">
        <f>YEAR(SalesDataTable[[#This Row],[Order Date]])</f>
        <v>2026</v>
      </c>
      <c r="D2085" s="4" t="str">
        <f>"Q"&amp;ROUNDUP(MONTH(SalesDataTable[[#This Row],[Order Date]])/3,0)</f>
        <v>Q4</v>
      </c>
      <c r="E2085" s="4" t="str">
        <f>TEXT(SalesDataTable[[#This Row],[Order Date]],"MMM")</f>
        <v>Oct</v>
      </c>
      <c r="F2085" s="4" t="s">
        <v>20</v>
      </c>
      <c r="G2085" s="4" t="s">
        <v>31</v>
      </c>
      <c r="H2085" s="4" t="s">
        <v>19</v>
      </c>
      <c r="I2085" s="4" t="s">
        <v>13</v>
      </c>
      <c r="J2085" s="4" t="s">
        <v>14</v>
      </c>
      <c r="K2085" s="4" t="s">
        <v>15</v>
      </c>
      <c r="L2085" s="9">
        <v>2</v>
      </c>
      <c r="M2085" s="6">
        <v>35.36</v>
      </c>
      <c r="N2085" s="7">
        <v>0</v>
      </c>
      <c r="O2085" s="6">
        <v>13.49</v>
      </c>
      <c r="P2085" s="6">
        <f t="shared" si="128"/>
        <v>70.72</v>
      </c>
      <c r="Q2085" s="6">
        <f t="shared" si="129"/>
        <v>26.98</v>
      </c>
      <c r="R2085" s="6">
        <f t="shared" si="130"/>
        <v>43.739999999999995</v>
      </c>
      <c r="S2085" s="8">
        <f t="shared" si="131"/>
        <v>0.61849547511312208</v>
      </c>
      <c r="T2085" s="5">
        <f>YEAR(SalesDataTable[[#This Row],[Order Date]])</f>
        <v>2026</v>
      </c>
    </row>
    <row r="2086" spans="1:20" ht="15.6">
      <c r="A2086" s="2">
        <v>4477</v>
      </c>
      <c r="B2086" s="3">
        <v>46305</v>
      </c>
      <c r="C2086" s="13">
        <f>YEAR(SalesDataTable[[#This Row],[Order Date]])</f>
        <v>2026</v>
      </c>
      <c r="D2086" s="4" t="str">
        <f>"Q"&amp;ROUNDUP(MONTH(SalesDataTable[[#This Row],[Order Date]])/3,0)</f>
        <v>Q4</v>
      </c>
      <c r="E2086" s="4" t="str">
        <f>TEXT(SalesDataTable[[#This Row],[Order Date]],"MMM")</f>
        <v>Oct</v>
      </c>
      <c r="F2086" s="4" t="s">
        <v>11</v>
      </c>
      <c r="G2086" s="4" t="s">
        <v>25</v>
      </c>
      <c r="H2086" s="4" t="s">
        <v>19</v>
      </c>
      <c r="I2086" s="4" t="s">
        <v>13</v>
      </c>
      <c r="J2086" s="4" t="s">
        <v>14</v>
      </c>
      <c r="K2086" s="4" t="s">
        <v>32</v>
      </c>
      <c r="L2086" s="9">
        <v>1</v>
      </c>
      <c r="M2086" s="6">
        <v>46.01</v>
      </c>
      <c r="N2086" s="7">
        <v>0</v>
      </c>
      <c r="O2086" s="6">
        <v>18.239999999999998</v>
      </c>
      <c r="P2086" s="6">
        <f t="shared" si="128"/>
        <v>46.01</v>
      </c>
      <c r="Q2086" s="6">
        <f t="shared" si="129"/>
        <v>18.239999999999998</v>
      </c>
      <c r="R2086" s="6">
        <f t="shared" si="130"/>
        <v>27.77</v>
      </c>
      <c r="S2086" s="8">
        <f t="shared" si="131"/>
        <v>0.6035644425124973</v>
      </c>
      <c r="T2086" s="5">
        <f>YEAR(SalesDataTable[[#This Row],[Order Date]])</f>
        <v>2026</v>
      </c>
    </row>
    <row r="2087" spans="1:20" ht="15.6">
      <c r="A2087" s="2">
        <v>3368</v>
      </c>
      <c r="B2087" s="3">
        <v>46306</v>
      </c>
      <c r="C2087" s="13">
        <f>YEAR(SalesDataTable[[#This Row],[Order Date]])</f>
        <v>2026</v>
      </c>
      <c r="D2087" s="4" t="str">
        <f>"Q"&amp;ROUNDUP(MONTH(SalesDataTable[[#This Row],[Order Date]])/3,0)</f>
        <v>Q4</v>
      </c>
      <c r="E2087" s="4" t="str">
        <f>TEXT(SalesDataTable[[#This Row],[Order Date]],"MMM")</f>
        <v>Oct</v>
      </c>
      <c r="F2087" s="4" t="s">
        <v>0</v>
      </c>
      <c r="G2087" s="4" t="s">
        <v>36</v>
      </c>
      <c r="H2087" s="4" t="s">
        <v>2</v>
      </c>
      <c r="I2087" s="4" t="s">
        <v>3</v>
      </c>
      <c r="J2087" s="4" t="s">
        <v>9</v>
      </c>
      <c r="K2087" s="4" t="s">
        <v>10</v>
      </c>
      <c r="L2087" s="9">
        <v>1</v>
      </c>
      <c r="M2087" s="6">
        <v>89.88</v>
      </c>
      <c r="N2087" s="7">
        <v>0</v>
      </c>
      <c r="O2087" s="6">
        <v>46.15</v>
      </c>
      <c r="P2087" s="6">
        <f t="shared" si="128"/>
        <v>89.88</v>
      </c>
      <c r="Q2087" s="6">
        <f t="shared" si="129"/>
        <v>46.15</v>
      </c>
      <c r="R2087" s="6">
        <f t="shared" si="130"/>
        <v>43.73</v>
      </c>
      <c r="S2087" s="8">
        <f t="shared" si="131"/>
        <v>0.48653760569648419</v>
      </c>
      <c r="T2087" s="5">
        <f>YEAR(SalesDataTable[[#This Row],[Order Date]])</f>
        <v>2026</v>
      </c>
    </row>
    <row r="2088" spans="1:20" ht="15.6">
      <c r="A2088" s="2">
        <v>3566</v>
      </c>
      <c r="B2088" s="3">
        <v>46306</v>
      </c>
      <c r="C2088" s="13">
        <f>YEAR(SalesDataTable[[#This Row],[Order Date]])</f>
        <v>2026</v>
      </c>
      <c r="D2088" s="4" t="str">
        <f>"Q"&amp;ROUNDUP(MONTH(SalesDataTable[[#This Row],[Order Date]])/3,0)</f>
        <v>Q4</v>
      </c>
      <c r="E2088" s="4" t="str">
        <f>TEXT(SalesDataTable[[#This Row],[Order Date]],"MMM")</f>
        <v>Oct</v>
      </c>
      <c r="F2088" s="4" t="s">
        <v>6</v>
      </c>
      <c r="G2088" s="4" t="s">
        <v>43</v>
      </c>
      <c r="H2088" s="4" t="s">
        <v>2</v>
      </c>
      <c r="I2088" s="4" t="s">
        <v>13</v>
      </c>
      <c r="J2088" s="4" t="s">
        <v>34</v>
      </c>
      <c r="K2088" s="4" t="s">
        <v>35</v>
      </c>
      <c r="L2088" s="9">
        <v>1</v>
      </c>
      <c r="M2088" s="6">
        <v>41.33</v>
      </c>
      <c r="N2088" s="7">
        <v>0</v>
      </c>
      <c r="O2088" s="6">
        <v>14.47</v>
      </c>
      <c r="P2088" s="6">
        <f t="shared" si="128"/>
        <v>41.33</v>
      </c>
      <c r="Q2088" s="6">
        <f t="shared" si="129"/>
        <v>14.47</v>
      </c>
      <c r="R2088" s="6">
        <f t="shared" si="130"/>
        <v>26.86</v>
      </c>
      <c r="S2088" s="8">
        <f t="shared" si="131"/>
        <v>0.6498911202516332</v>
      </c>
      <c r="T2088" s="5">
        <f>YEAR(SalesDataTable[[#This Row],[Order Date]])</f>
        <v>2026</v>
      </c>
    </row>
    <row r="2089" spans="1:20" ht="15.6">
      <c r="A2089" s="2">
        <v>4420</v>
      </c>
      <c r="B2089" s="3">
        <v>46306</v>
      </c>
      <c r="C2089" s="13">
        <f>YEAR(SalesDataTable[[#This Row],[Order Date]])</f>
        <v>2026</v>
      </c>
      <c r="D2089" s="4" t="str">
        <f>"Q"&amp;ROUNDUP(MONTH(SalesDataTable[[#This Row],[Order Date]])/3,0)</f>
        <v>Q4</v>
      </c>
      <c r="E2089" s="4" t="str">
        <f>TEXT(SalesDataTable[[#This Row],[Order Date]],"MMM")</f>
        <v>Oct</v>
      </c>
      <c r="F2089" s="4" t="s">
        <v>11</v>
      </c>
      <c r="G2089" s="4" t="s">
        <v>25</v>
      </c>
      <c r="H2089" s="4" t="s">
        <v>8</v>
      </c>
      <c r="I2089" s="4" t="s">
        <v>16</v>
      </c>
      <c r="J2089" s="4" t="s">
        <v>4</v>
      </c>
      <c r="K2089" s="4" t="s">
        <v>26</v>
      </c>
      <c r="L2089" s="9">
        <v>15</v>
      </c>
      <c r="M2089" s="6">
        <v>40.78</v>
      </c>
      <c r="N2089" s="7">
        <v>0.15</v>
      </c>
      <c r="O2089" s="6">
        <v>17.07</v>
      </c>
      <c r="P2089" s="6">
        <f t="shared" si="128"/>
        <v>519.94500000000005</v>
      </c>
      <c r="Q2089" s="6">
        <f t="shared" si="129"/>
        <v>256.05</v>
      </c>
      <c r="R2089" s="6">
        <f t="shared" si="130"/>
        <v>263.89500000000004</v>
      </c>
      <c r="S2089" s="8">
        <f t="shared" si="131"/>
        <v>0.5075440671609498</v>
      </c>
      <c r="T2089" s="5">
        <f>YEAR(SalesDataTable[[#This Row],[Order Date]])</f>
        <v>2026</v>
      </c>
    </row>
    <row r="2090" spans="1:20" ht="15.6">
      <c r="A2090" s="2">
        <v>513</v>
      </c>
      <c r="B2090" s="3">
        <v>46307</v>
      </c>
      <c r="C2090" s="13">
        <f>YEAR(SalesDataTable[[#This Row],[Order Date]])</f>
        <v>2026</v>
      </c>
      <c r="D2090" s="4" t="str">
        <f>"Q"&amp;ROUNDUP(MONTH(SalesDataTable[[#This Row],[Order Date]])/3,0)</f>
        <v>Q4</v>
      </c>
      <c r="E2090" s="4" t="str">
        <f>TEXT(SalesDataTable[[#This Row],[Order Date]],"MMM")</f>
        <v>Oct</v>
      </c>
      <c r="F2090" s="4" t="s">
        <v>20</v>
      </c>
      <c r="G2090" s="4" t="s">
        <v>31</v>
      </c>
      <c r="H2090" s="4" t="s">
        <v>2</v>
      </c>
      <c r="I2090" s="4" t="s">
        <v>16</v>
      </c>
      <c r="J2090" s="4" t="s">
        <v>14</v>
      </c>
      <c r="K2090" s="4" t="s">
        <v>48</v>
      </c>
      <c r="L2090" s="9">
        <v>1</v>
      </c>
      <c r="M2090" s="6">
        <v>163.87</v>
      </c>
      <c r="N2090" s="7">
        <v>0</v>
      </c>
      <c r="O2090" s="6">
        <v>85.76</v>
      </c>
      <c r="P2090" s="6">
        <f t="shared" si="128"/>
        <v>163.87</v>
      </c>
      <c r="Q2090" s="6">
        <f t="shared" si="129"/>
        <v>85.76</v>
      </c>
      <c r="R2090" s="6">
        <f t="shared" si="130"/>
        <v>78.11</v>
      </c>
      <c r="S2090" s="8">
        <f t="shared" si="131"/>
        <v>0.47665832672240188</v>
      </c>
      <c r="T2090" s="5">
        <f>YEAR(SalesDataTable[[#This Row],[Order Date]])</f>
        <v>2026</v>
      </c>
    </row>
    <row r="2091" spans="1:20" ht="15.6">
      <c r="A2091" s="2">
        <v>786</v>
      </c>
      <c r="B2091" s="3">
        <v>46307</v>
      </c>
      <c r="C2091" s="13">
        <f>YEAR(SalesDataTable[[#This Row],[Order Date]])</f>
        <v>2026</v>
      </c>
      <c r="D2091" s="4" t="str">
        <f>"Q"&amp;ROUNDUP(MONTH(SalesDataTable[[#This Row],[Order Date]])/3,0)</f>
        <v>Q4</v>
      </c>
      <c r="E2091" s="4" t="str">
        <f>TEXT(SalesDataTable[[#This Row],[Order Date]],"MMM")</f>
        <v>Oct</v>
      </c>
      <c r="F2091" s="4" t="s">
        <v>11</v>
      </c>
      <c r="G2091" s="4" t="s">
        <v>18</v>
      </c>
      <c r="H2091" s="4" t="s">
        <v>2</v>
      </c>
      <c r="I2091" s="4" t="s">
        <v>13</v>
      </c>
      <c r="J2091" s="4" t="s">
        <v>34</v>
      </c>
      <c r="K2091" s="4" t="s">
        <v>42</v>
      </c>
      <c r="L2091" s="9">
        <v>1</v>
      </c>
      <c r="M2091" s="6">
        <v>35.39</v>
      </c>
      <c r="N2091" s="7">
        <v>0.05</v>
      </c>
      <c r="O2091" s="6">
        <v>13.68</v>
      </c>
      <c r="P2091" s="6">
        <f t="shared" si="128"/>
        <v>33.6205</v>
      </c>
      <c r="Q2091" s="6">
        <f t="shared" si="129"/>
        <v>13.68</v>
      </c>
      <c r="R2091" s="6">
        <f t="shared" si="130"/>
        <v>19.9405</v>
      </c>
      <c r="S2091" s="8">
        <f t="shared" si="131"/>
        <v>0.59310539700480358</v>
      </c>
      <c r="T2091" s="5">
        <f>YEAR(SalesDataTable[[#This Row],[Order Date]])</f>
        <v>2026</v>
      </c>
    </row>
    <row r="2092" spans="1:20" ht="15.6">
      <c r="A2092" s="2">
        <v>3771</v>
      </c>
      <c r="B2092" s="3">
        <v>46307</v>
      </c>
      <c r="C2092" s="13">
        <f>YEAR(SalesDataTable[[#This Row],[Order Date]])</f>
        <v>2026</v>
      </c>
      <c r="D2092" s="4" t="str">
        <f>"Q"&amp;ROUNDUP(MONTH(SalesDataTable[[#This Row],[Order Date]])/3,0)</f>
        <v>Q4</v>
      </c>
      <c r="E2092" s="4" t="str">
        <f>TEXT(SalesDataTable[[#This Row],[Order Date]],"MMM")</f>
        <v>Oct</v>
      </c>
      <c r="F2092" s="4" t="s">
        <v>11</v>
      </c>
      <c r="G2092" s="4" t="s">
        <v>18</v>
      </c>
      <c r="H2092" s="4" t="s">
        <v>2</v>
      </c>
      <c r="I2092" s="4" t="s">
        <v>16</v>
      </c>
      <c r="J2092" s="4" t="s">
        <v>23</v>
      </c>
      <c r="K2092" s="4" t="s">
        <v>40</v>
      </c>
      <c r="L2092" s="9">
        <v>2</v>
      </c>
      <c r="M2092" s="6">
        <v>80.2</v>
      </c>
      <c r="N2092" s="7">
        <v>0</v>
      </c>
      <c r="O2092" s="6">
        <v>39.590000000000003</v>
      </c>
      <c r="P2092" s="6">
        <f t="shared" si="128"/>
        <v>160.4</v>
      </c>
      <c r="Q2092" s="6">
        <f t="shared" si="129"/>
        <v>79.180000000000007</v>
      </c>
      <c r="R2092" s="6">
        <f t="shared" si="130"/>
        <v>81.22</v>
      </c>
      <c r="S2092" s="8">
        <f t="shared" si="131"/>
        <v>0.50635910224438896</v>
      </c>
      <c r="T2092" s="5">
        <f>YEAR(SalesDataTable[[#This Row],[Order Date]])</f>
        <v>2026</v>
      </c>
    </row>
    <row r="2093" spans="1:20" ht="15.6">
      <c r="A2093" s="2">
        <v>3910</v>
      </c>
      <c r="B2093" s="3">
        <v>46307</v>
      </c>
      <c r="C2093" s="13">
        <f>YEAR(SalesDataTable[[#This Row],[Order Date]])</f>
        <v>2026</v>
      </c>
      <c r="D2093" s="4" t="str">
        <f>"Q"&amp;ROUNDUP(MONTH(SalesDataTable[[#This Row],[Order Date]])/3,0)</f>
        <v>Q4</v>
      </c>
      <c r="E2093" s="4" t="str">
        <f>TEXT(SalesDataTable[[#This Row],[Order Date]],"MMM")</f>
        <v>Oct</v>
      </c>
      <c r="F2093" s="4" t="s">
        <v>11</v>
      </c>
      <c r="G2093" s="4" t="s">
        <v>12</v>
      </c>
      <c r="H2093" s="4" t="s">
        <v>2</v>
      </c>
      <c r="I2093" s="4" t="s">
        <v>16</v>
      </c>
      <c r="J2093" s="4" t="s">
        <v>4</v>
      </c>
      <c r="K2093" s="4" t="s">
        <v>26</v>
      </c>
      <c r="L2093" s="9">
        <v>3</v>
      </c>
      <c r="M2093" s="6">
        <v>41.09</v>
      </c>
      <c r="N2093" s="7">
        <v>0</v>
      </c>
      <c r="O2093" s="6">
        <v>17.18</v>
      </c>
      <c r="P2093" s="6">
        <f t="shared" si="128"/>
        <v>123.27000000000001</v>
      </c>
      <c r="Q2093" s="6">
        <f t="shared" si="129"/>
        <v>51.54</v>
      </c>
      <c r="R2093" s="6">
        <f t="shared" si="130"/>
        <v>71.730000000000018</v>
      </c>
      <c r="S2093" s="8">
        <f t="shared" si="131"/>
        <v>0.58189340472134354</v>
      </c>
      <c r="T2093" s="5">
        <f>YEAR(SalesDataTable[[#This Row],[Order Date]])</f>
        <v>2026</v>
      </c>
    </row>
    <row r="2094" spans="1:20" ht="15.6">
      <c r="A2094" s="2">
        <v>330</v>
      </c>
      <c r="B2094" s="3">
        <v>46308</v>
      </c>
      <c r="C2094" s="13">
        <f>YEAR(SalesDataTable[[#This Row],[Order Date]])</f>
        <v>2026</v>
      </c>
      <c r="D2094" s="4" t="str">
        <f>"Q"&amp;ROUNDUP(MONTH(SalesDataTable[[#This Row],[Order Date]])/3,0)</f>
        <v>Q4</v>
      </c>
      <c r="E2094" s="4" t="str">
        <f>TEXT(SalesDataTable[[#This Row],[Order Date]],"MMM")</f>
        <v>Oct</v>
      </c>
      <c r="F2094" s="4" t="s">
        <v>6</v>
      </c>
      <c r="G2094" s="4" t="s">
        <v>43</v>
      </c>
      <c r="H2094" s="4" t="s">
        <v>8</v>
      </c>
      <c r="I2094" s="4" t="s">
        <v>16</v>
      </c>
      <c r="J2094" s="4" t="s">
        <v>14</v>
      </c>
      <c r="K2094" s="4" t="s">
        <v>15</v>
      </c>
      <c r="L2094" s="9">
        <v>5</v>
      </c>
      <c r="M2094" s="6">
        <v>36.97</v>
      </c>
      <c r="N2094" s="7">
        <v>0.15</v>
      </c>
      <c r="O2094" s="6">
        <v>13.93</v>
      </c>
      <c r="P2094" s="6">
        <f t="shared" si="128"/>
        <v>157.1225</v>
      </c>
      <c r="Q2094" s="6">
        <f t="shared" si="129"/>
        <v>69.650000000000006</v>
      </c>
      <c r="R2094" s="6">
        <f t="shared" si="130"/>
        <v>87.472499999999997</v>
      </c>
      <c r="S2094" s="8">
        <f t="shared" si="131"/>
        <v>0.55671530175500006</v>
      </c>
      <c r="T2094" s="5">
        <f>YEAR(SalesDataTable[[#This Row],[Order Date]])</f>
        <v>2026</v>
      </c>
    </row>
    <row r="2095" spans="1:20" ht="15.6">
      <c r="A2095" s="2">
        <v>707</v>
      </c>
      <c r="B2095" s="3">
        <v>46308</v>
      </c>
      <c r="C2095" s="13">
        <f>YEAR(SalesDataTable[[#This Row],[Order Date]])</f>
        <v>2026</v>
      </c>
      <c r="D2095" s="4" t="str">
        <f>"Q"&amp;ROUNDUP(MONTH(SalesDataTable[[#This Row],[Order Date]])/3,0)</f>
        <v>Q4</v>
      </c>
      <c r="E2095" s="4" t="str">
        <f>TEXT(SalesDataTable[[#This Row],[Order Date]],"MMM")</f>
        <v>Oct</v>
      </c>
      <c r="F2095" s="4" t="s">
        <v>11</v>
      </c>
      <c r="G2095" s="4" t="s">
        <v>25</v>
      </c>
      <c r="H2095" s="4" t="s">
        <v>19</v>
      </c>
      <c r="I2095" s="4" t="s">
        <v>13</v>
      </c>
      <c r="J2095" s="4" t="s">
        <v>14</v>
      </c>
      <c r="K2095" s="4" t="s">
        <v>15</v>
      </c>
      <c r="L2095" s="9">
        <v>4</v>
      </c>
      <c r="M2095" s="6">
        <v>35.880000000000003</v>
      </c>
      <c r="N2095" s="7">
        <v>0.05</v>
      </c>
      <c r="O2095" s="6">
        <v>13.45</v>
      </c>
      <c r="P2095" s="6">
        <f t="shared" si="128"/>
        <v>136.34399999999999</v>
      </c>
      <c r="Q2095" s="6">
        <f t="shared" si="129"/>
        <v>53.8</v>
      </c>
      <c r="R2095" s="6">
        <f t="shared" si="130"/>
        <v>82.543999999999997</v>
      </c>
      <c r="S2095" s="8">
        <f t="shared" si="131"/>
        <v>0.60540984568444522</v>
      </c>
      <c r="T2095" s="5">
        <f>YEAR(SalesDataTable[[#This Row],[Order Date]])</f>
        <v>2026</v>
      </c>
    </row>
    <row r="2096" spans="1:20" ht="15.6">
      <c r="A2096" s="2">
        <v>989</v>
      </c>
      <c r="B2096" s="3">
        <v>46308</v>
      </c>
      <c r="C2096" s="13">
        <f>YEAR(SalesDataTable[[#This Row],[Order Date]])</f>
        <v>2026</v>
      </c>
      <c r="D2096" s="4" t="str">
        <f>"Q"&amp;ROUNDUP(MONTH(SalesDataTable[[#This Row],[Order Date]])/3,0)</f>
        <v>Q4</v>
      </c>
      <c r="E2096" s="4" t="str">
        <f>TEXT(SalesDataTable[[#This Row],[Order Date]],"MMM")</f>
        <v>Oct</v>
      </c>
      <c r="F2096" s="4" t="s">
        <v>6</v>
      </c>
      <c r="G2096" s="4" t="s">
        <v>41</v>
      </c>
      <c r="H2096" s="4" t="s">
        <v>2</v>
      </c>
      <c r="I2096" s="4" t="s">
        <v>3</v>
      </c>
      <c r="J2096" s="4" t="s">
        <v>4</v>
      </c>
      <c r="K2096" s="4" t="s">
        <v>26</v>
      </c>
      <c r="L2096" s="9">
        <v>3</v>
      </c>
      <c r="M2096" s="6">
        <v>40.42</v>
      </c>
      <c r="N2096" s="7">
        <v>0</v>
      </c>
      <c r="O2096" s="6">
        <v>16.79</v>
      </c>
      <c r="P2096" s="6">
        <f t="shared" si="128"/>
        <v>121.26</v>
      </c>
      <c r="Q2096" s="6">
        <f t="shared" si="129"/>
        <v>50.37</v>
      </c>
      <c r="R2096" s="6">
        <f t="shared" si="130"/>
        <v>70.890000000000015</v>
      </c>
      <c r="S2096" s="8">
        <f t="shared" si="131"/>
        <v>0.58461157842652167</v>
      </c>
      <c r="T2096" s="5">
        <f>YEAR(SalesDataTable[[#This Row],[Order Date]])</f>
        <v>2026</v>
      </c>
    </row>
    <row r="2097" spans="1:20" ht="15.6">
      <c r="A2097" s="2">
        <v>1904</v>
      </c>
      <c r="B2097" s="3">
        <v>46308</v>
      </c>
      <c r="C2097" s="13">
        <f>YEAR(SalesDataTable[[#This Row],[Order Date]])</f>
        <v>2026</v>
      </c>
      <c r="D2097" s="4" t="str">
        <f>"Q"&amp;ROUNDUP(MONTH(SalesDataTable[[#This Row],[Order Date]])/3,0)</f>
        <v>Q4</v>
      </c>
      <c r="E2097" s="4" t="str">
        <f>TEXT(SalesDataTable[[#This Row],[Order Date]],"MMM")</f>
        <v>Oct</v>
      </c>
      <c r="F2097" s="4" t="s">
        <v>20</v>
      </c>
      <c r="G2097" s="4" t="s">
        <v>33</v>
      </c>
      <c r="H2097" s="4" t="s">
        <v>19</v>
      </c>
      <c r="I2097" s="4" t="s">
        <v>3</v>
      </c>
      <c r="J2097" s="4" t="s">
        <v>4</v>
      </c>
      <c r="K2097" s="4" t="s">
        <v>22</v>
      </c>
      <c r="L2097" s="9">
        <v>1</v>
      </c>
      <c r="M2097" s="6">
        <v>50.34</v>
      </c>
      <c r="N2097" s="7">
        <v>0.15</v>
      </c>
      <c r="O2097" s="6">
        <v>22.56</v>
      </c>
      <c r="P2097" s="6">
        <f t="shared" si="128"/>
        <v>42.789000000000001</v>
      </c>
      <c r="Q2097" s="6">
        <f t="shared" si="129"/>
        <v>22.56</v>
      </c>
      <c r="R2097" s="6">
        <f t="shared" si="130"/>
        <v>20.229000000000003</v>
      </c>
      <c r="S2097" s="8">
        <f t="shared" si="131"/>
        <v>0.47276169108883132</v>
      </c>
      <c r="T2097" s="5">
        <f>YEAR(SalesDataTable[[#This Row],[Order Date]])</f>
        <v>2026</v>
      </c>
    </row>
    <row r="2098" spans="1:20" ht="15.6">
      <c r="A2098" s="2">
        <v>2854</v>
      </c>
      <c r="B2098" s="3">
        <v>46308</v>
      </c>
      <c r="C2098" s="13">
        <f>YEAR(SalesDataTable[[#This Row],[Order Date]])</f>
        <v>2026</v>
      </c>
      <c r="D2098" s="4" t="str">
        <f>"Q"&amp;ROUNDUP(MONTH(SalesDataTable[[#This Row],[Order Date]])/3,0)</f>
        <v>Q4</v>
      </c>
      <c r="E2098" s="4" t="str">
        <f>TEXT(SalesDataTable[[#This Row],[Order Date]],"MMM")</f>
        <v>Oct</v>
      </c>
      <c r="F2098" s="4" t="s">
        <v>0</v>
      </c>
      <c r="G2098" s="4" t="s">
        <v>50</v>
      </c>
      <c r="H2098" s="4" t="s">
        <v>19</v>
      </c>
      <c r="I2098" s="4" t="s">
        <v>13</v>
      </c>
      <c r="J2098" s="4" t="s">
        <v>14</v>
      </c>
      <c r="K2098" s="4" t="s">
        <v>15</v>
      </c>
      <c r="L2098" s="9">
        <v>3</v>
      </c>
      <c r="M2098" s="6">
        <v>36.049999999999997</v>
      </c>
      <c r="N2098" s="7">
        <v>0.1</v>
      </c>
      <c r="O2098" s="6">
        <v>13.87</v>
      </c>
      <c r="P2098" s="6">
        <f t="shared" si="128"/>
        <v>97.334999999999994</v>
      </c>
      <c r="Q2098" s="6">
        <f t="shared" si="129"/>
        <v>41.61</v>
      </c>
      <c r="R2098" s="6">
        <f t="shared" si="130"/>
        <v>55.724999999999994</v>
      </c>
      <c r="S2098" s="8">
        <f t="shared" si="131"/>
        <v>0.57250732008013561</v>
      </c>
      <c r="T2098" s="5">
        <f>YEAR(SalesDataTable[[#This Row],[Order Date]])</f>
        <v>2026</v>
      </c>
    </row>
    <row r="2099" spans="1:20" ht="15.6">
      <c r="A2099" s="2">
        <v>3212</v>
      </c>
      <c r="B2099" s="3">
        <v>46308</v>
      </c>
      <c r="C2099" s="13">
        <f>YEAR(SalesDataTable[[#This Row],[Order Date]])</f>
        <v>2026</v>
      </c>
      <c r="D2099" s="4" t="str">
        <f>"Q"&amp;ROUNDUP(MONTH(SalesDataTable[[#This Row],[Order Date]])/3,0)</f>
        <v>Q4</v>
      </c>
      <c r="E2099" s="4" t="str">
        <f>TEXT(SalesDataTable[[#This Row],[Order Date]],"MMM")</f>
        <v>Oct</v>
      </c>
      <c r="F2099" s="4" t="s">
        <v>11</v>
      </c>
      <c r="G2099" s="4" t="s">
        <v>12</v>
      </c>
      <c r="H2099" s="4" t="s">
        <v>8</v>
      </c>
      <c r="I2099" s="4" t="s">
        <v>3</v>
      </c>
      <c r="J2099" s="4" t="s">
        <v>4</v>
      </c>
      <c r="K2099" s="4" t="s">
        <v>26</v>
      </c>
      <c r="L2099" s="9">
        <v>15</v>
      </c>
      <c r="M2099" s="6">
        <v>40</v>
      </c>
      <c r="N2099" s="7">
        <v>0.1</v>
      </c>
      <c r="O2099" s="6">
        <v>16.420000000000002</v>
      </c>
      <c r="P2099" s="6">
        <f t="shared" si="128"/>
        <v>540</v>
      </c>
      <c r="Q2099" s="6">
        <f t="shared" si="129"/>
        <v>246.3</v>
      </c>
      <c r="R2099" s="6">
        <f t="shared" si="130"/>
        <v>293.7</v>
      </c>
      <c r="S2099" s="8">
        <f t="shared" si="131"/>
        <v>0.54388888888888887</v>
      </c>
      <c r="T2099" s="5">
        <f>YEAR(SalesDataTable[[#This Row],[Order Date]])</f>
        <v>2026</v>
      </c>
    </row>
    <row r="2100" spans="1:20" ht="15.6">
      <c r="A2100" s="2">
        <v>4479</v>
      </c>
      <c r="B2100" s="3">
        <v>46308</v>
      </c>
      <c r="C2100" s="13">
        <f>YEAR(SalesDataTable[[#This Row],[Order Date]])</f>
        <v>2026</v>
      </c>
      <c r="D2100" s="4" t="str">
        <f>"Q"&amp;ROUNDUP(MONTH(SalesDataTable[[#This Row],[Order Date]])/3,0)</f>
        <v>Q4</v>
      </c>
      <c r="E2100" s="4" t="str">
        <f>TEXT(SalesDataTable[[#This Row],[Order Date]],"MMM")</f>
        <v>Oct</v>
      </c>
      <c r="F2100" s="4" t="s">
        <v>20</v>
      </c>
      <c r="G2100" s="4" t="s">
        <v>31</v>
      </c>
      <c r="H2100" s="4" t="s">
        <v>19</v>
      </c>
      <c r="I2100" s="4" t="s">
        <v>3</v>
      </c>
      <c r="J2100" s="4" t="s">
        <v>9</v>
      </c>
      <c r="K2100" s="4" t="s">
        <v>37</v>
      </c>
      <c r="L2100" s="9">
        <v>1</v>
      </c>
      <c r="M2100" s="6">
        <v>151.68</v>
      </c>
      <c r="N2100" s="7">
        <v>0.05</v>
      </c>
      <c r="O2100" s="6">
        <v>78.98</v>
      </c>
      <c r="P2100" s="6">
        <f t="shared" si="128"/>
        <v>144.096</v>
      </c>
      <c r="Q2100" s="6">
        <f t="shared" si="129"/>
        <v>78.98</v>
      </c>
      <c r="R2100" s="6">
        <f t="shared" si="130"/>
        <v>65.116</v>
      </c>
      <c r="S2100" s="8">
        <f t="shared" si="131"/>
        <v>0.45189318232289583</v>
      </c>
      <c r="T2100" s="5">
        <f>YEAR(SalesDataTable[[#This Row],[Order Date]])</f>
        <v>2026</v>
      </c>
    </row>
    <row r="2101" spans="1:20" ht="15.6">
      <c r="A2101" s="2">
        <v>4574</v>
      </c>
      <c r="B2101" s="3">
        <v>46308</v>
      </c>
      <c r="C2101" s="13">
        <f>YEAR(SalesDataTable[[#This Row],[Order Date]])</f>
        <v>2026</v>
      </c>
      <c r="D2101" s="4" t="str">
        <f>"Q"&amp;ROUNDUP(MONTH(SalesDataTable[[#This Row],[Order Date]])/3,0)</f>
        <v>Q4</v>
      </c>
      <c r="E2101" s="4" t="str">
        <f>TEXT(SalesDataTable[[#This Row],[Order Date]],"MMM")</f>
        <v>Oct</v>
      </c>
      <c r="F2101" s="4" t="s">
        <v>6</v>
      </c>
      <c r="G2101" s="4" t="s">
        <v>49</v>
      </c>
      <c r="H2101" s="4" t="s">
        <v>2</v>
      </c>
      <c r="I2101" s="4" t="s">
        <v>16</v>
      </c>
      <c r="J2101" s="4" t="s">
        <v>34</v>
      </c>
      <c r="K2101" s="4" t="s">
        <v>42</v>
      </c>
      <c r="L2101" s="9">
        <v>1</v>
      </c>
      <c r="M2101" s="6">
        <v>36.53</v>
      </c>
      <c r="N2101" s="7">
        <v>0</v>
      </c>
      <c r="O2101" s="6">
        <v>14.01</v>
      </c>
      <c r="P2101" s="6">
        <f t="shared" si="128"/>
        <v>36.53</v>
      </c>
      <c r="Q2101" s="6">
        <f t="shared" si="129"/>
        <v>14.01</v>
      </c>
      <c r="R2101" s="6">
        <f t="shared" si="130"/>
        <v>22.520000000000003</v>
      </c>
      <c r="S2101" s="8">
        <f t="shared" si="131"/>
        <v>0.61647960580344929</v>
      </c>
      <c r="T2101" s="5">
        <f>YEAR(SalesDataTable[[#This Row],[Order Date]])</f>
        <v>2026</v>
      </c>
    </row>
    <row r="2102" spans="1:20" ht="15.6">
      <c r="A2102" s="2">
        <v>4815</v>
      </c>
      <c r="B2102" s="3">
        <v>46308</v>
      </c>
      <c r="C2102" s="13">
        <f>YEAR(SalesDataTable[[#This Row],[Order Date]])</f>
        <v>2026</v>
      </c>
      <c r="D2102" s="4" t="str">
        <f>"Q"&amp;ROUNDUP(MONTH(SalesDataTable[[#This Row],[Order Date]])/3,0)</f>
        <v>Q4</v>
      </c>
      <c r="E2102" s="4" t="str">
        <f>TEXT(SalesDataTable[[#This Row],[Order Date]],"MMM")</f>
        <v>Oct</v>
      </c>
      <c r="F2102" s="4" t="s">
        <v>0</v>
      </c>
      <c r="G2102" s="4" t="s">
        <v>1</v>
      </c>
      <c r="H2102" s="4" t="s">
        <v>19</v>
      </c>
      <c r="I2102" s="4" t="s">
        <v>16</v>
      </c>
      <c r="J2102" s="4" t="s">
        <v>4</v>
      </c>
      <c r="K2102" s="4" t="s">
        <v>26</v>
      </c>
      <c r="L2102" s="9">
        <v>1</v>
      </c>
      <c r="M2102" s="6">
        <v>39.89</v>
      </c>
      <c r="N2102" s="7">
        <v>0.05</v>
      </c>
      <c r="O2102" s="6">
        <v>16.91</v>
      </c>
      <c r="P2102" s="6">
        <f t="shared" si="128"/>
        <v>37.895499999999998</v>
      </c>
      <c r="Q2102" s="6">
        <f t="shared" si="129"/>
        <v>16.91</v>
      </c>
      <c r="R2102" s="6">
        <f t="shared" si="130"/>
        <v>20.985499999999998</v>
      </c>
      <c r="S2102" s="8">
        <f t="shared" si="131"/>
        <v>0.55377287540737019</v>
      </c>
      <c r="T2102" s="5">
        <f>YEAR(SalesDataTable[[#This Row],[Order Date]])</f>
        <v>2026</v>
      </c>
    </row>
    <row r="2103" spans="1:20" ht="15.6">
      <c r="A2103" s="2">
        <v>5027</v>
      </c>
      <c r="B2103" s="3">
        <v>46308</v>
      </c>
      <c r="C2103" s="13">
        <f>YEAR(SalesDataTable[[#This Row],[Order Date]])</f>
        <v>2026</v>
      </c>
      <c r="D2103" s="4" t="str">
        <f>"Q"&amp;ROUNDUP(MONTH(SalesDataTable[[#This Row],[Order Date]])/3,0)</f>
        <v>Q4</v>
      </c>
      <c r="E2103" s="4" t="str">
        <f>TEXT(SalesDataTable[[#This Row],[Order Date]],"MMM")</f>
        <v>Oct</v>
      </c>
      <c r="F2103" s="4" t="s">
        <v>11</v>
      </c>
      <c r="G2103" s="4" t="s">
        <v>39</v>
      </c>
      <c r="H2103" s="4" t="s">
        <v>2</v>
      </c>
      <c r="I2103" s="4" t="s">
        <v>13</v>
      </c>
      <c r="J2103" s="4" t="s">
        <v>9</v>
      </c>
      <c r="K2103" s="4" t="s">
        <v>37</v>
      </c>
      <c r="L2103" s="9">
        <v>1</v>
      </c>
      <c r="M2103" s="6">
        <v>154.53</v>
      </c>
      <c r="N2103" s="7">
        <v>0</v>
      </c>
      <c r="O2103" s="6">
        <v>77.930000000000007</v>
      </c>
      <c r="P2103" s="6">
        <f t="shared" si="128"/>
        <v>154.53</v>
      </c>
      <c r="Q2103" s="6">
        <f t="shared" si="129"/>
        <v>77.930000000000007</v>
      </c>
      <c r="R2103" s="6">
        <f t="shared" si="130"/>
        <v>76.599999999999994</v>
      </c>
      <c r="S2103" s="8">
        <f t="shared" si="131"/>
        <v>0.49569662848637802</v>
      </c>
      <c r="T2103" s="5">
        <f>YEAR(SalesDataTable[[#This Row],[Order Date]])</f>
        <v>2026</v>
      </c>
    </row>
    <row r="2104" spans="1:20" ht="15.6">
      <c r="A2104" s="2">
        <v>1794</v>
      </c>
      <c r="B2104" s="3">
        <v>46309</v>
      </c>
      <c r="C2104" s="13">
        <f>YEAR(SalesDataTable[[#This Row],[Order Date]])</f>
        <v>2026</v>
      </c>
      <c r="D2104" s="4" t="str">
        <f>"Q"&amp;ROUNDUP(MONTH(SalesDataTable[[#This Row],[Order Date]])/3,0)</f>
        <v>Q4</v>
      </c>
      <c r="E2104" s="4" t="str">
        <f>TEXT(SalesDataTable[[#This Row],[Order Date]],"MMM")</f>
        <v>Oct</v>
      </c>
      <c r="F2104" s="4" t="s">
        <v>20</v>
      </c>
      <c r="G2104" s="4" t="s">
        <v>33</v>
      </c>
      <c r="H2104" s="4" t="s">
        <v>28</v>
      </c>
      <c r="I2104" s="4" t="s">
        <v>16</v>
      </c>
      <c r="J2104" s="4" t="s">
        <v>4</v>
      </c>
      <c r="K2104" s="4" t="s">
        <v>22</v>
      </c>
      <c r="L2104" s="9">
        <v>2</v>
      </c>
      <c r="M2104" s="6">
        <v>50.64</v>
      </c>
      <c r="N2104" s="7">
        <v>0.05</v>
      </c>
      <c r="O2104" s="6">
        <v>22.28</v>
      </c>
      <c r="P2104" s="6">
        <f t="shared" si="128"/>
        <v>96.215999999999994</v>
      </c>
      <c r="Q2104" s="6">
        <f t="shared" si="129"/>
        <v>44.56</v>
      </c>
      <c r="R2104" s="6">
        <f t="shared" si="130"/>
        <v>51.655999999999992</v>
      </c>
      <c r="S2104" s="8">
        <f t="shared" si="131"/>
        <v>0.53687536376486233</v>
      </c>
      <c r="T2104" s="5">
        <f>YEAR(SalesDataTable[[#This Row],[Order Date]])</f>
        <v>2026</v>
      </c>
    </row>
    <row r="2105" spans="1:20" ht="15.6">
      <c r="A2105" s="2">
        <v>1867</v>
      </c>
      <c r="B2105" s="3">
        <v>46309</v>
      </c>
      <c r="C2105" s="13">
        <f>YEAR(SalesDataTable[[#This Row],[Order Date]])</f>
        <v>2026</v>
      </c>
      <c r="D2105" s="4" t="str">
        <f>"Q"&amp;ROUNDUP(MONTH(SalesDataTable[[#This Row],[Order Date]])/3,0)</f>
        <v>Q4</v>
      </c>
      <c r="E2105" s="4" t="str">
        <f>TEXT(SalesDataTable[[#This Row],[Order Date]],"MMM")</f>
        <v>Oct</v>
      </c>
      <c r="F2105" s="4" t="s">
        <v>0</v>
      </c>
      <c r="G2105" s="4" t="s">
        <v>1</v>
      </c>
      <c r="H2105" s="4" t="s">
        <v>2</v>
      </c>
      <c r="I2105" s="4" t="s">
        <v>13</v>
      </c>
      <c r="J2105" s="4" t="s">
        <v>34</v>
      </c>
      <c r="K2105" s="4" t="s">
        <v>35</v>
      </c>
      <c r="L2105" s="9">
        <v>3</v>
      </c>
      <c r="M2105" s="6">
        <v>40.880000000000003</v>
      </c>
      <c r="N2105" s="7">
        <v>0.05</v>
      </c>
      <c r="O2105" s="6">
        <v>14.59</v>
      </c>
      <c r="P2105" s="6">
        <f t="shared" si="128"/>
        <v>116.50800000000001</v>
      </c>
      <c r="Q2105" s="6">
        <f t="shared" si="129"/>
        <v>43.769999999999996</v>
      </c>
      <c r="R2105" s="6">
        <f t="shared" si="130"/>
        <v>72.738000000000014</v>
      </c>
      <c r="S2105" s="8">
        <f t="shared" si="131"/>
        <v>0.62431764342362761</v>
      </c>
      <c r="T2105" s="5">
        <f>YEAR(SalesDataTable[[#This Row],[Order Date]])</f>
        <v>2026</v>
      </c>
    </row>
    <row r="2106" spans="1:20" ht="15.6">
      <c r="A2106" s="2">
        <v>2088</v>
      </c>
      <c r="B2106" s="3">
        <v>46309</v>
      </c>
      <c r="C2106" s="13">
        <f>YEAR(SalesDataTable[[#This Row],[Order Date]])</f>
        <v>2026</v>
      </c>
      <c r="D2106" s="4" t="str">
        <f>"Q"&amp;ROUNDUP(MONTH(SalesDataTable[[#This Row],[Order Date]])/3,0)</f>
        <v>Q4</v>
      </c>
      <c r="E2106" s="4" t="str">
        <f>TEXT(SalesDataTable[[#This Row],[Order Date]],"MMM")</f>
        <v>Oct</v>
      </c>
      <c r="F2106" s="4" t="s">
        <v>20</v>
      </c>
      <c r="G2106" s="4" t="s">
        <v>21</v>
      </c>
      <c r="H2106" s="4" t="s">
        <v>19</v>
      </c>
      <c r="I2106" s="4" t="s">
        <v>3</v>
      </c>
      <c r="J2106" s="4" t="s">
        <v>9</v>
      </c>
      <c r="K2106" s="4" t="s">
        <v>17</v>
      </c>
      <c r="L2106" s="9">
        <v>1</v>
      </c>
      <c r="M2106" s="6">
        <v>141.77000000000001</v>
      </c>
      <c r="N2106" s="7">
        <v>0</v>
      </c>
      <c r="O2106" s="6">
        <v>78.48</v>
      </c>
      <c r="P2106" s="6">
        <f t="shared" si="128"/>
        <v>141.77000000000001</v>
      </c>
      <c r="Q2106" s="6">
        <f t="shared" si="129"/>
        <v>78.48</v>
      </c>
      <c r="R2106" s="6">
        <f t="shared" si="130"/>
        <v>63.290000000000006</v>
      </c>
      <c r="S2106" s="8">
        <f t="shared" si="131"/>
        <v>0.44642731184312623</v>
      </c>
      <c r="T2106" s="5">
        <f>YEAR(SalesDataTable[[#This Row],[Order Date]])</f>
        <v>2026</v>
      </c>
    </row>
    <row r="2107" spans="1:20" ht="15.6">
      <c r="A2107" s="2">
        <v>2270</v>
      </c>
      <c r="B2107" s="3">
        <v>46309</v>
      </c>
      <c r="C2107" s="13">
        <f>YEAR(SalesDataTable[[#This Row],[Order Date]])</f>
        <v>2026</v>
      </c>
      <c r="D2107" s="4" t="str">
        <f>"Q"&amp;ROUNDUP(MONTH(SalesDataTable[[#This Row],[Order Date]])/3,0)</f>
        <v>Q4</v>
      </c>
      <c r="E2107" s="4" t="str">
        <f>TEXT(SalesDataTable[[#This Row],[Order Date]],"MMM")</f>
        <v>Oct</v>
      </c>
      <c r="F2107" s="4" t="s">
        <v>20</v>
      </c>
      <c r="G2107" s="4" t="s">
        <v>31</v>
      </c>
      <c r="H2107" s="4" t="s">
        <v>2</v>
      </c>
      <c r="I2107" s="4" t="s">
        <v>13</v>
      </c>
      <c r="J2107" s="4" t="s">
        <v>23</v>
      </c>
      <c r="K2107" s="4" t="s">
        <v>29</v>
      </c>
      <c r="L2107" s="9">
        <v>3</v>
      </c>
      <c r="M2107" s="6">
        <v>199.99</v>
      </c>
      <c r="N2107" s="7">
        <v>0.15</v>
      </c>
      <c r="O2107" s="6">
        <v>101.86</v>
      </c>
      <c r="P2107" s="6">
        <f t="shared" si="128"/>
        <v>509.97450000000003</v>
      </c>
      <c r="Q2107" s="6">
        <f t="shared" si="129"/>
        <v>305.58</v>
      </c>
      <c r="R2107" s="6">
        <f t="shared" si="130"/>
        <v>204.39450000000005</v>
      </c>
      <c r="S2107" s="8">
        <f t="shared" si="131"/>
        <v>0.40079356909021929</v>
      </c>
      <c r="T2107" s="5">
        <f>YEAR(SalesDataTable[[#This Row],[Order Date]])</f>
        <v>2026</v>
      </c>
    </row>
    <row r="2108" spans="1:20" ht="15.6">
      <c r="A2108" s="2">
        <v>3789</v>
      </c>
      <c r="B2108" s="3">
        <v>46309</v>
      </c>
      <c r="C2108" s="13">
        <f>YEAR(SalesDataTable[[#This Row],[Order Date]])</f>
        <v>2026</v>
      </c>
      <c r="D2108" s="4" t="str">
        <f>"Q"&amp;ROUNDUP(MONTH(SalesDataTable[[#This Row],[Order Date]])/3,0)</f>
        <v>Q4</v>
      </c>
      <c r="E2108" s="4" t="str">
        <f>TEXT(SalesDataTable[[#This Row],[Order Date]],"MMM")</f>
        <v>Oct</v>
      </c>
      <c r="F2108" s="4" t="s">
        <v>20</v>
      </c>
      <c r="G2108" s="4" t="s">
        <v>21</v>
      </c>
      <c r="H2108" s="4" t="s">
        <v>28</v>
      </c>
      <c r="I2108" s="4" t="s">
        <v>13</v>
      </c>
      <c r="J2108" s="4" t="s">
        <v>4</v>
      </c>
      <c r="K2108" s="4" t="s">
        <v>22</v>
      </c>
      <c r="L2108" s="9">
        <v>2</v>
      </c>
      <c r="M2108" s="6">
        <v>50.56</v>
      </c>
      <c r="N2108" s="7">
        <v>0</v>
      </c>
      <c r="O2108" s="6">
        <v>23.04</v>
      </c>
      <c r="P2108" s="6">
        <f t="shared" si="128"/>
        <v>101.12</v>
      </c>
      <c r="Q2108" s="6">
        <f t="shared" si="129"/>
        <v>46.08</v>
      </c>
      <c r="R2108" s="6">
        <f t="shared" si="130"/>
        <v>55.040000000000006</v>
      </c>
      <c r="S2108" s="8">
        <f t="shared" si="131"/>
        <v>0.54430379746835444</v>
      </c>
      <c r="T2108" s="5">
        <f>YEAR(SalesDataTable[[#This Row],[Order Date]])</f>
        <v>2026</v>
      </c>
    </row>
    <row r="2109" spans="1:20" ht="15.6">
      <c r="A2109" s="2">
        <v>4323</v>
      </c>
      <c r="B2109" s="3">
        <v>46309</v>
      </c>
      <c r="C2109" s="13">
        <f>YEAR(SalesDataTable[[#This Row],[Order Date]])</f>
        <v>2026</v>
      </c>
      <c r="D2109" s="4" t="str">
        <f>"Q"&amp;ROUNDUP(MONTH(SalesDataTable[[#This Row],[Order Date]])/3,0)</f>
        <v>Q4</v>
      </c>
      <c r="E2109" s="4" t="str">
        <f>TEXT(SalesDataTable[[#This Row],[Order Date]],"MMM")</f>
        <v>Oct</v>
      </c>
      <c r="F2109" s="4" t="s">
        <v>20</v>
      </c>
      <c r="G2109" s="4" t="s">
        <v>31</v>
      </c>
      <c r="H2109" s="4" t="s">
        <v>2</v>
      </c>
      <c r="I2109" s="4" t="s">
        <v>13</v>
      </c>
      <c r="J2109" s="4" t="s">
        <v>14</v>
      </c>
      <c r="K2109" s="4" t="s">
        <v>32</v>
      </c>
      <c r="L2109" s="9">
        <v>1</v>
      </c>
      <c r="M2109" s="6">
        <v>47.38</v>
      </c>
      <c r="N2109" s="7">
        <v>0</v>
      </c>
      <c r="O2109" s="6">
        <v>17.86</v>
      </c>
      <c r="P2109" s="6">
        <f t="shared" si="128"/>
        <v>47.38</v>
      </c>
      <c r="Q2109" s="6">
        <f t="shared" si="129"/>
        <v>17.86</v>
      </c>
      <c r="R2109" s="6">
        <f t="shared" si="130"/>
        <v>29.520000000000003</v>
      </c>
      <c r="S2109" s="8">
        <f t="shared" si="131"/>
        <v>0.62304769945124527</v>
      </c>
      <c r="T2109" s="5">
        <f>YEAR(SalesDataTable[[#This Row],[Order Date]])</f>
        <v>2026</v>
      </c>
    </row>
    <row r="2110" spans="1:20" ht="15.6">
      <c r="A2110" s="2">
        <v>276</v>
      </c>
      <c r="B2110" s="3">
        <v>46310</v>
      </c>
      <c r="C2110" s="13">
        <f>YEAR(SalesDataTable[[#This Row],[Order Date]])</f>
        <v>2026</v>
      </c>
      <c r="D2110" s="4" t="str">
        <f>"Q"&amp;ROUNDUP(MONTH(SalesDataTable[[#This Row],[Order Date]])/3,0)</f>
        <v>Q4</v>
      </c>
      <c r="E2110" s="4" t="str">
        <f>TEXT(SalesDataTable[[#This Row],[Order Date]],"MMM")</f>
        <v>Oct</v>
      </c>
      <c r="F2110" s="4" t="s">
        <v>11</v>
      </c>
      <c r="G2110" s="4" t="s">
        <v>12</v>
      </c>
      <c r="H2110" s="4" t="s">
        <v>2</v>
      </c>
      <c r="I2110" s="4" t="s">
        <v>16</v>
      </c>
      <c r="J2110" s="4" t="s">
        <v>9</v>
      </c>
      <c r="K2110" s="4" t="s">
        <v>10</v>
      </c>
      <c r="L2110" s="9">
        <v>1</v>
      </c>
      <c r="M2110" s="6">
        <v>92.74</v>
      </c>
      <c r="N2110" s="7">
        <v>0.15</v>
      </c>
      <c r="O2110" s="6">
        <v>44.52</v>
      </c>
      <c r="P2110" s="6">
        <f t="shared" si="128"/>
        <v>78.828999999999994</v>
      </c>
      <c r="Q2110" s="6">
        <f t="shared" si="129"/>
        <v>44.52</v>
      </c>
      <c r="R2110" s="6">
        <f t="shared" si="130"/>
        <v>34.30899999999999</v>
      </c>
      <c r="S2110" s="8">
        <f t="shared" si="131"/>
        <v>0.43523322635070844</v>
      </c>
      <c r="T2110" s="5">
        <f>YEAR(SalesDataTable[[#This Row],[Order Date]])</f>
        <v>2026</v>
      </c>
    </row>
    <row r="2111" spans="1:20" ht="15.6">
      <c r="A2111" s="2">
        <v>791</v>
      </c>
      <c r="B2111" s="3">
        <v>46310</v>
      </c>
      <c r="C2111" s="13">
        <f>YEAR(SalesDataTable[[#This Row],[Order Date]])</f>
        <v>2026</v>
      </c>
      <c r="D2111" s="4" t="str">
        <f>"Q"&amp;ROUNDUP(MONTH(SalesDataTable[[#This Row],[Order Date]])/3,0)</f>
        <v>Q4</v>
      </c>
      <c r="E2111" s="4" t="str">
        <f>TEXT(SalesDataTable[[#This Row],[Order Date]],"MMM")</f>
        <v>Oct</v>
      </c>
      <c r="F2111" s="4" t="s">
        <v>20</v>
      </c>
      <c r="G2111" s="4" t="s">
        <v>47</v>
      </c>
      <c r="H2111" s="4" t="s">
        <v>19</v>
      </c>
      <c r="I2111" s="4" t="s">
        <v>3</v>
      </c>
      <c r="J2111" s="4" t="s">
        <v>4</v>
      </c>
      <c r="K2111" s="4" t="s">
        <v>22</v>
      </c>
      <c r="L2111" s="9">
        <v>3</v>
      </c>
      <c r="M2111" s="6">
        <v>51.57</v>
      </c>
      <c r="N2111" s="7">
        <v>0.1</v>
      </c>
      <c r="O2111" s="6">
        <v>21.82</v>
      </c>
      <c r="P2111" s="6">
        <f t="shared" si="128"/>
        <v>139.239</v>
      </c>
      <c r="Q2111" s="6">
        <f t="shared" si="129"/>
        <v>65.460000000000008</v>
      </c>
      <c r="R2111" s="6">
        <f t="shared" si="130"/>
        <v>73.778999999999996</v>
      </c>
      <c r="S2111" s="8">
        <f t="shared" si="131"/>
        <v>0.52987309589985565</v>
      </c>
      <c r="T2111" s="5">
        <f>YEAR(SalesDataTable[[#This Row],[Order Date]])</f>
        <v>2026</v>
      </c>
    </row>
    <row r="2112" spans="1:20" ht="15.6">
      <c r="A2112" s="2">
        <v>1033</v>
      </c>
      <c r="B2112" s="3">
        <v>46310</v>
      </c>
      <c r="C2112" s="13">
        <f>YEAR(SalesDataTable[[#This Row],[Order Date]])</f>
        <v>2026</v>
      </c>
      <c r="D2112" s="4" t="str">
        <f>"Q"&amp;ROUNDUP(MONTH(SalesDataTable[[#This Row],[Order Date]])/3,0)</f>
        <v>Q4</v>
      </c>
      <c r="E2112" s="4" t="str">
        <f>TEXT(SalesDataTable[[#This Row],[Order Date]],"MMM")</f>
        <v>Oct</v>
      </c>
      <c r="F2112" s="4" t="s">
        <v>6</v>
      </c>
      <c r="G2112" s="4" t="s">
        <v>43</v>
      </c>
      <c r="H2112" s="4" t="s">
        <v>2</v>
      </c>
      <c r="I2112" s="4" t="s">
        <v>13</v>
      </c>
      <c r="J2112" s="4" t="s">
        <v>9</v>
      </c>
      <c r="K2112" s="4" t="s">
        <v>46</v>
      </c>
      <c r="L2112" s="9">
        <v>1</v>
      </c>
      <c r="M2112" s="6">
        <v>70.47</v>
      </c>
      <c r="N2112" s="7">
        <v>0.1</v>
      </c>
      <c r="O2112" s="6">
        <v>31.52</v>
      </c>
      <c r="P2112" s="6">
        <f t="shared" si="128"/>
        <v>63.423000000000002</v>
      </c>
      <c r="Q2112" s="6">
        <f t="shared" si="129"/>
        <v>31.52</v>
      </c>
      <c r="R2112" s="6">
        <f t="shared" si="130"/>
        <v>31.903000000000002</v>
      </c>
      <c r="S2112" s="8">
        <f t="shared" si="131"/>
        <v>0.50301940936253409</v>
      </c>
      <c r="T2112" s="5">
        <f>YEAR(SalesDataTable[[#This Row],[Order Date]])</f>
        <v>2026</v>
      </c>
    </row>
    <row r="2113" spans="1:20" ht="15.6">
      <c r="A2113" s="2">
        <v>1247</v>
      </c>
      <c r="B2113" s="3">
        <v>46310</v>
      </c>
      <c r="C2113" s="13">
        <f>YEAR(SalesDataTable[[#This Row],[Order Date]])</f>
        <v>2026</v>
      </c>
      <c r="D2113" s="4" t="str">
        <f>"Q"&amp;ROUNDUP(MONTH(SalesDataTable[[#This Row],[Order Date]])/3,0)</f>
        <v>Q4</v>
      </c>
      <c r="E2113" s="4" t="str">
        <f>TEXT(SalesDataTable[[#This Row],[Order Date]],"MMM")</f>
        <v>Oct</v>
      </c>
      <c r="F2113" s="4" t="s">
        <v>0</v>
      </c>
      <c r="G2113" s="4" t="s">
        <v>1</v>
      </c>
      <c r="H2113" s="4" t="s">
        <v>2</v>
      </c>
      <c r="I2113" s="4" t="s">
        <v>13</v>
      </c>
      <c r="J2113" s="4" t="s">
        <v>9</v>
      </c>
      <c r="K2113" s="4" t="s">
        <v>46</v>
      </c>
      <c r="L2113" s="9">
        <v>1</v>
      </c>
      <c r="M2113" s="6">
        <v>71.05</v>
      </c>
      <c r="N2113" s="7">
        <v>0</v>
      </c>
      <c r="O2113" s="6">
        <v>33.32</v>
      </c>
      <c r="P2113" s="6">
        <f t="shared" si="128"/>
        <v>71.05</v>
      </c>
      <c r="Q2113" s="6">
        <f t="shared" si="129"/>
        <v>33.32</v>
      </c>
      <c r="R2113" s="6">
        <f t="shared" si="130"/>
        <v>37.729999999999997</v>
      </c>
      <c r="S2113" s="8">
        <f t="shared" si="131"/>
        <v>0.53103448275862064</v>
      </c>
      <c r="T2113" s="5">
        <f>YEAR(SalesDataTable[[#This Row],[Order Date]])</f>
        <v>2026</v>
      </c>
    </row>
    <row r="2114" spans="1:20" ht="15.6">
      <c r="A2114" s="2">
        <v>1321</v>
      </c>
      <c r="B2114" s="3">
        <v>46310</v>
      </c>
      <c r="C2114" s="13">
        <f>YEAR(SalesDataTable[[#This Row],[Order Date]])</f>
        <v>2026</v>
      </c>
      <c r="D2114" s="4" t="str">
        <f>"Q"&amp;ROUNDUP(MONTH(SalesDataTable[[#This Row],[Order Date]])/3,0)</f>
        <v>Q4</v>
      </c>
      <c r="E2114" s="4" t="str">
        <f>TEXT(SalesDataTable[[#This Row],[Order Date]],"MMM")</f>
        <v>Oct</v>
      </c>
      <c r="F2114" s="4" t="s">
        <v>20</v>
      </c>
      <c r="G2114" s="4" t="s">
        <v>47</v>
      </c>
      <c r="H2114" s="4" t="s">
        <v>19</v>
      </c>
      <c r="I2114" s="4" t="s">
        <v>3</v>
      </c>
      <c r="J2114" s="4" t="s">
        <v>4</v>
      </c>
      <c r="K2114" s="4" t="s">
        <v>26</v>
      </c>
      <c r="L2114" s="9">
        <v>3</v>
      </c>
      <c r="M2114" s="6">
        <v>39.83</v>
      </c>
      <c r="N2114" s="7">
        <v>0.1</v>
      </c>
      <c r="O2114" s="6">
        <v>16.93</v>
      </c>
      <c r="P2114" s="6">
        <f t="shared" ref="P2114:P2177" si="132">L2114*M2114*(1-N2114)</f>
        <v>107.541</v>
      </c>
      <c r="Q2114" s="6">
        <f t="shared" ref="Q2114:Q2177" si="133">L2114*O2114</f>
        <v>50.79</v>
      </c>
      <c r="R2114" s="6">
        <f t="shared" ref="R2114:R2177" si="134">P2114-Q2114</f>
        <v>56.750999999999998</v>
      </c>
      <c r="S2114" s="8">
        <f t="shared" ref="S2114:S2177" si="135">IFERROR(R2114/P2114,0)</f>
        <v>0.52771501101905316</v>
      </c>
      <c r="T2114" s="5">
        <f>YEAR(SalesDataTable[[#This Row],[Order Date]])</f>
        <v>2026</v>
      </c>
    </row>
    <row r="2115" spans="1:20" ht="15.6">
      <c r="A2115" s="2">
        <v>2048</v>
      </c>
      <c r="B2115" s="3">
        <v>46310</v>
      </c>
      <c r="C2115" s="13">
        <f>YEAR(SalesDataTable[[#This Row],[Order Date]])</f>
        <v>2026</v>
      </c>
      <c r="D2115" s="4" t="str">
        <f>"Q"&amp;ROUNDUP(MONTH(SalesDataTable[[#This Row],[Order Date]])/3,0)</f>
        <v>Q4</v>
      </c>
      <c r="E2115" s="4" t="str">
        <f>TEXT(SalesDataTable[[#This Row],[Order Date]],"MMM")</f>
        <v>Oct</v>
      </c>
      <c r="F2115" s="4" t="s">
        <v>20</v>
      </c>
      <c r="G2115" s="4" t="s">
        <v>31</v>
      </c>
      <c r="H2115" s="4" t="s">
        <v>2</v>
      </c>
      <c r="I2115" s="4" t="s">
        <v>13</v>
      </c>
      <c r="J2115" s="4" t="s">
        <v>34</v>
      </c>
      <c r="K2115" s="4" t="s">
        <v>45</v>
      </c>
      <c r="L2115" s="9">
        <v>3</v>
      </c>
      <c r="M2115" s="6">
        <v>49.5</v>
      </c>
      <c r="N2115" s="7">
        <v>0.05</v>
      </c>
      <c r="O2115" s="6">
        <v>22</v>
      </c>
      <c r="P2115" s="6">
        <f t="shared" si="132"/>
        <v>141.07499999999999</v>
      </c>
      <c r="Q2115" s="6">
        <f t="shared" si="133"/>
        <v>66</v>
      </c>
      <c r="R2115" s="6">
        <f t="shared" si="134"/>
        <v>75.074999999999989</v>
      </c>
      <c r="S2115" s="8">
        <f t="shared" si="135"/>
        <v>0.53216374269005839</v>
      </c>
      <c r="T2115" s="5">
        <f>YEAR(SalesDataTable[[#This Row],[Order Date]])</f>
        <v>2026</v>
      </c>
    </row>
    <row r="2116" spans="1:20" ht="15.6">
      <c r="A2116" s="2">
        <v>2082</v>
      </c>
      <c r="B2116" s="3">
        <v>46310</v>
      </c>
      <c r="C2116" s="13">
        <f>YEAR(SalesDataTable[[#This Row],[Order Date]])</f>
        <v>2026</v>
      </c>
      <c r="D2116" s="4" t="str">
        <f>"Q"&amp;ROUNDUP(MONTH(SalesDataTable[[#This Row],[Order Date]])/3,0)</f>
        <v>Q4</v>
      </c>
      <c r="E2116" s="4" t="str">
        <f>TEXT(SalesDataTable[[#This Row],[Order Date]],"MMM")</f>
        <v>Oct</v>
      </c>
      <c r="F2116" s="4" t="s">
        <v>6</v>
      </c>
      <c r="G2116" s="4" t="s">
        <v>27</v>
      </c>
      <c r="H2116" s="4" t="s">
        <v>28</v>
      </c>
      <c r="I2116" s="4" t="s">
        <v>13</v>
      </c>
      <c r="J2116" s="4" t="s">
        <v>9</v>
      </c>
      <c r="K2116" s="4" t="s">
        <v>10</v>
      </c>
      <c r="L2116" s="9">
        <v>1</v>
      </c>
      <c r="M2116" s="6">
        <v>91.99</v>
      </c>
      <c r="N2116" s="7">
        <v>0</v>
      </c>
      <c r="O2116" s="6">
        <v>44.86</v>
      </c>
      <c r="P2116" s="6">
        <f t="shared" si="132"/>
        <v>91.99</v>
      </c>
      <c r="Q2116" s="6">
        <f t="shared" si="133"/>
        <v>44.86</v>
      </c>
      <c r="R2116" s="6">
        <f t="shared" si="134"/>
        <v>47.129999999999995</v>
      </c>
      <c r="S2116" s="8">
        <f t="shared" si="135"/>
        <v>0.51233829764104788</v>
      </c>
      <c r="T2116" s="5">
        <f>YEAR(SalesDataTable[[#This Row],[Order Date]])</f>
        <v>2026</v>
      </c>
    </row>
    <row r="2117" spans="1:20" ht="15.6">
      <c r="A2117" s="2">
        <v>2177</v>
      </c>
      <c r="B2117" s="3">
        <v>46310</v>
      </c>
      <c r="C2117" s="13">
        <f>YEAR(SalesDataTable[[#This Row],[Order Date]])</f>
        <v>2026</v>
      </c>
      <c r="D2117" s="4" t="str">
        <f>"Q"&amp;ROUNDUP(MONTH(SalesDataTable[[#This Row],[Order Date]])/3,0)</f>
        <v>Q4</v>
      </c>
      <c r="E2117" s="4" t="str">
        <f>TEXT(SalesDataTable[[#This Row],[Order Date]],"MMM")</f>
        <v>Oct</v>
      </c>
      <c r="F2117" s="4" t="s">
        <v>0</v>
      </c>
      <c r="G2117" s="4" t="s">
        <v>50</v>
      </c>
      <c r="H2117" s="4" t="s">
        <v>28</v>
      </c>
      <c r="I2117" s="4" t="s">
        <v>3</v>
      </c>
      <c r="J2117" s="4" t="s">
        <v>4</v>
      </c>
      <c r="K2117" s="4" t="s">
        <v>5</v>
      </c>
      <c r="L2117" s="9">
        <v>1</v>
      </c>
      <c r="M2117" s="6">
        <v>79.78</v>
      </c>
      <c r="N2117" s="7">
        <v>0.05</v>
      </c>
      <c r="O2117" s="6">
        <v>41.59</v>
      </c>
      <c r="P2117" s="6">
        <f t="shared" si="132"/>
        <v>75.790999999999997</v>
      </c>
      <c r="Q2117" s="6">
        <f t="shared" si="133"/>
        <v>41.59</v>
      </c>
      <c r="R2117" s="6">
        <f t="shared" si="134"/>
        <v>34.200999999999993</v>
      </c>
      <c r="S2117" s="8">
        <f t="shared" si="135"/>
        <v>0.45125410668812915</v>
      </c>
      <c r="T2117" s="5">
        <f>YEAR(SalesDataTable[[#This Row],[Order Date]])</f>
        <v>2026</v>
      </c>
    </row>
    <row r="2118" spans="1:20" ht="15.6">
      <c r="A2118" s="2">
        <v>3776</v>
      </c>
      <c r="B2118" s="3">
        <v>46310</v>
      </c>
      <c r="C2118" s="13">
        <f>YEAR(SalesDataTable[[#This Row],[Order Date]])</f>
        <v>2026</v>
      </c>
      <c r="D2118" s="4" t="str">
        <f>"Q"&amp;ROUNDUP(MONTH(SalesDataTable[[#This Row],[Order Date]])/3,0)</f>
        <v>Q4</v>
      </c>
      <c r="E2118" s="4" t="str">
        <f>TEXT(SalesDataTable[[#This Row],[Order Date]],"MMM")</f>
        <v>Oct</v>
      </c>
      <c r="F2118" s="4" t="s">
        <v>20</v>
      </c>
      <c r="G2118" s="4" t="s">
        <v>33</v>
      </c>
      <c r="H2118" s="4" t="s">
        <v>2</v>
      </c>
      <c r="I2118" s="4" t="s">
        <v>3</v>
      </c>
      <c r="J2118" s="4" t="s">
        <v>4</v>
      </c>
      <c r="K2118" s="4" t="s">
        <v>5</v>
      </c>
      <c r="L2118" s="9">
        <v>1</v>
      </c>
      <c r="M2118" s="6">
        <v>82.97</v>
      </c>
      <c r="N2118" s="7">
        <v>0</v>
      </c>
      <c r="O2118" s="6">
        <v>43.09</v>
      </c>
      <c r="P2118" s="6">
        <f t="shared" si="132"/>
        <v>82.97</v>
      </c>
      <c r="Q2118" s="6">
        <f t="shared" si="133"/>
        <v>43.09</v>
      </c>
      <c r="R2118" s="6">
        <f t="shared" si="134"/>
        <v>39.879999999999995</v>
      </c>
      <c r="S2118" s="8">
        <f t="shared" si="135"/>
        <v>0.48065565867180904</v>
      </c>
      <c r="T2118" s="5">
        <f>YEAR(SalesDataTable[[#This Row],[Order Date]])</f>
        <v>2026</v>
      </c>
    </row>
    <row r="2119" spans="1:20" ht="15.6">
      <c r="A2119" s="2">
        <v>4542</v>
      </c>
      <c r="B2119" s="3">
        <v>46310</v>
      </c>
      <c r="C2119" s="13">
        <f>YEAR(SalesDataTable[[#This Row],[Order Date]])</f>
        <v>2026</v>
      </c>
      <c r="D2119" s="4" t="str">
        <f>"Q"&amp;ROUNDUP(MONTH(SalesDataTable[[#This Row],[Order Date]])/3,0)</f>
        <v>Q4</v>
      </c>
      <c r="E2119" s="4" t="str">
        <f>TEXT(SalesDataTable[[#This Row],[Order Date]],"MMM")</f>
        <v>Oct</v>
      </c>
      <c r="F2119" s="4" t="s">
        <v>0</v>
      </c>
      <c r="G2119" s="4" t="s">
        <v>36</v>
      </c>
      <c r="H2119" s="4" t="s">
        <v>2</v>
      </c>
      <c r="I2119" s="4" t="s">
        <v>16</v>
      </c>
      <c r="J2119" s="4" t="s">
        <v>4</v>
      </c>
      <c r="K2119" s="4" t="s">
        <v>30</v>
      </c>
      <c r="L2119" s="9">
        <v>1</v>
      </c>
      <c r="M2119" s="6">
        <v>103.33</v>
      </c>
      <c r="N2119" s="7">
        <v>0</v>
      </c>
      <c r="O2119" s="6">
        <v>50.85</v>
      </c>
      <c r="P2119" s="6">
        <f t="shared" si="132"/>
        <v>103.33</v>
      </c>
      <c r="Q2119" s="6">
        <f t="shared" si="133"/>
        <v>50.85</v>
      </c>
      <c r="R2119" s="6">
        <f t="shared" si="134"/>
        <v>52.48</v>
      </c>
      <c r="S2119" s="8">
        <f t="shared" si="135"/>
        <v>0.5078873512048776</v>
      </c>
      <c r="T2119" s="5">
        <f>YEAR(SalesDataTable[[#This Row],[Order Date]])</f>
        <v>2026</v>
      </c>
    </row>
    <row r="2120" spans="1:20" ht="15.6">
      <c r="A2120" s="2">
        <v>36</v>
      </c>
      <c r="B2120" s="3">
        <v>46311</v>
      </c>
      <c r="C2120" s="13">
        <f>YEAR(SalesDataTable[[#This Row],[Order Date]])</f>
        <v>2026</v>
      </c>
      <c r="D2120" s="4" t="str">
        <f>"Q"&amp;ROUNDUP(MONTH(SalesDataTable[[#This Row],[Order Date]])/3,0)</f>
        <v>Q4</v>
      </c>
      <c r="E2120" s="4" t="str">
        <f>TEXT(SalesDataTable[[#This Row],[Order Date]],"MMM")</f>
        <v>Oct</v>
      </c>
      <c r="F2120" s="4" t="s">
        <v>0</v>
      </c>
      <c r="G2120" s="4" t="s">
        <v>36</v>
      </c>
      <c r="H2120" s="4" t="s">
        <v>2</v>
      </c>
      <c r="I2120" s="4" t="s">
        <v>13</v>
      </c>
      <c r="J2120" s="4" t="s">
        <v>9</v>
      </c>
      <c r="K2120" s="4" t="s">
        <v>17</v>
      </c>
      <c r="L2120" s="9">
        <v>3</v>
      </c>
      <c r="M2120" s="6">
        <v>142.54</v>
      </c>
      <c r="N2120" s="7">
        <v>0.05</v>
      </c>
      <c r="O2120" s="6">
        <v>81.599999999999994</v>
      </c>
      <c r="P2120" s="6">
        <f t="shared" si="132"/>
        <v>406.23899999999998</v>
      </c>
      <c r="Q2120" s="6">
        <f t="shared" si="133"/>
        <v>244.79999999999998</v>
      </c>
      <c r="R2120" s="6">
        <f t="shared" si="134"/>
        <v>161.43899999999999</v>
      </c>
      <c r="S2120" s="8">
        <f t="shared" si="135"/>
        <v>0.39739906803630376</v>
      </c>
      <c r="T2120" s="5">
        <f>YEAR(SalesDataTable[[#This Row],[Order Date]])</f>
        <v>2026</v>
      </c>
    </row>
    <row r="2121" spans="1:20" ht="15.6">
      <c r="A2121" s="2">
        <v>64</v>
      </c>
      <c r="B2121" s="3">
        <v>46311</v>
      </c>
      <c r="C2121" s="13">
        <f>YEAR(SalesDataTable[[#This Row],[Order Date]])</f>
        <v>2026</v>
      </c>
      <c r="D2121" s="4" t="str">
        <f>"Q"&amp;ROUNDUP(MONTH(SalesDataTable[[#This Row],[Order Date]])/3,0)</f>
        <v>Q4</v>
      </c>
      <c r="E2121" s="4" t="str">
        <f>TEXT(SalesDataTable[[#This Row],[Order Date]],"MMM")</f>
        <v>Oct</v>
      </c>
      <c r="F2121" s="4" t="s">
        <v>11</v>
      </c>
      <c r="G2121" s="4" t="s">
        <v>52</v>
      </c>
      <c r="H2121" s="4" t="s">
        <v>2</v>
      </c>
      <c r="I2121" s="4" t="s">
        <v>13</v>
      </c>
      <c r="J2121" s="4" t="s">
        <v>9</v>
      </c>
      <c r="K2121" s="4" t="s">
        <v>10</v>
      </c>
      <c r="L2121" s="9">
        <v>3</v>
      </c>
      <c r="M2121" s="6">
        <v>92.14</v>
      </c>
      <c r="N2121" s="7">
        <v>0.1</v>
      </c>
      <c r="O2121" s="6">
        <v>46.43</v>
      </c>
      <c r="P2121" s="6">
        <f t="shared" si="132"/>
        <v>248.77800000000002</v>
      </c>
      <c r="Q2121" s="6">
        <f t="shared" si="133"/>
        <v>139.29</v>
      </c>
      <c r="R2121" s="6">
        <f t="shared" si="134"/>
        <v>109.48800000000003</v>
      </c>
      <c r="S2121" s="8">
        <f t="shared" si="135"/>
        <v>0.44010322456165746</v>
      </c>
      <c r="T2121" s="5">
        <f>YEAR(SalesDataTable[[#This Row],[Order Date]])</f>
        <v>2026</v>
      </c>
    </row>
    <row r="2122" spans="1:20" ht="15.6">
      <c r="A2122" s="2">
        <v>529</v>
      </c>
      <c r="B2122" s="3">
        <v>46311</v>
      </c>
      <c r="C2122" s="13">
        <f>YEAR(SalesDataTable[[#This Row],[Order Date]])</f>
        <v>2026</v>
      </c>
      <c r="D2122" s="4" t="str">
        <f>"Q"&amp;ROUNDUP(MONTH(SalesDataTable[[#This Row],[Order Date]])/3,0)</f>
        <v>Q4</v>
      </c>
      <c r="E2122" s="4" t="str">
        <f>TEXT(SalesDataTable[[#This Row],[Order Date]],"MMM")</f>
        <v>Oct</v>
      </c>
      <c r="F2122" s="4" t="s">
        <v>20</v>
      </c>
      <c r="G2122" s="4" t="s">
        <v>31</v>
      </c>
      <c r="H2122" s="4" t="s">
        <v>19</v>
      </c>
      <c r="I2122" s="4" t="s">
        <v>16</v>
      </c>
      <c r="J2122" s="4" t="s">
        <v>14</v>
      </c>
      <c r="K2122" s="4" t="s">
        <v>48</v>
      </c>
      <c r="L2122" s="9">
        <v>2</v>
      </c>
      <c r="M2122" s="6">
        <v>165.23</v>
      </c>
      <c r="N2122" s="7">
        <v>0</v>
      </c>
      <c r="O2122" s="6">
        <v>88.87</v>
      </c>
      <c r="P2122" s="6">
        <f t="shared" si="132"/>
        <v>330.46</v>
      </c>
      <c r="Q2122" s="6">
        <f t="shared" si="133"/>
        <v>177.74</v>
      </c>
      <c r="R2122" s="6">
        <f t="shared" si="134"/>
        <v>152.71999999999997</v>
      </c>
      <c r="S2122" s="8">
        <f t="shared" si="135"/>
        <v>0.46214367850874533</v>
      </c>
      <c r="T2122" s="5">
        <f>YEAR(SalesDataTable[[#This Row],[Order Date]])</f>
        <v>2026</v>
      </c>
    </row>
    <row r="2123" spans="1:20" ht="15.6">
      <c r="A2123" s="2">
        <v>1815</v>
      </c>
      <c r="B2123" s="3">
        <v>46311</v>
      </c>
      <c r="C2123" s="13">
        <f>YEAR(SalesDataTable[[#This Row],[Order Date]])</f>
        <v>2026</v>
      </c>
      <c r="D2123" s="4" t="str">
        <f>"Q"&amp;ROUNDUP(MONTH(SalesDataTable[[#This Row],[Order Date]])/3,0)</f>
        <v>Q4</v>
      </c>
      <c r="E2123" s="4" t="str">
        <f>TEXT(SalesDataTable[[#This Row],[Order Date]],"MMM")</f>
        <v>Oct</v>
      </c>
      <c r="F2123" s="4" t="s">
        <v>20</v>
      </c>
      <c r="G2123" s="4" t="s">
        <v>21</v>
      </c>
      <c r="H2123" s="4" t="s">
        <v>2</v>
      </c>
      <c r="I2123" s="4" t="s">
        <v>16</v>
      </c>
      <c r="J2123" s="4" t="s">
        <v>34</v>
      </c>
      <c r="K2123" s="4" t="s">
        <v>38</v>
      </c>
      <c r="L2123" s="9">
        <v>1</v>
      </c>
      <c r="M2123" s="6">
        <v>121.92</v>
      </c>
      <c r="N2123" s="7">
        <v>0</v>
      </c>
      <c r="O2123" s="6">
        <v>71.02</v>
      </c>
      <c r="P2123" s="6">
        <f t="shared" si="132"/>
        <v>121.92</v>
      </c>
      <c r="Q2123" s="6">
        <f t="shared" si="133"/>
        <v>71.02</v>
      </c>
      <c r="R2123" s="6">
        <f t="shared" si="134"/>
        <v>50.900000000000006</v>
      </c>
      <c r="S2123" s="8">
        <f t="shared" si="135"/>
        <v>0.41748687664042</v>
      </c>
      <c r="T2123" s="5">
        <f>YEAR(SalesDataTable[[#This Row],[Order Date]])</f>
        <v>2026</v>
      </c>
    </row>
    <row r="2124" spans="1:20" ht="15.6">
      <c r="A2124" s="2">
        <v>1820</v>
      </c>
      <c r="B2124" s="3">
        <v>46311</v>
      </c>
      <c r="C2124" s="13">
        <f>YEAR(SalesDataTable[[#This Row],[Order Date]])</f>
        <v>2026</v>
      </c>
      <c r="D2124" s="4" t="str">
        <f>"Q"&amp;ROUNDUP(MONTH(SalesDataTable[[#This Row],[Order Date]])/3,0)</f>
        <v>Q4</v>
      </c>
      <c r="E2124" s="4" t="str">
        <f>TEXT(SalesDataTable[[#This Row],[Order Date]],"MMM")</f>
        <v>Oct</v>
      </c>
      <c r="F2124" s="4" t="s">
        <v>6</v>
      </c>
      <c r="G2124" s="4" t="s">
        <v>7</v>
      </c>
      <c r="H2124" s="4" t="s">
        <v>2</v>
      </c>
      <c r="I2124" s="4" t="s">
        <v>3</v>
      </c>
      <c r="J2124" s="4" t="s">
        <v>14</v>
      </c>
      <c r="K2124" s="4" t="s">
        <v>15</v>
      </c>
      <c r="L2124" s="9">
        <v>3</v>
      </c>
      <c r="M2124" s="6">
        <v>36.46</v>
      </c>
      <c r="N2124" s="7">
        <v>0.05</v>
      </c>
      <c r="O2124" s="6">
        <v>13.9</v>
      </c>
      <c r="P2124" s="6">
        <f t="shared" si="132"/>
        <v>103.91099999999999</v>
      </c>
      <c r="Q2124" s="6">
        <f t="shared" si="133"/>
        <v>41.7</v>
      </c>
      <c r="R2124" s="6">
        <f t="shared" si="134"/>
        <v>62.210999999999984</v>
      </c>
      <c r="S2124" s="8">
        <f t="shared" si="135"/>
        <v>0.5986950370990558</v>
      </c>
      <c r="T2124" s="5">
        <f>YEAR(SalesDataTable[[#This Row],[Order Date]])</f>
        <v>2026</v>
      </c>
    </row>
    <row r="2125" spans="1:20" ht="15.6">
      <c r="A2125" s="2">
        <v>2028</v>
      </c>
      <c r="B2125" s="3">
        <v>46311</v>
      </c>
      <c r="C2125" s="13">
        <f>YEAR(SalesDataTable[[#This Row],[Order Date]])</f>
        <v>2026</v>
      </c>
      <c r="D2125" s="4" t="str">
        <f>"Q"&amp;ROUNDUP(MONTH(SalesDataTable[[#This Row],[Order Date]])/3,0)</f>
        <v>Q4</v>
      </c>
      <c r="E2125" s="4" t="str">
        <f>TEXT(SalesDataTable[[#This Row],[Order Date]],"MMM")</f>
        <v>Oct</v>
      </c>
      <c r="F2125" s="4" t="s">
        <v>20</v>
      </c>
      <c r="G2125" s="4" t="s">
        <v>21</v>
      </c>
      <c r="H2125" s="4" t="s">
        <v>19</v>
      </c>
      <c r="I2125" s="4" t="s">
        <v>16</v>
      </c>
      <c r="J2125" s="4" t="s">
        <v>34</v>
      </c>
      <c r="K2125" s="4" t="s">
        <v>45</v>
      </c>
      <c r="L2125" s="9">
        <v>3</v>
      </c>
      <c r="M2125" s="6">
        <v>51.89</v>
      </c>
      <c r="N2125" s="7">
        <v>0.1</v>
      </c>
      <c r="O2125" s="6">
        <v>21.56</v>
      </c>
      <c r="P2125" s="6">
        <f t="shared" si="132"/>
        <v>140.10300000000001</v>
      </c>
      <c r="Q2125" s="6">
        <f t="shared" si="133"/>
        <v>64.679999999999993</v>
      </c>
      <c r="R2125" s="6">
        <f t="shared" si="134"/>
        <v>75.423000000000016</v>
      </c>
      <c r="S2125" s="8">
        <f t="shared" si="135"/>
        <v>0.53833965011455864</v>
      </c>
      <c r="T2125" s="5">
        <f>YEAR(SalesDataTable[[#This Row],[Order Date]])</f>
        <v>2026</v>
      </c>
    </row>
    <row r="2126" spans="1:20" ht="15.6">
      <c r="A2126" s="2">
        <v>2741</v>
      </c>
      <c r="B2126" s="3">
        <v>46311</v>
      </c>
      <c r="C2126" s="13">
        <f>YEAR(SalesDataTable[[#This Row],[Order Date]])</f>
        <v>2026</v>
      </c>
      <c r="D2126" s="4" t="str">
        <f>"Q"&amp;ROUNDUP(MONTH(SalesDataTable[[#This Row],[Order Date]])/3,0)</f>
        <v>Q4</v>
      </c>
      <c r="E2126" s="4" t="str">
        <f>TEXT(SalesDataTable[[#This Row],[Order Date]],"MMM")</f>
        <v>Oct</v>
      </c>
      <c r="F2126" s="4" t="s">
        <v>20</v>
      </c>
      <c r="G2126" s="4" t="s">
        <v>21</v>
      </c>
      <c r="H2126" s="4" t="s">
        <v>2</v>
      </c>
      <c r="I2126" s="4" t="s">
        <v>3</v>
      </c>
      <c r="J2126" s="4" t="s">
        <v>34</v>
      </c>
      <c r="K2126" s="4" t="s">
        <v>35</v>
      </c>
      <c r="L2126" s="9">
        <v>1</v>
      </c>
      <c r="M2126" s="6">
        <v>40.75</v>
      </c>
      <c r="N2126" s="7">
        <v>0</v>
      </c>
      <c r="O2126" s="6">
        <v>14.7</v>
      </c>
      <c r="P2126" s="6">
        <f t="shared" si="132"/>
        <v>40.75</v>
      </c>
      <c r="Q2126" s="6">
        <f t="shared" si="133"/>
        <v>14.7</v>
      </c>
      <c r="R2126" s="6">
        <f t="shared" si="134"/>
        <v>26.05</v>
      </c>
      <c r="S2126" s="8">
        <f t="shared" si="135"/>
        <v>0.63926380368098157</v>
      </c>
      <c r="T2126" s="5">
        <f>YEAR(SalesDataTable[[#This Row],[Order Date]])</f>
        <v>2026</v>
      </c>
    </row>
    <row r="2127" spans="1:20" ht="15.6">
      <c r="A2127" s="2">
        <v>3602</v>
      </c>
      <c r="B2127" s="3">
        <v>46311</v>
      </c>
      <c r="C2127" s="13">
        <f>YEAR(SalesDataTable[[#This Row],[Order Date]])</f>
        <v>2026</v>
      </c>
      <c r="D2127" s="4" t="str">
        <f>"Q"&amp;ROUNDUP(MONTH(SalesDataTable[[#This Row],[Order Date]])/3,0)</f>
        <v>Q4</v>
      </c>
      <c r="E2127" s="4" t="str">
        <f>TEXT(SalesDataTable[[#This Row],[Order Date]],"MMM")</f>
        <v>Oct</v>
      </c>
      <c r="F2127" s="4" t="s">
        <v>11</v>
      </c>
      <c r="G2127" s="4" t="s">
        <v>25</v>
      </c>
      <c r="H2127" s="4" t="s">
        <v>8</v>
      </c>
      <c r="I2127" s="4" t="s">
        <v>16</v>
      </c>
      <c r="J2127" s="4" t="s">
        <v>23</v>
      </c>
      <c r="K2127" s="4" t="s">
        <v>24</v>
      </c>
      <c r="L2127" s="9">
        <v>4</v>
      </c>
      <c r="M2127" s="6">
        <v>345.13</v>
      </c>
      <c r="N2127" s="7">
        <v>0.05</v>
      </c>
      <c r="O2127" s="6">
        <v>200.02</v>
      </c>
      <c r="P2127" s="6">
        <f t="shared" si="132"/>
        <v>1311.4939999999999</v>
      </c>
      <c r="Q2127" s="6">
        <f t="shared" si="133"/>
        <v>800.08</v>
      </c>
      <c r="R2127" s="6">
        <f t="shared" si="134"/>
        <v>511.41399999999987</v>
      </c>
      <c r="S2127" s="8">
        <f t="shared" si="135"/>
        <v>0.38994764749209671</v>
      </c>
      <c r="T2127" s="5">
        <f>YEAR(SalesDataTable[[#This Row],[Order Date]])</f>
        <v>2026</v>
      </c>
    </row>
    <row r="2128" spans="1:20" ht="15.6">
      <c r="A2128" s="2">
        <v>4116</v>
      </c>
      <c r="B2128" s="3">
        <v>46311</v>
      </c>
      <c r="C2128" s="13">
        <f>YEAR(SalesDataTable[[#This Row],[Order Date]])</f>
        <v>2026</v>
      </c>
      <c r="D2128" s="4" t="str">
        <f>"Q"&amp;ROUNDUP(MONTH(SalesDataTable[[#This Row],[Order Date]])/3,0)</f>
        <v>Q4</v>
      </c>
      <c r="E2128" s="4" t="str">
        <f>TEXT(SalesDataTable[[#This Row],[Order Date]],"MMM")</f>
        <v>Oct</v>
      </c>
      <c r="F2128" s="4" t="s">
        <v>6</v>
      </c>
      <c r="G2128" s="4" t="s">
        <v>27</v>
      </c>
      <c r="H2128" s="4" t="s">
        <v>19</v>
      </c>
      <c r="I2128" s="4" t="s">
        <v>13</v>
      </c>
      <c r="J2128" s="4" t="s">
        <v>14</v>
      </c>
      <c r="K2128" s="4" t="s">
        <v>15</v>
      </c>
      <c r="L2128" s="9">
        <v>2</v>
      </c>
      <c r="M2128" s="6">
        <v>37.1</v>
      </c>
      <c r="N2128" s="7">
        <v>0</v>
      </c>
      <c r="O2128" s="6">
        <v>13.31</v>
      </c>
      <c r="P2128" s="6">
        <f t="shared" si="132"/>
        <v>74.2</v>
      </c>
      <c r="Q2128" s="6">
        <f t="shared" si="133"/>
        <v>26.62</v>
      </c>
      <c r="R2128" s="6">
        <f t="shared" si="134"/>
        <v>47.58</v>
      </c>
      <c r="S2128" s="8">
        <f t="shared" si="135"/>
        <v>0.64123989218328836</v>
      </c>
      <c r="T2128" s="5">
        <f>YEAR(SalesDataTable[[#This Row],[Order Date]])</f>
        <v>2026</v>
      </c>
    </row>
    <row r="2129" spans="1:20" ht="15.6">
      <c r="A2129" s="2">
        <v>4197</v>
      </c>
      <c r="B2129" s="3">
        <v>46311</v>
      </c>
      <c r="C2129" s="13">
        <f>YEAR(SalesDataTable[[#This Row],[Order Date]])</f>
        <v>2026</v>
      </c>
      <c r="D2129" s="4" t="str">
        <f>"Q"&amp;ROUNDUP(MONTH(SalesDataTable[[#This Row],[Order Date]])/3,0)</f>
        <v>Q4</v>
      </c>
      <c r="E2129" s="4" t="str">
        <f>TEXT(SalesDataTable[[#This Row],[Order Date]],"MMM")</f>
        <v>Oct</v>
      </c>
      <c r="F2129" s="4" t="s">
        <v>20</v>
      </c>
      <c r="G2129" s="4" t="s">
        <v>31</v>
      </c>
      <c r="H2129" s="4" t="s">
        <v>28</v>
      </c>
      <c r="I2129" s="4" t="s">
        <v>13</v>
      </c>
      <c r="J2129" s="4" t="s">
        <v>9</v>
      </c>
      <c r="K2129" s="4" t="s">
        <v>10</v>
      </c>
      <c r="L2129" s="9">
        <v>3</v>
      </c>
      <c r="M2129" s="6">
        <v>94.19</v>
      </c>
      <c r="N2129" s="7">
        <v>0</v>
      </c>
      <c r="O2129" s="6">
        <v>44.89</v>
      </c>
      <c r="P2129" s="6">
        <f t="shared" si="132"/>
        <v>282.57</v>
      </c>
      <c r="Q2129" s="6">
        <f t="shared" si="133"/>
        <v>134.67000000000002</v>
      </c>
      <c r="R2129" s="6">
        <f t="shared" si="134"/>
        <v>147.89999999999998</v>
      </c>
      <c r="S2129" s="8">
        <f t="shared" si="135"/>
        <v>0.52341012846374346</v>
      </c>
      <c r="T2129" s="5">
        <f>YEAR(SalesDataTable[[#This Row],[Order Date]])</f>
        <v>2026</v>
      </c>
    </row>
    <row r="2130" spans="1:20" ht="15.6">
      <c r="A2130" s="2">
        <v>360</v>
      </c>
      <c r="B2130" s="3">
        <v>46312</v>
      </c>
      <c r="C2130" s="13">
        <f>YEAR(SalesDataTable[[#This Row],[Order Date]])</f>
        <v>2026</v>
      </c>
      <c r="D2130" s="4" t="str">
        <f>"Q"&amp;ROUNDUP(MONTH(SalesDataTable[[#This Row],[Order Date]])/3,0)</f>
        <v>Q4</v>
      </c>
      <c r="E2130" s="4" t="str">
        <f>TEXT(SalesDataTable[[#This Row],[Order Date]],"MMM")</f>
        <v>Oct</v>
      </c>
      <c r="F2130" s="4" t="s">
        <v>20</v>
      </c>
      <c r="G2130" s="4" t="s">
        <v>33</v>
      </c>
      <c r="H2130" s="4" t="s">
        <v>2</v>
      </c>
      <c r="I2130" s="4" t="s">
        <v>3</v>
      </c>
      <c r="J2130" s="4" t="s">
        <v>23</v>
      </c>
      <c r="K2130" s="4" t="s">
        <v>40</v>
      </c>
      <c r="L2130" s="9">
        <v>2</v>
      </c>
      <c r="M2130" s="6">
        <v>82.52</v>
      </c>
      <c r="N2130" s="7">
        <v>0.05</v>
      </c>
      <c r="O2130" s="6">
        <v>38.61</v>
      </c>
      <c r="P2130" s="6">
        <f t="shared" si="132"/>
        <v>156.78799999999998</v>
      </c>
      <c r="Q2130" s="6">
        <f t="shared" si="133"/>
        <v>77.22</v>
      </c>
      <c r="R2130" s="6">
        <f t="shared" si="134"/>
        <v>79.567999999999984</v>
      </c>
      <c r="S2130" s="8">
        <f t="shared" si="135"/>
        <v>0.50748781794525089</v>
      </c>
      <c r="T2130" s="5">
        <f>YEAR(SalesDataTable[[#This Row],[Order Date]])</f>
        <v>2026</v>
      </c>
    </row>
    <row r="2131" spans="1:20" ht="15.6">
      <c r="A2131" s="2">
        <v>427</v>
      </c>
      <c r="B2131" s="3">
        <v>46312</v>
      </c>
      <c r="C2131" s="13">
        <f>YEAR(SalesDataTable[[#This Row],[Order Date]])</f>
        <v>2026</v>
      </c>
      <c r="D2131" s="4" t="str">
        <f>"Q"&amp;ROUNDUP(MONTH(SalesDataTable[[#This Row],[Order Date]])/3,0)</f>
        <v>Q4</v>
      </c>
      <c r="E2131" s="4" t="str">
        <f>TEXT(SalesDataTable[[#This Row],[Order Date]],"MMM")</f>
        <v>Oct</v>
      </c>
      <c r="F2131" s="4" t="s">
        <v>20</v>
      </c>
      <c r="G2131" s="4" t="s">
        <v>47</v>
      </c>
      <c r="H2131" s="4" t="s">
        <v>2</v>
      </c>
      <c r="I2131" s="4" t="s">
        <v>16</v>
      </c>
      <c r="J2131" s="4" t="s">
        <v>9</v>
      </c>
      <c r="K2131" s="4" t="s">
        <v>37</v>
      </c>
      <c r="L2131" s="9">
        <v>1</v>
      </c>
      <c r="M2131" s="6">
        <v>155.16</v>
      </c>
      <c r="N2131" s="7">
        <v>0</v>
      </c>
      <c r="O2131" s="6">
        <v>78.84</v>
      </c>
      <c r="P2131" s="6">
        <f t="shared" si="132"/>
        <v>155.16</v>
      </c>
      <c r="Q2131" s="6">
        <f t="shared" si="133"/>
        <v>78.84</v>
      </c>
      <c r="R2131" s="6">
        <f t="shared" si="134"/>
        <v>76.319999999999993</v>
      </c>
      <c r="S2131" s="8">
        <f t="shared" si="135"/>
        <v>0.49187935034802782</v>
      </c>
      <c r="T2131" s="5">
        <f>YEAR(SalesDataTable[[#This Row],[Order Date]])</f>
        <v>2026</v>
      </c>
    </row>
    <row r="2132" spans="1:20" ht="15.6">
      <c r="A2132" s="2">
        <v>1018</v>
      </c>
      <c r="B2132" s="3">
        <v>46312</v>
      </c>
      <c r="C2132" s="13">
        <f>YEAR(SalesDataTable[[#This Row],[Order Date]])</f>
        <v>2026</v>
      </c>
      <c r="D2132" s="4" t="str">
        <f>"Q"&amp;ROUNDUP(MONTH(SalesDataTable[[#This Row],[Order Date]])/3,0)</f>
        <v>Q4</v>
      </c>
      <c r="E2132" s="4" t="str">
        <f>TEXT(SalesDataTable[[#This Row],[Order Date]],"MMM")</f>
        <v>Oct</v>
      </c>
      <c r="F2132" s="4" t="s">
        <v>20</v>
      </c>
      <c r="G2132" s="4" t="s">
        <v>47</v>
      </c>
      <c r="H2132" s="4" t="s">
        <v>28</v>
      </c>
      <c r="I2132" s="4" t="s">
        <v>3</v>
      </c>
      <c r="J2132" s="4" t="s">
        <v>14</v>
      </c>
      <c r="K2132" s="4" t="s">
        <v>32</v>
      </c>
      <c r="L2132" s="9">
        <v>1</v>
      </c>
      <c r="M2132" s="6">
        <v>46.36</v>
      </c>
      <c r="N2132" s="7">
        <v>0.05</v>
      </c>
      <c r="O2132" s="6">
        <v>18.399999999999999</v>
      </c>
      <c r="P2132" s="6">
        <f t="shared" si="132"/>
        <v>44.041999999999994</v>
      </c>
      <c r="Q2132" s="6">
        <f t="shared" si="133"/>
        <v>18.399999999999999</v>
      </c>
      <c r="R2132" s="6">
        <f t="shared" si="134"/>
        <v>25.641999999999996</v>
      </c>
      <c r="S2132" s="8">
        <f t="shared" si="135"/>
        <v>0.58221697470596245</v>
      </c>
      <c r="T2132" s="5">
        <f>YEAR(SalesDataTable[[#This Row],[Order Date]])</f>
        <v>2026</v>
      </c>
    </row>
    <row r="2133" spans="1:20" ht="15.6">
      <c r="A2133" s="2">
        <v>1179</v>
      </c>
      <c r="B2133" s="3">
        <v>46312</v>
      </c>
      <c r="C2133" s="13">
        <f>YEAR(SalesDataTable[[#This Row],[Order Date]])</f>
        <v>2026</v>
      </c>
      <c r="D2133" s="4" t="str">
        <f>"Q"&amp;ROUNDUP(MONTH(SalesDataTable[[#This Row],[Order Date]])/3,0)</f>
        <v>Q4</v>
      </c>
      <c r="E2133" s="4" t="str">
        <f>TEXT(SalesDataTable[[#This Row],[Order Date]],"MMM")</f>
        <v>Oct</v>
      </c>
      <c r="F2133" s="4" t="s">
        <v>11</v>
      </c>
      <c r="G2133" s="4" t="s">
        <v>52</v>
      </c>
      <c r="H2133" s="4" t="s">
        <v>2</v>
      </c>
      <c r="I2133" s="4" t="s">
        <v>16</v>
      </c>
      <c r="J2133" s="4" t="s">
        <v>4</v>
      </c>
      <c r="K2133" s="4" t="s">
        <v>5</v>
      </c>
      <c r="L2133" s="9">
        <v>1</v>
      </c>
      <c r="M2133" s="6">
        <v>81.47</v>
      </c>
      <c r="N2133" s="7">
        <v>0</v>
      </c>
      <c r="O2133" s="6">
        <v>43.67</v>
      </c>
      <c r="P2133" s="6">
        <f t="shared" si="132"/>
        <v>81.47</v>
      </c>
      <c r="Q2133" s="6">
        <f t="shared" si="133"/>
        <v>43.67</v>
      </c>
      <c r="R2133" s="6">
        <f t="shared" si="134"/>
        <v>37.799999999999997</v>
      </c>
      <c r="S2133" s="8">
        <f t="shared" si="135"/>
        <v>0.463974469129741</v>
      </c>
      <c r="T2133" s="5">
        <f>YEAR(SalesDataTable[[#This Row],[Order Date]])</f>
        <v>2026</v>
      </c>
    </row>
    <row r="2134" spans="1:20" ht="15.6">
      <c r="A2134" s="2">
        <v>2267</v>
      </c>
      <c r="B2134" s="3">
        <v>46312</v>
      </c>
      <c r="C2134" s="13">
        <f>YEAR(SalesDataTable[[#This Row],[Order Date]])</f>
        <v>2026</v>
      </c>
      <c r="D2134" s="4" t="str">
        <f>"Q"&amp;ROUNDUP(MONTH(SalesDataTable[[#This Row],[Order Date]])/3,0)</f>
        <v>Q4</v>
      </c>
      <c r="E2134" s="4" t="str">
        <f>TEXT(SalesDataTable[[#This Row],[Order Date]],"MMM")</f>
        <v>Oct</v>
      </c>
      <c r="F2134" s="4" t="s">
        <v>0</v>
      </c>
      <c r="G2134" s="4" t="s">
        <v>50</v>
      </c>
      <c r="H2134" s="4" t="s">
        <v>2</v>
      </c>
      <c r="I2134" s="4" t="s">
        <v>3</v>
      </c>
      <c r="J2134" s="4" t="s">
        <v>14</v>
      </c>
      <c r="K2134" s="4" t="s">
        <v>44</v>
      </c>
      <c r="L2134" s="9">
        <v>1</v>
      </c>
      <c r="M2134" s="6">
        <v>134.31</v>
      </c>
      <c r="N2134" s="7">
        <v>0.05</v>
      </c>
      <c r="O2134" s="6">
        <v>67.239999999999995</v>
      </c>
      <c r="P2134" s="6">
        <f t="shared" si="132"/>
        <v>127.5945</v>
      </c>
      <c r="Q2134" s="6">
        <f t="shared" si="133"/>
        <v>67.239999999999995</v>
      </c>
      <c r="R2134" s="6">
        <f t="shared" si="134"/>
        <v>60.354500000000002</v>
      </c>
      <c r="S2134" s="8">
        <f t="shared" si="135"/>
        <v>0.47301803761133909</v>
      </c>
      <c r="T2134" s="5">
        <f>YEAR(SalesDataTable[[#This Row],[Order Date]])</f>
        <v>2026</v>
      </c>
    </row>
    <row r="2135" spans="1:20" ht="15.6">
      <c r="A2135" s="2">
        <v>2656</v>
      </c>
      <c r="B2135" s="3">
        <v>46312</v>
      </c>
      <c r="C2135" s="13">
        <f>YEAR(SalesDataTable[[#This Row],[Order Date]])</f>
        <v>2026</v>
      </c>
      <c r="D2135" s="4" t="str">
        <f>"Q"&amp;ROUNDUP(MONTH(SalesDataTable[[#This Row],[Order Date]])/3,0)</f>
        <v>Q4</v>
      </c>
      <c r="E2135" s="4" t="str">
        <f>TEXT(SalesDataTable[[#This Row],[Order Date]],"MMM")</f>
        <v>Oct</v>
      </c>
      <c r="F2135" s="4" t="s">
        <v>11</v>
      </c>
      <c r="G2135" s="4" t="s">
        <v>52</v>
      </c>
      <c r="H2135" s="4" t="s">
        <v>2</v>
      </c>
      <c r="I2135" s="4" t="s">
        <v>13</v>
      </c>
      <c r="J2135" s="4" t="s">
        <v>23</v>
      </c>
      <c r="K2135" s="4" t="s">
        <v>51</v>
      </c>
      <c r="L2135" s="9">
        <v>1</v>
      </c>
      <c r="M2135" s="6">
        <v>123.11</v>
      </c>
      <c r="N2135" s="7">
        <v>0</v>
      </c>
      <c r="O2135" s="6">
        <v>58.99</v>
      </c>
      <c r="P2135" s="6">
        <f t="shared" si="132"/>
        <v>123.11</v>
      </c>
      <c r="Q2135" s="6">
        <f t="shared" si="133"/>
        <v>58.99</v>
      </c>
      <c r="R2135" s="6">
        <f t="shared" si="134"/>
        <v>64.12</v>
      </c>
      <c r="S2135" s="8">
        <f t="shared" si="135"/>
        <v>0.52083502558687356</v>
      </c>
      <c r="T2135" s="5">
        <f>YEAR(SalesDataTable[[#This Row],[Order Date]])</f>
        <v>2026</v>
      </c>
    </row>
    <row r="2136" spans="1:20" ht="15.6">
      <c r="A2136" s="2">
        <v>2867</v>
      </c>
      <c r="B2136" s="3">
        <v>46312</v>
      </c>
      <c r="C2136" s="13">
        <f>YEAR(SalesDataTable[[#This Row],[Order Date]])</f>
        <v>2026</v>
      </c>
      <c r="D2136" s="4" t="str">
        <f>"Q"&amp;ROUNDUP(MONTH(SalesDataTable[[#This Row],[Order Date]])/3,0)</f>
        <v>Q4</v>
      </c>
      <c r="E2136" s="4" t="str">
        <f>TEXT(SalesDataTable[[#This Row],[Order Date]],"MMM")</f>
        <v>Oct</v>
      </c>
      <c r="F2136" s="4" t="s">
        <v>6</v>
      </c>
      <c r="G2136" s="4" t="s">
        <v>27</v>
      </c>
      <c r="H2136" s="4" t="s">
        <v>2</v>
      </c>
      <c r="I2136" s="4" t="s">
        <v>13</v>
      </c>
      <c r="J2136" s="4" t="s">
        <v>23</v>
      </c>
      <c r="K2136" s="4" t="s">
        <v>40</v>
      </c>
      <c r="L2136" s="9">
        <v>1</v>
      </c>
      <c r="M2136" s="6">
        <v>81.239999999999995</v>
      </c>
      <c r="N2136" s="7">
        <v>0</v>
      </c>
      <c r="O2136" s="6">
        <v>38.65</v>
      </c>
      <c r="P2136" s="6">
        <f t="shared" si="132"/>
        <v>81.239999999999995</v>
      </c>
      <c r="Q2136" s="6">
        <f t="shared" si="133"/>
        <v>38.65</v>
      </c>
      <c r="R2136" s="6">
        <f t="shared" si="134"/>
        <v>42.589999999999996</v>
      </c>
      <c r="S2136" s="8">
        <f t="shared" si="135"/>
        <v>0.52424913835548992</v>
      </c>
      <c r="T2136" s="5">
        <f>YEAR(SalesDataTable[[#This Row],[Order Date]])</f>
        <v>2026</v>
      </c>
    </row>
    <row r="2137" spans="1:20" ht="15.6">
      <c r="A2137" s="2">
        <v>3335</v>
      </c>
      <c r="B2137" s="3">
        <v>46312</v>
      </c>
      <c r="C2137" s="13">
        <f>YEAR(SalesDataTable[[#This Row],[Order Date]])</f>
        <v>2026</v>
      </c>
      <c r="D2137" s="4" t="str">
        <f>"Q"&amp;ROUNDUP(MONTH(SalesDataTable[[#This Row],[Order Date]])/3,0)</f>
        <v>Q4</v>
      </c>
      <c r="E2137" s="4" t="str">
        <f>TEXT(SalesDataTable[[#This Row],[Order Date]],"MMM")</f>
        <v>Oct</v>
      </c>
      <c r="F2137" s="4" t="s">
        <v>0</v>
      </c>
      <c r="G2137" s="4" t="s">
        <v>36</v>
      </c>
      <c r="H2137" s="4" t="s">
        <v>28</v>
      </c>
      <c r="I2137" s="4" t="s">
        <v>3</v>
      </c>
      <c r="J2137" s="4" t="s">
        <v>9</v>
      </c>
      <c r="K2137" s="4" t="s">
        <v>46</v>
      </c>
      <c r="L2137" s="9">
        <v>1</v>
      </c>
      <c r="M2137" s="6">
        <v>70.81</v>
      </c>
      <c r="N2137" s="7">
        <v>0.15</v>
      </c>
      <c r="O2137" s="6">
        <v>32.93</v>
      </c>
      <c r="P2137" s="6">
        <f t="shared" si="132"/>
        <v>60.188499999999998</v>
      </c>
      <c r="Q2137" s="6">
        <f t="shared" si="133"/>
        <v>32.93</v>
      </c>
      <c r="R2137" s="6">
        <f t="shared" si="134"/>
        <v>27.258499999999998</v>
      </c>
      <c r="S2137" s="8">
        <f t="shared" si="135"/>
        <v>0.45288551799762411</v>
      </c>
      <c r="T2137" s="5">
        <f>YEAR(SalesDataTable[[#This Row],[Order Date]])</f>
        <v>2026</v>
      </c>
    </row>
    <row r="2138" spans="1:20" ht="15.6">
      <c r="A2138" s="2">
        <v>3770</v>
      </c>
      <c r="B2138" s="3">
        <v>46312</v>
      </c>
      <c r="C2138" s="13">
        <f>YEAR(SalesDataTable[[#This Row],[Order Date]])</f>
        <v>2026</v>
      </c>
      <c r="D2138" s="4" t="str">
        <f>"Q"&amp;ROUNDUP(MONTH(SalesDataTable[[#This Row],[Order Date]])/3,0)</f>
        <v>Q4</v>
      </c>
      <c r="E2138" s="4" t="str">
        <f>TEXT(SalesDataTable[[#This Row],[Order Date]],"MMM")</f>
        <v>Oct</v>
      </c>
      <c r="F2138" s="4" t="s">
        <v>20</v>
      </c>
      <c r="G2138" s="4" t="s">
        <v>47</v>
      </c>
      <c r="H2138" s="4" t="s">
        <v>2</v>
      </c>
      <c r="I2138" s="4" t="s">
        <v>16</v>
      </c>
      <c r="J2138" s="4" t="s">
        <v>23</v>
      </c>
      <c r="K2138" s="4" t="s">
        <v>29</v>
      </c>
      <c r="L2138" s="9">
        <v>6</v>
      </c>
      <c r="M2138" s="6">
        <v>200.26</v>
      </c>
      <c r="N2138" s="7">
        <v>0</v>
      </c>
      <c r="O2138" s="6">
        <v>106.71</v>
      </c>
      <c r="P2138" s="6">
        <f t="shared" si="132"/>
        <v>1201.56</v>
      </c>
      <c r="Q2138" s="6">
        <f t="shared" si="133"/>
        <v>640.26</v>
      </c>
      <c r="R2138" s="6">
        <f t="shared" si="134"/>
        <v>561.29999999999995</v>
      </c>
      <c r="S2138" s="8">
        <f t="shared" si="135"/>
        <v>0.46714271447118744</v>
      </c>
      <c r="T2138" s="5">
        <f>YEAR(SalesDataTable[[#This Row],[Order Date]])</f>
        <v>2026</v>
      </c>
    </row>
    <row r="2139" spans="1:20" ht="15.6">
      <c r="A2139" s="2">
        <v>4065</v>
      </c>
      <c r="B2139" s="3">
        <v>46312</v>
      </c>
      <c r="C2139" s="13">
        <f>YEAR(SalesDataTable[[#This Row],[Order Date]])</f>
        <v>2026</v>
      </c>
      <c r="D2139" s="4" t="str">
        <f>"Q"&amp;ROUNDUP(MONTH(SalesDataTable[[#This Row],[Order Date]])/3,0)</f>
        <v>Q4</v>
      </c>
      <c r="E2139" s="4" t="str">
        <f>TEXT(SalesDataTable[[#This Row],[Order Date]],"MMM")</f>
        <v>Oct</v>
      </c>
      <c r="F2139" s="4" t="s">
        <v>20</v>
      </c>
      <c r="G2139" s="4" t="s">
        <v>21</v>
      </c>
      <c r="H2139" s="4" t="s">
        <v>2</v>
      </c>
      <c r="I2139" s="4" t="s">
        <v>13</v>
      </c>
      <c r="J2139" s="4" t="s">
        <v>34</v>
      </c>
      <c r="K2139" s="4" t="s">
        <v>42</v>
      </c>
      <c r="L2139" s="9">
        <v>3</v>
      </c>
      <c r="M2139" s="6">
        <v>36.75</v>
      </c>
      <c r="N2139" s="7">
        <v>0.05</v>
      </c>
      <c r="O2139" s="6">
        <v>13.71</v>
      </c>
      <c r="P2139" s="6">
        <f t="shared" si="132"/>
        <v>104.7375</v>
      </c>
      <c r="Q2139" s="6">
        <f t="shared" si="133"/>
        <v>41.13</v>
      </c>
      <c r="R2139" s="6">
        <f t="shared" si="134"/>
        <v>63.607499999999995</v>
      </c>
      <c r="S2139" s="8">
        <f t="shared" si="135"/>
        <v>0.60730397422126747</v>
      </c>
      <c r="T2139" s="5">
        <f>YEAR(SalesDataTable[[#This Row],[Order Date]])</f>
        <v>2026</v>
      </c>
    </row>
    <row r="2140" spans="1:20" ht="15.6">
      <c r="A2140" s="2">
        <v>4222</v>
      </c>
      <c r="B2140" s="3">
        <v>46312</v>
      </c>
      <c r="C2140" s="13">
        <f>YEAR(SalesDataTable[[#This Row],[Order Date]])</f>
        <v>2026</v>
      </c>
      <c r="D2140" s="4" t="str">
        <f>"Q"&amp;ROUNDUP(MONTH(SalesDataTable[[#This Row],[Order Date]])/3,0)</f>
        <v>Q4</v>
      </c>
      <c r="E2140" s="4" t="str">
        <f>TEXT(SalesDataTable[[#This Row],[Order Date]],"MMM")</f>
        <v>Oct</v>
      </c>
      <c r="F2140" s="4" t="s">
        <v>11</v>
      </c>
      <c r="G2140" s="4" t="s">
        <v>52</v>
      </c>
      <c r="H2140" s="4" t="s">
        <v>2</v>
      </c>
      <c r="I2140" s="4" t="s">
        <v>3</v>
      </c>
      <c r="J2140" s="4" t="s">
        <v>9</v>
      </c>
      <c r="K2140" s="4" t="s">
        <v>10</v>
      </c>
      <c r="L2140" s="9">
        <v>2</v>
      </c>
      <c r="M2140" s="6">
        <v>92.41</v>
      </c>
      <c r="N2140" s="7">
        <v>0.1</v>
      </c>
      <c r="O2140" s="6">
        <v>45.42</v>
      </c>
      <c r="P2140" s="6">
        <f t="shared" si="132"/>
        <v>166.33799999999999</v>
      </c>
      <c r="Q2140" s="6">
        <f t="shared" si="133"/>
        <v>90.84</v>
      </c>
      <c r="R2140" s="6">
        <f t="shared" si="134"/>
        <v>75.49799999999999</v>
      </c>
      <c r="S2140" s="8">
        <f t="shared" si="135"/>
        <v>0.4538830573891714</v>
      </c>
      <c r="T2140" s="5">
        <f>YEAR(SalesDataTable[[#This Row],[Order Date]])</f>
        <v>2026</v>
      </c>
    </row>
    <row r="2141" spans="1:20" ht="15.6">
      <c r="A2141" s="2">
        <v>4304</v>
      </c>
      <c r="B2141" s="3">
        <v>46312</v>
      </c>
      <c r="C2141" s="13">
        <f>YEAR(SalesDataTable[[#This Row],[Order Date]])</f>
        <v>2026</v>
      </c>
      <c r="D2141" s="4" t="str">
        <f>"Q"&amp;ROUNDUP(MONTH(SalesDataTable[[#This Row],[Order Date]])/3,0)</f>
        <v>Q4</v>
      </c>
      <c r="E2141" s="4" t="str">
        <f>TEXT(SalesDataTable[[#This Row],[Order Date]],"MMM")</f>
        <v>Oct</v>
      </c>
      <c r="F2141" s="4" t="s">
        <v>6</v>
      </c>
      <c r="G2141" s="4" t="s">
        <v>49</v>
      </c>
      <c r="H2141" s="4" t="s">
        <v>19</v>
      </c>
      <c r="I2141" s="4" t="s">
        <v>13</v>
      </c>
      <c r="J2141" s="4" t="s">
        <v>34</v>
      </c>
      <c r="K2141" s="4" t="s">
        <v>35</v>
      </c>
      <c r="L2141" s="9">
        <v>1</v>
      </c>
      <c r="M2141" s="6">
        <v>40.67</v>
      </c>
      <c r="N2141" s="7">
        <v>0</v>
      </c>
      <c r="O2141" s="6">
        <v>15.09</v>
      </c>
      <c r="P2141" s="6">
        <f t="shared" si="132"/>
        <v>40.67</v>
      </c>
      <c r="Q2141" s="6">
        <f t="shared" si="133"/>
        <v>15.09</v>
      </c>
      <c r="R2141" s="6">
        <f t="shared" si="134"/>
        <v>25.580000000000002</v>
      </c>
      <c r="S2141" s="8">
        <f t="shared" si="135"/>
        <v>0.62896483894762722</v>
      </c>
      <c r="T2141" s="5">
        <f>YEAR(SalesDataTable[[#This Row],[Order Date]])</f>
        <v>2026</v>
      </c>
    </row>
    <row r="2142" spans="1:20" ht="15.6">
      <c r="A2142" s="2">
        <v>109</v>
      </c>
      <c r="B2142" s="3">
        <v>46313</v>
      </c>
      <c r="C2142" s="13">
        <f>YEAR(SalesDataTable[[#This Row],[Order Date]])</f>
        <v>2026</v>
      </c>
      <c r="D2142" s="4" t="str">
        <f>"Q"&amp;ROUNDUP(MONTH(SalesDataTable[[#This Row],[Order Date]])/3,0)</f>
        <v>Q4</v>
      </c>
      <c r="E2142" s="4" t="str">
        <f>TEXT(SalesDataTable[[#This Row],[Order Date]],"MMM")</f>
        <v>Oct</v>
      </c>
      <c r="F2142" s="4" t="s">
        <v>6</v>
      </c>
      <c r="G2142" s="4" t="s">
        <v>7</v>
      </c>
      <c r="H2142" s="4" t="s">
        <v>2</v>
      </c>
      <c r="I2142" s="4" t="s">
        <v>3</v>
      </c>
      <c r="J2142" s="4" t="s">
        <v>9</v>
      </c>
      <c r="K2142" s="4" t="s">
        <v>10</v>
      </c>
      <c r="L2142" s="9">
        <v>1</v>
      </c>
      <c r="M2142" s="6">
        <v>90.09</v>
      </c>
      <c r="N2142" s="7">
        <v>0</v>
      </c>
      <c r="O2142" s="6">
        <v>45.17</v>
      </c>
      <c r="P2142" s="6">
        <f t="shared" si="132"/>
        <v>90.09</v>
      </c>
      <c r="Q2142" s="6">
        <f t="shared" si="133"/>
        <v>45.17</v>
      </c>
      <c r="R2142" s="6">
        <f t="shared" si="134"/>
        <v>44.92</v>
      </c>
      <c r="S2142" s="8">
        <f t="shared" si="135"/>
        <v>0.49861249861249862</v>
      </c>
      <c r="T2142" s="5">
        <f>YEAR(SalesDataTable[[#This Row],[Order Date]])</f>
        <v>2026</v>
      </c>
    </row>
    <row r="2143" spans="1:20" ht="15.6">
      <c r="A2143" s="2">
        <v>744</v>
      </c>
      <c r="B2143" s="3">
        <v>46313</v>
      </c>
      <c r="C2143" s="13">
        <f>YEAR(SalesDataTable[[#This Row],[Order Date]])</f>
        <v>2026</v>
      </c>
      <c r="D2143" s="4" t="str">
        <f>"Q"&amp;ROUNDUP(MONTH(SalesDataTable[[#This Row],[Order Date]])/3,0)</f>
        <v>Q4</v>
      </c>
      <c r="E2143" s="4" t="str">
        <f>TEXT(SalesDataTable[[#This Row],[Order Date]],"MMM")</f>
        <v>Oct</v>
      </c>
      <c r="F2143" s="4" t="s">
        <v>11</v>
      </c>
      <c r="G2143" s="4" t="s">
        <v>39</v>
      </c>
      <c r="H2143" s="4" t="s">
        <v>2</v>
      </c>
      <c r="I2143" s="4" t="s">
        <v>3</v>
      </c>
      <c r="J2143" s="4" t="s">
        <v>14</v>
      </c>
      <c r="K2143" s="4" t="s">
        <v>15</v>
      </c>
      <c r="L2143" s="9">
        <v>1</v>
      </c>
      <c r="M2143" s="6">
        <v>36.83</v>
      </c>
      <c r="N2143" s="7">
        <v>0</v>
      </c>
      <c r="O2143" s="6">
        <v>13.64</v>
      </c>
      <c r="P2143" s="6">
        <f t="shared" si="132"/>
        <v>36.83</v>
      </c>
      <c r="Q2143" s="6">
        <f t="shared" si="133"/>
        <v>13.64</v>
      </c>
      <c r="R2143" s="6">
        <f t="shared" si="134"/>
        <v>23.189999999999998</v>
      </c>
      <c r="S2143" s="8">
        <f t="shared" si="135"/>
        <v>0.62964974205810476</v>
      </c>
      <c r="T2143" s="5">
        <f>YEAR(SalesDataTable[[#This Row],[Order Date]])</f>
        <v>2026</v>
      </c>
    </row>
    <row r="2144" spans="1:20" ht="15.6">
      <c r="A2144" s="2">
        <v>960</v>
      </c>
      <c r="B2144" s="3">
        <v>46313</v>
      </c>
      <c r="C2144" s="13">
        <f>YEAR(SalesDataTable[[#This Row],[Order Date]])</f>
        <v>2026</v>
      </c>
      <c r="D2144" s="4" t="str">
        <f>"Q"&amp;ROUNDUP(MONTH(SalesDataTable[[#This Row],[Order Date]])/3,0)</f>
        <v>Q4</v>
      </c>
      <c r="E2144" s="4" t="str">
        <f>TEXT(SalesDataTable[[#This Row],[Order Date]],"MMM")</f>
        <v>Oct</v>
      </c>
      <c r="F2144" s="4" t="s">
        <v>6</v>
      </c>
      <c r="G2144" s="4" t="s">
        <v>43</v>
      </c>
      <c r="H2144" s="4" t="s">
        <v>28</v>
      </c>
      <c r="I2144" s="4" t="s">
        <v>3</v>
      </c>
      <c r="J2144" s="4" t="s">
        <v>23</v>
      </c>
      <c r="K2144" s="4" t="s">
        <v>29</v>
      </c>
      <c r="L2144" s="9">
        <v>5</v>
      </c>
      <c r="M2144" s="6">
        <v>196.37</v>
      </c>
      <c r="N2144" s="7">
        <v>0.05</v>
      </c>
      <c r="O2144" s="6">
        <v>103.51</v>
      </c>
      <c r="P2144" s="6">
        <f t="shared" si="132"/>
        <v>932.75749999999994</v>
      </c>
      <c r="Q2144" s="6">
        <f t="shared" si="133"/>
        <v>517.55000000000007</v>
      </c>
      <c r="R2144" s="6">
        <f t="shared" si="134"/>
        <v>415.20749999999987</v>
      </c>
      <c r="S2144" s="8">
        <f t="shared" si="135"/>
        <v>0.44513981393877816</v>
      </c>
      <c r="T2144" s="5">
        <f>YEAR(SalesDataTable[[#This Row],[Order Date]])</f>
        <v>2026</v>
      </c>
    </row>
    <row r="2145" spans="1:20" ht="15.6">
      <c r="A2145" s="2">
        <v>1389</v>
      </c>
      <c r="B2145" s="3">
        <v>46313</v>
      </c>
      <c r="C2145" s="13">
        <f>YEAR(SalesDataTable[[#This Row],[Order Date]])</f>
        <v>2026</v>
      </c>
      <c r="D2145" s="4" t="str">
        <f>"Q"&amp;ROUNDUP(MONTH(SalesDataTable[[#This Row],[Order Date]])/3,0)</f>
        <v>Q4</v>
      </c>
      <c r="E2145" s="4" t="str">
        <f>TEXT(SalesDataTable[[#This Row],[Order Date]],"MMM")</f>
        <v>Oct</v>
      </c>
      <c r="F2145" s="4" t="s">
        <v>0</v>
      </c>
      <c r="G2145" s="4" t="s">
        <v>50</v>
      </c>
      <c r="H2145" s="4" t="s">
        <v>2</v>
      </c>
      <c r="I2145" s="4" t="s">
        <v>13</v>
      </c>
      <c r="J2145" s="4" t="s">
        <v>9</v>
      </c>
      <c r="K2145" s="4" t="s">
        <v>10</v>
      </c>
      <c r="L2145" s="9">
        <v>2</v>
      </c>
      <c r="M2145" s="6">
        <v>93.73</v>
      </c>
      <c r="N2145" s="7">
        <v>0</v>
      </c>
      <c r="O2145" s="6">
        <v>44.79</v>
      </c>
      <c r="P2145" s="6">
        <f t="shared" si="132"/>
        <v>187.46</v>
      </c>
      <c r="Q2145" s="6">
        <f t="shared" si="133"/>
        <v>89.58</v>
      </c>
      <c r="R2145" s="6">
        <f t="shared" si="134"/>
        <v>97.88000000000001</v>
      </c>
      <c r="S2145" s="8">
        <f t="shared" si="135"/>
        <v>0.52213805611863873</v>
      </c>
      <c r="T2145" s="5">
        <f>YEAR(SalesDataTable[[#This Row],[Order Date]])</f>
        <v>2026</v>
      </c>
    </row>
    <row r="2146" spans="1:20" ht="15.6">
      <c r="A2146" s="2">
        <v>1493</v>
      </c>
      <c r="B2146" s="3">
        <v>46313</v>
      </c>
      <c r="C2146" s="13">
        <f>YEAR(SalesDataTable[[#This Row],[Order Date]])</f>
        <v>2026</v>
      </c>
      <c r="D2146" s="4" t="str">
        <f>"Q"&amp;ROUNDUP(MONTH(SalesDataTable[[#This Row],[Order Date]])/3,0)</f>
        <v>Q4</v>
      </c>
      <c r="E2146" s="4" t="str">
        <f>TEXT(SalesDataTable[[#This Row],[Order Date]],"MMM")</f>
        <v>Oct</v>
      </c>
      <c r="F2146" s="4" t="s">
        <v>11</v>
      </c>
      <c r="G2146" s="4" t="s">
        <v>39</v>
      </c>
      <c r="H2146" s="4" t="s">
        <v>2</v>
      </c>
      <c r="I2146" s="4" t="s">
        <v>16</v>
      </c>
      <c r="J2146" s="4" t="s">
        <v>14</v>
      </c>
      <c r="K2146" s="4" t="s">
        <v>15</v>
      </c>
      <c r="L2146" s="9">
        <v>1</v>
      </c>
      <c r="M2146" s="6">
        <v>36.46</v>
      </c>
      <c r="N2146" s="7">
        <v>0.05</v>
      </c>
      <c r="O2146" s="6">
        <v>13.35</v>
      </c>
      <c r="P2146" s="6">
        <f t="shared" si="132"/>
        <v>34.637</v>
      </c>
      <c r="Q2146" s="6">
        <f t="shared" si="133"/>
        <v>13.35</v>
      </c>
      <c r="R2146" s="6">
        <f t="shared" si="134"/>
        <v>21.286999999999999</v>
      </c>
      <c r="S2146" s="8">
        <f t="shared" si="135"/>
        <v>0.61457401045125148</v>
      </c>
      <c r="T2146" s="5">
        <f>YEAR(SalesDataTable[[#This Row],[Order Date]])</f>
        <v>2026</v>
      </c>
    </row>
    <row r="2147" spans="1:20" ht="15.6">
      <c r="A2147" s="2">
        <v>1967</v>
      </c>
      <c r="B2147" s="3">
        <v>46313</v>
      </c>
      <c r="C2147" s="13">
        <f>YEAR(SalesDataTable[[#This Row],[Order Date]])</f>
        <v>2026</v>
      </c>
      <c r="D2147" s="4" t="str">
        <f>"Q"&amp;ROUNDUP(MONTH(SalesDataTable[[#This Row],[Order Date]])/3,0)</f>
        <v>Q4</v>
      </c>
      <c r="E2147" s="4" t="str">
        <f>TEXT(SalesDataTable[[#This Row],[Order Date]],"MMM")</f>
        <v>Oct</v>
      </c>
      <c r="F2147" s="4" t="s">
        <v>6</v>
      </c>
      <c r="G2147" s="4" t="s">
        <v>49</v>
      </c>
      <c r="H2147" s="4" t="s">
        <v>2</v>
      </c>
      <c r="I2147" s="4" t="s">
        <v>3</v>
      </c>
      <c r="J2147" s="4" t="s">
        <v>23</v>
      </c>
      <c r="K2147" s="4" t="s">
        <v>51</v>
      </c>
      <c r="L2147" s="9">
        <v>2</v>
      </c>
      <c r="M2147" s="6">
        <v>125.91</v>
      </c>
      <c r="N2147" s="7">
        <v>0</v>
      </c>
      <c r="O2147" s="6">
        <v>61.95</v>
      </c>
      <c r="P2147" s="6">
        <f t="shared" si="132"/>
        <v>251.82</v>
      </c>
      <c r="Q2147" s="6">
        <f t="shared" si="133"/>
        <v>123.9</v>
      </c>
      <c r="R2147" s="6">
        <f t="shared" si="134"/>
        <v>127.91999999999999</v>
      </c>
      <c r="S2147" s="8">
        <f t="shared" si="135"/>
        <v>0.50798189182749576</v>
      </c>
      <c r="T2147" s="5">
        <f>YEAR(SalesDataTable[[#This Row],[Order Date]])</f>
        <v>2026</v>
      </c>
    </row>
    <row r="2148" spans="1:20" ht="15.6">
      <c r="A2148" s="2">
        <v>2132</v>
      </c>
      <c r="B2148" s="3">
        <v>46313</v>
      </c>
      <c r="C2148" s="13">
        <f>YEAR(SalesDataTable[[#This Row],[Order Date]])</f>
        <v>2026</v>
      </c>
      <c r="D2148" s="4" t="str">
        <f>"Q"&amp;ROUNDUP(MONTH(SalesDataTable[[#This Row],[Order Date]])/3,0)</f>
        <v>Q4</v>
      </c>
      <c r="E2148" s="4" t="str">
        <f>TEXT(SalesDataTable[[#This Row],[Order Date]],"MMM")</f>
        <v>Oct</v>
      </c>
      <c r="F2148" s="4" t="s">
        <v>20</v>
      </c>
      <c r="G2148" s="4" t="s">
        <v>33</v>
      </c>
      <c r="H2148" s="4" t="s">
        <v>19</v>
      </c>
      <c r="I2148" s="4" t="s">
        <v>13</v>
      </c>
      <c r="J2148" s="4" t="s">
        <v>9</v>
      </c>
      <c r="K2148" s="4" t="s">
        <v>10</v>
      </c>
      <c r="L2148" s="9">
        <v>1</v>
      </c>
      <c r="M2148" s="6">
        <v>92.56</v>
      </c>
      <c r="N2148" s="7">
        <v>0.1</v>
      </c>
      <c r="O2148" s="6">
        <v>44.23</v>
      </c>
      <c r="P2148" s="6">
        <f t="shared" si="132"/>
        <v>83.304000000000002</v>
      </c>
      <c r="Q2148" s="6">
        <f t="shared" si="133"/>
        <v>44.23</v>
      </c>
      <c r="R2148" s="6">
        <f t="shared" si="134"/>
        <v>39.074000000000005</v>
      </c>
      <c r="S2148" s="8">
        <f t="shared" si="135"/>
        <v>0.46905310669355621</v>
      </c>
      <c r="T2148" s="5">
        <f>YEAR(SalesDataTable[[#This Row],[Order Date]])</f>
        <v>2026</v>
      </c>
    </row>
    <row r="2149" spans="1:20" ht="15.6">
      <c r="A2149" s="2">
        <v>2882</v>
      </c>
      <c r="B2149" s="3">
        <v>46313</v>
      </c>
      <c r="C2149" s="13">
        <f>YEAR(SalesDataTable[[#This Row],[Order Date]])</f>
        <v>2026</v>
      </c>
      <c r="D2149" s="4" t="str">
        <f>"Q"&amp;ROUNDUP(MONTH(SalesDataTable[[#This Row],[Order Date]])/3,0)</f>
        <v>Q4</v>
      </c>
      <c r="E2149" s="4" t="str">
        <f>TEXT(SalesDataTable[[#This Row],[Order Date]],"MMM")</f>
        <v>Oct</v>
      </c>
      <c r="F2149" s="4" t="s">
        <v>20</v>
      </c>
      <c r="G2149" s="4" t="s">
        <v>33</v>
      </c>
      <c r="H2149" s="4" t="s">
        <v>28</v>
      </c>
      <c r="I2149" s="4" t="s">
        <v>13</v>
      </c>
      <c r="J2149" s="4" t="s">
        <v>9</v>
      </c>
      <c r="K2149" s="4" t="s">
        <v>46</v>
      </c>
      <c r="L2149" s="9">
        <v>4</v>
      </c>
      <c r="M2149" s="6">
        <v>70.02</v>
      </c>
      <c r="N2149" s="7">
        <v>0</v>
      </c>
      <c r="O2149" s="6">
        <v>32.86</v>
      </c>
      <c r="P2149" s="6">
        <f t="shared" si="132"/>
        <v>280.08</v>
      </c>
      <c r="Q2149" s="6">
        <f t="shared" si="133"/>
        <v>131.44</v>
      </c>
      <c r="R2149" s="6">
        <f t="shared" si="134"/>
        <v>148.63999999999999</v>
      </c>
      <c r="S2149" s="8">
        <f t="shared" si="135"/>
        <v>0.53070551271065403</v>
      </c>
      <c r="T2149" s="5">
        <f>YEAR(SalesDataTable[[#This Row],[Order Date]])</f>
        <v>2026</v>
      </c>
    </row>
    <row r="2150" spans="1:20" ht="15.6">
      <c r="A2150" s="2">
        <v>3345</v>
      </c>
      <c r="B2150" s="3">
        <v>46313</v>
      </c>
      <c r="C2150" s="13">
        <f>YEAR(SalesDataTable[[#This Row],[Order Date]])</f>
        <v>2026</v>
      </c>
      <c r="D2150" s="4" t="str">
        <f>"Q"&amp;ROUNDUP(MONTH(SalesDataTable[[#This Row],[Order Date]])/3,0)</f>
        <v>Q4</v>
      </c>
      <c r="E2150" s="4" t="str">
        <f>TEXT(SalesDataTable[[#This Row],[Order Date]],"MMM")</f>
        <v>Oct</v>
      </c>
      <c r="F2150" s="4" t="s">
        <v>0</v>
      </c>
      <c r="G2150" s="4" t="s">
        <v>50</v>
      </c>
      <c r="H2150" s="4" t="s">
        <v>2</v>
      </c>
      <c r="I2150" s="4" t="s">
        <v>3</v>
      </c>
      <c r="J2150" s="4" t="s">
        <v>4</v>
      </c>
      <c r="K2150" s="4" t="s">
        <v>22</v>
      </c>
      <c r="L2150" s="9">
        <v>3</v>
      </c>
      <c r="M2150" s="6">
        <v>51.62</v>
      </c>
      <c r="N2150" s="7">
        <v>0.1</v>
      </c>
      <c r="O2150" s="6">
        <v>22.94</v>
      </c>
      <c r="P2150" s="6">
        <f t="shared" si="132"/>
        <v>139.374</v>
      </c>
      <c r="Q2150" s="6">
        <f t="shared" si="133"/>
        <v>68.820000000000007</v>
      </c>
      <c r="R2150" s="6">
        <f t="shared" si="134"/>
        <v>70.553999999999988</v>
      </c>
      <c r="S2150" s="8">
        <f t="shared" si="135"/>
        <v>0.50622067243531788</v>
      </c>
      <c r="T2150" s="5">
        <f>YEAR(SalesDataTable[[#This Row],[Order Date]])</f>
        <v>2026</v>
      </c>
    </row>
    <row r="2151" spans="1:20" ht="15.6">
      <c r="A2151" s="2">
        <v>4089</v>
      </c>
      <c r="B2151" s="3">
        <v>46313</v>
      </c>
      <c r="C2151" s="13">
        <f>YEAR(SalesDataTable[[#This Row],[Order Date]])</f>
        <v>2026</v>
      </c>
      <c r="D2151" s="4" t="str">
        <f>"Q"&amp;ROUNDUP(MONTH(SalesDataTable[[#This Row],[Order Date]])/3,0)</f>
        <v>Q4</v>
      </c>
      <c r="E2151" s="4" t="str">
        <f>TEXT(SalesDataTable[[#This Row],[Order Date]],"MMM")</f>
        <v>Oct</v>
      </c>
      <c r="F2151" s="4" t="s">
        <v>11</v>
      </c>
      <c r="G2151" s="4" t="s">
        <v>12</v>
      </c>
      <c r="H2151" s="4" t="s">
        <v>2</v>
      </c>
      <c r="I2151" s="4" t="s">
        <v>13</v>
      </c>
      <c r="J2151" s="4" t="s">
        <v>23</v>
      </c>
      <c r="K2151" s="4" t="s">
        <v>29</v>
      </c>
      <c r="L2151" s="9">
        <v>1</v>
      </c>
      <c r="M2151" s="6">
        <v>196.39</v>
      </c>
      <c r="N2151" s="7">
        <v>0</v>
      </c>
      <c r="O2151" s="6">
        <v>104.66</v>
      </c>
      <c r="P2151" s="6">
        <f t="shared" si="132"/>
        <v>196.39</v>
      </c>
      <c r="Q2151" s="6">
        <f t="shared" si="133"/>
        <v>104.66</v>
      </c>
      <c r="R2151" s="6">
        <f t="shared" si="134"/>
        <v>91.72999999999999</v>
      </c>
      <c r="S2151" s="8">
        <f t="shared" si="135"/>
        <v>0.46708080859514228</v>
      </c>
      <c r="T2151" s="5">
        <f>YEAR(SalesDataTable[[#This Row],[Order Date]])</f>
        <v>2026</v>
      </c>
    </row>
    <row r="2152" spans="1:20" ht="15.6">
      <c r="A2152" s="2">
        <v>4119</v>
      </c>
      <c r="B2152" s="3">
        <v>46313</v>
      </c>
      <c r="C2152" s="13">
        <f>YEAR(SalesDataTable[[#This Row],[Order Date]])</f>
        <v>2026</v>
      </c>
      <c r="D2152" s="4" t="str">
        <f>"Q"&amp;ROUNDUP(MONTH(SalesDataTable[[#This Row],[Order Date]])/3,0)</f>
        <v>Q4</v>
      </c>
      <c r="E2152" s="4" t="str">
        <f>TEXT(SalesDataTable[[#This Row],[Order Date]],"MMM")</f>
        <v>Oct</v>
      </c>
      <c r="F2152" s="4" t="s">
        <v>20</v>
      </c>
      <c r="G2152" s="4" t="s">
        <v>33</v>
      </c>
      <c r="H2152" s="4" t="s">
        <v>8</v>
      </c>
      <c r="I2152" s="4" t="s">
        <v>16</v>
      </c>
      <c r="J2152" s="4" t="s">
        <v>34</v>
      </c>
      <c r="K2152" s="4" t="s">
        <v>35</v>
      </c>
      <c r="L2152" s="9">
        <v>10</v>
      </c>
      <c r="M2152" s="6">
        <v>41.26</v>
      </c>
      <c r="N2152" s="7">
        <v>0.1</v>
      </c>
      <c r="O2152" s="6">
        <v>15.06</v>
      </c>
      <c r="P2152" s="6">
        <f t="shared" si="132"/>
        <v>371.34</v>
      </c>
      <c r="Q2152" s="6">
        <f t="shared" si="133"/>
        <v>150.6</v>
      </c>
      <c r="R2152" s="6">
        <f t="shared" si="134"/>
        <v>220.73999999999998</v>
      </c>
      <c r="S2152" s="8">
        <f t="shared" si="135"/>
        <v>0.59444175149458711</v>
      </c>
      <c r="T2152" s="5">
        <f>YEAR(SalesDataTable[[#This Row],[Order Date]])</f>
        <v>2026</v>
      </c>
    </row>
    <row r="2153" spans="1:20" ht="15.6">
      <c r="A2153" s="2">
        <v>4968</v>
      </c>
      <c r="B2153" s="3">
        <v>46313</v>
      </c>
      <c r="C2153" s="13">
        <f>YEAR(SalesDataTable[[#This Row],[Order Date]])</f>
        <v>2026</v>
      </c>
      <c r="D2153" s="4" t="str">
        <f>"Q"&amp;ROUNDUP(MONTH(SalesDataTable[[#This Row],[Order Date]])/3,0)</f>
        <v>Q4</v>
      </c>
      <c r="E2153" s="4" t="str">
        <f>TEXT(SalesDataTable[[#This Row],[Order Date]],"MMM")</f>
        <v>Oct</v>
      </c>
      <c r="F2153" s="4" t="s">
        <v>11</v>
      </c>
      <c r="G2153" s="4" t="s">
        <v>18</v>
      </c>
      <c r="H2153" s="4" t="s">
        <v>28</v>
      </c>
      <c r="I2153" s="4" t="s">
        <v>13</v>
      </c>
      <c r="J2153" s="4" t="s">
        <v>14</v>
      </c>
      <c r="K2153" s="4" t="s">
        <v>15</v>
      </c>
      <c r="L2153" s="9">
        <v>1</v>
      </c>
      <c r="M2153" s="6">
        <v>35.549999999999997</v>
      </c>
      <c r="N2153" s="7">
        <v>0.05</v>
      </c>
      <c r="O2153" s="6">
        <v>13.44</v>
      </c>
      <c r="P2153" s="6">
        <f t="shared" si="132"/>
        <v>33.772499999999994</v>
      </c>
      <c r="Q2153" s="6">
        <f t="shared" si="133"/>
        <v>13.44</v>
      </c>
      <c r="R2153" s="6">
        <f t="shared" si="134"/>
        <v>20.332499999999996</v>
      </c>
      <c r="S2153" s="8">
        <f t="shared" si="135"/>
        <v>0.60204308238951809</v>
      </c>
      <c r="T2153" s="5">
        <f>YEAR(SalesDataTable[[#This Row],[Order Date]])</f>
        <v>2026</v>
      </c>
    </row>
    <row r="2154" spans="1:20" ht="15.6">
      <c r="A2154" s="2">
        <v>5197</v>
      </c>
      <c r="B2154" s="3">
        <v>46313</v>
      </c>
      <c r="C2154" s="13">
        <f>YEAR(SalesDataTable[[#This Row],[Order Date]])</f>
        <v>2026</v>
      </c>
      <c r="D2154" s="4" t="str">
        <f>"Q"&amp;ROUNDUP(MONTH(SalesDataTable[[#This Row],[Order Date]])/3,0)</f>
        <v>Q4</v>
      </c>
      <c r="E2154" s="4" t="str">
        <f>TEXT(SalesDataTable[[#This Row],[Order Date]],"MMM")</f>
        <v>Oct</v>
      </c>
      <c r="F2154" s="4" t="s">
        <v>20</v>
      </c>
      <c r="G2154" s="4" t="s">
        <v>33</v>
      </c>
      <c r="H2154" s="4" t="s">
        <v>2</v>
      </c>
      <c r="I2154" s="4" t="s">
        <v>13</v>
      </c>
      <c r="J2154" s="4" t="s">
        <v>4</v>
      </c>
      <c r="K2154" s="4" t="s">
        <v>22</v>
      </c>
      <c r="L2154" s="9">
        <v>1</v>
      </c>
      <c r="M2154" s="6">
        <v>49.5</v>
      </c>
      <c r="N2154" s="7">
        <v>0</v>
      </c>
      <c r="O2154" s="6">
        <v>22.36</v>
      </c>
      <c r="P2154" s="6">
        <f t="shared" si="132"/>
        <v>49.5</v>
      </c>
      <c r="Q2154" s="6">
        <f t="shared" si="133"/>
        <v>22.36</v>
      </c>
      <c r="R2154" s="6">
        <f t="shared" si="134"/>
        <v>27.14</v>
      </c>
      <c r="S2154" s="8">
        <f t="shared" si="135"/>
        <v>0.54828282828282826</v>
      </c>
      <c r="T2154" s="5">
        <f>YEAR(SalesDataTable[[#This Row],[Order Date]])</f>
        <v>2026</v>
      </c>
    </row>
    <row r="2155" spans="1:20" ht="15.6">
      <c r="A2155" s="2">
        <v>66</v>
      </c>
      <c r="B2155" s="3">
        <v>46314</v>
      </c>
      <c r="C2155" s="13">
        <f>YEAR(SalesDataTable[[#This Row],[Order Date]])</f>
        <v>2026</v>
      </c>
      <c r="D2155" s="4" t="str">
        <f>"Q"&amp;ROUNDUP(MONTH(SalesDataTable[[#This Row],[Order Date]])/3,0)</f>
        <v>Q4</v>
      </c>
      <c r="E2155" s="4" t="str">
        <f>TEXT(SalesDataTable[[#This Row],[Order Date]],"MMM")</f>
        <v>Oct</v>
      </c>
      <c r="F2155" s="4" t="s">
        <v>0</v>
      </c>
      <c r="G2155" s="4" t="s">
        <v>50</v>
      </c>
      <c r="H2155" s="4" t="s">
        <v>2</v>
      </c>
      <c r="I2155" s="4" t="s">
        <v>16</v>
      </c>
      <c r="J2155" s="4" t="s">
        <v>23</v>
      </c>
      <c r="K2155" s="4" t="s">
        <v>40</v>
      </c>
      <c r="L2155" s="9">
        <v>1</v>
      </c>
      <c r="M2155" s="6">
        <v>80.58</v>
      </c>
      <c r="N2155" s="7">
        <v>0</v>
      </c>
      <c r="O2155" s="6">
        <v>40.43</v>
      </c>
      <c r="P2155" s="6">
        <f t="shared" si="132"/>
        <v>80.58</v>
      </c>
      <c r="Q2155" s="6">
        <f t="shared" si="133"/>
        <v>40.43</v>
      </c>
      <c r="R2155" s="6">
        <f t="shared" si="134"/>
        <v>40.15</v>
      </c>
      <c r="S2155" s="8">
        <f t="shared" si="135"/>
        <v>0.49826259617771157</v>
      </c>
      <c r="T2155" s="5">
        <f>YEAR(SalesDataTable[[#This Row],[Order Date]])</f>
        <v>2026</v>
      </c>
    </row>
    <row r="2156" spans="1:20" ht="15.6">
      <c r="A2156" s="2">
        <v>585</v>
      </c>
      <c r="B2156" s="3">
        <v>46314</v>
      </c>
      <c r="C2156" s="13">
        <f>YEAR(SalesDataTable[[#This Row],[Order Date]])</f>
        <v>2026</v>
      </c>
      <c r="D2156" s="4" t="str">
        <f>"Q"&amp;ROUNDUP(MONTH(SalesDataTable[[#This Row],[Order Date]])/3,0)</f>
        <v>Q4</v>
      </c>
      <c r="E2156" s="4" t="str">
        <f>TEXT(SalesDataTable[[#This Row],[Order Date]],"MMM")</f>
        <v>Oct</v>
      </c>
      <c r="F2156" s="4" t="s">
        <v>11</v>
      </c>
      <c r="G2156" s="4" t="s">
        <v>25</v>
      </c>
      <c r="H2156" s="4" t="s">
        <v>19</v>
      </c>
      <c r="I2156" s="4" t="s">
        <v>16</v>
      </c>
      <c r="J2156" s="4" t="s">
        <v>14</v>
      </c>
      <c r="K2156" s="4" t="s">
        <v>48</v>
      </c>
      <c r="L2156" s="9">
        <v>2</v>
      </c>
      <c r="M2156" s="6">
        <v>161.59</v>
      </c>
      <c r="N2156" s="7">
        <v>0.05</v>
      </c>
      <c r="O2156" s="6">
        <v>89.57</v>
      </c>
      <c r="P2156" s="6">
        <f t="shared" si="132"/>
        <v>307.02100000000002</v>
      </c>
      <c r="Q2156" s="6">
        <f t="shared" si="133"/>
        <v>179.14</v>
      </c>
      <c r="R2156" s="6">
        <f t="shared" si="134"/>
        <v>127.88100000000003</v>
      </c>
      <c r="S2156" s="8">
        <f t="shared" si="135"/>
        <v>0.41652199686666391</v>
      </c>
      <c r="T2156" s="5">
        <f>YEAR(SalesDataTable[[#This Row],[Order Date]])</f>
        <v>2026</v>
      </c>
    </row>
    <row r="2157" spans="1:20" ht="15.6">
      <c r="A2157" s="2">
        <v>856</v>
      </c>
      <c r="B2157" s="3">
        <v>46314</v>
      </c>
      <c r="C2157" s="13">
        <f>YEAR(SalesDataTable[[#This Row],[Order Date]])</f>
        <v>2026</v>
      </c>
      <c r="D2157" s="4" t="str">
        <f>"Q"&amp;ROUNDUP(MONTH(SalesDataTable[[#This Row],[Order Date]])/3,0)</f>
        <v>Q4</v>
      </c>
      <c r="E2157" s="4" t="str">
        <f>TEXT(SalesDataTable[[#This Row],[Order Date]],"MMM")</f>
        <v>Oct</v>
      </c>
      <c r="F2157" s="4" t="s">
        <v>20</v>
      </c>
      <c r="G2157" s="4" t="s">
        <v>33</v>
      </c>
      <c r="H2157" s="4" t="s">
        <v>2</v>
      </c>
      <c r="I2157" s="4" t="s">
        <v>16</v>
      </c>
      <c r="J2157" s="4" t="s">
        <v>23</v>
      </c>
      <c r="K2157" s="4" t="s">
        <v>40</v>
      </c>
      <c r="L2157" s="9">
        <v>1</v>
      </c>
      <c r="M2157" s="6">
        <v>80.319999999999993</v>
      </c>
      <c r="N2157" s="7">
        <v>0</v>
      </c>
      <c r="O2157" s="6">
        <v>39.729999999999997</v>
      </c>
      <c r="P2157" s="6">
        <f t="shared" si="132"/>
        <v>80.319999999999993</v>
      </c>
      <c r="Q2157" s="6">
        <f t="shared" si="133"/>
        <v>39.729999999999997</v>
      </c>
      <c r="R2157" s="6">
        <f t="shared" si="134"/>
        <v>40.589999999999996</v>
      </c>
      <c r="S2157" s="8">
        <f t="shared" si="135"/>
        <v>0.50535358565737054</v>
      </c>
      <c r="T2157" s="5">
        <f>YEAR(SalesDataTable[[#This Row],[Order Date]])</f>
        <v>2026</v>
      </c>
    </row>
    <row r="2158" spans="1:20" ht="15.6">
      <c r="A2158" s="2">
        <v>1793</v>
      </c>
      <c r="B2158" s="3">
        <v>46314</v>
      </c>
      <c r="C2158" s="13">
        <f>YEAR(SalesDataTable[[#This Row],[Order Date]])</f>
        <v>2026</v>
      </c>
      <c r="D2158" s="4" t="str">
        <f>"Q"&amp;ROUNDUP(MONTH(SalesDataTable[[#This Row],[Order Date]])/3,0)</f>
        <v>Q4</v>
      </c>
      <c r="E2158" s="4" t="str">
        <f>TEXT(SalesDataTable[[#This Row],[Order Date]],"MMM")</f>
        <v>Oct</v>
      </c>
      <c r="F2158" s="4" t="s">
        <v>0</v>
      </c>
      <c r="G2158" s="4" t="s">
        <v>36</v>
      </c>
      <c r="H2158" s="4" t="s">
        <v>28</v>
      </c>
      <c r="I2158" s="4" t="s">
        <v>13</v>
      </c>
      <c r="J2158" s="4" t="s">
        <v>14</v>
      </c>
      <c r="K2158" s="4" t="s">
        <v>48</v>
      </c>
      <c r="L2158" s="9">
        <v>1</v>
      </c>
      <c r="M2158" s="6">
        <v>164.25</v>
      </c>
      <c r="N2158" s="7">
        <v>0</v>
      </c>
      <c r="O2158" s="6">
        <v>86.6</v>
      </c>
      <c r="P2158" s="6">
        <f t="shared" si="132"/>
        <v>164.25</v>
      </c>
      <c r="Q2158" s="6">
        <f t="shared" si="133"/>
        <v>86.6</v>
      </c>
      <c r="R2158" s="6">
        <f t="shared" si="134"/>
        <v>77.650000000000006</v>
      </c>
      <c r="S2158" s="8">
        <f t="shared" si="135"/>
        <v>0.47275494672754947</v>
      </c>
      <c r="T2158" s="5">
        <f>YEAR(SalesDataTable[[#This Row],[Order Date]])</f>
        <v>2026</v>
      </c>
    </row>
    <row r="2159" spans="1:20" ht="15.6">
      <c r="A2159" s="2">
        <v>4763</v>
      </c>
      <c r="B2159" s="3">
        <v>46314</v>
      </c>
      <c r="C2159" s="13">
        <f>YEAR(SalesDataTable[[#This Row],[Order Date]])</f>
        <v>2026</v>
      </c>
      <c r="D2159" s="4" t="str">
        <f>"Q"&amp;ROUNDUP(MONTH(SalesDataTable[[#This Row],[Order Date]])/3,0)</f>
        <v>Q4</v>
      </c>
      <c r="E2159" s="4" t="str">
        <f>TEXT(SalesDataTable[[#This Row],[Order Date]],"MMM")</f>
        <v>Oct</v>
      </c>
      <c r="F2159" s="4" t="s">
        <v>20</v>
      </c>
      <c r="G2159" s="4" t="s">
        <v>33</v>
      </c>
      <c r="H2159" s="4" t="s">
        <v>28</v>
      </c>
      <c r="I2159" s="4" t="s">
        <v>13</v>
      </c>
      <c r="J2159" s="4" t="s">
        <v>4</v>
      </c>
      <c r="K2159" s="4" t="s">
        <v>30</v>
      </c>
      <c r="L2159" s="9">
        <v>6</v>
      </c>
      <c r="M2159" s="6">
        <v>101.6</v>
      </c>
      <c r="N2159" s="7">
        <v>0</v>
      </c>
      <c r="O2159" s="6">
        <v>50.17</v>
      </c>
      <c r="P2159" s="6">
        <f t="shared" si="132"/>
        <v>609.59999999999991</v>
      </c>
      <c r="Q2159" s="6">
        <f t="shared" si="133"/>
        <v>301.02</v>
      </c>
      <c r="R2159" s="6">
        <f t="shared" si="134"/>
        <v>308.57999999999993</v>
      </c>
      <c r="S2159" s="8">
        <f t="shared" si="135"/>
        <v>0.50620078740157481</v>
      </c>
      <c r="T2159" s="5">
        <f>YEAR(SalesDataTable[[#This Row],[Order Date]])</f>
        <v>2026</v>
      </c>
    </row>
    <row r="2160" spans="1:20" ht="15.6">
      <c r="A2160" s="2">
        <v>1716</v>
      </c>
      <c r="B2160" s="3">
        <v>46315</v>
      </c>
      <c r="C2160" s="13">
        <f>YEAR(SalesDataTable[[#This Row],[Order Date]])</f>
        <v>2026</v>
      </c>
      <c r="D2160" s="4" t="str">
        <f>"Q"&amp;ROUNDUP(MONTH(SalesDataTable[[#This Row],[Order Date]])/3,0)</f>
        <v>Q4</v>
      </c>
      <c r="E2160" s="4" t="str">
        <f>TEXT(SalesDataTable[[#This Row],[Order Date]],"MMM")</f>
        <v>Oct</v>
      </c>
      <c r="F2160" s="4" t="s">
        <v>0</v>
      </c>
      <c r="G2160" s="4" t="s">
        <v>1</v>
      </c>
      <c r="H2160" s="4" t="s">
        <v>19</v>
      </c>
      <c r="I2160" s="4" t="s">
        <v>3</v>
      </c>
      <c r="J2160" s="4" t="s">
        <v>34</v>
      </c>
      <c r="K2160" s="4" t="s">
        <v>42</v>
      </c>
      <c r="L2160" s="9">
        <v>5</v>
      </c>
      <c r="M2160" s="6">
        <v>35.99</v>
      </c>
      <c r="N2160" s="7">
        <v>0</v>
      </c>
      <c r="O2160" s="6">
        <v>14.19</v>
      </c>
      <c r="P2160" s="6">
        <f t="shared" si="132"/>
        <v>179.95000000000002</v>
      </c>
      <c r="Q2160" s="6">
        <f t="shared" si="133"/>
        <v>70.95</v>
      </c>
      <c r="R2160" s="6">
        <f t="shared" si="134"/>
        <v>109.00000000000001</v>
      </c>
      <c r="S2160" s="8">
        <f t="shared" si="135"/>
        <v>0.60572381217004723</v>
      </c>
      <c r="T2160" s="5">
        <f>YEAR(SalesDataTable[[#This Row],[Order Date]])</f>
        <v>2026</v>
      </c>
    </row>
    <row r="2161" spans="1:20" ht="15.6">
      <c r="A2161" s="2">
        <v>1759</v>
      </c>
      <c r="B2161" s="3">
        <v>46315</v>
      </c>
      <c r="C2161" s="13">
        <f>YEAR(SalesDataTable[[#This Row],[Order Date]])</f>
        <v>2026</v>
      </c>
      <c r="D2161" s="4" t="str">
        <f>"Q"&amp;ROUNDUP(MONTH(SalesDataTable[[#This Row],[Order Date]])/3,0)</f>
        <v>Q4</v>
      </c>
      <c r="E2161" s="4" t="str">
        <f>TEXT(SalesDataTable[[#This Row],[Order Date]],"MMM")</f>
        <v>Oct</v>
      </c>
      <c r="F2161" s="4" t="s">
        <v>20</v>
      </c>
      <c r="G2161" s="4" t="s">
        <v>33</v>
      </c>
      <c r="H2161" s="4" t="s">
        <v>2</v>
      </c>
      <c r="I2161" s="4" t="s">
        <v>3</v>
      </c>
      <c r="J2161" s="4" t="s">
        <v>34</v>
      </c>
      <c r="K2161" s="4" t="s">
        <v>42</v>
      </c>
      <c r="L2161" s="9">
        <v>2</v>
      </c>
      <c r="M2161" s="6">
        <v>36.57</v>
      </c>
      <c r="N2161" s="7">
        <v>0.1</v>
      </c>
      <c r="O2161" s="6">
        <v>13.79</v>
      </c>
      <c r="P2161" s="6">
        <f t="shared" si="132"/>
        <v>65.826000000000008</v>
      </c>
      <c r="Q2161" s="6">
        <f t="shared" si="133"/>
        <v>27.58</v>
      </c>
      <c r="R2161" s="6">
        <f t="shared" si="134"/>
        <v>38.246000000000009</v>
      </c>
      <c r="S2161" s="8">
        <f t="shared" si="135"/>
        <v>0.58101661957281325</v>
      </c>
      <c r="T2161" s="5">
        <f>YEAR(SalesDataTable[[#This Row],[Order Date]])</f>
        <v>2026</v>
      </c>
    </row>
    <row r="2162" spans="1:20" ht="15.6">
      <c r="A2162" s="2">
        <v>1811</v>
      </c>
      <c r="B2162" s="3">
        <v>46315</v>
      </c>
      <c r="C2162" s="13">
        <f>YEAR(SalesDataTable[[#This Row],[Order Date]])</f>
        <v>2026</v>
      </c>
      <c r="D2162" s="4" t="str">
        <f>"Q"&amp;ROUNDUP(MONTH(SalesDataTable[[#This Row],[Order Date]])/3,0)</f>
        <v>Q4</v>
      </c>
      <c r="E2162" s="4" t="str">
        <f>TEXT(SalesDataTable[[#This Row],[Order Date]],"MMM")</f>
        <v>Oct</v>
      </c>
      <c r="F2162" s="4" t="s">
        <v>6</v>
      </c>
      <c r="G2162" s="4" t="s">
        <v>27</v>
      </c>
      <c r="H2162" s="4" t="s">
        <v>2</v>
      </c>
      <c r="I2162" s="4" t="s">
        <v>13</v>
      </c>
      <c r="J2162" s="4" t="s">
        <v>4</v>
      </c>
      <c r="K2162" s="4" t="s">
        <v>26</v>
      </c>
      <c r="L2162" s="9">
        <v>1</v>
      </c>
      <c r="M2162" s="6">
        <v>40.99</v>
      </c>
      <c r="N2162" s="7">
        <v>0.1</v>
      </c>
      <c r="O2162" s="6">
        <v>17.16</v>
      </c>
      <c r="P2162" s="6">
        <f t="shared" si="132"/>
        <v>36.891000000000005</v>
      </c>
      <c r="Q2162" s="6">
        <f t="shared" si="133"/>
        <v>17.16</v>
      </c>
      <c r="R2162" s="6">
        <f t="shared" si="134"/>
        <v>19.731000000000005</v>
      </c>
      <c r="S2162" s="8">
        <f t="shared" si="135"/>
        <v>0.5348458973733432</v>
      </c>
      <c r="T2162" s="5">
        <f>YEAR(SalesDataTable[[#This Row],[Order Date]])</f>
        <v>2026</v>
      </c>
    </row>
    <row r="2163" spans="1:20" ht="15.6">
      <c r="A2163" s="2">
        <v>2918</v>
      </c>
      <c r="B2163" s="3">
        <v>46315</v>
      </c>
      <c r="C2163" s="13">
        <f>YEAR(SalesDataTable[[#This Row],[Order Date]])</f>
        <v>2026</v>
      </c>
      <c r="D2163" s="4" t="str">
        <f>"Q"&amp;ROUNDUP(MONTH(SalesDataTable[[#This Row],[Order Date]])/3,0)</f>
        <v>Q4</v>
      </c>
      <c r="E2163" s="4" t="str">
        <f>TEXT(SalesDataTable[[#This Row],[Order Date]],"MMM")</f>
        <v>Oct</v>
      </c>
      <c r="F2163" s="4" t="s">
        <v>20</v>
      </c>
      <c r="G2163" s="4" t="s">
        <v>33</v>
      </c>
      <c r="H2163" s="4" t="s">
        <v>19</v>
      </c>
      <c r="I2163" s="4" t="s">
        <v>3</v>
      </c>
      <c r="J2163" s="4" t="s">
        <v>23</v>
      </c>
      <c r="K2163" s="4" t="s">
        <v>40</v>
      </c>
      <c r="L2163" s="9">
        <v>3</v>
      </c>
      <c r="M2163" s="6">
        <v>80.47</v>
      </c>
      <c r="N2163" s="7">
        <v>0</v>
      </c>
      <c r="O2163" s="6">
        <v>40.090000000000003</v>
      </c>
      <c r="P2163" s="6">
        <f t="shared" si="132"/>
        <v>241.41</v>
      </c>
      <c r="Q2163" s="6">
        <f t="shared" si="133"/>
        <v>120.27000000000001</v>
      </c>
      <c r="R2163" s="6">
        <f t="shared" si="134"/>
        <v>121.13999999999999</v>
      </c>
      <c r="S2163" s="8">
        <f t="shared" si="135"/>
        <v>0.50180191375667949</v>
      </c>
      <c r="T2163" s="5">
        <f>YEAR(SalesDataTable[[#This Row],[Order Date]])</f>
        <v>2026</v>
      </c>
    </row>
    <row r="2164" spans="1:20" ht="15.6">
      <c r="A2164" s="2">
        <v>4150</v>
      </c>
      <c r="B2164" s="3">
        <v>46315</v>
      </c>
      <c r="C2164" s="13">
        <f>YEAR(SalesDataTable[[#This Row],[Order Date]])</f>
        <v>2026</v>
      </c>
      <c r="D2164" s="4" t="str">
        <f>"Q"&amp;ROUNDUP(MONTH(SalesDataTable[[#This Row],[Order Date]])/3,0)</f>
        <v>Q4</v>
      </c>
      <c r="E2164" s="4" t="str">
        <f>TEXT(SalesDataTable[[#This Row],[Order Date]],"MMM")</f>
        <v>Oct</v>
      </c>
      <c r="F2164" s="4" t="s">
        <v>20</v>
      </c>
      <c r="G2164" s="4" t="s">
        <v>47</v>
      </c>
      <c r="H2164" s="4" t="s">
        <v>19</v>
      </c>
      <c r="I2164" s="4" t="s">
        <v>16</v>
      </c>
      <c r="J2164" s="4" t="s">
        <v>9</v>
      </c>
      <c r="K2164" s="4" t="s">
        <v>17</v>
      </c>
      <c r="L2164" s="9">
        <v>5</v>
      </c>
      <c r="M2164" s="6">
        <v>140.32</v>
      </c>
      <c r="N2164" s="7">
        <v>0</v>
      </c>
      <c r="O2164" s="6">
        <v>80.08</v>
      </c>
      <c r="P2164" s="6">
        <f t="shared" si="132"/>
        <v>701.59999999999991</v>
      </c>
      <c r="Q2164" s="6">
        <f t="shared" si="133"/>
        <v>400.4</v>
      </c>
      <c r="R2164" s="6">
        <f t="shared" si="134"/>
        <v>301.19999999999993</v>
      </c>
      <c r="S2164" s="8">
        <f t="shared" si="135"/>
        <v>0.4293044469783352</v>
      </c>
      <c r="T2164" s="5">
        <f>YEAR(SalesDataTable[[#This Row],[Order Date]])</f>
        <v>2026</v>
      </c>
    </row>
    <row r="2165" spans="1:20" ht="15.6">
      <c r="A2165" s="2">
        <v>4830</v>
      </c>
      <c r="B2165" s="3">
        <v>46315</v>
      </c>
      <c r="C2165" s="13">
        <f>YEAR(SalesDataTable[[#This Row],[Order Date]])</f>
        <v>2026</v>
      </c>
      <c r="D2165" s="4" t="str">
        <f>"Q"&amp;ROUNDUP(MONTH(SalesDataTable[[#This Row],[Order Date]])/3,0)</f>
        <v>Q4</v>
      </c>
      <c r="E2165" s="4" t="str">
        <f>TEXT(SalesDataTable[[#This Row],[Order Date]],"MMM")</f>
        <v>Oct</v>
      </c>
      <c r="F2165" s="4" t="s">
        <v>6</v>
      </c>
      <c r="G2165" s="4" t="s">
        <v>41</v>
      </c>
      <c r="H2165" s="4" t="s">
        <v>2</v>
      </c>
      <c r="I2165" s="4" t="s">
        <v>13</v>
      </c>
      <c r="J2165" s="4" t="s">
        <v>34</v>
      </c>
      <c r="K2165" s="4" t="s">
        <v>38</v>
      </c>
      <c r="L2165" s="9">
        <v>3</v>
      </c>
      <c r="M2165" s="6">
        <v>125.93</v>
      </c>
      <c r="N2165" s="7">
        <v>0.1</v>
      </c>
      <c r="O2165" s="6">
        <v>68.45</v>
      </c>
      <c r="P2165" s="6">
        <f t="shared" si="132"/>
        <v>340.01100000000002</v>
      </c>
      <c r="Q2165" s="6">
        <f t="shared" si="133"/>
        <v>205.35000000000002</v>
      </c>
      <c r="R2165" s="6">
        <f t="shared" si="134"/>
        <v>134.661</v>
      </c>
      <c r="S2165" s="8">
        <f t="shared" si="135"/>
        <v>0.39604895135745605</v>
      </c>
      <c r="T2165" s="5">
        <f>YEAR(SalesDataTable[[#This Row],[Order Date]])</f>
        <v>2026</v>
      </c>
    </row>
    <row r="2166" spans="1:20" ht="15.6">
      <c r="A2166" s="2">
        <v>4698</v>
      </c>
      <c r="B2166" s="3">
        <v>46316</v>
      </c>
      <c r="C2166" s="13">
        <f>YEAR(SalesDataTable[[#This Row],[Order Date]])</f>
        <v>2026</v>
      </c>
      <c r="D2166" s="4" t="str">
        <f>"Q"&amp;ROUNDUP(MONTH(SalesDataTable[[#This Row],[Order Date]])/3,0)</f>
        <v>Q4</v>
      </c>
      <c r="E2166" s="4" t="str">
        <f>TEXT(SalesDataTable[[#This Row],[Order Date]],"MMM")</f>
        <v>Oct</v>
      </c>
      <c r="F2166" s="4" t="s">
        <v>20</v>
      </c>
      <c r="G2166" s="4" t="s">
        <v>33</v>
      </c>
      <c r="H2166" s="4" t="s">
        <v>2</v>
      </c>
      <c r="I2166" s="4" t="s">
        <v>3</v>
      </c>
      <c r="J2166" s="4" t="s">
        <v>9</v>
      </c>
      <c r="K2166" s="4" t="s">
        <v>17</v>
      </c>
      <c r="L2166" s="9">
        <v>2</v>
      </c>
      <c r="M2166" s="6">
        <v>141.4</v>
      </c>
      <c r="N2166" s="7">
        <v>0.05</v>
      </c>
      <c r="O2166" s="6">
        <v>77.48</v>
      </c>
      <c r="P2166" s="6">
        <f t="shared" si="132"/>
        <v>268.66000000000003</v>
      </c>
      <c r="Q2166" s="6">
        <f t="shared" si="133"/>
        <v>154.96</v>
      </c>
      <c r="R2166" s="6">
        <f t="shared" si="134"/>
        <v>113.70000000000002</v>
      </c>
      <c r="S2166" s="8">
        <f t="shared" si="135"/>
        <v>0.42321149408173903</v>
      </c>
      <c r="T2166" s="5">
        <f>YEAR(SalesDataTable[[#This Row],[Order Date]])</f>
        <v>2026</v>
      </c>
    </row>
    <row r="2167" spans="1:20" ht="15.6">
      <c r="A2167" s="2">
        <v>4846</v>
      </c>
      <c r="B2167" s="3">
        <v>46316</v>
      </c>
      <c r="C2167" s="13">
        <f>YEAR(SalesDataTable[[#This Row],[Order Date]])</f>
        <v>2026</v>
      </c>
      <c r="D2167" s="4" t="str">
        <f>"Q"&amp;ROUNDUP(MONTH(SalesDataTable[[#This Row],[Order Date]])/3,0)</f>
        <v>Q4</v>
      </c>
      <c r="E2167" s="4" t="str">
        <f>TEXT(SalesDataTable[[#This Row],[Order Date]],"MMM")</f>
        <v>Oct</v>
      </c>
      <c r="F2167" s="4" t="s">
        <v>0</v>
      </c>
      <c r="G2167" s="4" t="s">
        <v>1</v>
      </c>
      <c r="H2167" s="4" t="s">
        <v>8</v>
      </c>
      <c r="I2167" s="4" t="s">
        <v>16</v>
      </c>
      <c r="J2167" s="4" t="s">
        <v>4</v>
      </c>
      <c r="K2167" s="4" t="s">
        <v>22</v>
      </c>
      <c r="L2167" s="9">
        <v>8</v>
      </c>
      <c r="M2167" s="6">
        <v>51.91</v>
      </c>
      <c r="N2167" s="7">
        <v>0.05</v>
      </c>
      <c r="O2167" s="6">
        <v>22.99</v>
      </c>
      <c r="P2167" s="6">
        <f t="shared" si="132"/>
        <v>394.51599999999996</v>
      </c>
      <c r="Q2167" s="6">
        <f t="shared" si="133"/>
        <v>183.92</v>
      </c>
      <c r="R2167" s="6">
        <f t="shared" si="134"/>
        <v>210.59599999999998</v>
      </c>
      <c r="S2167" s="8">
        <f t="shared" si="135"/>
        <v>0.53380851473704483</v>
      </c>
      <c r="T2167" s="5">
        <f>YEAR(SalesDataTable[[#This Row],[Order Date]])</f>
        <v>2026</v>
      </c>
    </row>
    <row r="2168" spans="1:20" ht="15.6">
      <c r="A2168" s="2">
        <v>5024</v>
      </c>
      <c r="B2168" s="3">
        <v>46316</v>
      </c>
      <c r="C2168" s="13">
        <f>YEAR(SalesDataTable[[#This Row],[Order Date]])</f>
        <v>2026</v>
      </c>
      <c r="D2168" s="4" t="str">
        <f>"Q"&amp;ROUNDUP(MONTH(SalesDataTable[[#This Row],[Order Date]])/3,0)</f>
        <v>Q4</v>
      </c>
      <c r="E2168" s="4" t="str">
        <f>TEXT(SalesDataTable[[#This Row],[Order Date]],"MMM")</f>
        <v>Oct</v>
      </c>
      <c r="F2168" s="4" t="s">
        <v>20</v>
      </c>
      <c r="G2168" s="4" t="s">
        <v>31</v>
      </c>
      <c r="H2168" s="4" t="s">
        <v>28</v>
      </c>
      <c r="I2168" s="4" t="s">
        <v>3</v>
      </c>
      <c r="J2168" s="4" t="s">
        <v>23</v>
      </c>
      <c r="K2168" s="4" t="s">
        <v>29</v>
      </c>
      <c r="L2168" s="9">
        <v>1</v>
      </c>
      <c r="M2168" s="6">
        <v>192.62</v>
      </c>
      <c r="N2168" s="7">
        <v>0</v>
      </c>
      <c r="O2168" s="6">
        <v>102.51</v>
      </c>
      <c r="P2168" s="6">
        <f t="shared" si="132"/>
        <v>192.62</v>
      </c>
      <c r="Q2168" s="6">
        <f t="shared" si="133"/>
        <v>102.51</v>
      </c>
      <c r="R2168" s="6">
        <f t="shared" si="134"/>
        <v>90.11</v>
      </c>
      <c r="S2168" s="8">
        <f t="shared" si="135"/>
        <v>0.46781227286886096</v>
      </c>
      <c r="T2168" s="5">
        <f>YEAR(SalesDataTable[[#This Row],[Order Date]])</f>
        <v>2026</v>
      </c>
    </row>
    <row r="2169" spans="1:20" ht="15.6">
      <c r="A2169" s="2">
        <v>1157</v>
      </c>
      <c r="B2169" s="3">
        <v>46317</v>
      </c>
      <c r="C2169" s="13">
        <f>YEAR(SalesDataTable[[#This Row],[Order Date]])</f>
        <v>2026</v>
      </c>
      <c r="D2169" s="4" t="str">
        <f>"Q"&amp;ROUNDUP(MONTH(SalesDataTable[[#This Row],[Order Date]])/3,0)</f>
        <v>Q4</v>
      </c>
      <c r="E2169" s="4" t="str">
        <f>TEXT(SalesDataTable[[#This Row],[Order Date]],"MMM")</f>
        <v>Oct</v>
      </c>
      <c r="F2169" s="4" t="s">
        <v>20</v>
      </c>
      <c r="G2169" s="4" t="s">
        <v>21</v>
      </c>
      <c r="H2169" s="4" t="s">
        <v>2</v>
      </c>
      <c r="I2169" s="4" t="s">
        <v>13</v>
      </c>
      <c r="J2169" s="4" t="s">
        <v>4</v>
      </c>
      <c r="K2169" s="4" t="s">
        <v>22</v>
      </c>
      <c r="L2169" s="9">
        <v>1</v>
      </c>
      <c r="M2169" s="6">
        <v>51.25</v>
      </c>
      <c r="N2169" s="7">
        <v>0</v>
      </c>
      <c r="O2169" s="6">
        <v>22.58</v>
      </c>
      <c r="P2169" s="6">
        <f t="shared" si="132"/>
        <v>51.25</v>
      </c>
      <c r="Q2169" s="6">
        <f t="shared" si="133"/>
        <v>22.58</v>
      </c>
      <c r="R2169" s="6">
        <f t="shared" si="134"/>
        <v>28.67</v>
      </c>
      <c r="S2169" s="8">
        <f t="shared" si="135"/>
        <v>0.55941463414634152</v>
      </c>
      <c r="T2169" s="5">
        <f>YEAR(SalesDataTable[[#This Row],[Order Date]])</f>
        <v>2026</v>
      </c>
    </row>
    <row r="2170" spans="1:20" ht="15.6">
      <c r="A2170" s="2">
        <v>1427</v>
      </c>
      <c r="B2170" s="3">
        <v>46317</v>
      </c>
      <c r="C2170" s="13">
        <f>YEAR(SalesDataTable[[#This Row],[Order Date]])</f>
        <v>2026</v>
      </c>
      <c r="D2170" s="4" t="str">
        <f>"Q"&amp;ROUNDUP(MONTH(SalesDataTable[[#This Row],[Order Date]])/3,0)</f>
        <v>Q4</v>
      </c>
      <c r="E2170" s="4" t="str">
        <f>TEXT(SalesDataTable[[#This Row],[Order Date]],"MMM")</f>
        <v>Oct</v>
      </c>
      <c r="F2170" s="4" t="s">
        <v>20</v>
      </c>
      <c r="G2170" s="4" t="s">
        <v>21</v>
      </c>
      <c r="H2170" s="4" t="s">
        <v>19</v>
      </c>
      <c r="I2170" s="4" t="s">
        <v>13</v>
      </c>
      <c r="J2170" s="4" t="s">
        <v>14</v>
      </c>
      <c r="K2170" s="4" t="s">
        <v>32</v>
      </c>
      <c r="L2170" s="9">
        <v>1</v>
      </c>
      <c r="M2170" s="6">
        <v>45.97</v>
      </c>
      <c r="N2170" s="7">
        <v>0.05</v>
      </c>
      <c r="O2170" s="6">
        <v>18.760000000000002</v>
      </c>
      <c r="P2170" s="6">
        <f t="shared" si="132"/>
        <v>43.671499999999995</v>
      </c>
      <c r="Q2170" s="6">
        <f t="shared" si="133"/>
        <v>18.760000000000002</v>
      </c>
      <c r="R2170" s="6">
        <f t="shared" si="134"/>
        <v>24.911499999999993</v>
      </c>
      <c r="S2170" s="8">
        <f t="shared" si="135"/>
        <v>0.57042922729926826</v>
      </c>
      <c r="T2170" s="5">
        <f>YEAR(SalesDataTable[[#This Row],[Order Date]])</f>
        <v>2026</v>
      </c>
    </row>
    <row r="2171" spans="1:20" ht="15.6">
      <c r="A2171" s="2">
        <v>1622</v>
      </c>
      <c r="B2171" s="3">
        <v>46317</v>
      </c>
      <c r="C2171" s="13">
        <f>YEAR(SalesDataTable[[#This Row],[Order Date]])</f>
        <v>2026</v>
      </c>
      <c r="D2171" s="4" t="str">
        <f>"Q"&amp;ROUNDUP(MONTH(SalesDataTable[[#This Row],[Order Date]])/3,0)</f>
        <v>Q4</v>
      </c>
      <c r="E2171" s="4" t="str">
        <f>TEXT(SalesDataTable[[#This Row],[Order Date]],"MMM")</f>
        <v>Oct</v>
      </c>
      <c r="F2171" s="4" t="s">
        <v>11</v>
      </c>
      <c r="G2171" s="4" t="s">
        <v>12</v>
      </c>
      <c r="H2171" s="4" t="s">
        <v>28</v>
      </c>
      <c r="I2171" s="4" t="s">
        <v>3</v>
      </c>
      <c r="J2171" s="4" t="s">
        <v>23</v>
      </c>
      <c r="K2171" s="4" t="s">
        <v>51</v>
      </c>
      <c r="L2171" s="9">
        <v>1</v>
      </c>
      <c r="M2171" s="6">
        <v>123.29</v>
      </c>
      <c r="N2171" s="7">
        <v>0</v>
      </c>
      <c r="O2171" s="6">
        <v>59.48</v>
      </c>
      <c r="P2171" s="6">
        <f t="shared" si="132"/>
        <v>123.29</v>
      </c>
      <c r="Q2171" s="6">
        <f t="shared" si="133"/>
        <v>59.48</v>
      </c>
      <c r="R2171" s="6">
        <f t="shared" si="134"/>
        <v>63.810000000000009</v>
      </c>
      <c r="S2171" s="8">
        <f t="shared" si="135"/>
        <v>0.51756022386243816</v>
      </c>
      <c r="T2171" s="5">
        <f>YEAR(SalesDataTable[[#This Row],[Order Date]])</f>
        <v>2026</v>
      </c>
    </row>
    <row r="2172" spans="1:20" ht="15.6">
      <c r="A2172" s="2">
        <v>1879</v>
      </c>
      <c r="B2172" s="3">
        <v>46317</v>
      </c>
      <c r="C2172" s="13">
        <f>YEAR(SalesDataTable[[#This Row],[Order Date]])</f>
        <v>2026</v>
      </c>
      <c r="D2172" s="4" t="str">
        <f>"Q"&amp;ROUNDUP(MONTH(SalesDataTable[[#This Row],[Order Date]])/3,0)</f>
        <v>Q4</v>
      </c>
      <c r="E2172" s="4" t="str">
        <f>TEXT(SalesDataTable[[#This Row],[Order Date]],"MMM")</f>
        <v>Oct</v>
      </c>
      <c r="F2172" s="4" t="s">
        <v>20</v>
      </c>
      <c r="G2172" s="4" t="s">
        <v>33</v>
      </c>
      <c r="H2172" s="4" t="s">
        <v>8</v>
      </c>
      <c r="I2172" s="4" t="s">
        <v>16</v>
      </c>
      <c r="J2172" s="4" t="s">
        <v>14</v>
      </c>
      <c r="K2172" s="4" t="s">
        <v>15</v>
      </c>
      <c r="L2172" s="9">
        <v>8</v>
      </c>
      <c r="M2172" s="6">
        <v>35.83</v>
      </c>
      <c r="N2172" s="7">
        <v>0.05</v>
      </c>
      <c r="O2172" s="6">
        <v>13.89</v>
      </c>
      <c r="P2172" s="6">
        <f t="shared" si="132"/>
        <v>272.30799999999999</v>
      </c>
      <c r="Q2172" s="6">
        <f t="shared" si="133"/>
        <v>111.12</v>
      </c>
      <c r="R2172" s="6">
        <f t="shared" si="134"/>
        <v>161.18799999999999</v>
      </c>
      <c r="S2172" s="8">
        <f t="shared" si="135"/>
        <v>0.59193266448286497</v>
      </c>
      <c r="T2172" s="5">
        <f>YEAR(SalesDataTable[[#This Row],[Order Date]])</f>
        <v>2026</v>
      </c>
    </row>
    <row r="2173" spans="1:20" ht="15.6">
      <c r="A2173" s="2">
        <v>2483</v>
      </c>
      <c r="B2173" s="3">
        <v>46317</v>
      </c>
      <c r="C2173" s="13">
        <f>YEAR(SalesDataTable[[#This Row],[Order Date]])</f>
        <v>2026</v>
      </c>
      <c r="D2173" s="4" t="str">
        <f>"Q"&amp;ROUNDUP(MONTH(SalesDataTable[[#This Row],[Order Date]])/3,0)</f>
        <v>Q4</v>
      </c>
      <c r="E2173" s="4" t="str">
        <f>TEXT(SalesDataTable[[#This Row],[Order Date]],"MMM")</f>
        <v>Oct</v>
      </c>
      <c r="F2173" s="4" t="s">
        <v>0</v>
      </c>
      <c r="G2173" s="4" t="s">
        <v>1</v>
      </c>
      <c r="H2173" s="4" t="s">
        <v>2</v>
      </c>
      <c r="I2173" s="4" t="s">
        <v>13</v>
      </c>
      <c r="J2173" s="4" t="s">
        <v>23</v>
      </c>
      <c r="K2173" s="4" t="s">
        <v>40</v>
      </c>
      <c r="L2173" s="9">
        <v>1</v>
      </c>
      <c r="M2173" s="6">
        <v>80.56</v>
      </c>
      <c r="N2173" s="7">
        <v>0</v>
      </c>
      <c r="O2173" s="6">
        <v>39.53</v>
      </c>
      <c r="P2173" s="6">
        <f t="shared" si="132"/>
        <v>80.56</v>
      </c>
      <c r="Q2173" s="6">
        <f t="shared" si="133"/>
        <v>39.53</v>
      </c>
      <c r="R2173" s="6">
        <f t="shared" si="134"/>
        <v>41.03</v>
      </c>
      <c r="S2173" s="8">
        <f t="shared" si="135"/>
        <v>0.5093098311817279</v>
      </c>
      <c r="T2173" s="5">
        <f>YEAR(SalesDataTable[[#This Row],[Order Date]])</f>
        <v>2026</v>
      </c>
    </row>
    <row r="2174" spans="1:20" ht="15.6">
      <c r="A2174" s="2">
        <v>4451</v>
      </c>
      <c r="B2174" s="3">
        <v>46317</v>
      </c>
      <c r="C2174" s="13">
        <f>YEAR(SalesDataTable[[#This Row],[Order Date]])</f>
        <v>2026</v>
      </c>
      <c r="D2174" s="4" t="str">
        <f>"Q"&amp;ROUNDUP(MONTH(SalesDataTable[[#This Row],[Order Date]])/3,0)</f>
        <v>Q4</v>
      </c>
      <c r="E2174" s="4" t="str">
        <f>TEXT(SalesDataTable[[#This Row],[Order Date]],"MMM")</f>
        <v>Oct</v>
      </c>
      <c r="F2174" s="4" t="s">
        <v>20</v>
      </c>
      <c r="G2174" s="4" t="s">
        <v>31</v>
      </c>
      <c r="H2174" s="4" t="s">
        <v>2</v>
      </c>
      <c r="I2174" s="4" t="s">
        <v>13</v>
      </c>
      <c r="J2174" s="4" t="s">
        <v>4</v>
      </c>
      <c r="K2174" s="4" t="s">
        <v>26</v>
      </c>
      <c r="L2174" s="9">
        <v>1</v>
      </c>
      <c r="M2174" s="6">
        <v>40.47</v>
      </c>
      <c r="N2174" s="7">
        <v>0.05</v>
      </c>
      <c r="O2174" s="6">
        <v>16.73</v>
      </c>
      <c r="P2174" s="6">
        <f t="shared" si="132"/>
        <v>38.4465</v>
      </c>
      <c r="Q2174" s="6">
        <f t="shared" si="133"/>
        <v>16.73</v>
      </c>
      <c r="R2174" s="6">
        <f t="shared" si="134"/>
        <v>21.7165</v>
      </c>
      <c r="S2174" s="8">
        <f t="shared" si="135"/>
        <v>0.5648498562938109</v>
      </c>
      <c r="T2174" s="5">
        <f>YEAR(SalesDataTable[[#This Row],[Order Date]])</f>
        <v>2026</v>
      </c>
    </row>
    <row r="2175" spans="1:20" ht="15.6">
      <c r="A2175" s="2">
        <v>93</v>
      </c>
      <c r="B2175" s="3">
        <v>46318</v>
      </c>
      <c r="C2175" s="13">
        <f>YEAR(SalesDataTable[[#This Row],[Order Date]])</f>
        <v>2026</v>
      </c>
      <c r="D2175" s="4" t="str">
        <f>"Q"&amp;ROUNDUP(MONTH(SalesDataTable[[#This Row],[Order Date]])/3,0)</f>
        <v>Q4</v>
      </c>
      <c r="E2175" s="4" t="str">
        <f>TEXT(SalesDataTable[[#This Row],[Order Date]],"MMM")</f>
        <v>Oct</v>
      </c>
      <c r="F2175" s="4" t="s">
        <v>6</v>
      </c>
      <c r="G2175" s="4" t="s">
        <v>43</v>
      </c>
      <c r="H2175" s="4" t="s">
        <v>8</v>
      </c>
      <c r="I2175" s="4" t="s">
        <v>16</v>
      </c>
      <c r="J2175" s="4" t="s">
        <v>14</v>
      </c>
      <c r="K2175" s="4" t="s">
        <v>44</v>
      </c>
      <c r="L2175" s="9">
        <v>15</v>
      </c>
      <c r="M2175" s="6">
        <v>133.52000000000001</v>
      </c>
      <c r="N2175" s="7">
        <v>0.2</v>
      </c>
      <c r="O2175" s="6">
        <v>66</v>
      </c>
      <c r="P2175" s="6">
        <f t="shared" si="132"/>
        <v>1602.2400000000002</v>
      </c>
      <c r="Q2175" s="6">
        <f t="shared" si="133"/>
        <v>990</v>
      </c>
      <c r="R2175" s="6">
        <f t="shared" si="134"/>
        <v>612.24000000000024</v>
      </c>
      <c r="S2175" s="8">
        <f t="shared" si="135"/>
        <v>0.38211503894547644</v>
      </c>
      <c r="T2175" s="5">
        <f>YEAR(SalesDataTable[[#This Row],[Order Date]])</f>
        <v>2026</v>
      </c>
    </row>
    <row r="2176" spans="1:20" ht="15.6">
      <c r="A2176" s="2">
        <v>265</v>
      </c>
      <c r="B2176" s="3">
        <v>46318</v>
      </c>
      <c r="C2176" s="13">
        <f>YEAR(SalesDataTable[[#This Row],[Order Date]])</f>
        <v>2026</v>
      </c>
      <c r="D2176" s="4" t="str">
        <f>"Q"&amp;ROUNDUP(MONTH(SalesDataTable[[#This Row],[Order Date]])/3,0)</f>
        <v>Q4</v>
      </c>
      <c r="E2176" s="4" t="str">
        <f>TEXT(SalesDataTable[[#This Row],[Order Date]],"MMM")</f>
        <v>Oct</v>
      </c>
      <c r="F2176" s="4" t="s">
        <v>6</v>
      </c>
      <c r="G2176" s="4" t="s">
        <v>27</v>
      </c>
      <c r="H2176" s="4" t="s">
        <v>2</v>
      </c>
      <c r="I2176" s="4" t="s">
        <v>3</v>
      </c>
      <c r="J2176" s="4" t="s">
        <v>4</v>
      </c>
      <c r="K2176" s="4" t="s">
        <v>5</v>
      </c>
      <c r="L2176" s="9">
        <v>1</v>
      </c>
      <c r="M2176" s="6">
        <v>82.28</v>
      </c>
      <c r="N2176" s="7">
        <v>0</v>
      </c>
      <c r="O2176" s="6">
        <v>42.08</v>
      </c>
      <c r="P2176" s="6">
        <f t="shared" si="132"/>
        <v>82.28</v>
      </c>
      <c r="Q2176" s="6">
        <f t="shared" si="133"/>
        <v>42.08</v>
      </c>
      <c r="R2176" s="6">
        <f t="shared" si="134"/>
        <v>40.200000000000003</v>
      </c>
      <c r="S2176" s="8">
        <f t="shared" si="135"/>
        <v>0.48857559552746721</v>
      </c>
      <c r="T2176" s="5">
        <f>YEAR(SalesDataTable[[#This Row],[Order Date]])</f>
        <v>2026</v>
      </c>
    </row>
    <row r="2177" spans="1:20" ht="15.6">
      <c r="A2177" s="2">
        <v>555</v>
      </c>
      <c r="B2177" s="3">
        <v>46318</v>
      </c>
      <c r="C2177" s="13">
        <f>YEAR(SalesDataTable[[#This Row],[Order Date]])</f>
        <v>2026</v>
      </c>
      <c r="D2177" s="4" t="str">
        <f>"Q"&amp;ROUNDUP(MONTH(SalesDataTable[[#This Row],[Order Date]])/3,0)</f>
        <v>Q4</v>
      </c>
      <c r="E2177" s="4" t="str">
        <f>TEXT(SalesDataTable[[#This Row],[Order Date]],"MMM")</f>
        <v>Oct</v>
      </c>
      <c r="F2177" s="4" t="s">
        <v>6</v>
      </c>
      <c r="G2177" s="4" t="s">
        <v>41</v>
      </c>
      <c r="H2177" s="4" t="s">
        <v>2</v>
      </c>
      <c r="I2177" s="4" t="s">
        <v>13</v>
      </c>
      <c r="J2177" s="4" t="s">
        <v>14</v>
      </c>
      <c r="K2177" s="4" t="s">
        <v>15</v>
      </c>
      <c r="L2177" s="9">
        <v>6</v>
      </c>
      <c r="M2177" s="6">
        <v>35.479999999999997</v>
      </c>
      <c r="N2177" s="7">
        <v>0</v>
      </c>
      <c r="O2177" s="6">
        <v>13.37</v>
      </c>
      <c r="P2177" s="6">
        <f t="shared" si="132"/>
        <v>212.88</v>
      </c>
      <c r="Q2177" s="6">
        <f t="shared" si="133"/>
        <v>80.22</v>
      </c>
      <c r="R2177" s="6">
        <f t="shared" si="134"/>
        <v>132.66</v>
      </c>
      <c r="S2177" s="8">
        <f t="shared" si="135"/>
        <v>0.62316798196166856</v>
      </c>
      <c r="T2177" s="5">
        <f>YEAR(SalesDataTable[[#This Row],[Order Date]])</f>
        <v>2026</v>
      </c>
    </row>
    <row r="2178" spans="1:20" ht="15.6">
      <c r="A2178" s="2">
        <v>1993</v>
      </c>
      <c r="B2178" s="3">
        <v>46318</v>
      </c>
      <c r="C2178" s="13">
        <f>YEAR(SalesDataTable[[#This Row],[Order Date]])</f>
        <v>2026</v>
      </c>
      <c r="D2178" s="4" t="str">
        <f>"Q"&amp;ROUNDUP(MONTH(SalesDataTable[[#This Row],[Order Date]])/3,0)</f>
        <v>Q4</v>
      </c>
      <c r="E2178" s="4" t="str">
        <f>TEXT(SalesDataTable[[#This Row],[Order Date]],"MMM")</f>
        <v>Oct</v>
      </c>
      <c r="F2178" s="4" t="s">
        <v>11</v>
      </c>
      <c r="G2178" s="4" t="s">
        <v>18</v>
      </c>
      <c r="H2178" s="4" t="s">
        <v>19</v>
      </c>
      <c r="I2178" s="4" t="s">
        <v>13</v>
      </c>
      <c r="J2178" s="4" t="s">
        <v>9</v>
      </c>
      <c r="K2178" s="4" t="s">
        <v>37</v>
      </c>
      <c r="L2178" s="9">
        <v>1</v>
      </c>
      <c r="M2178" s="6">
        <v>152.38</v>
      </c>
      <c r="N2178" s="7">
        <v>0.15</v>
      </c>
      <c r="O2178" s="6">
        <v>78.92</v>
      </c>
      <c r="P2178" s="6">
        <f t="shared" ref="P2178:P2241" si="136">L2178*M2178*(1-N2178)</f>
        <v>129.523</v>
      </c>
      <c r="Q2178" s="6">
        <f t="shared" ref="Q2178:Q2241" si="137">L2178*O2178</f>
        <v>78.92</v>
      </c>
      <c r="R2178" s="6">
        <f t="shared" ref="R2178:R2241" si="138">P2178-Q2178</f>
        <v>50.602999999999994</v>
      </c>
      <c r="S2178" s="8">
        <f t="shared" ref="S2178:S2241" si="139">IFERROR(R2178/P2178,0)</f>
        <v>0.39068736826663986</v>
      </c>
      <c r="T2178" s="5">
        <f>YEAR(SalesDataTable[[#This Row],[Order Date]])</f>
        <v>2026</v>
      </c>
    </row>
    <row r="2179" spans="1:20" ht="15.6">
      <c r="A2179" s="2">
        <v>3116</v>
      </c>
      <c r="B2179" s="3">
        <v>46318</v>
      </c>
      <c r="C2179" s="13">
        <f>YEAR(SalesDataTable[[#This Row],[Order Date]])</f>
        <v>2026</v>
      </c>
      <c r="D2179" s="4" t="str">
        <f>"Q"&amp;ROUNDUP(MONTH(SalesDataTable[[#This Row],[Order Date]])/3,0)</f>
        <v>Q4</v>
      </c>
      <c r="E2179" s="4" t="str">
        <f>TEXT(SalesDataTable[[#This Row],[Order Date]],"MMM")</f>
        <v>Oct</v>
      </c>
      <c r="F2179" s="4" t="s">
        <v>6</v>
      </c>
      <c r="G2179" s="4" t="s">
        <v>7</v>
      </c>
      <c r="H2179" s="4" t="s">
        <v>28</v>
      </c>
      <c r="I2179" s="4" t="s">
        <v>13</v>
      </c>
      <c r="J2179" s="4" t="s">
        <v>9</v>
      </c>
      <c r="K2179" s="4" t="s">
        <v>10</v>
      </c>
      <c r="L2179" s="9">
        <v>1</v>
      </c>
      <c r="M2179" s="6">
        <v>93.64</v>
      </c>
      <c r="N2179" s="7">
        <v>0</v>
      </c>
      <c r="O2179" s="6">
        <v>44.34</v>
      </c>
      <c r="P2179" s="6">
        <f t="shared" si="136"/>
        <v>93.64</v>
      </c>
      <c r="Q2179" s="6">
        <f t="shared" si="137"/>
        <v>44.34</v>
      </c>
      <c r="R2179" s="6">
        <f t="shared" si="138"/>
        <v>49.3</v>
      </c>
      <c r="S2179" s="8">
        <f t="shared" si="139"/>
        <v>0.52648440837249033</v>
      </c>
      <c r="T2179" s="5">
        <f>YEAR(SalesDataTable[[#This Row],[Order Date]])</f>
        <v>2026</v>
      </c>
    </row>
    <row r="2180" spans="1:20" ht="15.6">
      <c r="A2180" s="2">
        <v>3631</v>
      </c>
      <c r="B2180" s="3">
        <v>46318</v>
      </c>
      <c r="C2180" s="13">
        <f>YEAR(SalesDataTable[[#This Row],[Order Date]])</f>
        <v>2026</v>
      </c>
      <c r="D2180" s="4" t="str">
        <f>"Q"&amp;ROUNDUP(MONTH(SalesDataTable[[#This Row],[Order Date]])/3,0)</f>
        <v>Q4</v>
      </c>
      <c r="E2180" s="4" t="str">
        <f>TEXT(SalesDataTable[[#This Row],[Order Date]],"MMM")</f>
        <v>Oct</v>
      </c>
      <c r="F2180" s="4" t="s">
        <v>20</v>
      </c>
      <c r="G2180" s="4" t="s">
        <v>31</v>
      </c>
      <c r="H2180" s="4" t="s">
        <v>19</v>
      </c>
      <c r="I2180" s="4" t="s">
        <v>3</v>
      </c>
      <c r="J2180" s="4" t="s">
        <v>34</v>
      </c>
      <c r="K2180" s="4" t="s">
        <v>38</v>
      </c>
      <c r="L2180" s="9">
        <v>1</v>
      </c>
      <c r="M2180" s="6">
        <v>123.6</v>
      </c>
      <c r="N2180" s="7">
        <v>0</v>
      </c>
      <c r="O2180" s="6">
        <v>67.3</v>
      </c>
      <c r="P2180" s="6">
        <f t="shared" si="136"/>
        <v>123.6</v>
      </c>
      <c r="Q2180" s="6">
        <f t="shared" si="137"/>
        <v>67.3</v>
      </c>
      <c r="R2180" s="6">
        <f t="shared" si="138"/>
        <v>56.3</v>
      </c>
      <c r="S2180" s="8">
        <f t="shared" si="139"/>
        <v>0.45550161812297735</v>
      </c>
      <c r="T2180" s="5">
        <f>YEAR(SalesDataTable[[#This Row],[Order Date]])</f>
        <v>2026</v>
      </c>
    </row>
    <row r="2181" spans="1:20" ht="15.6">
      <c r="A2181" s="2">
        <v>4216</v>
      </c>
      <c r="B2181" s="3">
        <v>46318</v>
      </c>
      <c r="C2181" s="13">
        <f>YEAR(SalesDataTable[[#This Row],[Order Date]])</f>
        <v>2026</v>
      </c>
      <c r="D2181" s="4" t="str">
        <f>"Q"&amp;ROUNDUP(MONTH(SalesDataTable[[#This Row],[Order Date]])/3,0)</f>
        <v>Q4</v>
      </c>
      <c r="E2181" s="4" t="str">
        <f>TEXT(SalesDataTable[[#This Row],[Order Date]],"MMM")</f>
        <v>Oct</v>
      </c>
      <c r="F2181" s="4" t="s">
        <v>6</v>
      </c>
      <c r="G2181" s="4" t="s">
        <v>7</v>
      </c>
      <c r="H2181" s="4" t="s">
        <v>2</v>
      </c>
      <c r="I2181" s="4" t="s">
        <v>13</v>
      </c>
      <c r="J2181" s="4" t="s">
        <v>34</v>
      </c>
      <c r="K2181" s="4" t="s">
        <v>38</v>
      </c>
      <c r="L2181" s="9">
        <v>3</v>
      </c>
      <c r="M2181" s="6">
        <v>124.6</v>
      </c>
      <c r="N2181" s="7">
        <v>0.05</v>
      </c>
      <c r="O2181" s="6">
        <v>69.12</v>
      </c>
      <c r="P2181" s="6">
        <f t="shared" si="136"/>
        <v>355.10999999999996</v>
      </c>
      <c r="Q2181" s="6">
        <f t="shared" si="137"/>
        <v>207.36</v>
      </c>
      <c r="R2181" s="6">
        <f t="shared" si="138"/>
        <v>147.74999999999994</v>
      </c>
      <c r="S2181" s="8">
        <f t="shared" si="139"/>
        <v>0.41606826053898782</v>
      </c>
      <c r="T2181" s="5">
        <f>YEAR(SalesDataTable[[#This Row],[Order Date]])</f>
        <v>2026</v>
      </c>
    </row>
    <row r="2182" spans="1:20" ht="15.6">
      <c r="A2182" s="2">
        <v>4956</v>
      </c>
      <c r="B2182" s="3">
        <v>46318</v>
      </c>
      <c r="C2182" s="13">
        <f>YEAR(SalesDataTable[[#This Row],[Order Date]])</f>
        <v>2026</v>
      </c>
      <c r="D2182" s="4" t="str">
        <f>"Q"&amp;ROUNDUP(MONTH(SalesDataTable[[#This Row],[Order Date]])/3,0)</f>
        <v>Q4</v>
      </c>
      <c r="E2182" s="4" t="str">
        <f>TEXT(SalesDataTable[[#This Row],[Order Date]],"MMM")</f>
        <v>Oct</v>
      </c>
      <c r="F2182" s="4" t="s">
        <v>20</v>
      </c>
      <c r="G2182" s="4" t="s">
        <v>47</v>
      </c>
      <c r="H2182" s="4" t="s">
        <v>19</v>
      </c>
      <c r="I2182" s="4" t="s">
        <v>16</v>
      </c>
      <c r="J2182" s="4" t="s">
        <v>9</v>
      </c>
      <c r="K2182" s="4" t="s">
        <v>37</v>
      </c>
      <c r="L2182" s="9">
        <v>2</v>
      </c>
      <c r="M2182" s="6">
        <v>151.66</v>
      </c>
      <c r="N2182" s="7">
        <v>0</v>
      </c>
      <c r="O2182" s="6">
        <v>77.17</v>
      </c>
      <c r="P2182" s="6">
        <f t="shared" si="136"/>
        <v>303.32</v>
      </c>
      <c r="Q2182" s="6">
        <f t="shared" si="137"/>
        <v>154.34</v>
      </c>
      <c r="R2182" s="6">
        <f t="shared" si="138"/>
        <v>148.97999999999999</v>
      </c>
      <c r="S2182" s="8">
        <f t="shared" si="139"/>
        <v>0.49116444678886984</v>
      </c>
      <c r="T2182" s="5">
        <f>YEAR(SalesDataTable[[#This Row],[Order Date]])</f>
        <v>2026</v>
      </c>
    </row>
    <row r="2183" spans="1:20" ht="15.6">
      <c r="A2183" s="2">
        <v>439</v>
      </c>
      <c r="B2183" s="3">
        <v>46319</v>
      </c>
      <c r="C2183" s="13">
        <f>YEAR(SalesDataTable[[#This Row],[Order Date]])</f>
        <v>2026</v>
      </c>
      <c r="D2183" s="4" t="str">
        <f>"Q"&amp;ROUNDUP(MONTH(SalesDataTable[[#This Row],[Order Date]])/3,0)</f>
        <v>Q4</v>
      </c>
      <c r="E2183" s="4" t="str">
        <f>TEXT(SalesDataTable[[#This Row],[Order Date]],"MMM")</f>
        <v>Oct</v>
      </c>
      <c r="F2183" s="4" t="s">
        <v>11</v>
      </c>
      <c r="G2183" s="4" t="s">
        <v>25</v>
      </c>
      <c r="H2183" s="4" t="s">
        <v>19</v>
      </c>
      <c r="I2183" s="4" t="s">
        <v>13</v>
      </c>
      <c r="J2183" s="4" t="s">
        <v>14</v>
      </c>
      <c r="K2183" s="4" t="s">
        <v>15</v>
      </c>
      <c r="L2183" s="9">
        <v>1</v>
      </c>
      <c r="M2183" s="6">
        <v>36.76</v>
      </c>
      <c r="N2183" s="7">
        <v>0</v>
      </c>
      <c r="O2183" s="6">
        <v>13.18</v>
      </c>
      <c r="P2183" s="6">
        <f t="shared" si="136"/>
        <v>36.76</v>
      </c>
      <c r="Q2183" s="6">
        <f t="shared" si="137"/>
        <v>13.18</v>
      </c>
      <c r="R2183" s="6">
        <f t="shared" si="138"/>
        <v>23.58</v>
      </c>
      <c r="S2183" s="8">
        <f t="shared" si="139"/>
        <v>0.64145810663764957</v>
      </c>
      <c r="T2183" s="5">
        <f>YEAR(SalesDataTable[[#This Row],[Order Date]])</f>
        <v>2026</v>
      </c>
    </row>
    <row r="2184" spans="1:20" ht="15.6">
      <c r="A2184" s="2">
        <v>1076</v>
      </c>
      <c r="B2184" s="3">
        <v>46319</v>
      </c>
      <c r="C2184" s="13">
        <f>YEAR(SalesDataTable[[#This Row],[Order Date]])</f>
        <v>2026</v>
      </c>
      <c r="D2184" s="4" t="str">
        <f>"Q"&amp;ROUNDUP(MONTH(SalesDataTable[[#This Row],[Order Date]])/3,0)</f>
        <v>Q4</v>
      </c>
      <c r="E2184" s="4" t="str">
        <f>TEXT(SalesDataTable[[#This Row],[Order Date]],"MMM")</f>
        <v>Oct</v>
      </c>
      <c r="F2184" s="4" t="s">
        <v>0</v>
      </c>
      <c r="G2184" s="4" t="s">
        <v>36</v>
      </c>
      <c r="H2184" s="4" t="s">
        <v>28</v>
      </c>
      <c r="I2184" s="4" t="s">
        <v>3</v>
      </c>
      <c r="J2184" s="4" t="s">
        <v>23</v>
      </c>
      <c r="K2184" s="4" t="s">
        <v>29</v>
      </c>
      <c r="L2184" s="9">
        <v>1</v>
      </c>
      <c r="M2184" s="6">
        <v>195.67</v>
      </c>
      <c r="N2184" s="7">
        <v>0</v>
      </c>
      <c r="O2184" s="6">
        <v>105.88</v>
      </c>
      <c r="P2184" s="6">
        <f t="shared" si="136"/>
        <v>195.67</v>
      </c>
      <c r="Q2184" s="6">
        <f t="shared" si="137"/>
        <v>105.88</v>
      </c>
      <c r="R2184" s="6">
        <f t="shared" si="138"/>
        <v>89.789999999999992</v>
      </c>
      <c r="S2184" s="8">
        <f t="shared" si="139"/>
        <v>0.45888485715745897</v>
      </c>
      <c r="T2184" s="5">
        <f>YEAR(SalesDataTable[[#This Row],[Order Date]])</f>
        <v>2026</v>
      </c>
    </row>
    <row r="2185" spans="1:20" ht="15.6">
      <c r="A2185" s="2">
        <v>1130</v>
      </c>
      <c r="B2185" s="3">
        <v>46319</v>
      </c>
      <c r="C2185" s="13">
        <f>YEAR(SalesDataTable[[#This Row],[Order Date]])</f>
        <v>2026</v>
      </c>
      <c r="D2185" s="4" t="str">
        <f>"Q"&amp;ROUNDUP(MONTH(SalesDataTable[[#This Row],[Order Date]])/3,0)</f>
        <v>Q4</v>
      </c>
      <c r="E2185" s="4" t="str">
        <f>TEXT(SalesDataTable[[#This Row],[Order Date]],"MMM")</f>
        <v>Oct</v>
      </c>
      <c r="F2185" s="4" t="s">
        <v>0</v>
      </c>
      <c r="G2185" s="4" t="s">
        <v>50</v>
      </c>
      <c r="H2185" s="4" t="s">
        <v>19</v>
      </c>
      <c r="I2185" s="4" t="s">
        <v>3</v>
      </c>
      <c r="J2185" s="4" t="s">
        <v>4</v>
      </c>
      <c r="K2185" s="4" t="s">
        <v>26</v>
      </c>
      <c r="L2185" s="9">
        <v>1</v>
      </c>
      <c r="M2185" s="6">
        <v>40.83</v>
      </c>
      <c r="N2185" s="7">
        <v>0.1</v>
      </c>
      <c r="O2185" s="6">
        <v>16.54</v>
      </c>
      <c r="P2185" s="6">
        <f t="shared" si="136"/>
        <v>36.747</v>
      </c>
      <c r="Q2185" s="6">
        <f t="shared" si="137"/>
        <v>16.54</v>
      </c>
      <c r="R2185" s="6">
        <f t="shared" si="138"/>
        <v>20.207000000000001</v>
      </c>
      <c r="S2185" s="8">
        <f t="shared" si="139"/>
        <v>0.54989522954254766</v>
      </c>
      <c r="T2185" s="5">
        <f>YEAR(SalesDataTable[[#This Row],[Order Date]])</f>
        <v>2026</v>
      </c>
    </row>
    <row r="2186" spans="1:20" ht="15.6">
      <c r="A2186" s="2">
        <v>2820</v>
      </c>
      <c r="B2186" s="3">
        <v>46319</v>
      </c>
      <c r="C2186" s="13">
        <f>YEAR(SalesDataTable[[#This Row],[Order Date]])</f>
        <v>2026</v>
      </c>
      <c r="D2186" s="4" t="str">
        <f>"Q"&amp;ROUNDUP(MONTH(SalesDataTable[[#This Row],[Order Date]])/3,0)</f>
        <v>Q4</v>
      </c>
      <c r="E2186" s="4" t="str">
        <f>TEXT(SalesDataTable[[#This Row],[Order Date]],"MMM")</f>
        <v>Oct</v>
      </c>
      <c r="F2186" s="4" t="s">
        <v>20</v>
      </c>
      <c r="G2186" s="4" t="s">
        <v>31</v>
      </c>
      <c r="H2186" s="4" t="s">
        <v>8</v>
      </c>
      <c r="I2186" s="4" t="s">
        <v>16</v>
      </c>
      <c r="J2186" s="4" t="s">
        <v>9</v>
      </c>
      <c r="K2186" s="4" t="s">
        <v>46</v>
      </c>
      <c r="L2186" s="9">
        <v>6</v>
      </c>
      <c r="M2186" s="6">
        <v>72.73</v>
      </c>
      <c r="N2186" s="7">
        <v>0.05</v>
      </c>
      <c r="O2186" s="6">
        <v>32.700000000000003</v>
      </c>
      <c r="P2186" s="6">
        <f t="shared" si="136"/>
        <v>414.56099999999998</v>
      </c>
      <c r="Q2186" s="6">
        <f t="shared" si="137"/>
        <v>196.20000000000002</v>
      </c>
      <c r="R2186" s="6">
        <f t="shared" si="138"/>
        <v>218.36099999999996</v>
      </c>
      <c r="S2186" s="8">
        <f t="shared" si="139"/>
        <v>0.52672827400551425</v>
      </c>
      <c r="T2186" s="5">
        <f>YEAR(SalesDataTable[[#This Row],[Order Date]])</f>
        <v>2026</v>
      </c>
    </row>
    <row r="2187" spans="1:20" ht="15.6">
      <c r="A2187" s="2">
        <v>4213</v>
      </c>
      <c r="B2187" s="3">
        <v>46319</v>
      </c>
      <c r="C2187" s="13">
        <f>YEAR(SalesDataTable[[#This Row],[Order Date]])</f>
        <v>2026</v>
      </c>
      <c r="D2187" s="4" t="str">
        <f>"Q"&amp;ROUNDUP(MONTH(SalesDataTable[[#This Row],[Order Date]])/3,0)</f>
        <v>Q4</v>
      </c>
      <c r="E2187" s="4" t="str">
        <f>TEXT(SalesDataTable[[#This Row],[Order Date]],"MMM")</f>
        <v>Oct</v>
      </c>
      <c r="F2187" s="4" t="s">
        <v>6</v>
      </c>
      <c r="G2187" s="4" t="s">
        <v>49</v>
      </c>
      <c r="H2187" s="4" t="s">
        <v>8</v>
      </c>
      <c r="I2187" s="4" t="s">
        <v>16</v>
      </c>
      <c r="J2187" s="4" t="s">
        <v>23</v>
      </c>
      <c r="K2187" s="4" t="s">
        <v>40</v>
      </c>
      <c r="L2187" s="9">
        <v>4</v>
      </c>
      <c r="M2187" s="6">
        <v>81.23</v>
      </c>
      <c r="N2187" s="7">
        <v>0.1</v>
      </c>
      <c r="O2187" s="6">
        <v>38.96</v>
      </c>
      <c r="P2187" s="6">
        <f t="shared" si="136"/>
        <v>292.428</v>
      </c>
      <c r="Q2187" s="6">
        <f t="shared" si="137"/>
        <v>155.84</v>
      </c>
      <c r="R2187" s="6">
        <f t="shared" si="138"/>
        <v>136.58799999999999</v>
      </c>
      <c r="S2187" s="8">
        <f t="shared" si="139"/>
        <v>0.46708249552026482</v>
      </c>
      <c r="T2187" s="5">
        <f>YEAR(SalesDataTable[[#This Row],[Order Date]])</f>
        <v>2026</v>
      </c>
    </row>
    <row r="2188" spans="1:20" ht="15.6">
      <c r="A2188" s="2">
        <v>4375</v>
      </c>
      <c r="B2188" s="3">
        <v>46319</v>
      </c>
      <c r="C2188" s="13">
        <f>YEAR(SalesDataTable[[#This Row],[Order Date]])</f>
        <v>2026</v>
      </c>
      <c r="D2188" s="4" t="str">
        <f>"Q"&amp;ROUNDUP(MONTH(SalesDataTable[[#This Row],[Order Date]])/3,0)</f>
        <v>Q4</v>
      </c>
      <c r="E2188" s="4" t="str">
        <f>TEXT(SalesDataTable[[#This Row],[Order Date]],"MMM")</f>
        <v>Oct</v>
      </c>
      <c r="F2188" s="4" t="s">
        <v>6</v>
      </c>
      <c r="G2188" s="4" t="s">
        <v>7</v>
      </c>
      <c r="H2188" s="4" t="s">
        <v>2</v>
      </c>
      <c r="I2188" s="4" t="s">
        <v>16</v>
      </c>
      <c r="J2188" s="4" t="s">
        <v>14</v>
      </c>
      <c r="K2188" s="4" t="s">
        <v>32</v>
      </c>
      <c r="L2188" s="9">
        <v>1</v>
      </c>
      <c r="M2188" s="6">
        <v>46.38</v>
      </c>
      <c r="N2188" s="7">
        <v>0.15</v>
      </c>
      <c r="O2188" s="6">
        <v>17.87</v>
      </c>
      <c r="P2188" s="6">
        <f t="shared" si="136"/>
        <v>39.423000000000002</v>
      </c>
      <c r="Q2188" s="6">
        <f t="shared" si="137"/>
        <v>17.87</v>
      </c>
      <c r="R2188" s="6">
        <f t="shared" si="138"/>
        <v>21.553000000000001</v>
      </c>
      <c r="S2188" s="8">
        <f t="shared" si="139"/>
        <v>0.54671131065621592</v>
      </c>
      <c r="T2188" s="5">
        <f>YEAR(SalesDataTable[[#This Row],[Order Date]])</f>
        <v>2026</v>
      </c>
    </row>
    <row r="2189" spans="1:20" ht="15.6">
      <c r="A2189" s="2">
        <v>5072</v>
      </c>
      <c r="B2189" s="3">
        <v>46319</v>
      </c>
      <c r="C2189" s="13">
        <f>YEAR(SalesDataTable[[#This Row],[Order Date]])</f>
        <v>2026</v>
      </c>
      <c r="D2189" s="4" t="str">
        <f>"Q"&amp;ROUNDUP(MONTH(SalesDataTable[[#This Row],[Order Date]])/3,0)</f>
        <v>Q4</v>
      </c>
      <c r="E2189" s="4" t="str">
        <f>TEXT(SalesDataTable[[#This Row],[Order Date]],"MMM")</f>
        <v>Oct</v>
      </c>
      <c r="F2189" s="4" t="s">
        <v>20</v>
      </c>
      <c r="G2189" s="4" t="s">
        <v>31</v>
      </c>
      <c r="H2189" s="4" t="s">
        <v>8</v>
      </c>
      <c r="I2189" s="4" t="s">
        <v>16</v>
      </c>
      <c r="J2189" s="4" t="s">
        <v>14</v>
      </c>
      <c r="K2189" s="4" t="s">
        <v>32</v>
      </c>
      <c r="L2189" s="9">
        <v>5</v>
      </c>
      <c r="M2189" s="6">
        <v>45.9</v>
      </c>
      <c r="N2189" s="7">
        <v>0.1</v>
      </c>
      <c r="O2189" s="6">
        <v>17.940000000000001</v>
      </c>
      <c r="P2189" s="6">
        <f t="shared" si="136"/>
        <v>206.55</v>
      </c>
      <c r="Q2189" s="6">
        <f t="shared" si="137"/>
        <v>89.7</v>
      </c>
      <c r="R2189" s="6">
        <f t="shared" si="138"/>
        <v>116.85000000000001</v>
      </c>
      <c r="S2189" s="8">
        <f t="shared" si="139"/>
        <v>0.56572258533042852</v>
      </c>
      <c r="T2189" s="5">
        <f>YEAR(SalesDataTable[[#This Row],[Order Date]])</f>
        <v>2026</v>
      </c>
    </row>
    <row r="2190" spans="1:20" ht="15.6">
      <c r="A2190" s="2">
        <v>310</v>
      </c>
      <c r="B2190" s="3">
        <v>46320</v>
      </c>
      <c r="C2190" s="13">
        <f>YEAR(SalesDataTable[[#This Row],[Order Date]])</f>
        <v>2026</v>
      </c>
      <c r="D2190" s="4" t="str">
        <f>"Q"&amp;ROUNDUP(MONTH(SalesDataTable[[#This Row],[Order Date]])/3,0)</f>
        <v>Q4</v>
      </c>
      <c r="E2190" s="4" t="str">
        <f>TEXT(SalesDataTable[[#This Row],[Order Date]],"MMM")</f>
        <v>Oct</v>
      </c>
      <c r="F2190" s="4" t="s">
        <v>6</v>
      </c>
      <c r="G2190" s="4" t="s">
        <v>43</v>
      </c>
      <c r="H2190" s="4" t="s">
        <v>2</v>
      </c>
      <c r="I2190" s="4" t="s">
        <v>16</v>
      </c>
      <c r="J2190" s="4" t="s">
        <v>9</v>
      </c>
      <c r="K2190" s="4" t="s">
        <v>17</v>
      </c>
      <c r="L2190" s="9">
        <v>5</v>
      </c>
      <c r="M2190" s="6">
        <v>144.04</v>
      </c>
      <c r="N2190" s="7">
        <v>0.1</v>
      </c>
      <c r="O2190" s="6">
        <v>78.069999999999993</v>
      </c>
      <c r="P2190" s="6">
        <f t="shared" si="136"/>
        <v>648.17999999999995</v>
      </c>
      <c r="Q2190" s="6">
        <f t="shared" si="137"/>
        <v>390.34999999999997</v>
      </c>
      <c r="R2190" s="6">
        <f t="shared" si="138"/>
        <v>257.83</v>
      </c>
      <c r="S2190" s="8">
        <f t="shared" si="139"/>
        <v>0.39777530932765592</v>
      </c>
      <c r="T2190" s="5">
        <f>YEAR(SalesDataTable[[#This Row],[Order Date]])</f>
        <v>2026</v>
      </c>
    </row>
    <row r="2191" spans="1:20" ht="15.6">
      <c r="A2191" s="2">
        <v>317</v>
      </c>
      <c r="B2191" s="3">
        <v>46320</v>
      </c>
      <c r="C2191" s="13">
        <f>YEAR(SalesDataTable[[#This Row],[Order Date]])</f>
        <v>2026</v>
      </c>
      <c r="D2191" s="4" t="str">
        <f>"Q"&amp;ROUNDUP(MONTH(SalesDataTable[[#This Row],[Order Date]])/3,0)</f>
        <v>Q4</v>
      </c>
      <c r="E2191" s="4" t="str">
        <f>TEXT(SalesDataTable[[#This Row],[Order Date]],"MMM")</f>
        <v>Oct</v>
      </c>
      <c r="F2191" s="4" t="s">
        <v>11</v>
      </c>
      <c r="G2191" s="4" t="s">
        <v>39</v>
      </c>
      <c r="H2191" s="4" t="s">
        <v>28</v>
      </c>
      <c r="I2191" s="4" t="s">
        <v>13</v>
      </c>
      <c r="J2191" s="4" t="s">
        <v>4</v>
      </c>
      <c r="K2191" s="4" t="s">
        <v>5</v>
      </c>
      <c r="L2191" s="9">
        <v>2</v>
      </c>
      <c r="M2191" s="6">
        <v>80.69</v>
      </c>
      <c r="N2191" s="7">
        <v>0.05</v>
      </c>
      <c r="O2191" s="6">
        <v>43.81</v>
      </c>
      <c r="P2191" s="6">
        <f t="shared" si="136"/>
        <v>153.31099999999998</v>
      </c>
      <c r="Q2191" s="6">
        <f t="shared" si="137"/>
        <v>87.62</v>
      </c>
      <c r="R2191" s="6">
        <f t="shared" si="138"/>
        <v>65.690999999999974</v>
      </c>
      <c r="S2191" s="8">
        <f t="shared" si="139"/>
        <v>0.42848197454846676</v>
      </c>
      <c r="T2191" s="5">
        <f>YEAR(SalesDataTable[[#This Row],[Order Date]])</f>
        <v>2026</v>
      </c>
    </row>
    <row r="2192" spans="1:20" ht="15.6">
      <c r="A2192" s="2">
        <v>684</v>
      </c>
      <c r="B2192" s="3">
        <v>46320</v>
      </c>
      <c r="C2192" s="13">
        <f>YEAR(SalesDataTable[[#This Row],[Order Date]])</f>
        <v>2026</v>
      </c>
      <c r="D2192" s="4" t="str">
        <f>"Q"&amp;ROUNDUP(MONTH(SalesDataTable[[#This Row],[Order Date]])/3,0)</f>
        <v>Q4</v>
      </c>
      <c r="E2192" s="4" t="str">
        <f>TEXT(SalesDataTable[[#This Row],[Order Date]],"MMM")</f>
        <v>Oct</v>
      </c>
      <c r="F2192" s="4" t="s">
        <v>20</v>
      </c>
      <c r="G2192" s="4" t="s">
        <v>21</v>
      </c>
      <c r="H2192" s="4" t="s">
        <v>2</v>
      </c>
      <c r="I2192" s="4" t="s">
        <v>16</v>
      </c>
      <c r="J2192" s="4" t="s">
        <v>23</v>
      </c>
      <c r="K2192" s="4" t="s">
        <v>29</v>
      </c>
      <c r="L2192" s="9">
        <v>1</v>
      </c>
      <c r="M2192" s="6">
        <v>191.91</v>
      </c>
      <c r="N2192" s="7">
        <v>0</v>
      </c>
      <c r="O2192" s="6">
        <v>101.89</v>
      </c>
      <c r="P2192" s="6">
        <f t="shared" si="136"/>
        <v>191.91</v>
      </c>
      <c r="Q2192" s="6">
        <f t="shared" si="137"/>
        <v>101.89</v>
      </c>
      <c r="R2192" s="6">
        <f t="shared" si="138"/>
        <v>90.02</v>
      </c>
      <c r="S2192" s="8">
        <f t="shared" si="139"/>
        <v>0.46907404512531914</v>
      </c>
      <c r="T2192" s="5">
        <f>YEAR(SalesDataTable[[#This Row],[Order Date]])</f>
        <v>2026</v>
      </c>
    </row>
    <row r="2193" spans="1:20" ht="15.6">
      <c r="A2193" s="2">
        <v>1430</v>
      </c>
      <c r="B2193" s="3">
        <v>46320</v>
      </c>
      <c r="C2193" s="13">
        <f>YEAR(SalesDataTable[[#This Row],[Order Date]])</f>
        <v>2026</v>
      </c>
      <c r="D2193" s="4" t="str">
        <f>"Q"&amp;ROUNDUP(MONTH(SalesDataTable[[#This Row],[Order Date]])/3,0)</f>
        <v>Q4</v>
      </c>
      <c r="E2193" s="4" t="str">
        <f>TEXT(SalesDataTable[[#This Row],[Order Date]],"MMM")</f>
        <v>Oct</v>
      </c>
      <c r="F2193" s="4" t="s">
        <v>20</v>
      </c>
      <c r="G2193" s="4" t="s">
        <v>47</v>
      </c>
      <c r="H2193" s="4" t="s">
        <v>19</v>
      </c>
      <c r="I2193" s="4" t="s">
        <v>13</v>
      </c>
      <c r="J2193" s="4" t="s">
        <v>34</v>
      </c>
      <c r="K2193" s="4" t="s">
        <v>42</v>
      </c>
      <c r="L2193" s="9">
        <v>1</v>
      </c>
      <c r="M2193" s="6">
        <v>36.630000000000003</v>
      </c>
      <c r="N2193" s="7">
        <v>0.05</v>
      </c>
      <c r="O2193" s="6">
        <v>13.97</v>
      </c>
      <c r="P2193" s="6">
        <f t="shared" si="136"/>
        <v>34.798500000000004</v>
      </c>
      <c r="Q2193" s="6">
        <f t="shared" si="137"/>
        <v>13.97</v>
      </c>
      <c r="R2193" s="6">
        <f t="shared" si="138"/>
        <v>20.828500000000005</v>
      </c>
      <c r="S2193" s="8">
        <f t="shared" si="139"/>
        <v>0.59854591433538806</v>
      </c>
      <c r="T2193" s="5">
        <f>YEAR(SalesDataTable[[#This Row],[Order Date]])</f>
        <v>2026</v>
      </c>
    </row>
    <row r="2194" spans="1:20" ht="15.6">
      <c r="A2194" s="2">
        <v>2049</v>
      </c>
      <c r="B2194" s="3">
        <v>46320</v>
      </c>
      <c r="C2194" s="13">
        <f>YEAR(SalesDataTable[[#This Row],[Order Date]])</f>
        <v>2026</v>
      </c>
      <c r="D2194" s="4" t="str">
        <f>"Q"&amp;ROUNDUP(MONTH(SalesDataTable[[#This Row],[Order Date]])/3,0)</f>
        <v>Q4</v>
      </c>
      <c r="E2194" s="4" t="str">
        <f>TEXT(SalesDataTable[[#This Row],[Order Date]],"MMM")</f>
        <v>Oct</v>
      </c>
      <c r="F2194" s="4" t="s">
        <v>20</v>
      </c>
      <c r="G2194" s="4" t="s">
        <v>21</v>
      </c>
      <c r="H2194" s="4" t="s">
        <v>8</v>
      </c>
      <c r="I2194" s="4" t="s">
        <v>16</v>
      </c>
      <c r="J2194" s="4" t="s">
        <v>14</v>
      </c>
      <c r="K2194" s="4" t="s">
        <v>15</v>
      </c>
      <c r="L2194" s="9">
        <v>6</v>
      </c>
      <c r="M2194" s="6">
        <v>35.380000000000003</v>
      </c>
      <c r="N2194" s="7">
        <v>0.05</v>
      </c>
      <c r="O2194" s="6">
        <v>13.9</v>
      </c>
      <c r="P2194" s="6">
        <f t="shared" si="136"/>
        <v>201.66600000000003</v>
      </c>
      <c r="Q2194" s="6">
        <f t="shared" si="137"/>
        <v>83.4</v>
      </c>
      <c r="R2194" s="6">
        <f t="shared" si="138"/>
        <v>118.26600000000002</v>
      </c>
      <c r="S2194" s="8">
        <f t="shared" si="139"/>
        <v>0.58644491386748387</v>
      </c>
      <c r="T2194" s="5">
        <f>YEAR(SalesDataTable[[#This Row],[Order Date]])</f>
        <v>2026</v>
      </c>
    </row>
    <row r="2195" spans="1:20" ht="15.6">
      <c r="A2195" s="2">
        <v>2199</v>
      </c>
      <c r="B2195" s="3">
        <v>46320</v>
      </c>
      <c r="C2195" s="13">
        <f>YEAR(SalesDataTable[[#This Row],[Order Date]])</f>
        <v>2026</v>
      </c>
      <c r="D2195" s="4" t="str">
        <f>"Q"&amp;ROUNDUP(MONTH(SalesDataTable[[#This Row],[Order Date]])/3,0)</f>
        <v>Q4</v>
      </c>
      <c r="E2195" s="4" t="str">
        <f>TEXT(SalesDataTable[[#This Row],[Order Date]],"MMM")</f>
        <v>Oct</v>
      </c>
      <c r="F2195" s="4" t="s">
        <v>6</v>
      </c>
      <c r="G2195" s="4" t="s">
        <v>43</v>
      </c>
      <c r="H2195" s="4" t="s">
        <v>28</v>
      </c>
      <c r="I2195" s="4" t="s">
        <v>3</v>
      </c>
      <c r="J2195" s="4" t="s">
        <v>14</v>
      </c>
      <c r="K2195" s="4" t="s">
        <v>44</v>
      </c>
      <c r="L2195" s="9">
        <v>1</v>
      </c>
      <c r="M2195" s="6">
        <v>132.63</v>
      </c>
      <c r="N2195" s="7">
        <v>0.05</v>
      </c>
      <c r="O2195" s="6">
        <v>67.489999999999995</v>
      </c>
      <c r="P2195" s="6">
        <f t="shared" si="136"/>
        <v>125.99849999999999</v>
      </c>
      <c r="Q2195" s="6">
        <f t="shared" si="137"/>
        <v>67.489999999999995</v>
      </c>
      <c r="R2195" s="6">
        <f t="shared" si="138"/>
        <v>58.508499999999998</v>
      </c>
      <c r="S2195" s="8">
        <f t="shared" si="139"/>
        <v>0.46435870268296847</v>
      </c>
      <c r="T2195" s="5">
        <f>YEAR(SalesDataTable[[#This Row],[Order Date]])</f>
        <v>2026</v>
      </c>
    </row>
    <row r="2196" spans="1:20" ht="15.6">
      <c r="A2196" s="2">
        <v>2954</v>
      </c>
      <c r="B2196" s="3">
        <v>46320</v>
      </c>
      <c r="C2196" s="13">
        <f>YEAR(SalesDataTable[[#This Row],[Order Date]])</f>
        <v>2026</v>
      </c>
      <c r="D2196" s="4" t="str">
        <f>"Q"&amp;ROUNDUP(MONTH(SalesDataTable[[#This Row],[Order Date]])/3,0)</f>
        <v>Q4</v>
      </c>
      <c r="E2196" s="4" t="str">
        <f>TEXT(SalesDataTable[[#This Row],[Order Date]],"MMM")</f>
        <v>Oct</v>
      </c>
      <c r="F2196" s="4" t="s">
        <v>20</v>
      </c>
      <c r="G2196" s="4" t="s">
        <v>21</v>
      </c>
      <c r="H2196" s="4" t="s">
        <v>2</v>
      </c>
      <c r="I2196" s="4" t="s">
        <v>13</v>
      </c>
      <c r="J2196" s="4" t="s">
        <v>9</v>
      </c>
      <c r="K2196" s="4" t="s">
        <v>46</v>
      </c>
      <c r="L2196" s="9">
        <v>1</v>
      </c>
      <c r="M2196" s="6">
        <v>71.17</v>
      </c>
      <c r="N2196" s="7">
        <v>0</v>
      </c>
      <c r="O2196" s="6">
        <v>32.57</v>
      </c>
      <c r="P2196" s="6">
        <f t="shared" si="136"/>
        <v>71.17</v>
      </c>
      <c r="Q2196" s="6">
        <f t="shared" si="137"/>
        <v>32.57</v>
      </c>
      <c r="R2196" s="6">
        <f t="shared" si="138"/>
        <v>38.6</v>
      </c>
      <c r="S2196" s="8">
        <f t="shared" si="139"/>
        <v>0.54236335534635383</v>
      </c>
      <c r="T2196" s="5">
        <f>YEAR(SalesDataTable[[#This Row],[Order Date]])</f>
        <v>2026</v>
      </c>
    </row>
    <row r="2197" spans="1:20" ht="15.6">
      <c r="A2197" s="2">
        <v>3218</v>
      </c>
      <c r="B2197" s="3">
        <v>46320</v>
      </c>
      <c r="C2197" s="13">
        <f>YEAR(SalesDataTable[[#This Row],[Order Date]])</f>
        <v>2026</v>
      </c>
      <c r="D2197" s="4" t="str">
        <f>"Q"&amp;ROUNDUP(MONTH(SalesDataTable[[#This Row],[Order Date]])/3,0)</f>
        <v>Q4</v>
      </c>
      <c r="E2197" s="4" t="str">
        <f>TEXT(SalesDataTable[[#This Row],[Order Date]],"MMM")</f>
        <v>Oct</v>
      </c>
      <c r="F2197" s="4" t="s">
        <v>0</v>
      </c>
      <c r="G2197" s="4" t="s">
        <v>50</v>
      </c>
      <c r="H2197" s="4" t="s">
        <v>8</v>
      </c>
      <c r="I2197" s="4" t="s">
        <v>16</v>
      </c>
      <c r="J2197" s="4" t="s">
        <v>14</v>
      </c>
      <c r="K2197" s="4" t="s">
        <v>44</v>
      </c>
      <c r="L2197" s="9">
        <v>6</v>
      </c>
      <c r="M2197" s="6">
        <v>132.08000000000001</v>
      </c>
      <c r="N2197" s="7">
        <v>0.1</v>
      </c>
      <c r="O2197" s="6">
        <v>67.61</v>
      </c>
      <c r="P2197" s="6">
        <f t="shared" si="136"/>
        <v>713.23200000000008</v>
      </c>
      <c r="Q2197" s="6">
        <f t="shared" si="137"/>
        <v>405.65999999999997</v>
      </c>
      <c r="R2197" s="6">
        <f t="shared" si="138"/>
        <v>307.57200000000012</v>
      </c>
      <c r="S2197" s="8">
        <f t="shared" si="139"/>
        <v>0.43123696076451995</v>
      </c>
      <c r="T2197" s="5">
        <f>YEAR(SalesDataTable[[#This Row],[Order Date]])</f>
        <v>2026</v>
      </c>
    </row>
    <row r="2198" spans="1:20" ht="15.6">
      <c r="A2198" s="2">
        <v>3965</v>
      </c>
      <c r="B2198" s="3">
        <v>46320</v>
      </c>
      <c r="C2198" s="13">
        <f>YEAR(SalesDataTable[[#This Row],[Order Date]])</f>
        <v>2026</v>
      </c>
      <c r="D2198" s="4" t="str">
        <f>"Q"&amp;ROUNDUP(MONTH(SalesDataTable[[#This Row],[Order Date]])/3,0)</f>
        <v>Q4</v>
      </c>
      <c r="E2198" s="4" t="str">
        <f>TEXT(SalesDataTable[[#This Row],[Order Date]],"MMM")</f>
        <v>Oct</v>
      </c>
      <c r="F2198" s="4" t="s">
        <v>6</v>
      </c>
      <c r="G2198" s="4" t="s">
        <v>41</v>
      </c>
      <c r="H2198" s="4" t="s">
        <v>19</v>
      </c>
      <c r="I2198" s="4" t="s">
        <v>3</v>
      </c>
      <c r="J2198" s="4" t="s">
        <v>23</v>
      </c>
      <c r="K2198" s="4" t="s">
        <v>40</v>
      </c>
      <c r="L2198" s="9">
        <v>3</v>
      </c>
      <c r="M2198" s="6">
        <v>82.75</v>
      </c>
      <c r="N2198" s="7">
        <v>0.05</v>
      </c>
      <c r="O2198" s="6">
        <v>38.53</v>
      </c>
      <c r="P2198" s="6">
        <f t="shared" si="136"/>
        <v>235.83749999999998</v>
      </c>
      <c r="Q2198" s="6">
        <f t="shared" si="137"/>
        <v>115.59</v>
      </c>
      <c r="R2198" s="6">
        <f t="shared" si="138"/>
        <v>120.24749999999997</v>
      </c>
      <c r="S2198" s="8">
        <f t="shared" si="139"/>
        <v>0.50987438384480832</v>
      </c>
      <c r="T2198" s="5">
        <f>YEAR(SalesDataTable[[#This Row],[Order Date]])</f>
        <v>2026</v>
      </c>
    </row>
    <row r="2199" spans="1:20" ht="15.6">
      <c r="A2199" s="2">
        <v>2278</v>
      </c>
      <c r="B2199" s="3">
        <v>46321</v>
      </c>
      <c r="C2199" s="13">
        <f>YEAR(SalesDataTable[[#This Row],[Order Date]])</f>
        <v>2026</v>
      </c>
      <c r="D2199" s="4" t="str">
        <f>"Q"&amp;ROUNDUP(MONTH(SalesDataTable[[#This Row],[Order Date]])/3,0)</f>
        <v>Q4</v>
      </c>
      <c r="E2199" s="4" t="str">
        <f>TEXT(SalesDataTable[[#This Row],[Order Date]],"MMM")</f>
        <v>Oct</v>
      </c>
      <c r="F2199" s="4" t="s">
        <v>0</v>
      </c>
      <c r="G2199" s="4" t="s">
        <v>50</v>
      </c>
      <c r="H2199" s="4" t="s">
        <v>2</v>
      </c>
      <c r="I2199" s="4" t="s">
        <v>3</v>
      </c>
      <c r="J2199" s="4" t="s">
        <v>34</v>
      </c>
      <c r="K2199" s="4" t="s">
        <v>45</v>
      </c>
      <c r="L2199" s="9">
        <v>5</v>
      </c>
      <c r="M2199" s="6">
        <v>51.5</v>
      </c>
      <c r="N2199" s="7">
        <v>0.1</v>
      </c>
      <c r="O2199" s="6">
        <v>21.38</v>
      </c>
      <c r="P2199" s="6">
        <f t="shared" si="136"/>
        <v>231.75</v>
      </c>
      <c r="Q2199" s="6">
        <f t="shared" si="137"/>
        <v>106.89999999999999</v>
      </c>
      <c r="R2199" s="6">
        <f t="shared" si="138"/>
        <v>124.85000000000001</v>
      </c>
      <c r="S2199" s="8">
        <f t="shared" si="139"/>
        <v>0.53872707659115426</v>
      </c>
      <c r="T2199" s="5">
        <f>YEAR(SalesDataTable[[#This Row],[Order Date]])</f>
        <v>2026</v>
      </c>
    </row>
    <row r="2200" spans="1:20" ht="15.6">
      <c r="A2200" s="2">
        <v>3132</v>
      </c>
      <c r="B2200" s="3">
        <v>46321</v>
      </c>
      <c r="C2200" s="13">
        <f>YEAR(SalesDataTable[[#This Row],[Order Date]])</f>
        <v>2026</v>
      </c>
      <c r="D2200" s="4" t="str">
        <f>"Q"&amp;ROUNDUP(MONTH(SalesDataTable[[#This Row],[Order Date]])/3,0)</f>
        <v>Q4</v>
      </c>
      <c r="E2200" s="4" t="str">
        <f>TEXT(SalesDataTable[[#This Row],[Order Date]],"MMM")</f>
        <v>Oct</v>
      </c>
      <c r="F2200" s="4" t="s">
        <v>11</v>
      </c>
      <c r="G2200" s="4" t="s">
        <v>25</v>
      </c>
      <c r="H2200" s="4" t="s">
        <v>2</v>
      </c>
      <c r="I2200" s="4" t="s">
        <v>13</v>
      </c>
      <c r="J2200" s="4" t="s">
        <v>9</v>
      </c>
      <c r="K2200" s="4" t="s">
        <v>17</v>
      </c>
      <c r="L2200" s="9">
        <v>3</v>
      </c>
      <c r="M2200" s="6">
        <v>140.49</v>
      </c>
      <c r="N2200" s="7">
        <v>0.05</v>
      </c>
      <c r="O2200" s="6">
        <v>77.45</v>
      </c>
      <c r="P2200" s="6">
        <f t="shared" si="136"/>
        <v>400.3965</v>
      </c>
      <c r="Q2200" s="6">
        <f t="shared" si="137"/>
        <v>232.35000000000002</v>
      </c>
      <c r="R2200" s="6">
        <f t="shared" si="138"/>
        <v>168.04649999999998</v>
      </c>
      <c r="S2200" s="8">
        <f t="shared" si="139"/>
        <v>0.41970022215478903</v>
      </c>
      <c r="T2200" s="5">
        <f>YEAR(SalesDataTable[[#This Row],[Order Date]])</f>
        <v>2026</v>
      </c>
    </row>
    <row r="2201" spans="1:20" ht="15.6">
      <c r="A2201" s="2">
        <v>3144</v>
      </c>
      <c r="B2201" s="3">
        <v>46321</v>
      </c>
      <c r="C2201" s="13">
        <f>YEAR(SalesDataTable[[#This Row],[Order Date]])</f>
        <v>2026</v>
      </c>
      <c r="D2201" s="4" t="str">
        <f>"Q"&amp;ROUNDUP(MONTH(SalesDataTable[[#This Row],[Order Date]])/3,0)</f>
        <v>Q4</v>
      </c>
      <c r="E2201" s="4" t="str">
        <f>TEXT(SalesDataTable[[#This Row],[Order Date]],"MMM")</f>
        <v>Oct</v>
      </c>
      <c r="F2201" s="4" t="s">
        <v>11</v>
      </c>
      <c r="G2201" s="4" t="s">
        <v>12</v>
      </c>
      <c r="H2201" s="4" t="s">
        <v>28</v>
      </c>
      <c r="I2201" s="4" t="s">
        <v>13</v>
      </c>
      <c r="J2201" s="4" t="s">
        <v>34</v>
      </c>
      <c r="K2201" s="4" t="s">
        <v>42</v>
      </c>
      <c r="L2201" s="9">
        <v>4</v>
      </c>
      <c r="M2201" s="6">
        <v>36.200000000000003</v>
      </c>
      <c r="N2201" s="7">
        <v>0.15</v>
      </c>
      <c r="O2201" s="6">
        <v>13.53</v>
      </c>
      <c r="P2201" s="6">
        <f t="shared" si="136"/>
        <v>123.08000000000001</v>
      </c>
      <c r="Q2201" s="6">
        <f t="shared" si="137"/>
        <v>54.12</v>
      </c>
      <c r="R2201" s="6">
        <f t="shared" si="138"/>
        <v>68.960000000000008</v>
      </c>
      <c r="S2201" s="8">
        <f t="shared" si="139"/>
        <v>0.56028599285017877</v>
      </c>
      <c r="T2201" s="5">
        <f>YEAR(SalesDataTable[[#This Row],[Order Date]])</f>
        <v>2026</v>
      </c>
    </row>
    <row r="2202" spans="1:20" ht="15.6">
      <c r="A2202" s="2">
        <v>3501</v>
      </c>
      <c r="B2202" s="3">
        <v>46321</v>
      </c>
      <c r="C2202" s="13">
        <f>YEAR(SalesDataTable[[#This Row],[Order Date]])</f>
        <v>2026</v>
      </c>
      <c r="D2202" s="4" t="str">
        <f>"Q"&amp;ROUNDUP(MONTH(SalesDataTable[[#This Row],[Order Date]])/3,0)</f>
        <v>Q4</v>
      </c>
      <c r="E2202" s="4" t="str">
        <f>TEXT(SalesDataTable[[#This Row],[Order Date]],"MMM")</f>
        <v>Oct</v>
      </c>
      <c r="F2202" s="4" t="s">
        <v>20</v>
      </c>
      <c r="G2202" s="4" t="s">
        <v>31</v>
      </c>
      <c r="H2202" s="4" t="s">
        <v>19</v>
      </c>
      <c r="I2202" s="4" t="s">
        <v>13</v>
      </c>
      <c r="J2202" s="4" t="s">
        <v>23</v>
      </c>
      <c r="K2202" s="4" t="s">
        <v>51</v>
      </c>
      <c r="L2202" s="9">
        <v>1</v>
      </c>
      <c r="M2202" s="6">
        <v>120.5</v>
      </c>
      <c r="N2202" s="7">
        <v>0.05</v>
      </c>
      <c r="O2202" s="6">
        <v>61.71</v>
      </c>
      <c r="P2202" s="6">
        <f t="shared" si="136"/>
        <v>114.47499999999999</v>
      </c>
      <c r="Q2202" s="6">
        <f t="shared" si="137"/>
        <v>61.71</v>
      </c>
      <c r="R2202" s="6">
        <f t="shared" si="138"/>
        <v>52.764999999999993</v>
      </c>
      <c r="S2202" s="8">
        <f t="shared" si="139"/>
        <v>0.4609303341340904</v>
      </c>
      <c r="T2202" s="5">
        <f>YEAR(SalesDataTable[[#This Row],[Order Date]])</f>
        <v>2026</v>
      </c>
    </row>
    <row r="2203" spans="1:20" ht="15.6">
      <c r="A2203" s="2">
        <v>458</v>
      </c>
      <c r="B2203" s="3">
        <v>46322</v>
      </c>
      <c r="C2203" s="13">
        <f>YEAR(SalesDataTable[[#This Row],[Order Date]])</f>
        <v>2026</v>
      </c>
      <c r="D2203" s="4" t="str">
        <f>"Q"&amp;ROUNDUP(MONTH(SalesDataTable[[#This Row],[Order Date]])/3,0)</f>
        <v>Q4</v>
      </c>
      <c r="E2203" s="4" t="str">
        <f>TEXT(SalesDataTable[[#This Row],[Order Date]],"MMM")</f>
        <v>Oct</v>
      </c>
      <c r="F2203" s="4" t="s">
        <v>11</v>
      </c>
      <c r="G2203" s="4" t="s">
        <v>12</v>
      </c>
      <c r="H2203" s="4" t="s">
        <v>19</v>
      </c>
      <c r="I2203" s="4" t="s">
        <v>16</v>
      </c>
      <c r="J2203" s="4" t="s">
        <v>4</v>
      </c>
      <c r="K2203" s="4" t="s">
        <v>30</v>
      </c>
      <c r="L2203" s="9">
        <v>1</v>
      </c>
      <c r="M2203" s="6">
        <v>102.44</v>
      </c>
      <c r="N2203" s="7">
        <v>0.05</v>
      </c>
      <c r="O2203" s="6">
        <v>49.14</v>
      </c>
      <c r="P2203" s="6">
        <f t="shared" si="136"/>
        <v>97.317999999999998</v>
      </c>
      <c r="Q2203" s="6">
        <f t="shared" si="137"/>
        <v>49.14</v>
      </c>
      <c r="R2203" s="6">
        <f t="shared" si="138"/>
        <v>48.177999999999997</v>
      </c>
      <c r="S2203" s="8">
        <f t="shared" si="139"/>
        <v>0.49505744055570394</v>
      </c>
      <c r="T2203" s="5">
        <f>YEAR(SalesDataTable[[#This Row],[Order Date]])</f>
        <v>2026</v>
      </c>
    </row>
    <row r="2204" spans="1:20" ht="15.6">
      <c r="A2204" s="2">
        <v>1065</v>
      </c>
      <c r="B2204" s="3">
        <v>46322</v>
      </c>
      <c r="C2204" s="13">
        <f>YEAR(SalesDataTable[[#This Row],[Order Date]])</f>
        <v>2026</v>
      </c>
      <c r="D2204" s="4" t="str">
        <f>"Q"&amp;ROUNDUP(MONTH(SalesDataTable[[#This Row],[Order Date]])/3,0)</f>
        <v>Q4</v>
      </c>
      <c r="E2204" s="4" t="str">
        <f>TEXT(SalesDataTable[[#This Row],[Order Date]],"MMM")</f>
        <v>Oct</v>
      </c>
      <c r="F2204" s="4" t="s">
        <v>11</v>
      </c>
      <c r="G2204" s="4" t="s">
        <v>25</v>
      </c>
      <c r="H2204" s="4" t="s">
        <v>2</v>
      </c>
      <c r="I2204" s="4" t="s">
        <v>13</v>
      </c>
      <c r="J2204" s="4" t="s">
        <v>34</v>
      </c>
      <c r="K2204" s="4" t="s">
        <v>38</v>
      </c>
      <c r="L2204" s="9">
        <v>6</v>
      </c>
      <c r="M2204" s="6">
        <v>121.58</v>
      </c>
      <c r="N2204" s="7">
        <v>0.15</v>
      </c>
      <c r="O2204" s="6">
        <v>68.86</v>
      </c>
      <c r="P2204" s="6">
        <f t="shared" si="136"/>
        <v>620.05799999999999</v>
      </c>
      <c r="Q2204" s="6">
        <f t="shared" si="137"/>
        <v>413.15999999999997</v>
      </c>
      <c r="R2204" s="6">
        <f t="shared" si="138"/>
        <v>206.89800000000002</v>
      </c>
      <c r="S2204" s="8">
        <f t="shared" si="139"/>
        <v>0.33367523683268346</v>
      </c>
      <c r="T2204" s="5">
        <f>YEAR(SalesDataTable[[#This Row],[Order Date]])</f>
        <v>2026</v>
      </c>
    </row>
    <row r="2205" spans="1:20" ht="15.6">
      <c r="A2205" s="2">
        <v>1707</v>
      </c>
      <c r="B2205" s="3">
        <v>46322</v>
      </c>
      <c r="C2205" s="13">
        <f>YEAR(SalesDataTable[[#This Row],[Order Date]])</f>
        <v>2026</v>
      </c>
      <c r="D2205" s="4" t="str">
        <f>"Q"&amp;ROUNDUP(MONTH(SalesDataTable[[#This Row],[Order Date]])/3,0)</f>
        <v>Q4</v>
      </c>
      <c r="E2205" s="4" t="str">
        <f>TEXT(SalesDataTable[[#This Row],[Order Date]],"MMM")</f>
        <v>Oct</v>
      </c>
      <c r="F2205" s="4" t="s">
        <v>11</v>
      </c>
      <c r="G2205" s="4" t="s">
        <v>52</v>
      </c>
      <c r="H2205" s="4" t="s">
        <v>2</v>
      </c>
      <c r="I2205" s="4" t="s">
        <v>13</v>
      </c>
      <c r="J2205" s="4" t="s">
        <v>14</v>
      </c>
      <c r="K2205" s="4" t="s">
        <v>15</v>
      </c>
      <c r="L2205" s="9">
        <v>2</v>
      </c>
      <c r="M2205" s="6">
        <v>35.36</v>
      </c>
      <c r="N2205" s="7">
        <v>0</v>
      </c>
      <c r="O2205" s="6">
        <v>13.33</v>
      </c>
      <c r="P2205" s="6">
        <f t="shared" si="136"/>
        <v>70.72</v>
      </c>
      <c r="Q2205" s="6">
        <f t="shared" si="137"/>
        <v>26.66</v>
      </c>
      <c r="R2205" s="6">
        <f t="shared" si="138"/>
        <v>44.06</v>
      </c>
      <c r="S2205" s="8">
        <f t="shared" si="139"/>
        <v>0.62302036199095023</v>
      </c>
      <c r="T2205" s="5">
        <f>YEAR(SalesDataTable[[#This Row],[Order Date]])</f>
        <v>2026</v>
      </c>
    </row>
    <row r="2206" spans="1:20" ht="15.6">
      <c r="A2206" s="2">
        <v>1989</v>
      </c>
      <c r="B2206" s="3">
        <v>46322</v>
      </c>
      <c r="C2206" s="13">
        <f>YEAR(SalesDataTable[[#This Row],[Order Date]])</f>
        <v>2026</v>
      </c>
      <c r="D2206" s="4" t="str">
        <f>"Q"&amp;ROUNDUP(MONTH(SalesDataTable[[#This Row],[Order Date]])/3,0)</f>
        <v>Q4</v>
      </c>
      <c r="E2206" s="4" t="str">
        <f>TEXT(SalesDataTable[[#This Row],[Order Date]],"MMM")</f>
        <v>Oct</v>
      </c>
      <c r="F2206" s="4" t="s">
        <v>20</v>
      </c>
      <c r="G2206" s="4" t="s">
        <v>21</v>
      </c>
      <c r="H2206" s="4" t="s">
        <v>2</v>
      </c>
      <c r="I2206" s="4" t="s">
        <v>13</v>
      </c>
      <c r="J2206" s="4" t="s">
        <v>23</v>
      </c>
      <c r="K2206" s="4" t="s">
        <v>24</v>
      </c>
      <c r="L2206" s="9">
        <v>2</v>
      </c>
      <c r="M2206" s="6">
        <v>335.73</v>
      </c>
      <c r="N2206" s="7">
        <v>0</v>
      </c>
      <c r="O2206" s="6">
        <v>199.44</v>
      </c>
      <c r="P2206" s="6">
        <f t="shared" si="136"/>
        <v>671.46</v>
      </c>
      <c r="Q2206" s="6">
        <f t="shared" si="137"/>
        <v>398.88</v>
      </c>
      <c r="R2206" s="6">
        <f t="shared" si="138"/>
        <v>272.58000000000004</v>
      </c>
      <c r="S2206" s="8">
        <f t="shared" si="139"/>
        <v>0.4059512107943884</v>
      </c>
      <c r="T2206" s="5">
        <f>YEAR(SalesDataTable[[#This Row],[Order Date]])</f>
        <v>2026</v>
      </c>
    </row>
    <row r="2207" spans="1:20" ht="15.6">
      <c r="A2207" s="2">
        <v>2852</v>
      </c>
      <c r="B2207" s="3">
        <v>46322</v>
      </c>
      <c r="C2207" s="13">
        <f>YEAR(SalesDataTable[[#This Row],[Order Date]])</f>
        <v>2026</v>
      </c>
      <c r="D2207" s="4" t="str">
        <f>"Q"&amp;ROUNDUP(MONTH(SalesDataTable[[#This Row],[Order Date]])/3,0)</f>
        <v>Q4</v>
      </c>
      <c r="E2207" s="4" t="str">
        <f>TEXT(SalesDataTable[[#This Row],[Order Date]],"MMM")</f>
        <v>Oct</v>
      </c>
      <c r="F2207" s="4" t="s">
        <v>6</v>
      </c>
      <c r="G2207" s="4" t="s">
        <v>43</v>
      </c>
      <c r="H2207" s="4" t="s">
        <v>8</v>
      </c>
      <c r="I2207" s="4" t="s">
        <v>16</v>
      </c>
      <c r="J2207" s="4" t="s">
        <v>9</v>
      </c>
      <c r="K2207" s="4" t="s">
        <v>17</v>
      </c>
      <c r="L2207" s="9">
        <v>3</v>
      </c>
      <c r="M2207" s="6">
        <v>141.96</v>
      </c>
      <c r="N2207" s="7">
        <v>0.1</v>
      </c>
      <c r="O2207" s="6">
        <v>77.42</v>
      </c>
      <c r="P2207" s="6">
        <f t="shared" si="136"/>
        <v>383.29200000000003</v>
      </c>
      <c r="Q2207" s="6">
        <f t="shared" si="137"/>
        <v>232.26</v>
      </c>
      <c r="R2207" s="6">
        <f t="shared" si="138"/>
        <v>151.03200000000004</v>
      </c>
      <c r="S2207" s="8">
        <f t="shared" si="139"/>
        <v>0.39403900942362485</v>
      </c>
      <c r="T2207" s="5">
        <f>YEAR(SalesDataTable[[#This Row],[Order Date]])</f>
        <v>2026</v>
      </c>
    </row>
    <row r="2208" spans="1:20" ht="15.6">
      <c r="A2208" s="2">
        <v>4762</v>
      </c>
      <c r="B2208" s="3">
        <v>46322</v>
      </c>
      <c r="C2208" s="13">
        <f>YEAR(SalesDataTable[[#This Row],[Order Date]])</f>
        <v>2026</v>
      </c>
      <c r="D2208" s="4" t="str">
        <f>"Q"&amp;ROUNDUP(MONTH(SalesDataTable[[#This Row],[Order Date]])/3,0)</f>
        <v>Q4</v>
      </c>
      <c r="E2208" s="4" t="str">
        <f>TEXT(SalesDataTable[[#This Row],[Order Date]],"MMM")</f>
        <v>Oct</v>
      </c>
      <c r="F2208" s="4" t="s">
        <v>6</v>
      </c>
      <c r="G2208" s="4" t="s">
        <v>43</v>
      </c>
      <c r="H2208" s="4" t="s">
        <v>28</v>
      </c>
      <c r="I2208" s="4" t="s">
        <v>13</v>
      </c>
      <c r="J2208" s="4" t="s">
        <v>34</v>
      </c>
      <c r="K2208" s="4" t="s">
        <v>45</v>
      </c>
      <c r="L2208" s="9">
        <v>2</v>
      </c>
      <c r="M2208" s="6">
        <v>51.76</v>
      </c>
      <c r="N2208" s="7">
        <v>0</v>
      </c>
      <c r="O2208" s="6">
        <v>21.64</v>
      </c>
      <c r="P2208" s="6">
        <f t="shared" si="136"/>
        <v>103.52</v>
      </c>
      <c r="Q2208" s="6">
        <f t="shared" si="137"/>
        <v>43.28</v>
      </c>
      <c r="R2208" s="6">
        <f t="shared" si="138"/>
        <v>60.239999999999995</v>
      </c>
      <c r="S2208" s="8">
        <f t="shared" si="139"/>
        <v>0.58191653786707875</v>
      </c>
      <c r="T2208" s="5">
        <f>YEAR(SalesDataTable[[#This Row],[Order Date]])</f>
        <v>2026</v>
      </c>
    </row>
    <row r="2209" spans="1:20" ht="15.6">
      <c r="A2209" s="2">
        <v>4997</v>
      </c>
      <c r="B2209" s="3">
        <v>46322</v>
      </c>
      <c r="C2209" s="13">
        <f>YEAR(SalesDataTable[[#This Row],[Order Date]])</f>
        <v>2026</v>
      </c>
      <c r="D2209" s="4" t="str">
        <f>"Q"&amp;ROUNDUP(MONTH(SalesDataTable[[#This Row],[Order Date]])/3,0)</f>
        <v>Q4</v>
      </c>
      <c r="E2209" s="4" t="str">
        <f>TEXT(SalesDataTable[[#This Row],[Order Date]],"MMM")</f>
        <v>Oct</v>
      </c>
      <c r="F2209" s="4" t="s">
        <v>20</v>
      </c>
      <c r="G2209" s="4" t="s">
        <v>31</v>
      </c>
      <c r="H2209" s="4" t="s">
        <v>2</v>
      </c>
      <c r="I2209" s="4" t="s">
        <v>3</v>
      </c>
      <c r="J2209" s="4" t="s">
        <v>23</v>
      </c>
      <c r="K2209" s="4" t="s">
        <v>29</v>
      </c>
      <c r="L2209" s="9">
        <v>3</v>
      </c>
      <c r="M2209" s="6">
        <v>194.09</v>
      </c>
      <c r="N2209" s="7">
        <v>0.1</v>
      </c>
      <c r="O2209" s="6">
        <v>105.84</v>
      </c>
      <c r="P2209" s="6">
        <f t="shared" si="136"/>
        <v>524.04300000000001</v>
      </c>
      <c r="Q2209" s="6">
        <f t="shared" si="137"/>
        <v>317.52</v>
      </c>
      <c r="R2209" s="6">
        <f t="shared" si="138"/>
        <v>206.52300000000002</v>
      </c>
      <c r="S2209" s="8">
        <f t="shared" si="139"/>
        <v>0.39409552269565667</v>
      </c>
      <c r="T2209" s="5">
        <f>YEAR(SalesDataTable[[#This Row],[Order Date]])</f>
        <v>2026</v>
      </c>
    </row>
    <row r="2210" spans="1:20" ht="15.6">
      <c r="A2210" s="2">
        <v>1238</v>
      </c>
      <c r="B2210" s="3">
        <v>46323</v>
      </c>
      <c r="C2210" s="13">
        <f>YEAR(SalesDataTable[[#This Row],[Order Date]])</f>
        <v>2026</v>
      </c>
      <c r="D2210" s="4" t="str">
        <f>"Q"&amp;ROUNDUP(MONTH(SalesDataTable[[#This Row],[Order Date]])/3,0)</f>
        <v>Q4</v>
      </c>
      <c r="E2210" s="4" t="str">
        <f>TEXT(SalesDataTable[[#This Row],[Order Date]],"MMM")</f>
        <v>Oct</v>
      </c>
      <c r="F2210" s="4" t="s">
        <v>6</v>
      </c>
      <c r="G2210" s="4" t="s">
        <v>43</v>
      </c>
      <c r="H2210" s="4" t="s">
        <v>2</v>
      </c>
      <c r="I2210" s="4" t="s">
        <v>3</v>
      </c>
      <c r="J2210" s="4" t="s">
        <v>23</v>
      </c>
      <c r="K2210" s="4" t="s">
        <v>51</v>
      </c>
      <c r="L2210" s="9">
        <v>1</v>
      </c>
      <c r="M2210" s="6">
        <v>125.39</v>
      </c>
      <c r="N2210" s="7">
        <v>0.05</v>
      </c>
      <c r="O2210" s="6">
        <v>61.19</v>
      </c>
      <c r="P2210" s="6">
        <f t="shared" si="136"/>
        <v>119.12049999999999</v>
      </c>
      <c r="Q2210" s="6">
        <f t="shared" si="137"/>
        <v>61.19</v>
      </c>
      <c r="R2210" s="6">
        <f t="shared" si="138"/>
        <v>57.930499999999995</v>
      </c>
      <c r="S2210" s="8">
        <f t="shared" si="139"/>
        <v>0.48631847582909743</v>
      </c>
      <c r="T2210" s="5">
        <f>YEAR(SalesDataTable[[#This Row],[Order Date]])</f>
        <v>2026</v>
      </c>
    </row>
    <row r="2211" spans="1:20" ht="15.6">
      <c r="A2211" s="2">
        <v>2622</v>
      </c>
      <c r="B2211" s="3">
        <v>46323</v>
      </c>
      <c r="C2211" s="13">
        <f>YEAR(SalesDataTable[[#This Row],[Order Date]])</f>
        <v>2026</v>
      </c>
      <c r="D2211" s="4" t="str">
        <f>"Q"&amp;ROUNDUP(MONTH(SalesDataTable[[#This Row],[Order Date]])/3,0)</f>
        <v>Q4</v>
      </c>
      <c r="E2211" s="4" t="str">
        <f>TEXT(SalesDataTable[[#This Row],[Order Date]],"MMM")</f>
        <v>Oct</v>
      </c>
      <c r="F2211" s="4" t="s">
        <v>0</v>
      </c>
      <c r="G2211" s="4" t="s">
        <v>50</v>
      </c>
      <c r="H2211" s="4" t="s">
        <v>28</v>
      </c>
      <c r="I2211" s="4" t="s">
        <v>13</v>
      </c>
      <c r="J2211" s="4" t="s">
        <v>23</v>
      </c>
      <c r="K2211" s="4" t="s">
        <v>40</v>
      </c>
      <c r="L2211" s="9">
        <v>3</v>
      </c>
      <c r="M2211" s="6">
        <v>83.73</v>
      </c>
      <c r="N2211" s="7">
        <v>0.15</v>
      </c>
      <c r="O2211" s="6">
        <v>39.43</v>
      </c>
      <c r="P2211" s="6">
        <f t="shared" si="136"/>
        <v>213.51149999999998</v>
      </c>
      <c r="Q2211" s="6">
        <f t="shared" si="137"/>
        <v>118.28999999999999</v>
      </c>
      <c r="R2211" s="6">
        <f t="shared" si="138"/>
        <v>95.221499999999992</v>
      </c>
      <c r="S2211" s="8">
        <f t="shared" si="139"/>
        <v>0.44597831966896395</v>
      </c>
      <c r="T2211" s="5">
        <f>YEAR(SalesDataTable[[#This Row],[Order Date]])</f>
        <v>2026</v>
      </c>
    </row>
    <row r="2212" spans="1:20" ht="15.6">
      <c r="A2212" s="2">
        <v>3106</v>
      </c>
      <c r="B2212" s="3">
        <v>46323</v>
      </c>
      <c r="C2212" s="13">
        <f>YEAR(SalesDataTable[[#This Row],[Order Date]])</f>
        <v>2026</v>
      </c>
      <c r="D2212" s="4" t="str">
        <f>"Q"&amp;ROUNDUP(MONTH(SalesDataTable[[#This Row],[Order Date]])/3,0)</f>
        <v>Q4</v>
      </c>
      <c r="E2212" s="4" t="str">
        <f>TEXT(SalesDataTable[[#This Row],[Order Date]],"MMM")</f>
        <v>Oct</v>
      </c>
      <c r="F2212" s="4" t="s">
        <v>20</v>
      </c>
      <c r="G2212" s="4" t="s">
        <v>33</v>
      </c>
      <c r="H2212" s="4" t="s">
        <v>28</v>
      </c>
      <c r="I2212" s="4" t="s">
        <v>16</v>
      </c>
      <c r="J2212" s="4" t="s">
        <v>34</v>
      </c>
      <c r="K2212" s="4" t="s">
        <v>42</v>
      </c>
      <c r="L2212" s="9">
        <v>3</v>
      </c>
      <c r="M2212" s="6">
        <v>36.99</v>
      </c>
      <c r="N2212" s="7">
        <v>0.05</v>
      </c>
      <c r="O2212" s="6">
        <v>14.14</v>
      </c>
      <c r="P2212" s="6">
        <f t="shared" si="136"/>
        <v>105.42149999999999</v>
      </c>
      <c r="Q2212" s="6">
        <f t="shared" si="137"/>
        <v>42.42</v>
      </c>
      <c r="R2212" s="6">
        <f t="shared" si="138"/>
        <v>63.001499999999993</v>
      </c>
      <c r="S2212" s="8">
        <f t="shared" si="139"/>
        <v>0.59761528720422297</v>
      </c>
      <c r="T2212" s="5">
        <f>YEAR(SalesDataTable[[#This Row],[Order Date]])</f>
        <v>2026</v>
      </c>
    </row>
    <row r="2213" spans="1:20" ht="15.6">
      <c r="A2213" s="2">
        <v>3274</v>
      </c>
      <c r="B2213" s="3">
        <v>46323</v>
      </c>
      <c r="C2213" s="13">
        <f>YEAR(SalesDataTable[[#This Row],[Order Date]])</f>
        <v>2026</v>
      </c>
      <c r="D2213" s="4" t="str">
        <f>"Q"&amp;ROUNDUP(MONTH(SalesDataTable[[#This Row],[Order Date]])/3,0)</f>
        <v>Q4</v>
      </c>
      <c r="E2213" s="4" t="str">
        <f>TEXT(SalesDataTable[[#This Row],[Order Date]],"MMM")</f>
        <v>Oct</v>
      </c>
      <c r="F2213" s="4" t="s">
        <v>20</v>
      </c>
      <c r="G2213" s="4" t="s">
        <v>31</v>
      </c>
      <c r="H2213" s="4" t="s">
        <v>28</v>
      </c>
      <c r="I2213" s="4" t="s">
        <v>13</v>
      </c>
      <c r="J2213" s="4" t="s">
        <v>34</v>
      </c>
      <c r="K2213" s="4" t="s">
        <v>35</v>
      </c>
      <c r="L2213" s="9">
        <v>1</v>
      </c>
      <c r="M2213" s="6">
        <v>39.42</v>
      </c>
      <c r="N2213" s="7">
        <v>0</v>
      </c>
      <c r="O2213" s="6">
        <v>14.58</v>
      </c>
      <c r="P2213" s="6">
        <f t="shared" si="136"/>
        <v>39.42</v>
      </c>
      <c r="Q2213" s="6">
        <f t="shared" si="137"/>
        <v>14.58</v>
      </c>
      <c r="R2213" s="6">
        <f t="shared" si="138"/>
        <v>24.840000000000003</v>
      </c>
      <c r="S2213" s="8">
        <f t="shared" si="139"/>
        <v>0.63013698630136994</v>
      </c>
      <c r="T2213" s="5">
        <f>YEAR(SalesDataTable[[#This Row],[Order Date]])</f>
        <v>2026</v>
      </c>
    </row>
    <row r="2214" spans="1:20" ht="15.6">
      <c r="A2214" s="2">
        <v>3542</v>
      </c>
      <c r="B2214" s="3">
        <v>46323</v>
      </c>
      <c r="C2214" s="13">
        <f>YEAR(SalesDataTable[[#This Row],[Order Date]])</f>
        <v>2026</v>
      </c>
      <c r="D2214" s="4" t="str">
        <f>"Q"&amp;ROUNDUP(MONTH(SalesDataTable[[#This Row],[Order Date]])/3,0)</f>
        <v>Q4</v>
      </c>
      <c r="E2214" s="4" t="str">
        <f>TEXT(SalesDataTable[[#This Row],[Order Date]],"MMM")</f>
        <v>Oct</v>
      </c>
      <c r="F2214" s="4" t="s">
        <v>20</v>
      </c>
      <c r="G2214" s="4" t="s">
        <v>21</v>
      </c>
      <c r="H2214" s="4" t="s">
        <v>2</v>
      </c>
      <c r="I2214" s="4" t="s">
        <v>13</v>
      </c>
      <c r="J2214" s="4" t="s">
        <v>4</v>
      </c>
      <c r="K2214" s="4" t="s">
        <v>22</v>
      </c>
      <c r="L2214" s="9">
        <v>2</v>
      </c>
      <c r="M2214" s="6">
        <v>50.66</v>
      </c>
      <c r="N2214" s="7">
        <v>0</v>
      </c>
      <c r="O2214" s="6">
        <v>22.02</v>
      </c>
      <c r="P2214" s="6">
        <f t="shared" si="136"/>
        <v>101.32</v>
      </c>
      <c r="Q2214" s="6">
        <f t="shared" si="137"/>
        <v>44.04</v>
      </c>
      <c r="R2214" s="6">
        <f t="shared" si="138"/>
        <v>57.279999999999994</v>
      </c>
      <c r="S2214" s="8">
        <f t="shared" si="139"/>
        <v>0.56533754441373862</v>
      </c>
      <c r="T2214" s="5">
        <f>YEAR(SalesDataTable[[#This Row],[Order Date]])</f>
        <v>2026</v>
      </c>
    </row>
    <row r="2215" spans="1:20" ht="15.6">
      <c r="A2215" s="2">
        <v>3704</v>
      </c>
      <c r="B2215" s="3">
        <v>46323</v>
      </c>
      <c r="C2215" s="13">
        <f>YEAR(SalesDataTable[[#This Row],[Order Date]])</f>
        <v>2026</v>
      </c>
      <c r="D2215" s="4" t="str">
        <f>"Q"&amp;ROUNDUP(MONTH(SalesDataTable[[#This Row],[Order Date]])/3,0)</f>
        <v>Q4</v>
      </c>
      <c r="E2215" s="4" t="str">
        <f>TEXT(SalesDataTable[[#This Row],[Order Date]],"MMM")</f>
        <v>Oct</v>
      </c>
      <c r="F2215" s="4" t="s">
        <v>6</v>
      </c>
      <c r="G2215" s="4" t="s">
        <v>43</v>
      </c>
      <c r="H2215" s="4" t="s">
        <v>2</v>
      </c>
      <c r="I2215" s="4" t="s">
        <v>3</v>
      </c>
      <c r="J2215" s="4" t="s">
        <v>9</v>
      </c>
      <c r="K2215" s="4" t="s">
        <v>46</v>
      </c>
      <c r="L2215" s="9">
        <v>4</v>
      </c>
      <c r="M2215" s="6">
        <v>71.959999999999994</v>
      </c>
      <c r="N2215" s="7">
        <v>0.1</v>
      </c>
      <c r="O2215" s="6">
        <v>31.51</v>
      </c>
      <c r="P2215" s="6">
        <f t="shared" si="136"/>
        <v>259.05599999999998</v>
      </c>
      <c r="Q2215" s="6">
        <f t="shared" si="137"/>
        <v>126.04</v>
      </c>
      <c r="R2215" s="6">
        <f t="shared" si="138"/>
        <v>133.01599999999996</v>
      </c>
      <c r="S2215" s="8">
        <f t="shared" si="139"/>
        <v>0.51346427027360864</v>
      </c>
      <c r="T2215" s="5">
        <f>YEAR(SalesDataTable[[#This Row],[Order Date]])</f>
        <v>2026</v>
      </c>
    </row>
    <row r="2216" spans="1:20" ht="15.6">
      <c r="A2216" s="2">
        <v>4699</v>
      </c>
      <c r="B2216" s="3">
        <v>46323</v>
      </c>
      <c r="C2216" s="13">
        <f>YEAR(SalesDataTable[[#This Row],[Order Date]])</f>
        <v>2026</v>
      </c>
      <c r="D2216" s="4" t="str">
        <f>"Q"&amp;ROUNDUP(MONTH(SalesDataTable[[#This Row],[Order Date]])/3,0)</f>
        <v>Q4</v>
      </c>
      <c r="E2216" s="4" t="str">
        <f>TEXT(SalesDataTable[[#This Row],[Order Date]],"MMM")</f>
        <v>Oct</v>
      </c>
      <c r="F2216" s="4" t="s">
        <v>11</v>
      </c>
      <c r="G2216" s="4" t="s">
        <v>25</v>
      </c>
      <c r="H2216" s="4" t="s">
        <v>19</v>
      </c>
      <c r="I2216" s="4" t="s">
        <v>3</v>
      </c>
      <c r="J2216" s="4" t="s">
        <v>4</v>
      </c>
      <c r="K2216" s="4" t="s">
        <v>22</v>
      </c>
      <c r="L2216" s="9">
        <v>1</v>
      </c>
      <c r="M2216" s="6">
        <v>49.72</v>
      </c>
      <c r="N2216" s="7">
        <v>0.05</v>
      </c>
      <c r="O2216" s="6">
        <v>22.5</v>
      </c>
      <c r="P2216" s="6">
        <f t="shared" si="136"/>
        <v>47.233999999999995</v>
      </c>
      <c r="Q2216" s="6">
        <f t="shared" si="137"/>
        <v>22.5</v>
      </c>
      <c r="R2216" s="6">
        <f t="shared" si="138"/>
        <v>24.733999999999995</v>
      </c>
      <c r="S2216" s="8">
        <f t="shared" si="139"/>
        <v>0.52364821950290041</v>
      </c>
      <c r="T2216" s="5">
        <f>YEAR(SalesDataTable[[#This Row],[Order Date]])</f>
        <v>2026</v>
      </c>
    </row>
    <row r="2217" spans="1:20" ht="15.6">
      <c r="A2217" s="2">
        <v>1226</v>
      </c>
      <c r="B2217" s="3">
        <v>46324</v>
      </c>
      <c r="C2217" s="13">
        <f>YEAR(SalesDataTable[[#This Row],[Order Date]])</f>
        <v>2026</v>
      </c>
      <c r="D2217" s="4" t="str">
        <f>"Q"&amp;ROUNDUP(MONTH(SalesDataTable[[#This Row],[Order Date]])/3,0)</f>
        <v>Q4</v>
      </c>
      <c r="E2217" s="4" t="str">
        <f>TEXT(SalesDataTable[[#This Row],[Order Date]],"MMM")</f>
        <v>Oct</v>
      </c>
      <c r="F2217" s="4" t="s">
        <v>0</v>
      </c>
      <c r="G2217" s="4" t="s">
        <v>1</v>
      </c>
      <c r="H2217" s="4" t="s">
        <v>28</v>
      </c>
      <c r="I2217" s="4" t="s">
        <v>3</v>
      </c>
      <c r="J2217" s="4" t="s">
        <v>14</v>
      </c>
      <c r="K2217" s="4" t="s">
        <v>15</v>
      </c>
      <c r="L2217" s="9">
        <v>1</v>
      </c>
      <c r="M2217" s="6">
        <v>36.58</v>
      </c>
      <c r="N2217" s="7">
        <v>0</v>
      </c>
      <c r="O2217" s="6">
        <v>13.5</v>
      </c>
      <c r="P2217" s="6">
        <f t="shared" si="136"/>
        <v>36.58</v>
      </c>
      <c r="Q2217" s="6">
        <f t="shared" si="137"/>
        <v>13.5</v>
      </c>
      <c r="R2217" s="6">
        <f t="shared" si="138"/>
        <v>23.08</v>
      </c>
      <c r="S2217" s="8">
        <f t="shared" si="139"/>
        <v>0.63094587206123565</v>
      </c>
      <c r="T2217" s="5">
        <f>YEAR(SalesDataTable[[#This Row],[Order Date]])</f>
        <v>2026</v>
      </c>
    </row>
    <row r="2218" spans="1:20" ht="15.6">
      <c r="A2218" s="2">
        <v>1245</v>
      </c>
      <c r="B2218" s="3">
        <v>46324</v>
      </c>
      <c r="C2218" s="13">
        <f>YEAR(SalesDataTable[[#This Row],[Order Date]])</f>
        <v>2026</v>
      </c>
      <c r="D2218" s="4" t="str">
        <f>"Q"&amp;ROUNDUP(MONTH(SalesDataTable[[#This Row],[Order Date]])/3,0)</f>
        <v>Q4</v>
      </c>
      <c r="E2218" s="4" t="str">
        <f>TEXT(SalesDataTable[[#This Row],[Order Date]],"MMM")</f>
        <v>Oct</v>
      </c>
      <c r="F2218" s="4" t="s">
        <v>6</v>
      </c>
      <c r="G2218" s="4" t="s">
        <v>27</v>
      </c>
      <c r="H2218" s="4" t="s">
        <v>28</v>
      </c>
      <c r="I2218" s="4" t="s">
        <v>3</v>
      </c>
      <c r="J2218" s="4" t="s">
        <v>34</v>
      </c>
      <c r="K2218" s="4" t="s">
        <v>35</v>
      </c>
      <c r="L2218" s="9">
        <v>2</v>
      </c>
      <c r="M2218" s="6">
        <v>41.06</v>
      </c>
      <c r="N2218" s="7">
        <v>0.05</v>
      </c>
      <c r="O2218" s="6">
        <v>15.07</v>
      </c>
      <c r="P2218" s="6">
        <f t="shared" si="136"/>
        <v>78.013999999999996</v>
      </c>
      <c r="Q2218" s="6">
        <f t="shared" si="137"/>
        <v>30.14</v>
      </c>
      <c r="R2218" s="6">
        <f t="shared" si="138"/>
        <v>47.873999999999995</v>
      </c>
      <c r="S2218" s="8">
        <f t="shared" si="139"/>
        <v>0.6136590868305688</v>
      </c>
      <c r="T2218" s="5">
        <f>YEAR(SalesDataTable[[#This Row],[Order Date]])</f>
        <v>2026</v>
      </c>
    </row>
    <row r="2219" spans="1:20" ht="15.6">
      <c r="A2219" s="2">
        <v>1477</v>
      </c>
      <c r="B2219" s="3">
        <v>46324</v>
      </c>
      <c r="C2219" s="13">
        <f>YEAR(SalesDataTable[[#This Row],[Order Date]])</f>
        <v>2026</v>
      </c>
      <c r="D2219" s="4" t="str">
        <f>"Q"&amp;ROUNDUP(MONTH(SalesDataTable[[#This Row],[Order Date]])/3,0)</f>
        <v>Q4</v>
      </c>
      <c r="E2219" s="4" t="str">
        <f>TEXT(SalesDataTable[[#This Row],[Order Date]],"MMM")</f>
        <v>Oct</v>
      </c>
      <c r="F2219" s="4" t="s">
        <v>6</v>
      </c>
      <c r="G2219" s="4" t="s">
        <v>49</v>
      </c>
      <c r="H2219" s="4" t="s">
        <v>28</v>
      </c>
      <c r="I2219" s="4" t="s">
        <v>3</v>
      </c>
      <c r="J2219" s="4" t="s">
        <v>23</v>
      </c>
      <c r="K2219" s="4" t="s">
        <v>51</v>
      </c>
      <c r="L2219" s="9">
        <v>1</v>
      </c>
      <c r="M2219" s="6">
        <v>121.78</v>
      </c>
      <c r="N2219" s="7">
        <v>0.15</v>
      </c>
      <c r="O2219" s="6">
        <v>61.55</v>
      </c>
      <c r="P2219" s="6">
        <f t="shared" si="136"/>
        <v>103.51300000000001</v>
      </c>
      <c r="Q2219" s="6">
        <f t="shared" si="137"/>
        <v>61.55</v>
      </c>
      <c r="R2219" s="6">
        <f t="shared" si="138"/>
        <v>41.963000000000008</v>
      </c>
      <c r="S2219" s="8">
        <f t="shared" si="139"/>
        <v>0.40538869513974096</v>
      </c>
      <c r="T2219" s="5">
        <f>YEAR(SalesDataTable[[#This Row],[Order Date]])</f>
        <v>2026</v>
      </c>
    </row>
    <row r="2220" spans="1:20" ht="15.6">
      <c r="A2220" s="2">
        <v>1575</v>
      </c>
      <c r="B2220" s="3">
        <v>46324</v>
      </c>
      <c r="C2220" s="13">
        <f>YEAR(SalesDataTable[[#This Row],[Order Date]])</f>
        <v>2026</v>
      </c>
      <c r="D2220" s="4" t="str">
        <f>"Q"&amp;ROUNDUP(MONTH(SalesDataTable[[#This Row],[Order Date]])/3,0)</f>
        <v>Q4</v>
      </c>
      <c r="E2220" s="4" t="str">
        <f>TEXT(SalesDataTable[[#This Row],[Order Date]],"MMM")</f>
        <v>Oct</v>
      </c>
      <c r="F2220" s="4" t="s">
        <v>20</v>
      </c>
      <c r="G2220" s="4" t="s">
        <v>31</v>
      </c>
      <c r="H2220" s="4" t="s">
        <v>8</v>
      </c>
      <c r="I2220" s="4" t="s">
        <v>3</v>
      </c>
      <c r="J2220" s="4" t="s">
        <v>14</v>
      </c>
      <c r="K2220" s="4" t="s">
        <v>44</v>
      </c>
      <c r="L2220" s="9">
        <v>5</v>
      </c>
      <c r="M2220" s="6">
        <v>130.68</v>
      </c>
      <c r="N2220" s="7">
        <v>0.2</v>
      </c>
      <c r="O2220" s="6">
        <v>67.209999999999994</v>
      </c>
      <c r="P2220" s="6">
        <f t="shared" si="136"/>
        <v>522.72000000000014</v>
      </c>
      <c r="Q2220" s="6">
        <f t="shared" si="137"/>
        <v>336.04999999999995</v>
      </c>
      <c r="R2220" s="6">
        <f t="shared" si="138"/>
        <v>186.67000000000019</v>
      </c>
      <c r="S2220" s="8">
        <f t="shared" si="139"/>
        <v>0.35711279461279488</v>
      </c>
      <c r="T2220" s="5">
        <f>YEAR(SalesDataTable[[#This Row],[Order Date]])</f>
        <v>2026</v>
      </c>
    </row>
    <row r="2221" spans="1:20" ht="15.6">
      <c r="A2221" s="2">
        <v>2830</v>
      </c>
      <c r="B2221" s="3">
        <v>46324</v>
      </c>
      <c r="C2221" s="13">
        <f>YEAR(SalesDataTable[[#This Row],[Order Date]])</f>
        <v>2026</v>
      </c>
      <c r="D2221" s="4" t="str">
        <f>"Q"&amp;ROUNDUP(MONTH(SalesDataTable[[#This Row],[Order Date]])/3,0)</f>
        <v>Q4</v>
      </c>
      <c r="E2221" s="4" t="str">
        <f>TEXT(SalesDataTable[[#This Row],[Order Date]],"MMM")</f>
        <v>Oct</v>
      </c>
      <c r="F2221" s="4" t="s">
        <v>11</v>
      </c>
      <c r="G2221" s="4" t="s">
        <v>12</v>
      </c>
      <c r="H2221" s="4" t="s">
        <v>2</v>
      </c>
      <c r="I2221" s="4" t="s">
        <v>13</v>
      </c>
      <c r="J2221" s="4" t="s">
        <v>14</v>
      </c>
      <c r="K2221" s="4" t="s">
        <v>48</v>
      </c>
      <c r="L2221" s="9">
        <v>1</v>
      </c>
      <c r="M2221" s="6">
        <v>161.94999999999999</v>
      </c>
      <c r="N2221" s="7">
        <v>0</v>
      </c>
      <c r="O2221" s="6">
        <v>86.61</v>
      </c>
      <c r="P2221" s="6">
        <f t="shared" si="136"/>
        <v>161.94999999999999</v>
      </c>
      <c r="Q2221" s="6">
        <f t="shared" si="137"/>
        <v>86.61</v>
      </c>
      <c r="R2221" s="6">
        <f t="shared" si="138"/>
        <v>75.339999999999989</v>
      </c>
      <c r="S2221" s="8">
        <f t="shared" si="139"/>
        <v>0.46520531028095086</v>
      </c>
      <c r="T2221" s="5">
        <f>YEAR(SalesDataTable[[#This Row],[Order Date]])</f>
        <v>2026</v>
      </c>
    </row>
    <row r="2222" spans="1:20" ht="15.6">
      <c r="A2222" s="2">
        <v>2884</v>
      </c>
      <c r="B2222" s="3">
        <v>46324</v>
      </c>
      <c r="C2222" s="13">
        <f>YEAR(SalesDataTable[[#This Row],[Order Date]])</f>
        <v>2026</v>
      </c>
      <c r="D2222" s="4" t="str">
        <f>"Q"&amp;ROUNDUP(MONTH(SalesDataTable[[#This Row],[Order Date]])/3,0)</f>
        <v>Q4</v>
      </c>
      <c r="E2222" s="4" t="str">
        <f>TEXT(SalesDataTable[[#This Row],[Order Date]],"MMM")</f>
        <v>Oct</v>
      </c>
      <c r="F2222" s="4" t="s">
        <v>0</v>
      </c>
      <c r="G2222" s="4" t="s">
        <v>50</v>
      </c>
      <c r="H2222" s="4" t="s">
        <v>19</v>
      </c>
      <c r="I2222" s="4" t="s">
        <v>3</v>
      </c>
      <c r="J2222" s="4" t="s">
        <v>4</v>
      </c>
      <c r="K2222" s="4" t="s">
        <v>5</v>
      </c>
      <c r="L2222" s="9">
        <v>2</v>
      </c>
      <c r="M2222" s="6">
        <v>83.6</v>
      </c>
      <c r="N2222" s="7">
        <v>0</v>
      </c>
      <c r="O2222" s="6">
        <v>43.01</v>
      </c>
      <c r="P2222" s="6">
        <f t="shared" si="136"/>
        <v>167.2</v>
      </c>
      <c r="Q2222" s="6">
        <f t="shared" si="137"/>
        <v>86.02</v>
      </c>
      <c r="R2222" s="6">
        <f t="shared" si="138"/>
        <v>81.179999999999993</v>
      </c>
      <c r="S2222" s="8">
        <f t="shared" si="139"/>
        <v>0.48552631578947369</v>
      </c>
      <c r="T2222" s="5">
        <f>YEAR(SalesDataTable[[#This Row],[Order Date]])</f>
        <v>2026</v>
      </c>
    </row>
    <row r="2223" spans="1:20" ht="15.6">
      <c r="A2223" s="2">
        <v>3093</v>
      </c>
      <c r="B2223" s="3">
        <v>46324</v>
      </c>
      <c r="C2223" s="13">
        <f>YEAR(SalesDataTable[[#This Row],[Order Date]])</f>
        <v>2026</v>
      </c>
      <c r="D2223" s="4" t="str">
        <f>"Q"&amp;ROUNDUP(MONTH(SalesDataTable[[#This Row],[Order Date]])/3,0)</f>
        <v>Q4</v>
      </c>
      <c r="E2223" s="4" t="str">
        <f>TEXT(SalesDataTable[[#This Row],[Order Date]],"MMM")</f>
        <v>Oct</v>
      </c>
      <c r="F2223" s="4" t="s">
        <v>20</v>
      </c>
      <c r="G2223" s="4" t="s">
        <v>21</v>
      </c>
      <c r="H2223" s="4" t="s">
        <v>8</v>
      </c>
      <c r="I2223" s="4" t="s">
        <v>16</v>
      </c>
      <c r="J2223" s="4" t="s">
        <v>23</v>
      </c>
      <c r="K2223" s="4" t="s">
        <v>29</v>
      </c>
      <c r="L2223" s="9">
        <v>3</v>
      </c>
      <c r="M2223" s="6">
        <v>194.19</v>
      </c>
      <c r="N2223" s="7">
        <v>0.15</v>
      </c>
      <c r="O2223" s="6">
        <v>104.22</v>
      </c>
      <c r="P2223" s="6">
        <f t="shared" si="136"/>
        <v>495.18449999999996</v>
      </c>
      <c r="Q2223" s="6">
        <f t="shared" si="137"/>
        <v>312.65999999999997</v>
      </c>
      <c r="R2223" s="6">
        <f t="shared" si="138"/>
        <v>182.52449999999999</v>
      </c>
      <c r="S2223" s="8">
        <f t="shared" si="139"/>
        <v>0.36859897674503139</v>
      </c>
      <c r="T2223" s="5">
        <f>YEAR(SalesDataTable[[#This Row],[Order Date]])</f>
        <v>2026</v>
      </c>
    </row>
    <row r="2224" spans="1:20" ht="15.6">
      <c r="A2224" s="2">
        <v>3613</v>
      </c>
      <c r="B2224" s="3">
        <v>46324</v>
      </c>
      <c r="C2224" s="13">
        <f>YEAR(SalesDataTable[[#This Row],[Order Date]])</f>
        <v>2026</v>
      </c>
      <c r="D2224" s="4" t="str">
        <f>"Q"&amp;ROUNDUP(MONTH(SalesDataTable[[#This Row],[Order Date]])/3,0)</f>
        <v>Q4</v>
      </c>
      <c r="E2224" s="4" t="str">
        <f>TEXT(SalesDataTable[[#This Row],[Order Date]],"MMM")</f>
        <v>Oct</v>
      </c>
      <c r="F2224" s="4" t="s">
        <v>6</v>
      </c>
      <c r="G2224" s="4" t="s">
        <v>43</v>
      </c>
      <c r="H2224" s="4" t="s">
        <v>2</v>
      </c>
      <c r="I2224" s="4" t="s">
        <v>3</v>
      </c>
      <c r="J2224" s="4" t="s">
        <v>14</v>
      </c>
      <c r="K2224" s="4" t="s">
        <v>48</v>
      </c>
      <c r="L2224" s="9">
        <v>3</v>
      </c>
      <c r="M2224" s="6">
        <v>167.41</v>
      </c>
      <c r="N2224" s="7">
        <v>0</v>
      </c>
      <c r="O2224" s="6">
        <v>85.33</v>
      </c>
      <c r="P2224" s="6">
        <f t="shared" si="136"/>
        <v>502.23</v>
      </c>
      <c r="Q2224" s="6">
        <f t="shared" si="137"/>
        <v>255.99</v>
      </c>
      <c r="R2224" s="6">
        <f t="shared" si="138"/>
        <v>246.24</v>
      </c>
      <c r="S2224" s="8">
        <f t="shared" si="139"/>
        <v>0.49029329191804549</v>
      </c>
      <c r="T2224" s="5">
        <f>YEAR(SalesDataTable[[#This Row],[Order Date]])</f>
        <v>2026</v>
      </c>
    </row>
    <row r="2225" spans="1:20" ht="15.6">
      <c r="A2225" s="2">
        <v>4496</v>
      </c>
      <c r="B2225" s="3">
        <v>46324</v>
      </c>
      <c r="C2225" s="13">
        <f>YEAR(SalesDataTable[[#This Row],[Order Date]])</f>
        <v>2026</v>
      </c>
      <c r="D2225" s="4" t="str">
        <f>"Q"&amp;ROUNDUP(MONTH(SalesDataTable[[#This Row],[Order Date]])/3,0)</f>
        <v>Q4</v>
      </c>
      <c r="E2225" s="4" t="str">
        <f>TEXT(SalesDataTable[[#This Row],[Order Date]],"MMM")</f>
        <v>Oct</v>
      </c>
      <c r="F2225" s="4" t="s">
        <v>20</v>
      </c>
      <c r="G2225" s="4" t="s">
        <v>33</v>
      </c>
      <c r="H2225" s="4" t="s">
        <v>2</v>
      </c>
      <c r="I2225" s="4" t="s">
        <v>3</v>
      </c>
      <c r="J2225" s="4" t="s">
        <v>34</v>
      </c>
      <c r="K2225" s="4" t="s">
        <v>35</v>
      </c>
      <c r="L2225" s="9">
        <v>2</v>
      </c>
      <c r="M2225" s="6">
        <v>40.83</v>
      </c>
      <c r="N2225" s="7">
        <v>0.1</v>
      </c>
      <c r="O2225" s="6">
        <v>14.91</v>
      </c>
      <c r="P2225" s="6">
        <f t="shared" si="136"/>
        <v>73.494</v>
      </c>
      <c r="Q2225" s="6">
        <f t="shared" si="137"/>
        <v>29.82</v>
      </c>
      <c r="R2225" s="6">
        <f t="shared" si="138"/>
        <v>43.673999999999999</v>
      </c>
      <c r="S2225" s="8">
        <f t="shared" si="139"/>
        <v>0.59425259204833047</v>
      </c>
      <c r="T2225" s="5">
        <f>YEAR(SalesDataTable[[#This Row],[Order Date]])</f>
        <v>2026</v>
      </c>
    </row>
    <row r="2226" spans="1:20" ht="15.6">
      <c r="A2226" s="2">
        <v>5194</v>
      </c>
      <c r="B2226" s="3">
        <v>46324</v>
      </c>
      <c r="C2226" s="13">
        <f>YEAR(SalesDataTable[[#This Row],[Order Date]])</f>
        <v>2026</v>
      </c>
      <c r="D2226" s="4" t="str">
        <f>"Q"&amp;ROUNDUP(MONTH(SalesDataTable[[#This Row],[Order Date]])/3,0)</f>
        <v>Q4</v>
      </c>
      <c r="E2226" s="4" t="str">
        <f>TEXT(SalesDataTable[[#This Row],[Order Date]],"MMM")</f>
        <v>Oct</v>
      </c>
      <c r="F2226" s="4" t="s">
        <v>0</v>
      </c>
      <c r="G2226" s="4" t="s">
        <v>36</v>
      </c>
      <c r="H2226" s="4" t="s">
        <v>8</v>
      </c>
      <c r="I2226" s="4" t="s">
        <v>16</v>
      </c>
      <c r="J2226" s="4" t="s">
        <v>23</v>
      </c>
      <c r="K2226" s="4" t="s">
        <v>40</v>
      </c>
      <c r="L2226" s="9">
        <v>12</v>
      </c>
      <c r="M2226" s="6">
        <v>80.84</v>
      </c>
      <c r="N2226" s="7">
        <v>0.1</v>
      </c>
      <c r="O2226" s="6">
        <v>38.39</v>
      </c>
      <c r="P2226" s="6">
        <f t="shared" si="136"/>
        <v>873.072</v>
      </c>
      <c r="Q2226" s="6">
        <f t="shared" si="137"/>
        <v>460.68</v>
      </c>
      <c r="R2226" s="6">
        <f t="shared" si="138"/>
        <v>412.392</v>
      </c>
      <c r="S2226" s="8">
        <f t="shared" si="139"/>
        <v>0.4723459233602727</v>
      </c>
      <c r="T2226" s="5">
        <f>YEAR(SalesDataTable[[#This Row],[Order Date]])</f>
        <v>2026</v>
      </c>
    </row>
    <row r="2227" spans="1:20" ht="15.6">
      <c r="A2227" s="2">
        <v>339</v>
      </c>
      <c r="B2227" s="3">
        <v>46325</v>
      </c>
      <c r="C2227" s="13">
        <f>YEAR(SalesDataTable[[#This Row],[Order Date]])</f>
        <v>2026</v>
      </c>
      <c r="D2227" s="4" t="str">
        <f>"Q"&amp;ROUNDUP(MONTH(SalesDataTable[[#This Row],[Order Date]])/3,0)</f>
        <v>Q4</v>
      </c>
      <c r="E2227" s="4" t="str">
        <f>TEXT(SalesDataTable[[#This Row],[Order Date]],"MMM")</f>
        <v>Oct</v>
      </c>
      <c r="F2227" s="4" t="s">
        <v>20</v>
      </c>
      <c r="G2227" s="4" t="s">
        <v>47</v>
      </c>
      <c r="H2227" s="4" t="s">
        <v>2</v>
      </c>
      <c r="I2227" s="4" t="s">
        <v>3</v>
      </c>
      <c r="J2227" s="4" t="s">
        <v>4</v>
      </c>
      <c r="K2227" s="4" t="s">
        <v>26</v>
      </c>
      <c r="L2227" s="9">
        <v>1</v>
      </c>
      <c r="M2227" s="6">
        <v>39.65</v>
      </c>
      <c r="N2227" s="7">
        <v>0</v>
      </c>
      <c r="O2227" s="6">
        <v>16.38</v>
      </c>
      <c r="P2227" s="6">
        <f t="shared" si="136"/>
        <v>39.65</v>
      </c>
      <c r="Q2227" s="6">
        <f t="shared" si="137"/>
        <v>16.38</v>
      </c>
      <c r="R2227" s="6">
        <f t="shared" si="138"/>
        <v>23.27</v>
      </c>
      <c r="S2227" s="8">
        <f t="shared" si="139"/>
        <v>0.58688524590163937</v>
      </c>
      <c r="T2227" s="5">
        <f>YEAR(SalesDataTable[[#This Row],[Order Date]])</f>
        <v>2026</v>
      </c>
    </row>
    <row r="2228" spans="1:20" ht="15.6">
      <c r="A2228" s="2">
        <v>1199</v>
      </c>
      <c r="B2228" s="3">
        <v>46325</v>
      </c>
      <c r="C2228" s="13">
        <f>YEAR(SalesDataTable[[#This Row],[Order Date]])</f>
        <v>2026</v>
      </c>
      <c r="D2228" s="4" t="str">
        <f>"Q"&amp;ROUNDUP(MONTH(SalesDataTable[[#This Row],[Order Date]])/3,0)</f>
        <v>Q4</v>
      </c>
      <c r="E2228" s="4" t="str">
        <f>TEXT(SalesDataTable[[#This Row],[Order Date]],"MMM")</f>
        <v>Oct</v>
      </c>
      <c r="F2228" s="4" t="s">
        <v>6</v>
      </c>
      <c r="G2228" s="4" t="s">
        <v>43</v>
      </c>
      <c r="H2228" s="4" t="s">
        <v>2</v>
      </c>
      <c r="I2228" s="4" t="s">
        <v>13</v>
      </c>
      <c r="J2228" s="4" t="s">
        <v>4</v>
      </c>
      <c r="K2228" s="4" t="s">
        <v>30</v>
      </c>
      <c r="L2228" s="9">
        <v>1</v>
      </c>
      <c r="M2228" s="6">
        <v>102.47</v>
      </c>
      <c r="N2228" s="7">
        <v>0.1</v>
      </c>
      <c r="O2228" s="6">
        <v>49.75</v>
      </c>
      <c r="P2228" s="6">
        <f t="shared" si="136"/>
        <v>92.222999999999999</v>
      </c>
      <c r="Q2228" s="6">
        <f t="shared" si="137"/>
        <v>49.75</v>
      </c>
      <c r="R2228" s="6">
        <f t="shared" si="138"/>
        <v>42.472999999999999</v>
      </c>
      <c r="S2228" s="8">
        <f t="shared" si="139"/>
        <v>0.46054671828068922</v>
      </c>
      <c r="T2228" s="5">
        <f>YEAR(SalesDataTable[[#This Row],[Order Date]])</f>
        <v>2026</v>
      </c>
    </row>
    <row r="2229" spans="1:20" ht="15.6">
      <c r="A2229" s="2">
        <v>1253</v>
      </c>
      <c r="B2229" s="3">
        <v>46325</v>
      </c>
      <c r="C2229" s="13">
        <f>YEAR(SalesDataTable[[#This Row],[Order Date]])</f>
        <v>2026</v>
      </c>
      <c r="D2229" s="4" t="str">
        <f>"Q"&amp;ROUNDUP(MONTH(SalesDataTable[[#This Row],[Order Date]])/3,0)</f>
        <v>Q4</v>
      </c>
      <c r="E2229" s="4" t="str">
        <f>TEXT(SalesDataTable[[#This Row],[Order Date]],"MMM")</f>
        <v>Oct</v>
      </c>
      <c r="F2229" s="4" t="s">
        <v>20</v>
      </c>
      <c r="G2229" s="4" t="s">
        <v>47</v>
      </c>
      <c r="H2229" s="4" t="s">
        <v>19</v>
      </c>
      <c r="I2229" s="4" t="s">
        <v>16</v>
      </c>
      <c r="J2229" s="4" t="s">
        <v>34</v>
      </c>
      <c r="K2229" s="4" t="s">
        <v>35</v>
      </c>
      <c r="L2229" s="9">
        <v>2</v>
      </c>
      <c r="M2229" s="6">
        <v>40.43</v>
      </c>
      <c r="N2229" s="7">
        <v>0</v>
      </c>
      <c r="O2229" s="6">
        <v>14.88</v>
      </c>
      <c r="P2229" s="6">
        <f t="shared" si="136"/>
        <v>80.86</v>
      </c>
      <c r="Q2229" s="6">
        <f t="shared" si="137"/>
        <v>29.76</v>
      </c>
      <c r="R2229" s="6">
        <f t="shared" si="138"/>
        <v>51.099999999999994</v>
      </c>
      <c r="S2229" s="8">
        <f t="shared" si="139"/>
        <v>0.63195646796932969</v>
      </c>
      <c r="T2229" s="5">
        <f>YEAR(SalesDataTable[[#This Row],[Order Date]])</f>
        <v>2026</v>
      </c>
    </row>
    <row r="2230" spans="1:20" ht="15.6">
      <c r="A2230" s="2">
        <v>1407</v>
      </c>
      <c r="B2230" s="3">
        <v>46325</v>
      </c>
      <c r="C2230" s="13">
        <f>YEAR(SalesDataTable[[#This Row],[Order Date]])</f>
        <v>2026</v>
      </c>
      <c r="D2230" s="4" t="str">
        <f>"Q"&amp;ROUNDUP(MONTH(SalesDataTable[[#This Row],[Order Date]])/3,0)</f>
        <v>Q4</v>
      </c>
      <c r="E2230" s="4" t="str">
        <f>TEXT(SalesDataTable[[#This Row],[Order Date]],"MMM")</f>
        <v>Oct</v>
      </c>
      <c r="F2230" s="4" t="s">
        <v>20</v>
      </c>
      <c r="G2230" s="4" t="s">
        <v>33</v>
      </c>
      <c r="H2230" s="4" t="s">
        <v>19</v>
      </c>
      <c r="I2230" s="4" t="s">
        <v>16</v>
      </c>
      <c r="J2230" s="4" t="s">
        <v>14</v>
      </c>
      <c r="K2230" s="4" t="s">
        <v>15</v>
      </c>
      <c r="L2230" s="9">
        <v>2</v>
      </c>
      <c r="M2230" s="6">
        <v>35.880000000000003</v>
      </c>
      <c r="N2230" s="7">
        <v>0.05</v>
      </c>
      <c r="O2230" s="6">
        <v>13.52</v>
      </c>
      <c r="P2230" s="6">
        <f t="shared" si="136"/>
        <v>68.171999999999997</v>
      </c>
      <c r="Q2230" s="6">
        <f t="shared" si="137"/>
        <v>27.04</v>
      </c>
      <c r="R2230" s="6">
        <f t="shared" si="138"/>
        <v>41.131999999999998</v>
      </c>
      <c r="S2230" s="8">
        <f t="shared" si="139"/>
        <v>0.60335621662852779</v>
      </c>
      <c r="T2230" s="5">
        <f>YEAR(SalesDataTable[[#This Row],[Order Date]])</f>
        <v>2026</v>
      </c>
    </row>
    <row r="2231" spans="1:20" ht="15.6">
      <c r="A2231" s="2">
        <v>2532</v>
      </c>
      <c r="B2231" s="3">
        <v>46325</v>
      </c>
      <c r="C2231" s="13">
        <f>YEAR(SalesDataTable[[#This Row],[Order Date]])</f>
        <v>2026</v>
      </c>
      <c r="D2231" s="4" t="str">
        <f>"Q"&amp;ROUNDUP(MONTH(SalesDataTable[[#This Row],[Order Date]])/3,0)</f>
        <v>Q4</v>
      </c>
      <c r="E2231" s="4" t="str">
        <f>TEXT(SalesDataTable[[#This Row],[Order Date]],"MMM")</f>
        <v>Oct</v>
      </c>
      <c r="F2231" s="4" t="s">
        <v>0</v>
      </c>
      <c r="G2231" s="4" t="s">
        <v>50</v>
      </c>
      <c r="H2231" s="4" t="s">
        <v>28</v>
      </c>
      <c r="I2231" s="4" t="s">
        <v>13</v>
      </c>
      <c r="J2231" s="4" t="s">
        <v>4</v>
      </c>
      <c r="K2231" s="4" t="s">
        <v>5</v>
      </c>
      <c r="L2231" s="9">
        <v>1</v>
      </c>
      <c r="M2231" s="6">
        <v>80.400000000000006</v>
      </c>
      <c r="N2231" s="7">
        <v>0</v>
      </c>
      <c r="O2231" s="6">
        <v>43.34</v>
      </c>
      <c r="P2231" s="6">
        <f t="shared" si="136"/>
        <v>80.400000000000006</v>
      </c>
      <c r="Q2231" s="6">
        <f t="shared" si="137"/>
        <v>43.34</v>
      </c>
      <c r="R2231" s="6">
        <f t="shared" si="138"/>
        <v>37.06</v>
      </c>
      <c r="S2231" s="8">
        <f t="shared" si="139"/>
        <v>0.46094527363184079</v>
      </c>
      <c r="T2231" s="5">
        <f>YEAR(SalesDataTable[[#This Row],[Order Date]])</f>
        <v>2026</v>
      </c>
    </row>
    <row r="2232" spans="1:20" ht="15.6">
      <c r="A2232" s="2">
        <v>307</v>
      </c>
      <c r="B2232" s="3">
        <v>46326</v>
      </c>
      <c r="C2232" s="13">
        <f>YEAR(SalesDataTable[[#This Row],[Order Date]])</f>
        <v>2026</v>
      </c>
      <c r="D2232" s="4" t="str">
        <f>"Q"&amp;ROUNDUP(MONTH(SalesDataTable[[#This Row],[Order Date]])/3,0)</f>
        <v>Q4</v>
      </c>
      <c r="E2232" s="4" t="str">
        <f>TEXT(SalesDataTable[[#This Row],[Order Date]],"MMM")</f>
        <v>Oct</v>
      </c>
      <c r="F2232" s="4" t="s">
        <v>20</v>
      </c>
      <c r="G2232" s="4" t="s">
        <v>33</v>
      </c>
      <c r="H2232" s="4" t="s">
        <v>2</v>
      </c>
      <c r="I2232" s="4" t="s">
        <v>3</v>
      </c>
      <c r="J2232" s="4" t="s">
        <v>34</v>
      </c>
      <c r="K2232" s="4" t="s">
        <v>42</v>
      </c>
      <c r="L2232" s="9">
        <v>1</v>
      </c>
      <c r="M2232" s="6">
        <v>37.08</v>
      </c>
      <c r="N2232" s="7">
        <v>0</v>
      </c>
      <c r="O2232" s="6">
        <v>13.62</v>
      </c>
      <c r="P2232" s="6">
        <f t="shared" si="136"/>
        <v>37.08</v>
      </c>
      <c r="Q2232" s="6">
        <f t="shared" si="137"/>
        <v>13.62</v>
      </c>
      <c r="R2232" s="6">
        <f t="shared" si="138"/>
        <v>23.46</v>
      </c>
      <c r="S2232" s="8">
        <f t="shared" si="139"/>
        <v>0.63268608414239491</v>
      </c>
      <c r="T2232" s="5">
        <f>YEAR(SalesDataTable[[#This Row],[Order Date]])</f>
        <v>2026</v>
      </c>
    </row>
    <row r="2233" spans="1:20" ht="15.6">
      <c r="A2233" s="2">
        <v>3257</v>
      </c>
      <c r="B2233" s="3">
        <v>46326</v>
      </c>
      <c r="C2233" s="13">
        <f>YEAR(SalesDataTable[[#This Row],[Order Date]])</f>
        <v>2026</v>
      </c>
      <c r="D2233" s="4" t="str">
        <f>"Q"&amp;ROUNDUP(MONTH(SalesDataTable[[#This Row],[Order Date]])/3,0)</f>
        <v>Q4</v>
      </c>
      <c r="E2233" s="4" t="str">
        <f>TEXT(SalesDataTable[[#This Row],[Order Date]],"MMM")</f>
        <v>Oct</v>
      </c>
      <c r="F2233" s="4" t="s">
        <v>20</v>
      </c>
      <c r="G2233" s="4" t="s">
        <v>21</v>
      </c>
      <c r="H2233" s="4" t="s">
        <v>19</v>
      </c>
      <c r="I2233" s="4" t="s">
        <v>13</v>
      </c>
      <c r="J2233" s="4" t="s">
        <v>14</v>
      </c>
      <c r="K2233" s="4" t="s">
        <v>48</v>
      </c>
      <c r="L2233" s="9">
        <v>6</v>
      </c>
      <c r="M2233" s="6">
        <v>165.92</v>
      </c>
      <c r="N2233" s="7">
        <v>0</v>
      </c>
      <c r="O2233" s="6">
        <v>87.55</v>
      </c>
      <c r="P2233" s="6">
        <f t="shared" si="136"/>
        <v>995.52</v>
      </c>
      <c r="Q2233" s="6">
        <f t="shared" si="137"/>
        <v>525.29999999999995</v>
      </c>
      <c r="R2233" s="6">
        <f t="shared" si="138"/>
        <v>470.22</v>
      </c>
      <c r="S2233" s="8">
        <f t="shared" si="139"/>
        <v>0.4723360655737705</v>
      </c>
      <c r="T2233" s="5">
        <f>YEAR(SalesDataTable[[#This Row],[Order Date]])</f>
        <v>2026</v>
      </c>
    </row>
    <row r="2234" spans="1:20" ht="15.6">
      <c r="A2234" s="2">
        <v>3739</v>
      </c>
      <c r="B2234" s="3">
        <v>46326</v>
      </c>
      <c r="C2234" s="13">
        <f>YEAR(SalesDataTable[[#This Row],[Order Date]])</f>
        <v>2026</v>
      </c>
      <c r="D2234" s="4" t="str">
        <f>"Q"&amp;ROUNDUP(MONTH(SalesDataTable[[#This Row],[Order Date]])/3,0)</f>
        <v>Q4</v>
      </c>
      <c r="E2234" s="4" t="str">
        <f>TEXT(SalesDataTable[[#This Row],[Order Date]],"MMM")</f>
        <v>Oct</v>
      </c>
      <c r="F2234" s="4" t="s">
        <v>6</v>
      </c>
      <c r="G2234" s="4" t="s">
        <v>43</v>
      </c>
      <c r="H2234" s="4" t="s">
        <v>28</v>
      </c>
      <c r="I2234" s="4" t="s">
        <v>13</v>
      </c>
      <c r="J2234" s="4" t="s">
        <v>14</v>
      </c>
      <c r="K2234" s="4" t="s">
        <v>44</v>
      </c>
      <c r="L2234" s="9">
        <v>1</v>
      </c>
      <c r="M2234" s="6">
        <v>135.19</v>
      </c>
      <c r="N2234" s="7">
        <v>0</v>
      </c>
      <c r="O2234" s="6">
        <v>68.319999999999993</v>
      </c>
      <c r="P2234" s="6">
        <f t="shared" si="136"/>
        <v>135.19</v>
      </c>
      <c r="Q2234" s="6">
        <f t="shared" si="137"/>
        <v>68.319999999999993</v>
      </c>
      <c r="R2234" s="6">
        <f t="shared" si="138"/>
        <v>66.87</v>
      </c>
      <c r="S2234" s="8">
        <f t="shared" si="139"/>
        <v>0.49463717730601381</v>
      </c>
      <c r="T2234" s="5">
        <f>YEAR(SalesDataTable[[#This Row],[Order Date]])</f>
        <v>2026</v>
      </c>
    </row>
    <row r="2235" spans="1:20" ht="15.6">
      <c r="A2235" s="2">
        <v>77</v>
      </c>
      <c r="B2235" s="3">
        <v>46327</v>
      </c>
      <c r="C2235" s="13">
        <f>YEAR(SalesDataTable[[#This Row],[Order Date]])</f>
        <v>2026</v>
      </c>
      <c r="D2235" s="4" t="str">
        <f>"Q"&amp;ROUNDUP(MONTH(SalesDataTable[[#This Row],[Order Date]])/3,0)</f>
        <v>Q4</v>
      </c>
      <c r="E2235" s="4" t="str">
        <f>TEXT(SalesDataTable[[#This Row],[Order Date]],"MMM")</f>
        <v>Nov</v>
      </c>
      <c r="F2235" s="4" t="s">
        <v>6</v>
      </c>
      <c r="G2235" s="4" t="s">
        <v>41</v>
      </c>
      <c r="H2235" s="4" t="s">
        <v>2</v>
      </c>
      <c r="I2235" s="4" t="s">
        <v>13</v>
      </c>
      <c r="J2235" s="4" t="s">
        <v>14</v>
      </c>
      <c r="K2235" s="4" t="s">
        <v>44</v>
      </c>
      <c r="L2235" s="9">
        <v>2</v>
      </c>
      <c r="M2235" s="6">
        <v>133.96</v>
      </c>
      <c r="N2235" s="7">
        <v>0.1</v>
      </c>
      <c r="O2235" s="6">
        <v>65.44</v>
      </c>
      <c r="P2235" s="6">
        <f t="shared" si="136"/>
        <v>241.12800000000001</v>
      </c>
      <c r="Q2235" s="6">
        <f t="shared" si="137"/>
        <v>130.88</v>
      </c>
      <c r="R2235" s="6">
        <f t="shared" si="138"/>
        <v>110.24800000000002</v>
      </c>
      <c r="S2235" s="8">
        <f t="shared" si="139"/>
        <v>0.4572177432732823</v>
      </c>
      <c r="T2235" s="5">
        <f>YEAR(SalesDataTable[[#This Row],[Order Date]])</f>
        <v>2026</v>
      </c>
    </row>
    <row r="2236" spans="1:20" ht="15.6">
      <c r="A2236" s="2">
        <v>461</v>
      </c>
      <c r="B2236" s="3">
        <v>46327</v>
      </c>
      <c r="C2236" s="13">
        <f>YEAR(SalesDataTable[[#This Row],[Order Date]])</f>
        <v>2026</v>
      </c>
      <c r="D2236" s="4" t="str">
        <f>"Q"&amp;ROUNDUP(MONTH(SalesDataTable[[#This Row],[Order Date]])/3,0)</f>
        <v>Q4</v>
      </c>
      <c r="E2236" s="4" t="str">
        <f>TEXT(SalesDataTable[[#This Row],[Order Date]],"MMM")</f>
        <v>Nov</v>
      </c>
      <c r="F2236" s="4" t="s">
        <v>6</v>
      </c>
      <c r="G2236" s="4" t="s">
        <v>41</v>
      </c>
      <c r="H2236" s="4" t="s">
        <v>28</v>
      </c>
      <c r="I2236" s="4" t="s">
        <v>16</v>
      </c>
      <c r="J2236" s="4" t="s">
        <v>4</v>
      </c>
      <c r="K2236" s="4" t="s">
        <v>22</v>
      </c>
      <c r="L2236" s="9">
        <v>3</v>
      </c>
      <c r="M2236" s="6">
        <v>51.67</v>
      </c>
      <c r="N2236" s="7">
        <v>0.05</v>
      </c>
      <c r="O2236" s="6">
        <v>22.8</v>
      </c>
      <c r="P2236" s="6">
        <f t="shared" si="136"/>
        <v>147.25949999999997</v>
      </c>
      <c r="Q2236" s="6">
        <f t="shared" si="137"/>
        <v>68.400000000000006</v>
      </c>
      <c r="R2236" s="6">
        <f t="shared" si="138"/>
        <v>78.859499999999969</v>
      </c>
      <c r="S2236" s="8">
        <f t="shared" si="139"/>
        <v>0.53551383781691497</v>
      </c>
      <c r="T2236" s="5">
        <f>YEAR(SalesDataTable[[#This Row],[Order Date]])</f>
        <v>2026</v>
      </c>
    </row>
    <row r="2237" spans="1:20" ht="15.6">
      <c r="A2237" s="2">
        <v>732</v>
      </c>
      <c r="B2237" s="3">
        <v>46327</v>
      </c>
      <c r="C2237" s="13">
        <f>YEAR(SalesDataTable[[#This Row],[Order Date]])</f>
        <v>2026</v>
      </c>
      <c r="D2237" s="4" t="str">
        <f>"Q"&amp;ROUNDUP(MONTH(SalesDataTable[[#This Row],[Order Date]])/3,0)</f>
        <v>Q4</v>
      </c>
      <c r="E2237" s="4" t="str">
        <f>TEXT(SalesDataTable[[#This Row],[Order Date]],"MMM")</f>
        <v>Nov</v>
      </c>
      <c r="F2237" s="4" t="s">
        <v>6</v>
      </c>
      <c r="G2237" s="4" t="s">
        <v>7</v>
      </c>
      <c r="H2237" s="4" t="s">
        <v>28</v>
      </c>
      <c r="I2237" s="4" t="s">
        <v>3</v>
      </c>
      <c r="J2237" s="4" t="s">
        <v>9</v>
      </c>
      <c r="K2237" s="4" t="s">
        <v>37</v>
      </c>
      <c r="L2237" s="9">
        <v>1</v>
      </c>
      <c r="M2237" s="6">
        <v>150.46</v>
      </c>
      <c r="N2237" s="7">
        <v>0.15</v>
      </c>
      <c r="O2237" s="6">
        <v>78.39</v>
      </c>
      <c r="P2237" s="6">
        <f t="shared" si="136"/>
        <v>127.89100000000001</v>
      </c>
      <c r="Q2237" s="6">
        <f t="shared" si="137"/>
        <v>78.39</v>
      </c>
      <c r="R2237" s="6">
        <f t="shared" si="138"/>
        <v>49.501000000000005</v>
      </c>
      <c r="S2237" s="8">
        <f t="shared" si="139"/>
        <v>0.38705616501552104</v>
      </c>
      <c r="T2237" s="5">
        <f>YEAR(SalesDataTable[[#This Row],[Order Date]])</f>
        <v>2026</v>
      </c>
    </row>
    <row r="2238" spans="1:20" ht="15.6">
      <c r="A2238" s="2">
        <v>919</v>
      </c>
      <c r="B2238" s="3">
        <v>46327</v>
      </c>
      <c r="C2238" s="13">
        <f>YEAR(SalesDataTable[[#This Row],[Order Date]])</f>
        <v>2026</v>
      </c>
      <c r="D2238" s="4" t="str">
        <f>"Q"&amp;ROUNDUP(MONTH(SalesDataTable[[#This Row],[Order Date]])/3,0)</f>
        <v>Q4</v>
      </c>
      <c r="E2238" s="4" t="str">
        <f>TEXT(SalesDataTable[[#This Row],[Order Date]],"MMM")</f>
        <v>Nov</v>
      </c>
      <c r="F2238" s="4" t="s">
        <v>20</v>
      </c>
      <c r="G2238" s="4" t="s">
        <v>47</v>
      </c>
      <c r="H2238" s="4" t="s">
        <v>2</v>
      </c>
      <c r="I2238" s="4" t="s">
        <v>13</v>
      </c>
      <c r="J2238" s="4" t="s">
        <v>4</v>
      </c>
      <c r="K2238" s="4" t="s">
        <v>30</v>
      </c>
      <c r="L2238" s="9">
        <v>1</v>
      </c>
      <c r="M2238" s="6">
        <v>103.53</v>
      </c>
      <c r="N2238" s="7">
        <v>0.1</v>
      </c>
      <c r="O2238" s="6">
        <v>51.75</v>
      </c>
      <c r="P2238" s="6">
        <f t="shared" si="136"/>
        <v>93.177000000000007</v>
      </c>
      <c r="Q2238" s="6">
        <f t="shared" si="137"/>
        <v>51.75</v>
      </c>
      <c r="R2238" s="6">
        <f t="shared" si="138"/>
        <v>41.427000000000007</v>
      </c>
      <c r="S2238" s="8">
        <f t="shared" si="139"/>
        <v>0.4446054283782479</v>
      </c>
      <c r="T2238" s="5">
        <f>YEAR(SalesDataTable[[#This Row],[Order Date]])</f>
        <v>2026</v>
      </c>
    </row>
    <row r="2239" spans="1:20" ht="15.6">
      <c r="A2239" s="2">
        <v>949</v>
      </c>
      <c r="B2239" s="3">
        <v>46327</v>
      </c>
      <c r="C2239" s="13">
        <f>YEAR(SalesDataTable[[#This Row],[Order Date]])</f>
        <v>2026</v>
      </c>
      <c r="D2239" s="4" t="str">
        <f>"Q"&amp;ROUNDUP(MONTH(SalesDataTable[[#This Row],[Order Date]])/3,0)</f>
        <v>Q4</v>
      </c>
      <c r="E2239" s="4" t="str">
        <f>TEXT(SalesDataTable[[#This Row],[Order Date]],"MMM")</f>
        <v>Nov</v>
      </c>
      <c r="F2239" s="4" t="s">
        <v>11</v>
      </c>
      <c r="G2239" s="4" t="s">
        <v>12</v>
      </c>
      <c r="H2239" s="4" t="s">
        <v>2</v>
      </c>
      <c r="I2239" s="4" t="s">
        <v>3</v>
      </c>
      <c r="J2239" s="4" t="s">
        <v>4</v>
      </c>
      <c r="K2239" s="4" t="s">
        <v>30</v>
      </c>
      <c r="L2239" s="9">
        <v>4</v>
      </c>
      <c r="M2239" s="6">
        <v>103.33</v>
      </c>
      <c r="N2239" s="7">
        <v>0</v>
      </c>
      <c r="O2239" s="6">
        <v>49.15</v>
      </c>
      <c r="P2239" s="6">
        <f t="shared" si="136"/>
        <v>413.32</v>
      </c>
      <c r="Q2239" s="6">
        <f t="shared" si="137"/>
        <v>196.6</v>
      </c>
      <c r="R2239" s="6">
        <f t="shared" si="138"/>
        <v>216.72</v>
      </c>
      <c r="S2239" s="8">
        <f t="shared" si="139"/>
        <v>0.5243394948224136</v>
      </c>
      <c r="T2239" s="5">
        <f>YEAR(SalesDataTable[[#This Row],[Order Date]])</f>
        <v>2026</v>
      </c>
    </row>
    <row r="2240" spans="1:20" ht="15.6">
      <c r="A2240" s="2">
        <v>1185</v>
      </c>
      <c r="B2240" s="3">
        <v>46327</v>
      </c>
      <c r="C2240" s="13">
        <f>YEAR(SalesDataTable[[#This Row],[Order Date]])</f>
        <v>2026</v>
      </c>
      <c r="D2240" s="4" t="str">
        <f>"Q"&amp;ROUNDUP(MONTH(SalesDataTable[[#This Row],[Order Date]])/3,0)</f>
        <v>Q4</v>
      </c>
      <c r="E2240" s="4" t="str">
        <f>TEXT(SalesDataTable[[#This Row],[Order Date]],"MMM")</f>
        <v>Nov</v>
      </c>
      <c r="F2240" s="4" t="s">
        <v>20</v>
      </c>
      <c r="G2240" s="4" t="s">
        <v>33</v>
      </c>
      <c r="H2240" s="4" t="s">
        <v>8</v>
      </c>
      <c r="I2240" s="4" t="s">
        <v>16</v>
      </c>
      <c r="J2240" s="4" t="s">
        <v>14</v>
      </c>
      <c r="K2240" s="4" t="s">
        <v>15</v>
      </c>
      <c r="L2240" s="9">
        <v>5</v>
      </c>
      <c r="M2240" s="6">
        <v>37.08</v>
      </c>
      <c r="N2240" s="7">
        <v>0.15</v>
      </c>
      <c r="O2240" s="6">
        <v>13.27</v>
      </c>
      <c r="P2240" s="6">
        <f t="shared" si="136"/>
        <v>157.58999999999997</v>
      </c>
      <c r="Q2240" s="6">
        <f t="shared" si="137"/>
        <v>66.349999999999994</v>
      </c>
      <c r="R2240" s="6">
        <f t="shared" si="138"/>
        <v>91.239999999999981</v>
      </c>
      <c r="S2240" s="8">
        <f t="shared" si="139"/>
        <v>0.57897074687480166</v>
      </c>
      <c r="T2240" s="5">
        <f>YEAR(SalesDataTable[[#This Row],[Order Date]])</f>
        <v>2026</v>
      </c>
    </row>
    <row r="2241" spans="1:20" ht="15.6">
      <c r="A2241" s="2">
        <v>1248</v>
      </c>
      <c r="B2241" s="3">
        <v>46327</v>
      </c>
      <c r="C2241" s="13">
        <f>YEAR(SalesDataTable[[#This Row],[Order Date]])</f>
        <v>2026</v>
      </c>
      <c r="D2241" s="4" t="str">
        <f>"Q"&amp;ROUNDUP(MONTH(SalesDataTable[[#This Row],[Order Date]])/3,0)</f>
        <v>Q4</v>
      </c>
      <c r="E2241" s="4" t="str">
        <f>TEXT(SalesDataTable[[#This Row],[Order Date]],"MMM")</f>
        <v>Nov</v>
      </c>
      <c r="F2241" s="4" t="s">
        <v>0</v>
      </c>
      <c r="G2241" s="4" t="s">
        <v>1</v>
      </c>
      <c r="H2241" s="4" t="s">
        <v>8</v>
      </c>
      <c r="I2241" s="4" t="s">
        <v>16</v>
      </c>
      <c r="J2241" s="4" t="s">
        <v>14</v>
      </c>
      <c r="K2241" s="4" t="s">
        <v>44</v>
      </c>
      <c r="L2241" s="9">
        <v>5</v>
      </c>
      <c r="M2241" s="6">
        <v>132.33000000000001</v>
      </c>
      <c r="N2241" s="7">
        <v>0.2</v>
      </c>
      <c r="O2241" s="6">
        <v>65.2</v>
      </c>
      <c r="P2241" s="6">
        <f t="shared" si="136"/>
        <v>529.32000000000005</v>
      </c>
      <c r="Q2241" s="6">
        <f t="shared" si="137"/>
        <v>326</v>
      </c>
      <c r="R2241" s="6">
        <f t="shared" si="138"/>
        <v>203.32000000000005</v>
      </c>
      <c r="S2241" s="8">
        <f t="shared" si="139"/>
        <v>0.3841154689034989</v>
      </c>
      <c r="T2241" s="5">
        <f>YEAR(SalesDataTable[[#This Row],[Order Date]])</f>
        <v>2026</v>
      </c>
    </row>
    <row r="2242" spans="1:20" ht="15.6">
      <c r="A2242" s="2">
        <v>2129</v>
      </c>
      <c r="B2242" s="3">
        <v>46327</v>
      </c>
      <c r="C2242" s="13">
        <f>YEAR(SalesDataTable[[#This Row],[Order Date]])</f>
        <v>2026</v>
      </c>
      <c r="D2242" s="4" t="str">
        <f>"Q"&amp;ROUNDUP(MONTH(SalesDataTable[[#This Row],[Order Date]])/3,0)</f>
        <v>Q4</v>
      </c>
      <c r="E2242" s="4" t="str">
        <f>TEXT(SalesDataTable[[#This Row],[Order Date]],"MMM")</f>
        <v>Nov</v>
      </c>
      <c r="F2242" s="4" t="s">
        <v>20</v>
      </c>
      <c r="G2242" s="4" t="s">
        <v>47</v>
      </c>
      <c r="H2242" s="4" t="s">
        <v>19</v>
      </c>
      <c r="I2242" s="4" t="s">
        <v>13</v>
      </c>
      <c r="J2242" s="4" t="s">
        <v>4</v>
      </c>
      <c r="K2242" s="4" t="s">
        <v>22</v>
      </c>
      <c r="L2242" s="9">
        <v>2</v>
      </c>
      <c r="M2242" s="6">
        <v>50.43</v>
      </c>
      <c r="N2242" s="7">
        <v>0</v>
      </c>
      <c r="O2242" s="6">
        <v>22.54</v>
      </c>
      <c r="P2242" s="6">
        <f t="shared" ref="P2242:P2305" si="140">L2242*M2242*(1-N2242)</f>
        <v>100.86</v>
      </c>
      <c r="Q2242" s="6">
        <f t="shared" ref="Q2242:Q2305" si="141">L2242*O2242</f>
        <v>45.08</v>
      </c>
      <c r="R2242" s="6">
        <f t="shared" ref="R2242:R2305" si="142">P2242-Q2242</f>
        <v>55.78</v>
      </c>
      <c r="S2242" s="8">
        <f t="shared" ref="S2242:S2305" si="143">IFERROR(R2242/P2242,0)</f>
        <v>0.55304382312115807</v>
      </c>
      <c r="T2242" s="5">
        <f>YEAR(SalesDataTable[[#This Row],[Order Date]])</f>
        <v>2026</v>
      </c>
    </row>
    <row r="2243" spans="1:20" ht="15.6">
      <c r="A2243" s="2">
        <v>2850</v>
      </c>
      <c r="B2243" s="3">
        <v>46327</v>
      </c>
      <c r="C2243" s="13">
        <f>YEAR(SalesDataTable[[#This Row],[Order Date]])</f>
        <v>2026</v>
      </c>
      <c r="D2243" s="4" t="str">
        <f>"Q"&amp;ROUNDUP(MONTH(SalesDataTable[[#This Row],[Order Date]])/3,0)</f>
        <v>Q4</v>
      </c>
      <c r="E2243" s="4" t="str">
        <f>TEXT(SalesDataTable[[#This Row],[Order Date]],"MMM")</f>
        <v>Nov</v>
      </c>
      <c r="F2243" s="4" t="s">
        <v>11</v>
      </c>
      <c r="G2243" s="4" t="s">
        <v>12</v>
      </c>
      <c r="H2243" s="4" t="s">
        <v>8</v>
      </c>
      <c r="I2243" s="4" t="s">
        <v>3</v>
      </c>
      <c r="J2243" s="4" t="s">
        <v>34</v>
      </c>
      <c r="K2243" s="4" t="s">
        <v>45</v>
      </c>
      <c r="L2243" s="9">
        <v>3</v>
      </c>
      <c r="M2243" s="6">
        <v>50.05</v>
      </c>
      <c r="N2243" s="7">
        <v>0.15</v>
      </c>
      <c r="O2243" s="6">
        <v>22.36</v>
      </c>
      <c r="P2243" s="6">
        <f t="shared" si="140"/>
        <v>127.62749999999998</v>
      </c>
      <c r="Q2243" s="6">
        <f t="shared" si="141"/>
        <v>67.08</v>
      </c>
      <c r="R2243" s="6">
        <f t="shared" si="142"/>
        <v>60.547499999999985</v>
      </c>
      <c r="S2243" s="8">
        <f t="shared" si="143"/>
        <v>0.47440794499618022</v>
      </c>
      <c r="T2243" s="5">
        <f>YEAR(SalesDataTable[[#This Row],[Order Date]])</f>
        <v>2026</v>
      </c>
    </row>
    <row r="2244" spans="1:20" ht="15.6">
      <c r="A2244" s="2">
        <v>3477</v>
      </c>
      <c r="B2244" s="3">
        <v>46327</v>
      </c>
      <c r="C2244" s="13">
        <f>YEAR(SalesDataTable[[#This Row],[Order Date]])</f>
        <v>2026</v>
      </c>
      <c r="D2244" s="4" t="str">
        <f>"Q"&amp;ROUNDUP(MONTH(SalesDataTable[[#This Row],[Order Date]])/3,0)</f>
        <v>Q4</v>
      </c>
      <c r="E2244" s="4" t="str">
        <f>TEXT(SalesDataTable[[#This Row],[Order Date]],"MMM")</f>
        <v>Nov</v>
      </c>
      <c r="F2244" s="4" t="s">
        <v>20</v>
      </c>
      <c r="G2244" s="4" t="s">
        <v>47</v>
      </c>
      <c r="H2244" s="4" t="s">
        <v>2</v>
      </c>
      <c r="I2244" s="4" t="s">
        <v>3</v>
      </c>
      <c r="J2244" s="4" t="s">
        <v>23</v>
      </c>
      <c r="K2244" s="4" t="s">
        <v>29</v>
      </c>
      <c r="L2244" s="9">
        <v>1</v>
      </c>
      <c r="M2244" s="6">
        <v>197.14</v>
      </c>
      <c r="N2244" s="7">
        <v>0.05</v>
      </c>
      <c r="O2244" s="6">
        <v>102.87</v>
      </c>
      <c r="P2244" s="6">
        <f t="shared" si="140"/>
        <v>187.28299999999999</v>
      </c>
      <c r="Q2244" s="6">
        <f t="shared" si="141"/>
        <v>102.87</v>
      </c>
      <c r="R2244" s="6">
        <f t="shared" si="142"/>
        <v>84.412999999999982</v>
      </c>
      <c r="S2244" s="8">
        <f t="shared" si="143"/>
        <v>0.45072430492890431</v>
      </c>
      <c r="T2244" s="5">
        <f>YEAR(SalesDataTable[[#This Row],[Order Date]])</f>
        <v>2026</v>
      </c>
    </row>
    <row r="2245" spans="1:20" ht="15.6">
      <c r="A2245" s="2">
        <v>4673</v>
      </c>
      <c r="B2245" s="3">
        <v>46327</v>
      </c>
      <c r="C2245" s="13">
        <f>YEAR(SalesDataTable[[#This Row],[Order Date]])</f>
        <v>2026</v>
      </c>
      <c r="D2245" s="4" t="str">
        <f>"Q"&amp;ROUNDUP(MONTH(SalesDataTable[[#This Row],[Order Date]])/3,0)</f>
        <v>Q4</v>
      </c>
      <c r="E2245" s="4" t="str">
        <f>TEXT(SalesDataTable[[#This Row],[Order Date]],"MMM")</f>
        <v>Nov</v>
      </c>
      <c r="F2245" s="4" t="s">
        <v>0</v>
      </c>
      <c r="G2245" s="4" t="s">
        <v>1</v>
      </c>
      <c r="H2245" s="4" t="s">
        <v>8</v>
      </c>
      <c r="I2245" s="4" t="s">
        <v>16</v>
      </c>
      <c r="J2245" s="4" t="s">
        <v>9</v>
      </c>
      <c r="K2245" s="4" t="s">
        <v>46</v>
      </c>
      <c r="L2245" s="9">
        <v>5</v>
      </c>
      <c r="M2245" s="6">
        <v>72.13</v>
      </c>
      <c r="N2245" s="7">
        <v>0.1</v>
      </c>
      <c r="O2245" s="6">
        <v>31.41</v>
      </c>
      <c r="P2245" s="6">
        <f t="shared" si="140"/>
        <v>324.58499999999998</v>
      </c>
      <c r="Q2245" s="6">
        <f t="shared" si="141"/>
        <v>157.05000000000001</v>
      </c>
      <c r="R2245" s="6">
        <f t="shared" si="142"/>
        <v>167.53499999999997</v>
      </c>
      <c r="S2245" s="8">
        <f t="shared" si="143"/>
        <v>0.51615139331762094</v>
      </c>
      <c r="T2245" s="5">
        <f>YEAR(SalesDataTable[[#This Row],[Order Date]])</f>
        <v>2026</v>
      </c>
    </row>
    <row r="2246" spans="1:20" ht="15.6">
      <c r="A2246" s="2">
        <v>4679</v>
      </c>
      <c r="B2246" s="3">
        <v>46327</v>
      </c>
      <c r="C2246" s="13">
        <f>YEAR(SalesDataTable[[#This Row],[Order Date]])</f>
        <v>2026</v>
      </c>
      <c r="D2246" s="4" t="str">
        <f>"Q"&amp;ROUNDUP(MONTH(SalesDataTable[[#This Row],[Order Date]])/3,0)</f>
        <v>Q4</v>
      </c>
      <c r="E2246" s="4" t="str">
        <f>TEXT(SalesDataTable[[#This Row],[Order Date]],"MMM")</f>
        <v>Nov</v>
      </c>
      <c r="F2246" s="4" t="s">
        <v>6</v>
      </c>
      <c r="G2246" s="4" t="s">
        <v>43</v>
      </c>
      <c r="H2246" s="4" t="s">
        <v>8</v>
      </c>
      <c r="I2246" s="4" t="s">
        <v>3</v>
      </c>
      <c r="J2246" s="4" t="s">
        <v>23</v>
      </c>
      <c r="K2246" s="4" t="s">
        <v>24</v>
      </c>
      <c r="L2246" s="9">
        <v>8</v>
      </c>
      <c r="M2246" s="6">
        <v>341.51</v>
      </c>
      <c r="N2246" s="7">
        <v>0.1</v>
      </c>
      <c r="O2246" s="6">
        <v>200.1</v>
      </c>
      <c r="P2246" s="6">
        <f t="shared" si="140"/>
        <v>2458.8719999999998</v>
      </c>
      <c r="Q2246" s="6">
        <f t="shared" si="141"/>
        <v>1600.8</v>
      </c>
      <c r="R2246" s="6">
        <f t="shared" si="142"/>
        <v>858.07199999999989</v>
      </c>
      <c r="S2246" s="8">
        <f t="shared" si="143"/>
        <v>0.34896977150498276</v>
      </c>
      <c r="T2246" s="5">
        <f>YEAR(SalesDataTable[[#This Row],[Order Date]])</f>
        <v>2026</v>
      </c>
    </row>
    <row r="2247" spans="1:20" ht="15.6">
      <c r="A2247" s="2">
        <v>4809</v>
      </c>
      <c r="B2247" s="3">
        <v>46327</v>
      </c>
      <c r="C2247" s="13">
        <f>YEAR(SalesDataTable[[#This Row],[Order Date]])</f>
        <v>2026</v>
      </c>
      <c r="D2247" s="4" t="str">
        <f>"Q"&amp;ROUNDUP(MONTH(SalesDataTable[[#This Row],[Order Date]])/3,0)</f>
        <v>Q4</v>
      </c>
      <c r="E2247" s="4" t="str">
        <f>TEXT(SalesDataTable[[#This Row],[Order Date]],"MMM")</f>
        <v>Nov</v>
      </c>
      <c r="F2247" s="4" t="s">
        <v>6</v>
      </c>
      <c r="G2247" s="4" t="s">
        <v>41</v>
      </c>
      <c r="H2247" s="4" t="s">
        <v>2</v>
      </c>
      <c r="I2247" s="4" t="s">
        <v>13</v>
      </c>
      <c r="J2247" s="4" t="s">
        <v>14</v>
      </c>
      <c r="K2247" s="4" t="s">
        <v>15</v>
      </c>
      <c r="L2247" s="9">
        <v>1</v>
      </c>
      <c r="M2247" s="6">
        <v>36.47</v>
      </c>
      <c r="N2247" s="7">
        <v>0.05</v>
      </c>
      <c r="O2247" s="6">
        <v>13.88</v>
      </c>
      <c r="P2247" s="6">
        <f t="shared" si="140"/>
        <v>34.646499999999996</v>
      </c>
      <c r="Q2247" s="6">
        <f t="shared" si="141"/>
        <v>13.88</v>
      </c>
      <c r="R2247" s="6">
        <f t="shared" si="142"/>
        <v>20.766499999999994</v>
      </c>
      <c r="S2247" s="8">
        <f t="shared" si="143"/>
        <v>0.59938233299178834</v>
      </c>
      <c r="T2247" s="5">
        <f>YEAR(SalesDataTable[[#This Row],[Order Date]])</f>
        <v>2026</v>
      </c>
    </row>
    <row r="2248" spans="1:20" ht="15.6">
      <c r="A2248" s="2">
        <v>4849</v>
      </c>
      <c r="B2248" s="3">
        <v>46327</v>
      </c>
      <c r="C2248" s="13">
        <f>YEAR(SalesDataTable[[#This Row],[Order Date]])</f>
        <v>2026</v>
      </c>
      <c r="D2248" s="4" t="str">
        <f>"Q"&amp;ROUNDUP(MONTH(SalesDataTable[[#This Row],[Order Date]])/3,0)</f>
        <v>Q4</v>
      </c>
      <c r="E2248" s="4" t="str">
        <f>TEXT(SalesDataTable[[#This Row],[Order Date]],"MMM")</f>
        <v>Nov</v>
      </c>
      <c r="F2248" s="4" t="s">
        <v>0</v>
      </c>
      <c r="G2248" s="4" t="s">
        <v>1</v>
      </c>
      <c r="H2248" s="4" t="s">
        <v>2</v>
      </c>
      <c r="I2248" s="4" t="s">
        <v>13</v>
      </c>
      <c r="J2248" s="4" t="s">
        <v>14</v>
      </c>
      <c r="K2248" s="4" t="s">
        <v>15</v>
      </c>
      <c r="L2248" s="9">
        <v>4</v>
      </c>
      <c r="M2248" s="6">
        <v>35.69</v>
      </c>
      <c r="N2248" s="7">
        <v>0.15</v>
      </c>
      <c r="O2248" s="6">
        <v>13.52</v>
      </c>
      <c r="P2248" s="6">
        <f t="shared" si="140"/>
        <v>121.34599999999999</v>
      </c>
      <c r="Q2248" s="6">
        <f t="shared" si="141"/>
        <v>54.08</v>
      </c>
      <c r="R2248" s="6">
        <f t="shared" si="142"/>
        <v>67.265999999999991</v>
      </c>
      <c r="S2248" s="8">
        <f t="shared" si="143"/>
        <v>0.55433224004087478</v>
      </c>
      <c r="T2248" s="5">
        <f>YEAR(SalesDataTable[[#This Row],[Order Date]])</f>
        <v>2026</v>
      </c>
    </row>
    <row r="2249" spans="1:20" ht="15.6">
      <c r="A2249" s="2">
        <v>436</v>
      </c>
      <c r="B2249" s="3">
        <v>46328</v>
      </c>
      <c r="C2249" s="13">
        <f>YEAR(SalesDataTable[[#This Row],[Order Date]])</f>
        <v>2026</v>
      </c>
      <c r="D2249" s="4" t="str">
        <f>"Q"&amp;ROUNDUP(MONTH(SalesDataTable[[#This Row],[Order Date]])/3,0)</f>
        <v>Q4</v>
      </c>
      <c r="E2249" s="4" t="str">
        <f>TEXT(SalesDataTable[[#This Row],[Order Date]],"MMM")</f>
        <v>Nov</v>
      </c>
      <c r="F2249" s="4" t="s">
        <v>11</v>
      </c>
      <c r="G2249" s="4" t="s">
        <v>39</v>
      </c>
      <c r="H2249" s="4" t="s">
        <v>2</v>
      </c>
      <c r="I2249" s="4" t="s">
        <v>13</v>
      </c>
      <c r="J2249" s="4" t="s">
        <v>14</v>
      </c>
      <c r="K2249" s="4" t="s">
        <v>15</v>
      </c>
      <c r="L2249" s="9">
        <v>2</v>
      </c>
      <c r="M2249" s="6">
        <v>35.340000000000003</v>
      </c>
      <c r="N2249" s="7">
        <v>0.1</v>
      </c>
      <c r="O2249" s="6">
        <v>13.82</v>
      </c>
      <c r="P2249" s="6">
        <f t="shared" si="140"/>
        <v>63.612000000000009</v>
      </c>
      <c r="Q2249" s="6">
        <f t="shared" si="141"/>
        <v>27.64</v>
      </c>
      <c r="R2249" s="6">
        <f t="shared" si="142"/>
        <v>35.972000000000008</v>
      </c>
      <c r="S2249" s="8">
        <f t="shared" si="143"/>
        <v>0.56549078790165386</v>
      </c>
      <c r="T2249" s="5">
        <f>YEAR(SalesDataTable[[#This Row],[Order Date]])</f>
        <v>2026</v>
      </c>
    </row>
    <row r="2250" spans="1:20" ht="15.6">
      <c r="A2250" s="2">
        <v>879</v>
      </c>
      <c r="B2250" s="3">
        <v>46328</v>
      </c>
      <c r="C2250" s="13">
        <f>YEAR(SalesDataTable[[#This Row],[Order Date]])</f>
        <v>2026</v>
      </c>
      <c r="D2250" s="4" t="str">
        <f>"Q"&amp;ROUNDUP(MONTH(SalesDataTable[[#This Row],[Order Date]])/3,0)</f>
        <v>Q4</v>
      </c>
      <c r="E2250" s="4" t="str">
        <f>TEXT(SalesDataTable[[#This Row],[Order Date]],"MMM")</f>
        <v>Nov</v>
      </c>
      <c r="F2250" s="4" t="s">
        <v>11</v>
      </c>
      <c r="G2250" s="4" t="s">
        <v>39</v>
      </c>
      <c r="H2250" s="4" t="s">
        <v>2</v>
      </c>
      <c r="I2250" s="4" t="s">
        <v>13</v>
      </c>
      <c r="J2250" s="4" t="s">
        <v>14</v>
      </c>
      <c r="K2250" s="4" t="s">
        <v>32</v>
      </c>
      <c r="L2250" s="9">
        <v>4</v>
      </c>
      <c r="M2250" s="6">
        <v>46.8</v>
      </c>
      <c r="N2250" s="7">
        <v>0.05</v>
      </c>
      <c r="O2250" s="6">
        <v>18.52</v>
      </c>
      <c r="P2250" s="6">
        <f t="shared" si="140"/>
        <v>177.83999999999997</v>
      </c>
      <c r="Q2250" s="6">
        <f t="shared" si="141"/>
        <v>74.08</v>
      </c>
      <c r="R2250" s="6">
        <f t="shared" si="142"/>
        <v>103.75999999999998</v>
      </c>
      <c r="S2250" s="8">
        <f t="shared" si="143"/>
        <v>0.58344579397210972</v>
      </c>
      <c r="T2250" s="5">
        <f>YEAR(SalesDataTable[[#This Row],[Order Date]])</f>
        <v>2026</v>
      </c>
    </row>
    <row r="2251" spans="1:20" ht="15.6">
      <c r="A2251" s="2">
        <v>955</v>
      </c>
      <c r="B2251" s="3">
        <v>46328</v>
      </c>
      <c r="C2251" s="13">
        <f>YEAR(SalesDataTable[[#This Row],[Order Date]])</f>
        <v>2026</v>
      </c>
      <c r="D2251" s="4" t="str">
        <f>"Q"&amp;ROUNDUP(MONTH(SalesDataTable[[#This Row],[Order Date]])/3,0)</f>
        <v>Q4</v>
      </c>
      <c r="E2251" s="4" t="str">
        <f>TEXT(SalesDataTable[[#This Row],[Order Date]],"MMM")</f>
        <v>Nov</v>
      </c>
      <c r="F2251" s="4" t="s">
        <v>20</v>
      </c>
      <c r="G2251" s="4" t="s">
        <v>47</v>
      </c>
      <c r="H2251" s="4" t="s">
        <v>19</v>
      </c>
      <c r="I2251" s="4" t="s">
        <v>13</v>
      </c>
      <c r="J2251" s="4" t="s">
        <v>23</v>
      </c>
      <c r="K2251" s="4" t="s">
        <v>29</v>
      </c>
      <c r="L2251" s="9">
        <v>1</v>
      </c>
      <c r="M2251" s="6">
        <v>198.34</v>
      </c>
      <c r="N2251" s="7">
        <v>0.05</v>
      </c>
      <c r="O2251" s="6">
        <v>103.2</v>
      </c>
      <c r="P2251" s="6">
        <f t="shared" si="140"/>
        <v>188.423</v>
      </c>
      <c r="Q2251" s="6">
        <f t="shared" si="141"/>
        <v>103.2</v>
      </c>
      <c r="R2251" s="6">
        <f t="shared" si="142"/>
        <v>85.222999999999999</v>
      </c>
      <c r="S2251" s="8">
        <f t="shared" si="143"/>
        <v>0.45229616341954004</v>
      </c>
      <c r="T2251" s="5">
        <f>YEAR(SalesDataTable[[#This Row],[Order Date]])</f>
        <v>2026</v>
      </c>
    </row>
    <row r="2252" spans="1:20" ht="15.6">
      <c r="A2252" s="2">
        <v>1068</v>
      </c>
      <c r="B2252" s="3">
        <v>46328</v>
      </c>
      <c r="C2252" s="13">
        <f>YEAR(SalesDataTable[[#This Row],[Order Date]])</f>
        <v>2026</v>
      </c>
      <c r="D2252" s="4" t="str">
        <f>"Q"&amp;ROUNDUP(MONTH(SalesDataTable[[#This Row],[Order Date]])/3,0)</f>
        <v>Q4</v>
      </c>
      <c r="E2252" s="4" t="str">
        <f>TEXT(SalesDataTable[[#This Row],[Order Date]],"MMM")</f>
        <v>Nov</v>
      </c>
      <c r="F2252" s="4" t="s">
        <v>6</v>
      </c>
      <c r="G2252" s="4" t="s">
        <v>27</v>
      </c>
      <c r="H2252" s="4" t="s">
        <v>2</v>
      </c>
      <c r="I2252" s="4" t="s">
        <v>3</v>
      </c>
      <c r="J2252" s="4" t="s">
        <v>34</v>
      </c>
      <c r="K2252" s="4" t="s">
        <v>38</v>
      </c>
      <c r="L2252" s="9">
        <v>5</v>
      </c>
      <c r="M2252" s="6">
        <v>122.26</v>
      </c>
      <c r="N2252" s="7">
        <v>0.1</v>
      </c>
      <c r="O2252" s="6">
        <v>68.3</v>
      </c>
      <c r="P2252" s="6">
        <f t="shared" si="140"/>
        <v>550.17000000000007</v>
      </c>
      <c r="Q2252" s="6">
        <f t="shared" si="141"/>
        <v>341.5</v>
      </c>
      <c r="R2252" s="6">
        <f t="shared" si="142"/>
        <v>208.67000000000007</v>
      </c>
      <c r="S2252" s="8">
        <f t="shared" si="143"/>
        <v>0.37928276714470083</v>
      </c>
      <c r="T2252" s="5">
        <f>YEAR(SalesDataTable[[#This Row],[Order Date]])</f>
        <v>2026</v>
      </c>
    </row>
    <row r="2253" spans="1:20" ht="15.6">
      <c r="A2253" s="2">
        <v>1733</v>
      </c>
      <c r="B2253" s="3">
        <v>46328</v>
      </c>
      <c r="C2253" s="13">
        <f>YEAR(SalesDataTable[[#This Row],[Order Date]])</f>
        <v>2026</v>
      </c>
      <c r="D2253" s="4" t="str">
        <f>"Q"&amp;ROUNDUP(MONTH(SalesDataTable[[#This Row],[Order Date]])/3,0)</f>
        <v>Q4</v>
      </c>
      <c r="E2253" s="4" t="str">
        <f>TEXT(SalesDataTable[[#This Row],[Order Date]],"MMM")</f>
        <v>Nov</v>
      </c>
      <c r="F2253" s="4" t="s">
        <v>0</v>
      </c>
      <c r="G2253" s="4" t="s">
        <v>36</v>
      </c>
      <c r="H2253" s="4" t="s">
        <v>8</v>
      </c>
      <c r="I2253" s="4" t="s">
        <v>3</v>
      </c>
      <c r="J2253" s="4" t="s">
        <v>9</v>
      </c>
      <c r="K2253" s="4" t="s">
        <v>46</v>
      </c>
      <c r="L2253" s="9">
        <v>3</v>
      </c>
      <c r="M2253" s="6">
        <v>71.12</v>
      </c>
      <c r="N2253" s="7">
        <v>0.15</v>
      </c>
      <c r="O2253" s="6">
        <v>33.090000000000003</v>
      </c>
      <c r="P2253" s="6">
        <f t="shared" si="140"/>
        <v>181.35599999999999</v>
      </c>
      <c r="Q2253" s="6">
        <f t="shared" si="141"/>
        <v>99.27000000000001</v>
      </c>
      <c r="R2253" s="6">
        <f t="shared" si="142"/>
        <v>82.085999999999984</v>
      </c>
      <c r="S2253" s="8">
        <f t="shared" si="143"/>
        <v>0.45262356911268437</v>
      </c>
      <c r="T2253" s="5">
        <f>YEAR(SalesDataTable[[#This Row],[Order Date]])</f>
        <v>2026</v>
      </c>
    </row>
    <row r="2254" spans="1:20" ht="15.6">
      <c r="A2254" s="2">
        <v>3270</v>
      </c>
      <c r="B2254" s="3">
        <v>46328</v>
      </c>
      <c r="C2254" s="13">
        <f>YEAR(SalesDataTable[[#This Row],[Order Date]])</f>
        <v>2026</v>
      </c>
      <c r="D2254" s="4" t="str">
        <f>"Q"&amp;ROUNDUP(MONTH(SalesDataTable[[#This Row],[Order Date]])/3,0)</f>
        <v>Q4</v>
      </c>
      <c r="E2254" s="4" t="str">
        <f>TEXT(SalesDataTable[[#This Row],[Order Date]],"MMM")</f>
        <v>Nov</v>
      </c>
      <c r="F2254" s="4" t="s">
        <v>6</v>
      </c>
      <c r="G2254" s="4" t="s">
        <v>43</v>
      </c>
      <c r="H2254" s="4" t="s">
        <v>19</v>
      </c>
      <c r="I2254" s="4" t="s">
        <v>3</v>
      </c>
      <c r="J2254" s="4" t="s">
        <v>4</v>
      </c>
      <c r="K2254" s="4" t="s">
        <v>5</v>
      </c>
      <c r="L2254" s="9">
        <v>2</v>
      </c>
      <c r="M2254" s="6">
        <v>81.900000000000006</v>
      </c>
      <c r="N2254" s="7">
        <v>0.15</v>
      </c>
      <c r="O2254" s="6">
        <v>41.91</v>
      </c>
      <c r="P2254" s="6">
        <f t="shared" si="140"/>
        <v>139.23000000000002</v>
      </c>
      <c r="Q2254" s="6">
        <f t="shared" si="141"/>
        <v>83.82</v>
      </c>
      <c r="R2254" s="6">
        <f t="shared" si="142"/>
        <v>55.410000000000025</v>
      </c>
      <c r="S2254" s="8">
        <f t="shared" si="143"/>
        <v>0.39797457444516282</v>
      </c>
      <c r="T2254" s="5">
        <f>YEAR(SalesDataTable[[#This Row],[Order Date]])</f>
        <v>2026</v>
      </c>
    </row>
    <row r="2255" spans="1:20" ht="15.6">
      <c r="A2255" s="2">
        <v>3484</v>
      </c>
      <c r="B2255" s="3">
        <v>46328</v>
      </c>
      <c r="C2255" s="13">
        <f>YEAR(SalesDataTable[[#This Row],[Order Date]])</f>
        <v>2026</v>
      </c>
      <c r="D2255" s="4" t="str">
        <f>"Q"&amp;ROUNDUP(MONTH(SalesDataTable[[#This Row],[Order Date]])/3,0)</f>
        <v>Q4</v>
      </c>
      <c r="E2255" s="4" t="str">
        <f>TEXT(SalesDataTable[[#This Row],[Order Date]],"MMM")</f>
        <v>Nov</v>
      </c>
      <c r="F2255" s="4" t="s">
        <v>11</v>
      </c>
      <c r="G2255" s="4" t="s">
        <v>12</v>
      </c>
      <c r="H2255" s="4" t="s">
        <v>28</v>
      </c>
      <c r="I2255" s="4" t="s">
        <v>3</v>
      </c>
      <c r="J2255" s="4" t="s">
        <v>14</v>
      </c>
      <c r="K2255" s="4" t="s">
        <v>48</v>
      </c>
      <c r="L2255" s="9">
        <v>4</v>
      </c>
      <c r="M2255" s="6">
        <v>165.12</v>
      </c>
      <c r="N2255" s="7">
        <v>0.05</v>
      </c>
      <c r="O2255" s="6">
        <v>89.65</v>
      </c>
      <c r="P2255" s="6">
        <f t="shared" si="140"/>
        <v>627.45600000000002</v>
      </c>
      <c r="Q2255" s="6">
        <f t="shared" si="141"/>
        <v>358.6</v>
      </c>
      <c r="R2255" s="6">
        <f t="shared" si="142"/>
        <v>268.85599999999999</v>
      </c>
      <c r="S2255" s="8">
        <f t="shared" si="143"/>
        <v>0.42848582211342306</v>
      </c>
      <c r="T2255" s="5">
        <f>YEAR(SalesDataTable[[#This Row],[Order Date]])</f>
        <v>2026</v>
      </c>
    </row>
    <row r="2256" spans="1:20" ht="15.6">
      <c r="A2256" s="2">
        <v>3608</v>
      </c>
      <c r="B2256" s="3">
        <v>46328</v>
      </c>
      <c r="C2256" s="13">
        <f>YEAR(SalesDataTable[[#This Row],[Order Date]])</f>
        <v>2026</v>
      </c>
      <c r="D2256" s="4" t="str">
        <f>"Q"&amp;ROUNDUP(MONTH(SalesDataTable[[#This Row],[Order Date]])/3,0)</f>
        <v>Q4</v>
      </c>
      <c r="E2256" s="4" t="str">
        <f>TEXT(SalesDataTable[[#This Row],[Order Date]],"MMM")</f>
        <v>Nov</v>
      </c>
      <c r="F2256" s="4" t="s">
        <v>20</v>
      </c>
      <c r="G2256" s="4" t="s">
        <v>33</v>
      </c>
      <c r="H2256" s="4" t="s">
        <v>19</v>
      </c>
      <c r="I2256" s="4" t="s">
        <v>13</v>
      </c>
      <c r="J2256" s="4" t="s">
        <v>9</v>
      </c>
      <c r="K2256" s="4" t="s">
        <v>10</v>
      </c>
      <c r="L2256" s="9">
        <v>1</v>
      </c>
      <c r="M2256" s="6">
        <v>91.35</v>
      </c>
      <c r="N2256" s="7">
        <v>0</v>
      </c>
      <c r="O2256" s="6">
        <v>45.5</v>
      </c>
      <c r="P2256" s="6">
        <f t="shared" si="140"/>
        <v>91.35</v>
      </c>
      <c r="Q2256" s="6">
        <f t="shared" si="141"/>
        <v>45.5</v>
      </c>
      <c r="R2256" s="6">
        <f t="shared" si="142"/>
        <v>45.849999999999994</v>
      </c>
      <c r="S2256" s="8">
        <f t="shared" si="143"/>
        <v>0.50191570881226055</v>
      </c>
      <c r="T2256" s="5">
        <f>YEAR(SalesDataTable[[#This Row],[Order Date]])</f>
        <v>2026</v>
      </c>
    </row>
    <row r="2257" spans="1:20" ht="15.6">
      <c r="A2257" s="2">
        <v>4036</v>
      </c>
      <c r="B2257" s="3">
        <v>46328</v>
      </c>
      <c r="C2257" s="13">
        <f>YEAR(SalesDataTable[[#This Row],[Order Date]])</f>
        <v>2026</v>
      </c>
      <c r="D2257" s="4" t="str">
        <f>"Q"&amp;ROUNDUP(MONTH(SalesDataTable[[#This Row],[Order Date]])/3,0)</f>
        <v>Q4</v>
      </c>
      <c r="E2257" s="4" t="str">
        <f>TEXT(SalesDataTable[[#This Row],[Order Date]],"MMM")</f>
        <v>Nov</v>
      </c>
      <c r="F2257" s="4" t="s">
        <v>11</v>
      </c>
      <c r="G2257" s="4" t="s">
        <v>18</v>
      </c>
      <c r="H2257" s="4" t="s">
        <v>2</v>
      </c>
      <c r="I2257" s="4" t="s">
        <v>16</v>
      </c>
      <c r="J2257" s="4" t="s">
        <v>34</v>
      </c>
      <c r="K2257" s="4" t="s">
        <v>42</v>
      </c>
      <c r="L2257" s="9">
        <v>1</v>
      </c>
      <c r="M2257" s="6">
        <v>36.96</v>
      </c>
      <c r="N2257" s="7">
        <v>0.1</v>
      </c>
      <c r="O2257" s="6">
        <v>14.18</v>
      </c>
      <c r="P2257" s="6">
        <f t="shared" si="140"/>
        <v>33.264000000000003</v>
      </c>
      <c r="Q2257" s="6">
        <f t="shared" si="141"/>
        <v>14.18</v>
      </c>
      <c r="R2257" s="6">
        <f t="shared" si="142"/>
        <v>19.084000000000003</v>
      </c>
      <c r="S2257" s="8">
        <f t="shared" si="143"/>
        <v>0.57371332371332373</v>
      </c>
      <c r="T2257" s="5">
        <f>YEAR(SalesDataTable[[#This Row],[Order Date]])</f>
        <v>2026</v>
      </c>
    </row>
    <row r="2258" spans="1:20" ht="15.6">
      <c r="A2258" s="2">
        <v>408</v>
      </c>
      <c r="B2258" s="3">
        <v>46329</v>
      </c>
      <c r="C2258" s="13">
        <f>YEAR(SalesDataTable[[#This Row],[Order Date]])</f>
        <v>2026</v>
      </c>
      <c r="D2258" s="4" t="str">
        <f>"Q"&amp;ROUNDUP(MONTH(SalesDataTable[[#This Row],[Order Date]])/3,0)</f>
        <v>Q4</v>
      </c>
      <c r="E2258" s="4" t="str">
        <f>TEXT(SalesDataTable[[#This Row],[Order Date]],"MMM")</f>
        <v>Nov</v>
      </c>
      <c r="F2258" s="4" t="s">
        <v>20</v>
      </c>
      <c r="G2258" s="4" t="s">
        <v>47</v>
      </c>
      <c r="H2258" s="4" t="s">
        <v>2</v>
      </c>
      <c r="I2258" s="4" t="s">
        <v>3</v>
      </c>
      <c r="J2258" s="4" t="s">
        <v>4</v>
      </c>
      <c r="K2258" s="4" t="s">
        <v>22</v>
      </c>
      <c r="L2258" s="9">
        <v>1</v>
      </c>
      <c r="M2258" s="6">
        <v>49.61</v>
      </c>
      <c r="N2258" s="7">
        <v>0</v>
      </c>
      <c r="O2258" s="6">
        <v>22.8</v>
      </c>
      <c r="P2258" s="6">
        <f t="shared" si="140"/>
        <v>49.61</v>
      </c>
      <c r="Q2258" s="6">
        <f t="shared" si="141"/>
        <v>22.8</v>
      </c>
      <c r="R2258" s="6">
        <f t="shared" si="142"/>
        <v>26.81</v>
      </c>
      <c r="S2258" s="8">
        <f t="shared" si="143"/>
        <v>0.54041523886313236</v>
      </c>
      <c r="T2258" s="5">
        <f>YEAR(SalesDataTable[[#This Row],[Order Date]])</f>
        <v>2026</v>
      </c>
    </row>
    <row r="2259" spans="1:20" ht="15.6">
      <c r="A2259" s="2">
        <v>939</v>
      </c>
      <c r="B2259" s="3">
        <v>46329</v>
      </c>
      <c r="C2259" s="13">
        <f>YEAR(SalesDataTable[[#This Row],[Order Date]])</f>
        <v>2026</v>
      </c>
      <c r="D2259" s="4" t="str">
        <f>"Q"&amp;ROUNDUP(MONTH(SalesDataTable[[#This Row],[Order Date]])/3,0)</f>
        <v>Q4</v>
      </c>
      <c r="E2259" s="4" t="str">
        <f>TEXT(SalesDataTable[[#This Row],[Order Date]],"MMM")</f>
        <v>Nov</v>
      </c>
      <c r="F2259" s="4" t="s">
        <v>6</v>
      </c>
      <c r="G2259" s="4" t="s">
        <v>41</v>
      </c>
      <c r="H2259" s="4" t="s">
        <v>19</v>
      </c>
      <c r="I2259" s="4" t="s">
        <v>3</v>
      </c>
      <c r="J2259" s="4" t="s">
        <v>4</v>
      </c>
      <c r="K2259" s="4" t="s">
        <v>22</v>
      </c>
      <c r="L2259" s="9">
        <v>1</v>
      </c>
      <c r="M2259" s="6">
        <v>49.76</v>
      </c>
      <c r="N2259" s="7">
        <v>0.1</v>
      </c>
      <c r="O2259" s="6">
        <v>21.94</v>
      </c>
      <c r="P2259" s="6">
        <f t="shared" si="140"/>
        <v>44.783999999999999</v>
      </c>
      <c r="Q2259" s="6">
        <f t="shared" si="141"/>
        <v>21.94</v>
      </c>
      <c r="R2259" s="6">
        <f t="shared" si="142"/>
        <v>22.843999999999998</v>
      </c>
      <c r="S2259" s="8">
        <f t="shared" si="143"/>
        <v>0.51009289031797067</v>
      </c>
      <c r="T2259" s="5">
        <f>YEAR(SalesDataTable[[#This Row],[Order Date]])</f>
        <v>2026</v>
      </c>
    </row>
    <row r="2260" spans="1:20" ht="15.6">
      <c r="A2260" s="2">
        <v>1022</v>
      </c>
      <c r="B2260" s="3">
        <v>46329</v>
      </c>
      <c r="C2260" s="13">
        <f>YEAR(SalesDataTable[[#This Row],[Order Date]])</f>
        <v>2026</v>
      </c>
      <c r="D2260" s="4" t="str">
        <f>"Q"&amp;ROUNDUP(MONTH(SalesDataTable[[#This Row],[Order Date]])/3,0)</f>
        <v>Q4</v>
      </c>
      <c r="E2260" s="4" t="str">
        <f>TEXT(SalesDataTable[[#This Row],[Order Date]],"MMM")</f>
        <v>Nov</v>
      </c>
      <c r="F2260" s="4" t="s">
        <v>20</v>
      </c>
      <c r="G2260" s="4" t="s">
        <v>31</v>
      </c>
      <c r="H2260" s="4" t="s">
        <v>2</v>
      </c>
      <c r="I2260" s="4" t="s">
        <v>3</v>
      </c>
      <c r="J2260" s="4" t="s">
        <v>4</v>
      </c>
      <c r="K2260" s="4" t="s">
        <v>26</v>
      </c>
      <c r="L2260" s="9">
        <v>1</v>
      </c>
      <c r="M2260" s="6">
        <v>39.97</v>
      </c>
      <c r="N2260" s="7">
        <v>0.1</v>
      </c>
      <c r="O2260" s="6">
        <v>16.93</v>
      </c>
      <c r="P2260" s="6">
        <f t="shared" si="140"/>
        <v>35.972999999999999</v>
      </c>
      <c r="Q2260" s="6">
        <f t="shared" si="141"/>
        <v>16.93</v>
      </c>
      <c r="R2260" s="6">
        <f t="shared" si="142"/>
        <v>19.042999999999999</v>
      </c>
      <c r="S2260" s="8">
        <f t="shared" si="143"/>
        <v>0.52936924915909156</v>
      </c>
      <c r="T2260" s="5">
        <f>YEAR(SalesDataTable[[#This Row],[Order Date]])</f>
        <v>2026</v>
      </c>
    </row>
    <row r="2261" spans="1:20" ht="15.6">
      <c r="A2261" s="2">
        <v>1997</v>
      </c>
      <c r="B2261" s="3">
        <v>46329</v>
      </c>
      <c r="C2261" s="13">
        <f>YEAR(SalesDataTable[[#This Row],[Order Date]])</f>
        <v>2026</v>
      </c>
      <c r="D2261" s="4" t="str">
        <f>"Q"&amp;ROUNDUP(MONTH(SalesDataTable[[#This Row],[Order Date]])/3,0)</f>
        <v>Q4</v>
      </c>
      <c r="E2261" s="4" t="str">
        <f>TEXT(SalesDataTable[[#This Row],[Order Date]],"MMM")</f>
        <v>Nov</v>
      </c>
      <c r="F2261" s="4" t="s">
        <v>6</v>
      </c>
      <c r="G2261" s="4" t="s">
        <v>43</v>
      </c>
      <c r="H2261" s="4" t="s">
        <v>28</v>
      </c>
      <c r="I2261" s="4" t="s">
        <v>3</v>
      </c>
      <c r="J2261" s="4" t="s">
        <v>23</v>
      </c>
      <c r="K2261" s="4" t="s">
        <v>24</v>
      </c>
      <c r="L2261" s="9">
        <v>2</v>
      </c>
      <c r="M2261" s="6">
        <v>335.46</v>
      </c>
      <c r="N2261" s="7">
        <v>0.1</v>
      </c>
      <c r="O2261" s="6">
        <v>199.87</v>
      </c>
      <c r="P2261" s="6">
        <f t="shared" si="140"/>
        <v>603.82799999999997</v>
      </c>
      <c r="Q2261" s="6">
        <f t="shared" si="141"/>
        <v>399.74</v>
      </c>
      <c r="R2261" s="6">
        <f t="shared" si="142"/>
        <v>204.08799999999997</v>
      </c>
      <c r="S2261" s="8">
        <f t="shared" si="143"/>
        <v>0.33799028862523761</v>
      </c>
      <c r="T2261" s="5">
        <f>YEAR(SalesDataTable[[#This Row],[Order Date]])</f>
        <v>2026</v>
      </c>
    </row>
    <row r="2262" spans="1:20" ht="15.6">
      <c r="A2262" s="2">
        <v>3978</v>
      </c>
      <c r="B2262" s="3">
        <v>46329</v>
      </c>
      <c r="C2262" s="13">
        <f>YEAR(SalesDataTable[[#This Row],[Order Date]])</f>
        <v>2026</v>
      </c>
      <c r="D2262" s="4" t="str">
        <f>"Q"&amp;ROUNDUP(MONTH(SalesDataTable[[#This Row],[Order Date]])/3,0)</f>
        <v>Q4</v>
      </c>
      <c r="E2262" s="4" t="str">
        <f>TEXT(SalesDataTable[[#This Row],[Order Date]],"MMM")</f>
        <v>Nov</v>
      </c>
      <c r="F2262" s="4" t="s">
        <v>6</v>
      </c>
      <c r="G2262" s="4" t="s">
        <v>43</v>
      </c>
      <c r="H2262" s="4" t="s">
        <v>2</v>
      </c>
      <c r="I2262" s="4" t="s">
        <v>13</v>
      </c>
      <c r="J2262" s="4" t="s">
        <v>9</v>
      </c>
      <c r="K2262" s="4" t="s">
        <v>37</v>
      </c>
      <c r="L2262" s="9">
        <v>4</v>
      </c>
      <c r="M2262" s="6">
        <v>154.46</v>
      </c>
      <c r="N2262" s="7">
        <v>0.05</v>
      </c>
      <c r="O2262" s="6">
        <v>80.48</v>
      </c>
      <c r="P2262" s="6">
        <f t="shared" si="140"/>
        <v>586.94799999999998</v>
      </c>
      <c r="Q2262" s="6">
        <f t="shared" si="141"/>
        <v>321.92</v>
      </c>
      <c r="R2262" s="6">
        <f t="shared" si="142"/>
        <v>265.02799999999996</v>
      </c>
      <c r="S2262" s="8">
        <f t="shared" si="143"/>
        <v>0.45153574081519993</v>
      </c>
      <c r="T2262" s="5">
        <f>YEAR(SalesDataTable[[#This Row],[Order Date]])</f>
        <v>2026</v>
      </c>
    </row>
    <row r="2263" spans="1:20" ht="15.6">
      <c r="A2263" s="2">
        <v>4715</v>
      </c>
      <c r="B2263" s="3">
        <v>46329</v>
      </c>
      <c r="C2263" s="13">
        <f>YEAR(SalesDataTable[[#This Row],[Order Date]])</f>
        <v>2026</v>
      </c>
      <c r="D2263" s="4" t="str">
        <f>"Q"&amp;ROUNDUP(MONTH(SalesDataTable[[#This Row],[Order Date]])/3,0)</f>
        <v>Q4</v>
      </c>
      <c r="E2263" s="4" t="str">
        <f>TEXT(SalesDataTable[[#This Row],[Order Date]],"MMM")</f>
        <v>Nov</v>
      </c>
      <c r="F2263" s="4" t="s">
        <v>0</v>
      </c>
      <c r="G2263" s="4" t="s">
        <v>1</v>
      </c>
      <c r="H2263" s="4" t="s">
        <v>8</v>
      </c>
      <c r="I2263" s="4" t="s">
        <v>16</v>
      </c>
      <c r="J2263" s="4" t="s">
        <v>34</v>
      </c>
      <c r="K2263" s="4" t="s">
        <v>35</v>
      </c>
      <c r="L2263" s="9">
        <v>10</v>
      </c>
      <c r="M2263" s="6">
        <v>39.869999999999997</v>
      </c>
      <c r="N2263" s="7">
        <v>0.15</v>
      </c>
      <c r="O2263" s="6">
        <v>14.31</v>
      </c>
      <c r="P2263" s="6">
        <f t="shared" si="140"/>
        <v>338.89499999999998</v>
      </c>
      <c r="Q2263" s="6">
        <f t="shared" si="141"/>
        <v>143.1</v>
      </c>
      <c r="R2263" s="6">
        <f t="shared" si="142"/>
        <v>195.79499999999999</v>
      </c>
      <c r="S2263" s="8">
        <f t="shared" si="143"/>
        <v>0.57774531934670026</v>
      </c>
      <c r="T2263" s="5">
        <f>YEAR(SalesDataTable[[#This Row],[Order Date]])</f>
        <v>2026</v>
      </c>
    </row>
    <row r="2264" spans="1:20" ht="15.6">
      <c r="A2264" s="2">
        <v>145</v>
      </c>
      <c r="B2264" s="3">
        <v>46330</v>
      </c>
      <c r="C2264" s="13">
        <f>YEAR(SalesDataTable[[#This Row],[Order Date]])</f>
        <v>2026</v>
      </c>
      <c r="D2264" s="4" t="str">
        <f>"Q"&amp;ROUNDUP(MONTH(SalesDataTable[[#This Row],[Order Date]])/3,0)</f>
        <v>Q4</v>
      </c>
      <c r="E2264" s="4" t="str">
        <f>TEXT(SalesDataTable[[#This Row],[Order Date]],"MMM")</f>
        <v>Nov</v>
      </c>
      <c r="F2264" s="4" t="s">
        <v>0</v>
      </c>
      <c r="G2264" s="4" t="s">
        <v>50</v>
      </c>
      <c r="H2264" s="4" t="s">
        <v>2</v>
      </c>
      <c r="I2264" s="4" t="s">
        <v>16</v>
      </c>
      <c r="J2264" s="4" t="s">
        <v>9</v>
      </c>
      <c r="K2264" s="4" t="s">
        <v>10</v>
      </c>
      <c r="L2264" s="9">
        <v>2</v>
      </c>
      <c r="M2264" s="6">
        <v>93.19</v>
      </c>
      <c r="N2264" s="7">
        <v>0.2</v>
      </c>
      <c r="O2264" s="6">
        <v>45.7</v>
      </c>
      <c r="P2264" s="6">
        <f t="shared" si="140"/>
        <v>149.10400000000001</v>
      </c>
      <c r="Q2264" s="6">
        <f t="shared" si="141"/>
        <v>91.4</v>
      </c>
      <c r="R2264" s="6">
        <f t="shared" si="142"/>
        <v>57.704000000000008</v>
      </c>
      <c r="S2264" s="8">
        <f t="shared" si="143"/>
        <v>0.38700504345959869</v>
      </c>
      <c r="T2264" s="5">
        <f>YEAR(SalesDataTable[[#This Row],[Order Date]])</f>
        <v>2026</v>
      </c>
    </row>
    <row r="2265" spans="1:20" ht="15.6">
      <c r="A2265" s="2">
        <v>465</v>
      </c>
      <c r="B2265" s="3">
        <v>46330</v>
      </c>
      <c r="C2265" s="13">
        <f>YEAR(SalesDataTable[[#This Row],[Order Date]])</f>
        <v>2026</v>
      </c>
      <c r="D2265" s="4" t="str">
        <f>"Q"&amp;ROUNDUP(MONTH(SalesDataTable[[#This Row],[Order Date]])/3,0)</f>
        <v>Q4</v>
      </c>
      <c r="E2265" s="4" t="str">
        <f>TEXT(SalesDataTable[[#This Row],[Order Date]],"MMM")</f>
        <v>Nov</v>
      </c>
      <c r="F2265" s="4" t="s">
        <v>6</v>
      </c>
      <c r="G2265" s="4" t="s">
        <v>43</v>
      </c>
      <c r="H2265" s="4" t="s">
        <v>2</v>
      </c>
      <c r="I2265" s="4" t="s">
        <v>3</v>
      </c>
      <c r="J2265" s="4" t="s">
        <v>34</v>
      </c>
      <c r="K2265" s="4" t="s">
        <v>35</v>
      </c>
      <c r="L2265" s="9">
        <v>3</v>
      </c>
      <c r="M2265" s="6">
        <v>41.29</v>
      </c>
      <c r="N2265" s="7">
        <v>0.05</v>
      </c>
      <c r="O2265" s="6">
        <v>14.43</v>
      </c>
      <c r="P2265" s="6">
        <f t="shared" si="140"/>
        <v>117.6765</v>
      </c>
      <c r="Q2265" s="6">
        <f t="shared" si="141"/>
        <v>43.29</v>
      </c>
      <c r="R2265" s="6">
        <f t="shared" si="142"/>
        <v>74.386500000000012</v>
      </c>
      <c r="S2265" s="8">
        <f t="shared" si="143"/>
        <v>0.63212706020318421</v>
      </c>
      <c r="T2265" s="5">
        <f>YEAR(SalesDataTable[[#This Row],[Order Date]])</f>
        <v>2026</v>
      </c>
    </row>
    <row r="2266" spans="1:20" ht="15.6">
      <c r="A2266" s="2">
        <v>1449</v>
      </c>
      <c r="B2266" s="3">
        <v>46330</v>
      </c>
      <c r="C2266" s="13">
        <f>YEAR(SalesDataTable[[#This Row],[Order Date]])</f>
        <v>2026</v>
      </c>
      <c r="D2266" s="4" t="str">
        <f>"Q"&amp;ROUNDUP(MONTH(SalesDataTable[[#This Row],[Order Date]])/3,0)</f>
        <v>Q4</v>
      </c>
      <c r="E2266" s="4" t="str">
        <f>TEXT(SalesDataTable[[#This Row],[Order Date]],"MMM")</f>
        <v>Nov</v>
      </c>
      <c r="F2266" s="4" t="s">
        <v>20</v>
      </c>
      <c r="G2266" s="4" t="s">
        <v>33</v>
      </c>
      <c r="H2266" s="4" t="s">
        <v>2</v>
      </c>
      <c r="I2266" s="4" t="s">
        <v>3</v>
      </c>
      <c r="J2266" s="4" t="s">
        <v>4</v>
      </c>
      <c r="K2266" s="4" t="s">
        <v>22</v>
      </c>
      <c r="L2266" s="9">
        <v>1</v>
      </c>
      <c r="M2266" s="6">
        <v>50.76</v>
      </c>
      <c r="N2266" s="7">
        <v>0.1</v>
      </c>
      <c r="O2266" s="6">
        <v>22.72</v>
      </c>
      <c r="P2266" s="6">
        <f t="shared" si="140"/>
        <v>45.683999999999997</v>
      </c>
      <c r="Q2266" s="6">
        <f t="shared" si="141"/>
        <v>22.72</v>
      </c>
      <c r="R2266" s="6">
        <f t="shared" si="142"/>
        <v>22.963999999999999</v>
      </c>
      <c r="S2266" s="8">
        <f t="shared" si="143"/>
        <v>0.50267051921898254</v>
      </c>
      <c r="T2266" s="5">
        <f>YEAR(SalesDataTable[[#This Row],[Order Date]])</f>
        <v>2026</v>
      </c>
    </row>
    <row r="2267" spans="1:20" ht="15.6">
      <c r="A2267" s="2">
        <v>1802</v>
      </c>
      <c r="B2267" s="3">
        <v>46330</v>
      </c>
      <c r="C2267" s="13">
        <f>YEAR(SalesDataTable[[#This Row],[Order Date]])</f>
        <v>2026</v>
      </c>
      <c r="D2267" s="4" t="str">
        <f>"Q"&amp;ROUNDUP(MONTH(SalesDataTable[[#This Row],[Order Date]])/3,0)</f>
        <v>Q4</v>
      </c>
      <c r="E2267" s="4" t="str">
        <f>TEXT(SalesDataTable[[#This Row],[Order Date]],"MMM")</f>
        <v>Nov</v>
      </c>
      <c r="F2267" s="4" t="s">
        <v>11</v>
      </c>
      <c r="G2267" s="4" t="s">
        <v>52</v>
      </c>
      <c r="H2267" s="4" t="s">
        <v>19</v>
      </c>
      <c r="I2267" s="4" t="s">
        <v>16</v>
      </c>
      <c r="J2267" s="4" t="s">
        <v>14</v>
      </c>
      <c r="K2267" s="4" t="s">
        <v>15</v>
      </c>
      <c r="L2267" s="9">
        <v>1</v>
      </c>
      <c r="M2267" s="6">
        <v>35.94</v>
      </c>
      <c r="N2267" s="7">
        <v>0.05</v>
      </c>
      <c r="O2267" s="6">
        <v>13.39</v>
      </c>
      <c r="P2267" s="6">
        <f t="shared" si="140"/>
        <v>34.142999999999994</v>
      </c>
      <c r="Q2267" s="6">
        <f t="shared" si="141"/>
        <v>13.39</v>
      </c>
      <c r="R2267" s="6">
        <f t="shared" si="142"/>
        <v>20.752999999999993</v>
      </c>
      <c r="S2267" s="8">
        <f t="shared" si="143"/>
        <v>0.60782590867820629</v>
      </c>
      <c r="T2267" s="5">
        <f>YEAR(SalesDataTable[[#This Row],[Order Date]])</f>
        <v>2026</v>
      </c>
    </row>
    <row r="2268" spans="1:20" ht="15.6">
      <c r="A2268" s="2">
        <v>2645</v>
      </c>
      <c r="B2268" s="3">
        <v>46330</v>
      </c>
      <c r="C2268" s="13">
        <f>YEAR(SalesDataTable[[#This Row],[Order Date]])</f>
        <v>2026</v>
      </c>
      <c r="D2268" s="4" t="str">
        <f>"Q"&amp;ROUNDUP(MONTH(SalesDataTable[[#This Row],[Order Date]])/3,0)</f>
        <v>Q4</v>
      </c>
      <c r="E2268" s="4" t="str">
        <f>TEXT(SalesDataTable[[#This Row],[Order Date]],"MMM")</f>
        <v>Nov</v>
      </c>
      <c r="F2268" s="4" t="s">
        <v>0</v>
      </c>
      <c r="G2268" s="4" t="s">
        <v>50</v>
      </c>
      <c r="H2268" s="4" t="s">
        <v>19</v>
      </c>
      <c r="I2268" s="4" t="s">
        <v>13</v>
      </c>
      <c r="J2268" s="4" t="s">
        <v>9</v>
      </c>
      <c r="K2268" s="4" t="s">
        <v>46</v>
      </c>
      <c r="L2268" s="9">
        <v>4</v>
      </c>
      <c r="M2268" s="6">
        <v>70.010000000000005</v>
      </c>
      <c r="N2268" s="7">
        <v>0.05</v>
      </c>
      <c r="O2268" s="6">
        <v>31.43</v>
      </c>
      <c r="P2268" s="6">
        <f t="shared" si="140"/>
        <v>266.03800000000001</v>
      </c>
      <c r="Q2268" s="6">
        <f t="shared" si="141"/>
        <v>125.72</v>
      </c>
      <c r="R2268" s="6">
        <f t="shared" si="142"/>
        <v>140.31800000000001</v>
      </c>
      <c r="S2268" s="8">
        <f t="shared" si="143"/>
        <v>0.52743593020545942</v>
      </c>
      <c r="T2268" s="5">
        <f>YEAR(SalesDataTable[[#This Row],[Order Date]])</f>
        <v>2026</v>
      </c>
    </row>
    <row r="2269" spans="1:20" ht="15.6">
      <c r="A2269" s="2">
        <v>3539</v>
      </c>
      <c r="B2269" s="3">
        <v>46330</v>
      </c>
      <c r="C2269" s="13">
        <f>YEAR(SalesDataTable[[#This Row],[Order Date]])</f>
        <v>2026</v>
      </c>
      <c r="D2269" s="4" t="str">
        <f>"Q"&amp;ROUNDUP(MONTH(SalesDataTable[[#This Row],[Order Date]])/3,0)</f>
        <v>Q4</v>
      </c>
      <c r="E2269" s="4" t="str">
        <f>TEXT(SalesDataTable[[#This Row],[Order Date]],"MMM")</f>
        <v>Nov</v>
      </c>
      <c r="F2269" s="4" t="s">
        <v>0</v>
      </c>
      <c r="G2269" s="4" t="s">
        <v>50</v>
      </c>
      <c r="H2269" s="4" t="s">
        <v>28</v>
      </c>
      <c r="I2269" s="4" t="s">
        <v>3</v>
      </c>
      <c r="J2269" s="4" t="s">
        <v>9</v>
      </c>
      <c r="K2269" s="4" t="s">
        <v>37</v>
      </c>
      <c r="L2269" s="9">
        <v>3</v>
      </c>
      <c r="M2269" s="6">
        <v>152.32</v>
      </c>
      <c r="N2269" s="7">
        <v>0.1</v>
      </c>
      <c r="O2269" s="6">
        <v>79.36</v>
      </c>
      <c r="P2269" s="6">
        <f t="shared" si="140"/>
        <v>411.26400000000001</v>
      </c>
      <c r="Q2269" s="6">
        <f t="shared" si="141"/>
        <v>238.07999999999998</v>
      </c>
      <c r="R2269" s="6">
        <f t="shared" si="142"/>
        <v>173.18400000000003</v>
      </c>
      <c r="S2269" s="8">
        <f t="shared" si="143"/>
        <v>0.42110177404295057</v>
      </c>
      <c r="T2269" s="5">
        <f>YEAR(SalesDataTable[[#This Row],[Order Date]])</f>
        <v>2026</v>
      </c>
    </row>
    <row r="2270" spans="1:20" ht="15.6">
      <c r="A2270" s="2">
        <v>4309</v>
      </c>
      <c r="B2270" s="3">
        <v>46330</v>
      </c>
      <c r="C2270" s="13">
        <f>YEAR(SalesDataTable[[#This Row],[Order Date]])</f>
        <v>2026</v>
      </c>
      <c r="D2270" s="4" t="str">
        <f>"Q"&amp;ROUNDUP(MONTH(SalesDataTable[[#This Row],[Order Date]])/3,0)</f>
        <v>Q4</v>
      </c>
      <c r="E2270" s="4" t="str">
        <f>TEXT(SalesDataTable[[#This Row],[Order Date]],"MMM")</f>
        <v>Nov</v>
      </c>
      <c r="F2270" s="4" t="s">
        <v>20</v>
      </c>
      <c r="G2270" s="4" t="s">
        <v>33</v>
      </c>
      <c r="H2270" s="4" t="s">
        <v>2</v>
      </c>
      <c r="I2270" s="4" t="s">
        <v>16</v>
      </c>
      <c r="J2270" s="4" t="s">
        <v>4</v>
      </c>
      <c r="K2270" s="4" t="s">
        <v>22</v>
      </c>
      <c r="L2270" s="9">
        <v>1</v>
      </c>
      <c r="M2270" s="6">
        <v>50.32</v>
      </c>
      <c r="N2270" s="7">
        <v>0.05</v>
      </c>
      <c r="O2270" s="6">
        <v>22.46</v>
      </c>
      <c r="P2270" s="6">
        <f t="shared" si="140"/>
        <v>47.803999999999995</v>
      </c>
      <c r="Q2270" s="6">
        <f t="shared" si="141"/>
        <v>22.46</v>
      </c>
      <c r="R2270" s="6">
        <f t="shared" si="142"/>
        <v>25.343999999999994</v>
      </c>
      <c r="S2270" s="8">
        <f t="shared" si="143"/>
        <v>0.53016483976236295</v>
      </c>
      <c r="T2270" s="5">
        <f>YEAR(SalesDataTable[[#This Row],[Order Date]])</f>
        <v>2026</v>
      </c>
    </row>
    <row r="2271" spans="1:20" ht="15.6">
      <c r="A2271" s="2">
        <v>4355</v>
      </c>
      <c r="B2271" s="3">
        <v>46330</v>
      </c>
      <c r="C2271" s="13">
        <f>YEAR(SalesDataTable[[#This Row],[Order Date]])</f>
        <v>2026</v>
      </c>
      <c r="D2271" s="4" t="str">
        <f>"Q"&amp;ROUNDUP(MONTH(SalesDataTable[[#This Row],[Order Date]])/3,0)</f>
        <v>Q4</v>
      </c>
      <c r="E2271" s="4" t="str">
        <f>TEXT(SalesDataTable[[#This Row],[Order Date]],"MMM")</f>
        <v>Nov</v>
      </c>
      <c r="F2271" s="4" t="s">
        <v>11</v>
      </c>
      <c r="G2271" s="4" t="s">
        <v>12</v>
      </c>
      <c r="H2271" s="4" t="s">
        <v>19</v>
      </c>
      <c r="I2271" s="4" t="s">
        <v>3</v>
      </c>
      <c r="J2271" s="4" t="s">
        <v>9</v>
      </c>
      <c r="K2271" s="4" t="s">
        <v>37</v>
      </c>
      <c r="L2271" s="9">
        <v>2</v>
      </c>
      <c r="M2271" s="6">
        <v>151.04</v>
      </c>
      <c r="N2271" s="7">
        <v>0.15</v>
      </c>
      <c r="O2271" s="6">
        <v>76.97</v>
      </c>
      <c r="P2271" s="6">
        <f t="shared" si="140"/>
        <v>256.76799999999997</v>
      </c>
      <c r="Q2271" s="6">
        <f t="shared" si="141"/>
        <v>153.94</v>
      </c>
      <c r="R2271" s="6">
        <f t="shared" si="142"/>
        <v>102.82799999999997</v>
      </c>
      <c r="S2271" s="8">
        <f t="shared" si="143"/>
        <v>0.40047046360917243</v>
      </c>
      <c r="T2271" s="5">
        <f>YEAR(SalesDataTable[[#This Row],[Order Date]])</f>
        <v>2026</v>
      </c>
    </row>
    <row r="2272" spans="1:20" ht="15.6">
      <c r="A2272" s="2">
        <v>5052</v>
      </c>
      <c r="B2272" s="3">
        <v>46330</v>
      </c>
      <c r="C2272" s="13">
        <f>YEAR(SalesDataTable[[#This Row],[Order Date]])</f>
        <v>2026</v>
      </c>
      <c r="D2272" s="4" t="str">
        <f>"Q"&amp;ROUNDUP(MONTH(SalesDataTable[[#This Row],[Order Date]])/3,0)</f>
        <v>Q4</v>
      </c>
      <c r="E2272" s="4" t="str">
        <f>TEXT(SalesDataTable[[#This Row],[Order Date]],"MMM")</f>
        <v>Nov</v>
      </c>
      <c r="F2272" s="4" t="s">
        <v>0</v>
      </c>
      <c r="G2272" s="4" t="s">
        <v>50</v>
      </c>
      <c r="H2272" s="4" t="s">
        <v>28</v>
      </c>
      <c r="I2272" s="4" t="s">
        <v>3</v>
      </c>
      <c r="J2272" s="4" t="s">
        <v>4</v>
      </c>
      <c r="K2272" s="4" t="s">
        <v>26</v>
      </c>
      <c r="L2272" s="9">
        <v>3</v>
      </c>
      <c r="M2272" s="6">
        <v>41.12</v>
      </c>
      <c r="N2272" s="7">
        <v>0.1</v>
      </c>
      <c r="O2272" s="6">
        <v>16.670000000000002</v>
      </c>
      <c r="P2272" s="6">
        <f t="shared" si="140"/>
        <v>111.02399999999999</v>
      </c>
      <c r="Q2272" s="6">
        <f t="shared" si="141"/>
        <v>50.010000000000005</v>
      </c>
      <c r="R2272" s="6">
        <f t="shared" si="142"/>
        <v>61.013999999999982</v>
      </c>
      <c r="S2272" s="8">
        <f t="shared" si="143"/>
        <v>0.54955685257241671</v>
      </c>
      <c r="T2272" s="5">
        <f>YEAR(SalesDataTable[[#This Row],[Order Date]])</f>
        <v>2026</v>
      </c>
    </row>
    <row r="2273" spans="1:20" ht="15.6">
      <c r="A2273" s="2">
        <v>9</v>
      </c>
      <c r="B2273" s="3">
        <v>46331</v>
      </c>
      <c r="C2273" s="13">
        <f>YEAR(SalesDataTable[[#This Row],[Order Date]])</f>
        <v>2026</v>
      </c>
      <c r="D2273" s="4" t="str">
        <f>"Q"&amp;ROUNDUP(MONTH(SalesDataTable[[#This Row],[Order Date]])/3,0)</f>
        <v>Q4</v>
      </c>
      <c r="E2273" s="4" t="str">
        <f>TEXT(SalesDataTable[[#This Row],[Order Date]],"MMM")</f>
        <v>Nov</v>
      </c>
      <c r="F2273" s="4" t="s">
        <v>0</v>
      </c>
      <c r="G2273" s="4" t="s">
        <v>50</v>
      </c>
      <c r="H2273" s="4" t="s">
        <v>2</v>
      </c>
      <c r="I2273" s="4" t="s">
        <v>13</v>
      </c>
      <c r="J2273" s="4" t="s">
        <v>9</v>
      </c>
      <c r="K2273" s="4" t="s">
        <v>17</v>
      </c>
      <c r="L2273" s="9">
        <v>1</v>
      </c>
      <c r="M2273" s="6">
        <v>140.59</v>
      </c>
      <c r="N2273" s="7">
        <v>0.1</v>
      </c>
      <c r="O2273" s="6">
        <v>79.510000000000005</v>
      </c>
      <c r="P2273" s="6">
        <f t="shared" si="140"/>
        <v>126.53100000000001</v>
      </c>
      <c r="Q2273" s="6">
        <f t="shared" si="141"/>
        <v>79.510000000000005</v>
      </c>
      <c r="R2273" s="6">
        <f t="shared" si="142"/>
        <v>47.021000000000001</v>
      </c>
      <c r="S2273" s="8">
        <f t="shared" si="143"/>
        <v>0.37161644182058151</v>
      </c>
      <c r="T2273" s="5">
        <f>YEAR(SalesDataTable[[#This Row],[Order Date]])</f>
        <v>2026</v>
      </c>
    </row>
    <row r="2274" spans="1:20" ht="15.6">
      <c r="A2274" s="2">
        <v>703</v>
      </c>
      <c r="B2274" s="3">
        <v>46331</v>
      </c>
      <c r="C2274" s="13">
        <f>YEAR(SalesDataTable[[#This Row],[Order Date]])</f>
        <v>2026</v>
      </c>
      <c r="D2274" s="4" t="str">
        <f>"Q"&amp;ROUNDUP(MONTH(SalesDataTable[[#This Row],[Order Date]])/3,0)</f>
        <v>Q4</v>
      </c>
      <c r="E2274" s="4" t="str">
        <f>TEXT(SalesDataTable[[#This Row],[Order Date]],"MMM")</f>
        <v>Nov</v>
      </c>
      <c r="F2274" s="4" t="s">
        <v>6</v>
      </c>
      <c r="G2274" s="4" t="s">
        <v>49</v>
      </c>
      <c r="H2274" s="4" t="s">
        <v>2</v>
      </c>
      <c r="I2274" s="4" t="s">
        <v>3</v>
      </c>
      <c r="J2274" s="4" t="s">
        <v>14</v>
      </c>
      <c r="K2274" s="4" t="s">
        <v>48</v>
      </c>
      <c r="L2274" s="9">
        <v>2</v>
      </c>
      <c r="M2274" s="6">
        <v>160.68</v>
      </c>
      <c r="N2274" s="7">
        <v>0</v>
      </c>
      <c r="O2274" s="6">
        <v>89.49</v>
      </c>
      <c r="P2274" s="6">
        <f t="shared" si="140"/>
        <v>321.36</v>
      </c>
      <c r="Q2274" s="6">
        <f t="shared" si="141"/>
        <v>178.98</v>
      </c>
      <c r="R2274" s="6">
        <f t="shared" si="142"/>
        <v>142.38000000000002</v>
      </c>
      <c r="S2274" s="8">
        <f t="shared" si="143"/>
        <v>0.4430545182972368</v>
      </c>
      <c r="T2274" s="5">
        <f>YEAR(SalesDataTable[[#This Row],[Order Date]])</f>
        <v>2026</v>
      </c>
    </row>
    <row r="2275" spans="1:20" ht="15.6">
      <c r="A2275" s="2">
        <v>1627</v>
      </c>
      <c r="B2275" s="3">
        <v>46331</v>
      </c>
      <c r="C2275" s="13">
        <f>YEAR(SalesDataTable[[#This Row],[Order Date]])</f>
        <v>2026</v>
      </c>
      <c r="D2275" s="4" t="str">
        <f>"Q"&amp;ROUNDUP(MONTH(SalesDataTable[[#This Row],[Order Date]])/3,0)</f>
        <v>Q4</v>
      </c>
      <c r="E2275" s="4" t="str">
        <f>TEXT(SalesDataTable[[#This Row],[Order Date]],"MMM")</f>
        <v>Nov</v>
      </c>
      <c r="F2275" s="4" t="s">
        <v>20</v>
      </c>
      <c r="G2275" s="4" t="s">
        <v>21</v>
      </c>
      <c r="H2275" s="4" t="s">
        <v>2</v>
      </c>
      <c r="I2275" s="4" t="s">
        <v>3</v>
      </c>
      <c r="J2275" s="4" t="s">
        <v>34</v>
      </c>
      <c r="K2275" s="4" t="s">
        <v>45</v>
      </c>
      <c r="L2275" s="9">
        <v>6</v>
      </c>
      <c r="M2275" s="6">
        <v>49.7</v>
      </c>
      <c r="N2275" s="7">
        <v>0</v>
      </c>
      <c r="O2275" s="6">
        <v>22.34</v>
      </c>
      <c r="P2275" s="6">
        <f t="shared" si="140"/>
        <v>298.20000000000005</v>
      </c>
      <c r="Q2275" s="6">
        <f t="shared" si="141"/>
        <v>134.04</v>
      </c>
      <c r="R2275" s="6">
        <f t="shared" si="142"/>
        <v>164.16000000000005</v>
      </c>
      <c r="S2275" s="8">
        <f t="shared" si="143"/>
        <v>0.55050301810865199</v>
      </c>
      <c r="T2275" s="5">
        <f>YEAR(SalesDataTable[[#This Row],[Order Date]])</f>
        <v>2026</v>
      </c>
    </row>
    <row r="2276" spans="1:20" ht="15.6">
      <c r="A2276" s="2">
        <v>1760</v>
      </c>
      <c r="B2276" s="3">
        <v>46331</v>
      </c>
      <c r="C2276" s="13">
        <f>YEAR(SalesDataTable[[#This Row],[Order Date]])</f>
        <v>2026</v>
      </c>
      <c r="D2276" s="4" t="str">
        <f>"Q"&amp;ROUNDUP(MONTH(SalesDataTable[[#This Row],[Order Date]])/3,0)</f>
        <v>Q4</v>
      </c>
      <c r="E2276" s="4" t="str">
        <f>TEXT(SalesDataTable[[#This Row],[Order Date]],"MMM")</f>
        <v>Nov</v>
      </c>
      <c r="F2276" s="4" t="s">
        <v>6</v>
      </c>
      <c r="G2276" s="4" t="s">
        <v>41</v>
      </c>
      <c r="H2276" s="4" t="s">
        <v>19</v>
      </c>
      <c r="I2276" s="4" t="s">
        <v>3</v>
      </c>
      <c r="J2276" s="4" t="s">
        <v>4</v>
      </c>
      <c r="K2276" s="4" t="s">
        <v>5</v>
      </c>
      <c r="L2276" s="9">
        <v>3</v>
      </c>
      <c r="M2276" s="6">
        <v>80.400000000000006</v>
      </c>
      <c r="N2276" s="7">
        <v>0.05</v>
      </c>
      <c r="O2276" s="6">
        <v>42.82</v>
      </c>
      <c r="P2276" s="6">
        <f t="shared" si="140"/>
        <v>229.14000000000001</v>
      </c>
      <c r="Q2276" s="6">
        <f t="shared" si="141"/>
        <v>128.46</v>
      </c>
      <c r="R2276" s="6">
        <f t="shared" si="142"/>
        <v>100.68</v>
      </c>
      <c r="S2276" s="8">
        <f t="shared" si="143"/>
        <v>0.43938203718250851</v>
      </c>
      <c r="T2276" s="5">
        <f>YEAR(SalesDataTable[[#This Row],[Order Date]])</f>
        <v>2026</v>
      </c>
    </row>
    <row r="2277" spans="1:20" ht="15.6">
      <c r="A2277" s="2">
        <v>2268</v>
      </c>
      <c r="B2277" s="3">
        <v>46331</v>
      </c>
      <c r="C2277" s="13">
        <f>YEAR(SalesDataTable[[#This Row],[Order Date]])</f>
        <v>2026</v>
      </c>
      <c r="D2277" s="4" t="str">
        <f>"Q"&amp;ROUNDUP(MONTH(SalesDataTable[[#This Row],[Order Date]])/3,0)</f>
        <v>Q4</v>
      </c>
      <c r="E2277" s="4" t="str">
        <f>TEXT(SalesDataTable[[#This Row],[Order Date]],"MMM")</f>
        <v>Nov</v>
      </c>
      <c r="F2277" s="4" t="s">
        <v>6</v>
      </c>
      <c r="G2277" s="4" t="s">
        <v>7</v>
      </c>
      <c r="H2277" s="4" t="s">
        <v>19</v>
      </c>
      <c r="I2277" s="4" t="s">
        <v>13</v>
      </c>
      <c r="J2277" s="4" t="s">
        <v>9</v>
      </c>
      <c r="K2277" s="4" t="s">
        <v>37</v>
      </c>
      <c r="L2277" s="9">
        <v>4</v>
      </c>
      <c r="M2277" s="6">
        <v>151.38999999999999</v>
      </c>
      <c r="N2277" s="7">
        <v>0.05</v>
      </c>
      <c r="O2277" s="6">
        <v>80.66</v>
      </c>
      <c r="P2277" s="6">
        <f t="shared" si="140"/>
        <v>575.28199999999993</v>
      </c>
      <c r="Q2277" s="6">
        <f t="shared" si="141"/>
        <v>322.64</v>
      </c>
      <c r="R2277" s="6">
        <f t="shared" si="142"/>
        <v>252.64199999999994</v>
      </c>
      <c r="S2277" s="8">
        <f t="shared" si="143"/>
        <v>0.43916201097896329</v>
      </c>
      <c r="T2277" s="5">
        <f>YEAR(SalesDataTable[[#This Row],[Order Date]])</f>
        <v>2026</v>
      </c>
    </row>
    <row r="2278" spans="1:20" ht="15.6">
      <c r="A2278" s="2">
        <v>2636</v>
      </c>
      <c r="B2278" s="3">
        <v>46331</v>
      </c>
      <c r="C2278" s="13">
        <f>YEAR(SalesDataTable[[#This Row],[Order Date]])</f>
        <v>2026</v>
      </c>
      <c r="D2278" s="4" t="str">
        <f>"Q"&amp;ROUNDUP(MONTH(SalesDataTable[[#This Row],[Order Date]])/3,0)</f>
        <v>Q4</v>
      </c>
      <c r="E2278" s="4" t="str">
        <f>TEXT(SalesDataTable[[#This Row],[Order Date]],"MMM")</f>
        <v>Nov</v>
      </c>
      <c r="F2278" s="4" t="s">
        <v>6</v>
      </c>
      <c r="G2278" s="4" t="s">
        <v>49</v>
      </c>
      <c r="H2278" s="4" t="s">
        <v>19</v>
      </c>
      <c r="I2278" s="4" t="s">
        <v>16</v>
      </c>
      <c r="J2278" s="4" t="s">
        <v>14</v>
      </c>
      <c r="K2278" s="4" t="s">
        <v>32</v>
      </c>
      <c r="L2278" s="9">
        <v>2</v>
      </c>
      <c r="M2278" s="6">
        <v>45.44</v>
      </c>
      <c r="N2278" s="7">
        <v>0.05</v>
      </c>
      <c r="O2278" s="6">
        <v>18.2</v>
      </c>
      <c r="P2278" s="6">
        <f t="shared" si="140"/>
        <v>86.335999999999999</v>
      </c>
      <c r="Q2278" s="6">
        <f t="shared" si="141"/>
        <v>36.4</v>
      </c>
      <c r="R2278" s="6">
        <f t="shared" si="142"/>
        <v>49.936</v>
      </c>
      <c r="S2278" s="8">
        <f t="shared" si="143"/>
        <v>0.57839140103780584</v>
      </c>
      <c r="T2278" s="5">
        <f>YEAR(SalesDataTable[[#This Row],[Order Date]])</f>
        <v>2026</v>
      </c>
    </row>
    <row r="2279" spans="1:20" ht="15.6">
      <c r="A2279" s="2">
        <v>3255</v>
      </c>
      <c r="B2279" s="3">
        <v>46331</v>
      </c>
      <c r="C2279" s="13">
        <f>YEAR(SalesDataTable[[#This Row],[Order Date]])</f>
        <v>2026</v>
      </c>
      <c r="D2279" s="4" t="str">
        <f>"Q"&amp;ROUNDUP(MONTH(SalesDataTable[[#This Row],[Order Date]])/3,0)</f>
        <v>Q4</v>
      </c>
      <c r="E2279" s="4" t="str">
        <f>TEXT(SalesDataTable[[#This Row],[Order Date]],"MMM")</f>
        <v>Nov</v>
      </c>
      <c r="F2279" s="4" t="s">
        <v>20</v>
      </c>
      <c r="G2279" s="4" t="s">
        <v>47</v>
      </c>
      <c r="H2279" s="4" t="s">
        <v>2</v>
      </c>
      <c r="I2279" s="4" t="s">
        <v>13</v>
      </c>
      <c r="J2279" s="4" t="s">
        <v>9</v>
      </c>
      <c r="K2279" s="4" t="s">
        <v>46</v>
      </c>
      <c r="L2279" s="9">
        <v>2</v>
      </c>
      <c r="M2279" s="6">
        <v>70.790000000000006</v>
      </c>
      <c r="N2279" s="7">
        <v>0.15</v>
      </c>
      <c r="O2279" s="6">
        <v>33.32</v>
      </c>
      <c r="P2279" s="6">
        <f t="shared" si="140"/>
        <v>120.343</v>
      </c>
      <c r="Q2279" s="6">
        <f t="shared" si="141"/>
        <v>66.64</v>
      </c>
      <c r="R2279" s="6">
        <f t="shared" si="142"/>
        <v>53.703000000000003</v>
      </c>
      <c r="S2279" s="8">
        <f t="shared" si="143"/>
        <v>0.44624947026416162</v>
      </c>
      <c r="T2279" s="5">
        <f>YEAR(SalesDataTable[[#This Row],[Order Date]])</f>
        <v>2026</v>
      </c>
    </row>
    <row r="2280" spans="1:20" ht="15.6">
      <c r="A2280" s="2">
        <v>4326</v>
      </c>
      <c r="B2280" s="3">
        <v>46331</v>
      </c>
      <c r="C2280" s="13">
        <f>YEAR(SalesDataTable[[#This Row],[Order Date]])</f>
        <v>2026</v>
      </c>
      <c r="D2280" s="4" t="str">
        <f>"Q"&amp;ROUNDUP(MONTH(SalesDataTable[[#This Row],[Order Date]])/3,0)</f>
        <v>Q4</v>
      </c>
      <c r="E2280" s="4" t="str">
        <f>TEXT(SalesDataTable[[#This Row],[Order Date]],"MMM")</f>
        <v>Nov</v>
      </c>
      <c r="F2280" s="4" t="s">
        <v>11</v>
      </c>
      <c r="G2280" s="4" t="s">
        <v>25</v>
      </c>
      <c r="H2280" s="4" t="s">
        <v>19</v>
      </c>
      <c r="I2280" s="4" t="s">
        <v>3</v>
      </c>
      <c r="J2280" s="4" t="s">
        <v>14</v>
      </c>
      <c r="K2280" s="4" t="s">
        <v>15</v>
      </c>
      <c r="L2280" s="9">
        <v>1</v>
      </c>
      <c r="M2280" s="6">
        <v>35.630000000000003</v>
      </c>
      <c r="N2280" s="7">
        <v>0</v>
      </c>
      <c r="O2280" s="6">
        <v>13.47</v>
      </c>
      <c r="P2280" s="6">
        <f t="shared" si="140"/>
        <v>35.630000000000003</v>
      </c>
      <c r="Q2280" s="6">
        <f t="shared" si="141"/>
        <v>13.47</v>
      </c>
      <c r="R2280" s="6">
        <f t="shared" si="142"/>
        <v>22.160000000000004</v>
      </c>
      <c r="S2280" s="8">
        <f t="shared" si="143"/>
        <v>0.62194779680044909</v>
      </c>
      <c r="T2280" s="5">
        <f>YEAR(SalesDataTable[[#This Row],[Order Date]])</f>
        <v>2026</v>
      </c>
    </row>
    <row r="2281" spans="1:20" ht="15.6">
      <c r="A2281" s="2">
        <v>4346</v>
      </c>
      <c r="B2281" s="3">
        <v>46331</v>
      </c>
      <c r="C2281" s="13">
        <f>YEAR(SalesDataTable[[#This Row],[Order Date]])</f>
        <v>2026</v>
      </c>
      <c r="D2281" s="4" t="str">
        <f>"Q"&amp;ROUNDUP(MONTH(SalesDataTable[[#This Row],[Order Date]])/3,0)</f>
        <v>Q4</v>
      </c>
      <c r="E2281" s="4" t="str">
        <f>TEXT(SalesDataTable[[#This Row],[Order Date]],"MMM")</f>
        <v>Nov</v>
      </c>
      <c r="F2281" s="4" t="s">
        <v>0</v>
      </c>
      <c r="G2281" s="4" t="s">
        <v>50</v>
      </c>
      <c r="H2281" s="4" t="s">
        <v>2</v>
      </c>
      <c r="I2281" s="4" t="s">
        <v>16</v>
      </c>
      <c r="J2281" s="4" t="s">
        <v>9</v>
      </c>
      <c r="K2281" s="4" t="s">
        <v>46</v>
      </c>
      <c r="L2281" s="9">
        <v>3</v>
      </c>
      <c r="M2281" s="6">
        <v>73.010000000000005</v>
      </c>
      <c r="N2281" s="7">
        <v>0.15</v>
      </c>
      <c r="O2281" s="6">
        <v>32.49</v>
      </c>
      <c r="P2281" s="6">
        <f t="shared" si="140"/>
        <v>186.17550000000003</v>
      </c>
      <c r="Q2281" s="6">
        <f t="shared" si="141"/>
        <v>97.47</v>
      </c>
      <c r="R2281" s="6">
        <f t="shared" si="142"/>
        <v>88.705500000000029</v>
      </c>
      <c r="S2281" s="8">
        <f t="shared" si="143"/>
        <v>0.47646172562984934</v>
      </c>
      <c r="T2281" s="5">
        <f>YEAR(SalesDataTable[[#This Row],[Order Date]])</f>
        <v>2026</v>
      </c>
    </row>
    <row r="2282" spans="1:20" ht="15.6">
      <c r="A2282" s="2">
        <v>266</v>
      </c>
      <c r="B2282" s="3">
        <v>46332</v>
      </c>
      <c r="C2282" s="13">
        <f>YEAR(SalesDataTable[[#This Row],[Order Date]])</f>
        <v>2026</v>
      </c>
      <c r="D2282" s="4" t="str">
        <f>"Q"&amp;ROUNDUP(MONTH(SalesDataTable[[#This Row],[Order Date]])/3,0)</f>
        <v>Q4</v>
      </c>
      <c r="E2282" s="4" t="str">
        <f>TEXT(SalesDataTable[[#This Row],[Order Date]],"MMM")</f>
        <v>Nov</v>
      </c>
      <c r="F2282" s="4" t="s">
        <v>6</v>
      </c>
      <c r="G2282" s="4" t="s">
        <v>7</v>
      </c>
      <c r="H2282" s="4" t="s">
        <v>28</v>
      </c>
      <c r="I2282" s="4" t="s">
        <v>16</v>
      </c>
      <c r="J2282" s="4" t="s">
        <v>9</v>
      </c>
      <c r="K2282" s="4" t="s">
        <v>10</v>
      </c>
      <c r="L2282" s="9">
        <v>1</v>
      </c>
      <c r="M2282" s="6">
        <v>93.48</v>
      </c>
      <c r="N2282" s="7">
        <v>0.05</v>
      </c>
      <c r="O2282" s="6">
        <v>46.34</v>
      </c>
      <c r="P2282" s="6">
        <f t="shared" si="140"/>
        <v>88.805999999999997</v>
      </c>
      <c r="Q2282" s="6">
        <f t="shared" si="141"/>
        <v>46.34</v>
      </c>
      <c r="R2282" s="6">
        <f t="shared" si="142"/>
        <v>42.465999999999994</v>
      </c>
      <c r="S2282" s="8">
        <f t="shared" si="143"/>
        <v>0.47818841069297113</v>
      </c>
      <c r="T2282" s="5">
        <f>YEAR(SalesDataTable[[#This Row],[Order Date]])</f>
        <v>2026</v>
      </c>
    </row>
    <row r="2283" spans="1:20" ht="15.6">
      <c r="A2283" s="2">
        <v>274</v>
      </c>
      <c r="B2283" s="3">
        <v>46332</v>
      </c>
      <c r="C2283" s="13">
        <f>YEAR(SalesDataTable[[#This Row],[Order Date]])</f>
        <v>2026</v>
      </c>
      <c r="D2283" s="4" t="str">
        <f>"Q"&amp;ROUNDUP(MONTH(SalesDataTable[[#This Row],[Order Date]])/3,0)</f>
        <v>Q4</v>
      </c>
      <c r="E2283" s="4" t="str">
        <f>TEXT(SalesDataTable[[#This Row],[Order Date]],"MMM")</f>
        <v>Nov</v>
      </c>
      <c r="F2283" s="4" t="s">
        <v>6</v>
      </c>
      <c r="G2283" s="4" t="s">
        <v>7</v>
      </c>
      <c r="H2283" s="4" t="s">
        <v>2</v>
      </c>
      <c r="I2283" s="4" t="s">
        <v>16</v>
      </c>
      <c r="J2283" s="4" t="s">
        <v>4</v>
      </c>
      <c r="K2283" s="4" t="s">
        <v>5</v>
      </c>
      <c r="L2283" s="9">
        <v>1</v>
      </c>
      <c r="M2283" s="6">
        <v>82.89</v>
      </c>
      <c r="N2283" s="7">
        <v>0</v>
      </c>
      <c r="O2283" s="6">
        <v>41.44</v>
      </c>
      <c r="P2283" s="6">
        <f t="shared" si="140"/>
        <v>82.89</v>
      </c>
      <c r="Q2283" s="6">
        <f t="shared" si="141"/>
        <v>41.44</v>
      </c>
      <c r="R2283" s="6">
        <f t="shared" si="142"/>
        <v>41.45</v>
      </c>
      <c r="S2283" s="8">
        <f t="shared" si="143"/>
        <v>0.50006032090722652</v>
      </c>
      <c r="T2283" s="5">
        <f>YEAR(SalesDataTable[[#This Row],[Order Date]])</f>
        <v>2026</v>
      </c>
    </row>
    <row r="2284" spans="1:20" ht="15.6">
      <c r="A2284" s="2">
        <v>1135</v>
      </c>
      <c r="B2284" s="3">
        <v>46332</v>
      </c>
      <c r="C2284" s="13">
        <f>YEAR(SalesDataTable[[#This Row],[Order Date]])</f>
        <v>2026</v>
      </c>
      <c r="D2284" s="4" t="str">
        <f>"Q"&amp;ROUNDUP(MONTH(SalesDataTable[[#This Row],[Order Date]])/3,0)</f>
        <v>Q4</v>
      </c>
      <c r="E2284" s="4" t="str">
        <f>TEXT(SalesDataTable[[#This Row],[Order Date]],"MMM")</f>
        <v>Nov</v>
      </c>
      <c r="F2284" s="4" t="s">
        <v>20</v>
      </c>
      <c r="G2284" s="4" t="s">
        <v>31</v>
      </c>
      <c r="H2284" s="4" t="s">
        <v>2</v>
      </c>
      <c r="I2284" s="4" t="s">
        <v>13</v>
      </c>
      <c r="J2284" s="4" t="s">
        <v>14</v>
      </c>
      <c r="K2284" s="4" t="s">
        <v>15</v>
      </c>
      <c r="L2284" s="9">
        <v>2</v>
      </c>
      <c r="M2284" s="6">
        <v>35.71</v>
      </c>
      <c r="N2284" s="7">
        <v>0.2</v>
      </c>
      <c r="O2284" s="6">
        <v>13.48</v>
      </c>
      <c r="P2284" s="6">
        <f t="shared" si="140"/>
        <v>57.136000000000003</v>
      </c>
      <c r="Q2284" s="6">
        <f t="shared" si="141"/>
        <v>26.96</v>
      </c>
      <c r="R2284" s="6">
        <f t="shared" si="142"/>
        <v>30.176000000000002</v>
      </c>
      <c r="S2284" s="8">
        <f t="shared" si="143"/>
        <v>0.52814337720526461</v>
      </c>
      <c r="T2284" s="5">
        <f>YEAR(SalesDataTable[[#This Row],[Order Date]])</f>
        <v>2026</v>
      </c>
    </row>
    <row r="2285" spans="1:20" ht="15.6">
      <c r="A2285" s="2">
        <v>2166</v>
      </c>
      <c r="B2285" s="3">
        <v>46332</v>
      </c>
      <c r="C2285" s="13">
        <f>YEAR(SalesDataTable[[#This Row],[Order Date]])</f>
        <v>2026</v>
      </c>
      <c r="D2285" s="4" t="str">
        <f>"Q"&amp;ROUNDUP(MONTH(SalesDataTable[[#This Row],[Order Date]])/3,0)</f>
        <v>Q4</v>
      </c>
      <c r="E2285" s="4" t="str">
        <f>TEXT(SalesDataTable[[#This Row],[Order Date]],"MMM")</f>
        <v>Nov</v>
      </c>
      <c r="F2285" s="4" t="s">
        <v>20</v>
      </c>
      <c r="G2285" s="4" t="s">
        <v>47</v>
      </c>
      <c r="H2285" s="4" t="s">
        <v>19</v>
      </c>
      <c r="I2285" s="4" t="s">
        <v>13</v>
      </c>
      <c r="J2285" s="4" t="s">
        <v>34</v>
      </c>
      <c r="K2285" s="4" t="s">
        <v>35</v>
      </c>
      <c r="L2285" s="9">
        <v>1</v>
      </c>
      <c r="M2285" s="6">
        <v>40.380000000000003</v>
      </c>
      <c r="N2285" s="7">
        <v>0.15</v>
      </c>
      <c r="O2285" s="6">
        <v>14.53</v>
      </c>
      <c r="P2285" s="6">
        <f t="shared" si="140"/>
        <v>34.323</v>
      </c>
      <c r="Q2285" s="6">
        <f t="shared" si="141"/>
        <v>14.53</v>
      </c>
      <c r="R2285" s="6">
        <f t="shared" si="142"/>
        <v>19.792999999999999</v>
      </c>
      <c r="S2285" s="8">
        <f t="shared" si="143"/>
        <v>0.57666870611543275</v>
      </c>
      <c r="T2285" s="5">
        <f>YEAR(SalesDataTable[[#This Row],[Order Date]])</f>
        <v>2026</v>
      </c>
    </row>
    <row r="2286" spans="1:20" ht="15.6">
      <c r="A2286" s="2">
        <v>3620</v>
      </c>
      <c r="B2286" s="3">
        <v>46332</v>
      </c>
      <c r="C2286" s="13">
        <f>YEAR(SalesDataTable[[#This Row],[Order Date]])</f>
        <v>2026</v>
      </c>
      <c r="D2286" s="4" t="str">
        <f>"Q"&amp;ROUNDUP(MONTH(SalesDataTable[[#This Row],[Order Date]])/3,0)</f>
        <v>Q4</v>
      </c>
      <c r="E2286" s="4" t="str">
        <f>TEXT(SalesDataTable[[#This Row],[Order Date]],"MMM")</f>
        <v>Nov</v>
      </c>
      <c r="F2286" s="4" t="s">
        <v>6</v>
      </c>
      <c r="G2286" s="4" t="s">
        <v>43</v>
      </c>
      <c r="H2286" s="4" t="s">
        <v>28</v>
      </c>
      <c r="I2286" s="4" t="s">
        <v>13</v>
      </c>
      <c r="J2286" s="4" t="s">
        <v>9</v>
      </c>
      <c r="K2286" s="4" t="s">
        <v>17</v>
      </c>
      <c r="L2286" s="9">
        <v>1</v>
      </c>
      <c r="M2286" s="6">
        <v>142</v>
      </c>
      <c r="N2286" s="7">
        <v>0.05</v>
      </c>
      <c r="O2286" s="6">
        <v>81.099999999999994</v>
      </c>
      <c r="P2286" s="6">
        <f t="shared" si="140"/>
        <v>134.9</v>
      </c>
      <c r="Q2286" s="6">
        <f t="shared" si="141"/>
        <v>81.099999999999994</v>
      </c>
      <c r="R2286" s="6">
        <f t="shared" si="142"/>
        <v>53.800000000000011</v>
      </c>
      <c r="S2286" s="8">
        <f t="shared" si="143"/>
        <v>0.39881393624907346</v>
      </c>
      <c r="T2286" s="5">
        <f>YEAR(SalesDataTable[[#This Row],[Order Date]])</f>
        <v>2026</v>
      </c>
    </row>
    <row r="2287" spans="1:20" ht="15.6">
      <c r="A2287" s="2">
        <v>3986</v>
      </c>
      <c r="B2287" s="3">
        <v>46332</v>
      </c>
      <c r="C2287" s="13">
        <f>YEAR(SalesDataTable[[#This Row],[Order Date]])</f>
        <v>2026</v>
      </c>
      <c r="D2287" s="4" t="str">
        <f>"Q"&amp;ROUNDUP(MONTH(SalesDataTable[[#This Row],[Order Date]])/3,0)</f>
        <v>Q4</v>
      </c>
      <c r="E2287" s="4" t="str">
        <f>TEXT(SalesDataTable[[#This Row],[Order Date]],"MMM")</f>
        <v>Nov</v>
      </c>
      <c r="F2287" s="4" t="s">
        <v>0</v>
      </c>
      <c r="G2287" s="4" t="s">
        <v>50</v>
      </c>
      <c r="H2287" s="4" t="s">
        <v>28</v>
      </c>
      <c r="I2287" s="4" t="s">
        <v>13</v>
      </c>
      <c r="J2287" s="4" t="s">
        <v>14</v>
      </c>
      <c r="K2287" s="4" t="s">
        <v>15</v>
      </c>
      <c r="L2287" s="9">
        <v>2</v>
      </c>
      <c r="M2287" s="6">
        <v>36.29</v>
      </c>
      <c r="N2287" s="7">
        <v>0.15</v>
      </c>
      <c r="O2287" s="6">
        <v>13.93</v>
      </c>
      <c r="P2287" s="6">
        <f t="shared" si="140"/>
        <v>61.692999999999998</v>
      </c>
      <c r="Q2287" s="6">
        <f t="shared" si="141"/>
        <v>27.86</v>
      </c>
      <c r="R2287" s="6">
        <f t="shared" si="142"/>
        <v>33.832999999999998</v>
      </c>
      <c r="S2287" s="8">
        <f t="shared" si="143"/>
        <v>0.54840905775371596</v>
      </c>
      <c r="T2287" s="5">
        <f>YEAR(SalesDataTable[[#This Row],[Order Date]])</f>
        <v>2026</v>
      </c>
    </row>
    <row r="2288" spans="1:20" ht="15.6">
      <c r="A2288" s="2">
        <v>4384</v>
      </c>
      <c r="B2288" s="3">
        <v>46332</v>
      </c>
      <c r="C2288" s="13">
        <f>YEAR(SalesDataTable[[#This Row],[Order Date]])</f>
        <v>2026</v>
      </c>
      <c r="D2288" s="4" t="str">
        <f>"Q"&amp;ROUNDUP(MONTH(SalesDataTable[[#This Row],[Order Date]])/3,0)</f>
        <v>Q4</v>
      </c>
      <c r="E2288" s="4" t="str">
        <f>TEXT(SalesDataTable[[#This Row],[Order Date]],"MMM")</f>
        <v>Nov</v>
      </c>
      <c r="F2288" s="4" t="s">
        <v>20</v>
      </c>
      <c r="G2288" s="4" t="s">
        <v>33</v>
      </c>
      <c r="H2288" s="4" t="s">
        <v>2</v>
      </c>
      <c r="I2288" s="4" t="s">
        <v>13</v>
      </c>
      <c r="J2288" s="4" t="s">
        <v>23</v>
      </c>
      <c r="K2288" s="4" t="s">
        <v>51</v>
      </c>
      <c r="L2288" s="9">
        <v>1</v>
      </c>
      <c r="M2288" s="6">
        <v>121.66</v>
      </c>
      <c r="N2288" s="7">
        <v>0</v>
      </c>
      <c r="O2288" s="6">
        <v>61.66</v>
      </c>
      <c r="P2288" s="6">
        <f t="shared" si="140"/>
        <v>121.66</v>
      </c>
      <c r="Q2288" s="6">
        <f t="shared" si="141"/>
        <v>61.66</v>
      </c>
      <c r="R2288" s="6">
        <f t="shared" si="142"/>
        <v>60</v>
      </c>
      <c r="S2288" s="8">
        <f t="shared" si="143"/>
        <v>0.49317770836758179</v>
      </c>
      <c r="T2288" s="5">
        <f>YEAR(SalesDataTable[[#This Row],[Order Date]])</f>
        <v>2026</v>
      </c>
    </row>
    <row r="2289" spans="1:20" ht="15.6">
      <c r="A2289" s="2">
        <v>4565</v>
      </c>
      <c r="B2289" s="3">
        <v>46332</v>
      </c>
      <c r="C2289" s="13">
        <f>YEAR(SalesDataTable[[#This Row],[Order Date]])</f>
        <v>2026</v>
      </c>
      <c r="D2289" s="4" t="str">
        <f>"Q"&amp;ROUNDUP(MONTH(SalesDataTable[[#This Row],[Order Date]])/3,0)</f>
        <v>Q4</v>
      </c>
      <c r="E2289" s="4" t="str">
        <f>TEXT(SalesDataTable[[#This Row],[Order Date]],"MMM")</f>
        <v>Nov</v>
      </c>
      <c r="F2289" s="4" t="s">
        <v>6</v>
      </c>
      <c r="G2289" s="4" t="s">
        <v>49</v>
      </c>
      <c r="H2289" s="4" t="s">
        <v>2</v>
      </c>
      <c r="I2289" s="4" t="s">
        <v>3</v>
      </c>
      <c r="J2289" s="4" t="s">
        <v>23</v>
      </c>
      <c r="K2289" s="4" t="s">
        <v>51</v>
      </c>
      <c r="L2289" s="9">
        <v>3</v>
      </c>
      <c r="M2289" s="6">
        <v>124.65</v>
      </c>
      <c r="N2289" s="7">
        <v>0.05</v>
      </c>
      <c r="O2289" s="6">
        <v>62.27</v>
      </c>
      <c r="P2289" s="6">
        <f t="shared" si="140"/>
        <v>355.25250000000005</v>
      </c>
      <c r="Q2289" s="6">
        <f t="shared" si="141"/>
        <v>186.81</v>
      </c>
      <c r="R2289" s="6">
        <f t="shared" si="142"/>
        <v>168.44250000000005</v>
      </c>
      <c r="S2289" s="8">
        <f t="shared" si="143"/>
        <v>0.47414866890451163</v>
      </c>
      <c r="T2289" s="5">
        <f>YEAR(SalesDataTable[[#This Row],[Order Date]])</f>
        <v>2026</v>
      </c>
    </row>
    <row r="2290" spans="1:20" ht="15.6">
      <c r="A2290" s="2">
        <v>4634</v>
      </c>
      <c r="B2290" s="3">
        <v>46332</v>
      </c>
      <c r="C2290" s="13">
        <f>YEAR(SalesDataTable[[#This Row],[Order Date]])</f>
        <v>2026</v>
      </c>
      <c r="D2290" s="4" t="str">
        <f>"Q"&amp;ROUNDUP(MONTH(SalesDataTable[[#This Row],[Order Date]])/3,0)</f>
        <v>Q4</v>
      </c>
      <c r="E2290" s="4" t="str">
        <f>TEXT(SalesDataTable[[#This Row],[Order Date]],"MMM")</f>
        <v>Nov</v>
      </c>
      <c r="F2290" s="4" t="s">
        <v>0</v>
      </c>
      <c r="G2290" s="4" t="s">
        <v>50</v>
      </c>
      <c r="H2290" s="4" t="s">
        <v>2</v>
      </c>
      <c r="I2290" s="4" t="s">
        <v>13</v>
      </c>
      <c r="J2290" s="4" t="s">
        <v>4</v>
      </c>
      <c r="K2290" s="4" t="s">
        <v>5</v>
      </c>
      <c r="L2290" s="9">
        <v>2</v>
      </c>
      <c r="M2290" s="6">
        <v>80.61</v>
      </c>
      <c r="N2290" s="7">
        <v>0</v>
      </c>
      <c r="O2290" s="6">
        <v>43.72</v>
      </c>
      <c r="P2290" s="6">
        <f t="shared" si="140"/>
        <v>161.22</v>
      </c>
      <c r="Q2290" s="6">
        <f t="shared" si="141"/>
        <v>87.44</v>
      </c>
      <c r="R2290" s="6">
        <f t="shared" si="142"/>
        <v>73.78</v>
      </c>
      <c r="S2290" s="8">
        <f t="shared" si="143"/>
        <v>0.45763552909068356</v>
      </c>
      <c r="T2290" s="5">
        <f>YEAR(SalesDataTable[[#This Row],[Order Date]])</f>
        <v>2026</v>
      </c>
    </row>
    <row r="2291" spans="1:20" ht="15.6">
      <c r="A2291" s="2">
        <v>104</v>
      </c>
      <c r="B2291" s="3">
        <v>46333</v>
      </c>
      <c r="C2291" s="13">
        <f>YEAR(SalesDataTable[[#This Row],[Order Date]])</f>
        <v>2026</v>
      </c>
      <c r="D2291" s="4" t="str">
        <f>"Q"&amp;ROUNDUP(MONTH(SalesDataTable[[#This Row],[Order Date]])/3,0)</f>
        <v>Q4</v>
      </c>
      <c r="E2291" s="4" t="str">
        <f>TEXT(SalesDataTable[[#This Row],[Order Date]],"MMM")</f>
        <v>Nov</v>
      </c>
      <c r="F2291" s="4" t="s">
        <v>6</v>
      </c>
      <c r="G2291" s="4" t="s">
        <v>41</v>
      </c>
      <c r="H2291" s="4" t="s">
        <v>2</v>
      </c>
      <c r="I2291" s="4" t="s">
        <v>13</v>
      </c>
      <c r="J2291" s="4" t="s">
        <v>9</v>
      </c>
      <c r="K2291" s="4" t="s">
        <v>37</v>
      </c>
      <c r="L2291" s="9">
        <v>1</v>
      </c>
      <c r="M2291" s="6">
        <v>153.96</v>
      </c>
      <c r="N2291" s="7">
        <v>0</v>
      </c>
      <c r="O2291" s="6">
        <v>80.62</v>
      </c>
      <c r="P2291" s="6">
        <f t="shared" si="140"/>
        <v>153.96</v>
      </c>
      <c r="Q2291" s="6">
        <f t="shared" si="141"/>
        <v>80.62</v>
      </c>
      <c r="R2291" s="6">
        <f t="shared" si="142"/>
        <v>73.34</v>
      </c>
      <c r="S2291" s="8">
        <f t="shared" si="143"/>
        <v>0.47635749545336453</v>
      </c>
      <c r="T2291" s="5">
        <f>YEAR(SalesDataTable[[#This Row],[Order Date]])</f>
        <v>2026</v>
      </c>
    </row>
    <row r="2292" spans="1:20" ht="15.6">
      <c r="A2292" s="2">
        <v>181</v>
      </c>
      <c r="B2292" s="3">
        <v>46333</v>
      </c>
      <c r="C2292" s="13">
        <f>YEAR(SalesDataTable[[#This Row],[Order Date]])</f>
        <v>2026</v>
      </c>
      <c r="D2292" s="4" t="str">
        <f>"Q"&amp;ROUNDUP(MONTH(SalesDataTable[[#This Row],[Order Date]])/3,0)</f>
        <v>Q4</v>
      </c>
      <c r="E2292" s="4" t="str">
        <f>TEXT(SalesDataTable[[#This Row],[Order Date]],"MMM")</f>
        <v>Nov</v>
      </c>
      <c r="F2292" s="4" t="s">
        <v>6</v>
      </c>
      <c r="G2292" s="4" t="s">
        <v>7</v>
      </c>
      <c r="H2292" s="4" t="s">
        <v>19</v>
      </c>
      <c r="I2292" s="4" t="s">
        <v>3</v>
      </c>
      <c r="J2292" s="4" t="s">
        <v>14</v>
      </c>
      <c r="K2292" s="4" t="s">
        <v>15</v>
      </c>
      <c r="L2292" s="9">
        <v>1</v>
      </c>
      <c r="M2292" s="6">
        <v>35.58</v>
      </c>
      <c r="N2292" s="7">
        <v>0</v>
      </c>
      <c r="O2292" s="6">
        <v>13.4</v>
      </c>
      <c r="P2292" s="6">
        <f t="shared" si="140"/>
        <v>35.58</v>
      </c>
      <c r="Q2292" s="6">
        <f t="shared" si="141"/>
        <v>13.4</v>
      </c>
      <c r="R2292" s="6">
        <f t="shared" si="142"/>
        <v>22.18</v>
      </c>
      <c r="S2292" s="8">
        <f t="shared" si="143"/>
        <v>0.62338392355255767</v>
      </c>
      <c r="T2292" s="5">
        <f>YEAR(SalesDataTable[[#This Row],[Order Date]])</f>
        <v>2026</v>
      </c>
    </row>
    <row r="2293" spans="1:20" ht="15.6">
      <c r="A2293" s="2">
        <v>823</v>
      </c>
      <c r="B2293" s="3">
        <v>46333</v>
      </c>
      <c r="C2293" s="13">
        <f>YEAR(SalesDataTable[[#This Row],[Order Date]])</f>
        <v>2026</v>
      </c>
      <c r="D2293" s="4" t="str">
        <f>"Q"&amp;ROUNDUP(MONTH(SalesDataTable[[#This Row],[Order Date]])/3,0)</f>
        <v>Q4</v>
      </c>
      <c r="E2293" s="4" t="str">
        <f>TEXT(SalesDataTable[[#This Row],[Order Date]],"MMM")</f>
        <v>Nov</v>
      </c>
      <c r="F2293" s="4" t="s">
        <v>0</v>
      </c>
      <c r="G2293" s="4" t="s">
        <v>1</v>
      </c>
      <c r="H2293" s="4" t="s">
        <v>28</v>
      </c>
      <c r="I2293" s="4" t="s">
        <v>13</v>
      </c>
      <c r="J2293" s="4" t="s">
        <v>34</v>
      </c>
      <c r="K2293" s="4" t="s">
        <v>42</v>
      </c>
      <c r="L2293" s="9">
        <v>5</v>
      </c>
      <c r="M2293" s="6">
        <v>36.369999999999997</v>
      </c>
      <c r="N2293" s="7">
        <v>0.15</v>
      </c>
      <c r="O2293" s="6">
        <v>13.65</v>
      </c>
      <c r="P2293" s="6">
        <f t="shared" si="140"/>
        <v>154.57249999999999</v>
      </c>
      <c r="Q2293" s="6">
        <f t="shared" si="141"/>
        <v>68.25</v>
      </c>
      <c r="R2293" s="6">
        <f t="shared" si="142"/>
        <v>86.322499999999991</v>
      </c>
      <c r="S2293" s="8">
        <f t="shared" si="143"/>
        <v>0.55845962250723769</v>
      </c>
      <c r="T2293" s="5">
        <f>YEAR(SalesDataTable[[#This Row],[Order Date]])</f>
        <v>2026</v>
      </c>
    </row>
    <row r="2294" spans="1:20" ht="15.6">
      <c r="A2294" s="2">
        <v>1730</v>
      </c>
      <c r="B2294" s="3">
        <v>46333</v>
      </c>
      <c r="C2294" s="13">
        <f>YEAR(SalesDataTable[[#This Row],[Order Date]])</f>
        <v>2026</v>
      </c>
      <c r="D2294" s="4" t="str">
        <f>"Q"&amp;ROUNDUP(MONTH(SalesDataTable[[#This Row],[Order Date]])/3,0)</f>
        <v>Q4</v>
      </c>
      <c r="E2294" s="4" t="str">
        <f>TEXT(SalesDataTable[[#This Row],[Order Date]],"MMM")</f>
        <v>Nov</v>
      </c>
      <c r="F2294" s="4" t="s">
        <v>20</v>
      </c>
      <c r="G2294" s="4" t="s">
        <v>21</v>
      </c>
      <c r="H2294" s="4" t="s">
        <v>28</v>
      </c>
      <c r="I2294" s="4" t="s">
        <v>3</v>
      </c>
      <c r="J2294" s="4" t="s">
        <v>9</v>
      </c>
      <c r="K2294" s="4" t="s">
        <v>37</v>
      </c>
      <c r="L2294" s="9">
        <v>2</v>
      </c>
      <c r="M2294" s="6">
        <v>151.55000000000001</v>
      </c>
      <c r="N2294" s="7">
        <v>0.1</v>
      </c>
      <c r="O2294" s="6">
        <v>80.48</v>
      </c>
      <c r="P2294" s="6">
        <f t="shared" si="140"/>
        <v>272.79000000000002</v>
      </c>
      <c r="Q2294" s="6">
        <f t="shared" si="141"/>
        <v>160.96</v>
      </c>
      <c r="R2294" s="6">
        <f t="shared" si="142"/>
        <v>111.83000000000001</v>
      </c>
      <c r="S2294" s="8">
        <f t="shared" si="143"/>
        <v>0.40994904505297114</v>
      </c>
      <c r="T2294" s="5">
        <f>YEAR(SalesDataTable[[#This Row],[Order Date]])</f>
        <v>2026</v>
      </c>
    </row>
    <row r="2295" spans="1:20" ht="15.6">
      <c r="A2295" s="2">
        <v>2710</v>
      </c>
      <c r="B2295" s="3">
        <v>46333</v>
      </c>
      <c r="C2295" s="13">
        <f>YEAR(SalesDataTable[[#This Row],[Order Date]])</f>
        <v>2026</v>
      </c>
      <c r="D2295" s="4" t="str">
        <f>"Q"&amp;ROUNDUP(MONTH(SalesDataTable[[#This Row],[Order Date]])/3,0)</f>
        <v>Q4</v>
      </c>
      <c r="E2295" s="4" t="str">
        <f>TEXT(SalesDataTable[[#This Row],[Order Date]],"MMM")</f>
        <v>Nov</v>
      </c>
      <c r="F2295" s="4" t="s">
        <v>0</v>
      </c>
      <c r="G2295" s="4" t="s">
        <v>36</v>
      </c>
      <c r="H2295" s="4" t="s">
        <v>19</v>
      </c>
      <c r="I2295" s="4" t="s">
        <v>13</v>
      </c>
      <c r="J2295" s="4" t="s">
        <v>23</v>
      </c>
      <c r="K2295" s="4" t="s">
        <v>40</v>
      </c>
      <c r="L2295" s="9">
        <v>2</v>
      </c>
      <c r="M2295" s="6">
        <v>80.67</v>
      </c>
      <c r="N2295" s="7">
        <v>0</v>
      </c>
      <c r="O2295" s="6">
        <v>40.5</v>
      </c>
      <c r="P2295" s="6">
        <f t="shared" si="140"/>
        <v>161.34</v>
      </c>
      <c r="Q2295" s="6">
        <f t="shared" si="141"/>
        <v>81</v>
      </c>
      <c r="R2295" s="6">
        <f t="shared" si="142"/>
        <v>80.34</v>
      </c>
      <c r="S2295" s="8">
        <f t="shared" si="143"/>
        <v>0.49795462997396805</v>
      </c>
      <c r="T2295" s="5">
        <f>YEAR(SalesDataTable[[#This Row],[Order Date]])</f>
        <v>2026</v>
      </c>
    </row>
    <row r="2296" spans="1:20" ht="15.6">
      <c r="A2296" s="2">
        <v>3018</v>
      </c>
      <c r="B2296" s="3">
        <v>46333</v>
      </c>
      <c r="C2296" s="13">
        <f>YEAR(SalesDataTable[[#This Row],[Order Date]])</f>
        <v>2026</v>
      </c>
      <c r="D2296" s="4" t="str">
        <f>"Q"&amp;ROUNDUP(MONTH(SalesDataTable[[#This Row],[Order Date]])/3,0)</f>
        <v>Q4</v>
      </c>
      <c r="E2296" s="4" t="str">
        <f>TEXT(SalesDataTable[[#This Row],[Order Date]],"MMM")</f>
        <v>Nov</v>
      </c>
      <c r="F2296" s="4" t="s">
        <v>20</v>
      </c>
      <c r="G2296" s="4" t="s">
        <v>31</v>
      </c>
      <c r="H2296" s="4" t="s">
        <v>8</v>
      </c>
      <c r="I2296" s="4" t="s">
        <v>16</v>
      </c>
      <c r="J2296" s="4" t="s">
        <v>4</v>
      </c>
      <c r="K2296" s="4" t="s">
        <v>5</v>
      </c>
      <c r="L2296" s="9">
        <v>10</v>
      </c>
      <c r="M2296" s="6">
        <v>81.48</v>
      </c>
      <c r="N2296" s="7">
        <v>0.05</v>
      </c>
      <c r="O2296" s="6">
        <v>43.7</v>
      </c>
      <c r="P2296" s="6">
        <f t="shared" si="140"/>
        <v>774.06000000000006</v>
      </c>
      <c r="Q2296" s="6">
        <f t="shared" si="141"/>
        <v>437</v>
      </c>
      <c r="R2296" s="6">
        <f t="shared" si="142"/>
        <v>337.06000000000006</v>
      </c>
      <c r="S2296" s="8">
        <f t="shared" si="143"/>
        <v>0.43544428080510561</v>
      </c>
      <c r="T2296" s="5">
        <f>YEAR(SalesDataTable[[#This Row],[Order Date]])</f>
        <v>2026</v>
      </c>
    </row>
    <row r="2297" spans="1:20" ht="15.6">
      <c r="A2297" s="2">
        <v>3735</v>
      </c>
      <c r="B2297" s="3">
        <v>46333</v>
      </c>
      <c r="C2297" s="13">
        <f>YEAR(SalesDataTable[[#This Row],[Order Date]])</f>
        <v>2026</v>
      </c>
      <c r="D2297" s="4" t="str">
        <f>"Q"&amp;ROUNDUP(MONTH(SalesDataTable[[#This Row],[Order Date]])/3,0)</f>
        <v>Q4</v>
      </c>
      <c r="E2297" s="4" t="str">
        <f>TEXT(SalesDataTable[[#This Row],[Order Date]],"MMM")</f>
        <v>Nov</v>
      </c>
      <c r="F2297" s="4" t="s">
        <v>20</v>
      </c>
      <c r="G2297" s="4" t="s">
        <v>33</v>
      </c>
      <c r="H2297" s="4" t="s">
        <v>19</v>
      </c>
      <c r="I2297" s="4" t="s">
        <v>3</v>
      </c>
      <c r="J2297" s="4" t="s">
        <v>14</v>
      </c>
      <c r="K2297" s="4" t="s">
        <v>48</v>
      </c>
      <c r="L2297" s="9">
        <v>2</v>
      </c>
      <c r="M2297" s="6">
        <v>163.58000000000001</v>
      </c>
      <c r="N2297" s="7">
        <v>0.1</v>
      </c>
      <c r="O2297" s="6">
        <v>88.14</v>
      </c>
      <c r="P2297" s="6">
        <f t="shared" si="140"/>
        <v>294.44400000000002</v>
      </c>
      <c r="Q2297" s="6">
        <f t="shared" si="141"/>
        <v>176.28</v>
      </c>
      <c r="R2297" s="6">
        <f t="shared" si="142"/>
        <v>118.16400000000002</v>
      </c>
      <c r="S2297" s="8">
        <f t="shared" si="143"/>
        <v>0.40131230386762851</v>
      </c>
      <c r="T2297" s="5">
        <f>YEAR(SalesDataTable[[#This Row],[Order Date]])</f>
        <v>2026</v>
      </c>
    </row>
    <row r="2298" spans="1:20" ht="15.6">
      <c r="A2298" s="2">
        <v>4460</v>
      </c>
      <c r="B2298" s="3">
        <v>46333</v>
      </c>
      <c r="C2298" s="13">
        <f>YEAR(SalesDataTable[[#This Row],[Order Date]])</f>
        <v>2026</v>
      </c>
      <c r="D2298" s="4" t="str">
        <f>"Q"&amp;ROUNDUP(MONTH(SalesDataTable[[#This Row],[Order Date]])/3,0)</f>
        <v>Q4</v>
      </c>
      <c r="E2298" s="4" t="str">
        <f>TEXT(SalesDataTable[[#This Row],[Order Date]],"MMM")</f>
        <v>Nov</v>
      </c>
      <c r="F2298" s="4" t="s">
        <v>0</v>
      </c>
      <c r="G2298" s="4" t="s">
        <v>36</v>
      </c>
      <c r="H2298" s="4" t="s">
        <v>19</v>
      </c>
      <c r="I2298" s="4" t="s">
        <v>3</v>
      </c>
      <c r="J2298" s="4" t="s">
        <v>9</v>
      </c>
      <c r="K2298" s="4" t="s">
        <v>46</v>
      </c>
      <c r="L2298" s="9">
        <v>2</v>
      </c>
      <c r="M2298" s="6">
        <v>71.88</v>
      </c>
      <c r="N2298" s="7">
        <v>0.15</v>
      </c>
      <c r="O2298" s="6">
        <v>31.65</v>
      </c>
      <c r="P2298" s="6">
        <f t="shared" si="140"/>
        <v>122.19599999999998</v>
      </c>
      <c r="Q2298" s="6">
        <f t="shared" si="141"/>
        <v>63.3</v>
      </c>
      <c r="R2298" s="6">
        <f t="shared" si="142"/>
        <v>58.895999999999987</v>
      </c>
      <c r="S2298" s="8">
        <f t="shared" si="143"/>
        <v>0.48197977020524396</v>
      </c>
      <c r="T2298" s="5">
        <f>YEAR(SalesDataTable[[#This Row],[Order Date]])</f>
        <v>2026</v>
      </c>
    </row>
    <row r="2299" spans="1:20" ht="15.6">
      <c r="A2299" s="2">
        <v>319</v>
      </c>
      <c r="B2299" s="3">
        <v>46334</v>
      </c>
      <c r="C2299" s="13">
        <f>YEAR(SalesDataTable[[#This Row],[Order Date]])</f>
        <v>2026</v>
      </c>
      <c r="D2299" s="4" t="str">
        <f>"Q"&amp;ROUNDUP(MONTH(SalesDataTable[[#This Row],[Order Date]])/3,0)</f>
        <v>Q4</v>
      </c>
      <c r="E2299" s="4" t="str">
        <f>TEXT(SalesDataTable[[#This Row],[Order Date]],"MMM")</f>
        <v>Nov</v>
      </c>
      <c r="F2299" s="4" t="s">
        <v>20</v>
      </c>
      <c r="G2299" s="4" t="s">
        <v>33</v>
      </c>
      <c r="H2299" s="4" t="s">
        <v>2</v>
      </c>
      <c r="I2299" s="4" t="s">
        <v>3</v>
      </c>
      <c r="J2299" s="4" t="s">
        <v>14</v>
      </c>
      <c r="K2299" s="4" t="s">
        <v>15</v>
      </c>
      <c r="L2299" s="9">
        <v>2</v>
      </c>
      <c r="M2299" s="6">
        <v>36.299999999999997</v>
      </c>
      <c r="N2299" s="7">
        <v>0.15</v>
      </c>
      <c r="O2299" s="6">
        <v>13.38</v>
      </c>
      <c r="P2299" s="6">
        <f t="shared" si="140"/>
        <v>61.709999999999994</v>
      </c>
      <c r="Q2299" s="6">
        <f t="shared" si="141"/>
        <v>26.76</v>
      </c>
      <c r="R2299" s="6">
        <f t="shared" si="142"/>
        <v>34.949999999999989</v>
      </c>
      <c r="S2299" s="8">
        <f t="shared" si="143"/>
        <v>0.56635877491492448</v>
      </c>
      <c r="T2299" s="5">
        <f>YEAR(SalesDataTable[[#This Row],[Order Date]])</f>
        <v>2026</v>
      </c>
    </row>
    <row r="2300" spans="1:20" ht="15.6">
      <c r="A2300" s="2">
        <v>595</v>
      </c>
      <c r="B2300" s="3">
        <v>46334</v>
      </c>
      <c r="C2300" s="13">
        <f>YEAR(SalesDataTable[[#This Row],[Order Date]])</f>
        <v>2026</v>
      </c>
      <c r="D2300" s="4" t="str">
        <f>"Q"&amp;ROUNDUP(MONTH(SalesDataTable[[#This Row],[Order Date]])/3,0)</f>
        <v>Q4</v>
      </c>
      <c r="E2300" s="4" t="str">
        <f>TEXT(SalesDataTable[[#This Row],[Order Date]],"MMM")</f>
        <v>Nov</v>
      </c>
      <c r="F2300" s="4" t="s">
        <v>6</v>
      </c>
      <c r="G2300" s="4" t="s">
        <v>43</v>
      </c>
      <c r="H2300" s="4" t="s">
        <v>2</v>
      </c>
      <c r="I2300" s="4" t="s">
        <v>13</v>
      </c>
      <c r="J2300" s="4" t="s">
        <v>34</v>
      </c>
      <c r="K2300" s="4" t="s">
        <v>42</v>
      </c>
      <c r="L2300" s="9">
        <v>2</v>
      </c>
      <c r="M2300" s="6">
        <v>36.159999999999997</v>
      </c>
      <c r="N2300" s="7">
        <v>0.1</v>
      </c>
      <c r="O2300" s="6">
        <v>13.79</v>
      </c>
      <c r="P2300" s="6">
        <f t="shared" si="140"/>
        <v>65.087999999999994</v>
      </c>
      <c r="Q2300" s="6">
        <f t="shared" si="141"/>
        <v>27.58</v>
      </c>
      <c r="R2300" s="6">
        <f t="shared" si="142"/>
        <v>37.507999999999996</v>
      </c>
      <c r="S2300" s="8">
        <f t="shared" si="143"/>
        <v>0.57626597836774829</v>
      </c>
      <c r="T2300" s="5">
        <f>YEAR(SalesDataTable[[#This Row],[Order Date]])</f>
        <v>2026</v>
      </c>
    </row>
    <row r="2301" spans="1:20" ht="15.6">
      <c r="A2301" s="2">
        <v>1623</v>
      </c>
      <c r="B2301" s="3">
        <v>46334</v>
      </c>
      <c r="C2301" s="13">
        <f>YEAR(SalesDataTable[[#This Row],[Order Date]])</f>
        <v>2026</v>
      </c>
      <c r="D2301" s="4" t="str">
        <f>"Q"&amp;ROUNDUP(MONTH(SalesDataTable[[#This Row],[Order Date]])/3,0)</f>
        <v>Q4</v>
      </c>
      <c r="E2301" s="4" t="str">
        <f>TEXT(SalesDataTable[[#This Row],[Order Date]],"MMM")</f>
        <v>Nov</v>
      </c>
      <c r="F2301" s="4" t="s">
        <v>11</v>
      </c>
      <c r="G2301" s="4" t="s">
        <v>25</v>
      </c>
      <c r="H2301" s="4" t="s">
        <v>2</v>
      </c>
      <c r="I2301" s="4" t="s">
        <v>3</v>
      </c>
      <c r="J2301" s="4" t="s">
        <v>14</v>
      </c>
      <c r="K2301" s="4" t="s">
        <v>15</v>
      </c>
      <c r="L2301" s="9">
        <v>2</v>
      </c>
      <c r="M2301" s="6">
        <v>35.49</v>
      </c>
      <c r="N2301" s="7">
        <v>0.1</v>
      </c>
      <c r="O2301" s="6">
        <v>13.78</v>
      </c>
      <c r="P2301" s="6">
        <f t="shared" si="140"/>
        <v>63.882000000000005</v>
      </c>
      <c r="Q2301" s="6">
        <f t="shared" si="141"/>
        <v>27.56</v>
      </c>
      <c r="R2301" s="6">
        <f t="shared" si="142"/>
        <v>36.322000000000003</v>
      </c>
      <c r="S2301" s="8">
        <f t="shared" si="143"/>
        <v>0.56857956857956859</v>
      </c>
      <c r="T2301" s="5">
        <f>YEAR(SalesDataTable[[#This Row],[Order Date]])</f>
        <v>2026</v>
      </c>
    </row>
    <row r="2302" spans="1:20" ht="15.6">
      <c r="A2302" s="2">
        <v>2638</v>
      </c>
      <c r="B2302" s="3">
        <v>46334</v>
      </c>
      <c r="C2302" s="13">
        <f>YEAR(SalesDataTable[[#This Row],[Order Date]])</f>
        <v>2026</v>
      </c>
      <c r="D2302" s="4" t="str">
        <f>"Q"&amp;ROUNDUP(MONTH(SalesDataTable[[#This Row],[Order Date]])/3,0)</f>
        <v>Q4</v>
      </c>
      <c r="E2302" s="4" t="str">
        <f>TEXT(SalesDataTable[[#This Row],[Order Date]],"MMM")</f>
        <v>Nov</v>
      </c>
      <c r="F2302" s="4" t="s">
        <v>0</v>
      </c>
      <c r="G2302" s="4" t="s">
        <v>36</v>
      </c>
      <c r="H2302" s="4" t="s">
        <v>2</v>
      </c>
      <c r="I2302" s="4" t="s">
        <v>13</v>
      </c>
      <c r="J2302" s="4" t="s">
        <v>9</v>
      </c>
      <c r="K2302" s="4" t="s">
        <v>46</v>
      </c>
      <c r="L2302" s="9">
        <v>1</v>
      </c>
      <c r="M2302" s="6">
        <v>69.760000000000005</v>
      </c>
      <c r="N2302" s="7">
        <v>0.15</v>
      </c>
      <c r="O2302" s="6">
        <v>32.39</v>
      </c>
      <c r="P2302" s="6">
        <f t="shared" si="140"/>
        <v>59.295999999999999</v>
      </c>
      <c r="Q2302" s="6">
        <f t="shared" si="141"/>
        <v>32.39</v>
      </c>
      <c r="R2302" s="6">
        <f t="shared" si="142"/>
        <v>26.905999999999999</v>
      </c>
      <c r="S2302" s="8">
        <f t="shared" si="143"/>
        <v>0.45375742039935241</v>
      </c>
      <c r="T2302" s="5">
        <f>YEAR(SalesDataTable[[#This Row],[Order Date]])</f>
        <v>2026</v>
      </c>
    </row>
    <row r="2303" spans="1:20" ht="15.6">
      <c r="A2303" s="2">
        <v>2666</v>
      </c>
      <c r="B2303" s="3">
        <v>46334</v>
      </c>
      <c r="C2303" s="13">
        <f>YEAR(SalesDataTable[[#This Row],[Order Date]])</f>
        <v>2026</v>
      </c>
      <c r="D2303" s="4" t="str">
        <f>"Q"&amp;ROUNDUP(MONTH(SalesDataTable[[#This Row],[Order Date]])/3,0)</f>
        <v>Q4</v>
      </c>
      <c r="E2303" s="4" t="str">
        <f>TEXT(SalesDataTable[[#This Row],[Order Date]],"MMM")</f>
        <v>Nov</v>
      </c>
      <c r="F2303" s="4" t="s">
        <v>6</v>
      </c>
      <c r="G2303" s="4" t="s">
        <v>43</v>
      </c>
      <c r="H2303" s="4" t="s">
        <v>19</v>
      </c>
      <c r="I2303" s="4" t="s">
        <v>16</v>
      </c>
      <c r="J2303" s="4" t="s">
        <v>23</v>
      </c>
      <c r="K2303" s="4" t="s">
        <v>40</v>
      </c>
      <c r="L2303" s="9">
        <v>6</v>
      </c>
      <c r="M2303" s="6">
        <v>81.37</v>
      </c>
      <c r="N2303" s="7">
        <v>0</v>
      </c>
      <c r="O2303" s="6">
        <v>39.5</v>
      </c>
      <c r="P2303" s="6">
        <f t="shared" si="140"/>
        <v>488.22</v>
      </c>
      <c r="Q2303" s="6">
        <f t="shared" si="141"/>
        <v>237</v>
      </c>
      <c r="R2303" s="6">
        <f t="shared" si="142"/>
        <v>251.22000000000003</v>
      </c>
      <c r="S2303" s="8">
        <f t="shared" si="143"/>
        <v>0.5145631067961165</v>
      </c>
      <c r="T2303" s="5">
        <f>YEAR(SalesDataTable[[#This Row],[Order Date]])</f>
        <v>2026</v>
      </c>
    </row>
    <row r="2304" spans="1:20" ht="15.6">
      <c r="A2304" s="2">
        <v>3505</v>
      </c>
      <c r="B2304" s="3">
        <v>46334</v>
      </c>
      <c r="C2304" s="13">
        <f>YEAR(SalesDataTable[[#This Row],[Order Date]])</f>
        <v>2026</v>
      </c>
      <c r="D2304" s="4" t="str">
        <f>"Q"&amp;ROUNDUP(MONTH(SalesDataTable[[#This Row],[Order Date]])/3,0)</f>
        <v>Q4</v>
      </c>
      <c r="E2304" s="4" t="str">
        <f>TEXT(SalesDataTable[[#This Row],[Order Date]],"MMM")</f>
        <v>Nov</v>
      </c>
      <c r="F2304" s="4" t="s">
        <v>6</v>
      </c>
      <c r="G2304" s="4" t="s">
        <v>43</v>
      </c>
      <c r="H2304" s="4" t="s">
        <v>8</v>
      </c>
      <c r="I2304" s="4" t="s">
        <v>3</v>
      </c>
      <c r="J2304" s="4" t="s">
        <v>4</v>
      </c>
      <c r="K2304" s="4" t="s">
        <v>5</v>
      </c>
      <c r="L2304" s="9">
        <v>5</v>
      </c>
      <c r="M2304" s="6">
        <v>82.82</v>
      </c>
      <c r="N2304" s="7">
        <v>0.15</v>
      </c>
      <c r="O2304" s="6">
        <v>43.8</v>
      </c>
      <c r="P2304" s="6">
        <f t="shared" si="140"/>
        <v>351.98499999999996</v>
      </c>
      <c r="Q2304" s="6">
        <f t="shared" si="141"/>
        <v>219</v>
      </c>
      <c r="R2304" s="6">
        <f t="shared" si="142"/>
        <v>132.98499999999996</v>
      </c>
      <c r="S2304" s="8">
        <f t="shared" si="143"/>
        <v>0.37781439549980816</v>
      </c>
      <c r="T2304" s="5">
        <f>YEAR(SalesDataTable[[#This Row],[Order Date]])</f>
        <v>2026</v>
      </c>
    </row>
    <row r="2305" spans="1:20" ht="15.6">
      <c r="A2305" s="2">
        <v>3626</v>
      </c>
      <c r="B2305" s="3">
        <v>46334</v>
      </c>
      <c r="C2305" s="13">
        <f>YEAR(SalesDataTable[[#This Row],[Order Date]])</f>
        <v>2026</v>
      </c>
      <c r="D2305" s="4" t="str">
        <f>"Q"&amp;ROUNDUP(MONTH(SalesDataTable[[#This Row],[Order Date]])/3,0)</f>
        <v>Q4</v>
      </c>
      <c r="E2305" s="4" t="str">
        <f>TEXT(SalesDataTable[[#This Row],[Order Date]],"MMM")</f>
        <v>Nov</v>
      </c>
      <c r="F2305" s="4" t="s">
        <v>20</v>
      </c>
      <c r="G2305" s="4" t="s">
        <v>47</v>
      </c>
      <c r="H2305" s="4" t="s">
        <v>8</v>
      </c>
      <c r="I2305" s="4" t="s">
        <v>16</v>
      </c>
      <c r="J2305" s="4" t="s">
        <v>4</v>
      </c>
      <c r="K2305" s="4" t="s">
        <v>22</v>
      </c>
      <c r="L2305" s="9">
        <v>15</v>
      </c>
      <c r="M2305" s="6">
        <v>51.05</v>
      </c>
      <c r="N2305" s="7">
        <v>0.1</v>
      </c>
      <c r="O2305" s="6">
        <v>21.95</v>
      </c>
      <c r="P2305" s="6">
        <f t="shared" si="140"/>
        <v>689.17500000000007</v>
      </c>
      <c r="Q2305" s="6">
        <f t="shared" si="141"/>
        <v>329.25</v>
      </c>
      <c r="R2305" s="6">
        <f t="shared" si="142"/>
        <v>359.92500000000007</v>
      </c>
      <c r="S2305" s="8">
        <f t="shared" si="143"/>
        <v>0.52225486995320491</v>
      </c>
      <c r="T2305" s="5">
        <f>YEAR(SalesDataTable[[#This Row],[Order Date]])</f>
        <v>2026</v>
      </c>
    </row>
    <row r="2306" spans="1:20" ht="15.6">
      <c r="A2306" s="2">
        <v>3801</v>
      </c>
      <c r="B2306" s="3">
        <v>46334</v>
      </c>
      <c r="C2306" s="13">
        <f>YEAR(SalesDataTable[[#This Row],[Order Date]])</f>
        <v>2026</v>
      </c>
      <c r="D2306" s="4" t="str">
        <f>"Q"&amp;ROUNDUP(MONTH(SalesDataTable[[#This Row],[Order Date]])/3,0)</f>
        <v>Q4</v>
      </c>
      <c r="E2306" s="4" t="str">
        <f>TEXT(SalesDataTable[[#This Row],[Order Date]],"MMM")</f>
        <v>Nov</v>
      </c>
      <c r="F2306" s="4" t="s">
        <v>0</v>
      </c>
      <c r="G2306" s="4" t="s">
        <v>50</v>
      </c>
      <c r="H2306" s="4" t="s">
        <v>2</v>
      </c>
      <c r="I2306" s="4" t="s">
        <v>3</v>
      </c>
      <c r="J2306" s="4" t="s">
        <v>4</v>
      </c>
      <c r="K2306" s="4" t="s">
        <v>30</v>
      </c>
      <c r="L2306" s="9">
        <v>3</v>
      </c>
      <c r="M2306" s="6">
        <v>101.68</v>
      </c>
      <c r="N2306" s="7">
        <v>0.1</v>
      </c>
      <c r="O2306" s="6">
        <v>51.9</v>
      </c>
      <c r="P2306" s="6">
        <f t="shared" ref="P2306:P2369" si="144">L2306*M2306*(1-N2306)</f>
        <v>274.536</v>
      </c>
      <c r="Q2306" s="6">
        <f t="shared" ref="Q2306:Q2369" si="145">L2306*O2306</f>
        <v>155.69999999999999</v>
      </c>
      <c r="R2306" s="6">
        <f t="shared" ref="R2306:R2369" si="146">P2306-Q2306</f>
        <v>118.83600000000001</v>
      </c>
      <c r="S2306" s="8">
        <f t="shared" ref="S2306:S2369" si="147">IFERROR(R2306/P2306,0)</f>
        <v>0.43286126409651199</v>
      </c>
      <c r="T2306" s="5">
        <f>YEAR(SalesDataTable[[#This Row],[Order Date]])</f>
        <v>2026</v>
      </c>
    </row>
    <row r="2307" spans="1:20" ht="15.6">
      <c r="A2307" s="2">
        <v>4685</v>
      </c>
      <c r="B2307" s="3">
        <v>46334</v>
      </c>
      <c r="C2307" s="13">
        <f>YEAR(SalesDataTable[[#This Row],[Order Date]])</f>
        <v>2026</v>
      </c>
      <c r="D2307" s="4" t="str">
        <f>"Q"&amp;ROUNDUP(MONTH(SalesDataTable[[#This Row],[Order Date]])/3,0)</f>
        <v>Q4</v>
      </c>
      <c r="E2307" s="4" t="str">
        <f>TEXT(SalesDataTable[[#This Row],[Order Date]],"MMM")</f>
        <v>Nov</v>
      </c>
      <c r="F2307" s="4" t="s">
        <v>20</v>
      </c>
      <c r="G2307" s="4" t="s">
        <v>47</v>
      </c>
      <c r="H2307" s="4" t="s">
        <v>8</v>
      </c>
      <c r="I2307" s="4" t="s">
        <v>16</v>
      </c>
      <c r="J2307" s="4" t="s">
        <v>23</v>
      </c>
      <c r="K2307" s="4" t="s">
        <v>40</v>
      </c>
      <c r="L2307" s="9">
        <v>6</v>
      </c>
      <c r="M2307" s="6">
        <v>80.83</v>
      </c>
      <c r="N2307" s="7">
        <v>0.15</v>
      </c>
      <c r="O2307" s="6">
        <v>39.32</v>
      </c>
      <c r="P2307" s="6">
        <f t="shared" si="144"/>
        <v>412.233</v>
      </c>
      <c r="Q2307" s="6">
        <f t="shared" si="145"/>
        <v>235.92000000000002</v>
      </c>
      <c r="R2307" s="6">
        <f t="shared" si="146"/>
        <v>176.31299999999999</v>
      </c>
      <c r="S2307" s="8">
        <f t="shared" si="147"/>
        <v>0.42770229457612563</v>
      </c>
      <c r="T2307" s="5">
        <f>YEAR(SalesDataTable[[#This Row],[Order Date]])</f>
        <v>2026</v>
      </c>
    </row>
    <row r="2308" spans="1:20" ht="15.6">
      <c r="A2308" s="2">
        <v>4843</v>
      </c>
      <c r="B2308" s="3">
        <v>46334</v>
      </c>
      <c r="C2308" s="13">
        <f>YEAR(SalesDataTable[[#This Row],[Order Date]])</f>
        <v>2026</v>
      </c>
      <c r="D2308" s="4" t="str">
        <f>"Q"&amp;ROUNDUP(MONTH(SalesDataTable[[#This Row],[Order Date]])/3,0)</f>
        <v>Q4</v>
      </c>
      <c r="E2308" s="4" t="str">
        <f>TEXT(SalesDataTable[[#This Row],[Order Date]],"MMM")</f>
        <v>Nov</v>
      </c>
      <c r="F2308" s="4" t="s">
        <v>6</v>
      </c>
      <c r="G2308" s="4" t="s">
        <v>43</v>
      </c>
      <c r="H2308" s="4" t="s">
        <v>2</v>
      </c>
      <c r="I2308" s="4" t="s">
        <v>13</v>
      </c>
      <c r="J2308" s="4" t="s">
        <v>23</v>
      </c>
      <c r="K2308" s="4" t="s">
        <v>51</v>
      </c>
      <c r="L2308" s="9">
        <v>6</v>
      </c>
      <c r="M2308" s="6">
        <v>123.67</v>
      </c>
      <c r="N2308" s="7">
        <v>0.15</v>
      </c>
      <c r="O2308" s="6">
        <v>60.55</v>
      </c>
      <c r="P2308" s="6">
        <f t="shared" si="144"/>
        <v>630.71699999999998</v>
      </c>
      <c r="Q2308" s="6">
        <f t="shared" si="145"/>
        <v>363.29999999999995</v>
      </c>
      <c r="R2308" s="6">
        <f t="shared" si="146"/>
        <v>267.41700000000003</v>
      </c>
      <c r="S2308" s="8">
        <f t="shared" si="147"/>
        <v>0.42398888883603902</v>
      </c>
      <c r="T2308" s="5">
        <f>YEAR(SalesDataTable[[#This Row],[Order Date]])</f>
        <v>2026</v>
      </c>
    </row>
    <row r="2309" spans="1:20" ht="15.6">
      <c r="A2309" s="2">
        <v>4890</v>
      </c>
      <c r="B2309" s="3">
        <v>46334</v>
      </c>
      <c r="C2309" s="13">
        <f>YEAR(SalesDataTable[[#This Row],[Order Date]])</f>
        <v>2026</v>
      </c>
      <c r="D2309" s="4" t="str">
        <f>"Q"&amp;ROUNDUP(MONTH(SalesDataTable[[#This Row],[Order Date]])/3,0)</f>
        <v>Q4</v>
      </c>
      <c r="E2309" s="4" t="str">
        <f>TEXT(SalesDataTable[[#This Row],[Order Date]],"MMM")</f>
        <v>Nov</v>
      </c>
      <c r="F2309" s="4" t="s">
        <v>0</v>
      </c>
      <c r="G2309" s="4" t="s">
        <v>50</v>
      </c>
      <c r="H2309" s="4" t="s">
        <v>2</v>
      </c>
      <c r="I2309" s="4" t="s">
        <v>13</v>
      </c>
      <c r="J2309" s="4" t="s">
        <v>9</v>
      </c>
      <c r="K2309" s="4" t="s">
        <v>10</v>
      </c>
      <c r="L2309" s="9">
        <v>2</v>
      </c>
      <c r="M2309" s="6">
        <v>93.16</v>
      </c>
      <c r="N2309" s="7">
        <v>0.1</v>
      </c>
      <c r="O2309" s="6">
        <v>44.19</v>
      </c>
      <c r="P2309" s="6">
        <f t="shared" si="144"/>
        <v>167.68799999999999</v>
      </c>
      <c r="Q2309" s="6">
        <f t="shared" si="145"/>
        <v>88.38</v>
      </c>
      <c r="R2309" s="6">
        <f t="shared" si="146"/>
        <v>79.307999999999993</v>
      </c>
      <c r="S2309" s="8">
        <f t="shared" si="147"/>
        <v>0.47294976384714471</v>
      </c>
      <c r="T2309" s="5">
        <f>YEAR(SalesDataTable[[#This Row],[Order Date]])</f>
        <v>2026</v>
      </c>
    </row>
    <row r="2310" spans="1:20" ht="15.6">
      <c r="A2310" s="2">
        <v>4913</v>
      </c>
      <c r="B2310" s="3">
        <v>46334</v>
      </c>
      <c r="C2310" s="13">
        <f>YEAR(SalesDataTable[[#This Row],[Order Date]])</f>
        <v>2026</v>
      </c>
      <c r="D2310" s="4" t="str">
        <f>"Q"&amp;ROUNDUP(MONTH(SalesDataTable[[#This Row],[Order Date]])/3,0)</f>
        <v>Q4</v>
      </c>
      <c r="E2310" s="4" t="str">
        <f>TEXT(SalesDataTable[[#This Row],[Order Date]],"MMM")</f>
        <v>Nov</v>
      </c>
      <c r="F2310" s="4" t="s">
        <v>11</v>
      </c>
      <c r="G2310" s="4" t="s">
        <v>12</v>
      </c>
      <c r="H2310" s="4" t="s">
        <v>28</v>
      </c>
      <c r="I2310" s="4" t="s">
        <v>13</v>
      </c>
      <c r="J2310" s="4" t="s">
        <v>4</v>
      </c>
      <c r="K2310" s="4" t="s">
        <v>5</v>
      </c>
      <c r="L2310" s="9">
        <v>1</v>
      </c>
      <c r="M2310" s="6">
        <v>83.79</v>
      </c>
      <c r="N2310" s="7">
        <v>0.1</v>
      </c>
      <c r="O2310" s="6">
        <v>42.8</v>
      </c>
      <c r="P2310" s="6">
        <f t="shared" si="144"/>
        <v>75.411000000000001</v>
      </c>
      <c r="Q2310" s="6">
        <f t="shared" si="145"/>
        <v>42.8</v>
      </c>
      <c r="R2310" s="6">
        <f t="shared" si="146"/>
        <v>32.611000000000004</v>
      </c>
      <c r="S2310" s="8">
        <f t="shared" si="147"/>
        <v>0.43244354271923197</v>
      </c>
      <c r="T2310" s="5">
        <f>YEAR(SalesDataTable[[#This Row],[Order Date]])</f>
        <v>2026</v>
      </c>
    </row>
    <row r="2311" spans="1:20" ht="15.6">
      <c r="A2311" s="2">
        <v>5079</v>
      </c>
      <c r="B2311" s="3">
        <v>46334</v>
      </c>
      <c r="C2311" s="13">
        <f>YEAR(SalesDataTable[[#This Row],[Order Date]])</f>
        <v>2026</v>
      </c>
      <c r="D2311" s="4" t="str">
        <f>"Q"&amp;ROUNDUP(MONTH(SalesDataTable[[#This Row],[Order Date]])/3,0)</f>
        <v>Q4</v>
      </c>
      <c r="E2311" s="4" t="str">
        <f>TEXT(SalesDataTable[[#This Row],[Order Date]],"MMM")</f>
        <v>Nov</v>
      </c>
      <c r="F2311" s="4" t="s">
        <v>11</v>
      </c>
      <c r="G2311" s="4" t="s">
        <v>52</v>
      </c>
      <c r="H2311" s="4" t="s">
        <v>2</v>
      </c>
      <c r="I2311" s="4" t="s">
        <v>13</v>
      </c>
      <c r="J2311" s="4" t="s">
        <v>34</v>
      </c>
      <c r="K2311" s="4" t="s">
        <v>38</v>
      </c>
      <c r="L2311" s="9">
        <v>1</v>
      </c>
      <c r="M2311" s="6">
        <v>120.98</v>
      </c>
      <c r="N2311" s="7">
        <v>0.1</v>
      </c>
      <c r="O2311" s="6">
        <v>70.59</v>
      </c>
      <c r="P2311" s="6">
        <f t="shared" si="144"/>
        <v>108.88200000000001</v>
      </c>
      <c r="Q2311" s="6">
        <f t="shared" si="145"/>
        <v>70.59</v>
      </c>
      <c r="R2311" s="6">
        <f t="shared" si="146"/>
        <v>38.292000000000002</v>
      </c>
      <c r="S2311" s="8">
        <f t="shared" si="147"/>
        <v>0.35168347385242738</v>
      </c>
      <c r="T2311" s="5">
        <f>YEAR(SalesDataTable[[#This Row],[Order Date]])</f>
        <v>2026</v>
      </c>
    </row>
    <row r="2312" spans="1:20" ht="15.6">
      <c r="A2312" s="2">
        <v>366</v>
      </c>
      <c r="B2312" s="3">
        <v>46335</v>
      </c>
      <c r="C2312" s="13">
        <f>YEAR(SalesDataTable[[#This Row],[Order Date]])</f>
        <v>2026</v>
      </c>
      <c r="D2312" s="4" t="str">
        <f>"Q"&amp;ROUNDUP(MONTH(SalesDataTable[[#This Row],[Order Date]])/3,0)</f>
        <v>Q4</v>
      </c>
      <c r="E2312" s="4" t="str">
        <f>TEXT(SalesDataTable[[#This Row],[Order Date]],"MMM")</f>
        <v>Nov</v>
      </c>
      <c r="F2312" s="4" t="s">
        <v>20</v>
      </c>
      <c r="G2312" s="4" t="s">
        <v>47</v>
      </c>
      <c r="H2312" s="4" t="s">
        <v>19</v>
      </c>
      <c r="I2312" s="4" t="s">
        <v>3</v>
      </c>
      <c r="J2312" s="4" t="s">
        <v>9</v>
      </c>
      <c r="K2312" s="4" t="s">
        <v>37</v>
      </c>
      <c r="L2312" s="9">
        <v>1</v>
      </c>
      <c r="M2312" s="6">
        <v>152.05000000000001</v>
      </c>
      <c r="N2312" s="7">
        <v>0.15</v>
      </c>
      <c r="O2312" s="6">
        <v>80.56</v>
      </c>
      <c r="P2312" s="6">
        <f t="shared" si="144"/>
        <v>129.24250000000001</v>
      </c>
      <c r="Q2312" s="6">
        <f t="shared" si="145"/>
        <v>80.56</v>
      </c>
      <c r="R2312" s="6">
        <f t="shared" si="146"/>
        <v>48.682500000000005</v>
      </c>
      <c r="S2312" s="8">
        <f t="shared" si="147"/>
        <v>0.37667562914675901</v>
      </c>
      <c r="T2312" s="5">
        <f>YEAR(SalesDataTable[[#This Row],[Order Date]])</f>
        <v>2026</v>
      </c>
    </row>
    <row r="2313" spans="1:20" ht="15.6">
      <c r="A2313" s="2">
        <v>567</v>
      </c>
      <c r="B2313" s="3">
        <v>46335</v>
      </c>
      <c r="C2313" s="13">
        <f>YEAR(SalesDataTable[[#This Row],[Order Date]])</f>
        <v>2026</v>
      </c>
      <c r="D2313" s="4" t="str">
        <f>"Q"&amp;ROUNDUP(MONTH(SalesDataTable[[#This Row],[Order Date]])/3,0)</f>
        <v>Q4</v>
      </c>
      <c r="E2313" s="4" t="str">
        <f>TEXT(SalesDataTable[[#This Row],[Order Date]],"MMM")</f>
        <v>Nov</v>
      </c>
      <c r="F2313" s="4" t="s">
        <v>0</v>
      </c>
      <c r="G2313" s="4" t="s">
        <v>36</v>
      </c>
      <c r="H2313" s="4" t="s">
        <v>19</v>
      </c>
      <c r="I2313" s="4" t="s">
        <v>13</v>
      </c>
      <c r="J2313" s="4" t="s">
        <v>14</v>
      </c>
      <c r="K2313" s="4" t="s">
        <v>15</v>
      </c>
      <c r="L2313" s="9">
        <v>3</v>
      </c>
      <c r="M2313" s="6">
        <v>36.14</v>
      </c>
      <c r="N2313" s="7">
        <v>0.1</v>
      </c>
      <c r="O2313" s="6">
        <v>13.23</v>
      </c>
      <c r="P2313" s="6">
        <f t="shared" si="144"/>
        <v>97.578000000000003</v>
      </c>
      <c r="Q2313" s="6">
        <f t="shared" si="145"/>
        <v>39.69</v>
      </c>
      <c r="R2313" s="6">
        <f t="shared" si="146"/>
        <v>57.888000000000005</v>
      </c>
      <c r="S2313" s="8">
        <f t="shared" si="147"/>
        <v>0.59324847814056447</v>
      </c>
      <c r="T2313" s="5">
        <f>YEAR(SalesDataTable[[#This Row],[Order Date]])</f>
        <v>2026</v>
      </c>
    </row>
    <row r="2314" spans="1:20" ht="15.6">
      <c r="A2314" s="2">
        <v>1051</v>
      </c>
      <c r="B2314" s="3">
        <v>46335</v>
      </c>
      <c r="C2314" s="13">
        <f>YEAR(SalesDataTable[[#This Row],[Order Date]])</f>
        <v>2026</v>
      </c>
      <c r="D2314" s="4" t="str">
        <f>"Q"&amp;ROUNDUP(MONTH(SalesDataTable[[#This Row],[Order Date]])/3,0)</f>
        <v>Q4</v>
      </c>
      <c r="E2314" s="4" t="str">
        <f>TEXT(SalesDataTable[[#This Row],[Order Date]],"MMM")</f>
        <v>Nov</v>
      </c>
      <c r="F2314" s="4" t="s">
        <v>20</v>
      </c>
      <c r="G2314" s="4" t="s">
        <v>47</v>
      </c>
      <c r="H2314" s="4" t="s">
        <v>8</v>
      </c>
      <c r="I2314" s="4" t="s">
        <v>16</v>
      </c>
      <c r="J2314" s="4" t="s">
        <v>9</v>
      </c>
      <c r="K2314" s="4" t="s">
        <v>10</v>
      </c>
      <c r="L2314" s="9">
        <v>12</v>
      </c>
      <c r="M2314" s="6">
        <v>90.99</v>
      </c>
      <c r="N2314" s="7">
        <v>0.2</v>
      </c>
      <c r="O2314" s="6">
        <v>45.51</v>
      </c>
      <c r="P2314" s="6">
        <f t="shared" si="144"/>
        <v>873.50399999999991</v>
      </c>
      <c r="Q2314" s="6">
        <f t="shared" si="145"/>
        <v>546.12</v>
      </c>
      <c r="R2314" s="6">
        <f t="shared" si="146"/>
        <v>327.3839999999999</v>
      </c>
      <c r="S2314" s="8">
        <f t="shared" si="147"/>
        <v>0.37479393339927458</v>
      </c>
      <c r="T2314" s="5">
        <f>YEAR(SalesDataTable[[#This Row],[Order Date]])</f>
        <v>2026</v>
      </c>
    </row>
    <row r="2315" spans="1:20" ht="15.6">
      <c r="A2315" s="2">
        <v>1934</v>
      </c>
      <c r="B2315" s="3">
        <v>46335</v>
      </c>
      <c r="C2315" s="13">
        <f>YEAR(SalesDataTable[[#This Row],[Order Date]])</f>
        <v>2026</v>
      </c>
      <c r="D2315" s="4" t="str">
        <f>"Q"&amp;ROUNDUP(MONTH(SalesDataTable[[#This Row],[Order Date]])/3,0)</f>
        <v>Q4</v>
      </c>
      <c r="E2315" s="4" t="str">
        <f>TEXT(SalesDataTable[[#This Row],[Order Date]],"MMM")</f>
        <v>Nov</v>
      </c>
      <c r="F2315" s="4" t="s">
        <v>20</v>
      </c>
      <c r="G2315" s="4" t="s">
        <v>47</v>
      </c>
      <c r="H2315" s="4" t="s">
        <v>28</v>
      </c>
      <c r="I2315" s="4" t="s">
        <v>16</v>
      </c>
      <c r="J2315" s="4" t="s">
        <v>4</v>
      </c>
      <c r="K2315" s="4" t="s">
        <v>22</v>
      </c>
      <c r="L2315" s="9">
        <v>1</v>
      </c>
      <c r="M2315" s="6">
        <v>50.55</v>
      </c>
      <c r="N2315" s="7">
        <v>0.05</v>
      </c>
      <c r="O2315" s="6">
        <v>22.09</v>
      </c>
      <c r="P2315" s="6">
        <f t="shared" si="144"/>
        <v>48.022499999999994</v>
      </c>
      <c r="Q2315" s="6">
        <f t="shared" si="145"/>
        <v>22.09</v>
      </c>
      <c r="R2315" s="6">
        <f t="shared" si="146"/>
        <v>25.932499999999994</v>
      </c>
      <c r="S2315" s="8">
        <f t="shared" si="147"/>
        <v>0.54000728825029931</v>
      </c>
      <c r="T2315" s="5">
        <f>YEAR(SalesDataTable[[#This Row],[Order Date]])</f>
        <v>2026</v>
      </c>
    </row>
    <row r="2316" spans="1:20" ht="15.6">
      <c r="A2316" s="2">
        <v>2056</v>
      </c>
      <c r="B2316" s="3">
        <v>46335</v>
      </c>
      <c r="C2316" s="13">
        <f>YEAR(SalesDataTable[[#This Row],[Order Date]])</f>
        <v>2026</v>
      </c>
      <c r="D2316" s="4" t="str">
        <f>"Q"&amp;ROUNDUP(MONTH(SalesDataTable[[#This Row],[Order Date]])/3,0)</f>
        <v>Q4</v>
      </c>
      <c r="E2316" s="4" t="str">
        <f>TEXT(SalesDataTable[[#This Row],[Order Date]],"MMM")</f>
        <v>Nov</v>
      </c>
      <c r="F2316" s="4" t="s">
        <v>0</v>
      </c>
      <c r="G2316" s="4" t="s">
        <v>1</v>
      </c>
      <c r="H2316" s="4" t="s">
        <v>19</v>
      </c>
      <c r="I2316" s="4" t="s">
        <v>13</v>
      </c>
      <c r="J2316" s="4" t="s">
        <v>34</v>
      </c>
      <c r="K2316" s="4" t="s">
        <v>45</v>
      </c>
      <c r="L2316" s="9">
        <v>1</v>
      </c>
      <c r="M2316" s="6">
        <v>51.65</v>
      </c>
      <c r="N2316" s="7">
        <v>0.15</v>
      </c>
      <c r="O2316" s="6">
        <v>21.86</v>
      </c>
      <c r="P2316" s="6">
        <f t="shared" si="144"/>
        <v>43.902499999999996</v>
      </c>
      <c r="Q2316" s="6">
        <f t="shared" si="145"/>
        <v>21.86</v>
      </c>
      <c r="R2316" s="6">
        <f t="shared" si="146"/>
        <v>22.042499999999997</v>
      </c>
      <c r="S2316" s="8">
        <f t="shared" si="147"/>
        <v>0.50207846933545919</v>
      </c>
      <c r="T2316" s="5">
        <f>YEAR(SalesDataTable[[#This Row],[Order Date]])</f>
        <v>2026</v>
      </c>
    </row>
    <row r="2317" spans="1:20" ht="15.6">
      <c r="A2317" s="2">
        <v>2115</v>
      </c>
      <c r="B2317" s="3">
        <v>46335</v>
      </c>
      <c r="C2317" s="13">
        <f>YEAR(SalesDataTable[[#This Row],[Order Date]])</f>
        <v>2026</v>
      </c>
      <c r="D2317" s="4" t="str">
        <f>"Q"&amp;ROUNDUP(MONTH(SalesDataTable[[#This Row],[Order Date]])/3,0)</f>
        <v>Q4</v>
      </c>
      <c r="E2317" s="4" t="str">
        <f>TEXT(SalesDataTable[[#This Row],[Order Date]],"MMM")</f>
        <v>Nov</v>
      </c>
      <c r="F2317" s="4" t="s">
        <v>6</v>
      </c>
      <c r="G2317" s="4" t="s">
        <v>43</v>
      </c>
      <c r="H2317" s="4" t="s">
        <v>2</v>
      </c>
      <c r="I2317" s="4" t="s">
        <v>13</v>
      </c>
      <c r="J2317" s="4" t="s">
        <v>4</v>
      </c>
      <c r="K2317" s="4" t="s">
        <v>5</v>
      </c>
      <c r="L2317" s="9">
        <v>5</v>
      </c>
      <c r="M2317" s="6">
        <v>82.96</v>
      </c>
      <c r="N2317" s="7">
        <v>0</v>
      </c>
      <c r="O2317" s="6">
        <v>43.55</v>
      </c>
      <c r="P2317" s="6">
        <f t="shared" si="144"/>
        <v>414.79999999999995</v>
      </c>
      <c r="Q2317" s="6">
        <f t="shared" si="145"/>
        <v>217.75</v>
      </c>
      <c r="R2317" s="6">
        <f t="shared" si="146"/>
        <v>197.04999999999995</v>
      </c>
      <c r="S2317" s="8">
        <f t="shared" si="147"/>
        <v>0.47504821600771452</v>
      </c>
      <c r="T2317" s="5">
        <f>YEAR(SalesDataTable[[#This Row],[Order Date]])</f>
        <v>2026</v>
      </c>
    </row>
    <row r="2318" spans="1:20" ht="15.6">
      <c r="A2318" s="2">
        <v>2437</v>
      </c>
      <c r="B2318" s="3">
        <v>46335</v>
      </c>
      <c r="C2318" s="13">
        <f>YEAR(SalesDataTable[[#This Row],[Order Date]])</f>
        <v>2026</v>
      </c>
      <c r="D2318" s="4" t="str">
        <f>"Q"&amp;ROUNDUP(MONTH(SalesDataTable[[#This Row],[Order Date]])/3,0)</f>
        <v>Q4</v>
      </c>
      <c r="E2318" s="4" t="str">
        <f>TEXT(SalesDataTable[[#This Row],[Order Date]],"MMM")</f>
        <v>Nov</v>
      </c>
      <c r="F2318" s="4" t="s">
        <v>20</v>
      </c>
      <c r="G2318" s="4" t="s">
        <v>21</v>
      </c>
      <c r="H2318" s="4" t="s">
        <v>28</v>
      </c>
      <c r="I2318" s="4" t="s">
        <v>16</v>
      </c>
      <c r="J2318" s="4" t="s">
        <v>9</v>
      </c>
      <c r="K2318" s="4" t="s">
        <v>46</v>
      </c>
      <c r="L2318" s="9">
        <v>1</v>
      </c>
      <c r="M2318" s="6">
        <v>70.3</v>
      </c>
      <c r="N2318" s="7">
        <v>0.05</v>
      </c>
      <c r="O2318" s="6">
        <v>33.31</v>
      </c>
      <c r="P2318" s="6">
        <f t="shared" si="144"/>
        <v>66.784999999999997</v>
      </c>
      <c r="Q2318" s="6">
        <f t="shared" si="145"/>
        <v>33.31</v>
      </c>
      <c r="R2318" s="6">
        <f t="shared" si="146"/>
        <v>33.474999999999994</v>
      </c>
      <c r="S2318" s="8">
        <f t="shared" si="147"/>
        <v>0.50123530732949007</v>
      </c>
      <c r="T2318" s="5">
        <f>YEAR(SalesDataTable[[#This Row],[Order Date]])</f>
        <v>2026</v>
      </c>
    </row>
    <row r="2319" spans="1:20" ht="15.6">
      <c r="A2319" s="2">
        <v>3380</v>
      </c>
      <c r="B2319" s="3">
        <v>46335</v>
      </c>
      <c r="C2319" s="13">
        <f>YEAR(SalesDataTable[[#This Row],[Order Date]])</f>
        <v>2026</v>
      </c>
      <c r="D2319" s="4" t="str">
        <f>"Q"&amp;ROUNDUP(MONTH(SalesDataTable[[#This Row],[Order Date]])/3,0)</f>
        <v>Q4</v>
      </c>
      <c r="E2319" s="4" t="str">
        <f>TEXT(SalesDataTable[[#This Row],[Order Date]],"MMM")</f>
        <v>Nov</v>
      </c>
      <c r="F2319" s="4" t="s">
        <v>11</v>
      </c>
      <c r="G2319" s="4" t="s">
        <v>12</v>
      </c>
      <c r="H2319" s="4" t="s">
        <v>19</v>
      </c>
      <c r="I2319" s="4" t="s">
        <v>3</v>
      </c>
      <c r="J2319" s="4" t="s">
        <v>14</v>
      </c>
      <c r="K2319" s="4" t="s">
        <v>32</v>
      </c>
      <c r="L2319" s="9">
        <v>2</v>
      </c>
      <c r="M2319" s="6">
        <v>47.12</v>
      </c>
      <c r="N2319" s="7">
        <v>0.15</v>
      </c>
      <c r="O2319" s="6">
        <v>18.64</v>
      </c>
      <c r="P2319" s="6">
        <f t="shared" si="144"/>
        <v>80.103999999999999</v>
      </c>
      <c r="Q2319" s="6">
        <f t="shared" si="145"/>
        <v>37.28</v>
      </c>
      <c r="R2319" s="6">
        <f t="shared" si="146"/>
        <v>42.823999999999998</v>
      </c>
      <c r="S2319" s="8">
        <f t="shared" si="147"/>
        <v>0.5346050134824728</v>
      </c>
      <c r="T2319" s="5">
        <f>YEAR(SalesDataTable[[#This Row],[Order Date]])</f>
        <v>2026</v>
      </c>
    </row>
    <row r="2320" spans="1:20" ht="15.6">
      <c r="A2320" s="2">
        <v>3648</v>
      </c>
      <c r="B2320" s="3">
        <v>46335</v>
      </c>
      <c r="C2320" s="13">
        <f>YEAR(SalesDataTable[[#This Row],[Order Date]])</f>
        <v>2026</v>
      </c>
      <c r="D2320" s="4" t="str">
        <f>"Q"&amp;ROUNDUP(MONTH(SalesDataTable[[#This Row],[Order Date]])/3,0)</f>
        <v>Q4</v>
      </c>
      <c r="E2320" s="4" t="str">
        <f>TEXT(SalesDataTable[[#This Row],[Order Date]],"MMM")</f>
        <v>Nov</v>
      </c>
      <c r="F2320" s="4" t="s">
        <v>0</v>
      </c>
      <c r="G2320" s="4" t="s">
        <v>50</v>
      </c>
      <c r="H2320" s="4" t="s">
        <v>28</v>
      </c>
      <c r="I2320" s="4" t="s">
        <v>13</v>
      </c>
      <c r="J2320" s="4" t="s">
        <v>34</v>
      </c>
      <c r="K2320" s="4" t="s">
        <v>35</v>
      </c>
      <c r="L2320" s="9">
        <v>4</v>
      </c>
      <c r="M2320" s="6">
        <v>39.82</v>
      </c>
      <c r="N2320" s="7">
        <v>0.2</v>
      </c>
      <c r="O2320" s="6">
        <v>14.98</v>
      </c>
      <c r="P2320" s="6">
        <f t="shared" si="144"/>
        <v>127.42400000000001</v>
      </c>
      <c r="Q2320" s="6">
        <f t="shared" si="145"/>
        <v>59.92</v>
      </c>
      <c r="R2320" s="6">
        <f t="shared" si="146"/>
        <v>67.504000000000005</v>
      </c>
      <c r="S2320" s="8">
        <f t="shared" si="147"/>
        <v>0.52975891511803119</v>
      </c>
      <c r="T2320" s="5">
        <f>YEAR(SalesDataTable[[#This Row],[Order Date]])</f>
        <v>2026</v>
      </c>
    </row>
    <row r="2321" spans="1:20" ht="15.6">
      <c r="A2321" s="2">
        <v>3692</v>
      </c>
      <c r="B2321" s="3">
        <v>46335</v>
      </c>
      <c r="C2321" s="13">
        <f>YEAR(SalesDataTable[[#This Row],[Order Date]])</f>
        <v>2026</v>
      </c>
      <c r="D2321" s="4" t="str">
        <f>"Q"&amp;ROUNDUP(MONTH(SalesDataTable[[#This Row],[Order Date]])/3,0)</f>
        <v>Q4</v>
      </c>
      <c r="E2321" s="4" t="str">
        <f>TEXT(SalesDataTable[[#This Row],[Order Date]],"MMM")</f>
        <v>Nov</v>
      </c>
      <c r="F2321" s="4" t="s">
        <v>6</v>
      </c>
      <c r="G2321" s="4" t="s">
        <v>49</v>
      </c>
      <c r="H2321" s="4" t="s">
        <v>2</v>
      </c>
      <c r="I2321" s="4" t="s">
        <v>3</v>
      </c>
      <c r="J2321" s="4" t="s">
        <v>9</v>
      </c>
      <c r="K2321" s="4" t="s">
        <v>37</v>
      </c>
      <c r="L2321" s="9">
        <v>4</v>
      </c>
      <c r="M2321" s="6">
        <v>154.27000000000001</v>
      </c>
      <c r="N2321" s="7">
        <v>0.05</v>
      </c>
      <c r="O2321" s="6">
        <v>78.36</v>
      </c>
      <c r="P2321" s="6">
        <f t="shared" si="144"/>
        <v>586.226</v>
      </c>
      <c r="Q2321" s="6">
        <f t="shared" si="145"/>
        <v>313.44</v>
      </c>
      <c r="R2321" s="6">
        <f t="shared" si="146"/>
        <v>272.786</v>
      </c>
      <c r="S2321" s="8">
        <f t="shared" si="147"/>
        <v>0.46532565938733528</v>
      </c>
      <c r="T2321" s="5">
        <f>YEAR(SalesDataTable[[#This Row],[Order Date]])</f>
        <v>2026</v>
      </c>
    </row>
    <row r="2322" spans="1:20" ht="15.6">
      <c r="A2322" s="2">
        <v>4406</v>
      </c>
      <c r="B2322" s="3">
        <v>46335</v>
      </c>
      <c r="C2322" s="13">
        <f>YEAR(SalesDataTable[[#This Row],[Order Date]])</f>
        <v>2026</v>
      </c>
      <c r="D2322" s="4" t="str">
        <f>"Q"&amp;ROUNDUP(MONTH(SalesDataTable[[#This Row],[Order Date]])/3,0)</f>
        <v>Q4</v>
      </c>
      <c r="E2322" s="4" t="str">
        <f>TEXT(SalesDataTable[[#This Row],[Order Date]],"MMM")</f>
        <v>Nov</v>
      </c>
      <c r="F2322" s="4" t="s">
        <v>0</v>
      </c>
      <c r="G2322" s="4" t="s">
        <v>1</v>
      </c>
      <c r="H2322" s="4" t="s">
        <v>2</v>
      </c>
      <c r="I2322" s="4" t="s">
        <v>13</v>
      </c>
      <c r="J2322" s="4" t="s">
        <v>9</v>
      </c>
      <c r="K2322" s="4" t="s">
        <v>17</v>
      </c>
      <c r="L2322" s="9">
        <v>1</v>
      </c>
      <c r="M2322" s="6">
        <v>143.02000000000001</v>
      </c>
      <c r="N2322" s="7">
        <v>0.1</v>
      </c>
      <c r="O2322" s="6">
        <v>79.25</v>
      </c>
      <c r="P2322" s="6">
        <f t="shared" si="144"/>
        <v>128.71800000000002</v>
      </c>
      <c r="Q2322" s="6">
        <f t="shared" si="145"/>
        <v>79.25</v>
      </c>
      <c r="R2322" s="6">
        <f t="shared" si="146"/>
        <v>49.468000000000018</v>
      </c>
      <c r="S2322" s="8">
        <f t="shared" si="147"/>
        <v>0.3843129942976119</v>
      </c>
      <c r="T2322" s="5">
        <f>YEAR(SalesDataTable[[#This Row],[Order Date]])</f>
        <v>2026</v>
      </c>
    </row>
    <row r="2323" spans="1:20" ht="15.6">
      <c r="A2323" s="2">
        <v>4550</v>
      </c>
      <c r="B2323" s="3">
        <v>46335</v>
      </c>
      <c r="C2323" s="13">
        <f>YEAR(SalesDataTable[[#This Row],[Order Date]])</f>
        <v>2026</v>
      </c>
      <c r="D2323" s="4" t="str">
        <f>"Q"&amp;ROUNDUP(MONTH(SalesDataTable[[#This Row],[Order Date]])/3,0)</f>
        <v>Q4</v>
      </c>
      <c r="E2323" s="4" t="str">
        <f>TEXT(SalesDataTable[[#This Row],[Order Date]],"MMM")</f>
        <v>Nov</v>
      </c>
      <c r="F2323" s="4" t="s">
        <v>11</v>
      </c>
      <c r="G2323" s="4" t="s">
        <v>39</v>
      </c>
      <c r="H2323" s="4" t="s">
        <v>19</v>
      </c>
      <c r="I2323" s="4" t="s">
        <v>3</v>
      </c>
      <c r="J2323" s="4" t="s">
        <v>34</v>
      </c>
      <c r="K2323" s="4" t="s">
        <v>42</v>
      </c>
      <c r="L2323" s="9">
        <v>1</v>
      </c>
      <c r="M2323" s="6">
        <v>35.36</v>
      </c>
      <c r="N2323" s="7">
        <v>0</v>
      </c>
      <c r="O2323" s="6">
        <v>13.74</v>
      </c>
      <c r="P2323" s="6">
        <f t="shared" si="144"/>
        <v>35.36</v>
      </c>
      <c r="Q2323" s="6">
        <f t="shared" si="145"/>
        <v>13.74</v>
      </c>
      <c r="R2323" s="6">
        <f t="shared" si="146"/>
        <v>21.619999999999997</v>
      </c>
      <c r="S2323" s="8">
        <f t="shared" si="147"/>
        <v>0.61142533936651577</v>
      </c>
      <c r="T2323" s="5">
        <f>YEAR(SalesDataTable[[#This Row],[Order Date]])</f>
        <v>2026</v>
      </c>
    </row>
    <row r="2324" spans="1:20" ht="15.6">
      <c r="A2324" s="2">
        <v>4855</v>
      </c>
      <c r="B2324" s="3">
        <v>46335</v>
      </c>
      <c r="C2324" s="13">
        <f>YEAR(SalesDataTable[[#This Row],[Order Date]])</f>
        <v>2026</v>
      </c>
      <c r="D2324" s="4" t="str">
        <f>"Q"&amp;ROUNDUP(MONTH(SalesDataTable[[#This Row],[Order Date]])/3,0)</f>
        <v>Q4</v>
      </c>
      <c r="E2324" s="4" t="str">
        <f>TEXT(SalesDataTable[[#This Row],[Order Date]],"MMM")</f>
        <v>Nov</v>
      </c>
      <c r="F2324" s="4" t="s">
        <v>6</v>
      </c>
      <c r="G2324" s="4" t="s">
        <v>27</v>
      </c>
      <c r="H2324" s="4" t="s">
        <v>2</v>
      </c>
      <c r="I2324" s="4" t="s">
        <v>3</v>
      </c>
      <c r="J2324" s="4" t="s">
        <v>9</v>
      </c>
      <c r="K2324" s="4" t="s">
        <v>37</v>
      </c>
      <c r="L2324" s="9">
        <v>1</v>
      </c>
      <c r="M2324" s="6">
        <v>156.82</v>
      </c>
      <c r="N2324" s="7">
        <v>0.1</v>
      </c>
      <c r="O2324" s="6">
        <v>77.12</v>
      </c>
      <c r="P2324" s="6">
        <f t="shared" si="144"/>
        <v>141.13800000000001</v>
      </c>
      <c r="Q2324" s="6">
        <f t="shared" si="145"/>
        <v>77.12</v>
      </c>
      <c r="R2324" s="6">
        <f t="shared" si="146"/>
        <v>64.018000000000001</v>
      </c>
      <c r="S2324" s="8">
        <f t="shared" si="147"/>
        <v>0.45358443509189589</v>
      </c>
      <c r="T2324" s="5">
        <f>YEAR(SalesDataTable[[#This Row],[Order Date]])</f>
        <v>2026</v>
      </c>
    </row>
    <row r="2325" spans="1:20" ht="15.6">
      <c r="A2325" s="2">
        <v>5151</v>
      </c>
      <c r="B2325" s="3">
        <v>46335</v>
      </c>
      <c r="C2325" s="13">
        <f>YEAR(SalesDataTable[[#This Row],[Order Date]])</f>
        <v>2026</v>
      </c>
      <c r="D2325" s="4" t="str">
        <f>"Q"&amp;ROUNDUP(MONTH(SalesDataTable[[#This Row],[Order Date]])/3,0)</f>
        <v>Q4</v>
      </c>
      <c r="E2325" s="4" t="str">
        <f>TEXT(SalesDataTable[[#This Row],[Order Date]],"MMM")</f>
        <v>Nov</v>
      </c>
      <c r="F2325" s="4" t="s">
        <v>11</v>
      </c>
      <c r="G2325" s="4" t="s">
        <v>52</v>
      </c>
      <c r="H2325" s="4" t="s">
        <v>8</v>
      </c>
      <c r="I2325" s="4" t="s">
        <v>16</v>
      </c>
      <c r="J2325" s="4" t="s">
        <v>34</v>
      </c>
      <c r="K2325" s="4" t="s">
        <v>35</v>
      </c>
      <c r="L2325" s="9">
        <v>10</v>
      </c>
      <c r="M2325" s="6">
        <v>40.98</v>
      </c>
      <c r="N2325" s="7">
        <v>0.1</v>
      </c>
      <c r="O2325" s="6">
        <v>14.6</v>
      </c>
      <c r="P2325" s="6">
        <f t="shared" si="144"/>
        <v>368.82</v>
      </c>
      <c r="Q2325" s="6">
        <f t="shared" si="145"/>
        <v>146</v>
      </c>
      <c r="R2325" s="6">
        <f t="shared" si="146"/>
        <v>222.82</v>
      </c>
      <c r="S2325" s="8">
        <f t="shared" si="147"/>
        <v>0.60414294235670518</v>
      </c>
      <c r="T2325" s="5">
        <f>YEAR(SalesDataTable[[#This Row],[Order Date]])</f>
        <v>2026</v>
      </c>
    </row>
    <row r="2326" spans="1:20" ht="15.6">
      <c r="A2326" s="2">
        <v>5189</v>
      </c>
      <c r="B2326" s="3">
        <v>46335</v>
      </c>
      <c r="C2326" s="13">
        <f>YEAR(SalesDataTable[[#This Row],[Order Date]])</f>
        <v>2026</v>
      </c>
      <c r="D2326" s="4" t="str">
        <f>"Q"&amp;ROUNDUP(MONTH(SalesDataTable[[#This Row],[Order Date]])/3,0)</f>
        <v>Q4</v>
      </c>
      <c r="E2326" s="4" t="str">
        <f>TEXT(SalesDataTable[[#This Row],[Order Date]],"MMM")</f>
        <v>Nov</v>
      </c>
      <c r="F2326" s="4" t="s">
        <v>20</v>
      </c>
      <c r="G2326" s="4" t="s">
        <v>33</v>
      </c>
      <c r="H2326" s="4" t="s">
        <v>19</v>
      </c>
      <c r="I2326" s="4" t="s">
        <v>13</v>
      </c>
      <c r="J2326" s="4" t="s">
        <v>9</v>
      </c>
      <c r="K2326" s="4" t="s">
        <v>17</v>
      </c>
      <c r="L2326" s="9">
        <v>3</v>
      </c>
      <c r="M2326" s="6">
        <v>144.22999999999999</v>
      </c>
      <c r="N2326" s="7">
        <v>0</v>
      </c>
      <c r="O2326" s="6">
        <v>80.959999999999994</v>
      </c>
      <c r="P2326" s="6">
        <f t="shared" si="144"/>
        <v>432.68999999999994</v>
      </c>
      <c r="Q2326" s="6">
        <f t="shared" si="145"/>
        <v>242.88</v>
      </c>
      <c r="R2326" s="6">
        <f t="shared" si="146"/>
        <v>189.80999999999995</v>
      </c>
      <c r="S2326" s="8">
        <f t="shared" si="147"/>
        <v>0.43867433959647778</v>
      </c>
      <c r="T2326" s="5">
        <f>YEAR(SalesDataTable[[#This Row],[Order Date]])</f>
        <v>2026</v>
      </c>
    </row>
    <row r="2327" spans="1:20" ht="15.6">
      <c r="A2327" s="2">
        <v>726</v>
      </c>
      <c r="B2327" s="3">
        <v>46336</v>
      </c>
      <c r="C2327" s="13">
        <f>YEAR(SalesDataTable[[#This Row],[Order Date]])</f>
        <v>2026</v>
      </c>
      <c r="D2327" s="4" t="str">
        <f>"Q"&amp;ROUNDUP(MONTH(SalesDataTable[[#This Row],[Order Date]])/3,0)</f>
        <v>Q4</v>
      </c>
      <c r="E2327" s="4" t="str">
        <f>TEXT(SalesDataTable[[#This Row],[Order Date]],"MMM")</f>
        <v>Nov</v>
      </c>
      <c r="F2327" s="4" t="s">
        <v>20</v>
      </c>
      <c r="G2327" s="4" t="s">
        <v>31</v>
      </c>
      <c r="H2327" s="4" t="s">
        <v>2</v>
      </c>
      <c r="I2327" s="4" t="s">
        <v>13</v>
      </c>
      <c r="J2327" s="4" t="s">
        <v>9</v>
      </c>
      <c r="K2327" s="4" t="s">
        <v>10</v>
      </c>
      <c r="L2327" s="9">
        <v>1</v>
      </c>
      <c r="M2327" s="6">
        <v>90.23</v>
      </c>
      <c r="N2327" s="7">
        <v>0</v>
      </c>
      <c r="O2327" s="6">
        <v>44.06</v>
      </c>
      <c r="P2327" s="6">
        <f t="shared" si="144"/>
        <v>90.23</v>
      </c>
      <c r="Q2327" s="6">
        <f t="shared" si="145"/>
        <v>44.06</v>
      </c>
      <c r="R2327" s="6">
        <f t="shared" si="146"/>
        <v>46.17</v>
      </c>
      <c r="S2327" s="8">
        <f t="shared" si="147"/>
        <v>0.51169234179319512</v>
      </c>
      <c r="T2327" s="5">
        <f>YEAR(SalesDataTable[[#This Row],[Order Date]])</f>
        <v>2026</v>
      </c>
    </row>
    <row r="2328" spans="1:20" ht="15.6">
      <c r="A2328" s="2">
        <v>2154</v>
      </c>
      <c r="B2328" s="3">
        <v>46336</v>
      </c>
      <c r="C2328" s="13">
        <f>YEAR(SalesDataTable[[#This Row],[Order Date]])</f>
        <v>2026</v>
      </c>
      <c r="D2328" s="4" t="str">
        <f>"Q"&amp;ROUNDUP(MONTH(SalesDataTable[[#This Row],[Order Date]])/3,0)</f>
        <v>Q4</v>
      </c>
      <c r="E2328" s="4" t="str">
        <f>TEXT(SalesDataTable[[#This Row],[Order Date]],"MMM")</f>
        <v>Nov</v>
      </c>
      <c r="F2328" s="4" t="s">
        <v>20</v>
      </c>
      <c r="G2328" s="4" t="s">
        <v>31</v>
      </c>
      <c r="H2328" s="4" t="s">
        <v>2</v>
      </c>
      <c r="I2328" s="4" t="s">
        <v>13</v>
      </c>
      <c r="J2328" s="4" t="s">
        <v>9</v>
      </c>
      <c r="K2328" s="4" t="s">
        <v>37</v>
      </c>
      <c r="L2328" s="9">
        <v>5</v>
      </c>
      <c r="M2328" s="6">
        <v>152.82</v>
      </c>
      <c r="N2328" s="7">
        <v>0.1</v>
      </c>
      <c r="O2328" s="6">
        <v>80.09</v>
      </c>
      <c r="P2328" s="6">
        <f t="shared" si="144"/>
        <v>687.68999999999994</v>
      </c>
      <c r="Q2328" s="6">
        <f t="shared" si="145"/>
        <v>400.45000000000005</v>
      </c>
      <c r="R2328" s="6">
        <f t="shared" si="146"/>
        <v>287.2399999999999</v>
      </c>
      <c r="S2328" s="8">
        <f t="shared" si="147"/>
        <v>0.417688202533118</v>
      </c>
      <c r="T2328" s="5">
        <f>YEAR(SalesDataTable[[#This Row],[Order Date]])</f>
        <v>2026</v>
      </c>
    </row>
    <row r="2329" spans="1:20" ht="15.6">
      <c r="A2329" s="2">
        <v>4403</v>
      </c>
      <c r="B2329" s="3">
        <v>46336</v>
      </c>
      <c r="C2329" s="13">
        <f>YEAR(SalesDataTable[[#This Row],[Order Date]])</f>
        <v>2026</v>
      </c>
      <c r="D2329" s="4" t="str">
        <f>"Q"&amp;ROUNDUP(MONTH(SalesDataTable[[#This Row],[Order Date]])/3,0)</f>
        <v>Q4</v>
      </c>
      <c r="E2329" s="4" t="str">
        <f>TEXT(SalesDataTable[[#This Row],[Order Date]],"MMM")</f>
        <v>Nov</v>
      </c>
      <c r="F2329" s="4" t="s">
        <v>0</v>
      </c>
      <c r="G2329" s="4" t="s">
        <v>1</v>
      </c>
      <c r="H2329" s="4" t="s">
        <v>2</v>
      </c>
      <c r="I2329" s="4" t="s">
        <v>16</v>
      </c>
      <c r="J2329" s="4" t="s">
        <v>14</v>
      </c>
      <c r="K2329" s="4" t="s">
        <v>15</v>
      </c>
      <c r="L2329" s="9">
        <v>2</v>
      </c>
      <c r="M2329" s="6">
        <v>36.61</v>
      </c>
      <c r="N2329" s="7">
        <v>0.05</v>
      </c>
      <c r="O2329" s="6">
        <v>13.31</v>
      </c>
      <c r="P2329" s="6">
        <f t="shared" si="144"/>
        <v>69.558999999999997</v>
      </c>
      <c r="Q2329" s="6">
        <f t="shared" si="145"/>
        <v>26.62</v>
      </c>
      <c r="R2329" s="6">
        <f t="shared" si="146"/>
        <v>42.938999999999993</v>
      </c>
      <c r="S2329" s="8">
        <f t="shared" si="147"/>
        <v>0.61730329648212301</v>
      </c>
      <c r="T2329" s="5">
        <f>YEAR(SalesDataTable[[#This Row],[Order Date]])</f>
        <v>2026</v>
      </c>
    </row>
    <row r="2330" spans="1:20" ht="15.6">
      <c r="A2330" s="2">
        <v>4924</v>
      </c>
      <c r="B2330" s="3">
        <v>46336</v>
      </c>
      <c r="C2330" s="13">
        <f>YEAR(SalesDataTable[[#This Row],[Order Date]])</f>
        <v>2026</v>
      </c>
      <c r="D2330" s="4" t="str">
        <f>"Q"&amp;ROUNDUP(MONTH(SalesDataTable[[#This Row],[Order Date]])/3,0)</f>
        <v>Q4</v>
      </c>
      <c r="E2330" s="4" t="str">
        <f>TEXT(SalesDataTable[[#This Row],[Order Date]],"MMM")</f>
        <v>Nov</v>
      </c>
      <c r="F2330" s="4" t="s">
        <v>20</v>
      </c>
      <c r="G2330" s="4" t="s">
        <v>33</v>
      </c>
      <c r="H2330" s="4" t="s">
        <v>8</v>
      </c>
      <c r="I2330" s="4" t="s">
        <v>16</v>
      </c>
      <c r="J2330" s="4" t="s">
        <v>9</v>
      </c>
      <c r="K2330" s="4" t="s">
        <v>37</v>
      </c>
      <c r="L2330" s="9">
        <v>12</v>
      </c>
      <c r="M2330" s="6">
        <v>150.75</v>
      </c>
      <c r="N2330" s="7">
        <v>0.1</v>
      </c>
      <c r="O2330" s="6">
        <v>80.569999999999993</v>
      </c>
      <c r="P2330" s="6">
        <f t="shared" si="144"/>
        <v>1628.1000000000001</v>
      </c>
      <c r="Q2330" s="6">
        <f t="shared" si="145"/>
        <v>966.83999999999992</v>
      </c>
      <c r="R2330" s="6">
        <f t="shared" si="146"/>
        <v>661.26000000000022</v>
      </c>
      <c r="S2330" s="8">
        <f t="shared" si="147"/>
        <v>0.40615441311958733</v>
      </c>
      <c r="T2330" s="5">
        <f>YEAR(SalesDataTable[[#This Row],[Order Date]])</f>
        <v>2026</v>
      </c>
    </row>
    <row r="2331" spans="1:20" ht="15.6">
      <c r="A2331" s="2">
        <v>25</v>
      </c>
      <c r="B2331" s="3">
        <v>46337</v>
      </c>
      <c r="C2331" s="13">
        <f>YEAR(SalesDataTable[[#This Row],[Order Date]])</f>
        <v>2026</v>
      </c>
      <c r="D2331" s="4" t="str">
        <f>"Q"&amp;ROUNDUP(MONTH(SalesDataTable[[#This Row],[Order Date]])/3,0)</f>
        <v>Q4</v>
      </c>
      <c r="E2331" s="4" t="str">
        <f>TEXT(SalesDataTable[[#This Row],[Order Date]],"MMM")</f>
        <v>Nov</v>
      </c>
      <c r="F2331" s="4" t="s">
        <v>0</v>
      </c>
      <c r="G2331" s="4" t="s">
        <v>1</v>
      </c>
      <c r="H2331" s="4" t="s">
        <v>2</v>
      </c>
      <c r="I2331" s="4" t="s">
        <v>3</v>
      </c>
      <c r="J2331" s="4" t="s">
        <v>9</v>
      </c>
      <c r="K2331" s="4" t="s">
        <v>17</v>
      </c>
      <c r="L2331" s="9">
        <v>1</v>
      </c>
      <c r="M2331" s="6">
        <v>145.83000000000001</v>
      </c>
      <c r="N2331" s="7">
        <v>0.1</v>
      </c>
      <c r="O2331" s="6">
        <v>79.14</v>
      </c>
      <c r="P2331" s="6">
        <f t="shared" si="144"/>
        <v>131.24700000000001</v>
      </c>
      <c r="Q2331" s="6">
        <f t="shared" si="145"/>
        <v>79.14</v>
      </c>
      <c r="R2331" s="6">
        <f t="shared" si="146"/>
        <v>52.107000000000014</v>
      </c>
      <c r="S2331" s="8">
        <f t="shared" si="147"/>
        <v>0.39701478890946085</v>
      </c>
      <c r="T2331" s="5">
        <f>YEAR(SalesDataTable[[#This Row],[Order Date]])</f>
        <v>2026</v>
      </c>
    </row>
    <row r="2332" spans="1:20" ht="15.6">
      <c r="A2332" s="2">
        <v>252</v>
      </c>
      <c r="B2332" s="3">
        <v>46337</v>
      </c>
      <c r="C2332" s="13">
        <f>YEAR(SalesDataTable[[#This Row],[Order Date]])</f>
        <v>2026</v>
      </c>
      <c r="D2332" s="4" t="str">
        <f>"Q"&amp;ROUNDUP(MONTH(SalesDataTable[[#This Row],[Order Date]])/3,0)</f>
        <v>Q4</v>
      </c>
      <c r="E2332" s="4" t="str">
        <f>TEXT(SalesDataTable[[#This Row],[Order Date]],"MMM")</f>
        <v>Nov</v>
      </c>
      <c r="F2332" s="4" t="s">
        <v>0</v>
      </c>
      <c r="G2332" s="4" t="s">
        <v>1</v>
      </c>
      <c r="H2332" s="4" t="s">
        <v>2</v>
      </c>
      <c r="I2332" s="4" t="s">
        <v>3</v>
      </c>
      <c r="J2332" s="4" t="s">
        <v>14</v>
      </c>
      <c r="K2332" s="4" t="s">
        <v>48</v>
      </c>
      <c r="L2332" s="9">
        <v>4</v>
      </c>
      <c r="M2332" s="6">
        <v>162.04</v>
      </c>
      <c r="N2332" s="7">
        <v>0</v>
      </c>
      <c r="O2332" s="6">
        <v>85.77</v>
      </c>
      <c r="P2332" s="6">
        <f t="shared" si="144"/>
        <v>648.16</v>
      </c>
      <c r="Q2332" s="6">
        <f t="shared" si="145"/>
        <v>343.08</v>
      </c>
      <c r="R2332" s="6">
        <f t="shared" si="146"/>
        <v>305.08</v>
      </c>
      <c r="S2332" s="8">
        <f t="shared" si="147"/>
        <v>0.47068625030856581</v>
      </c>
      <c r="T2332" s="5">
        <f>YEAR(SalesDataTable[[#This Row],[Order Date]])</f>
        <v>2026</v>
      </c>
    </row>
    <row r="2333" spans="1:20" ht="15.6">
      <c r="A2333" s="2">
        <v>1203</v>
      </c>
      <c r="B2333" s="3">
        <v>46337</v>
      </c>
      <c r="C2333" s="13">
        <f>YEAR(SalesDataTable[[#This Row],[Order Date]])</f>
        <v>2026</v>
      </c>
      <c r="D2333" s="4" t="str">
        <f>"Q"&amp;ROUNDUP(MONTH(SalesDataTable[[#This Row],[Order Date]])/3,0)</f>
        <v>Q4</v>
      </c>
      <c r="E2333" s="4" t="str">
        <f>TEXT(SalesDataTable[[#This Row],[Order Date]],"MMM")</f>
        <v>Nov</v>
      </c>
      <c r="F2333" s="4" t="s">
        <v>20</v>
      </c>
      <c r="G2333" s="4" t="s">
        <v>33</v>
      </c>
      <c r="H2333" s="4" t="s">
        <v>19</v>
      </c>
      <c r="I2333" s="4" t="s">
        <v>3</v>
      </c>
      <c r="J2333" s="4" t="s">
        <v>9</v>
      </c>
      <c r="K2333" s="4" t="s">
        <v>17</v>
      </c>
      <c r="L2333" s="9">
        <v>2</v>
      </c>
      <c r="M2333" s="6">
        <v>141.33000000000001</v>
      </c>
      <c r="N2333" s="7">
        <v>0.05</v>
      </c>
      <c r="O2333" s="6">
        <v>79.739999999999995</v>
      </c>
      <c r="P2333" s="6">
        <f t="shared" si="144"/>
        <v>268.52699999999999</v>
      </c>
      <c r="Q2333" s="6">
        <f t="shared" si="145"/>
        <v>159.47999999999999</v>
      </c>
      <c r="R2333" s="6">
        <f t="shared" si="146"/>
        <v>109.047</v>
      </c>
      <c r="S2333" s="8">
        <f t="shared" si="147"/>
        <v>0.40609324202035552</v>
      </c>
      <c r="T2333" s="5">
        <f>YEAR(SalesDataTable[[#This Row],[Order Date]])</f>
        <v>2026</v>
      </c>
    </row>
    <row r="2334" spans="1:20" ht="15.6">
      <c r="A2334" s="2">
        <v>1567</v>
      </c>
      <c r="B2334" s="3">
        <v>46337</v>
      </c>
      <c r="C2334" s="13">
        <f>YEAR(SalesDataTable[[#This Row],[Order Date]])</f>
        <v>2026</v>
      </c>
      <c r="D2334" s="4" t="str">
        <f>"Q"&amp;ROUNDUP(MONTH(SalesDataTable[[#This Row],[Order Date]])/3,0)</f>
        <v>Q4</v>
      </c>
      <c r="E2334" s="4" t="str">
        <f>TEXT(SalesDataTable[[#This Row],[Order Date]],"MMM")</f>
        <v>Nov</v>
      </c>
      <c r="F2334" s="4" t="s">
        <v>11</v>
      </c>
      <c r="G2334" s="4" t="s">
        <v>52</v>
      </c>
      <c r="H2334" s="4" t="s">
        <v>2</v>
      </c>
      <c r="I2334" s="4" t="s">
        <v>3</v>
      </c>
      <c r="J2334" s="4" t="s">
        <v>23</v>
      </c>
      <c r="K2334" s="4" t="s">
        <v>51</v>
      </c>
      <c r="L2334" s="9">
        <v>1</v>
      </c>
      <c r="M2334" s="6">
        <v>125.11</v>
      </c>
      <c r="N2334" s="7">
        <v>0.1</v>
      </c>
      <c r="O2334" s="6">
        <v>61.65</v>
      </c>
      <c r="P2334" s="6">
        <f t="shared" si="144"/>
        <v>112.599</v>
      </c>
      <c r="Q2334" s="6">
        <f t="shared" si="145"/>
        <v>61.65</v>
      </c>
      <c r="R2334" s="6">
        <f t="shared" si="146"/>
        <v>50.949000000000005</v>
      </c>
      <c r="S2334" s="8">
        <f t="shared" si="147"/>
        <v>0.45248181600191834</v>
      </c>
      <c r="T2334" s="5">
        <f>YEAR(SalesDataTable[[#This Row],[Order Date]])</f>
        <v>2026</v>
      </c>
    </row>
    <row r="2335" spans="1:20" ht="15.6">
      <c r="A2335" s="2">
        <v>2060</v>
      </c>
      <c r="B2335" s="3">
        <v>46337</v>
      </c>
      <c r="C2335" s="13">
        <f>YEAR(SalesDataTable[[#This Row],[Order Date]])</f>
        <v>2026</v>
      </c>
      <c r="D2335" s="4" t="str">
        <f>"Q"&amp;ROUNDUP(MONTH(SalesDataTable[[#This Row],[Order Date]])/3,0)</f>
        <v>Q4</v>
      </c>
      <c r="E2335" s="4" t="str">
        <f>TEXT(SalesDataTable[[#This Row],[Order Date]],"MMM")</f>
        <v>Nov</v>
      </c>
      <c r="F2335" s="4" t="s">
        <v>11</v>
      </c>
      <c r="G2335" s="4" t="s">
        <v>25</v>
      </c>
      <c r="H2335" s="4" t="s">
        <v>2</v>
      </c>
      <c r="I2335" s="4" t="s">
        <v>16</v>
      </c>
      <c r="J2335" s="4" t="s">
        <v>23</v>
      </c>
      <c r="K2335" s="4" t="s">
        <v>51</v>
      </c>
      <c r="L2335" s="9">
        <v>3</v>
      </c>
      <c r="M2335" s="6">
        <v>124.55</v>
      </c>
      <c r="N2335" s="7">
        <v>0.15</v>
      </c>
      <c r="O2335" s="6">
        <v>60.68</v>
      </c>
      <c r="P2335" s="6">
        <f t="shared" si="144"/>
        <v>317.60249999999996</v>
      </c>
      <c r="Q2335" s="6">
        <f t="shared" si="145"/>
        <v>182.04</v>
      </c>
      <c r="R2335" s="6">
        <f t="shared" si="146"/>
        <v>135.56249999999997</v>
      </c>
      <c r="S2335" s="8">
        <f t="shared" si="147"/>
        <v>0.42683070819656643</v>
      </c>
      <c r="T2335" s="5">
        <f>YEAR(SalesDataTable[[#This Row],[Order Date]])</f>
        <v>2026</v>
      </c>
    </row>
    <row r="2336" spans="1:20" ht="15.6">
      <c r="A2336" s="2">
        <v>2485</v>
      </c>
      <c r="B2336" s="3">
        <v>46337</v>
      </c>
      <c r="C2336" s="13">
        <f>YEAR(SalesDataTable[[#This Row],[Order Date]])</f>
        <v>2026</v>
      </c>
      <c r="D2336" s="4" t="str">
        <f>"Q"&amp;ROUNDUP(MONTH(SalesDataTable[[#This Row],[Order Date]])/3,0)</f>
        <v>Q4</v>
      </c>
      <c r="E2336" s="4" t="str">
        <f>TEXT(SalesDataTable[[#This Row],[Order Date]],"MMM")</f>
        <v>Nov</v>
      </c>
      <c r="F2336" s="4" t="s">
        <v>11</v>
      </c>
      <c r="G2336" s="4" t="s">
        <v>39</v>
      </c>
      <c r="H2336" s="4" t="s">
        <v>19</v>
      </c>
      <c r="I2336" s="4" t="s">
        <v>3</v>
      </c>
      <c r="J2336" s="4" t="s">
        <v>9</v>
      </c>
      <c r="K2336" s="4" t="s">
        <v>17</v>
      </c>
      <c r="L2336" s="9">
        <v>1</v>
      </c>
      <c r="M2336" s="6">
        <v>143.77000000000001</v>
      </c>
      <c r="N2336" s="7">
        <v>0.1</v>
      </c>
      <c r="O2336" s="6">
        <v>81.02</v>
      </c>
      <c r="P2336" s="6">
        <f t="shared" si="144"/>
        <v>129.393</v>
      </c>
      <c r="Q2336" s="6">
        <f t="shared" si="145"/>
        <v>81.02</v>
      </c>
      <c r="R2336" s="6">
        <f t="shared" si="146"/>
        <v>48.373000000000005</v>
      </c>
      <c r="S2336" s="8">
        <f t="shared" si="147"/>
        <v>0.3738455712441941</v>
      </c>
      <c r="T2336" s="5">
        <f>YEAR(SalesDataTable[[#This Row],[Order Date]])</f>
        <v>2026</v>
      </c>
    </row>
    <row r="2337" spans="1:20" ht="15.6">
      <c r="A2337" s="2">
        <v>3101</v>
      </c>
      <c r="B2337" s="3">
        <v>46337</v>
      </c>
      <c r="C2337" s="13">
        <f>YEAR(SalesDataTable[[#This Row],[Order Date]])</f>
        <v>2026</v>
      </c>
      <c r="D2337" s="4" t="str">
        <f>"Q"&amp;ROUNDUP(MONTH(SalesDataTable[[#This Row],[Order Date]])/3,0)</f>
        <v>Q4</v>
      </c>
      <c r="E2337" s="4" t="str">
        <f>TEXT(SalesDataTable[[#This Row],[Order Date]],"MMM")</f>
        <v>Nov</v>
      </c>
      <c r="F2337" s="4" t="s">
        <v>20</v>
      </c>
      <c r="G2337" s="4" t="s">
        <v>33</v>
      </c>
      <c r="H2337" s="4" t="s">
        <v>2</v>
      </c>
      <c r="I2337" s="4" t="s">
        <v>13</v>
      </c>
      <c r="J2337" s="4" t="s">
        <v>23</v>
      </c>
      <c r="K2337" s="4" t="s">
        <v>51</v>
      </c>
      <c r="L2337" s="9">
        <v>3</v>
      </c>
      <c r="M2337" s="6">
        <v>124.72</v>
      </c>
      <c r="N2337" s="7">
        <v>0.15</v>
      </c>
      <c r="O2337" s="6">
        <v>60.35</v>
      </c>
      <c r="P2337" s="6">
        <f t="shared" si="144"/>
        <v>318.03599999999994</v>
      </c>
      <c r="Q2337" s="6">
        <f t="shared" si="145"/>
        <v>181.05</v>
      </c>
      <c r="R2337" s="6">
        <f t="shared" si="146"/>
        <v>136.98599999999993</v>
      </c>
      <c r="S2337" s="8">
        <f t="shared" si="147"/>
        <v>0.4307248236048748</v>
      </c>
      <c r="T2337" s="5">
        <f>YEAR(SalesDataTable[[#This Row],[Order Date]])</f>
        <v>2026</v>
      </c>
    </row>
    <row r="2338" spans="1:20" ht="15.6">
      <c r="A2338" s="2">
        <v>3165</v>
      </c>
      <c r="B2338" s="3">
        <v>46337</v>
      </c>
      <c r="C2338" s="13">
        <f>YEAR(SalesDataTable[[#This Row],[Order Date]])</f>
        <v>2026</v>
      </c>
      <c r="D2338" s="4" t="str">
        <f>"Q"&amp;ROUNDUP(MONTH(SalesDataTable[[#This Row],[Order Date]])/3,0)</f>
        <v>Q4</v>
      </c>
      <c r="E2338" s="4" t="str">
        <f>TEXT(SalesDataTable[[#This Row],[Order Date]],"MMM")</f>
        <v>Nov</v>
      </c>
      <c r="F2338" s="4" t="s">
        <v>11</v>
      </c>
      <c r="G2338" s="4" t="s">
        <v>12</v>
      </c>
      <c r="H2338" s="4" t="s">
        <v>19</v>
      </c>
      <c r="I2338" s="4" t="s">
        <v>3</v>
      </c>
      <c r="J2338" s="4" t="s">
        <v>34</v>
      </c>
      <c r="K2338" s="4" t="s">
        <v>42</v>
      </c>
      <c r="L2338" s="9">
        <v>1</v>
      </c>
      <c r="M2338" s="6">
        <v>35.729999999999997</v>
      </c>
      <c r="N2338" s="7">
        <v>0.1</v>
      </c>
      <c r="O2338" s="6">
        <v>14.15</v>
      </c>
      <c r="P2338" s="6">
        <f t="shared" si="144"/>
        <v>32.156999999999996</v>
      </c>
      <c r="Q2338" s="6">
        <f t="shared" si="145"/>
        <v>14.15</v>
      </c>
      <c r="R2338" s="6">
        <f t="shared" si="146"/>
        <v>18.006999999999998</v>
      </c>
      <c r="S2338" s="8">
        <f t="shared" si="147"/>
        <v>0.55997139036601673</v>
      </c>
      <c r="T2338" s="5">
        <f>YEAR(SalesDataTable[[#This Row],[Order Date]])</f>
        <v>2026</v>
      </c>
    </row>
    <row r="2339" spans="1:20" ht="15.6">
      <c r="A2339" s="2">
        <v>4179</v>
      </c>
      <c r="B2339" s="3">
        <v>46337</v>
      </c>
      <c r="C2339" s="13">
        <f>YEAR(SalesDataTable[[#This Row],[Order Date]])</f>
        <v>2026</v>
      </c>
      <c r="D2339" s="4" t="str">
        <f>"Q"&amp;ROUNDUP(MONTH(SalesDataTable[[#This Row],[Order Date]])/3,0)</f>
        <v>Q4</v>
      </c>
      <c r="E2339" s="4" t="str">
        <f>TEXT(SalesDataTable[[#This Row],[Order Date]],"MMM")</f>
        <v>Nov</v>
      </c>
      <c r="F2339" s="4" t="s">
        <v>11</v>
      </c>
      <c r="G2339" s="4" t="s">
        <v>18</v>
      </c>
      <c r="H2339" s="4" t="s">
        <v>19</v>
      </c>
      <c r="I2339" s="4" t="s">
        <v>16</v>
      </c>
      <c r="J2339" s="4" t="s">
        <v>14</v>
      </c>
      <c r="K2339" s="4" t="s">
        <v>48</v>
      </c>
      <c r="L2339" s="9">
        <v>2</v>
      </c>
      <c r="M2339" s="6">
        <v>166.1</v>
      </c>
      <c r="N2339" s="7">
        <v>0.05</v>
      </c>
      <c r="O2339" s="6">
        <v>88.2</v>
      </c>
      <c r="P2339" s="6">
        <f t="shared" si="144"/>
        <v>315.58999999999997</v>
      </c>
      <c r="Q2339" s="6">
        <f t="shared" si="145"/>
        <v>176.4</v>
      </c>
      <c r="R2339" s="6">
        <f t="shared" si="146"/>
        <v>139.18999999999997</v>
      </c>
      <c r="S2339" s="8">
        <f t="shared" si="147"/>
        <v>0.44104692797617157</v>
      </c>
      <c r="T2339" s="5">
        <f>YEAR(SalesDataTable[[#This Row],[Order Date]])</f>
        <v>2026</v>
      </c>
    </row>
    <row r="2340" spans="1:20" ht="15.6">
      <c r="A2340" s="2">
        <v>4829</v>
      </c>
      <c r="B2340" s="3">
        <v>46337</v>
      </c>
      <c r="C2340" s="13">
        <f>YEAR(SalesDataTable[[#This Row],[Order Date]])</f>
        <v>2026</v>
      </c>
      <c r="D2340" s="4" t="str">
        <f>"Q"&amp;ROUNDUP(MONTH(SalesDataTable[[#This Row],[Order Date]])/3,0)</f>
        <v>Q4</v>
      </c>
      <c r="E2340" s="4" t="str">
        <f>TEXT(SalesDataTable[[#This Row],[Order Date]],"MMM")</f>
        <v>Nov</v>
      </c>
      <c r="F2340" s="4" t="s">
        <v>11</v>
      </c>
      <c r="G2340" s="4" t="s">
        <v>52</v>
      </c>
      <c r="H2340" s="4" t="s">
        <v>28</v>
      </c>
      <c r="I2340" s="4" t="s">
        <v>13</v>
      </c>
      <c r="J2340" s="4" t="s">
        <v>4</v>
      </c>
      <c r="K2340" s="4" t="s">
        <v>5</v>
      </c>
      <c r="L2340" s="9">
        <v>2</v>
      </c>
      <c r="M2340" s="6">
        <v>81.27</v>
      </c>
      <c r="N2340" s="7">
        <v>0.05</v>
      </c>
      <c r="O2340" s="6">
        <v>43.04</v>
      </c>
      <c r="P2340" s="6">
        <f t="shared" si="144"/>
        <v>154.41299999999998</v>
      </c>
      <c r="Q2340" s="6">
        <f t="shared" si="145"/>
        <v>86.08</v>
      </c>
      <c r="R2340" s="6">
        <f t="shared" si="146"/>
        <v>68.332999999999984</v>
      </c>
      <c r="S2340" s="8">
        <f t="shared" si="147"/>
        <v>0.44253398353765544</v>
      </c>
      <c r="T2340" s="5">
        <f>YEAR(SalesDataTable[[#This Row],[Order Date]])</f>
        <v>2026</v>
      </c>
    </row>
    <row r="2341" spans="1:20" ht="15.6">
      <c r="A2341" s="2">
        <v>4943</v>
      </c>
      <c r="B2341" s="3">
        <v>46337</v>
      </c>
      <c r="C2341" s="13">
        <f>YEAR(SalesDataTable[[#This Row],[Order Date]])</f>
        <v>2026</v>
      </c>
      <c r="D2341" s="4" t="str">
        <f>"Q"&amp;ROUNDUP(MONTH(SalesDataTable[[#This Row],[Order Date]])/3,0)</f>
        <v>Q4</v>
      </c>
      <c r="E2341" s="4" t="str">
        <f>TEXT(SalesDataTable[[#This Row],[Order Date]],"MMM")</f>
        <v>Nov</v>
      </c>
      <c r="F2341" s="4" t="s">
        <v>0</v>
      </c>
      <c r="G2341" s="4" t="s">
        <v>36</v>
      </c>
      <c r="H2341" s="4" t="s">
        <v>8</v>
      </c>
      <c r="I2341" s="4" t="s">
        <v>3</v>
      </c>
      <c r="J2341" s="4" t="s">
        <v>23</v>
      </c>
      <c r="K2341" s="4" t="s">
        <v>29</v>
      </c>
      <c r="L2341" s="9">
        <v>10</v>
      </c>
      <c r="M2341" s="6">
        <v>191.98</v>
      </c>
      <c r="N2341" s="7">
        <v>0.1</v>
      </c>
      <c r="O2341" s="6">
        <v>102.73</v>
      </c>
      <c r="P2341" s="6">
        <f t="shared" si="144"/>
        <v>1727.82</v>
      </c>
      <c r="Q2341" s="6">
        <f t="shared" si="145"/>
        <v>1027.3</v>
      </c>
      <c r="R2341" s="6">
        <f t="shared" si="146"/>
        <v>700.52</v>
      </c>
      <c r="S2341" s="8">
        <f t="shared" si="147"/>
        <v>0.40543575140929033</v>
      </c>
      <c r="T2341" s="5">
        <f>YEAR(SalesDataTable[[#This Row],[Order Date]])</f>
        <v>2026</v>
      </c>
    </row>
    <row r="2342" spans="1:20" ht="15.6">
      <c r="A2342" s="2">
        <v>887</v>
      </c>
      <c r="B2342" s="3">
        <v>46338</v>
      </c>
      <c r="C2342" s="13">
        <f>YEAR(SalesDataTable[[#This Row],[Order Date]])</f>
        <v>2026</v>
      </c>
      <c r="D2342" s="4" t="str">
        <f>"Q"&amp;ROUNDUP(MONTH(SalesDataTable[[#This Row],[Order Date]])/3,0)</f>
        <v>Q4</v>
      </c>
      <c r="E2342" s="4" t="str">
        <f>TEXT(SalesDataTable[[#This Row],[Order Date]],"MMM")</f>
        <v>Nov</v>
      </c>
      <c r="F2342" s="4" t="s">
        <v>20</v>
      </c>
      <c r="G2342" s="4" t="s">
        <v>33</v>
      </c>
      <c r="H2342" s="4" t="s">
        <v>19</v>
      </c>
      <c r="I2342" s="4" t="s">
        <v>3</v>
      </c>
      <c r="J2342" s="4" t="s">
        <v>9</v>
      </c>
      <c r="K2342" s="4" t="s">
        <v>10</v>
      </c>
      <c r="L2342" s="9">
        <v>6</v>
      </c>
      <c r="M2342" s="6">
        <v>89.87</v>
      </c>
      <c r="N2342" s="7">
        <v>0.2</v>
      </c>
      <c r="O2342" s="6">
        <v>44.47</v>
      </c>
      <c r="P2342" s="6">
        <f t="shared" si="144"/>
        <v>431.37600000000003</v>
      </c>
      <c r="Q2342" s="6">
        <f t="shared" si="145"/>
        <v>266.82</v>
      </c>
      <c r="R2342" s="6">
        <f t="shared" si="146"/>
        <v>164.55600000000004</v>
      </c>
      <c r="S2342" s="8">
        <f t="shared" si="147"/>
        <v>0.3814676755313231</v>
      </c>
      <c r="T2342" s="5">
        <f>YEAR(SalesDataTable[[#This Row],[Order Date]])</f>
        <v>2026</v>
      </c>
    </row>
    <row r="2343" spans="1:20" ht="15.6">
      <c r="A2343" s="2">
        <v>1090</v>
      </c>
      <c r="B2343" s="3">
        <v>46338</v>
      </c>
      <c r="C2343" s="13">
        <f>YEAR(SalesDataTable[[#This Row],[Order Date]])</f>
        <v>2026</v>
      </c>
      <c r="D2343" s="4" t="str">
        <f>"Q"&amp;ROUNDUP(MONTH(SalesDataTable[[#This Row],[Order Date]])/3,0)</f>
        <v>Q4</v>
      </c>
      <c r="E2343" s="4" t="str">
        <f>TEXT(SalesDataTable[[#This Row],[Order Date]],"MMM")</f>
        <v>Nov</v>
      </c>
      <c r="F2343" s="4" t="s">
        <v>6</v>
      </c>
      <c r="G2343" s="4" t="s">
        <v>49</v>
      </c>
      <c r="H2343" s="4" t="s">
        <v>28</v>
      </c>
      <c r="I2343" s="4" t="s">
        <v>13</v>
      </c>
      <c r="J2343" s="4" t="s">
        <v>4</v>
      </c>
      <c r="K2343" s="4" t="s">
        <v>22</v>
      </c>
      <c r="L2343" s="9">
        <v>3</v>
      </c>
      <c r="M2343" s="6">
        <v>51.44</v>
      </c>
      <c r="N2343" s="7">
        <v>0.1</v>
      </c>
      <c r="O2343" s="6">
        <v>23.11</v>
      </c>
      <c r="P2343" s="6">
        <f t="shared" si="144"/>
        <v>138.88800000000001</v>
      </c>
      <c r="Q2343" s="6">
        <f t="shared" si="145"/>
        <v>69.33</v>
      </c>
      <c r="R2343" s="6">
        <f t="shared" si="146"/>
        <v>69.558000000000007</v>
      </c>
      <c r="S2343" s="8">
        <f t="shared" si="147"/>
        <v>0.50082080525315364</v>
      </c>
      <c r="T2343" s="5">
        <f>YEAR(SalesDataTable[[#This Row],[Order Date]])</f>
        <v>2026</v>
      </c>
    </row>
    <row r="2344" spans="1:20" ht="15.6">
      <c r="A2344" s="2">
        <v>2090</v>
      </c>
      <c r="B2344" s="3">
        <v>46338</v>
      </c>
      <c r="C2344" s="13">
        <f>YEAR(SalesDataTable[[#This Row],[Order Date]])</f>
        <v>2026</v>
      </c>
      <c r="D2344" s="4" t="str">
        <f>"Q"&amp;ROUNDUP(MONTH(SalesDataTable[[#This Row],[Order Date]])/3,0)</f>
        <v>Q4</v>
      </c>
      <c r="E2344" s="4" t="str">
        <f>TEXT(SalesDataTable[[#This Row],[Order Date]],"MMM")</f>
        <v>Nov</v>
      </c>
      <c r="F2344" s="4" t="s">
        <v>20</v>
      </c>
      <c r="G2344" s="4" t="s">
        <v>21</v>
      </c>
      <c r="H2344" s="4" t="s">
        <v>28</v>
      </c>
      <c r="I2344" s="4" t="s">
        <v>13</v>
      </c>
      <c r="J2344" s="4" t="s">
        <v>14</v>
      </c>
      <c r="K2344" s="4" t="s">
        <v>32</v>
      </c>
      <c r="L2344" s="9">
        <v>4</v>
      </c>
      <c r="M2344" s="6">
        <v>46.68</v>
      </c>
      <c r="N2344" s="7">
        <v>0.05</v>
      </c>
      <c r="O2344" s="6">
        <v>17.96</v>
      </c>
      <c r="P2344" s="6">
        <f t="shared" si="144"/>
        <v>177.38399999999999</v>
      </c>
      <c r="Q2344" s="6">
        <f t="shared" si="145"/>
        <v>71.84</v>
      </c>
      <c r="R2344" s="6">
        <f t="shared" si="146"/>
        <v>105.54399999999998</v>
      </c>
      <c r="S2344" s="8">
        <f t="shared" si="147"/>
        <v>0.59500293149325756</v>
      </c>
      <c r="T2344" s="5">
        <f>YEAR(SalesDataTable[[#This Row],[Order Date]])</f>
        <v>2026</v>
      </c>
    </row>
    <row r="2345" spans="1:20" ht="15.6">
      <c r="A2345" s="2">
        <v>2561</v>
      </c>
      <c r="B2345" s="3">
        <v>46338</v>
      </c>
      <c r="C2345" s="13">
        <f>YEAR(SalesDataTable[[#This Row],[Order Date]])</f>
        <v>2026</v>
      </c>
      <c r="D2345" s="4" t="str">
        <f>"Q"&amp;ROUNDUP(MONTH(SalesDataTable[[#This Row],[Order Date]])/3,0)</f>
        <v>Q4</v>
      </c>
      <c r="E2345" s="4" t="str">
        <f>TEXT(SalesDataTable[[#This Row],[Order Date]],"MMM")</f>
        <v>Nov</v>
      </c>
      <c r="F2345" s="4" t="s">
        <v>6</v>
      </c>
      <c r="G2345" s="4" t="s">
        <v>43</v>
      </c>
      <c r="H2345" s="4" t="s">
        <v>19</v>
      </c>
      <c r="I2345" s="4" t="s">
        <v>13</v>
      </c>
      <c r="J2345" s="4" t="s">
        <v>9</v>
      </c>
      <c r="K2345" s="4" t="s">
        <v>46</v>
      </c>
      <c r="L2345" s="9">
        <v>4</v>
      </c>
      <c r="M2345" s="6">
        <v>73.05</v>
      </c>
      <c r="N2345" s="7">
        <v>0.2</v>
      </c>
      <c r="O2345" s="6">
        <v>32.82</v>
      </c>
      <c r="P2345" s="6">
        <f t="shared" si="144"/>
        <v>233.76</v>
      </c>
      <c r="Q2345" s="6">
        <f t="shared" si="145"/>
        <v>131.28</v>
      </c>
      <c r="R2345" s="6">
        <f t="shared" si="146"/>
        <v>102.47999999999999</v>
      </c>
      <c r="S2345" s="8">
        <f t="shared" si="147"/>
        <v>0.4383983572895277</v>
      </c>
      <c r="T2345" s="5">
        <f>YEAR(SalesDataTable[[#This Row],[Order Date]])</f>
        <v>2026</v>
      </c>
    </row>
    <row r="2346" spans="1:20" ht="15.6">
      <c r="A2346" s="2">
        <v>2855</v>
      </c>
      <c r="B2346" s="3">
        <v>46338</v>
      </c>
      <c r="C2346" s="13">
        <f>YEAR(SalesDataTable[[#This Row],[Order Date]])</f>
        <v>2026</v>
      </c>
      <c r="D2346" s="4" t="str">
        <f>"Q"&amp;ROUNDUP(MONTH(SalesDataTable[[#This Row],[Order Date]])/3,0)</f>
        <v>Q4</v>
      </c>
      <c r="E2346" s="4" t="str">
        <f>TEXT(SalesDataTable[[#This Row],[Order Date]],"MMM")</f>
        <v>Nov</v>
      </c>
      <c r="F2346" s="4" t="s">
        <v>11</v>
      </c>
      <c r="G2346" s="4" t="s">
        <v>39</v>
      </c>
      <c r="H2346" s="4" t="s">
        <v>28</v>
      </c>
      <c r="I2346" s="4" t="s">
        <v>13</v>
      </c>
      <c r="J2346" s="4" t="s">
        <v>23</v>
      </c>
      <c r="K2346" s="4" t="s">
        <v>51</v>
      </c>
      <c r="L2346" s="9">
        <v>1</v>
      </c>
      <c r="M2346" s="6">
        <v>125.32</v>
      </c>
      <c r="N2346" s="7">
        <v>0.15</v>
      </c>
      <c r="O2346" s="6">
        <v>59.49</v>
      </c>
      <c r="P2346" s="6">
        <f t="shared" si="144"/>
        <v>106.52199999999999</v>
      </c>
      <c r="Q2346" s="6">
        <f t="shared" si="145"/>
        <v>59.49</v>
      </c>
      <c r="R2346" s="6">
        <f t="shared" si="146"/>
        <v>47.031999999999989</v>
      </c>
      <c r="S2346" s="8">
        <f t="shared" si="147"/>
        <v>0.44152381667636725</v>
      </c>
      <c r="T2346" s="5">
        <f>YEAR(SalesDataTable[[#This Row],[Order Date]])</f>
        <v>2026</v>
      </c>
    </row>
    <row r="2347" spans="1:20" ht="15.6">
      <c r="A2347" s="2">
        <v>4421</v>
      </c>
      <c r="B2347" s="3">
        <v>46338</v>
      </c>
      <c r="C2347" s="13">
        <f>YEAR(SalesDataTable[[#This Row],[Order Date]])</f>
        <v>2026</v>
      </c>
      <c r="D2347" s="4" t="str">
        <f>"Q"&amp;ROUNDUP(MONTH(SalesDataTable[[#This Row],[Order Date]])/3,0)</f>
        <v>Q4</v>
      </c>
      <c r="E2347" s="4" t="str">
        <f>TEXT(SalesDataTable[[#This Row],[Order Date]],"MMM")</f>
        <v>Nov</v>
      </c>
      <c r="F2347" s="4" t="s">
        <v>6</v>
      </c>
      <c r="G2347" s="4" t="s">
        <v>41</v>
      </c>
      <c r="H2347" s="4" t="s">
        <v>28</v>
      </c>
      <c r="I2347" s="4" t="s">
        <v>16</v>
      </c>
      <c r="J2347" s="4" t="s">
        <v>34</v>
      </c>
      <c r="K2347" s="4" t="s">
        <v>38</v>
      </c>
      <c r="L2347" s="9">
        <v>2</v>
      </c>
      <c r="M2347" s="6">
        <v>123.49</v>
      </c>
      <c r="N2347" s="7">
        <v>0.15</v>
      </c>
      <c r="O2347" s="6">
        <v>68.08</v>
      </c>
      <c r="P2347" s="6">
        <f t="shared" si="144"/>
        <v>209.93299999999999</v>
      </c>
      <c r="Q2347" s="6">
        <f t="shared" si="145"/>
        <v>136.16</v>
      </c>
      <c r="R2347" s="6">
        <f t="shared" si="146"/>
        <v>73.772999999999996</v>
      </c>
      <c r="S2347" s="8">
        <f t="shared" si="147"/>
        <v>0.35141211719929694</v>
      </c>
      <c r="T2347" s="5">
        <f>YEAR(SalesDataTable[[#This Row],[Order Date]])</f>
        <v>2026</v>
      </c>
    </row>
    <row r="2348" spans="1:20" ht="15.6">
      <c r="A2348" s="2">
        <v>195</v>
      </c>
      <c r="B2348" s="3">
        <v>46339</v>
      </c>
      <c r="C2348" s="13">
        <f>YEAR(SalesDataTable[[#This Row],[Order Date]])</f>
        <v>2026</v>
      </c>
      <c r="D2348" s="4" t="str">
        <f>"Q"&amp;ROUNDUP(MONTH(SalesDataTable[[#This Row],[Order Date]])/3,0)</f>
        <v>Q4</v>
      </c>
      <c r="E2348" s="4" t="str">
        <f>TEXT(SalesDataTable[[#This Row],[Order Date]],"MMM")</f>
        <v>Nov</v>
      </c>
      <c r="F2348" s="4" t="s">
        <v>6</v>
      </c>
      <c r="G2348" s="4" t="s">
        <v>43</v>
      </c>
      <c r="H2348" s="4" t="s">
        <v>19</v>
      </c>
      <c r="I2348" s="4" t="s">
        <v>3</v>
      </c>
      <c r="J2348" s="4" t="s">
        <v>14</v>
      </c>
      <c r="K2348" s="4" t="s">
        <v>32</v>
      </c>
      <c r="L2348" s="9">
        <v>1</v>
      </c>
      <c r="M2348" s="6">
        <v>47.37</v>
      </c>
      <c r="N2348" s="7">
        <v>0.2</v>
      </c>
      <c r="O2348" s="6">
        <v>18.739999999999998</v>
      </c>
      <c r="P2348" s="6">
        <f t="shared" si="144"/>
        <v>37.896000000000001</v>
      </c>
      <c r="Q2348" s="6">
        <f t="shared" si="145"/>
        <v>18.739999999999998</v>
      </c>
      <c r="R2348" s="6">
        <f t="shared" si="146"/>
        <v>19.156000000000002</v>
      </c>
      <c r="S2348" s="8">
        <f t="shared" si="147"/>
        <v>0.50548870593202455</v>
      </c>
      <c r="T2348" s="5">
        <f>YEAR(SalesDataTable[[#This Row],[Order Date]])</f>
        <v>2026</v>
      </c>
    </row>
    <row r="2349" spans="1:20" ht="15.6">
      <c r="A2349" s="2">
        <v>520</v>
      </c>
      <c r="B2349" s="3">
        <v>46339</v>
      </c>
      <c r="C2349" s="13">
        <f>YEAR(SalesDataTable[[#This Row],[Order Date]])</f>
        <v>2026</v>
      </c>
      <c r="D2349" s="4" t="str">
        <f>"Q"&amp;ROUNDUP(MONTH(SalesDataTable[[#This Row],[Order Date]])/3,0)</f>
        <v>Q4</v>
      </c>
      <c r="E2349" s="4" t="str">
        <f>TEXT(SalesDataTable[[#This Row],[Order Date]],"MMM")</f>
        <v>Nov</v>
      </c>
      <c r="F2349" s="4" t="s">
        <v>6</v>
      </c>
      <c r="G2349" s="4" t="s">
        <v>43</v>
      </c>
      <c r="H2349" s="4" t="s">
        <v>8</v>
      </c>
      <c r="I2349" s="4" t="s">
        <v>16</v>
      </c>
      <c r="J2349" s="4" t="s">
        <v>9</v>
      </c>
      <c r="K2349" s="4" t="s">
        <v>10</v>
      </c>
      <c r="L2349" s="9">
        <v>6</v>
      </c>
      <c r="M2349" s="6">
        <v>92.31</v>
      </c>
      <c r="N2349" s="7">
        <v>0.05</v>
      </c>
      <c r="O2349" s="6">
        <v>46.12</v>
      </c>
      <c r="P2349" s="6">
        <f t="shared" si="144"/>
        <v>526.16700000000003</v>
      </c>
      <c r="Q2349" s="6">
        <f t="shared" si="145"/>
        <v>276.71999999999997</v>
      </c>
      <c r="R2349" s="6">
        <f t="shared" si="146"/>
        <v>249.44700000000006</v>
      </c>
      <c r="S2349" s="8">
        <f t="shared" si="147"/>
        <v>0.47408332335551268</v>
      </c>
      <c r="T2349" s="5">
        <f>YEAR(SalesDataTable[[#This Row],[Order Date]])</f>
        <v>2026</v>
      </c>
    </row>
    <row r="2350" spans="1:20" ht="15.6">
      <c r="A2350" s="2">
        <v>646</v>
      </c>
      <c r="B2350" s="3">
        <v>46339</v>
      </c>
      <c r="C2350" s="13">
        <f>YEAR(SalesDataTable[[#This Row],[Order Date]])</f>
        <v>2026</v>
      </c>
      <c r="D2350" s="4" t="str">
        <f>"Q"&amp;ROUNDUP(MONTH(SalesDataTable[[#This Row],[Order Date]])/3,0)</f>
        <v>Q4</v>
      </c>
      <c r="E2350" s="4" t="str">
        <f>TEXT(SalesDataTable[[#This Row],[Order Date]],"MMM")</f>
        <v>Nov</v>
      </c>
      <c r="F2350" s="4" t="s">
        <v>11</v>
      </c>
      <c r="G2350" s="4" t="s">
        <v>52</v>
      </c>
      <c r="H2350" s="4" t="s">
        <v>19</v>
      </c>
      <c r="I2350" s="4" t="s">
        <v>3</v>
      </c>
      <c r="J2350" s="4" t="s">
        <v>4</v>
      </c>
      <c r="K2350" s="4" t="s">
        <v>22</v>
      </c>
      <c r="L2350" s="9">
        <v>1</v>
      </c>
      <c r="M2350" s="6">
        <v>49.53</v>
      </c>
      <c r="N2350" s="7">
        <v>0.1</v>
      </c>
      <c r="O2350" s="6">
        <v>22.18</v>
      </c>
      <c r="P2350" s="6">
        <f t="shared" si="144"/>
        <v>44.577000000000005</v>
      </c>
      <c r="Q2350" s="6">
        <f t="shared" si="145"/>
        <v>22.18</v>
      </c>
      <c r="R2350" s="6">
        <f t="shared" si="146"/>
        <v>22.397000000000006</v>
      </c>
      <c r="S2350" s="8">
        <f t="shared" si="147"/>
        <v>0.50243399062296712</v>
      </c>
      <c r="T2350" s="5">
        <f>YEAR(SalesDataTable[[#This Row],[Order Date]])</f>
        <v>2026</v>
      </c>
    </row>
    <row r="2351" spans="1:20" ht="15.6">
      <c r="A2351" s="2">
        <v>893</v>
      </c>
      <c r="B2351" s="3">
        <v>46339</v>
      </c>
      <c r="C2351" s="13">
        <f>YEAR(SalesDataTable[[#This Row],[Order Date]])</f>
        <v>2026</v>
      </c>
      <c r="D2351" s="4" t="str">
        <f>"Q"&amp;ROUNDUP(MONTH(SalesDataTable[[#This Row],[Order Date]])/3,0)</f>
        <v>Q4</v>
      </c>
      <c r="E2351" s="4" t="str">
        <f>TEXT(SalesDataTable[[#This Row],[Order Date]],"MMM")</f>
        <v>Nov</v>
      </c>
      <c r="F2351" s="4" t="s">
        <v>20</v>
      </c>
      <c r="G2351" s="4" t="s">
        <v>33</v>
      </c>
      <c r="H2351" s="4" t="s">
        <v>2</v>
      </c>
      <c r="I2351" s="4" t="s">
        <v>13</v>
      </c>
      <c r="J2351" s="4" t="s">
        <v>14</v>
      </c>
      <c r="K2351" s="4" t="s">
        <v>32</v>
      </c>
      <c r="L2351" s="9">
        <v>4</v>
      </c>
      <c r="M2351" s="6">
        <v>47.62</v>
      </c>
      <c r="N2351" s="7">
        <v>0.2</v>
      </c>
      <c r="O2351" s="6">
        <v>18.100000000000001</v>
      </c>
      <c r="P2351" s="6">
        <f t="shared" si="144"/>
        <v>152.38399999999999</v>
      </c>
      <c r="Q2351" s="6">
        <f t="shared" si="145"/>
        <v>72.400000000000006</v>
      </c>
      <c r="R2351" s="6">
        <f t="shared" si="146"/>
        <v>79.98399999999998</v>
      </c>
      <c r="S2351" s="8">
        <f t="shared" si="147"/>
        <v>0.52488450230995376</v>
      </c>
      <c r="T2351" s="5">
        <f>YEAR(SalesDataTable[[#This Row],[Order Date]])</f>
        <v>2026</v>
      </c>
    </row>
    <row r="2352" spans="1:20" ht="15.6">
      <c r="A2352" s="2">
        <v>916</v>
      </c>
      <c r="B2352" s="3">
        <v>46339</v>
      </c>
      <c r="C2352" s="13">
        <f>YEAR(SalesDataTable[[#This Row],[Order Date]])</f>
        <v>2026</v>
      </c>
      <c r="D2352" s="4" t="str">
        <f>"Q"&amp;ROUNDUP(MONTH(SalesDataTable[[#This Row],[Order Date]])/3,0)</f>
        <v>Q4</v>
      </c>
      <c r="E2352" s="4" t="str">
        <f>TEXT(SalesDataTable[[#This Row],[Order Date]],"MMM")</f>
        <v>Nov</v>
      </c>
      <c r="F2352" s="4" t="s">
        <v>6</v>
      </c>
      <c r="G2352" s="4" t="s">
        <v>27</v>
      </c>
      <c r="H2352" s="4" t="s">
        <v>2</v>
      </c>
      <c r="I2352" s="4" t="s">
        <v>13</v>
      </c>
      <c r="J2352" s="4" t="s">
        <v>4</v>
      </c>
      <c r="K2352" s="4" t="s">
        <v>22</v>
      </c>
      <c r="L2352" s="9">
        <v>4</v>
      </c>
      <c r="M2352" s="6">
        <v>51.93</v>
      </c>
      <c r="N2352" s="7">
        <v>0.05</v>
      </c>
      <c r="O2352" s="6">
        <v>22.62</v>
      </c>
      <c r="P2352" s="6">
        <f t="shared" si="144"/>
        <v>197.334</v>
      </c>
      <c r="Q2352" s="6">
        <f t="shared" si="145"/>
        <v>90.48</v>
      </c>
      <c r="R2352" s="6">
        <f t="shared" si="146"/>
        <v>106.854</v>
      </c>
      <c r="S2352" s="8">
        <f t="shared" si="147"/>
        <v>0.54148803551339353</v>
      </c>
      <c r="T2352" s="5">
        <f>YEAR(SalesDataTable[[#This Row],[Order Date]])</f>
        <v>2026</v>
      </c>
    </row>
    <row r="2353" spans="1:20" ht="15.6">
      <c r="A2353" s="2">
        <v>1295</v>
      </c>
      <c r="B2353" s="3">
        <v>46339</v>
      </c>
      <c r="C2353" s="13">
        <f>YEAR(SalesDataTable[[#This Row],[Order Date]])</f>
        <v>2026</v>
      </c>
      <c r="D2353" s="4" t="str">
        <f>"Q"&amp;ROUNDUP(MONTH(SalesDataTable[[#This Row],[Order Date]])/3,0)</f>
        <v>Q4</v>
      </c>
      <c r="E2353" s="4" t="str">
        <f>TEXT(SalesDataTable[[#This Row],[Order Date]],"MMM")</f>
        <v>Nov</v>
      </c>
      <c r="F2353" s="4" t="s">
        <v>6</v>
      </c>
      <c r="G2353" s="4" t="s">
        <v>41</v>
      </c>
      <c r="H2353" s="4" t="s">
        <v>28</v>
      </c>
      <c r="I2353" s="4" t="s">
        <v>13</v>
      </c>
      <c r="J2353" s="4" t="s">
        <v>9</v>
      </c>
      <c r="K2353" s="4" t="s">
        <v>37</v>
      </c>
      <c r="L2353" s="9">
        <v>1</v>
      </c>
      <c r="M2353" s="6">
        <v>155.44999999999999</v>
      </c>
      <c r="N2353" s="7">
        <v>0.05</v>
      </c>
      <c r="O2353" s="6">
        <v>77.25</v>
      </c>
      <c r="P2353" s="6">
        <f t="shared" si="144"/>
        <v>147.67749999999998</v>
      </c>
      <c r="Q2353" s="6">
        <f t="shared" si="145"/>
        <v>77.25</v>
      </c>
      <c r="R2353" s="6">
        <f t="shared" si="146"/>
        <v>70.427499999999981</v>
      </c>
      <c r="S2353" s="8">
        <f t="shared" si="147"/>
        <v>0.47690067884410281</v>
      </c>
      <c r="T2353" s="5">
        <f>YEAR(SalesDataTable[[#This Row],[Order Date]])</f>
        <v>2026</v>
      </c>
    </row>
    <row r="2354" spans="1:20" ht="15.6">
      <c r="A2354" s="2">
        <v>3438</v>
      </c>
      <c r="B2354" s="3">
        <v>46339</v>
      </c>
      <c r="C2354" s="13">
        <f>YEAR(SalesDataTable[[#This Row],[Order Date]])</f>
        <v>2026</v>
      </c>
      <c r="D2354" s="4" t="str">
        <f>"Q"&amp;ROUNDUP(MONTH(SalesDataTable[[#This Row],[Order Date]])/3,0)</f>
        <v>Q4</v>
      </c>
      <c r="E2354" s="4" t="str">
        <f>TEXT(SalesDataTable[[#This Row],[Order Date]],"MMM")</f>
        <v>Nov</v>
      </c>
      <c r="F2354" s="4" t="s">
        <v>0</v>
      </c>
      <c r="G2354" s="4" t="s">
        <v>1</v>
      </c>
      <c r="H2354" s="4" t="s">
        <v>2</v>
      </c>
      <c r="I2354" s="4" t="s">
        <v>3</v>
      </c>
      <c r="J2354" s="4" t="s">
        <v>4</v>
      </c>
      <c r="K2354" s="4" t="s">
        <v>26</v>
      </c>
      <c r="L2354" s="9">
        <v>4</v>
      </c>
      <c r="M2354" s="6">
        <v>40.03</v>
      </c>
      <c r="N2354" s="7">
        <v>0.05</v>
      </c>
      <c r="O2354" s="6">
        <v>16.78</v>
      </c>
      <c r="P2354" s="6">
        <f t="shared" si="144"/>
        <v>152.114</v>
      </c>
      <c r="Q2354" s="6">
        <f t="shared" si="145"/>
        <v>67.12</v>
      </c>
      <c r="R2354" s="6">
        <f t="shared" si="146"/>
        <v>84.994</v>
      </c>
      <c r="S2354" s="8">
        <f t="shared" si="147"/>
        <v>0.5587519886400989</v>
      </c>
      <c r="T2354" s="5">
        <f>YEAR(SalesDataTable[[#This Row],[Order Date]])</f>
        <v>2026</v>
      </c>
    </row>
    <row r="2355" spans="1:20" ht="15.6">
      <c r="A2355" s="2">
        <v>3573</v>
      </c>
      <c r="B2355" s="3">
        <v>46339</v>
      </c>
      <c r="C2355" s="13">
        <f>YEAR(SalesDataTable[[#This Row],[Order Date]])</f>
        <v>2026</v>
      </c>
      <c r="D2355" s="4" t="str">
        <f>"Q"&amp;ROUNDUP(MONTH(SalesDataTable[[#This Row],[Order Date]])/3,0)</f>
        <v>Q4</v>
      </c>
      <c r="E2355" s="4" t="str">
        <f>TEXT(SalesDataTable[[#This Row],[Order Date]],"MMM")</f>
        <v>Nov</v>
      </c>
      <c r="F2355" s="4" t="s">
        <v>0</v>
      </c>
      <c r="G2355" s="4" t="s">
        <v>36</v>
      </c>
      <c r="H2355" s="4" t="s">
        <v>2</v>
      </c>
      <c r="I2355" s="4" t="s">
        <v>3</v>
      </c>
      <c r="J2355" s="4" t="s">
        <v>9</v>
      </c>
      <c r="K2355" s="4" t="s">
        <v>37</v>
      </c>
      <c r="L2355" s="9">
        <v>2</v>
      </c>
      <c r="M2355" s="6">
        <v>152.96</v>
      </c>
      <c r="N2355" s="7">
        <v>0.1</v>
      </c>
      <c r="O2355" s="6">
        <v>79.12</v>
      </c>
      <c r="P2355" s="6">
        <f t="shared" si="144"/>
        <v>275.32800000000003</v>
      </c>
      <c r="Q2355" s="6">
        <f t="shared" si="145"/>
        <v>158.24</v>
      </c>
      <c r="R2355" s="6">
        <f t="shared" si="146"/>
        <v>117.08800000000002</v>
      </c>
      <c r="S2355" s="8">
        <f t="shared" si="147"/>
        <v>0.4252673175267318</v>
      </c>
      <c r="T2355" s="5">
        <f>YEAR(SalesDataTable[[#This Row],[Order Date]])</f>
        <v>2026</v>
      </c>
    </row>
    <row r="2356" spans="1:20" ht="15.6">
      <c r="A2356" s="2">
        <v>4257</v>
      </c>
      <c r="B2356" s="3">
        <v>46339</v>
      </c>
      <c r="C2356" s="13">
        <f>YEAR(SalesDataTable[[#This Row],[Order Date]])</f>
        <v>2026</v>
      </c>
      <c r="D2356" s="4" t="str">
        <f>"Q"&amp;ROUNDUP(MONTH(SalesDataTable[[#This Row],[Order Date]])/3,0)</f>
        <v>Q4</v>
      </c>
      <c r="E2356" s="4" t="str">
        <f>TEXT(SalesDataTable[[#This Row],[Order Date]],"MMM")</f>
        <v>Nov</v>
      </c>
      <c r="F2356" s="4" t="s">
        <v>20</v>
      </c>
      <c r="G2356" s="4" t="s">
        <v>47</v>
      </c>
      <c r="H2356" s="4" t="s">
        <v>19</v>
      </c>
      <c r="I2356" s="4" t="s">
        <v>13</v>
      </c>
      <c r="J2356" s="4" t="s">
        <v>34</v>
      </c>
      <c r="K2356" s="4" t="s">
        <v>38</v>
      </c>
      <c r="L2356" s="9">
        <v>2</v>
      </c>
      <c r="M2356" s="6">
        <v>124.06</v>
      </c>
      <c r="N2356" s="7">
        <v>0.05</v>
      </c>
      <c r="O2356" s="6">
        <v>69.98</v>
      </c>
      <c r="P2356" s="6">
        <f t="shared" si="144"/>
        <v>235.714</v>
      </c>
      <c r="Q2356" s="6">
        <f t="shared" si="145"/>
        <v>139.96</v>
      </c>
      <c r="R2356" s="6">
        <f t="shared" si="146"/>
        <v>95.753999999999991</v>
      </c>
      <c r="S2356" s="8">
        <f t="shared" si="147"/>
        <v>0.40622958330858577</v>
      </c>
      <c r="T2356" s="5">
        <f>YEAR(SalesDataTable[[#This Row],[Order Date]])</f>
        <v>2026</v>
      </c>
    </row>
    <row r="2357" spans="1:20" ht="15.6">
      <c r="A2357" s="2">
        <v>4389</v>
      </c>
      <c r="B2357" s="3">
        <v>46339</v>
      </c>
      <c r="C2357" s="13">
        <f>YEAR(SalesDataTable[[#This Row],[Order Date]])</f>
        <v>2026</v>
      </c>
      <c r="D2357" s="4" t="str">
        <f>"Q"&amp;ROUNDUP(MONTH(SalesDataTable[[#This Row],[Order Date]])/3,0)</f>
        <v>Q4</v>
      </c>
      <c r="E2357" s="4" t="str">
        <f>TEXT(SalesDataTable[[#This Row],[Order Date]],"MMM")</f>
        <v>Nov</v>
      </c>
      <c r="F2357" s="4" t="s">
        <v>11</v>
      </c>
      <c r="G2357" s="4" t="s">
        <v>39</v>
      </c>
      <c r="H2357" s="4" t="s">
        <v>28</v>
      </c>
      <c r="I2357" s="4" t="s">
        <v>13</v>
      </c>
      <c r="J2357" s="4" t="s">
        <v>9</v>
      </c>
      <c r="K2357" s="4" t="s">
        <v>37</v>
      </c>
      <c r="L2357" s="9">
        <v>1</v>
      </c>
      <c r="M2357" s="6">
        <v>151.66</v>
      </c>
      <c r="N2357" s="7">
        <v>0.1</v>
      </c>
      <c r="O2357" s="6">
        <v>80.209999999999994</v>
      </c>
      <c r="P2357" s="6">
        <f t="shared" si="144"/>
        <v>136.494</v>
      </c>
      <c r="Q2357" s="6">
        <f t="shared" si="145"/>
        <v>80.209999999999994</v>
      </c>
      <c r="R2357" s="6">
        <f t="shared" si="146"/>
        <v>56.284000000000006</v>
      </c>
      <c r="S2357" s="8">
        <f t="shared" si="147"/>
        <v>0.41235512183685735</v>
      </c>
      <c r="T2357" s="5">
        <f>YEAR(SalesDataTable[[#This Row],[Order Date]])</f>
        <v>2026</v>
      </c>
    </row>
    <row r="2358" spans="1:20" ht="15.6">
      <c r="A2358" s="2">
        <v>4887</v>
      </c>
      <c r="B2358" s="3">
        <v>46339</v>
      </c>
      <c r="C2358" s="13">
        <f>YEAR(SalesDataTable[[#This Row],[Order Date]])</f>
        <v>2026</v>
      </c>
      <c r="D2358" s="4" t="str">
        <f>"Q"&amp;ROUNDUP(MONTH(SalesDataTable[[#This Row],[Order Date]])/3,0)</f>
        <v>Q4</v>
      </c>
      <c r="E2358" s="4" t="str">
        <f>TEXT(SalesDataTable[[#This Row],[Order Date]],"MMM")</f>
        <v>Nov</v>
      </c>
      <c r="F2358" s="4" t="s">
        <v>20</v>
      </c>
      <c r="G2358" s="4" t="s">
        <v>33</v>
      </c>
      <c r="H2358" s="4" t="s">
        <v>2</v>
      </c>
      <c r="I2358" s="4" t="s">
        <v>13</v>
      </c>
      <c r="J2358" s="4" t="s">
        <v>9</v>
      </c>
      <c r="K2358" s="4" t="s">
        <v>17</v>
      </c>
      <c r="L2358" s="9">
        <v>2</v>
      </c>
      <c r="M2358" s="6">
        <v>142.30000000000001</v>
      </c>
      <c r="N2358" s="7">
        <v>0.15</v>
      </c>
      <c r="O2358" s="6">
        <v>77.760000000000005</v>
      </c>
      <c r="P2358" s="6">
        <f t="shared" si="144"/>
        <v>241.91000000000003</v>
      </c>
      <c r="Q2358" s="6">
        <f t="shared" si="145"/>
        <v>155.52000000000001</v>
      </c>
      <c r="R2358" s="6">
        <f t="shared" si="146"/>
        <v>86.390000000000015</v>
      </c>
      <c r="S2358" s="8">
        <f t="shared" si="147"/>
        <v>0.35711628291513375</v>
      </c>
      <c r="T2358" s="5">
        <f>YEAR(SalesDataTable[[#This Row],[Order Date]])</f>
        <v>2026</v>
      </c>
    </row>
    <row r="2359" spans="1:20" ht="15.6">
      <c r="A2359" s="2">
        <v>5007</v>
      </c>
      <c r="B2359" s="3">
        <v>46339</v>
      </c>
      <c r="C2359" s="13">
        <f>YEAR(SalesDataTable[[#This Row],[Order Date]])</f>
        <v>2026</v>
      </c>
      <c r="D2359" s="4" t="str">
        <f>"Q"&amp;ROUNDUP(MONTH(SalesDataTable[[#This Row],[Order Date]])/3,0)</f>
        <v>Q4</v>
      </c>
      <c r="E2359" s="4" t="str">
        <f>TEXT(SalesDataTable[[#This Row],[Order Date]],"MMM")</f>
        <v>Nov</v>
      </c>
      <c r="F2359" s="4" t="s">
        <v>6</v>
      </c>
      <c r="G2359" s="4" t="s">
        <v>49</v>
      </c>
      <c r="H2359" s="4" t="s">
        <v>2</v>
      </c>
      <c r="I2359" s="4" t="s">
        <v>16</v>
      </c>
      <c r="J2359" s="4" t="s">
        <v>14</v>
      </c>
      <c r="K2359" s="4" t="s">
        <v>48</v>
      </c>
      <c r="L2359" s="9">
        <v>4</v>
      </c>
      <c r="M2359" s="6">
        <v>161.97</v>
      </c>
      <c r="N2359" s="7">
        <v>0.05</v>
      </c>
      <c r="O2359" s="6">
        <v>87.2</v>
      </c>
      <c r="P2359" s="6">
        <f t="shared" si="144"/>
        <v>615.48599999999999</v>
      </c>
      <c r="Q2359" s="6">
        <f t="shared" si="145"/>
        <v>348.8</v>
      </c>
      <c r="R2359" s="6">
        <f t="shared" si="146"/>
        <v>266.68599999999998</v>
      </c>
      <c r="S2359" s="8">
        <f t="shared" si="147"/>
        <v>0.4332933649181297</v>
      </c>
      <c r="T2359" s="5">
        <f>YEAR(SalesDataTable[[#This Row],[Order Date]])</f>
        <v>2026</v>
      </c>
    </row>
    <row r="2360" spans="1:20" ht="15.6">
      <c r="A2360" s="2">
        <v>5111</v>
      </c>
      <c r="B2360" s="3">
        <v>46339</v>
      </c>
      <c r="C2360" s="13">
        <f>YEAR(SalesDataTable[[#This Row],[Order Date]])</f>
        <v>2026</v>
      </c>
      <c r="D2360" s="4" t="str">
        <f>"Q"&amp;ROUNDUP(MONTH(SalesDataTable[[#This Row],[Order Date]])/3,0)</f>
        <v>Q4</v>
      </c>
      <c r="E2360" s="4" t="str">
        <f>TEXT(SalesDataTable[[#This Row],[Order Date]],"MMM")</f>
        <v>Nov</v>
      </c>
      <c r="F2360" s="4" t="s">
        <v>6</v>
      </c>
      <c r="G2360" s="4" t="s">
        <v>49</v>
      </c>
      <c r="H2360" s="4" t="s">
        <v>8</v>
      </c>
      <c r="I2360" s="4" t="s">
        <v>16</v>
      </c>
      <c r="J2360" s="4" t="s">
        <v>14</v>
      </c>
      <c r="K2360" s="4" t="s">
        <v>44</v>
      </c>
      <c r="L2360" s="9">
        <v>5</v>
      </c>
      <c r="M2360" s="6">
        <v>133.99</v>
      </c>
      <c r="N2360" s="7">
        <v>0.15</v>
      </c>
      <c r="O2360" s="6">
        <v>65.55</v>
      </c>
      <c r="P2360" s="6">
        <f t="shared" si="144"/>
        <v>569.45749999999998</v>
      </c>
      <c r="Q2360" s="6">
        <f t="shared" si="145"/>
        <v>327.75</v>
      </c>
      <c r="R2360" s="6">
        <f t="shared" si="146"/>
        <v>241.70749999999998</v>
      </c>
      <c r="S2360" s="8">
        <f t="shared" si="147"/>
        <v>0.42445221987593451</v>
      </c>
      <c r="T2360" s="5">
        <f>YEAR(SalesDataTable[[#This Row],[Order Date]])</f>
        <v>2026</v>
      </c>
    </row>
    <row r="2361" spans="1:20" ht="15.6">
      <c r="A2361" s="2">
        <v>5177</v>
      </c>
      <c r="B2361" s="3">
        <v>46339</v>
      </c>
      <c r="C2361" s="13">
        <f>YEAR(SalesDataTable[[#This Row],[Order Date]])</f>
        <v>2026</v>
      </c>
      <c r="D2361" s="4" t="str">
        <f>"Q"&amp;ROUNDUP(MONTH(SalesDataTable[[#This Row],[Order Date]])/3,0)</f>
        <v>Q4</v>
      </c>
      <c r="E2361" s="4" t="str">
        <f>TEXT(SalesDataTable[[#This Row],[Order Date]],"MMM")</f>
        <v>Nov</v>
      </c>
      <c r="F2361" s="4" t="s">
        <v>6</v>
      </c>
      <c r="G2361" s="4" t="s">
        <v>27</v>
      </c>
      <c r="H2361" s="4" t="s">
        <v>19</v>
      </c>
      <c r="I2361" s="4" t="s">
        <v>3</v>
      </c>
      <c r="J2361" s="4" t="s">
        <v>23</v>
      </c>
      <c r="K2361" s="4" t="s">
        <v>40</v>
      </c>
      <c r="L2361" s="9">
        <v>2</v>
      </c>
      <c r="M2361" s="6">
        <v>83.18</v>
      </c>
      <c r="N2361" s="7">
        <v>0.1</v>
      </c>
      <c r="O2361" s="6">
        <v>40.479999999999997</v>
      </c>
      <c r="P2361" s="6">
        <f t="shared" si="144"/>
        <v>149.72400000000002</v>
      </c>
      <c r="Q2361" s="6">
        <f t="shared" si="145"/>
        <v>80.959999999999994</v>
      </c>
      <c r="R2361" s="6">
        <f t="shared" si="146"/>
        <v>68.764000000000024</v>
      </c>
      <c r="S2361" s="8">
        <f t="shared" si="147"/>
        <v>0.45927172664369115</v>
      </c>
      <c r="T2361" s="5">
        <f>YEAR(SalesDataTable[[#This Row],[Order Date]])</f>
        <v>2026</v>
      </c>
    </row>
    <row r="2362" spans="1:20" ht="15.6">
      <c r="A2362" s="2">
        <v>584</v>
      </c>
      <c r="B2362" s="3">
        <v>46340</v>
      </c>
      <c r="C2362" s="13">
        <f>YEAR(SalesDataTable[[#This Row],[Order Date]])</f>
        <v>2026</v>
      </c>
      <c r="D2362" s="4" t="str">
        <f>"Q"&amp;ROUNDUP(MONTH(SalesDataTable[[#This Row],[Order Date]])/3,0)</f>
        <v>Q4</v>
      </c>
      <c r="E2362" s="4" t="str">
        <f>TEXT(SalesDataTable[[#This Row],[Order Date]],"MMM")</f>
        <v>Nov</v>
      </c>
      <c r="F2362" s="4" t="s">
        <v>6</v>
      </c>
      <c r="G2362" s="4" t="s">
        <v>43</v>
      </c>
      <c r="H2362" s="4" t="s">
        <v>2</v>
      </c>
      <c r="I2362" s="4" t="s">
        <v>13</v>
      </c>
      <c r="J2362" s="4" t="s">
        <v>9</v>
      </c>
      <c r="K2362" s="4" t="s">
        <v>10</v>
      </c>
      <c r="L2362" s="9">
        <v>1</v>
      </c>
      <c r="M2362" s="6">
        <v>91.95</v>
      </c>
      <c r="N2362" s="7">
        <v>0</v>
      </c>
      <c r="O2362" s="6">
        <v>46.64</v>
      </c>
      <c r="P2362" s="6">
        <f t="shared" si="144"/>
        <v>91.95</v>
      </c>
      <c r="Q2362" s="6">
        <f t="shared" si="145"/>
        <v>46.64</v>
      </c>
      <c r="R2362" s="6">
        <f t="shared" si="146"/>
        <v>45.31</v>
      </c>
      <c r="S2362" s="8">
        <f t="shared" si="147"/>
        <v>0.49276780859162589</v>
      </c>
      <c r="T2362" s="5">
        <f>YEAR(SalesDataTable[[#This Row],[Order Date]])</f>
        <v>2026</v>
      </c>
    </row>
    <row r="2363" spans="1:20" ht="15.6">
      <c r="A2363" s="2">
        <v>621</v>
      </c>
      <c r="B2363" s="3">
        <v>46340</v>
      </c>
      <c r="C2363" s="13">
        <f>YEAR(SalesDataTable[[#This Row],[Order Date]])</f>
        <v>2026</v>
      </c>
      <c r="D2363" s="4" t="str">
        <f>"Q"&amp;ROUNDUP(MONTH(SalesDataTable[[#This Row],[Order Date]])/3,0)</f>
        <v>Q4</v>
      </c>
      <c r="E2363" s="4" t="str">
        <f>TEXT(SalesDataTable[[#This Row],[Order Date]],"MMM")</f>
        <v>Nov</v>
      </c>
      <c r="F2363" s="4" t="s">
        <v>20</v>
      </c>
      <c r="G2363" s="4" t="s">
        <v>47</v>
      </c>
      <c r="H2363" s="4" t="s">
        <v>8</v>
      </c>
      <c r="I2363" s="4" t="s">
        <v>16</v>
      </c>
      <c r="J2363" s="4" t="s">
        <v>14</v>
      </c>
      <c r="K2363" s="4" t="s">
        <v>15</v>
      </c>
      <c r="L2363" s="9">
        <v>5</v>
      </c>
      <c r="M2363" s="6">
        <v>35.68</v>
      </c>
      <c r="N2363" s="7">
        <v>0.15</v>
      </c>
      <c r="O2363" s="6">
        <v>13.48</v>
      </c>
      <c r="P2363" s="6">
        <f t="shared" si="144"/>
        <v>151.64000000000001</v>
      </c>
      <c r="Q2363" s="6">
        <f t="shared" si="145"/>
        <v>67.400000000000006</v>
      </c>
      <c r="R2363" s="6">
        <f t="shared" si="146"/>
        <v>84.240000000000009</v>
      </c>
      <c r="S2363" s="8">
        <f t="shared" si="147"/>
        <v>0.55552624637298864</v>
      </c>
      <c r="T2363" s="5">
        <f>YEAR(SalesDataTable[[#This Row],[Order Date]])</f>
        <v>2026</v>
      </c>
    </row>
    <row r="2364" spans="1:20" ht="15.6">
      <c r="A2364" s="2">
        <v>623</v>
      </c>
      <c r="B2364" s="3">
        <v>46340</v>
      </c>
      <c r="C2364" s="13">
        <f>YEAR(SalesDataTable[[#This Row],[Order Date]])</f>
        <v>2026</v>
      </c>
      <c r="D2364" s="4" t="str">
        <f>"Q"&amp;ROUNDUP(MONTH(SalesDataTable[[#This Row],[Order Date]])/3,0)</f>
        <v>Q4</v>
      </c>
      <c r="E2364" s="4" t="str">
        <f>TEXT(SalesDataTable[[#This Row],[Order Date]],"MMM")</f>
        <v>Nov</v>
      </c>
      <c r="F2364" s="4" t="s">
        <v>11</v>
      </c>
      <c r="G2364" s="4" t="s">
        <v>52</v>
      </c>
      <c r="H2364" s="4" t="s">
        <v>2</v>
      </c>
      <c r="I2364" s="4" t="s">
        <v>3</v>
      </c>
      <c r="J2364" s="4" t="s">
        <v>23</v>
      </c>
      <c r="K2364" s="4" t="s">
        <v>24</v>
      </c>
      <c r="L2364" s="9">
        <v>3</v>
      </c>
      <c r="M2364" s="6">
        <v>336.58</v>
      </c>
      <c r="N2364" s="7">
        <v>0.15</v>
      </c>
      <c r="O2364" s="6">
        <v>198.99</v>
      </c>
      <c r="P2364" s="6">
        <f t="shared" si="144"/>
        <v>858.279</v>
      </c>
      <c r="Q2364" s="6">
        <f t="shared" si="145"/>
        <v>596.97</v>
      </c>
      <c r="R2364" s="6">
        <f t="shared" si="146"/>
        <v>261.30899999999997</v>
      </c>
      <c r="S2364" s="8">
        <f t="shared" si="147"/>
        <v>0.3044569423229509</v>
      </c>
      <c r="T2364" s="5">
        <f>YEAR(SalesDataTable[[#This Row],[Order Date]])</f>
        <v>2026</v>
      </c>
    </row>
    <row r="2365" spans="1:20" ht="15.6">
      <c r="A2365" s="2">
        <v>1431</v>
      </c>
      <c r="B2365" s="3">
        <v>46340</v>
      </c>
      <c r="C2365" s="13">
        <f>YEAR(SalesDataTable[[#This Row],[Order Date]])</f>
        <v>2026</v>
      </c>
      <c r="D2365" s="4" t="str">
        <f>"Q"&amp;ROUNDUP(MONTH(SalesDataTable[[#This Row],[Order Date]])/3,0)</f>
        <v>Q4</v>
      </c>
      <c r="E2365" s="4" t="str">
        <f>TEXT(SalesDataTable[[#This Row],[Order Date]],"MMM")</f>
        <v>Nov</v>
      </c>
      <c r="F2365" s="4" t="s">
        <v>11</v>
      </c>
      <c r="G2365" s="4" t="s">
        <v>12</v>
      </c>
      <c r="H2365" s="4" t="s">
        <v>2</v>
      </c>
      <c r="I2365" s="4" t="s">
        <v>13</v>
      </c>
      <c r="J2365" s="4" t="s">
        <v>34</v>
      </c>
      <c r="K2365" s="4" t="s">
        <v>42</v>
      </c>
      <c r="L2365" s="9">
        <v>2</v>
      </c>
      <c r="M2365" s="6">
        <v>36.979999999999997</v>
      </c>
      <c r="N2365" s="7">
        <v>0.15</v>
      </c>
      <c r="O2365" s="6">
        <v>14.13</v>
      </c>
      <c r="P2365" s="6">
        <f t="shared" si="144"/>
        <v>62.865999999999993</v>
      </c>
      <c r="Q2365" s="6">
        <f t="shared" si="145"/>
        <v>28.26</v>
      </c>
      <c r="R2365" s="6">
        <f t="shared" si="146"/>
        <v>34.605999999999995</v>
      </c>
      <c r="S2365" s="8">
        <f t="shared" si="147"/>
        <v>0.55047243342983487</v>
      </c>
      <c r="T2365" s="5">
        <f>YEAR(SalesDataTable[[#This Row],[Order Date]])</f>
        <v>2026</v>
      </c>
    </row>
    <row r="2366" spans="1:20" ht="15.6">
      <c r="A2366" s="2">
        <v>1520</v>
      </c>
      <c r="B2366" s="3">
        <v>46340</v>
      </c>
      <c r="C2366" s="13">
        <f>YEAR(SalesDataTable[[#This Row],[Order Date]])</f>
        <v>2026</v>
      </c>
      <c r="D2366" s="4" t="str">
        <f>"Q"&amp;ROUNDUP(MONTH(SalesDataTable[[#This Row],[Order Date]])/3,0)</f>
        <v>Q4</v>
      </c>
      <c r="E2366" s="4" t="str">
        <f>TEXT(SalesDataTable[[#This Row],[Order Date]],"MMM")</f>
        <v>Nov</v>
      </c>
      <c r="F2366" s="4" t="s">
        <v>20</v>
      </c>
      <c r="G2366" s="4" t="s">
        <v>47</v>
      </c>
      <c r="H2366" s="4" t="s">
        <v>28</v>
      </c>
      <c r="I2366" s="4" t="s">
        <v>13</v>
      </c>
      <c r="J2366" s="4" t="s">
        <v>34</v>
      </c>
      <c r="K2366" s="4" t="s">
        <v>42</v>
      </c>
      <c r="L2366" s="9">
        <v>2</v>
      </c>
      <c r="M2366" s="6">
        <v>36.15</v>
      </c>
      <c r="N2366" s="7">
        <v>0</v>
      </c>
      <c r="O2366" s="6">
        <v>13.51</v>
      </c>
      <c r="P2366" s="6">
        <f t="shared" si="144"/>
        <v>72.3</v>
      </c>
      <c r="Q2366" s="6">
        <f t="shared" si="145"/>
        <v>27.02</v>
      </c>
      <c r="R2366" s="6">
        <f t="shared" si="146"/>
        <v>45.28</v>
      </c>
      <c r="S2366" s="8">
        <f t="shared" si="147"/>
        <v>0.62627939142461964</v>
      </c>
      <c r="T2366" s="5">
        <f>YEAR(SalesDataTable[[#This Row],[Order Date]])</f>
        <v>2026</v>
      </c>
    </row>
    <row r="2367" spans="1:20" ht="15.6">
      <c r="A2367" s="2">
        <v>1791</v>
      </c>
      <c r="B2367" s="3">
        <v>46340</v>
      </c>
      <c r="C2367" s="13">
        <f>YEAR(SalesDataTable[[#This Row],[Order Date]])</f>
        <v>2026</v>
      </c>
      <c r="D2367" s="4" t="str">
        <f>"Q"&amp;ROUNDUP(MONTH(SalesDataTable[[#This Row],[Order Date]])/3,0)</f>
        <v>Q4</v>
      </c>
      <c r="E2367" s="4" t="str">
        <f>TEXT(SalesDataTable[[#This Row],[Order Date]],"MMM")</f>
        <v>Nov</v>
      </c>
      <c r="F2367" s="4" t="s">
        <v>11</v>
      </c>
      <c r="G2367" s="4" t="s">
        <v>12</v>
      </c>
      <c r="H2367" s="4" t="s">
        <v>2</v>
      </c>
      <c r="I2367" s="4" t="s">
        <v>16</v>
      </c>
      <c r="J2367" s="4" t="s">
        <v>34</v>
      </c>
      <c r="K2367" s="4" t="s">
        <v>38</v>
      </c>
      <c r="L2367" s="9">
        <v>1</v>
      </c>
      <c r="M2367" s="6">
        <v>121.86</v>
      </c>
      <c r="N2367" s="7">
        <v>0.05</v>
      </c>
      <c r="O2367" s="6">
        <v>69.900000000000006</v>
      </c>
      <c r="P2367" s="6">
        <f t="shared" si="144"/>
        <v>115.767</v>
      </c>
      <c r="Q2367" s="6">
        <f t="shared" si="145"/>
        <v>69.900000000000006</v>
      </c>
      <c r="R2367" s="6">
        <f t="shared" si="146"/>
        <v>45.86699999999999</v>
      </c>
      <c r="S2367" s="8">
        <f t="shared" si="147"/>
        <v>0.396200989919407</v>
      </c>
      <c r="T2367" s="5">
        <f>YEAR(SalesDataTable[[#This Row],[Order Date]])</f>
        <v>2026</v>
      </c>
    </row>
    <row r="2368" spans="1:20" ht="15.6">
      <c r="A2368" s="2">
        <v>2191</v>
      </c>
      <c r="B2368" s="3">
        <v>46340</v>
      </c>
      <c r="C2368" s="13">
        <f>YEAR(SalesDataTable[[#This Row],[Order Date]])</f>
        <v>2026</v>
      </c>
      <c r="D2368" s="4" t="str">
        <f>"Q"&amp;ROUNDUP(MONTH(SalesDataTable[[#This Row],[Order Date]])/3,0)</f>
        <v>Q4</v>
      </c>
      <c r="E2368" s="4" t="str">
        <f>TEXT(SalesDataTable[[#This Row],[Order Date]],"MMM")</f>
        <v>Nov</v>
      </c>
      <c r="F2368" s="4" t="s">
        <v>11</v>
      </c>
      <c r="G2368" s="4" t="s">
        <v>25</v>
      </c>
      <c r="H2368" s="4" t="s">
        <v>19</v>
      </c>
      <c r="I2368" s="4" t="s">
        <v>3</v>
      </c>
      <c r="J2368" s="4" t="s">
        <v>4</v>
      </c>
      <c r="K2368" s="4" t="s">
        <v>22</v>
      </c>
      <c r="L2368" s="9">
        <v>6</v>
      </c>
      <c r="M2368" s="6">
        <v>49.85</v>
      </c>
      <c r="N2368" s="7">
        <v>0.05</v>
      </c>
      <c r="O2368" s="6">
        <v>22.68</v>
      </c>
      <c r="P2368" s="6">
        <f t="shared" si="144"/>
        <v>284.14499999999998</v>
      </c>
      <c r="Q2368" s="6">
        <f t="shared" si="145"/>
        <v>136.07999999999998</v>
      </c>
      <c r="R2368" s="6">
        <f t="shared" si="146"/>
        <v>148.065</v>
      </c>
      <c r="S2368" s="8">
        <f t="shared" si="147"/>
        <v>0.52108958454310306</v>
      </c>
      <c r="T2368" s="5">
        <f>YEAR(SalesDataTable[[#This Row],[Order Date]])</f>
        <v>2026</v>
      </c>
    </row>
    <row r="2369" spans="1:20" ht="15.6">
      <c r="A2369" s="2">
        <v>2365</v>
      </c>
      <c r="B2369" s="3">
        <v>46340</v>
      </c>
      <c r="C2369" s="13">
        <f>YEAR(SalesDataTable[[#This Row],[Order Date]])</f>
        <v>2026</v>
      </c>
      <c r="D2369" s="4" t="str">
        <f>"Q"&amp;ROUNDUP(MONTH(SalesDataTable[[#This Row],[Order Date]])/3,0)</f>
        <v>Q4</v>
      </c>
      <c r="E2369" s="4" t="str">
        <f>TEXT(SalesDataTable[[#This Row],[Order Date]],"MMM")</f>
        <v>Nov</v>
      </c>
      <c r="F2369" s="4" t="s">
        <v>11</v>
      </c>
      <c r="G2369" s="4" t="s">
        <v>25</v>
      </c>
      <c r="H2369" s="4" t="s">
        <v>19</v>
      </c>
      <c r="I2369" s="4" t="s">
        <v>16</v>
      </c>
      <c r="J2369" s="4" t="s">
        <v>9</v>
      </c>
      <c r="K2369" s="4" t="s">
        <v>10</v>
      </c>
      <c r="L2369" s="9">
        <v>2</v>
      </c>
      <c r="M2369" s="6">
        <v>91.95</v>
      </c>
      <c r="N2369" s="7">
        <v>0.05</v>
      </c>
      <c r="O2369" s="6">
        <v>46.45</v>
      </c>
      <c r="P2369" s="6">
        <f t="shared" si="144"/>
        <v>174.70499999999998</v>
      </c>
      <c r="Q2369" s="6">
        <f t="shared" si="145"/>
        <v>92.9</v>
      </c>
      <c r="R2369" s="6">
        <f t="shared" si="146"/>
        <v>81.804999999999978</v>
      </c>
      <c r="S2369" s="8">
        <f t="shared" si="147"/>
        <v>0.46824647262528252</v>
      </c>
      <c r="T2369" s="5">
        <f>YEAR(SalesDataTable[[#This Row],[Order Date]])</f>
        <v>2026</v>
      </c>
    </row>
    <row r="2370" spans="1:20" ht="15.6">
      <c r="A2370" s="2">
        <v>2603</v>
      </c>
      <c r="B2370" s="3">
        <v>46340</v>
      </c>
      <c r="C2370" s="13">
        <f>YEAR(SalesDataTable[[#This Row],[Order Date]])</f>
        <v>2026</v>
      </c>
      <c r="D2370" s="4" t="str">
        <f>"Q"&amp;ROUNDUP(MONTH(SalesDataTable[[#This Row],[Order Date]])/3,0)</f>
        <v>Q4</v>
      </c>
      <c r="E2370" s="4" t="str">
        <f>TEXT(SalesDataTable[[#This Row],[Order Date]],"MMM")</f>
        <v>Nov</v>
      </c>
      <c r="F2370" s="4" t="s">
        <v>20</v>
      </c>
      <c r="G2370" s="4" t="s">
        <v>33</v>
      </c>
      <c r="H2370" s="4" t="s">
        <v>28</v>
      </c>
      <c r="I2370" s="4" t="s">
        <v>3</v>
      </c>
      <c r="J2370" s="4" t="s">
        <v>4</v>
      </c>
      <c r="K2370" s="4" t="s">
        <v>22</v>
      </c>
      <c r="L2370" s="9">
        <v>2</v>
      </c>
      <c r="M2370" s="6">
        <v>51.71</v>
      </c>
      <c r="N2370" s="7">
        <v>0.15</v>
      </c>
      <c r="O2370" s="6">
        <v>22.93</v>
      </c>
      <c r="P2370" s="6">
        <f t="shared" ref="P2370:P2433" si="148">L2370*M2370*(1-N2370)</f>
        <v>87.906999999999996</v>
      </c>
      <c r="Q2370" s="6">
        <f t="shared" ref="Q2370:Q2433" si="149">L2370*O2370</f>
        <v>45.86</v>
      </c>
      <c r="R2370" s="6">
        <f t="shared" ref="R2370:R2433" si="150">P2370-Q2370</f>
        <v>42.046999999999997</v>
      </c>
      <c r="S2370" s="8">
        <f t="shared" ref="S2370:S2433" si="151">IFERROR(R2370/P2370,0)</f>
        <v>0.47831230732478641</v>
      </c>
      <c r="T2370" s="5">
        <f>YEAR(SalesDataTable[[#This Row],[Order Date]])</f>
        <v>2026</v>
      </c>
    </row>
    <row r="2371" spans="1:20" ht="15.6">
      <c r="A2371" s="2">
        <v>4098</v>
      </c>
      <c r="B2371" s="3">
        <v>46340</v>
      </c>
      <c r="C2371" s="13">
        <f>YEAR(SalesDataTable[[#This Row],[Order Date]])</f>
        <v>2026</v>
      </c>
      <c r="D2371" s="4" t="str">
        <f>"Q"&amp;ROUNDUP(MONTH(SalesDataTable[[#This Row],[Order Date]])/3,0)</f>
        <v>Q4</v>
      </c>
      <c r="E2371" s="4" t="str">
        <f>TEXT(SalesDataTable[[#This Row],[Order Date]],"MMM")</f>
        <v>Nov</v>
      </c>
      <c r="F2371" s="4" t="s">
        <v>6</v>
      </c>
      <c r="G2371" s="4" t="s">
        <v>7</v>
      </c>
      <c r="H2371" s="4" t="s">
        <v>19</v>
      </c>
      <c r="I2371" s="4" t="s">
        <v>3</v>
      </c>
      <c r="J2371" s="4" t="s">
        <v>34</v>
      </c>
      <c r="K2371" s="4" t="s">
        <v>35</v>
      </c>
      <c r="L2371" s="9">
        <v>1</v>
      </c>
      <c r="M2371" s="6">
        <v>41.05</v>
      </c>
      <c r="N2371" s="7">
        <v>0.05</v>
      </c>
      <c r="O2371" s="6">
        <v>14.6</v>
      </c>
      <c r="P2371" s="6">
        <f t="shared" si="148"/>
        <v>38.997499999999995</v>
      </c>
      <c r="Q2371" s="6">
        <f t="shared" si="149"/>
        <v>14.6</v>
      </c>
      <c r="R2371" s="6">
        <f t="shared" si="150"/>
        <v>24.397499999999994</v>
      </c>
      <c r="S2371" s="8">
        <f t="shared" si="151"/>
        <v>0.62561702673248276</v>
      </c>
      <c r="T2371" s="5">
        <f>YEAR(SalesDataTable[[#This Row],[Order Date]])</f>
        <v>2026</v>
      </c>
    </row>
    <row r="2372" spans="1:20" ht="15.6">
      <c r="A2372" s="2">
        <v>1176</v>
      </c>
      <c r="B2372" s="3">
        <v>46341</v>
      </c>
      <c r="C2372" s="13">
        <f>YEAR(SalesDataTable[[#This Row],[Order Date]])</f>
        <v>2026</v>
      </c>
      <c r="D2372" s="4" t="str">
        <f>"Q"&amp;ROUNDUP(MONTH(SalesDataTable[[#This Row],[Order Date]])/3,0)</f>
        <v>Q4</v>
      </c>
      <c r="E2372" s="4" t="str">
        <f>TEXT(SalesDataTable[[#This Row],[Order Date]],"MMM")</f>
        <v>Nov</v>
      </c>
      <c r="F2372" s="4" t="s">
        <v>6</v>
      </c>
      <c r="G2372" s="4" t="s">
        <v>27</v>
      </c>
      <c r="H2372" s="4" t="s">
        <v>8</v>
      </c>
      <c r="I2372" s="4" t="s">
        <v>16</v>
      </c>
      <c r="J2372" s="4" t="s">
        <v>23</v>
      </c>
      <c r="K2372" s="4" t="s">
        <v>24</v>
      </c>
      <c r="L2372" s="9">
        <v>10</v>
      </c>
      <c r="M2372" s="6">
        <v>333.09</v>
      </c>
      <c r="N2372" s="7">
        <v>0.15</v>
      </c>
      <c r="O2372" s="6">
        <v>197.95</v>
      </c>
      <c r="P2372" s="6">
        <f t="shared" si="148"/>
        <v>2831.2649999999994</v>
      </c>
      <c r="Q2372" s="6">
        <f t="shared" si="149"/>
        <v>1979.5</v>
      </c>
      <c r="R2372" s="6">
        <f t="shared" si="150"/>
        <v>851.76499999999942</v>
      </c>
      <c r="S2372" s="8">
        <f t="shared" si="151"/>
        <v>0.30084255624252748</v>
      </c>
      <c r="T2372" s="5">
        <f>YEAR(SalesDataTable[[#This Row],[Order Date]])</f>
        <v>2026</v>
      </c>
    </row>
    <row r="2373" spans="1:20" ht="15.6">
      <c r="A2373" s="2">
        <v>1895</v>
      </c>
      <c r="B2373" s="3">
        <v>46341</v>
      </c>
      <c r="C2373" s="13">
        <f>YEAR(SalesDataTable[[#This Row],[Order Date]])</f>
        <v>2026</v>
      </c>
      <c r="D2373" s="4" t="str">
        <f>"Q"&amp;ROUNDUP(MONTH(SalesDataTable[[#This Row],[Order Date]])/3,0)</f>
        <v>Q4</v>
      </c>
      <c r="E2373" s="4" t="str">
        <f>TEXT(SalesDataTable[[#This Row],[Order Date]],"MMM")</f>
        <v>Nov</v>
      </c>
      <c r="F2373" s="4" t="s">
        <v>20</v>
      </c>
      <c r="G2373" s="4" t="s">
        <v>21</v>
      </c>
      <c r="H2373" s="4" t="s">
        <v>2</v>
      </c>
      <c r="I2373" s="4" t="s">
        <v>16</v>
      </c>
      <c r="J2373" s="4" t="s">
        <v>4</v>
      </c>
      <c r="K2373" s="4" t="s">
        <v>22</v>
      </c>
      <c r="L2373" s="9">
        <v>3</v>
      </c>
      <c r="M2373" s="6">
        <v>51.79</v>
      </c>
      <c r="N2373" s="7">
        <v>0.2</v>
      </c>
      <c r="O2373" s="6">
        <v>22.23</v>
      </c>
      <c r="P2373" s="6">
        <f t="shared" si="148"/>
        <v>124.29600000000001</v>
      </c>
      <c r="Q2373" s="6">
        <f t="shared" si="149"/>
        <v>66.69</v>
      </c>
      <c r="R2373" s="6">
        <f t="shared" si="150"/>
        <v>57.606000000000009</v>
      </c>
      <c r="S2373" s="8">
        <f t="shared" si="151"/>
        <v>0.4634581965630431</v>
      </c>
      <c r="T2373" s="5">
        <f>YEAR(SalesDataTable[[#This Row],[Order Date]])</f>
        <v>2026</v>
      </c>
    </row>
    <row r="2374" spans="1:20" ht="15.6">
      <c r="A2374" s="2">
        <v>3385</v>
      </c>
      <c r="B2374" s="3">
        <v>46341</v>
      </c>
      <c r="C2374" s="13">
        <f>YEAR(SalesDataTable[[#This Row],[Order Date]])</f>
        <v>2026</v>
      </c>
      <c r="D2374" s="4" t="str">
        <f>"Q"&amp;ROUNDUP(MONTH(SalesDataTable[[#This Row],[Order Date]])/3,0)</f>
        <v>Q4</v>
      </c>
      <c r="E2374" s="4" t="str">
        <f>TEXT(SalesDataTable[[#This Row],[Order Date]],"MMM")</f>
        <v>Nov</v>
      </c>
      <c r="F2374" s="4" t="s">
        <v>6</v>
      </c>
      <c r="G2374" s="4" t="s">
        <v>41</v>
      </c>
      <c r="H2374" s="4" t="s">
        <v>28</v>
      </c>
      <c r="I2374" s="4" t="s">
        <v>13</v>
      </c>
      <c r="J2374" s="4" t="s">
        <v>9</v>
      </c>
      <c r="K2374" s="4" t="s">
        <v>46</v>
      </c>
      <c r="L2374" s="9">
        <v>1</v>
      </c>
      <c r="M2374" s="6">
        <v>71.040000000000006</v>
      </c>
      <c r="N2374" s="7">
        <v>0.1</v>
      </c>
      <c r="O2374" s="6">
        <v>31.59</v>
      </c>
      <c r="P2374" s="6">
        <f t="shared" si="148"/>
        <v>63.936000000000007</v>
      </c>
      <c r="Q2374" s="6">
        <f t="shared" si="149"/>
        <v>31.59</v>
      </c>
      <c r="R2374" s="6">
        <f t="shared" si="150"/>
        <v>32.346000000000004</v>
      </c>
      <c r="S2374" s="8">
        <f t="shared" si="151"/>
        <v>0.50591216216216217</v>
      </c>
      <c r="T2374" s="5">
        <f>YEAR(SalesDataTable[[#This Row],[Order Date]])</f>
        <v>2026</v>
      </c>
    </row>
    <row r="2375" spans="1:20" ht="15.6">
      <c r="A2375" s="2">
        <v>3581</v>
      </c>
      <c r="B2375" s="3">
        <v>46341</v>
      </c>
      <c r="C2375" s="13">
        <f>YEAR(SalesDataTable[[#This Row],[Order Date]])</f>
        <v>2026</v>
      </c>
      <c r="D2375" s="4" t="str">
        <f>"Q"&amp;ROUNDUP(MONTH(SalesDataTable[[#This Row],[Order Date]])/3,0)</f>
        <v>Q4</v>
      </c>
      <c r="E2375" s="4" t="str">
        <f>TEXT(SalesDataTable[[#This Row],[Order Date]],"MMM")</f>
        <v>Nov</v>
      </c>
      <c r="F2375" s="4" t="s">
        <v>20</v>
      </c>
      <c r="G2375" s="4" t="s">
        <v>21</v>
      </c>
      <c r="H2375" s="4" t="s">
        <v>28</v>
      </c>
      <c r="I2375" s="4" t="s">
        <v>16</v>
      </c>
      <c r="J2375" s="4" t="s">
        <v>9</v>
      </c>
      <c r="K2375" s="4" t="s">
        <v>17</v>
      </c>
      <c r="L2375" s="9">
        <v>2</v>
      </c>
      <c r="M2375" s="6">
        <v>141.21</v>
      </c>
      <c r="N2375" s="7">
        <v>0.1</v>
      </c>
      <c r="O2375" s="6">
        <v>78.31</v>
      </c>
      <c r="P2375" s="6">
        <f t="shared" si="148"/>
        <v>254.17800000000003</v>
      </c>
      <c r="Q2375" s="6">
        <f t="shared" si="149"/>
        <v>156.62</v>
      </c>
      <c r="R2375" s="6">
        <f t="shared" si="150"/>
        <v>97.558000000000021</v>
      </c>
      <c r="S2375" s="8">
        <f t="shared" si="151"/>
        <v>0.38381763960688969</v>
      </c>
      <c r="T2375" s="5">
        <f>YEAR(SalesDataTable[[#This Row],[Order Date]])</f>
        <v>2026</v>
      </c>
    </row>
    <row r="2376" spans="1:20" ht="15.6">
      <c r="A2376" s="2">
        <v>4528</v>
      </c>
      <c r="B2376" s="3">
        <v>46341</v>
      </c>
      <c r="C2376" s="13">
        <f>YEAR(SalesDataTable[[#This Row],[Order Date]])</f>
        <v>2026</v>
      </c>
      <c r="D2376" s="4" t="str">
        <f>"Q"&amp;ROUNDUP(MONTH(SalesDataTable[[#This Row],[Order Date]])/3,0)</f>
        <v>Q4</v>
      </c>
      <c r="E2376" s="4" t="str">
        <f>TEXT(SalesDataTable[[#This Row],[Order Date]],"MMM")</f>
        <v>Nov</v>
      </c>
      <c r="F2376" s="4" t="s">
        <v>0</v>
      </c>
      <c r="G2376" s="4" t="s">
        <v>50</v>
      </c>
      <c r="H2376" s="4" t="s">
        <v>28</v>
      </c>
      <c r="I2376" s="4" t="s">
        <v>13</v>
      </c>
      <c r="J2376" s="4" t="s">
        <v>9</v>
      </c>
      <c r="K2376" s="4" t="s">
        <v>17</v>
      </c>
      <c r="L2376" s="9">
        <v>2</v>
      </c>
      <c r="M2376" s="6">
        <v>141.63999999999999</v>
      </c>
      <c r="N2376" s="7">
        <v>0.15</v>
      </c>
      <c r="O2376" s="6">
        <v>80.349999999999994</v>
      </c>
      <c r="P2376" s="6">
        <f t="shared" si="148"/>
        <v>240.78799999999998</v>
      </c>
      <c r="Q2376" s="6">
        <f t="shared" si="149"/>
        <v>160.69999999999999</v>
      </c>
      <c r="R2376" s="6">
        <f t="shared" si="150"/>
        <v>80.087999999999994</v>
      </c>
      <c r="S2376" s="8">
        <f t="shared" si="151"/>
        <v>0.33260793727262156</v>
      </c>
      <c r="T2376" s="5">
        <f>YEAR(SalesDataTable[[#This Row],[Order Date]])</f>
        <v>2026</v>
      </c>
    </row>
    <row r="2377" spans="1:20" ht="15.6">
      <c r="A2377" s="2">
        <v>4633</v>
      </c>
      <c r="B2377" s="3">
        <v>46341</v>
      </c>
      <c r="C2377" s="13">
        <f>YEAR(SalesDataTable[[#This Row],[Order Date]])</f>
        <v>2026</v>
      </c>
      <c r="D2377" s="4" t="str">
        <f>"Q"&amp;ROUNDUP(MONTH(SalesDataTable[[#This Row],[Order Date]])/3,0)</f>
        <v>Q4</v>
      </c>
      <c r="E2377" s="4" t="str">
        <f>TEXT(SalesDataTable[[#This Row],[Order Date]],"MMM")</f>
        <v>Nov</v>
      </c>
      <c r="F2377" s="4" t="s">
        <v>11</v>
      </c>
      <c r="G2377" s="4" t="s">
        <v>39</v>
      </c>
      <c r="H2377" s="4" t="s">
        <v>2</v>
      </c>
      <c r="I2377" s="4" t="s">
        <v>3</v>
      </c>
      <c r="J2377" s="4" t="s">
        <v>9</v>
      </c>
      <c r="K2377" s="4" t="s">
        <v>46</v>
      </c>
      <c r="L2377" s="9">
        <v>1</v>
      </c>
      <c r="M2377" s="6">
        <v>71.78</v>
      </c>
      <c r="N2377" s="7">
        <v>0.15</v>
      </c>
      <c r="O2377" s="6">
        <v>32.869999999999997</v>
      </c>
      <c r="P2377" s="6">
        <f t="shared" si="148"/>
        <v>61.012999999999998</v>
      </c>
      <c r="Q2377" s="6">
        <f t="shared" si="149"/>
        <v>32.869999999999997</v>
      </c>
      <c r="R2377" s="6">
        <f t="shared" si="150"/>
        <v>28.143000000000001</v>
      </c>
      <c r="S2377" s="8">
        <f t="shared" si="151"/>
        <v>0.46126235392457349</v>
      </c>
      <c r="T2377" s="5">
        <f>YEAR(SalesDataTable[[#This Row],[Order Date]])</f>
        <v>2026</v>
      </c>
    </row>
    <row r="2378" spans="1:20" ht="15.6">
      <c r="A2378" s="2">
        <v>5195</v>
      </c>
      <c r="B2378" s="3">
        <v>46341</v>
      </c>
      <c r="C2378" s="13">
        <f>YEAR(SalesDataTable[[#This Row],[Order Date]])</f>
        <v>2026</v>
      </c>
      <c r="D2378" s="4" t="str">
        <f>"Q"&amp;ROUNDUP(MONTH(SalesDataTable[[#This Row],[Order Date]])/3,0)</f>
        <v>Q4</v>
      </c>
      <c r="E2378" s="4" t="str">
        <f>TEXT(SalesDataTable[[#This Row],[Order Date]],"MMM")</f>
        <v>Nov</v>
      </c>
      <c r="F2378" s="4" t="s">
        <v>11</v>
      </c>
      <c r="G2378" s="4" t="s">
        <v>52</v>
      </c>
      <c r="H2378" s="4" t="s">
        <v>2</v>
      </c>
      <c r="I2378" s="4" t="s">
        <v>16</v>
      </c>
      <c r="J2378" s="4" t="s">
        <v>9</v>
      </c>
      <c r="K2378" s="4" t="s">
        <v>37</v>
      </c>
      <c r="L2378" s="9">
        <v>3</v>
      </c>
      <c r="M2378" s="6">
        <v>153.88999999999999</v>
      </c>
      <c r="N2378" s="7">
        <v>0.1</v>
      </c>
      <c r="O2378" s="6">
        <v>80.36</v>
      </c>
      <c r="P2378" s="6">
        <f t="shared" si="148"/>
        <v>415.50299999999999</v>
      </c>
      <c r="Q2378" s="6">
        <f t="shared" si="149"/>
        <v>241.07999999999998</v>
      </c>
      <c r="R2378" s="6">
        <f t="shared" si="150"/>
        <v>174.423</v>
      </c>
      <c r="S2378" s="8">
        <f t="shared" si="151"/>
        <v>0.41978758276113531</v>
      </c>
      <c r="T2378" s="5">
        <f>YEAR(SalesDataTable[[#This Row],[Order Date]])</f>
        <v>2026</v>
      </c>
    </row>
    <row r="2379" spans="1:20" ht="15.6">
      <c r="A2379" s="2">
        <v>2778</v>
      </c>
      <c r="B2379" s="3">
        <v>46342</v>
      </c>
      <c r="C2379" s="13">
        <f>YEAR(SalesDataTable[[#This Row],[Order Date]])</f>
        <v>2026</v>
      </c>
      <c r="D2379" s="4" t="str">
        <f>"Q"&amp;ROUNDUP(MONTH(SalesDataTable[[#This Row],[Order Date]])/3,0)</f>
        <v>Q4</v>
      </c>
      <c r="E2379" s="4" t="str">
        <f>TEXT(SalesDataTable[[#This Row],[Order Date]],"MMM")</f>
        <v>Nov</v>
      </c>
      <c r="F2379" s="4" t="s">
        <v>20</v>
      </c>
      <c r="G2379" s="4" t="s">
        <v>21</v>
      </c>
      <c r="H2379" s="4" t="s">
        <v>28</v>
      </c>
      <c r="I2379" s="4" t="s">
        <v>3</v>
      </c>
      <c r="J2379" s="4" t="s">
        <v>9</v>
      </c>
      <c r="K2379" s="4" t="s">
        <v>17</v>
      </c>
      <c r="L2379" s="9">
        <v>1</v>
      </c>
      <c r="M2379" s="6">
        <v>145.4</v>
      </c>
      <c r="N2379" s="7">
        <v>0.1</v>
      </c>
      <c r="O2379" s="6">
        <v>77.66</v>
      </c>
      <c r="P2379" s="6">
        <f t="shared" si="148"/>
        <v>130.86000000000001</v>
      </c>
      <c r="Q2379" s="6">
        <f t="shared" si="149"/>
        <v>77.66</v>
      </c>
      <c r="R2379" s="6">
        <f t="shared" si="150"/>
        <v>53.200000000000017</v>
      </c>
      <c r="S2379" s="8">
        <f t="shared" si="151"/>
        <v>0.40654134189209851</v>
      </c>
      <c r="T2379" s="5">
        <f>YEAR(SalesDataTable[[#This Row],[Order Date]])</f>
        <v>2026</v>
      </c>
    </row>
    <row r="2380" spans="1:20" ht="15.6">
      <c r="A2380" s="2">
        <v>341</v>
      </c>
      <c r="B2380" s="3">
        <v>46343</v>
      </c>
      <c r="C2380" s="13">
        <f>YEAR(SalesDataTable[[#This Row],[Order Date]])</f>
        <v>2026</v>
      </c>
      <c r="D2380" s="4" t="str">
        <f>"Q"&amp;ROUNDUP(MONTH(SalesDataTable[[#This Row],[Order Date]])/3,0)</f>
        <v>Q4</v>
      </c>
      <c r="E2380" s="4" t="str">
        <f>TEXT(SalesDataTable[[#This Row],[Order Date]],"MMM")</f>
        <v>Nov</v>
      </c>
      <c r="F2380" s="4" t="s">
        <v>20</v>
      </c>
      <c r="G2380" s="4" t="s">
        <v>33</v>
      </c>
      <c r="H2380" s="4" t="s">
        <v>2</v>
      </c>
      <c r="I2380" s="4" t="s">
        <v>3</v>
      </c>
      <c r="J2380" s="4" t="s">
        <v>14</v>
      </c>
      <c r="K2380" s="4" t="s">
        <v>44</v>
      </c>
      <c r="L2380" s="9">
        <v>1</v>
      </c>
      <c r="M2380" s="6">
        <v>132.94999999999999</v>
      </c>
      <c r="N2380" s="7">
        <v>0.05</v>
      </c>
      <c r="O2380" s="6">
        <v>65.36</v>
      </c>
      <c r="P2380" s="6">
        <f t="shared" si="148"/>
        <v>126.30249999999998</v>
      </c>
      <c r="Q2380" s="6">
        <f t="shared" si="149"/>
        <v>65.36</v>
      </c>
      <c r="R2380" s="6">
        <f t="shared" si="150"/>
        <v>60.942499999999981</v>
      </c>
      <c r="S2380" s="8">
        <f t="shared" si="151"/>
        <v>0.48251222264009019</v>
      </c>
      <c r="T2380" s="5">
        <f>YEAR(SalesDataTable[[#This Row],[Order Date]])</f>
        <v>2026</v>
      </c>
    </row>
    <row r="2381" spans="1:20" ht="15.6">
      <c r="A2381" s="2">
        <v>374</v>
      </c>
      <c r="B2381" s="3">
        <v>46343</v>
      </c>
      <c r="C2381" s="13">
        <f>YEAR(SalesDataTable[[#This Row],[Order Date]])</f>
        <v>2026</v>
      </c>
      <c r="D2381" s="4" t="str">
        <f>"Q"&amp;ROUNDUP(MONTH(SalesDataTable[[#This Row],[Order Date]])/3,0)</f>
        <v>Q4</v>
      </c>
      <c r="E2381" s="4" t="str">
        <f>TEXT(SalesDataTable[[#This Row],[Order Date]],"MMM")</f>
        <v>Nov</v>
      </c>
      <c r="F2381" s="4" t="s">
        <v>20</v>
      </c>
      <c r="G2381" s="4" t="s">
        <v>31</v>
      </c>
      <c r="H2381" s="4" t="s">
        <v>19</v>
      </c>
      <c r="I2381" s="4" t="s">
        <v>3</v>
      </c>
      <c r="J2381" s="4" t="s">
        <v>34</v>
      </c>
      <c r="K2381" s="4" t="s">
        <v>45</v>
      </c>
      <c r="L2381" s="9">
        <v>1</v>
      </c>
      <c r="M2381" s="6">
        <v>51.34</v>
      </c>
      <c r="N2381" s="7">
        <v>0.15</v>
      </c>
      <c r="O2381" s="6">
        <v>21.37</v>
      </c>
      <c r="P2381" s="6">
        <f t="shared" si="148"/>
        <v>43.639000000000003</v>
      </c>
      <c r="Q2381" s="6">
        <f t="shared" si="149"/>
        <v>21.37</v>
      </c>
      <c r="R2381" s="6">
        <f t="shared" si="150"/>
        <v>22.269000000000002</v>
      </c>
      <c r="S2381" s="8">
        <f t="shared" si="151"/>
        <v>0.5103004193496643</v>
      </c>
      <c r="T2381" s="5">
        <f>YEAR(SalesDataTable[[#This Row],[Order Date]])</f>
        <v>2026</v>
      </c>
    </row>
    <row r="2382" spans="1:20" ht="15.6">
      <c r="A2382" s="2">
        <v>598</v>
      </c>
      <c r="B2382" s="3">
        <v>46343</v>
      </c>
      <c r="C2382" s="13">
        <f>YEAR(SalesDataTable[[#This Row],[Order Date]])</f>
        <v>2026</v>
      </c>
      <c r="D2382" s="4" t="str">
        <f>"Q"&amp;ROUNDUP(MONTH(SalesDataTable[[#This Row],[Order Date]])/3,0)</f>
        <v>Q4</v>
      </c>
      <c r="E2382" s="4" t="str">
        <f>TEXT(SalesDataTable[[#This Row],[Order Date]],"MMM")</f>
        <v>Nov</v>
      </c>
      <c r="F2382" s="4" t="s">
        <v>0</v>
      </c>
      <c r="G2382" s="4" t="s">
        <v>1</v>
      </c>
      <c r="H2382" s="4" t="s">
        <v>2</v>
      </c>
      <c r="I2382" s="4" t="s">
        <v>13</v>
      </c>
      <c r="J2382" s="4" t="s">
        <v>4</v>
      </c>
      <c r="K2382" s="4" t="s">
        <v>22</v>
      </c>
      <c r="L2382" s="9">
        <v>1</v>
      </c>
      <c r="M2382" s="6">
        <v>49.98</v>
      </c>
      <c r="N2382" s="7">
        <v>0.1</v>
      </c>
      <c r="O2382" s="6">
        <v>22.25</v>
      </c>
      <c r="P2382" s="6">
        <f t="shared" si="148"/>
        <v>44.981999999999999</v>
      </c>
      <c r="Q2382" s="6">
        <f t="shared" si="149"/>
        <v>22.25</v>
      </c>
      <c r="R2382" s="6">
        <f t="shared" si="150"/>
        <v>22.731999999999999</v>
      </c>
      <c r="S2382" s="8">
        <f t="shared" si="151"/>
        <v>0.50535769863500957</v>
      </c>
      <c r="T2382" s="5">
        <f>YEAR(SalesDataTable[[#This Row],[Order Date]])</f>
        <v>2026</v>
      </c>
    </row>
    <row r="2383" spans="1:20" ht="15.6">
      <c r="A2383" s="2">
        <v>690</v>
      </c>
      <c r="B2383" s="3">
        <v>46343</v>
      </c>
      <c r="C2383" s="13">
        <f>YEAR(SalesDataTable[[#This Row],[Order Date]])</f>
        <v>2026</v>
      </c>
      <c r="D2383" s="4" t="str">
        <f>"Q"&amp;ROUNDUP(MONTH(SalesDataTable[[#This Row],[Order Date]])/3,0)</f>
        <v>Q4</v>
      </c>
      <c r="E2383" s="4" t="str">
        <f>TEXT(SalesDataTable[[#This Row],[Order Date]],"MMM")</f>
        <v>Nov</v>
      </c>
      <c r="F2383" s="4" t="s">
        <v>20</v>
      </c>
      <c r="G2383" s="4" t="s">
        <v>33</v>
      </c>
      <c r="H2383" s="4" t="s">
        <v>2</v>
      </c>
      <c r="I2383" s="4" t="s">
        <v>3</v>
      </c>
      <c r="J2383" s="4" t="s">
        <v>14</v>
      </c>
      <c r="K2383" s="4" t="s">
        <v>48</v>
      </c>
      <c r="L2383" s="9">
        <v>2</v>
      </c>
      <c r="M2383" s="6">
        <v>168.08</v>
      </c>
      <c r="N2383" s="7">
        <v>0.1</v>
      </c>
      <c r="O2383" s="6">
        <v>87.63</v>
      </c>
      <c r="P2383" s="6">
        <f t="shared" si="148"/>
        <v>302.54400000000004</v>
      </c>
      <c r="Q2383" s="6">
        <f t="shared" si="149"/>
        <v>175.26</v>
      </c>
      <c r="R2383" s="6">
        <f t="shared" si="150"/>
        <v>127.28400000000005</v>
      </c>
      <c r="S2383" s="8">
        <f t="shared" si="151"/>
        <v>0.42071235919403471</v>
      </c>
      <c r="T2383" s="5">
        <f>YEAR(SalesDataTable[[#This Row],[Order Date]])</f>
        <v>2026</v>
      </c>
    </row>
    <row r="2384" spans="1:20" ht="15.6">
      <c r="A2384" s="2">
        <v>1296</v>
      </c>
      <c r="B2384" s="3">
        <v>46343</v>
      </c>
      <c r="C2384" s="13">
        <f>YEAR(SalesDataTable[[#This Row],[Order Date]])</f>
        <v>2026</v>
      </c>
      <c r="D2384" s="4" t="str">
        <f>"Q"&amp;ROUNDUP(MONTH(SalesDataTable[[#This Row],[Order Date]])/3,0)</f>
        <v>Q4</v>
      </c>
      <c r="E2384" s="4" t="str">
        <f>TEXT(SalesDataTable[[#This Row],[Order Date]],"MMM")</f>
        <v>Nov</v>
      </c>
      <c r="F2384" s="4" t="s">
        <v>20</v>
      </c>
      <c r="G2384" s="4" t="s">
        <v>47</v>
      </c>
      <c r="H2384" s="4" t="s">
        <v>2</v>
      </c>
      <c r="I2384" s="4" t="s">
        <v>13</v>
      </c>
      <c r="J2384" s="4" t="s">
        <v>23</v>
      </c>
      <c r="K2384" s="4" t="s">
        <v>29</v>
      </c>
      <c r="L2384" s="9">
        <v>1</v>
      </c>
      <c r="M2384" s="6">
        <v>191.85</v>
      </c>
      <c r="N2384" s="7">
        <v>0.15</v>
      </c>
      <c r="O2384" s="6">
        <v>104.41</v>
      </c>
      <c r="P2384" s="6">
        <f t="shared" si="148"/>
        <v>163.07249999999999</v>
      </c>
      <c r="Q2384" s="6">
        <f t="shared" si="149"/>
        <v>104.41</v>
      </c>
      <c r="R2384" s="6">
        <f t="shared" si="150"/>
        <v>58.662499999999994</v>
      </c>
      <c r="S2384" s="8">
        <f t="shared" si="151"/>
        <v>0.35973263425776875</v>
      </c>
      <c r="T2384" s="5">
        <f>YEAR(SalesDataTable[[#This Row],[Order Date]])</f>
        <v>2026</v>
      </c>
    </row>
    <row r="2385" spans="1:20" ht="15.6">
      <c r="A2385" s="2">
        <v>1585</v>
      </c>
      <c r="B2385" s="3">
        <v>46343</v>
      </c>
      <c r="C2385" s="13">
        <f>YEAR(SalesDataTable[[#This Row],[Order Date]])</f>
        <v>2026</v>
      </c>
      <c r="D2385" s="4" t="str">
        <f>"Q"&amp;ROUNDUP(MONTH(SalesDataTable[[#This Row],[Order Date]])/3,0)</f>
        <v>Q4</v>
      </c>
      <c r="E2385" s="4" t="str">
        <f>TEXT(SalesDataTable[[#This Row],[Order Date]],"MMM")</f>
        <v>Nov</v>
      </c>
      <c r="F2385" s="4" t="s">
        <v>6</v>
      </c>
      <c r="G2385" s="4" t="s">
        <v>49</v>
      </c>
      <c r="H2385" s="4" t="s">
        <v>19</v>
      </c>
      <c r="I2385" s="4" t="s">
        <v>3</v>
      </c>
      <c r="J2385" s="4" t="s">
        <v>9</v>
      </c>
      <c r="K2385" s="4" t="s">
        <v>10</v>
      </c>
      <c r="L2385" s="9">
        <v>4</v>
      </c>
      <c r="M2385" s="6">
        <v>93.99</v>
      </c>
      <c r="N2385" s="7">
        <v>0.1</v>
      </c>
      <c r="O2385" s="6">
        <v>44.07</v>
      </c>
      <c r="P2385" s="6">
        <f t="shared" si="148"/>
        <v>338.36399999999998</v>
      </c>
      <c r="Q2385" s="6">
        <f t="shared" si="149"/>
        <v>176.28</v>
      </c>
      <c r="R2385" s="6">
        <f t="shared" si="150"/>
        <v>162.08399999999997</v>
      </c>
      <c r="S2385" s="8">
        <f t="shared" si="151"/>
        <v>0.47902259105578604</v>
      </c>
      <c r="T2385" s="5">
        <f>YEAR(SalesDataTable[[#This Row],[Order Date]])</f>
        <v>2026</v>
      </c>
    </row>
    <row r="2386" spans="1:20" ht="15.6">
      <c r="A2386" s="2">
        <v>2194</v>
      </c>
      <c r="B2386" s="3">
        <v>46343</v>
      </c>
      <c r="C2386" s="13">
        <f>YEAR(SalesDataTable[[#This Row],[Order Date]])</f>
        <v>2026</v>
      </c>
      <c r="D2386" s="4" t="str">
        <f>"Q"&amp;ROUNDUP(MONTH(SalesDataTable[[#This Row],[Order Date]])/3,0)</f>
        <v>Q4</v>
      </c>
      <c r="E2386" s="4" t="str">
        <f>TEXT(SalesDataTable[[#This Row],[Order Date]],"MMM")</f>
        <v>Nov</v>
      </c>
      <c r="F2386" s="4" t="s">
        <v>20</v>
      </c>
      <c r="G2386" s="4" t="s">
        <v>47</v>
      </c>
      <c r="H2386" s="4" t="s">
        <v>2</v>
      </c>
      <c r="I2386" s="4" t="s">
        <v>3</v>
      </c>
      <c r="J2386" s="4" t="s">
        <v>14</v>
      </c>
      <c r="K2386" s="4" t="s">
        <v>15</v>
      </c>
      <c r="L2386" s="9">
        <v>4</v>
      </c>
      <c r="M2386" s="6">
        <v>36.57</v>
      </c>
      <c r="N2386" s="7">
        <v>0.05</v>
      </c>
      <c r="O2386" s="6">
        <v>13.35</v>
      </c>
      <c r="P2386" s="6">
        <f t="shared" si="148"/>
        <v>138.96600000000001</v>
      </c>
      <c r="Q2386" s="6">
        <f t="shared" si="149"/>
        <v>53.4</v>
      </c>
      <c r="R2386" s="6">
        <f t="shared" si="150"/>
        <v>85.566000000000003</v>
      </c>
      <c r="S2386" s="8">
        <f t="shared" si="151"/>
        <v>0.61573334484694098</v>
      </c>
      <c r="T2386" s="5">
        <f>YEAR(SalesDataTable[[#This Row],[Order Date]])</f>
        <v>2026</v>
      </c>
    </row>
    <row r="2387" spans="1:20" ht="15.6">
      <c r="A2387" s="2">
        <v>2221</v>
      </c>
      <c r="B2387" s="3">
        <v>46343</v>
      </c>
      <c r="C2387" s="13">
        <f>YEAR(SalesDataTable[[#This Row],[Order Date]])</f>
        <v>2026</v>
      </c>
      <c r="D2387" s="4" t="str">
        <f>"Q"&amp;ROUNDUP(MONTH(SalesDataTable[[#This Row],[Order Date]])/3,0)</f>
        <v>Q4</v>
      </c>
      <c r="E2387" s="4" t="str">
        <f>TEXT(SalesDataTable[[#This Row],[Order Date]],"MMM")</f>
        <v>Nov</v>
      </c>
      <c r="F2387" s="4" t="s">
        <v>6</v>
      </c>
      <c r="G2387" s="4" t="s">
        <v>43</v>
      </c>
      <c r="H2387" s="4" t="s">
        <v>28</v>
      </c>
      <c r="I2387" s="4" t="s">
        <v>3</v>
      </c>
      <c r="J2387" s="4" t="s">
        <v>4</v>
      </c>
      <c r="K2387" s="4" t="s">
        <v>26</v>
      </c>
      <c r="L2387" s="9">
        <v>1</v>
      </c>
      <c r="M2387" s="6">
        <v>39.81</v>
      </c>
      <c r="N2387" s="7">
        <v>0.05</v>
      </c>
      <c r="O2387" s="6">
        <v>16.25</v>
      </c>
      <c r="P2387" s="6">
        <f t="shared" si="148"/>
        <v>37.819499999999998</v>
      </c>
      <c r="Q2387" s="6">
        <f t="shared" si="149"/>
        <v>16.25</v>
      </c>
      <c r="R2387" s="6">
        <f t="shared" si="150"/>
        <v>21.569499999999998</v>
      </c>
      <c r="S2387" s="8">
        <f t="shared" si="151"/>
        <v>0.57032747656632155</v>
      </c>
      <c r="T2387" s="5">
        <f>YEAR(SalesDataTable[[#This Row],[Order Date]])</f>
        <v>2026</v>
      </c>
    </row>
    <row r="2388" spans="1:20" ht="15.6">
      <c r="A2388" s="2">
        <v>3836</v>
      </c>
      <c r="B2388" s="3">
        <v>46343</v>
      </c>
      <c r="C2388" s="13">
        <f>YEAR(SalesDataTable[[#This Row],[Order Date]])</f>
        <v>2026</v>
      </c>
      <c r="D2388" s="4" t="str">
        <f>"Q"&amp;ROUNDUP(MONTH(SalesDataTable[[#This Row],[Order Date]])/3,0)</f>
        <v>Q4</v>
      </c>
      <c r="E2388" s="4" t="str">
        <f>TEXT(SalesDataTable[[#This Row],[Order Date]],"MMM")</f>
        <v>Nov</v>
      </c>
      <c r="F2388" s="4" t="s">
        <v>20</v>
      </c>
      <c r="G2388" s="4" t="s">
        <v>21</v>
      </c>
      <c r="H2388" s="4" t="s">
        <v>19</v>
      </c>
      <c r="I2388" s="4" t="s">
        <v>3</v>
      </c>
      <c r="J2388" s="4" t="s">
        <v>9</v>
      </c>
      <c r="K2388" s="4" t="s">
        <v>10</v>
      </c>
      <c r="L2388" s="9">
        <v>1</v>
      </c>
      <c r="M2388" s="6">
        <v>91.43</v>
      </c>
      <c r="N2388" s="7">
        <v>0.1</v>
      </c>
      <c r="O2388" s="6">
        <v>45.06</v>
      </c>
      <c r="P2388" s="6">
        <f t="shared" si="148"/>
        <v>82.287000000000006</v>
      </c>
      <c r="Q2388" s="6">
        <f t="shared" si="149"/>
        <v>45.06</v>
      </c>
      <c r="R2388" s="6">
        <f t="shared" si="150"/>
        <v>37.227000000000004</v>
      </c>
      <c r="S2388" s="8">
        <f t="shared" si="151"/>
        <v>0.45240438951474715</v>
      </c>
      <c r="T2388" s="5">
        <f>YEAR(SalesDataTable[[#This Row],[Order Date]])</f>
        <v>2026</v>
      </c>
    </row>
    <row r="2389" spans="1:20" ht="15.6">
      <c r="A2389" s="2">
        <v>4437</v>
      </c>
      <c r="B2389" s="3">
        <v>46343</v>
      </c>
      <c r="C2389" s="13">
        <f>YEAR(SalesDataTable[[#This Row],[Order Date]])</f>
        <v>2026</v>
      </c>
      <c r="D2389" s="4" t="str">
        <f>"Q"&amp;ROUNDUP(MONTH(SalesDataTable[[#This Row],[Order Date]])/3,0)</f>
        <v>Q4</v>
      </c>
      <c r="E2389" s="4" t="str">
        <f>TEXT(SalesDataTable[[#This Row],[Order Date]],"MMM")</f>
        <v>Nov</v>
      </c>
      <c r="F2389" s="4" t="s">
        <v>11</v>
      </c>
      <c r="G2389" s="4" t="s">
        <v>12</v>
      </c>
      <c r="H2389" s="4" t="s">
        <v>2</v>
      </c>
      <c r="I2389" s="4" t="s">
        <v>3</v>
      </c>
      <c r="J2389" s="4" t="s">
        <v>34</v>
      </c>
      <c r="K2389" s="4" t="s">
        <v>38</v>
      </c>
      <c r="L2389" s="9">
        <v>1</v>
      </c>
      <c r="M2389" s="6">
        <v>122.64</v>
      </c>
      <c r="N2389" s="7">
        <v>0</v>
      </c>
      <c r="O2389" s="6">
        <v>68.58</v>
      </c>
      <c r="P2389" s="6">
        <f t="shared" si="148"/>
        <v>122.64</v>
      </c>
      <c r="Q2389" s="6">
        <f t="shared" si="149"/>
        <v>68.58</v>
      </c>
      <c r="R2389" s="6">
        <f t="shared" si="150"/>
        <v>54.06</v>
      </c>
      <c r="S2389" s="8">
        <f t="shared" si="151"/>
        <v>0.44080234833659493</v>
      </c>
      <c r="T2389" s="5">
        <f>YEAR(SalesDataTable[[#This Row],[Order Date]])</f>
        <v>2026</v>
      </c>
    </row>
    <row r="2390" spans="1:20" ht="15.6">
      <c r="A2390" s="2">
        <v>4735</v>
      </c>
      <c r="B2390" s="3">
        <v>46343</v>
      </c>
      <c r="C2390" s="13">
        <f>YEAR(SalesDataTable[[#This Row],[Order Date]])</f>
        <v>2026</v>
      </c>
      <c r="D2390" s="4" t="str">
        <f>"Q"&amp;ROUNDUP(MONTH(SalesDataTable[[#This Row],[Order Date]])/3,0)</f>
        <v>Q4</v>
      </c>
      <c r="E2390" s="4" t="str">
        <f>TEXT(SalesDataTable[[#This Row],[Order Date]],"MMM")</f>
        <v>Nov</v>
      </c>
      <c r="F2390" s="4" t="s">
        <v>6</v>
      </c>
      <c r="G2390" s="4" t="s">
        <v>43</v>
      </c>
      <c r="H2390" s="4" t="s">
        <v>2</v>
      </c>
      <c r="I2390" s="4" t="s">
        <v>16</v>
      </c>
      <c r="J2390" s="4" t="s">
        <v>4</v>
      </c>
      <c r="K2390" s="4" t="s">
        <v>5</v>
      </c>
      <c r="L2390" s="9">
        <v>1</v>
      </c>
      <c r="M2390" s="6">
        <v>80.959999999999994</v>
      </c>
      <c r="N2390" s="7">
        <v>0.1</v>
      </c>
      <c r="O2390" s="6">
        <v>43.86</v>
      </c>
      <c r="P2390" s="6">
        <f t="shared" si="148"/>
        <v>72.86399999999999</v>
      </c>
      <c r="Q2390" s="6">
        <f t="shared" si="149"/>
        <v>43.86</v>
      </c>
      <c r="R2390" s="6">
        <f t="shared" si="150"/>
        <v>29.003999999999991</v>
      </c>
      <c r="S2390" s="8">
        <f t="shared" si="151"/>
        <v>0.39805665349143604</v>
      </c>
      <c r="T2390" s="5">
        <f>YEAR(SalesDataTable[[#This Row],[Order Date]])</f>
        <v>2026</v>
      </c>
    </row>
    <row r="2391" spans="1:20" ht="15.6">
      <c r="A2391" s="2">
        <v>554</v>
      </c>
      <c r="B2391" s="3">
        <v>46344</v>
      </c>
      <c r="C2391" s="13">
        <f>YEAR(SalesDataTable[[#This Row],[Order Date]])</f>
        <v>2026</v>
      </c>
      <c r="D2391" s="4" t="str">
        <f>"Q"&amp;ROUNDUP(MONTH(SalesDataTable[[#This Row],[Order Date]])/3,0)</f>
        <v>Q4</v>
      </c>
      <c r="E2391" s="4" t="str">
        <f>TEXT(SalesDataTable[[#This Row],[Order Date]],"MMM")</f>
        <v>Nov</v>
      </c>
      <c r="F2391" s="4" t="s">
        <v>11</v>
      </c>
      <c r="G2391" s="4" t="s">
        <v>25</v>
      </c>
      <c r="H2391" s="4" t="s">
        <v>28</v>
      </c>
      <c r="I2391" s="4" t="s">
        <v>16</v>
      </c>
      <c r="J2391" s="4" t="s">
        <v>34</v>
      </c>
      <c r="K2391" s="4" t="s">
        <v>42</v>
      </c>
      <c r="L2391" s="9">
        <v>1</v>
      </c>
      <c r="M2391" s="6">
        <v>36.380000000000003</v>
      </c>
      <c r="N2391" s="7">
        <v>0.05</v>
      </c>
      <c r="O2391" s="6">
        <v>14.06</v>
      </c>
      <c r="P2391" s="6">
        <f t="shared" si="148"/>
        <v>34.561</v>
      </c>
      <c r="Q2391" s="6">
        <f t="shared" si="149"/>
        <v>14.06</v>
      </c>
      <c r="R2391" s="6">
        <f t="shared" si="150"/>
        <v>20.500999999999998</v>
      </c>
      <c r="S2391" s="8">
        <f t="shared" si="151"/>
        <v>0.59318306761957118</v>
      </c>
      <c r="T2391" s="5">
        <f>YEAR(SalesDataTable[[#This Row],[Order Date]])</f>
        <v>2026</v>
      </c>
    </row>
    <row r="2392" spans="1:20" ht="15.6">
      <c r="A2392" s="2">
        <v>1205</v>
      </c>
      <c r="B2392" s="3">
        <v>46344</v>
      </c>
      <c r="C2392" s="13">
        <f>YEAR(SalesDataTable[[#This Row],[Order Date]])</f>
        <v>2026</v>
      </c>
      <c r="D2392" s="4" t="str">
        <f>"Q"&amp;ROUNDUP(MONTH(SalesDataTable[[#This Row],[Order Date]])/3,0)</f>
        <v>Q4</v>
      </c>
      <c r="E2392" s="4" t="str">
        <f>TEXT(SalesDataTable[[#This Row],[Order Date]],"MMM")</f>
        <v>Nov</v>
      </c>
      <c r="F2392" s="4" t="s">
        <v>20</v>
      </c>
      <c r="G2392" s="4" t="s">
        <v>47</v>
      </c>
      <c r="H2392" s="4" t="s">
        <v>2</v>
      </c>
      <c r="I2392" s="4" t="s">
        <v>3</v>
      </c>
      <c r="J2392" s="4" t="s">
        <v>4</v>
      </c>
      <c r="K2392" s="4" t="s">
        <v>30</v>
      </c>
      <c r="L2392" s="9">
        <v>2</v>
      </c>
      <c r="M2392" s="6">
        <v>100.72</v>
      </c>
      <c r="N2392" s="7">
        <v>0.1</v>
      </c>
      <c r="O2392" s="6">
        <v>51.68</v>
      </c>
      <c r="P2392" s="6">
        <f t="shared" si="148"/>
        <v>181.29599999999999</v>
      </c>
      <c r="Q2392" s="6">
        <f t="shared" si="149"/>
        <v>103.36</v>
      </c>
      <c r="R2392" s="6">
        <f t="shared" si="150"/>
        <v>77.935999999999993</v>
      </c>
      <c r="S2392" s="8">
        <f t="shared" si="151"/>
        <v>0.42988262289294854</v>
      </c>
      <c r="T2392" s="5">
        <f>YEAR(SalesDataTable[[#This Row],[Order Date]])</f>
        <v>2026</v>
      </c>
    </row>
    <row r="2393" spans="1:20" ht="15.6">
      <c r="A2393" s="2">
        <v>1979</v>
      </c>
      <c r="B2393" s="3">
        <v>46344</v>
      </c>
      <c r="C2393" s="13">
        <f>YEAR(SalesDataTable[[#This Row],[Order Date]])</f>
        <v>2026</v>
      </c>
      <c r="D2393" s="4" t="str">
        <f>"Q"&amp;ROUNDUP(MONTH(SalesDataTable[[#This Row],[Order Date]])/3,0)</f>
        <v>Q4</v>
      </c>
      <c r="E2393" s="4" t="str">
        <f>TEXT(SalesDataTable[[#This Row],[Order Date]],"MMM")</f>
        <v>Nov</v>
      </c>
      <c r="F2393" s="4" t="s">
        <v>6</v>
      </c>
      <c r="G2393" s="4" t="s">
        <v>41</v>
      </c>
      <c r="H2393" s="4" t="s">
        <v>19</v>
      </c>
      <c r="I2393" s="4" t="s">
        <v>3</v>
      </c>
      <c r="J2393" s="4" t="s">
        <v>23</v>
      </c>
      <c r="K2393" s="4" t="s">
        <v>51</v>
      </c>
      <c r="L2393" s="9">
        <v>3</v>
      </c>
      <c r="M2393" s="6">
        <v>120.29</v>
      </c>
      <c r="N2393" s="7">
        <v>0</v>
      </c>
      <c r="O2393" s="6">
        <v>62.04</v>
      </c>
      <c r="P2393" s="6">
        <f t="shared" si="148"/>
        <v>360.87</v>
      </c>
      <c r="Q2393" s="6">
        <f t="shared" si="149"/>
        <v>186.12</v>
      </c>
      <c r="R2393" s="6">
        <f t="shared" si="150"/>
        <v>174.75</v>
      </c>
      <c r="S2393" s="8">
        <f t="shared" si="151"/>
        <v>0.48424640452240419</v>
      </c>
      <c r="T2393" s="5">
        <f>YEAR(SalesDataTable[[#This Row],[Order Date]])</f>
        <v>2026</v>
      </c>
    </row>
    <row r="2394" spans="1:20" ht="15.6">
      <c r="A2394" s="2">
        <v>2151</v>
      </c>
      <c r="B2394" s="3">
        <v>46344</v>
      </c>
      <c r="C2394" s="13">
        <f>YEAR(SalesDataTable[[#This Row],[Order Date]])</f>
        <v>2026</v>
      </c>
      <c r="D2394" s="4" t="str">
        <f>"Q"&amp;ROUNDUP(MONTH(SalesDataTable[[#This Row],[Order Date]])/3,0)</f>
        <v>Q4</v>
      </c>
      <c r="E2394" s="4" t="str">
        <f>TEXT(SalesDataTable[[#This Row],[Order Date]],"MMM")</f>
        <v>Nov</v>
      </c>
      <c r="F2394" s="4" t="s">
        <v>6</v>
      </c>
      <c r="G2394" s="4" t="s">
        <v>7</v>
      </c>
      <c r="H2394" s="4" t="s">
        <v>2</v>
      </c>
      <c r="I2394" s="4" t="s">
        <v>13</v>
      </c>
      <c r="J2394" s="4" t="s">
        <v>23</v>
      </c>
      <c r="K2394" s="4" t="s">
        <v>51</v>
      </c>
      <c r="L2394" s="9">
        <v>2</v>
      </c>
      <c r="M2394" s="6">
        <v>124.18</v>
      </c>
      <c r="N2394" s="7">
        <v>0.15</v>
      </c>
      <c r="O2394" s="6">
        <v>60.72</v>
      </c>
      <c r="P2394" s="6">
        <f t="shared" si="148"/>
        <v>211.10599999999999</v>
      </c>
      <c r="Q2394" s="6">
        <f t="shared" si="149"/>
        <v>121.44</v>
      </c>
      <c r="R2394" s="6">
        <f t="shared" si="150"/>
        <v>89.665999999999997</v>
      </c>
      <c r="S2394" s="8">
        <f t="shared" si="151"/>
        <v>0.42474396748552862</v>
      </c>
      <c r="T2394" s="5">
        <f>YEAR(SalesDataTable[[#This Row],[Order Date]])</f>
        <v>2026</v>
      </c>
    </row>
    <row r="2395" spans="1:20" ht="15.6">
      <c r="A2395" s="2">
        <v>2730</v>
      </c>
      <c r="B2395" s="3">
        <v>46344</v>
      </c>
      <c r="C2395" s="13">
        <f>YEAR(SalesDataTable[[#This Row],[Order Date]])</f>
        <v>2026</v>
      </c>
      <c r="D2395" s="4" t="str">
        <f>"Q"&amp;ROUNDUP(MONTH(SalesDataTable[[#This Row],[Order Date]])/3,0)</f>
        <v>Q4</v>
      </c>
      <c r="E2395" s="4" t="str">
        <f>TEXT(SalesDataTable[[#This Row],[Order Date]],"MMM")</f>
        <v>Nov</v>
      </c>
      <c r="F2395" s="4" t="s">
        <v>0</v>
      </c>
      <c r="G2395" s="4" t="s">
        <v>1</v>
      </c>
      <c r="H2395" s="4" t="s">
        <v>2</v>
      </c>
      <c r="I2395" s="4" t="s">
        <v>3</v>
      </c>
      <c r="J2395" s="4" t="s">
        <v>9</v>
      </c>
      <c r="K2395" s="4" t="s">
        <v>37</v>
      </c>
      <c r="L2395" s="9">
        <v>3</v>
      </c>
      <c r="M2395" s="6">
        <v>154.07</v>
      </c>
      <c r="N2395" s="7">
        <v>0.05</v>
      </c>
      <c r="O2395" s="6">
        <v>77.73</v>
      </c>
      <c r="P2395" s="6">
        <f t="shared" si="148"/>
        <v>439.09949999999998</v>
      </c>
      <c r="Q2395" s="6">
        <f t="shared" si="149"/>
        <v>233.19</v>
      </c>
      <c r="R2395" s="6">
        <f t="shared" si="150"/>
        <v>205.90949999999998</v>
      </c>
      <c r="S2395" s="8">
        <f t="shared" si="151"/>
        <v>0.46893585622393102</v>
      </c>
      <c r="T2395" s="5">
        <f>YEAR(SalesDataTable[[#This Row],[Order Date]])</f>
        <v>2026</v>
      </c>
    </row>
    <row r="2396" spans="1:20" ht="15.6">
      <c r="A2396" s="2">
        <v>2779</v>
      </c>
      <c r="B2396" s="3">
        <v>46344</v>
      </c>
      <c r="C2396" s="13">
        <f>YEAR(SalesDataTable[[#This Row],[Order Date]])</f>
        <v>2026</v>
      </c>
      <c r="D2396" s="4" t="str">
        <f>"Q"&amp;ROUNDUP(MONTH(SalesDataTable[[#This Row],[Order Date]])/3,0)</f>
        <v>Q4</v>
      </c>
      <c r="E2396" s="4" t="str">
        <f>TEXT(SalesDataTable[[#This Row],[Order Date]],"MMM")</f>
        <v>Nov</v>
      </c>
      <c r="F2396" s="4" t="s">
        <v>0</v>
      </c>
      <c r="G2396" s="4" t="s">
        <v>50</v>
      </c>
      <c r="H2396" s="4" t="s">
        <v>8</v>
      </c>
      <c r="I2396" s="4" t="s">
        <v>16</v>
      </c>
      <c r="J2396" s="4" t="s">
        <v>34</v>
      </c>
      <c r="K2396" s="4" t="s">
        <v>38</v>
      </c>
      <c r="L2396" s="9">
        <v>4</v>
      </c>
      <c r="M2396" s="6">
        <v>123.4</v>
      </c>
      <c r="N2396" s="7">
        <v>0.05</v>
      </c>
      <c r="O2396" s="6">
        <v>70.930000000000007</v>
      </c>
      <c r="P2396" s="6">
        <f t="shared" si="148"/>
        <v>468.92</v>
      </c>
      <c r="Q2396" s="6">
        <f t="shared" si="149"/>
        <v>283.72000000000003</v>
      </c>
      <c r="R2396" s="6">
        <f t="shared" si="150"/>
        <v>185.2</v>
      </c>
      <c r="S2396" s="8">
        <f t="shared" si="151"/>
        <v>0.3949500980977565</v>
      </c>
      <c r="T2396" s="5">
        <f>YEAR(SalesDataTable[[#This Row],[Order Date]])</f>
        <v>2026</v>
      </c>
    </row>
    <row r="2397" spans="1:20" ht="15.6">
      <c r="A2397" s="2">
        <v>2853</v>
      </c>
      <c r="B2397" s="3">
        <v>46344</v>
      </c>
      <c r="C2397" s="13">
        <f>YEAR(SalesDataTable[[#This Row],[Order Date]])</f>
        <v>2026</v>
      </c>
      <c r="D2397" s="4" t="str">
        <f>"Q"&amp;ROUNDUP(MONTH(SalesDataTable[[#This Row],[Order Date]])/3,0)</f>
        <v>Q4</v>
      </c>
      <c r="E2397" s="4" t="str">
        <f>TEXT(SalesDataTable[[#This Row],[Order Date]],"MMM")</f>
        <v>Nov</v>
      </c>
      <c r="F2397" s="4" t="s">
        <v>11</v>
      </c>
      <c r="G2397" s="4" t="s">
        <v>18</v>
      </c>
      <c r="H2397" s="4" t="s">
        <v>2</v>
      </c>
      <c r="I2397" s="4" t="s">
        <v>13</v>
      </c>
      <c r="J2397" s="4" t="s">
        <v>4</v>
      </c>
      <c r="K2397" s="4" t="s">
        <v>30</v>
      </c>
      <c r="L2397" s="9">
        <v>1</v>
      </c>
      <c r="M2397" s="6">
        <v>104.64</v>
      </c>
      <c r="N2397" s="7">
        <v>0</v>
      </c>
      <c r="O2397" s="6">
        <v>50.79</v>
      </c>
      <c r="P2397" s="6">
        <f t="shared" si="148"/>
        <v>104.64</v>
      </c>
      <c r="Q2397" s="6">
        <f t="shared" si="149"/>
        <v>50.79</v>
      </c>
      <c r="R2397" s="6">
        <f t="shared" si="150"/>
        <v>53.85</v>
      </c>
      <c r="S2397" s="8">
        <f t="shared" si="151"/>
        <v>0.51462155963302758</v>
      </c>
      <c r="T2397" s="5">
        <f>YEAR(SalesDataTable[[#This Row],[Order Date]])</f>
        <v>2026</v>
      </c>
    </row>
    <row r="2398" spans="1:20" ht="15.6">
      <c r="A2398" s="2">
        <v>3825</v>
      </c>
      <c r="B2398" s="3">
        <v>46344</v>
      </c>
      <c r="C2398" s="13">
        <f>YEAR(SalesDataTable[[#This Row],[Order Date]])</f>
        <v>2026</v>
      </c>
      <c r="D2398" s="4" t="str">
        <f>"Q"&amp;ROUNDUP(MONTH(SalesDataTable[[#This Row],[Order Date]])/3,0)</f>
        <v>Q4</v>
      </c>
      <c r="E2398" s="4" t="str">
        <f>TEXT(SalesDataTable[[#This Row],[Order Date]],"MMM")</f>
        <v>Nov</v>
      </c>
      <c r="F2398" s="4" t="s">
        <v>20</v>
      </c>
      <c r="G2398" s="4" t="s">
        <v>33</v>
      </c>
      <c r="H2398" s="4" t="s">
        <v>2</v>
      </c>
      <c r="I2398" s="4" t="s">
        <v>13</v>
      </c>
      <c r="J2398" s="4" t="s">
        <v>14</v>
      </c>
      <c r="K2398" s="4" t="s">
        <v>32</v>
      </c>
      <c r="L2398" s="9">
        <v>2</v>
      </c>
      <c r="M2398" s="6">
        <v>46.44</v>
      </c>
      <c r="N2398" s="7">
        <v>0.1</v>
      </c>
      <c r="O2398" s="6">
        <v>18.190000000000001</v>
      </c>
      <c r="P2398" s="6">
        <f t="shared" si="148"/>
        <v>83.591999999999999</v>
      </c>
      <c r="Q2398" s="6">
        <f t="shared" si="149"/>
        <v>36.380000000000003</v>
      </c>
      <c r="R2398" s="6">
        <f t="shared" si="150"/>
        <v>47.211999999999996</v>
      </c>
      <c r="S2398" s="8">
        <f t="shared" si="151"/>
        <v>0.56479088908029473</v>
      </c>
      <c r="T2398" s="5">
        <f>YEAR(SalesDataTable[[#This Row],[Order Date]])</f>
        <v>2026</v>
      </c>
    </row>
    <row r="2399" spans="1:20" ht="15.6">
      <c r="A2399" s="2">
        <v>4808</v>
      </c>
      <c r="B2399" s="3">
        <v>46344</v>
      </c>
      <c r="C2399" s="13">
        <f>YEAR(SalesDataTable[[#This Row],[Order Date]])</f>
        <v>2026</v>
      </c>
      <c r="D2399" s="4" t="str">
        <f>"Q"&amp;ROUNDUP(MONTH(SalesDataTable[[#This Row],[Order Date]])/3,0)</f>
        <v>Q4</v>
      </c>
      <c r="E2399" s="4" t="str">
        <f>TEXT(SalesDataTable[[#This Row],[Order Date]],"MMM")</f>
        <v>Nov</v>
      </c>
      <c r="F2399" s="4" t="s">
        <v>11</v>
      </c>
      <c r="G2399" s="4" t="s">
        <v>52</v>
      </c>
      <c r="H2399" s="4" t="s">
        <v>2</v>
      </c>
      <c r="I2399" s="4" t="s">
        <v>13</v>
      </c>
      <c r="J2399" s="4" t="s">
        <v>23</v>
      </c>
      <c r="K2399" s="4" t="s">
        <v>40</v>
      </c>
      <c r="L2399" s="9">
        <v>2</v>
      </c>
      <c r="M2399" s="6">
        <v>81.67</v>
      </c>
      <c r="N2399" s="7">
        <v>0.05</v>
      </c>
      <c r="O2399" s="6">
        <v>40.43</v>
      </c>
      <c r="P2399" s="6">
        <f t="shared" si="148"/>
        <v>155.173</v>
      </c>
      <c r="Q2399" s="6">
        <f t="shared" si="149"/>
        <v>80.86</v>
      </c>
      <c r="R2399" s="6">
        <f t="shared" si="150"/>
        <v>74.313000000000002</v>
      </c>
      <c r="S2399" s="8">
        <f t="shared" si="151"/>
        <v>0.4789041908063903</v>
      </c>
      <c r="T2399" s="5">
        <f>YEAR(SalesDataTable[[#This Row],[Order Date]])</f>
        <v>2026</v>
      </c>
    </row>
    <row r="2400" spans="1:20" ht="15.6">
      <c r="A2400" s="2">
        <v>5131</v>
      </c>
      <c r="B2400" s="3">
        <v>46344</v>
      </c>
      <c r="C2400" s="13">
        <f>YEAR(SalesDataTable[[#This Row],[Order Date]])</f>
        <v>2026</v>
      </c>
      <c r="D2400" s="4" t="str">
        <f>"Q"&amp;ROUNDUP(MONTH(SalesDataTable[[#This Row],[Order Date]])/3,0)</f>
        <v>Q4</v>
      </c>
      <c r="E2400" s="4" t="str">
        <f>TEXT(SalesDataTable[[#This Row],[Order Date]],"MMM")</f>
        <v>Nov</v>
      </c>
      <c r="F2400" s="4" t="s">
        <v>20</v>
      </c>
      <c r="G2400" s="4" t="s">
        <v>33</v>
      </c>
      <c r="H2400" s="4" t="s">
        <v>19</v>
      </c>
      <c r="I2400" s="4" t="s">
        <v>13</v>
      </c>
      <c r="J2400" s="4" t="s">
        <v>9</v>
      </c>
      <c r="K2400" s="4" t="s">
        <v>46</v>
      </c>
      <c r="L2400" s="9">
        <v>3</v>
      </c>
      <c r="M2400" s="6">
        <v>70.599999999999994</v>
      </c>
      <c r="N2400" s="7">
        <v>0.05</v>
      </c>
      <c r="O2400" s="6">
        <v>32.68</v>
      </c>
      <c r="P2400" s="6">
        <f t="shared" si="148"/>
        <v>201.20999999999998</v>
      </c>
      <c r="Q2400" s="6">
        <f t="shared" si="149"/>
        <v>98.039999999999992</v>
      </c>
      <c r="R2400" s="6">
        <f t="shared" si="150"/>
        <v>103.16999999999999</v>
      </c>
      <c r="S2400" s="8">
        <f t="shared" si="151"/>
        <v>0.5127478753541076</v>
      </c>
      <c r="T2400" s="5">
        <f>YEAR(SalesDataTable[[#This Row],[Order Date]])</f>
        <v>2026</v>
      </c>
    </row>
    <row r="2401" spans="1:20" ht="15.6">
      <c r="A2401" s="2">
        <v>1502</v>
      </c>
      <c r="B2401" s="3">
        <v>46345</v>
      </c>
      <c r="C2401" s="13">
        <f>YEAR(SalesDataTable[[#This Row],[Order Date]])</f>
        <v>2026</v>
      </c>
      <c r="D2401" s="4" t="str">
        <f>"Q"&amp;ROUNDUP(MONTH(SalesDataTable[[#This Row],[Order Date]])/3,0)</f>
        <v>Q4</v>
      </c>
      <c r="E2401" s="4" t="str">
        <f>TEXT(SalesDataTable[[#This Row],[Order Date]],"MMM")</f>
        <v>Nov</v>
      </c>
      <c r="F2401" s="4" t="s">
        <v>20</v>
      </c>
      <c r="G2401" s="4" t="s">
        <v>31</v>
      </c>
      <c r="H2401" s="4" t="s">
        <v>28</v>
      </c>
      <c r="I2401" s="4" t="s">
        <v>13</v>
      </c>
      <c r="J2401" s="4" t="s">
        <v>34</v>
      </c>
      <c r="K2401" s="4" t="s">
        <v>42</v>
      </c>
      <c r="L2401" s="9">
        <v>1</v>
      </c>
      <c r="M2401" s="6">
        <v>35.770000000000003</v>
      </c>
      <c r="N2401" s="7">
        <v>0.15</v>
      </c>
      <c r="O2401" s="6">
        <v>13.69</v>
      </c>
      <c r="P2401" s="6">
        <f t="shared" si="148"/>
        <v>30.404500000000002</v>
      </c>
      <c r="Q2401" s="6">
        <f t="shared" si="149"/>
        <v>13.69</v>
      </c>
      <c r="R2401" s="6">
        <f t="shared" si="150"/>
        <v>16.714500000000001</v>
      </c>
      <c r="S2401" s="8">
        <f t="shared" si="151"/>
        <v>0.54973770330049831</v>
      </c>
      <c r="T2401" s="5">
        <f>YEAR(SalesDataTable[[#This Row],[Order Date]])</f>
        <v>2026</v>
      </c>
    </row>
    <row r="2402" spans="1:20" ht="15.6">
      <c r="A2402" s="2">
        <v>2470</v>
      </c>
      <c r="B2402" s="3">
        <v>46345</v>
      </c>
      <c r="C2402" s="13">
        <f>YEAR(SalesDataTable[[#This Row],[Order Date]])</f>
        <v>2026</v>
      </c>
      <c r="D2402" s="4" t="str">
        <f>"Q"&amp;ROUNDUP(MONTH(SalesDataTable[[#This Row],[Order Date]])/3,0)</f>
        <v>Q4</v>
      </c>
      <c r="E2402" s="4" t="str">
        <f>TEXT(SalesDataTable[[#This Row],[Order Date]],"MMM")</f>
        <v>Nov</v>
      </c>
      <c r="F2402" s="4" t="s">
        <v>6</v>
      </c>
      <c r="G2402" s="4" t="s">
        <v>27</v>
      </c>
      <c r="H2402" s="4" t="s">
        <v>19</v>
      </c>
      <c r="I2402" s="4" t="s">
        <v>16</v>
      </c>
      <c r="J2402" s="4" t="s">
        <v>9</v>
      </c>
      <c r="K2402" s="4" t="s">
        <v>10</v>
      </c>
      <c r="L2402" s="9">
        <v>1</v>
      </c>
      <c r="M2402" s="6">
        <v>92.13</v>
      </c>
      <c r="N2402" s="7">
        <v>0.15</v>
      </c>
      <c r="O2402" s="6">
        <v>45.85</v>
      </c>
      <c r="P2402" s="6">
        <f t="shared" si="148"/>
        <v>78.31049999999999</v>
      </c>
      <c r="Q2402" s="6">
        <f t="shared" si="149"/>
        <v>45.85</v>
      </c>
      <c r="R2402" s="6">
        <f t="shared" si="150"/>
        <v>32.460499999999989</v>
      </c>
      <c r="S2402" s="8">
        <f t="shared" si="151"/>
        <v>0.41451018701195874</v>
      </c>
      <c r="T2402" s="5">
        <f>YEAR(SalesDataTable[[#This Row],[Order Date]])</f>
        <v>2026</v>
      </c>
    </row>
    <row r="2403" spans="1:20" ht="15.6">
      <c r="A2403" s="2">
        <v>3452</v>
      </c>
      <c r="B2403" s="3">
        <v>46345</v>
      </c>
      <c r="C2403" s="13">
        <f>YEAR(SalesDataTable[[#This Row],[Order Date]])</f>
        <v>2026</v>
      </c>
      <c r="D2403" s="4" t="str">
        <f>"Q"&amp;ROUNDUP(MONTH(SalesDataTable[[#This Row],[Order Date]])/3,0)</f>
        <v>Q4</v>
      </c>
      <c r="E2403" s="4" t="str">
        <f>TEXT(SalesDataTable[[#This Row],[Order Date]],"MMM")</f>
        <v>Nov</v>
      </c>
      <c r="F2403" s="4" t="s">
        <v>6</v>
      </c>
      <c r="G2403" s="4" t="s">
        <v>43</v>
      </c>
      <c r="H2403" s="4" t="s">
        <v>2</v>
      </c>
      <c r="I2403" s="4" t="s">
        <v>3</v>
      </c>
      <c r="J2403" s="4" t="s">
        <v>9</v>
      </c>
      <c r="K2403" s="4" t="s">
        <v>37</v>
      </c>
      <c r="L2403" s="9">
        <v>5</v>
      </c>
      <c r="M2403" s="6">
        <v>151.09</v>
      </c>
      <c r="N2403" s="7">
        <v>0.05</v>
      </c>
      <c r="O2403" s="6">
        <v>79.33</v>
      </c>
      <c r="P2403" s="6">
        <f t="shared" si="148"/>
        <v>717.67750000000001</v>
      </c>
      <c r="Q2403" s="6">
        <f t="shared" si="149"/>
        <v>396.65</v>
      </c>
      <c r="R2403" s="6">
        <f t="shared" si="150"/>
        <v>321.02750000000003</v>
      </c>
      <c r="S2403" s="8">
        <f t="shared" si="151"/>
        <v>0.44731442744129507</v>
      </c>
      <c r="T2403" s="5">
        <f>YEAR(SalesDataTable[[#This Row],[Order Date]])</f>
        <v>2026</v>
      </c>
    </row>
    <row r="2404" spans="1:20" ht="15.6">
      <c r="A2404" s="2">
        <v>4207</v>
      </c>
      <c r="B2404" s="3">
        <v>46345</v>
      </c>
      <c r="C2404" s="13">
        <f>YEAR(SalesDataTable[[#This Row],[Order Date]])</f>
        <v>2026</v>
      </c>
      <c r="D2404" s="4" t="str">
        <f>"Q"&amp;ROUNDUP(MONTH(SalesDataTable[[#This Row],[Order Date]])/3,0)</f>
        <v>Q4</v>
      </c>
      <c r="E2404" s="4" t="str">
        <f>TEXT(SalesDataTable[[#This Row],[Order Date]],"MMM")</f>
        <v>Nov</v>
      </c>
      <c r="F2404" s="4" t="s">
        <v>6</v>
      </c>
      <c r="G2404" s="4" t="s">
        <v>43</v>
      </c>
      <c r="H2404" s="4" t="s">
        <v>2</v>
      </c>
      <c r="I2404" s="4" t="s">
        <v>13</v>
      </c>
      <c r="J2404" s="4" t="s">
        <v>4</v>
      </c>
      <c r="K2404" s="4" t="s">
        <v>30</v>
      </c>
      <c r="L2404" s="9">
        <v>2</v>
      </c>
      <c r="M2404" s="6">
        <v>103.99</v>
      </c>
      <c r="N2404" s="7">
        <v>0</v>
      </c>
      <c r="O2404" s="6">
        <v>50.36</v>
      </c>
      <c r="P2404" s="6">
        <f t="shared" si="148"/>
        <v>207.98</v>
      </c>
      <c r="Q2404" s="6">
        <f t="shared" si="149"/>
        <v>100.72</v>
      </c>
      <c r="R2404" s="6">
        <f t="shared" si="150"/>
        <v>107.25999999999999</v>
      </c>
      <c r="S2404" s="8">
        <f t="shared" si="151"/>
        <v>0.51572266564092695</v>
      </c>
      <c r="T2404" s="5">
        <f>YEAR(SalesDataTable[[#This Row],[Order Date]])</f>
        <v>2026</v>
      </c>
    </row>
    <row r="2405" spans="1:20" ht="15.6">
      <c r="A2405" s="2">
        <v>695</v>
      </c>
      <c r="B2405" s="3">
        <v>46346</v>
      </c>
      <c r="C2405" s="13">
        <f>YEAR(SalesDataTable[[#This Row],[Order Date]])</f>
        <v>2026</v>
      </c>
      <c r="D2405" s="4" t="str">
        <f>"Q"&amp;ROUNDUP(MONTH(SalesDataTable[[#This Row],[Order Date]])/3,0)</f>
        <v>Q4</v>
      </c>
      <c r="E2405" s="4" t="str">
        <f>TEXT(SalesDataTable[[#This Row],[Order Date]],"MMM")</f>
        <v>Nov</v>
      </c>
      <c r="F2405" s="4" t="s">
        <v>11</v>
      </c>
      <c r="G2405" s="4" t="s">
        <v>18</v>
      </c>
      <c r="H2405" s="4" t="s">
        <v>2</v>
      </c>
      <c r="I2405" s="4" t="s">
        <v>3</v>
      </c>
      <c r="J2405" s="4" t="s">
        <v>14</v>
      </c>
      <c r="K2405" s="4" t="s">
        <v>15</v>
      </c>
      <c r="L2405" s="9">
        <v>1</v>
      </c>
      <c r="M2405" s="6">
        <v>36.909999999999997</v>
      </c>
      <c r="N2405" s="7">
        <v>0.1</v>
      </c>
      <c r="O2405" s="6">
        <v>13.43</v>
      </c>
      <c r="P2405" s="6">
        <f t="shared" si="148"/>
        <v>33.219000000000001</v>
      </c>
      <c r="Q2405" s="6">
        <f t="shared" si="149"/>
        <v>13.43</v>
      </c>
      <c r="R2405" s="6">
        <f t="shared" si="150"/>
        <v>19.789000000000001</v>
      </c>
      <c r="S2405" s="8">
        <f t="shared" si="151"/>
        <v>0.59571329660736327</v>
      </c>
      <c r="T2405" s="5">
        <f>YEAR(SalesDataTable[[#This Row],[Order Date]])</f>
        <v>2026</v>
      </c>
    </row>
    <row r="2406" spans="1:20" ht="15.6">
      <c r="A2406" s="2">
        <v>1127</v>
      </c>
      <c r="B2406" s="3">
        <v>46346</v>
      </c>
      <c r="C2406" s="13">
        <f>YEAR(SalesDataTable[[#This Row],[Order Date]])</f>
        <v>2026</v>
      </c>
      <c r="D2406" s="4" t="str">
        <f>"Q"&amp;ROUNDUP(MONTH(SalesDataTable[[#This Row],[Order Date]])/3,0)</f>
        <v>Q4</v>
      </c>
      <c r="E2406" s="4" t="str">
        <f>TEXT(SalesDataTable[[#This Row],[Order Date]],"MMM")</f>
        <v>Nov</v>
      </c>
      <c r="F2406" s="4" t="s">
        <v>0</v>
      </c>
      <c r="G2406" s="4" t="s">
        <v>1</v>
      </c>
      <c r="H2406" s="4" t="s">
        <v>28</v>
      </c>
      <c r="I2406" s="4" t="s">
        <v>13</v>
      </c>
      <c r="J2406" s="4" t="s">
        <v>4</v>
      </c>
      <c r="K2406" s="4" t="s">
        <v>5</v>
      </c>
      <c r="L2406" s="9">
        <v>2</v>
      </c>
      <c r="M2406" s="6">
        <v>81.02</v>
      </c>
      <c r="N2406" s="7">
        <v>0</v>
      </c>
      <c r="O2406" s="6">
        <v>43.22</v>
      </c>
      <c r="P2406" s="6">
        <f t="shared" si="148"/>
        <v>162.04</v>
      </c>
      <c r="Q2406" s="6">
        <f t="shared" si="149"/>
        <v>86.44</v>
      </c>
      <c r="R2406" s="6">
        <f t="shared" si="150"/>
        <v>75.599999999999994</v>
      </c>
      <c r="S2406" s="8">
        <f t="shared" si="151"/>
        <v>0.46655146877314241</v>
      </c>
      <c r="T2406" s="5">
        <f>YEAR(SalesDataTable[[#This Row],[Order Date]])</f>
        <v>2026</v>
      </c>
    </row>
    <row r="2407" spans="1:20" ht="15.6">
      <c r="A2407" s="2">
        <v>1174</v>
      </c>
      <c r="B2407" s="3">
        <v>46346</v>
      </c>
      <c r="C2407" s="13">
        <f>YEAR(SalesDataTable[[#This Row],[Order Date]])</f>
        <v>2026</v>
      </c>
      <c r="D2407" s="4" t="str">
        <f>"Q"&amp;ROUNDUP(MONTH(SalesDataTable[[#This Row],[Order Date]])/3,0)</f>
        <v>Q4</v>
      </c>
      <c r="E2407" s="4" t="str">
        <f>TEXT(SalesDataTable[[#This Row],[Order Date]],"MMM")</f>
        <v>Nov</v>
      </c>
      <c r="F2407" s="4" t="s">
        <v>0</v>
      </c>
      <c r="G2407" s="4" t="s">
        <v>1</v>
      </c>
      <c r="H2407" s="4" t="s">
        <v>28</v>
      </c>
      <c r="I2407" s="4" t="s">
        <v>13</v>
      </c>
      <c r="J2407" s="4" t="s">
        <v>14</v>
      </c>
      <c r="K2407" s="4" t="s">
        <v>48</v>
      </c>
      <c r="L2407" s="9">
        <v>3</v>
      </c>
      <c r="M2407" s="6">
        <v>164.36</v>
      </c>
      <c r="N2407" s="7">
        <v>0.05</v>
      </c>
      <c r="O2407" s="6">
        <v>88.7</v>
      </c>
      <c r="P2407" s="6">
        <f t="shared" si="148"/>
        <v>468.42600000000004</v>
      </c>
      <c r="Q2407" s="6">
        <f t="shared" si="149"/>
        <v>266.10000000000002</v>
      </c>
      <c r="R2407" s="6">
        <f t="shared" si="150"/>
        <v>202.32600000000002</v>
      </c>
      <c r="S2407" s="8">
        <f t="shared" si="151"/>
        <v>0.43192734818306416</v>
      </c>
      <c r="T2407" s="5">
        <f>YEAR(SalesDataTable[[#This Row],[Order Date]])</f>
        <v>2026</v>
      </c>
    </row>
    <row r="2408" spans="1:20" ht="15.6">
      <c r="A2408" s="2">
        <v>3968</v>
      </c>
      <c r="B2408" s="3">
        <v>46346</v>
      </c>
      <c r="C2408" s="13">
        <f>YEAR(SalesDataTable[[#This Row],[Order Date]])</f>
        <v>2026</v>
      </c>
      <c r="D2408" s="4" t="str">
        <f>"Q"&amp;ROUNDUP(MONTH(SalesDataTable[[#This Row],[Order Date]])/3,0)</f>
        <v>Q4</v>
      </c>
      <c r="E2408" s="4" t="str">
        <f>TEXT(SalesDataTable[[#This Row],[Order Date]],"MMM")</f>
        <v>Nov</v>
      </c>
      <c r="F2408" s="4" t="s">
        <v>6</v>
      </c>
      <c r="G2408" s="4" t="s">
        <v>41</v>
      </c>
      <c r="H2408" s="4" t="s">
        <v>8</v>
      </c>
      <c r="I2408" s="4" t="s">
        <v>16</v>
      </c>
      <c r="J2408" s="4" t="s">
        <v>34</v>
      </c>
      <c r="K2408" s="4" t="s">
        <v>45</v>
      </c>
      <c r="L2408" s="9">
        <v>5</v>
      </c>
      <c r="M2408" s="6">
        <v>51.36</v>
      </c>
      <c r="N2408" s="7">
        <v>0.1</v>
      </c>
      <c r="O2408" s="6">
        <v>22.45</v>
      </c>
      <c r="P2408" s="6">
        <f t="shared" si="148"/>
        <v>231.12</v>
      </c>
      <c r="Q2408" s="6">
        <f t="shared" si="149"/>
        <v>112.25</v>
      </c>
      <c r="R2408" s="6">
        <f t="shared" si="150"/>
        <v>118.87</v>
      </c>
      <c r="S2408" s="8">
        <f t="shared" si="151"/>
        <v>0.51432156455520939</v>
      </c>
      <c r="T2408" s="5">
        <f>YEAR(SalesDataTable[[#This Row],[Order Date]])</f>
        <v>2026</v>
      </c>
    </row>
    <row r="2409" spans="1:20" ht="15.6">
      <c r="A2409" s="2">
        <v>4049</v>
      </c>
      <c r="B2409" s="3">
        <v>46346</v>
      </c>
      <c r="C2409" s="13">
        <f>YEAR(SalesDataTable[[#This Row],[Order Date]])</f>
        <v>2026</v>
      </c>
      <c r="D2409" s="4" t="str">
        <f>"Q"&amp;ROUNDUP(MONTH(SalesDataTable[[#This Row],[Order Date]])/3,0)</f>
        <v>Q4</v>
      </c>
      <c r="E2409" s="4" t="str">
        <f>TEXT(SalesDataTable[[#This Row],[Order Date]],"MMM")</f>
        <v>Nov</v>
      </c>
      <c r="F2409" s="4" t="s">
        <v>11</v>
      </c>
      <c r="G2409" s="4" t="s">
        <v>52</v>
      </c>
      <c r="H2409" s="4" t="s">
        <v>28</v>
      </c>
      <c r="I2409" s="4" t="s">
        <v>3</v>
      </c>
      <c r="J2409" s="4" t="s">
        <v>14</v>
      </c>
      <c r="K2409" s="4" t="s">
        <v>15</v>
      </c>
      <c r="L2409" s="9">
        <v>1</v>
      </c>
      <c r="M2409" s="6">
        <v>36.590000000000003</v>
      </c>
      <c r="N2409" s="7">
        <v>0</v>
      </c>
      <c r="O2409" s="6">
        <v>13.73</v>
      </c>
      <c r="P2409" s="6">
        <f t="shared" si="148"/>
        <v>36.590000000000003</v>
      </c>
      <c r="Q2409" s="6">
        <f t="shared" si="149"/>
        <v>13.73</v>
      </c>
      <c r="R2409" s="6">
        <f t="shared" si="150"/>
        <v>22.860000000000003</v>
      </c>
      <c r="S2409" s="8">
        <f t="shared" si="151"/>
        <v>0.62476086362394101</v>
      </c>
      <c r="T2409" s="5">
        <f>YEAR(SalesDataTable[[#This Row],[Order Date]])</f>
        <v>2026</v>
      </c>
    </row>
    <row r="2410" spans="1:20" ht="15.6">
      <c r="A2410" s="2">
        <v>3</v>
      </c>
      <c r="B2410" s="3">
        <v>46347</v>
      </c>
      <c r="C2410" s="13">
        <f>YEAR(SalesDataTable[[#This Row],[Order Date]])</f>
        <v>2026</v>
      </c>
      <c r="D2410" s="4" t="str">
        <f>"Q"&amp;ROUNDUP(MONTH(SalesDataTable[[#This Row],[Order Date]])/3,0)</f>
        <v>Q4</v>
      </c>
      <c r="E2410" s="4" t="str">
        <f>TEXT(SalesDataTable[[#This Row],[Order Date]],"MMM")</f>
        <v>Nov</v>
      </c>
      <c r="F2410" s="4" t="s">
        <v>20</v>
      </c>
      <c r="G2410" s="4" t="s">
        <v>31</v>
      </c>
      <c r="H2410" s="4" t="s">
        <v>19</v>
      </c>
      <c r="I2410" s="4" t="s">
        <v>3</v>
      </c>
      <c r="J2410" s="4" t="s">
        <v>23</v>
      </c>
      <c r="K2410" s="4" t="s">
        <v>51</v>
      </c>
      <c r="L2410" s="9">
        <v>5</v>
      </c>
      <c r="M2410" s="6">
        <v>122.33</v>
      </c>
      <c r="N2410" s="7">
        <v>0.15</v>
      </c>
      <c r="O2410" s="6">
        <v>58.98</v>
      </c>
      <c r="P2410" s="6">
        <f t="shared" si="148"/>
        <v>519.90249999999992</v>
      </c>
      <c r="Q2410" s="6">
        <f t="shared" si="149"/>
        <v>294.89999999999998</v>
      </c>
      <c r="R2410" s="6">
        <f t="shared" si="150"/>
        <v>225.00249999999994</v>
      </c>
      <c r="S2410" s="8">
        <f t="shared" si="151"/>
        <v>0.43277826130861069</v>
      </c>
      <c r="T2410" s="5">
        <f>YEAR(SalesDataTable[[#This Row],[Order Date]])</f>
        <v>2026</v>
      </c>
    </row>
    <row r="2411" spans="1:20" ht="15.6">
      <c r="A2411" s="2">
        <v>1603</v>
      </c>
      <c r="B2411" s="3">
        <v>46347</v>
      </c>
      <c r="C2411" s="13">
        <f>YEAR(SalesDataTable[[#This Row],[Order Date]])</f>
        <v>2026</v>
      </c>
      <c r="D2411" s="4" t="str">
        <f>"Q"&amp;ROUNDUP(MONTH(SalesDataTable[[#This Row],[Order Date]])/3,0)</f>
        <v>Q4</v>
      </c>
      <c r="E2411" s="4" t="str">
        <f>TEXT(SalesDataTable[[#This Row],[Order Date]],"MMM")</f>
        <v>Nov</v>
      </c>
      <c r="F2411" s="4" t="s">
        <v>20</v>
      </c>
      <c r="G2411" s="4" t="s">
        <v>33</v>
      </c>
      <c r="H2411" s="4" t="s">
        <v>2</v>
      </c>
      <c r="I2411" s="4" t="s">
        <v>3</v>
      </c>
      <c r="J2411" s="4" t="s">
        <v>23</v>
      </c>
      <c r="K2411" s="4" t="s">
        <v>40</v>
      </c>
      <c r="L2411" s="9">
        <v>1</v>
      </c>
      <c r="M2411" s="6">
        <v>83.49</v>
      </c>
      <c r="N2411" s="7">
        <v>0.05</v>
      </c>
      <c r="O2411" s="6">
        <v>39.659999999999997</v>
      </c>
      <c r="P2411" s="6">
        <f t="shared" si="148"/>
        <v>79.315499999999986</v>
      </c>
      <c r="Q2411" s="6">
        <f t="shared" si="149"/>
        <v>39.659999999999997</v>
      </c>
      <c r="R2411" s="6">
        <f t="shared" si="150"/>
        <v>39.655499999999989</v>
      </c>
      <c r="S2411" s="8">
        <f t="shared" si="151"/>
        <v>0.49997163227868446</v>
      </c>
      <c r="T2411" s="5">
        <f>YEAR(SalesDataTable[[#This Row],[Order Date]])</f>
        <v>2026</v>
      </c>
    </row>
    <row r="2412" spans="1:20" ht="15.6">
      <c r="A2412" s="2">
        <v>2073</v>
      </c>
      <c r="B2412" s="3">
        <v>46347</v>
      </c>
      <c r="C2412" s="13">
        <f>YEAR(SalesDataTable[[#This Row],[Order Date]])</f>
        <v>2026</v>
      </c>
      <c r="D2412" s="4" t="str">
        <f>"Q"&amp;ROUNDUP(MONTH(SalesDataTable[[#This Row],[Order Date]])/3,0)</f>
        <v>Q4</v>
      </c>
      <c r="E2412" s="4" t="str">
        <f>TEXT(SalesDataTable[[#This Row],[Order Date]],"MMM")</f>
        <v>Nov</v>
      </c>
      <c r="F2412" s="4" t="s">
        <v>6</v>
      </c>
      <c r="G2412" s="4" t="s">
        <v>43</v>
      </c>
      <c r="H2412" s="4" t="s">
        <v>2</v>
      </c>
      <c r="I2412" s="4" t="s">
        <v>13</v>
      </c>
      <c r="J2412" s="4" t="s">
        <v>4</v>
      </c>
      <c r="K2412" s="4" t="s">
        <v>22</v>
      </c>
      <c r="L2412" s="9">
        <v>2</v>
      </c>
      <c r="M2412" s="6">
        <v>51.48</v>
      </c>
      <c r="N2412" s="7">
        <v>0.1</v>
      </c>
      <c r="O2412" s="6">
        <v>22.51</v>
      </c>
      <c r="P2412" s="6">
        <f t="shared" si="148"/>
        <v>92.664000000000001</v>
      </c>
      <c r="Q2412" s="6">
        <f t="shared" si="149"/>
        <v>45.02</v>
      </c>
      <c r="R2412" s="6">
        <f t="shared" si="150"/>
        <v>47.643999999999998</v>
      </c>
      <c r="S2412" s="8">
        <f t="shared" si="151"/>
        <v>0.51415868082534744</v>
      </c>
      <c r="T2412" s="5">
        <f>YEAR(SalesDataTable[[#This Row],[Order Date]])</f>
        <v>2026</v>
      </c>
    </row>
    <row r="2413" spans="1:20" ht="15.6">
      <c r="A2413" s="2">
        <v>2487</v>
      </c>
      <c r="B2413" s="3">
        <v>46347</v>
      </c>
      <c r="C2413" s="13">
        <f>YEAR(SalesDataTable[[#This Row],[Order Date]])</f>
        <v>2026</v>
      </c>
      <c r="D2413" s="4" t="str">
        <f>"Q"&amp;ROUNDUP(MONTH(SalesDataTable[[#This Row],[Order Date]])/3,0)</f>
        <v>Q4</v>
      </c>
      <c r="E2413" s="4" t="str">
        <f>TEXT(SalesDataTable[[#This Row],[Order Date]],"MMM")</f>
        <v>Nov</v>
      </c>
      <c r="F2413" s="4" t="s">
        <v>11</v>
      </c>
      <c r="G2413" s="4" t="s">
        <v>12</v>
      </c>
      <c r="H2413" s="4" t="s">
        <v>28</v>
      </c>
      <c r="I2413" s="4" t="s">
        <v>13</v>
      </c>
      <c r="J2413" s="4" t="s">
        <v>23</v>
      </c>
      <c r="K2413" s="4" t="s">
        <v>51</v>
      </c>
      <c r="L2413" s="9">
        <v>1</v>
      </c>
      <c r="M2413" s="6">
        <v>123.43</v>
      </c>
      <c r="N2413" s="7">
        <v>0.15</v>
      </c>
      <c r="O2413" s="6">
        <v>60.8</v>
      </c>
      <c r="P2413" s="6">
        <f t="shared" si="148"/>
        <v>104.91550000000001</v>
      </c>
      <c r="Q2413" s="6">
        <f t="shared" si="149"/>
        <v>60.8</v>
      </c>
      <c r="R2413" s="6">
        <f t="shared" si="150"/>
        <v>44.115500000000011</v>
      </c>
      <c r="S2413" s="8">
        <f t="shared" si="151"/>
        <v>0.42048601017008935</v>
      </c>
      <c r="T2413" s="5">
        <f>YEAR(SalesDataTable[[#This Row],[Order Date]])</f>
        <v>2026</v>
      </c>
    </row>
    <row r="2414" spans="1:20" ht="15.6">
      <c r="A2414" s="2">
        <v>3407</v>
      </c>
      <c r="B2414" s="3">
        <v>46347</v>
      </c>
      <c r="C2414" s="13">
        <f>YEAR(SalesDataTable[[#This Row],[Order Date]])</f>
        <v>2026</v>
      </c>
      <c r="D2414" s="4" t="str">
        <f>"Q"&amp;ROUNDUP(MONTH(SalesDataTable[[#This Row],[Order Date]])/3,0)</f>
        <v>Q4</v>
      </c>
      <c r="E2414" s="4" t="str">
        <f>TEXT(SalesDataTable[[#This Row],[Order Date]],"MMM")</f>
        <v>Nov</v>
      </c>
      <c r="F2414" s="4" t="s">
        <v>20</v>
      </c>
      <c r="G2414" s="4" t="s">
        <v>31</v>
      </c>
      <c r="H2414" s="4" t="s">
        <v>2</v>
      </c>
      <c r="I2414" s="4" t="s">
        <v>13</v>
      </c>
      <c r="J2414" s="4" t="s">
        <v>14</v>
      </c>
      <c r="K2414" s="4" t="s">
        <v>48</v>
      </c>
      <c r="L2414" s="9">
        <v>1</v>
      </c>
      <c r="M2414" s="6">
        <v>164.85</v>
      </c>
      <c r="N2414" s="7">
        <v>0.1</v>
      </c>
      <c r="O2414" s="6">
        <v>89.4</v>
      </c>
      <c r="P2414" s="6">
        <f t="shared" si="148"/>
        <v>148.36500000000001</v>
      </c>
      <c r="Q2414" s="6">
        <f t="shared" si="149"/>
        <v>89.4</v>
      </c>
      <c r="R2414" s="6">
        <f t="shared" si="150"/>
        <v>58.965000000000003</v>
      </c>
      <c r="S2414" s="8">
        <f t="shared" si="151"/>
        <v>0.39743200889697705</v>
      </c>
      <c r="T2414" s="5">
        <f>YEAR(SalesDataTable[[#This Row],[Order Date]])</f>
        <v>2026</v>
      </c>
    </row>
    <row r="2415" spans="1:20" ht="15.6">
      <c r="A2415" s="2">
        <v>4052</v>
      </c>
      <c r="B2415" s="3">
        <v>46347</v>
      </c>
      <c r="C2415" s="13">
        <f>YEAR(SalesDataTable[[#This Row],[Order Date]])</f>
        <v>2026</v>
      </c>
      <c r="D2415" s="4" t="str">
        <f>"Q"&amp;ROUNDUP(MONTH(SalesDataTable[[#This Row],[Order Date]])/3,0)</f>
        <v>Q4</v>
      </c>
      <c r="E2415" s="4" t="str">
        <f>TEXT(SalesDataTable[[#This Row],[Order Date]],"MMM")</f>
        <v>Nov</v>
      </c>
      <c r="F2415" s="4" t="s">
        <v>0</v>
      </c>
      <c r="G2415" s="4" t="s">
        <v>1</v>
      </c>
      <c r="H2415" s="4" t="s">
        <v>2</v>
      </c>
      <c r="I2415" s="4" t="s">
        <v>13</v>
      </c>
      <c r="J2415" s="4" t="s">
        <v>14</v>
      </c>
      <c r="K2415" s="4" t="s">
        <v>32</v>
      </c>
      <c r="L2415" s="9">
        <v>1</v>
      </c>
      <c r="M2415" s="6">
        <v>46.82</v>
      </c>
      <c r="N2415" s="7">
        <v>0.2</v>
      </c>
      <c r="O2415" s="6">
        <v>18.27</v>
      </c>
      <c r="P2415" s="6">
        <f t="shared" si="148"/>
        <v>37.456000000000003</v>
      </c>
      <c r="Q2415" s="6">
        <f t="shared" si="149"/>
        <v>18.27</v>
      </c>
      <c r="R2415" s="6">
        <f t="shared" si="150"/>
        <v>19.186000000000003</v>
      </c>
      <c r="S2415" s="8">
        <f t="shared" si="151"/>
        <v>0.51222768047842804</v>
      </c>
      <c r="T2415" s="5">
        <f>YEAR(SalesDataTable[[#This Row],[Order Date]])</f>
        <v>2026</v>
      </c>
    </row>
    <row r="2416" spans="1:20" ht="15.6">
      <c r="A2416" s="2">
        <v>119</v>
      </c>
      <c r="B2416" s="3">
        <v>46348</v>
      </c>
      <c r="C2416" s="13">
        <f>YEAR(SalesDataTable[[#This Row],[Order Date]])</f>
        <v>2026</v>
      </c>
      <c r="D2416" s="4" t="str">
        <f>"Q"&amp;ROUNDUP(MONTH(SalesDataTable[[#This Row],[Order Date]])/3,0)</f>
        <v>Q4</v>
      </c>
      <c r="E2416" s="4" t="str">
        <f>TEXT(SalesDataTable[[#This Row],[Order Date]],"MMM")</f>
        <v>Nov</v>
      </c>
      <c r="F2416" s="4" t="s">
        <v>0</v>
      </c>
      <c r="G2416" s="4" t="s">
        <v>36</v>
      </c>
      <c r="H2416" s="4" t="s">
        <v>2</v>
      </c>
      <c r="I2416" s="4" t="s">
        <v>13</v>
      </c>
      <c r="J2416" s="4" t="s">
        <v>34</v>
      </c>
      <c r="K2416" s="4" t="s">
        <v>35</v>
      </c>
      <c r="L2416" s="9">
        <v>1</v>
      </c>
      <c r="M2416" s="6">
        <v>41.16</v>
      </c>
      <c r="N2416" s="7">
        <v>0.1</v>
      </c>
      <c r="O2416" s="6">
        <v>14.82</v>
      </c>
      <c r="P2416" s="6">
        <f t="shared" si="148"/>
        <v>37.043999999999997</v>
      </c>
      <c r="Q2416" s="6">
        <f t="shared" si="149"/>
        <v>14.82</v>
      </c>
      <c r="R2416" s="6">
        <f t="shared" si="150"/>
        <v>22.223999999999997</v>
      </c>
      <c r="S2416" s="8">
        <f t="shared" si="151"/>
        <v>0.59993521218011014</v>
      </c>
      <c r="T2416" s="5">
        <f>YEAR(SalesDataTable[[#This Row],[Order Date]])</f>
        <v>2026</v>
      </c>
    </row>
    <row r="2417" spans="1:20" ht="15.6">
      <c r="A2417" s="2">
        <v>298</v>
      </c>
      <c r="B2417" s="3">
        <v>46348</v>
      </c>
      <c r="C2417" s="13">
        <f>YEAR(SalesDataTable[[#This Row],[Order Date]])</f>
        <v>2026</v>
      </c>
      <c r="D2417" s="4" t="str">
        <f>"Q"&amp;ROUNDUP(MONTH(SalesDataTable[[#This Row],[Order Date]])/3,0)</f>
        <v>Q4</v>
      </c>
      <c r="E2417" s="4" t="str">
        <f>TEXT(SalesDataTable[[#This Row],[Order Date]],"MMM")</f>
        <v>Nov</v>
      </c>
      <c r="F2417" s="4" t="s">
        <v>6</v>
      </c>
      <c r="G2417" s="4" t="s">
        <v>43</v>
      </c>
      <c r="H2417" s="4" t="s">
        <v>28</v>
      </c>
      <c r="I2417" s="4" t="s">
        <v>13</v>
      </c>
      <c r="J2417" s="4" t="s">
        <v>23</v>
      </c>
      <c r="K2417" s="4" t="s">
        <v>29</v>
      </c>
      <c r="L2417" s="9">
        <v>1</v>
      </c>
      <c r="M2417" s="6">
        <v>196.08</v>
      </c>
      <c r="N2417" s="7">
        <v>0.1</v>
      </c>
      <c r="O2417" s="6">
        <v>104.19</v>
      </c>
      <c r="P2417" s="6">
        <f t="shared" si="148"/>
        <v>176.47200000000001</v>
      </c>
      <c r="Q2417" s="6">
        <f t="shared" si="149"/>
        <v>104.19</v>
      </c>
      <c r="R2417" s="6">
        <f t="shared" si="150"/>
        <v>72.282000000000011</v>
      </c>
      <c r="S2417" s="8">
        <f t="shared" si="151"/>
        <v>0.40959472324221408</v>
      </c>
      <c r="T2417" s="5">
        <f>YEAR(SalesDataTable[[#This Row],[Order Date]])</f>
        <v>2026</v>
      </c>
    </row>
    <row r="2418" spans="1:20" ht="15.6">
      <c r="A2418" s="2">
        <v>419</v>
      </c>
      <c r="B2418" s="3">
        <v>46348</v>
      </c>
      <c r="C2418" s="13">
        <f>YEAR(SalesDataTable[[#This Row],[Order Date]])</f>
        <v>2026</v>
      </c>
      <c r="D2418" s="4" t="str">
        <f>"Q"&amp;ROUNDUP(MONTH(SalesDataTable[[#This Row],[Order Date]])/3,0)</f>
        <v>Q4</v>
      </c>
      <c r="E2418" s="4" t="str">
        <f>TEXT(SalesDataTable[[#This Row],[Order Date]],"MMM")</f>
        <v>Nov</v>
      </c>
      <c r="F2418" s="4" t="s">
        <v>20</v>
      </c>
      <c r="G2418" s="4" t="s">
        <v>33</v>
      </c>
      <c r="H2418" s="4" t="s">
        <v>19</v>
      </c>
      <c r="I2418" s="4" t="s">
        <v>13</v>
      </c>
      <c r="J2418" s="4" t="s">
        <v>23</v>
      </c>
      <c r="K2418" s="4" t="s">
        <v>29</v>
      </c>
      <c r="L2418" s="9">
        <v>1</v>
      </c>
      <c r="M2418" s="6">
        <v>192.62</v>
      </c>
      <c r="N2418" s="7">
        <v>0.1</v>
      </c>
      <c r="O2418" s="6">
        <v>105.97</v>
      </c>
      <c r="P2418" s="6">
        <f t="shared" si="148"/>
        <v>173.358</v>
      </c>
      <c r="Q2418" s="6">
        <f t="shared" si="149"/>
        <v>105.97</v>
      </c>
      <c r="R2418" s="6">
        <f t="shared" si="150"/>
        <v>67.388000000000005</v>
      </c>
      <c r="S2418" s="8">
        <f t="shared" si="151"/>
        <v>0.38872160500236508</v>
      </c>
      <c r="T2418" s="5">
        <f>YEAR(SalesDataTable[[#This Row],[Order Date]])</f>
        <v>2026</v>
      </c>
    </row>
    <row r="2419" spans="1:20" ht="15.6">
      <c r="A2419" s="2">
        <v>1181</v>
      </c>
      <c r="B2419" s="3">
        <v>46348</v>
      </c>
      <c r="C2419" s="13">
        <f>YEAR(SalesDataTable[[#This Row],[Order Date]])</f>
        <v>2026</v>
      </c>
      <c r="D2419" s="4" t="str">
        <f>"Q"&amp;ROUNDUP(MONTH(SalesDataTable[[#This Row],[Order Date]])/3,0)</f>
        <v>Q4</v>
      </c>
      <c r="E2419" s="4" t="str">
        <f>TEXT(SalesDataTable[[#This Row],[Order Date]],"MMM")</f>
        <v>Nov</v>
      </c>
      <c r="F2419" s="4" t="s">
        <v>6</v>
      </c>
      <c r="G2419" s="4" t="s">
        <v>43</v>
      </c>
      <c r="H2419" s="4" t="s">
        <v>28</v>
      </c>
      <c r="I2419" s="4" t="s">
        <v>13</v>
      </c>
      <c r="J2419" s="4" t="s">
        <v>4</v>
      </c>
      <c r="K2419" s="4" t="s">
        <v>30</v>
      </c>
      <c r="L2419" s="9">
        <v>2</v>
      </c>
      <c r="M2419" s="6">
        <v>102.87</v>
      </c>
      <c r="N2419" s="7">
        <v>0.05</v>
      </c>
      <c r="O2419" s="6">
        <v>51.69</v>
      </c>
      <c r="P2419" s="6">
        <f t="shared" si="148"/>
        <v>195.453</v>
      </c>
      <c r="Q2419" s="6">
        <f t="shared" si="149"/>
        <v>103.38</v>
      </c>
      <c r="R2419" s="6">
        <f t="shared" si="150"/>
        <v>92.073000000000008</v>
      </c>
      <c r="S2419" s="8">
        <f t="shared" si="151"/>
        <v>0.4710748875688785</v>
      </c>
      <c r="T2419" s="5">
        <f>YEAR(SalesDataTable[[#This Row],[Order Date]])</f>
        <v>2026</v>
      </c>
    </row>
    <row r="2420" spans="1:20" ht="15.6">
      <c r="A2420" s="2">
        <v>1924</v>
      </c>
      <c r="B2420" s="3">
        <v>46348</v>
      </c>
      <c r="C2420" s="13">
        <f>YEAR(SalesDataTable[[#This Row],[Order Date]])</f>
        <v>2026</v>
      </c>
      <c r="D2420" s="4" t="str">
        <f>"Q"&amp;ROUNDUP(MONTH(SalesDataTable[[#This Row],[Order Date]])/3,0)</f>
        <v>Q4</v>
      </c>
      <c r="E2420" s="4" t="str">
        <f>TEXT(SalesDataTable[[#This Row],[Order Date]],"MMM")</f>
        <v>Nov</v>
      </c>
      <c r="F2420" s="4" t="s">
        <v>0</v>
      </c>
      <c r="G2420" s="4" t="s">
        <v>50</v>
      </c>
      <c r="H2420" s="4" t="s">
        <v>2</v>
      </c>
      <c r="I2420" s="4" t="s">
        <v>13</v>
      </c>
      <c r="J2420" s="4" t="s">
        <v>4</v>
      </c>
      <c r="K2420" s="4" t="s">
        <v>22</v>
      </c>
      <c r="L2420" s="9">
        <v>3</v>
      </c>
      <c r="M2420" s="6">
        <v>50.99</v>
      </c>
      <c r="N2420" s="7">
        <v>0.2</v>
      </c>
      <c r="O2420" s="6">
        <v>22.53</v>
      </c>
      <c r="P2420" s="6">
        <f t="shared" si="148"/>
        <v>122.376</v>
      </c>
      <c r="Q2420" s="6">
        <f t="shared" si="149"/>
        <v>67.59</v>
      </c>
      <c r="R2420" s="6">
        <f t="shared" si="150"/>
        <v>54.786000000000001</v>
      </c>
      <c r="S2420" s="8">
        <f t="shared" si="151"/>
        <v>0.44768582074916652</v>
      </c>
      <c r="T2420" s="5">
        <f>YEAR(SalesDataTable[[#This Row],[Order Date]])</f>
        <v>2026</v>
      </c>
    </row>
    <row r="2421" spans="1:20" ht="15.6">
      <c r="A2421" s="2">
        <v>3829</v>
      </c>
      <c r="B2421" s="3">
        <v>46348</v>
      </c>
      <c r="C2421" s="13">
        <f>YEAR(SalesDataTable[[#This Row],[Order Date]])</f>
        <v>2026</v>
      </c>
      <c r="D2421" s="4" t="str">
        <f>"Q"&amp;ROUNDUP(MONTH(SalesDataTable[[#This Row],[Order Date]])/3,0)</f>
        <v>Q4</v>
      </c>
      <c r="E2421" s="4" t="str">
        <f>TEXT(SalesDataTable[[#This Row],[Order Date]],"MMM")</f>
        <v>Nov</v>
      </c>
      <c r="F2421" s="4" t="s">
        <v>6</v>
      </c>
      <c r="G2421" s="4" t="s">
        <v>43</v>
      </c>
      <c r="H2421" s="4" t="s">
        <v>19</v>
      </c>
      <c r="I2421" s="4" t="s">
        <v>13</v>
      </c>
      <c r="J2421" s="4" t="s">
        <v>4</v>
      </c>
      <c r="K2421" s="4" t="s">
        <v>26</v>
      </c>
      <c r="L2421" s="9">
        <v>1</v>
      </c>
      <c r="M2421" s="6">
        <v>39.94</v>
      </c>
      <c r="N2421" s="7">
        <v>0.1</v>
      </c>
      <c r="O2421" s="6">
        <v>16.89</v>
      </c>
      <c r="P2421" s="6">
        <f t="shared" si="148"/>
        <v>35.945999999999998</v>
      </c>
      <c r="Q2421" s="6">
        <f t="shared" si="149"/>
        <v>16.89</v>
      </c>
      <c r="R2421" s="6">
        <f t="shared" si="150"/>
        <v>19.055999999999997</v>
      </c>
      <c r="S2421" s="8">
        <f t="shared" si="151"/>
        <v>0.53012852612251704</v>
      </c>
      <c r="T2421" s="5">
        <f>YEAR(SalesDataTable[[#This Row],[Order Date]])</f>
        <v>2026</v>
      </c>
    </row>
    <row r="2422" spans="1:20" ht="15.6">
      <c r="A2422" s="2">
        <v>5065</v>
      </c>
      <c r="B2422" s="3">
        <v>46348</v>
      </c>
      <c r="C2422" s="13">
        <f>YEAR(SalesDataTable[[#This Row],[Order Date]])</f>
        <v>2026</v>
      </c>
      <c r="D2422" s="4" t="str">
        <f>"Q"&amp;ROUNDUP(MONTH(SalesDataTable[[#This Row],[Order Date]])/3,0)</f>
        <v>Q4</v>
      </c>
      <c r="E2422" s="4" t="str">
        <f>TEXT(SalesDataTable[[#This Row],[Order Date]],"MMM")</f>
        <v>Nov</v>
      </c>
      <c r="F2422" s="4" t="s">
        <v>20</v>
      </c>
      <c r="G2422" s="4" t="s">
        <v>33</v>
      </c>
      <c r="H2422" s="4" t="s">
        <v>2</v>
      </c>
      <c r="I2422" s="4" t="s">
        <v>13</v>
      </c>
      <c r="J2422" s="4" t="s">
        <v>14</v>
      </c>
      <c r="K2422" s="4" t="s">
        <v>48</v>
      </c>
      <c r="L2422" s="9">
        <v>2</v>
      </c>
      <c r="M2422" s="6">
        <v>166.15</v>
      </c>
      <c r="N2422" s="7">
        <v>0</v>
      </c>
      <c r="O2422" s="6">
        <v>86.42</v>
      </c>
      <c r="P2422" s="6">
        <f t="shared" si="148"/>
        <v>332.3</v>
      </c>
      <c r="Q2422" s="6">
        <f t="shared" si="149"/>
        <v>172.84</v>
      </c>
      <c r="R2422" s="6">
        <f t="shared" si="150"/>
        <v>159.46</v>
      </c>
      <c r="S2422" s="8">
        <f t="shared" si="151"/>
        <v>0.47986758952753539</v>
      </c>
      <c r="T2422" s="5">
        <f>YEAR(SalesDataTable[[#This Row],[Order Date]])</f>
        <v>2026</v>
      </c>
    </row>
    <row r="2423" spans="1:20" ht="15.6">
      <c r="A2423" s="2">
        <v>5146</v>
      </c>
      <c r="B2423" s="3">
        <v>46348</v>
      </c>
      <c r="C2423" s="13">
        <f>YEAR(SalesDataTable[[#This Row],[Order Date]])</f>
        <v>2026</v>
      </c>
      <c r="D2423" s="4" t="str">
        <f>"Q"&amp;ROUNDUP(MONTH(SalesDataTable[[#This Row],[Order Date]])/3,0)</f>
        <v>Q4</v>
      </c>
      <c r="E2423" s="4" t="str">
        <f>TEXT(SalesDataTable[[#This Row],[Order Date]],"MMM")</f>
        <v>Nov</v>
      </c>
      <c r="F2423" s="4" t="s">
        <v>6</v>
      </c>
      <c r="G2423" s="4" t="s">
        <v>27</v>
      </c>
      <c r="H2423" s="4" t="s">
        <v>2</v>
      </c>
      <c r="I2423" s="4" t="s">
        <v>13</v>
      </c>
      <c r="J2423" s="4" t="s">
        <v>34</v>
      </c>
      <c r="K2423" s="4" t="s">
        <v>42</v>
      </c>
      <c r="L2423" s="9">
        <v>1</v>
      </c>
      <c r="M2423" s="6">
        <v>35.79</v>
      </c>
      <c r="N2423" s="7">
        <v>0.1</v>
      </c>
      <c r="O2423" s="6">
        <v>14.17</v>
      </c>
      <c r="P2423" s="6">
        <f t="shared" si="148"/>
        <v>32.210999999999999</v>
      </c>
      <c r="Q2423" s="6">
        <f t="shared" si="149"/>
        <v>14.17</v>
      </c>
      <c r="R2423" s="6">
        <f t="shared" si="150"/>
        <v>18.040999999999997</v>
      </c>
      <c r="S2423" s="8">
        <f t="shared" si="151"/>
        <v>0.56008816863804278</v>
      </c>
      <c r="T2423" s="5">
        <f>YEAR(SalesDataTable[[#This Row],[Order Date]])</f>
        <v>2026</v>
      </c>
    </row>
    <row r="2424" spans="1:20" ht="15.6">
      <c r="A2424" s="2">
        <v>320</v>
      </c>
      <c r="B2424" s="3">
        <v>46349</v>
      </c>
      <c r="C2424" s="13">
        <f>YEAR(SalesDataTable[[#This Row],[Order Date]])</f>
        <v>2026</v>
      </c>
      <c r="D2424" s="4" t="str">
        <f>"Q"&amp;ROUNDUP(MONTH(SalesDataTable[[#This Row],[Order Date]])/3,0)</f>
        <v>Q4</v>
      </c>
      <c r="E2424" s="4" t="str">
        <f>TEXT(SalesDataTable[[#This Row],[Order Date]],"MMM")</f>
        <v>Nov</v>
      </c>
      <c r="F2424" s="4" t="s">
        <v>11</v>
      </c>
      <c r="G2424" s="4" t="s">
        <v>12</v>
      </c>
      <c r="H2424" s="4" t="s">
        <v>2</v>
      </c>
      <c r="I2424" s="4" t="s">
        <v>13</v>
      </c>
      <c r="J2424" s="4" t="s">
        <v>23</v>
      </c>
      <c r="K2424" s="4" t="s">
        <v>29</v>
      </c>
      <c r="L2424" s="9">
        <v>5</v>
      </c>
      <c r="M2424" s="6">
        <v>196.53</v>
      </c>
      <c r="N2424" s="7">
        <v>0.15</v>
      </c>
      <c r="O2424" s="6">
        <v>105.01</v>
      </c>
      <c r="P2424" s="6">
        <f t="shared" si="148"/>
        <v>835.25249999999994</v>
      </c>
      <c r="Q2424" s="6">
        <f t="shared" si="149"/>
        <v>525.05000000000007</v>
      </c>
      <c r="R2424" s="6">
        <f t="shared" si="150"/>
        <v>310.20249999999987</v>
      </c>
      <c r="S2424" s="8">
        <f t="shared" si="151"/>
        <v>0.37138769414039452</v>
      </c>
      <c r="T2424" s="5">
        <f>YEAR(SalesDataTable[[#This Row],[Order Date]])</f>
        <v>2026</v>
      </c>
    </row>
    <row r="2425" spans="1:20" ht="15.6">
      <c r="A2425" s="2">
        <v>1250</v>
      </c>
      <c r="B2425" s="3">
        <v>46349</v>
      </c>
      <c r="C2425" s="13">
        <f>YEAR(SalesDataTable[[#This Row],[Order Date]])</f>
        <v>2026</v>
      </c>
      <c r="D2425" s="4" t="str">
        <f>"Q"&amp;ROUNDUP(MONTH(SalesDataTable[[#This Row],[Order Date]])/3,0)</f>
        <v>Q4</v>
      </c>
      <c r="E2425" s="4" t="str">
        <f>TEXT(SalesDataTable[[#This Row],[Order Date]],"MMM")</f>
        <v>Nov</v>
      </c>
      <c r="F2425" s="4" t="s">
        <v>6</v>
      </c>
      <c r="G2425" s="4" t="s">
        <v>43</v>
      </c>
      <c r="H2425" s="4" t="s">
        <v>2</v>
      </c>
      <c r="I2425" s="4" t="s">
        <v>13</v>
      </c>
      <c r="J2425" s="4" t="s">
        <v>14</v>
      </c>
      <c r="K2425" s="4" t="s">
        <v>15</v>
      </c>
      <c r="L2425" s="9">
        <v>6</v>
      </c>
      <c r="M2425" s="6">
        <v>36.35</v>
      </c>
      <c r="N2425" s="7">
        <v>0</v>
      </c>
      <c r="O2425" s="6">
        <v>13.24</v>
      </c>
      <c r="P2425" s="6">
        <f t="shared" si="148"/>
        <v>218.10000000000002</v>
      </c>
      <c r="Q2425" s="6">
        <f t="shared" si="149"/>
        <v>79.44</v>
      </c>
      <c r="R2425" s="6">
        <f t="shared" si="150"/>
        <v>138.66000000000003</v>
      </c>
      <c r="S2425" s="8">
        <f t="shared" si="151"/>
        <v>0.63576341127922975</v>
      </c>
      <c r="T2425" s="5">
        <f>YEAR(SalesDataTable[[#This Row],[Order Date]])</f>
        <v>2026</v>
      </c>
    </row>
    <row r="2426" spans="1:20" ht="15.6">
      <c r="A2426" s="2">
        <v>2584</v>
      </c>
      <c r="B2426" s="3">
        <v>46349</v>
      </c>
      <c r="C2426" s="13">
        <f>YEAR(SalesDataTable[[#This Row],[Order Date]])</f>
        <v>2026</v>
      </c>
      <c r="D2426" s="4" t="str">
        <f>"Q"&amp;ROUNDUP(MONTH(SalesDataTable[[#This Row],[Order Date]])/3,0)</f>
        <v>Q4</v>
      </c>
      <c r="E2426" s="4" t="str">
        <f>TEXT(SalesDataTable[[#This Row],[Order Date]],"MMM")</f>
        <v>Nov</v>
      </c>
      <c r="F2426" s="4" t="s">
        <v>6</v>
      </c>
      <c r="G2426" s="4" t="s">
        <v>27</v>
      </c>
      <c r="H2426" s="4" t="s">
        <v>8</v>
      </c>
      <c r="I2426" s="4" t="s">
        <v>3</v>
      </c>
      <c r="J2426" s="4" t="s">
        <v>23</v>
      </c>
      <c r="K2426" s="4" t="s">
        <v>29</v>
      </c>
      <c r="L2426" s="9">
        <v>15</v>
      </c>
      <c r="M2426" s="6">
        <v>192.23</v>
      </c>
      <c r="N2426" s="7">
        <v>0.15</v>
      </c>
      <c r="O2426" s="6">
        <v>106.34</v>
      </c>
      <c r="P2426" s="6">
        <f t="shared" si="148"/>
        <v>2450.9324999999999</v>
      </c>
      <c r="Q2426" s="6">
        <f t="shared" si="149"/>
        <v>1595.1000000000001</v>
      </c>
      <c r="R2426" s="6">
        <f t="shared" si="150"/>
        <v>855.83249999999975</v>
      </c>
      <c r="S2426" s="8">
        <f t="shared" si="151"/>
        <v>0.34918648310387979</v>
      </c>
      <c r="T2426" s="5">
        <f>YEAR(SalesDataTable[[#This Row],[Order Date]])</f>
        <v>2026</v>
      </c>
    </row>
    <row r="2427" spans="1:20" ht="15.6">
      <c r="A2427" s="2">
        <v>2717</v>
      </c>
      <c r="B2427" s="3">
        <v>46349</v>
      </c>
      <c r="C2427" s="13">
        <f>YEAR(SalesDataTable[[#This Row],[Order Date]])</f>
        <v>2026</v>
      </c>
      <c r="D2427" s="4" t="str">
        <f>"Q"&amp;ROUNDUP(MONTH(SalesDataTable[[#This Row],[Order Date]])/3,0)</f>
        <v>Q4</v>
      </c>
      <c r="E2427" s="4" t="str">
        <f>TEXT(SalesDataTable[[#This Row],[Order Date]],"MMM")</f>
        <v>Nov</v>
      </c>
      <c r="F2427" s="4" t="s">
        <v>6</v>
      </c>
      <c r="G2427" s="4" t="s">
        <v>43</v>
      </c>
      <c r="H2427" s="4" t="s">
        <v>2</v>
      </c>
      <c r="I2427" s="4" t="s">
        <v>13</v>
      </c>
      <c r="J2427" s="4" t="s">
        <v>14</v>
      </c>
      <c r="K2427" s="4" t="s">
        <v>48</v>
      </c>
      <c r="L2427" s="9">
        <v>2</v>
      </c>
      <c r="M2427" s="6">
        <v>167.9</v>
      </c>
      <c r="N2427" s="7">
        <v>0.15</v>
      </c>
      <c r="O2427" s="6">
        <v>89.55</v>
      </c>
      <c r="P2427" s="6">
        <f t="shared" si="148"/>
        <v>285.43</v>
      </c>
      <c r="Q2427" s="6">
        <f t="shared" si="149"/>
        <v>179.1</v>
      </c>
      <c r="R2427" s="6">
        <f t="shared" si="150"/>
        <v>106.33000000000001</v>
      </c>
      <c r="S2427" s="8">
        <f t="shared" si="151"/>
        <v>0.37252566303471957</v>
      </c>
      <c r="T2427" s="5">
        <f>YEAR(SalesDataTable[[#This Row],[Order Date]])</f>
        <v>2026</v>
      </c>
    </row>
    <row r="2428" spans="1:20" ht="15.6">
      <c r="A2428" s="2">
        <v>2737</v>
      </c>
      <c r="B2428" s="3">
        <v>46349</v>
      </c>
      <c r="C2428" s="13">
        <f>YEAR(SalesDataTable[[#This Row],[Order Date]])</f>
        <v>2026</v>
      </c>
      <c r="D2428" s="4" t="str">
        <f>"Q"&amp;ROUNDUP(MONTH(SalesDataTable[[#This Row],[Order Date]])/3,0)</f>
        <v>Q4</v>
      </c>
      <c r="E2428" s="4" t="str">
        <f>TEXT(SalesDataTable[[#This Row],[Order Date]],"MMM")</f>
        <v>Nov</v>
      </c>
      <c r="F2428" s="4" t="s">
        <v>6</v>
      </c>
      <c r="G2428" s="4" t="s">
        <v>27</v>
      </c>
      <c r="H2428" s="4" t="s">
        <v>2</v>
      </c>
      <c r="I2428" s="4" t="s">
        <v>16</v>
      </c>
      <c r="J2428" s="4" t="s">
        <v>23</v>
      </c>
      <c r="K2428" s="4" t="s">
        <v>40</v>
      </c>
      <c r="L2428" s="9">
        <v>2</v>
      </c>
      <c r="M2428" s="6">
        <v>80.709999999999994</v>
      </c>
      <c r="N2428" s="7">
        <v>0.1</v>
      </c>
      <c r="O2428" s="6">
        <v>39.33</v>
      </c>
      <c r="P2428" s="6">
        <f t="shared" si="148"/>
        <v>145.27799999999999</v>
      </c>
      <c r="Q2428" s="6">
        <f t="shared" si="149"/>
        <v>78.66</v>
      </c>
      <c r="R2428" s="6">
        <f t="shared" si="150"/>
        <v>66.617999999999995</v>
      </c>
      <c r="S2428" s="8">
        <f t="shared" si="151"/>
        <v>0.45855532152149669</v>
      </c>
      <c r="T2428" s="5">
        <f>YEAR(SalesDataTable[[#This Row],[Order Date]])</f>
        <v>2026</v>
      </c>
    </row>
    <row r="2429" spans="1:20" ht="15.6">
      <c r="A2429" s="2">
        <v>3021</v>
      </c>
      <c r="B2429" s="3">
        <v>46349</v>
      </c>
      <c r="C2429" s="13">
        <f>YEAR(SalesDataTable[[#This Row],[Order Date]])</f>
        <v>2026</v>
      </c>
      <c r="D2429" s="4" t="str">
        <f>"Q"&amp;ROUNDUP(MONTH(SalesDataTable[[#This Row],[Order Date]])/3,0)</f>
        <v>Q4</v>
      </c>
      <c r="E2429" s="4" t="str">
        <f>TEXT(SalesDataTable[[#This Row],[Order Date]],"MMM")</f>
        <v>Nov</v>
      </c>
      <c r="F2429" s="4" t="s">
        <v>0</v>
      </c>
      <c r="G2429" s="4" t="s">
        <v>50</v>
      </c>
      <c r="H2429" s="4" t="s">
        <v>2</v>
      </c>
      <c r="I2429" s="4" t="s">
        <v>16</v>
      </c>
      <c r="J2429" s="4" t="s">
        <v>9</v>
      </c>
      <c r="K2429" s="4" t="s">
        <v>46</v>
      </c>
      <c r="L2429" s="9">
        <v>1</v>
      </c>
      <c r="M2429" s="6">
        <v>71.66</v>
      </c>
      <c r="N2429" s="7">
        <v>0.2</v>
      </c>
      <c r="O2429" s="6">
        <v>31.83</v>
      </c>
      <c r="P2429" s="6">
        <f t="shared" si="148"/>
        <v>57.328000000000003</v>
      </c>
      <c r="Q2429" s="6">
        <f t="shared" si="149"/>
        <v>31.83</v>
      </c>
      <c r="R2429" s="6">
        <f t="shared" si="150"/>
        <v>25.498000000000005</v>
      </c>
      <c r="S2429" s="8">
        <f t="shared" si="151"/>
        <v>0.44477393245883345</v>
      </c>
      <c r="T2429" s="5">
        <f>YEAR(SalesDataTable[[#This Row],[Order Date]])</f>
        <v>2026</v>
      </c>
    </row>
    <row r="2430" spans="1:20" ht="15.6">
      <c r="A2430" s="2">
        <v>5199</v>
      </c>
      <c r="B2430" s="3">
        <v>46349</v>
      </c>
      <c r="C2430" s="13">
        <f>YEAR(SalesDataTable[[#This Row],[Order Date]])</f>
        <v>2026</v>
      </c>
      <c r="D2430" s="4" t="str">
        <f>"Q"&amp;ROUNDUP(MONTH(SalesDataTable[[#This Row],[Order Date]])/3,0)</f>
        <v>Q4</v>
      </c>
      <c r="E2430" s="4" t="str">
        <f>TEXT(SalesDataTable[[#This Row],[Order Date]],"MMM")</f>
        <v>Nov</v>
      </c>
      <c r="F2430" s="4" t="s">
        <v>11</v>
      </c>
      <c r="G2430" s="4" t="s">
        <v>18</v>
      </c>
      <c r="H2430" s="4" t="s">
        <v>2</v>
      </c>
      <c r="I2430" s="4" t="s">
        <v>3</v>
      </c>
      <c r="J2430" s="4" t="s">
        <v>23</v>
      </c>
      <c r="K2430" s="4" t="s">
        <v>51</v>
      </c>
      <c r="L2430" s="9">
        <v>5</v>
      </c>
      <c r="M2430" s="6">
        <v>125.23</v>
      </c>
      <c r="N2430" s="7">
        <v>0.05</v>
      </c>
      <c r="O2430" s="6">
        <v>59.84</v>
      </c>
      <c r="P2430" s="6">
        <f t="shared" si="148"/>
        <v>594.84249999999997</v>
      </c>
      <c r="Q2430" s="6">
        <f t="shared" si="149"/>
        <v>299.20000000000005</v>
      </c>
      <c r="R2430" s="6">
        <f t="shared" si="150"/>
        <v>295.64249999999993</v>
      </c>
      <c r="S2430" s="8">
        <f t="shared" si="151"/>
        <v>0.49700971265503041</v>
      </c>
      <c r="T2430" s="5">
        <f>YEAR(SalesDataTable[[#This Row],[Order Date]])</f>
        <v>2026</v>
      </c>
    </row>
    <row r="2431" spans="1:20" ht="15.6">
      <c r="A2431" s="2">
        <v>1202</v>
      </c>
      <c r="B2431" s="3">
        <v>46350</v>
      </c>
      <c r="C2431" s="13">
        <f>YEAR(SalesDataTable[[#This Row],[Order Date]])</f>
        <v>2026</v>
      </c>
      <c r="D2431" s="4" t="str">
        <f>"Q"&amp;ROUNDUP(MONTH(SalesDataTable[[#This Row],[Order Date]])/3,0)</f>
        <v>Q4</v>
      </c>
      <c r="E2431" s="4" t="str">
        <f>TEXT(SalesDataTable[[#This Row],[Order Date]],"MMM")</f>
        <v>Nov</v>
      </c>
      <c r="F2431" s="4" t="s">
        <v>0</v>
      </c>
      <c r="G2431" s="4" t="s">
        <v>50</v>
      </c>
      <c r="H2431" s="4" t="s">
        <v>28</v>
      </c>
      <c r="I2431" s="4" t="s">
        <v>3</v>
      </c>
      <c r="J2431" s="4" t="s">
        <v>9</v>
      </c>
      <c r="K2431" s="4" t="s">
        <v>10</v>
      </c>
      <c r="L2431" s="9">
        <v>2</v>
      </c>
      <c r="M2431" s="6">
        <v>91.33</v>
      </c>
      <c r="N2431" s="7">
        <v>0.15</v>
      </c>
      <c r="O2431" s="6">
        <v>45.45</v>
      </c>
      <c r="P2431" s="6">
        <f t="shared" si="148"/>
        <v>155.261</v>
      </c>
      <c r="Q2431" s="6">
        <f t="shared" si="149"/>
        <v>90.9</v>
      </c>
      <c r="R2431" s="6">
        <f t="shared" si="150"/>
        <v>64.36099999999999</v>
      </c>
      <c r="S2431" s="8">
        <f t="shared" si="151"/>
        <v>0.41453423589954974</v>
      </c>
      <c r="T2431" s="5">
        <f>YEAR(SalesDataTable[[#This Row],[Order Date]])</f>
        <v>2026</v>
      </c>
    </row>
    <row r="2432" spans="1:20" ht="15.6">
      <c r="A2432" s="2">
        <v>1365</v>
      </c>
      <c r="B2432" s="3">
        <v>46350</v>
      </c>
      <c r="C2432" s="13">
        <f>YEAR(SalesDataTable[[#This Row],[Order Date]])</f>
        <v>2026</v>
      </c>
      <c r="D2432" s="4" t="str">
        <f>"Q"&amp;ROUNDUP(MONTH(SalesDataTable[[#This Row],[Order Date]])/3,0)</f>
        <v>Q4</v>
      </c>
      <c r="E2432" s="4" t="str">
        <f>TEXT(SalesDataTable[[#This Row],[Order Date]],"MMM")</f>
        <v>Nov</v>
      </c>
      <c r="F2432" s="4" t="s">
        <v>0</v>
      </c>
      <c r="G2432" s="4" t="s">
        <v>1</v>
      </c>
      <c r="H2432" s="4" t="s">
        <v>28</v>
      </c>
      <c r="I2432" s="4" t="s">
        <v>13</v>
      </c>
      <c r="J2432" s="4" t="s">
        <v>9</v>
      </c>
      <c r="K2432" s="4" t="s">
        <v>37</v>
      </c>
      <c r="L2432" s="9">
        <v>4</v>
      </c>
      <c r="M2432" s="6">
        <v>155.91</v>
      </c>
      <c r="N2432" s="7">
        <v>0</v>
      </c>
      <c r="O2432" s="6">
        <v>79.91</v>
      </c>
      <c r="P2432" s="6">
        <f t="shared" si="148"/>
        <v>623.64</v>
      </c>
      <c r="Q2432" s="6">
        <f t="shared" si="149"/>
        <v>319.64</v>
      </c>
      <c r="R2432" s="6">
        <f t="shared" si="150"/>
        <v>304</v>
      </c>
      <c r="S2432" s="8">
        <f t="shared" si="151"/>
        <v>0.48746071451478418</v>
      </c>
      <c r="T2432" s="5">
        <f>YEAR(SalesDataTable[[#This Row],[Order Date]])</f>
        <v>2026</v>
      </c>
    </row>
    <row r="2433" spans="1:20" ht="15.6">
      <c r="A2433" s="2">
        <v>2575</v>
      </c>
      <c r="B2433" s="3">
        <v>46350</v>
      </c>
      <c r="C2433" s="13">
        <f>YEAR(SalesDataTable[[#This Row],[Order Date]])</f>
        <v>2026</v>
      </c>
      <c r="D2433" s="4" t="str">
        <f>"Q"&amp;ROUNDUP(MONTH(SalesDataTable[[#This Row],[Order Date]])/3,0)</f>
        <v>Q4</v>
      </c>
      <c r="E2433" s="4" t="str">
        <f>TEXT(SalesDataTable[[#This Row],[Order Date]],"MMM")</f>
        <v>Nov</v>
      </c>
      <c r="F2433" s="4" t="s">
        <v>11</v>
      </c>
      <c r="G2433" s="4" t="s">
        <v>39</v>
      </c>
      <c r="H2433" s="4" t="s">
        <v>19</v>
      </c>
      <c r="I2433" s="4" t="s">
        <v>3</v>
      </c>
      <c r="J2433" s="4" t="s">
        <v>34</v>
      </c>
      <c r="K2433" s="4" t="s">
        <v>35</v>
      </c>
      <c r="L2433" s="9">
        <v>1</v>
      </c>
      <c r="M2433" s="6">
        <v>39.42</v>
      </c>
      <c r="N2433" s="7">
        <v>0</v>
      </c>
      <c r="O2433" s="6">
        <v>14.63</v>
      </c>
      <c r="P2433" s="6">
        <f t="shared" si="148"/>
        <v>39.42</v>
      </c>
      <c r="Q2433" s="6">
        <f t="shared" si="149"/>
        <v>14.63</v>
      </c>
      <c r="R2433" s="6">
        <f t="shared" si="150"/>
        <v>24.79</v>
      </c>
      <c r="S2433" s="8">
        <f t="shared" si="151"/>
        <v>0.62886859462201927</v>
      </c>
      <c r="T2433" s="5">
        <f>YEAR(SalesDataTable[[#This Row],[Order Date]])</f>
        <v>2026</v>
      </c>
    </row>
    <row r="2434" spans="1:20" ht="15.6">
      <c r="A2434" s="2">
        <v>2673</v>
      </c>
      <c r="B2434" s="3">
        <v>46350</v>
      </c>
      <c r="C2434" s="13">
        <f>YEAR(SalesDataTable[[#This Row],[Order Date]])</f>
        <v>2026</v>
      </c>
      <c r="D2434" s="4" t="str">
        <f>"Q"&amp;ROUNDUP(MONTH(SalesDataTable[[#This Row],[Order Date]])/3,0)</f>
        <v>Q4</v>
      </c>
      <c r="E2434" s="4" t="str">
        <f>TEXT(SalesDataTable[[#This Row],[Order Date]],"MMM")</f>
        <v>Nov</v>
      </c>
      <c r="F2434" s="4" t="s">
        <v>11</v>
      </c>
      <c r="G2434" s="4" t="s">
        <v>12</v>
      </c>
      <c r="H2434" s="4" t="s">
        <v>2</v>
      </c>
      <c r="I2434" s="4" t="s">
        <v>3</v>
      </c>
      <c r="J2434" s="4" t="s">
        <v>4</v>
      </c>
      <c r="K2434" s="4" t="s">
        <v>22</v>
      </c>
      <c r="L2434" s="9">
        <v>2</v>
      </c>
      <c r="M2434" s="6">
        <v>51.56</v>
      </c>
      <c r="N2434" s="7">
        <v>0.05</v>
      </c>
      <c r="O2434" s="6">
        <v>22.7</v>
      </c>
      <c r="P2434" s="6">
        <f t="shared" ref="P2434:P2497" si="152">L2434*M2434*(1-N2434)</f>
        <v>97.963999999999999</v>
      </c>
      <c r="Q2434" s="6">
        <f t="shared" ref="Q2434:Q2497" si="153">L2434*O2434</f>
        <v>45.4</v>
      </c>
      <c r="R2434" s="6">
        <f t="shared" ref="R2434:R2497" si="154">P2434-Q2434</f>
        <v>52.564</v>
      </c>
      <c r="S2434" s="8">
        <f t="shared" ref="S2434:S2497" si="155">IFERROR(R2434/P2434,0)</f>
        <v>0.5365644522477645</v>
      </c>
      <c r="T2434" s="5">
        <f>YEAR(SalesDataTable[[#This Row],[Order Date]])</f>
        <v>2026</v>
      </c>
    </row>
    <row r="2435" spans="1:20" ht="15.6">
      <c r="A2435" s="2">
        <v>4145</v>
      </c>
      <c r="B2435" s="3">
        <v>46350</v>
      </c>
      <c r="C2435" s="13">
        <f>YEAR(SalesDataTable[[#This Row],[Order Date]])</f>
        <v>2026</v>
      </c>
      <c r="D2435" s="4" t="str">
        <f>"Q"&amp;ROUNDUP(MONTH(SalesDataTable[[#This Row],[Order Date]])/3,0)</f>
        <v>Q4</v>
      </c>
      <c r="E2435" s="4" t="str">
        <f>TEXT(SalesDataTable[[#This Row],[Order Date]],"MMM")</f>
        <v>Nov</v>
      </c>
      <c r="F2435" s="4" t="s">
        <v>0</v>
      </c>
      <c r="G2435" s="4" t="s">
        <v>1</v>
      </c>
      <c r="H2435" s="4" t="s">
        <v>2</v>
      </c>
      <c r="I2435" s="4" t="s">
        <v>3</v>
      </c>
      <c r="J2435" s="4" t="s">
        <v>23</v>
      </c>
      <c r="K2435" s="4" t="s">
        <v>51</v>
      </c>
      <c r="L2435" s="9">
        <v>1</v>
      </c>
      <c r="M2435" s="6">
        <v>120.49</v>
      </c>
      <c r="N2435" s="7">
        <v>0.15</v>
      </c>
      <c r="O2435" s="6">
        <v>61.22</v>
      </c>
      <c r="P2435" s="6">
        <f t="shared" si="152"/>
        <v>102.4165</v>
      </c>
      <c r="Q2435" s="6">
        <f t="shared" si="153"/>
        <v>61.22</v>
      </c>
      <c r="R2435" s="6">
        <f t="shared" si="154"/>
        <v>41.1965</v>
      </c>
      <c r="S2435" s="8">
        <f t="shared" si="155"/>
        <v>0.40224475548373556</v>
      </c>
      <c r="T2435" s="5">
        <f>YEAR(SalesDataTable[[#This Row],[Order Date]])</f>
        <v>2026</v>
      </c>
    </row>
    <row r="2436" spans="1:20" ht="15.6">
      <c r="A2436" s="2">
        <v>4610</v>
      </c>
      <c r="B2436" s="3">
        <v>46350</v>
      </c>
      <c r="C2436" s="13">
        <f>YEAR(SalesDataTable[[#This Row],[Order Date]])</f>
        <v>2026</v>
      </c>
      <c r="D2436" s="4" t="str">
        <f>"Q"&amp;ROUNDUP(MONTH(SalesDataTable[[#This Row],[Order Date]])/3,0)</f>
        <v>Q4</v>
      </c>
      <c r="E2436" s="4" t="str">
        <f>TEXT(SalesDataTable[[#This Row],[Order Date]],"MMM")</f>
        <v>Nov</v>
      </c>
      <c r="F2436" s="4" t="s">
        <v>11</v>
      </c>
      <c r="G2436" s="4" t="s">
        <v>52</v>
      </c>
      <c r="H2436" s="4" t="s">
        <v>19</v>
      </c>
      <c r="I2436" s="4" t="s">
        <v>3</v>
      </c>
      <c r="J2436" s="4" t="s">
        <v>9</v>
      </c>
      <c r="K2436" s="4" t="s">
        <v>37</v>
      </c>
      <c r="L2436" s="9">
        <v>2</v>
      </c>
      <c r="M2436" s="6">
        <v>153.96</v>
      </c>
      <c r="N2436" s="7">
        <v>0</v>
      </c>
      <c r="O2436" s="6">
        <v>79.33</v>
      </c>
      <c r="P2436" s="6">
        <f t="shared" si="152"/>
        <v>307.92</v>
      </c>
      <c r="Q2436" s="6">
        <f t="shared" si="153"/>
        <v>158.66</v>
      </c>
      <c r="R2436" s="6">
        <f t="shared" si="154"/>
        <v>149.26000000000002</v>
      </c>
      <c r="S2436" s="8">
        <f t="shared" si="155"/>
        <v>0.48473629514159527</v>
      </c>
      <c r="T2436" s="5">
        <f>YEAR(SalesDataTable[[#This Row],[Order Date]])</f>
        <v>2026</v>
      </c>
    </row>
    <row r="2437" spans="1:20" ht="15.6">
      <c r="A2437" s="2">
        <v>4721</v>
      </c>
      <c r="B2437" s="3">
        <v>46350</v>
      </c>
      <c r="C2437" s="13">
        <f>YEAR(SalesDataTable[[#This Row],[Order Date]])</f>
        <v>2026</v>
      </c>
      <c r="D2437" s="4" t="str">
        <f>"Q"&amp;ROUNDUP(MONTH(SalesDataTable[[#This Row],[Order Date]])/3,0)</f>
        <v>Q4</v>
      </c>
      <c r="E2437" s="4" t="str">
        <f>TEXT(SalesDataTable[[#This Row],[Order Date]],"MMM")</f>
        <v>Nov</v>
      </c>
      <c r="F2437" s="4" t="s">
        <v>11</v>
      </c>
      <c r="G2437" s="4" t="s">
        <v>52</v>
      </c>
      <c r="H2437" s="4" t="s">
        <v>19</v>
      </c>
      <c r="I2437" s="4" t="s">
        <v>13</v>
      </c>
      <c r="J2437" s="4" t="s">
        <v>4</v>
      </c>
      <c r="K2437" s="4" t="s">
        <v>26</v>
      </c>
      <c r="L2437" s="9">
        <v>1</v>
      </c>
      <c r="M2437" s="6">
        <v>39.85</v>
      </c>
      <c r="N2437" s="7">
        <v>0</v>
      </c>
      <c r="O2437" s="6">
        <v>16.3</v>
      </c>
      <c r="P2437" s="6">
        <f t="shared" si="152"/>
        <v>39.85</v>
      </c>
      <c r="Q2437" s="6">
        <f t="shared" si="153"/>
        <v>16.3</v>
      </c>
      <c r="R2437" s="6">
        <f t="shared" si="154"/>
        <v>23.55</v>
      </c>
      <c r="S2437" s="8">
        <f t="shared" si="155"/>
        <v>0.59096612296110418</v>
      </c>
      <c r="T2437" s="5">
        <f>YEAR(SalesDataTable[[#This Row],[Order Date]])</f>
        <v>2026</v>
      </c>
    </row>
    <row r="2438" spans="1:20" ht="15.6">
      <c r="A2438" s="2">
        <v>324</v>
      </c>
      <c r="B2438" s="3">
        <v>46351</v>
      </c>
      <c r="C2438" s="13">
        <f>YEAR(SalesDataTable[[#This Row],[Order Date]])</f>
        <v>2026</v>
      </c>
      <c r="D2438" s="4" t="str">
        <f>"Q"&amp;ROUNDUP(MONTH(SalesDataTable[[#This Row],[Order Date]])/3,0)</f>
        <v>Q4</v>
      </c>
      <c r="E2438" s="4" t="str">
        <f>TEXT(SalesDataTable[[#This Row],[Order Date]],"MMM")</f>
        <v>Nov</v>
      </c>
      <c r="F2438" s="4" t="s">
        <v>20</v>
      </c>
      <c r="G2438" s="4" t="s">
        <v>47</v>
      </c>
      <c r="H2438" s="4" t="s">
        <v>28</v>
      </c>
      <c r="I2438" s="4" t="s">
        <v>3</v>
      </c>
      <c r="J2438" s="4" t="s">
        <v>4</v>
      </c>
      <c r="K2438" s="4" t="s">
        <v>30</v>
      </c>
      <c r="L2438" s="9">
        <v>2</v>
      </c>
      <c r="M2438" s="6">
        <v>103.88</v>
      </c>
      <c r="N2438" s="7">
        <v>0.15</v>
      </c>
      <c r="O2438" s="6">
        <v>49.26</v>
      </c>
      <c r="P2438" s="6">
        <f t="shared" si="152"/>
        <v>176.59599999999998</v>
      </c>
      <c r="Q2438" s="6">
        <f t="shared" si="153"/>
        <v>98.52</v>
      </c>
      <c r="R2438" s="6">
        <f t="shared" si="154"/>
        <v>78.075999999999979</v>
      </c>
      <c r="S2438" s="8">
        <f t="shared" si="155"/>
        <v>0.44211646922920106</v>
      </c>
      <c r="T2438" s="5">
        <f>YEAR(SalesDataTable[[#This Row],[Order Date]])</f>
        <v>2026</v>
      </c>
    </row>
    <row r="2439" spans="1:20" ht="15.6">
      <c r="A2439" s="2">
        <v>559</v>
      </c>
      <c r="B2439" s="3">
        <v>46351</v>
      </c>
      <c r="C2439" s="13">
        <f>YEAR(SalesDataTable[[#This Row],[Order Date]])</f>
        <v>2026</v>
      </c>
      <c r="D2439" s="4" t="str">
        <f>"Q"&amp;ROUNDUP(MONTH(SalesDataTable[[#This Row],[Order Date]])/3,0)</f>
        <v>Q4</v>
      </c>
      <c r="E2439" s="4" t="str">
        <f>TEXT(SalesDataTable[[#This Row],[Order Date]],"MMM")</f>
        <v>Nov</v>
      </c>
      <c r="F2439" s="4" t="s">
        <v>20</v>
      </c>
      <c r="G2439" s="4" t="s">
        <v>31</v>
      </c>
      <c r="H2439" s="4" t="s">
        <v>2</v>
      </c>
      <c r="I2439" s="4" t="s">
        <v>3</v>
      </c>
      <c r="J2439" s="4" t="s">
        <v>14</v>
      </c>
      <c r="K2439" s="4" t="s">
        <v>44</v>
      </c>
      <c r="L2439" s="9">
        <v>2</v>
      </c>
      <c r="M2439" s="6">
        <v>134.19</v>
      </c>
      <c r="N2439" s="7">
        <v>0.1</v>
      </c>
      <c r="O2439" s="6">
        <v>65.39</v>
      </c>
      <c r="P2439" s="6">
        <f t="shared" si="152"/>
        <v>241.542</v>
      </c>
      <c r="Q2439" s="6">
        <f t="shared" si="153"/>
        <v>130.78</v>
      </c>
      <c r="R2439" s="6">
        <f t="shared" si="154"/>
        <v>110.762</v>
      </c>
      <c r="S2439" s="8">
        <f t="shared" si="155"/>
        <v>0.45856207202060095</v>
      </c>
      <c r="T2439" s="5">
        <f>YEAR(SalesDataTable[[#This Row],[Order Date]])</f>
        <v>2026</v>
      </c>
    </row>
    <row r="2440" spans="1:20" ht="15.6">
      <c r="A2440" s="2">
        <v>1108</v>
      </c>
      <c r="B2440" s="3">
        <v>46351</v>
      </c>
      <c r="C2440" s="13">
        <f>YEAR(SalesDataTable[[#This Row],[Order Date]])</f>
        <v>2026</v>
      </c>
      <c r="D2440" s="4" t="str">
        <f>"Q"&amp;ROUNDUP(MONTH(SalesDataTable[[#This Row],[Order Date]])/3,0)</f>
        <v>Q4</v>
      </c>
      <c r="E2440" s="4" t="str">
        <f>TEXT(SalesDataTable[[#This Row],[Order Date]],"MMM")</f>
        <v>Nov</v>
      </c>
      <c r="F2440" s="4" t="s">
        <v>6</v>
      </c>
      <c r="G2440" s="4" t="s">
        <v>7</v>
      </c>
      <c r="H2440" s="4" t="s">
        <v>28</v>
      </c>
      <c r="I2440" s="4" t="s">
        <v>13</v>
      </c>
      <c r="J2440" s="4" t="s">
        <v>14</v>
      </c>
      <c r="K2440" s="4" t="s">
        <v>15</v>
      </c>
      <c r="L2440" s="9">
        <v>1</v>
      </c>
      <c r="M2440" s="6">
        <v>37.06</v>
      </c>
      <c r="N2440" s="7">
        <v>0.1</v>
      </c>
      <c r="O2440" s="6">
        <v>13.18</v>
      </c>
      <c r="P2440" s="6">
        <f t="shared" si="152"/>
        <v>33.354000000000006</v>
      </c>
      <c r="Q2440" s="6">
        <f t="shared" si="153"/>
        <v>13.18</v>
      </c>
      <c r="R2440" s="6">
        <f t="shared" si="154"/>
        <v>20.174000000000007</v>
      </c>
      <c r="S2440" s="8">
        <f t="shared" si="155"/>
        <v>0.6048449961024166</v>
      </c>
      <c r="T2440" s="5">
        <f>YEAR(SalesDataTable[[#This Row],[Order Date]])</f>
        <v>2026</v>
      </c>
    </row>
    <row r="2441" spans="1:20" ht="15.6">
      <c r="A2441" s="2">
        <v>1344</v>
      </c>
      <c r="B2441" s="3">
        <v>46351</v>
      </c>
      <c r="C2441" s="13">
        <f>YEAR(SalesDataTable[[#This Row],[Order Date]])</f>
        <v>2026</v>
      </c>
      <c r="D2441" s="4" t="str">
        <f>"Q"&amp;ROUNDUP(MONTH(SalesDataTable[[#This Row],[Order Date]])/3,0)</f>
        <v>Q4</v>
      </c>
      <c r="E2441" s="4" t="str">
        <f>TEXT(SalesDataTable[[#This Row],[Order Date]],"MMM")</f>
        <v>Nov</v>
      </c>
      <c r="F2441" s="4" t="s">
        <v>11</v>
      </c>
      <c r="G2441" s="4" t="s">
        <v>39</v>
      </c>
      <c r="H2441" s="4" t="s">
        <v>2</v>
      </c>
      <c r="I2441" s="4" t="s">
        <v>13</v>
      </c>
      <c r="J2441" s="4" t="s">
        <v>14</v>
      </c>
      <c r="K2441" s="4" t="s">
        <v>44</v>
      </c>
      <c r="L2441" s="9">
        <v>4</v>
      </c>
      <c r="M2441" s="6">
        <v>135.21</v>
      </c>
      <c r="N2441" s="7">
        <v>0.05</v>
      </c>
      <c r="O2441" s="6">
        <v>68.64</v>
      </c>
      <c r="P2441" s="6">
        <f t="shared" si="152"/>
        <v>513.798</v>
      </c>
      <c r="Q2441" s="6">
        <f t="shared" si="153"/>
        <v>274.56</v>
      </c>
      <c r="R2441" s="6">
        <f t="shared" si="154"/>
        <v>239.238</v>
      </c>
      <c r="S2441" s="8">
        <f t="shared" si="155"/>
        <v>0.46562656919645462</v>
      </c>
      <c r="T2441" s="5">
        <f>YEAR(SalesDataTable[[#This Row],[Order Date]])</f>
        <v>2026</v>
      </c>
    </row>
    <row r="2442" spans="1:20" ht="15.6">
      <c r="A2442" s="2">
        <v>1922</v>
      </c>
      <c r="B2442" s="3">
        <v>46351</v>
      </c>
      <c r="C2442" s="13">
        <f>YEAR(SalesDataTable[[#This Row],[Order Date]])</f>
        <v>2026</v>
      </c>
      <c r="D2442" s="4" t="str">
        <f>"Q"&amp;ROUNDUP(MONTH(SalesDataTable[[#This Row],[Order Date]])/3,0)</f>
        <v>Q4</v>
      </c>
      <c r="E2442" s="4" t="str">
        <f>TEXT(SalesDataTable[[#This Row],[Order Date]],"MMM")</f>
        <v>Nov</v>
      </c>
      <c r="F2442" s="4" t="s">
        <v>0</v>
      </c>
      <c r="G2442" s="4" t="s">
        <v>36</v>
      </c>
      <c r="H2442" s="4" t="s">
        <v>28</v>
      </c>
      <c r="I2442" s="4" t="s">
        <v>3</v>
      </c>
      <c r="J2442" s="4" t="s">
        <v>9</v>
      </c>
      <c r="K2442" s="4" t="s">
        <v>17</v>
      </c>
      <c r="L2442" s="9">
        <v>2</v>
      </c>
      <c r="M2442" s="6">
        <v>145.77000000000001</v>
      </c>
      <c r="N2442" s="7">
        <v>0.1</v>
      </c>
      <c r="O2442" s="6">
        <v>78.14</v>
      </c>
      <c r="P2442" s="6">
        <f t="shared" si="152"/>
        <v>262.38600000000002</v>
      </c>
      <c r="Q2442" s="6">
        <f t="shared" si="153"/>
        <v>156.28</v>
      </c>
      <c r="R2442" s="6">
        <f t="shared" si="154"/>
        <v>106.10600000000002</v>
      </c>
      <c r="S2442" s="8">
        <f t="shared" si="155"/>
        <v>0.40438895367893107</v>
      </c>
      <c r="T2442" s="5">
        <f>YEAR(SalesDataTable[[#This Row],[Order Date]])</f>
        <v>2026</v>
      </c>
    </row>
    <row r="2443" spans="1:20" ht="15.6">
      <c r="A2443" s="2">
        <v>2343</v>
      </c>
      <c r="B2443" s="3">
        <v>46351</v>
      </c>
      <c r="C2443" s="13">
        <f>YEAR(SalesDataTable[[#This Row],[Order Date]])</f>
        <v>2026</v>
      </c>
      <c r="D2443" s="4" t="str">
        <f>"Q"&amp;ROUNDUP(MONTH(SalesDataTable[[#This Row],[Order Date]])/3,0)</f>
        <v>Q4</v>
      </c>
      <c r="E2443" s="4" t="str">
        <f>TEXT(SalesDataTable[[#This Row],[Order Date]],"MMM")</f>
        <v>Nov</v>
      </c>
      <c r="F2443" s="4" t="s">
        <v>0</v>
      </c>
      <c r="G2443" s="4" t="s">
        <v>50</v>
      </c>
      <c r="H2443" s="4" t="s">
        <v>19</v>
      </c>
      <c r="I2443" s="4" t="s">
        <v>13</v>
      </c>
      <c r="J2443" s="4" t="s">
        <v>23</v>
      </c>
      <c r="K2443" s="4" t="s">
        <v>51</v>
      </c>
      <c r="L2443" s="9">
        <v>1</v>
      </c>
      <c r="M2443" s="6">
        <v>121.53</v>
      </c>
      <c r="N2443" s="7">
        <v>0.15</v>
      </c>
      <c r="O2443" s="6">
        <v>62.14</v>
      </c>
      <c r="P2443" s="6">
        <f t="shared" si="152"/>
        <v>103.3005</v>
      </c>
      <c r="Q2443" s="6">
        <f t="shared" si="153"/>
        <v>62.14</v>
      </c>
      <c r="R2443" s="6">
        <f t="shared" si="154"/>
        <v>41.160499999999999</v>
      </c>
      <c r="S2443" s="8">
        <f t="shared" si="155"/>
        <v>0.39845402490791426</v>
      </c>
      <c r="T2443" s="5">
        <f>YEAR(SalesDataTable[[#This Row],[Order Date]])</f>
        <v>2026</v>
      </c>
    </row>
    <row r="2444" spans="1:20" ht="15.6">
      <c r="A2444" s="2">
        <v>2466</v>
      </c>
      <c r="B2444" s="3">
        <v>46351</v>
      </c>
      <c r="C2444" s="13">
        <f>YEAR(SalesDataTable[[#This Row],[Order Date]])</f>
        <v>2026</v>
      </c>
      <c r="D2444" s="4" t="str">
        <f>"Q"&amp;ROUNDUP(MONTH(SalesDataTable[[#This Row],[Order Date]])/3,0)</f>
        <v>Q4</v>
      </c>
      <c r="E2444" s="4" t="str">
        <f>TEXT(SalesDataTable[[#This Row],[Order Date]],"MMM")</f>
        <v>Nov</v>
      </c>
      <c r="F2444" s="4" t="s">
        <v>11</v>
      </c>
      <c r="G2444" s="4" t="s">
        <v>12</v>
      </c>
      <c r="H2444" s="4" t="s">
        <v>2</v>
      </c>
      <c r="I2444" s="4" t="s">
        <v>16</v>
      </c>
      <c r="J2444" s="4" t="s">
        <v>4</v>
      </c>
      <c r="K2444" s="4" t="s">
        <v>26</v>
      </c>
      <c r="L2444" s="9">
        <v>2</v>
      </c>
      <c r="M2444" s="6">
        <v>40.51</v>
      </c>
      <c r="N2444" s="7">
        <v>0.05</v>
      </c>
      <c r="O2444" s="6">
        <v>16.45</v>
      </c>
      <c r="P2444" s="6">
        <f t="shared" si="152"/>
        <v>76.968999999999994</v>
      </c>
      <c r="Q2444" s="6">
        <f t="shared" si="153"/>
        <v>32.9</v>
      </c>
      <c r="R2444" s="6">
        <f t="shared" si="154"/>
        <v>44.068999999999996</v>
      </c>
      <c r="S2444" s="8">
        <f t="shared" si="155"/>
        <v>0.5725551845548208</v>
      </c>
      <c r="T2444" s="5">
        <f>YEAR(SalesDataTable[[#This Row],[Order Date]])</f>
        <v>2026</v>
      </c>
    </row>
    <row r="2445" spans="1:20" ht="15.6">
      <c r="A2445" s="2">
        <v>2647</v>
      </c>
      <c r="B2445" s="3">
        <v>46351</v>
      </c>
      <c r="C2445" s="13">
        <f>YEAR(SalesDataTable[[#This Row],[Order Date]])</f>
        <v>2026</v>
      </c>
      <c r="D2445" s="4" t="str">
        <f>"Q"&amp;ROUNDUP(MONTH(SalesDataTable[[#This Row],[Order Date]])/3,0)</f>
        <v>Q4</v>
      </c>
      <c r="E2445" s="4" t="str">
        <f>TEXT(SalesDataTable[[#This Row],[Order Date]],"MMM")</f>
        <v>Nov</v>
      </c>
      <c r="F2445" s="4" t="s">
        <v>11</v>
      </c>
      <c r="G2445" s="4" t="s">
        <v>25</v>
      </c>
      <c r="H2445" s="4" t="s">
        <v>2</v>
      </c>
      <c r="I2445" s="4" t="s">
        <v>13</v>
      </c>
      <c r="J2445" s="4" t="s">
        <v>9</v>
      </c>
      <c r="K2445" s="4" t="s">
        <v>46</v>
      </c>
      <c r="L2445" s="9">
        <v>1</v>
      </c>
      <c r="M2445" s="6">
        <v>70.099999999999994</v>
      </c>
      <c r="N2445" s="7">
        <v>0.15</v>
      </c>
      <c r="O2445" s="6">
        <v>32.28</v>
      </c>
      <c r="P2445" s="6">
        <f t="shared" si="152"/>
        <v>59.584999999999994</v>
      </c>
      <c r="Q2445" s="6">
        <f t="shared" si="153"/>
        <v>32.28</v>
      </c>
      <c r="R2445" s="6">
        <f t="shared" si="154"/>
        <v>27.304999999999993</v>
      </c>
      <c r="S2445" s="8">
        <f t="shared" si="155"/>
        <v>0.45825291600234952</v>
      </c>
      <c r="T2445" s="5">
        <f>YEAR(SalesDataTable[[#This Row],[Order Date]])</f>
        <v>2026</v>
      </c>
    </row>
    <row r="2446" spans="1:20" ht="15.6">
      <c r="A2446" s="2">
        <v>2958</v>
      </c>
      <c r="B2446" s="3">
        <v>46351</v>
      </c>
      <c r="C2446" s="13">
        <f>YEAR(SalesDataTable[[#This Row],[Order Date]])</f>
        <v>2026</v>
      </c>
      <c r="D2446" s="4" t="str">
        <f>"Q"&amp;ROUNDUP(MONTH(SalesDataTable[[#This Row],[Order Date]])/3,0)</f>
        <v>Q4</v>
      </c>
      <c r="E2446" s="4" t="str">
        <f>TEXT(SalesDataTable[[#This Row],[Order Date]],"MMM")</f>
        <v>Nov</v>
      </c>
      <c r="F2446" s="4" t="s">
        <v>6</v>
      </c>
      <c r="G2446" s="4" t="s">
        <v>43</v>
      </c>
      <c r="H2446" s="4" t="s">
        <v>28</v>
      </c>
      <c r="I2446" s="4" t="s">
        <v>13</v>
      </c>
      <c r="J2446" s="4" t="s">
        <v>9</v>
      </c>
      <c r="K2446" s="4" t="s">
        <v>17</v>
      </c>
      <c r="L2446" s="9">
        <v>1</v>
      </c>
      <c r="M2446" s="6">
        <v>144.25</v>
      </c>
      <c r="N2446" s="7">
        <v>0.1</v>
      </c>
      <c r="O2446" s="6">
        <v>79.55</v>
      </c>
      <c r="P2446" s="6">
        <f t="shared" si="152"/>
        <v>129.82500000000002</v>
      </c>
      <c r="Q2446" s="6">
        <f t="shared" si="153"/>
        <v>79.55</v>
      </c>
      <c r="R2446" s="6">
        <f t="shared" si="154"/>
        <v>50.27500000000002</v>
      </c>
      <c r="S2446" s="8">
        <f t="shared" si="155"/>
        <v>0.38725207009435791</v>
      </c>
      <c r="T2446" s="5">
        <f>YEAR(SalesDataTable[[#This Row],[Order Date]])</f>
        <v>2026</v>
      </c>
    </row>
    <row r="2447" spans="1:20" ht="15.6">
      <c r="A2447" s="2">
        <v>3527</v>
      </c>
      <c r="B2447" s="3">
        <v>46351</v>
      </c>
      <c r="C2447" s="13">
        <f>YEAR(SalesDataTable[[#This Row],[Order Date]])</f>
        <v>2026</v>
      </c>
      <c r="D2447" s="4" t="str">
        <f>"Q"&amp;ROUNDUP(MONTH(SalesDataTable[[#This Row],[Order Date]])/3,0)</f>
        <v>Q4</v>
      </c>
      <c r="E2447" s="4" t="str">
        <f>TEXT(SalesDataTable[[#This Row],[Order Date]],"MMM")</f>
        <v>Nov</v>
      </c>
      <c r="F2447" s="4" t="s">
        <v>6</v>
      </c>
      <c r="G2447" s="4" t="s">
        <v>27</v>
      </c>
      <c r="H2447" s="4" t="s">
        <v>28</v>
      </c>
      <c r="I2447" s="4" t="s">
        <v>3</v>
      </c>
      <c r="J2447" s="4" t="s">
        <v>9</v>
      </c>
      <c r="K2447" s="4" t="s">
        <v>17</v>
      </c>
      <c r="L2447" s="9">
        <v>4</v>
      </c>
      <c r="M2447" s="6">
        <v>146.19</v>
      </c>
      <c r="N2447" s="7">
        <v>0.1</v>
      </c>
      <c r="O2447" s="6">
        <v>79.569999999999993</v>
      </c>
      <c r="P2447" s="6">
        <f t="shared" si="152"/>
        <v>526.28399999999999</v>
      </c>
      <c r="Q2447" s="6">
        <f t="shared" si="153"/>
        <v>318.27999999999997</v>
      </c>
      <c r="R2447" s="6">
        <f t="shared" si="154"/>
        <v>208.00400000000002</v>
      </c>
      <c r="S2447" s="8">
        <f t="shared" si="155"/>
        <v>0.39523147198090769</v>
      </c>
      <c r="T2447" s="5">
        <f>YEAR(SalesDataTable[[#This Row],[Order Date]])</f>
        <v>2026</v>
      </c>
    </row>
    <row r="2448" spans="1:20" ht="15.6">
      <c r="A2448" s="2">
        <v>3729</v>
      </c>
      <c r="B2448" s="3">
        <v>46351</v>
      </c>
      <c r="C2448" s="13">
        <f>YEAR(SalesDataTable[[#This Row],[Order Date]])</f>
        <v>2026</v>
      </c>
      <c r="D2448" s="4" t="str">
        <f>"Q"&amp;ROUNDUP(MONTH(SalesDataTable[[#This Row],[Order Date]])/3,0)</f>
        <v>Q4</v>
      </c>
      <c r="E2448" s="4" t="str">
        <f>TEXT(SalesDataTable[[#This Row],[Order Date]],"MMM")</f>
        <v>Nov</v>
      </c>
      <c r="F2448" s="4" t="s">
        <v>0</v>
      </c>
      <c r="G2448" s="4" t="s">
        <v>36</v>
      </c>
      <c r="H2448" s="4" t="s">
        <v>2</v>
      </c>
      <c r="I2448" s="4" t="s">
        <v>13</v>
      </c>
      <c r="J2448" s="4" t="s">
        <v>23</v>
      </c>
      <c r="K2448" s="4" t="s">
        <v>40</v>
      </c>
      <c r="L2448" s="9">
        <v>1</v>
      </c>
      <c r="M2448" s="6">
        <v>81.89</v>
      </c>
      <c r="N2448" s="7">
        <v>0.05</v>
      </c>
      <c r="O2448" s="6">
        <v>38.33</v>
      </c>
      <c r="P2448" s="6">
        <f t="shared" si="152"/>
        <v>77.79549999999999</v>
      </c>
      <c r="Q2448" s="6">
        <f t="shared" si="153"/>
        <v>38.33</v>
      </c>
      <c r="R2448" s="6">
        <f t="shared" si="154"/>
        <v>39.465499999999992</v>
      </c>
      <c r="S2448" s="8">
        <f t="shared" si="155"/>
        <v>0.50729797996028048</v>
      </c>
      <c r="T2448" s="5">
        <f>YEAR(SalesDataTable[[#This Row],[Order Date]])</f>
        <v>2026</v>
      </c>
    </row>
    <row r="2449" spans="1:20" ht="15.6">
      <c r="A2449" s="2">
        <v>4961</v>
      </c>
      <c r="B2449" s="3">
        <v>46351</v>
      </c>
      <c r="C2449" s="13">
        <f>YEAR(SalesDataTable[[#This Row],[Order Date]])</f>
        <v>2026</v>
      </c>
      <c r="D2449" s="4" t="str">
        <f>"Q"&amp;ROUNDUP(MONTH(SalesDataTable[[#This Row],[Order Date]])/3,0)</f>
        <v>Q4</v>
      </c>
      <c r="E2449" s="4" t="str">
        <f>TEXT(SalesDataTable[[#This Row],[Order Date]],"MMM")</f>
        <v>Nov</v>
      </c>
      <c r="F2449" s="4" t="s">
        <v>11</v>
      </c>
      <c r="G2449" s="4" t="s">
        <v>12</v>
      </c>
      <c r="H2449" s="4" t="s">
        <v>19</v>
      </c>
      <c r="I2449" s="4" t="s">
        <v>13</v>
      </c>
      <c r="J2449" s="4" t="s">
        <v>23</v>
      </c>
      <c r="K2449" s="4" t="s">
        <v>29</v>
      </c>
      <c r="L2449" s="9">
        <v>2</v>
      </c>
      <c r="M2449" s="6">
        <v>194.78</v>
      </c>
      <c r="N2449" s="7">
        <v>0.15</v>
      </c>
      <c r="O2449" s="6">
        <v>102.51</v>
      </c>
      <c r="P2449" s="6">
        <f t="shared" si="152"/>
        <v>331.12599999999998</v>
      </c>
      <c r="Q2449" s="6">
        <f t="shared" si="153"/>
        <v>205.02</v>
      </c>
      <c r="R2449" s="6">
        <f t="shared" si="154"/>
        <v>126.10599999999997</v>
      </c>
      <c r="S2449" s="8">
        <f t="shared" si="155"/>
        <v>0.38083992196324051</v>
      </c>
      <c r="T2449" s="5">
        <f>YEAR(SalesDataTable[[#This Row],[Order Date]])</f>
        <v>2026</v>
      </c>
    </row>
    <row r="2450" spans="1:20" ht="15.6">
      <c r="A2450" s="2">
        <v>5034</v>
      </c>
      <c r="B2450" s="3">
        <v>46351</v>
      </c>
      <c r="C2450" s="13">
        <f>YEAR(SalesDataTable[[#This Row],[Order Date]])</f>
        <v>2026</v>
      </c>
      <c r="D2450" s="4" t="str">
        <f>"Q"&amp;ROUNDUP(MONTH(SalesDataTable[[#This Row],[Order Date]])/3,0)</f>
        <v>Q4</v>
      </c>
      <c r="E2450" s="4" t="str">
        <f>TEXT(SalesDataTable[[#This Row],[Order Date]],"MMM")</f>
        <v>Nov</v>
      </c>
      <c r="F2450" s="4" t="s">
        <v>6</v>
      </c>
      <c r="G2450" s="4" t="s">
        <v>49</v>
      </c>
      <c r="H2450" s="4" t="s">
        <v>2</v>
      </c>
      <c r="I2450" s="4" t="s">
        <v>3</v>
      </c>
      <c r="J2450" s="4" t="s">
        <v>9</v>
      </c>
      <c r="K2450" s="4" t="s">
        <v>17</v>
      </c>
      <c r="L2450" s="9">
        <v>1</v>
      </c>
      <c r="M2450" s="6">
        <v>141.63</v>
      </c>
      <c r="N2450" s="7">
        <v>0.05</v>
      </c>
      <c r="O2450" s="6">
        <v>77.17</v>
      </c>
      <c r="P2450" s="6">
        <f t="shared" si="152"/>
        <v>134.54849999999999</v>
      </c>
      <c r="Q2450" s="6">
        <f t="shared" si="153"/>
        <v>77.17</v>
      </c>
      <c r="R2450" s="6">
        <f t="shared" si="154"/>
        <v>57.378499999999988</v>
      </c>
      <c r="S2450" s="8">
        <f t="shared" si="155"/>
        <v>0.42645217152179321</v>
      </c>
      <c r="T2450" s="5">
        <f>YEAR(SalesDataTable[[#This Row],[Order Date]])</f>
        <v>2026</v>
      </c>
    </row>
    <row r="2451" spans="1:20" ht="15.6">
      <c r="A2451" s="2">
        <v>343</v>
      </c>
      <c r="B2451" s="3">
        <v>46352</v>
      </c>
      <c r="C2451" s="13">
        <f>YEAR(SalesDataTable[[#This Row],[Order Date]])</f>
        <v>2026</v>
      </c>
      <c r="D2451" s="4" t="str">
        <f>"Q"&amp;ROUNDUP(MONTH(SalesDataTable[[#This Row],[Order Date]])/3,0)</f>
        <v>Q4</v>
      </c>
      <c r="E2451" s="4" t="str">
        <f>TEXT(SalesDataTable[[#This Row],[Order Date]],"MMM")</f>
        <v>Nov</v>
      </c>
      <c r="F2451" s="4" t="s">
        <v>11</v>
      </c>
      <c r="G2451" s="4" t="s">
        <v>52</v>
      </c>
      <c r="H2451" s="4" t="s">
        <v>2</v>
      </c>
      <c r="I2451" s="4" t="s">
        <v>3</v>
      </c>
      <c r="J2451" s="4" t="s">
        <v>4</v>
      </c>
      <c r="K2451" s="4" t="s">
        <v>26</v>
      </c>
      <c r="L2451" s="9">
        <v>1</v>
      </c>
      <c r="M2451" s="6">
        <v>40.86</v>
      </c>
      <c r="N2451" s="7">
        <v>0.05</v>
      </c>
      <c r="O2451" s="6">
        <v>17.14</v>
      </c>
      <c r="P2451" s="6">
        <f t="shared" si="152"/>
        <v>38.817</v>
      </c>
      <c r="Q2451" s="6">
        <f t="shared" si="153"/>
        <v>17.14</v>
      </c>
      <c r="R2451" s="6">
        <f t="shared" si="154"/>
        <v>21.677</v>
      </c>
      <c r="S2451" s="8">
        <f t="shared" si="155"/>
        <v>0.55844088930107938</v>
      </c>
      <c r="T2451" s="5">
        <f>YEAR(SalesDataTable[[#This Row],[Order Date]])</f>
        <v>2026</v>
      </c>
    </row>
    <row r="2452" spans="1:20" ht="15.6">
      <c r="A2452" s="2">
        <v>405</v>
      </c>
      <c r="B2452" s="3">
        <v>46352</v>
      </c>
      <c r="C2452" s="13">
        <f>YEAR(SalesDataTable[[#This Row],[Order Date]])</f>
        <v>2026</v>
      </c>
      <c r="D2452" s="4" t="str">
        <f>"Q"&amp;ROUNDUP(MONTH(SalesDataTable[[#This Row],[Order Date]])/3,0)</f>
        <v>Q4</v>
      </c>
      <c r="E2452" s="4" t="str">
        <f>TEXT(SalesDataTable[[#This Row],[Order Date]],"MMM")</f>
        <v>Nov</v>
      </c>
      <c r="F2452" s="4" t="s">
        <v>20</v>
      </c>
      <c r="G2452" s="4" t="s">
        <v>33</v>
      </c>
      <c r="H2452" s="4" t="s">
        <v>2</v>
      </c>
      <c r="I2452" s="4" t="s">
        <v>13</v>
      </c>
      <c r="J2452" s="4" t="s">
        <v>9</v>
      </c>
      <c r="K2452" s="4" t="s">
        <v>17</v>
      </c>
      <c r="L2452" s="9">
        <v>1</v>
      </c>
      <c r="M2452" s="6">
        <v>141.61000000000001</v>
      </c>
      <c r="N2452" s="7">
        <v>0.05</v>
      </c>
      <c r="O2452" s="6">
        <v>77.7</v>
      </c>
      <c r="P2452" s="6">
        <f t="shared" si="152"/>
        <v>134.52950000000001</v>
      </c>
      <c r="Q2452" s="6">
        <f t="shared" si="153"/>
        <v>77.7</v>
      </c>
      <c r="R2452" s="6">
        <f t="shared" si="154"/>
        <v>56.82950000000001</v>
      </c>
      <c r="S2452" s="8">
        <f t="shared" si="155"/>
        <v>0.42243151130421214</v>
      </c>
      <c r="T2452" s="5">
        <f>YEAR(SalesDataTable[[#This Row],[Order Date]])</f>
        <v>2026</v>
      </c>
    </row>
    <row r="2453" spans="1:20" ht="15.6">
      <c r="A2453" s="2">
        <v>485</v>
      </c>
      <c r="B2453" s="3">
        <v>46352</v>
      </c>
      <c r="C2453" s="13">
        <f>YEAR(SalesDataTable[[#This Row],[Order Date]])</f>
        <v>2026</v>
      </c>
      <c r="D2453" s="4" t="str">
        <f>"Q"&amp;ROUNDUP(MONTH(SalesDataTable[[#This Row],[Order Date]])/3,0)</f>
        <v>Q4</v>
      </c>
      <c r="E2453" s="4" t="str">
        <f>TEXT(SalesDataTable[[#This Row],[Order Date]],"MMM")</f>
        <v>Nov</v>
      </c>
      <c r="F2453" s="4" t="s">
        <v>20</v>
      </c>
      <c r="G2453" s="4" t="s">
        <v>31</v>
      </c>
      <c r="H2453" s="4" t="s">
        <v>2</v>
      </c>
      <c r="I2453" s="4" t="s">
        <v>13</v>
      </c>
      <c r="J2453" s="4" t="s">
        <v>23</v>
      </c>
      <c r="K2453" s="4" t="s">
        <v>51</v>
      </c>
      <c r="L2453" s="9">
        <v>2</v>
      </c>
      <c r="M2453" s="6">
        <v>122.15</v>
      </c>
      <c r="N2453" s="7">
        <v>0.1</v>
      </c>
      <c r="O2453" s="6">
        <v>61.15</v>
      </c>
      <c r="P2453" s="6">
        <f t="shared" si="152"/>
        <v>219.87</v>
      </c>
      <c r="Q2453" s="6">
        <f t="shared" si="153"/>
        <v>122.3</v>
      </c>
      <c r="R2453" s="6">
        <f t="shared" si="154"/>
        <v>97.570000000000007</v>
      </c>
      <c r="S2453" s="8">
        <f t="shared" si="155"/>
        <v>0.44376222313185065</v>
      </c>
      <c r="T2453" s="5">
        <f>YEAR(SalesDataTable[[#This Row],[Order Date]])</f>
        <v>2026</v>
      </c>
    </row>
    <row r="2454" spans="1:20" ht="15.6">
      <c r="A2454" s="2">
        <v>807</v>
      </c>
      <c r="B2454" s="3">
        <v>46352</v>
      </c>
      <c r="C2454" s="13">
        <f>YEAR(SalesDataTable[[#This Row],[Order Date]])</f>
        <v>2026</v>
      </c>
      <c r="D2454" s="4" t="str">
        <f>"Q"&amp;ROUNDUP(MONTH(SalesDataTable[[#This Row],[Order Date]])/3,0)</f>
        <v>Q4</v>
      </c>
      <c r="E2454" s="4" t="str">
        <f>TEXT(SalesDataTable[[#This Row],[Order Date]],"MMM")</f>
        <v>Nov</v>
      </c>
      <c r="F2454" s="4" t="s">
        <v>11</v>
      </c>
      <c r="G2454" s="4" t="s">
        <v>25</v>
      </c>
      <c r="H2454" s="4" t="s">
        <v>19</v>
      </c>
      <c r="I2454" s="4" t="s">
        <v>3</v>
      </c>
      <c r="J2454" s="4" t="s">
        <v>14</v>
      </c>
      <c r="K2454" s="4" t="s">
        <v>44</v>
      </c>
      <c r="L2454" s="9">
        <v>5</v>
      </c>
      <c r="M2454" s="6">
        <v>130.24</v>
      </c>
      <c r="N2454" s="7">
        <v>0.1</v>
      </c>
      <c r="O2454" s="6">
        <v>66.75</v>
      </c>
      <c r="P2454" s="6">
        <f t="shared" si="152"/>
        <v>586.08000000000004</v>
      </c>
      <c r="Q2454" s="6">
        <f t="shared" si="153"/>
        <v>333.75</v>
      </c>
      <c r="R2454" s="6">
        <f t="shared" si="154"/>
        <v>252.33000000000004</v>
      </c>
      <c r="S2454" s="8">
        <f t="shared" si="155"/>
        <v>0.43053849303849306</v>
      </c>
      <c r="T2454" s="5">
        <f>YEAR(SalesDataTable[[#This Row],[Order Date]])</f>
        <v>2026</v>
      </c>
    </row>
    <row r="2455" spans="1:20" ht="15.6">
      <c r="A2455" s="2">
        <v>1666</v>
      </c>
      <c r="B2455" s="3">
        <v>46352</v>
      </c>
      <c r="C2455" s="13">
        <f>YEAR(SalesDataTable[[#This Row],[Order Date]])</f>
        <v>2026</v>
      </c>
      <c r="D2455" s="4" t="str">
        <f>"Q"&amp;ROUNDUP(MONTH(SalesDataTable[[#This Row],[Order Date]])/3,0)</f>
        <v>Q4</v>
      </c>
      <c r="E2455" s="4" t="str">
        <f>TEXT(SalesDataTable[[#This Row],[Order Date]],"MMM")</f>
        <v>Nov</v>
      </c>
      <c r="F2455" s="4" t="s">
        <v>0</v>
      </c>
      <c r="G2455" s="4" t="s">
        <v>50</v>
      </c>
      <c r="H2455" s="4" t="s">
        <v>8</v>
      </c>
      <c r="I2455" s="4" t="s">
        <v>3</v>
      </c>
      <c r="J2455" s="4" t="s">
        <v>4</v>
      </c>
      <c r="K2455" s="4" t="s">
        <v>22</v>
      </c>
      <c r="L2455" s="9">
        <v>3</v>
      </c>
      <c r="M2455" s="6">
        <v>50.18</v>
      </c>
      <c r="N2455" s="7">
        <v>0.1</v>
      </c>
      <c r="O2455" s="6">
        <v>23.12</v>
      </c>
      <c r="P2455" s="6">
        <f t="shared" si="152"/>
        <v>135.48599999999999</v>
      </c>
      <c r="Q2455" s="6">
        <f t="shared" si="153"/>
        <v>69.36</v>
      </c>
      <c r="R2455" s="6">
        <f t="shared" si="154"/>
        <v>66.125999999999991</v>
      </c>
      <c r="S2455" s="8">
        <f t="shared" si="155"/>
        <v>0.4880651875470528</v>
      </c>
      <c r="T2455" s="5">
        <f>YEAR(SalesDataTable[[#This Row],[Order Date]])</f>
        <v>2026</v>
      </c>
    </row>
    <row r="2456" spans="1:20" ht="15.6">
      <c r="A2456" s="2">
        <v>3442</v>
      </c>
      <c r="B2456" s="3">
        <v>46352</v>
      </c>
      <c r="C2456" s="13">
        <f>YEAR(SalesDataTable[[#This Row],[Order Date]])</f>
        <v>2026</v>
      </c>
      <c r="D2456" s="4" t="str">
        <f>"Q"&amp;ROUNDUP(MONTH(SalesDataTable[[#This Row],[Order Date]])/3,0)</f>
        <v>Q4</v>
      </c>
      <c r="E2456" s="4" t="str">
        <f>TEXT(SalesDataTable[[#This Row],[Order Date]],"MMM")</f>
        <v>Nov</v>
      </c>
      <c r="F2456" s="4" t="s">
        <v>0</v>
      </c>
      <c r="G2456" s="4" t="s">
        <v>36</v>
      </c>
      <c r="H2456" s="4" t="s">
        <v>19</v>
      </c>
      <c r="I2456" s="4" t="s">
        <v>13</v>
      </c>
      <c r="J2456" s="4" t="s">
        <v>34</v>
      </c>
      <c r="K2456" s="4" t="s">
        <v>45</v>
      </c>
      <c r="L2456" s="9">
        <v>2</v>
      </c>
      <c r="M2456" s="6">
        <v>50.93</v>
      </c>
      <c r="N2456" s="7">
        <v>0.15</v>
      </c>
      <c r="O2456" s="6">
        <v>22.35</v>
      </c>
      <c r="P2456" s="6">
        <f t="shared" si="152"/>
        <v>86.581000000000003</v>
      </c>
      <c r="Q2456" s="6">
        <f t="shared" si="153"/>
        <v>44.7</v>
      </c>
      <c r="R2456" s="6">
        <f t="shared" si="154"/>
        <v>41.881</v>
      </c>
      <c r="S2456" s="8">
        <f t="shared" si="155"/>
        <v>0.48372044674928677</v>
      </c>
      <c r="T2456" s="5">
        <f>YEAR(SalesDataTable[[#This Row],[Order Date]])</f>
        <v>2026</v>
      </c>
    </row>
    <row r="2457" spans="1:20" ht="15.6">
      <c r="A2457" s="2">
        <v>4177</v>
      </c>
      <c r="B2457" s="3">
        <v>46352</v>
      </c>
      <c r="C2457" s="13">
        <f>YEAR(SalesDataTable[[#This Row],[Order Date]])</f>
        <v>2026</v>
      </c>
      <c r="D2457" s="4" t="str">
        <f>"Q"&amp;ROUNDUP(MONTH(SalesDataTable[[#This Row],[Order Date]])/3,0)</f>
        <v>Q4</v>
      </c>
      <c r="E2457" s="4" t="str">
        <f>TEXT(SalesDataTable[[#This Row],[Order Date]],"MMM")</f>
        <v>Nov</v>
      </c>
      <c r="F2457" s="4" t="s">
        <v>11</v>
      </c>
      <c r="G2457" s="4" t="s">
        <v>39</v>
      </c>
      <c r="H2457" s="4" t="s">
        <v>2</v>
      </c>
      <c r="I2457" s="4" t="s">
        <v>16</v>
      </c>
      <c r="J2457" s="4" t="s">
        <v>4</v>
      </c>
      <c r="K2457" s="4" t="s">
        <v>22</v>
      </c>
      <c r="L2457" s="9">
        <v>1</v>
      </c>
      <c r="M2457" s="6">
        <v>49.6</v>
      </c>
      <c r="N2457" s="7">
        <v>0</v>
      </c>
      <c r="O2457" s="6">
        <v>22.62</v>
      </c>
      <c r="P2457" s="6">
        <f t="shared" si="152"/>
        <v>49.6</v>
      </c>
      <c r="Q2457" s="6">
        <f t="shared" si="153"/>
        <v>22.62</v>
      </c>
      <c r="R2457" s="6">
        <f t="shared" si="154"/>
        <v>26.98</v>
      </c>
      <c r="S2457" s="8">
        <f t="shared" si="155"/>
        <v>0.5439516129032258</v>
      </c>
      <c r="T2457" s="5">
        <f>YEAR(SalesDataTable[[#This Row],[Order Date]])</f>
        <v>2026</v>
      </c>
    </row>
    <row r="2458" spans="1:20" ht="15.6">
      <c r="A2458" s="2">
        <v>4659</v>
      </c>
      <c r="B2458" s="3">
        <v>46352</v>
      </c>
      <c r="C2458" s="13">
        <f>YEAR(SalesDataTable[[#This Row],[Order Date]])</f>
        <v>2026</v>
      </c>
      <c r="D2458" s="4" t="str">
        <f>"Q"&amp;ROUNDUP(MONTH(SalesDataTable[[#This Row],[Order Date]])/3,0)</f>
        <v>Q4</v>
      </c>
      <c r="E2458" s="4" t="str">
        <f>TEXT(SalesDataTable[[#This Row],[Order Date]],"MMM")</f>
        <v>Nov</v>
      </c>
      <c r="F2458" s="4" t="s">
        <v>6</v>
      </c>
      <c r="G2458" s="4" t="s">
        <v>41</v>
      </c>
      <c r="H2458" s="4" t="s">
        <v>8</v>
      </c>
      <c r="I2458" s="4" t="s">
        <v>16</v>
      </c>
      <c r="J2458" s="4" t="s">
        <v>23</v>
      </c>
      <c r="K2458" s="4" t="s">
        <v>40</v>
      </c>
      <c r="L2458" s="9">
        <v>3</v>
      </c>
      <c r="M2458" s="6">
        <v>83.3</v>
      </c>
      <c r="N2458" s="7">
        <v>0.15</v>
      </c>
      <c r="O2458" s="6">
        <v>38.74</v>
      </c>
      <c r="P2458" s="6">
        <f t="shared" si="152"/>
        <v>212.41499999999996</v>
      </c>
      <c r="Q2458" s="6">
        <f t="shared" si="153"/>
        <v>116.22</v>
      </c>
      <c r="R2458" s="6">
        <f t="shared" si="154"/>
        <v>96.194999999999965</v>
      </c>
      <c r="S2458" s="8">
        <f t="shared" si="155"/>
        <v>0.45286349834051259</v>
      </c>
      <c r="T2458" s="5">
        <f>YEAR(SalesDataTable[[#This Row],[Order Date]])</f>
        <v>2026</v>
      </c>
    </row>
    <row r="2459" spans="1:20" ht="15.6">
      <c r="A2459" s="2">
        <v>4667</v>
      </c>
      <c r="B2459" s="3">
        <v>46352</v>
      </c>
      <c r="C2459" s="13">
        <f>YEAR(SalesDataTable[[#This Row],[Order Date]])</f>
        <v>2026</v>
      </c>
      <c r="D2459" s="4" t="str">
        <f>"Q"&amp;ROUNDUP(MONTH(SalesDataTable[[#This Row],[Order Date]])/3,0)</f>
        <v>Q4</v>
      </c>
      <c r="E2459" s="4" t="str">
        <f>TEXT(SalesDataTable[[#This Row],[Order Date]],"MMM")</f>
        <v>Nov</v>
      </c>
      <c r="F2459" s="4" t="s">
        <v>6</v>
      </c>
      <c r="G2459" s="4" t="s">
        <v>49</v>
      </c>
      <c r="H2459" s="4" t="s">
        <v>28</v>
      </c>
      <c r="I2459" s="4" t="s">
        <v>16</v>
      </c>
      <c r="J2459" s="4" t="s">
        <v>14</v>
      </c>
      <c r="K2459" s="4" t="s">
        <v>15</v>
      </c>
      <c r="L2459" s="9">
        <v>1</v>
      </c>
      <c r="M2459" s="6">
        <v>35.89</v>
      </c>
      <c r="N2459" s="7">
        <v>0.05</v>
      </c>
      <c r="O2459" s="6">
        <v>13.53</v>
      </c>
      <c r="P2459" s="6">
        <f t="shared" si="152"/>
        <v>34.095500000000001</v>
      </c>
      <c r="Q2459" s="6">
        <f t="shared" si="153"/>
        <v>13.53</v>
      </c>
      <c r="R2459" s="6">
        <f t="shared" si="154"/>
        <v>20.5655</v>
      </c>
      <c r="S2459" s="8">
        <f t="shared" si="155"/>
        <v>0.60317343931017287</v>
      </c>
      <c r="T2459" s="5">
        <f>YEAR(SalesDataTable[[#This Row],[Order Date]])</f>
        <v>2026</v>
      </c>
    </row>
    <row r="2460" spans="1:20" ht="15.6">
      <c r="A2460" s="2">
        <v>197</v>
      </c>
      <c r="B2460" s="3">
        <v>46353</v>
      </c>
      <c r="C2460" s="13">
        <f>YEAR(SalesDataTable[[#This Row],[Order Date]])</f>
        <v>2026</v>
      </c>
      <c r="D2460" s="4" t="str">
        <f>"Q"&amp;ROUNDUP(MONTH(SalesDataTable[[#This Row],[Order Date]])/3,0)</f>
        <v>Q4</v>
      </c>
      <c r="E2460" s="4" t="str">
        <f>TEXT(SalesDataTable[[#This Row],[Order Date]],"MMM")</f>
        <v>Nov</v>
      </c>
      <c r="F2460" s="4" t="s">
        <v>20</v>
      </c>
      <c r="G2460" s="4" t="s">
        <v>21</v>
      </c>
      <c r="H2460" s="4" t="s">
        <v>19</v>
      </c>
      <c r="I2460" s="4" t="s">
        <v>13</v>
      </c>
      <c r="J2460" s="4" t="s">
        <v>23</v>
      </c>
      <c r="K2460" s="4" t="s">
        <v>29</v>
      </c>
      <c r="L2460" s="9">
        <v>1</v>
      </c>
      <c r="M2460" s="6">
        <v>195.32</v>
      </c>
      <c r="N2460" s="7">
        <v>0</v>
      </c>
      <c r="O2460" s="6">
        <v>103.21</v>
      </c>
      <c r="P2460" s="6">
        <f t="shared" si="152"/>
        <v>195.32</v>
      </c>
      <c r="Q2460" s="6">
        <f t="shared" si="153"/>
        <v>103.21</v>
      </c>
      <c r="R2460" s="6">
        <f t="shared" si="154"/>
        <v>92.11</v>
      </c>
      <c r="S2460" s="8">
        <f t="shared" si="155"/>
        <v>0.47158509113250052</v>
      </c>
      <c r="T2460" s="5">
        <f>YEAR(SalesDataTable[[#This Row],[Order Date]])</f>
        <v>2026</v>
      </c>
    </row>
    <row r="2461" spans="1:20" ht="15.6">
      <c r="A2461" s="2">
        <v>361</v>
      </c>
      <c r="B2461" s="3">
        <v>46353</v>
      </c>
      <c r="C2461" s="13">
        <f>YEAR(SalesDataTable[[#This Row],[Order Date]])</f>
        <v>2026</v>
      </c>
      <c r="D2461" s="4" t="str">
        <f>"Q"&amp;ROUNDUP(MONTH(SalesDataTable[[#This Row],[Order Date]])/3,0)</f>
        <v>Q4</v>
      </c>
      <c r="E2461" s="4" t="str">
        <f>TEXT(SalesDataTable[[#This Row],[Order Date]],"MMM")</f>
        <v>Nov</v>
      </c>
      <c r="F2461" s="4" t="s">
        <v>6</v>
      </c>
      <c r="G2461" s="4" t="s">
        <v>27</v>
      </c>
      <c r="H2461" s="4" t="s">
        <v>2</v>
      </c>
      <c r="I2461" s="4" t="s">
        <v>3</v>
      </c>
      <c r="J2461" s="4" t="s">
        <v>14</v>
      </c>
      <c r="K2461" s="4" t="s">
        <v>15</v>
      </c>
      <c r="L2461" s="9">
        <v>1</v>
      </c>
      <c r="M2461" s="6">
        <v>36.36</v>
      </c>
      <c r="N2461" s="7">
        <v>0.05</v>
      </c>
      <c r="O2461" s="6">
        <v>13.33</v>
      </c>
      <c r="P2461" s="6">
        <f t="shared" si="152"/>
        <v>34.541999999999994</v>
      </c>
      <c r="Q2461" s="6">
        <f t="shared" si="153"/>
        <v>13.33</v>
      </c>
      <c r="R2461" s="6">
        <f t="shared" si="154"/>
        <v>21.211999999999996</v>
      </c>
      <c r="S2461" s="8">
        <f t="shared" si="155"/>
        <v>0.61409298824619307</v>
      </c>
      <c r="T2461" s="5">
        <f>YEAR(SalesDataTable[[#This Row],[Order Date]])</f>
        <v>2026</v>
      </c>
    </row>
    <row r="2462" spans="1:20" ht="15.6">
      <c r="A2462" s="2">
        <v>841</v>
      </c>
      <c r="B2462" s="3">
        <v>46353</v>
      </c>
      <c r="C2462" s="13">
        <f>YEAR(SalesDataTable[[#This Row],[Order Date]])</f>
        <v>2026</v>
      </c>
      <c r="D2462" s="4" t="str">
        <f>"Q"&amp;ROUNDUP(MONTH(SalesDataTable[[#This Row],[Order Date]])/3,0)</f>
        <v>Q4</v>
      </c>
      <c r="E2462" s="4" t="str">
        <f>TEXT(SalesDataTable[[#This Row],[Order Date]],"MMM")</f>
        <v>Nov</v>
      </c>
      <c r="F2462" s="4" t="s">
        <v>6</v>
      </c>
      <c r="G2462" s="4" t="s">
        <v>43</v>
      </c>
      <c r="H2462" s="4" t="s">
        <v>2</v>
      </c>
      <c r="I2462" s="4" t="s">
        <v>3</v>
      </c>
      <c r="J2462" s="4" t="s">
        <v>14</v>
      </c>
      <c r="K2462" s="4" t="s">
        <v>15</v>
      </c>
      <c r="L2462" s="9">
        <v>2</v>
      </c>
      <c r="M2462" s="6">
        <v>35.85</v>
      </c>
      <c r="N2462" s="7">
        <v>0.05</v>
      </c>
      <c r="O2462" s="6">
        <v>13.69</v>
      </c>
      <c r="P2462" s="6">
        <f t="shared" si="152"/>
        <v>68.114999999999995</v>
      </c>
      <c r="Q2462" s="6">
        <f t="shared" si="153"/>
        <v>27.38</v>
      </c>
      <c r="R2462" s="6">
        <f t="shared" si="154"/>
        <v>40.734999999999999</v>
      </c>
      <c r="S2462" s="8">
        <f t="shared" si="155"/>
        <v>0.59803273875064233</v>
      </c>
      <c r="T2462" s="5">
        <f>YEAR(SalesDataTable[[#This Row],[Order Date]])</f>
        <v>2026</v>
      </c>
    </row>
    <row r="2463" spans="1:20" ht="15.6">
      <c r="A2463" s="2">
        <v>903</v>
      </c>
      <c r="B2463" s="3">
        <v>46353</v>
      </c>
      <c r="C2463" s="13">
        <f>YEAR(SalesDataTable[[#This Row],[Order Date]])</f>
        <v>2026</v>
      </c>
      <c r="D2463" s="4" t="str">
        <f>"Q"&amp;ROUNDUP(MONTH(SalesDataTable[[#This Row],[Order Date]])/3,0)</f>
        <v>Q4</v>
      </c>
      <c r="E2463" s="4" t="str">
        <f>TEXT(SalesDataTable[[#This Row],[Order Date]],"MMM")</f>
        <v>Nov</v>
      </c>
      <c r="F2463" s="4" t="s">
        <v>20</v>
      </c>
      <c r="G2463" s="4" t="s">
        <v>33</v>
      </c>
      <c r="H2463" s="4" t="s">
        <v>2</v>
      </c>
      <c r="I2463" s="4" t="s">
        <v>13</v>
      </c>
      <c r="J2463" s="4" t="s">
        <v>14</v>
      </c>
      <c r="K2463" s="4" t="s">
        <v>32</v>
      </c>
      <c r="L2463" s="9">
        <v>4</v>
      </c>
      <c r="M2463" s="6">
        <v>46.73</v>
      </c>
      <c r="N2463" s="7">
        <v>0</v>
      </c>
      <c r="O2463" s="6">
        <v>17.989999999999998</v>
      </c>
      <c r="P2463" s="6">
        <f t="shared" si="152"/>
        <v>186.92</v>
      </c>
      <c r="Q2463" s="6">
        <f t="shared" si="153"/>
        <v>71.959999999999994</v>
      </c>
      <c r="R2463" s="6">
        <f t="shared" si="154"/>
        <v>114.96</v>
      </c>
      <c r="S2463" s="8">
        <f t="shared" si="155"/>
        <v>0.61502246950567085</v>
      </c>
      <c r="T2463" s="5">
        <f>YEAR(SalesDataTable[[#This Row],[Order Date]])</f>
        <v>2026</v>
      </c>
    </row>
    <row r="2464" spans="1:20" ht="15.6">
      <c r="A2464" s="2">
        <v>1278</v>
      </c>
      <c r="B2464" s="3">
        <v>46353</v>
      </c>
      <c r="C2464" s="13">
        <f>YEAR(SalesDataTable[[#This Row],[Order Date]])</f>
        <v>2026</v>
      </c>
      <c r="D2464" s="4" t="str">
        <f>"Q"&amp;ROUNDUP(MONTH(SalesDataTable[[#This Row],[Order Date]])/3,0)</f>
        <v>Q4</v>
      </c>
      <c r="E2464" s="4" t="str">
        <f>TEXT(SalesDataTable[[#This Row],[Order Date]],"MMM")</f>
        <v>Nov</v>
      </c>
      <c r="F2464" s="4" t="s">
        <v>20</v>
      </c>
      <c r="G2464" s="4" t="s">
        <v>47</v>
      </c>
      <c r="H2464" s="4" t="s">
        <v>19</v>
      </c>
      <c r="I2464" s="4" t="s">
        <v>3</v>
      </c>
      <c r="J2464" s="4" t="s">
        <v>9</v>
      </c>
      <c r="K2464" s="4" t="s">
        <v>17</v>
      </c>
      <c r="L2464" s="9">
        <v>3</v>
      </c>
      <c r="M2464" s="6">
        <v>143.72</v>
      </c>
      <c r="N2464" s="7">
        <v>0.15</v>
      </c>
      <c r="O2464" s="6">
        <v>78.56</v>
      </c>
      <c r="P2464" s="6">
        <f t="shared" si="152"/>
        <v>366.48599999999999</v>
      </c>
      <c r="Q2464" s="6">
        <f t="shared" si="153"/>
        <v>235.68</v>
      </c>
      <c r="R2464" s="6">
        <f t="shared" si="154"/>
        <v>130.80599999999998</v>
      </c>
      <c r="S2464" s="8">
        <f t="shared" si="155"/>
        <v>0.35691950033561987</v>
      </c>
      <c r="T2464" s="5">
        <f>YEAR(SalesDataTable[[#This Row],[Order Date]])</f>
        <v>2026</v>
      </c>
    </row>
    <row r="2465" spans="1:20" ht="15.6">
      <c r="A2465" s="2">
        <v>2091</v>
      </c>
      <c r="B2465" s="3">
        <v>46353</v>
      </c>
      <c r="C2465" s="13">
        <f>YEAR(SalesDataTable[[#This Row],[Order Date]])</f>
        <v>2026</v>
      </c>
      <c r="D2465" s="4" t="str">
        <f>"Q"&amp;ROUNDUP(MONTH(SalesDataTable[[#This Row],[Order Date]])/3,0)</f>
        <v>Q4</v>
      </c>
      <c r="E2465" s="4" t="str">
        <f>TEXT(SalesDataTable[[#This Row],[Order Date]],"MMM")</f>
        <v>Nov</v>
      </c>
      <c r="F2465" s="4" t="s">
        <v>6</v>
      </c>
      <c r="G2465" s="4" t="s">
        <v>43</v>
      </c>
      <c r="H2465" s="4" t="s">
        <v>28</v>
      </c>
      <c r="I2465" s="4" t="s">
        <v>13</v>
      </c>
      <c r="J2465" s="4" t="s">
        <v>34</v>
      </c>
      <c r="K2465" s="4" t="s">
        <v>42</v>
      </c>
      <c r="L2465" s="9">
        <v>1</v>
      </c>
      <c r="M2465" s="6">
        <v>35.590000000000003</v>
      </c>
      <c r="N2465" s="7">
        <v>0</v>
      </c>
      <c r="O2465" s="6">
        <v>13.57</v>
      </c>
      <c r="P2465" s="6">
        <f t="shared" si="152"/>
        <v>35.590000000000003</v>
      </c>
      <c r="Q2465" s="6">
        <f t="shared" si="153"/>
        <v>13.57</v>
      </c>
      <c r="R2465" s="6">
        <f t="shared" si="154"/>
        <v>22.020000000000003</v>
      </c>
      <c r="S2465" s="8">
        <f t="shared" si="155"/>
        <v>0.61871312166338865</v>
      </c>
      <c r="T2465" s="5">
        <f>YEAR(SalesDataTable[[#This Row],[Order Date]])</f>
        <v>2026</v>
      </c>
    </row>
    <row r="2466" spans="1:20" ht="15.6">
      <c r="A2466" s="2">
        <v>3070</v>
      </c>
      <c r="B2466" s="3">
        <v>46353</v>
      </c>
      <c r="C2466" s="13">
        <f>YEAR(SalesDataTable[[#This Row],[Order Date]])</f>
        <v>2026</v>
      </c>
      <c r="D2466" s="4" t="str">
        <f>"Q"&amp;ROUNDUP(MONTH(SalesDataTable[[#This Row],[Order Date]])/3,0)</f>
        <v>Q4</v>
      </c>
      <c r="E2466" s="4" t="str">
        <f>TEXT(SalesDataTable[[#This Row],[Order Date]],"MMM")</f>
        <v>Nov</v>
      </c>
      <c r="F2466" s="4" t="s">
        <v>20</v>
      </c>
      <c r="G2466" s="4" t="s">
        <v>47</v>
      </c>
      <c r="H2466" s="4" t="s">
        <v>28</v>
      </c>
      <c r="I2466" s="4" t="s">
        <v>3</v>
      </c>
      <c r="J2466" s="4" t="s">
        <v>9</v>
      </c>
      <c r="K2466" s="4" t="s">
        <v>46</v>
      </c>
      <c r="L2466" s="9">
        <v>4</v>
      </c>
      <c r="M2466" s="6">
        <v>71.11</v>
      </c>
      <c r="N2466" s="7">
        <v>0.05</v>
      </c>
      <c r="O2466" s="6">
        <v>32.25</v>
      </c>
      <c r="P2466" s="6">
        <f t="shared" si="152"/>
        <v>270.21799999999996</v>
      </c>
      <c r="Q2466" s="6">
        <f t="shared" si="153"/>
        <v>129</v>
      </c>
      <c r="R2466" s="6">
        <f t="shared" si="154"/>
        <v>141.21799999999996</v>
      </c>
      <c r="S2466" s="8">
        <f t="shared" si="155"/>
        <v>0.52260767232382732</v>
      </c>
      <c r="T2466" s="5">
        <f>YEAR(SalesDataTable[[#This Row],[Order Date]])</f>
        <v>2026</v>
      </c>
    </row>
    <row r="2467" spans="1:20" ht="15.6">
      <c r="A2467" s="2">
        <v>4007</v>
      </c>
      <c r="B2467" s="3">
        <v>46353</v>
      </c>
      <c r="C2467" s="13">
        <f>YEAR(SalesDataTable[[#This Row],[Order Date]])</f>
        <v>2026</v>
      </c>
      <c r="D2467" s="4" t="str">
        <f>"Q"&amp;ROUNDUP(MONTH(SalesDataTable[[#This Row],[Order Date]])/3,0)</f>
        <v>Q4</v>
      </c>
      <c r="E2467" s="4" t="str">
        <f>TEXT(SalesDataTable[[#This Row],[Order Date]],"MMM")</f>
        <v>Nov</v>
      </c>
      <c r="F2467" s="4" t="s">
        <v>0</v>
      </c>
      <c r="G2467" s="4" t="s">
        <v>36</v>
      </c>
      <c r="H2467" s="4" t="s">
        <v>28</v>
      </c>
      <c r="I2467" s="4" t="s">
        <v>16</v>
      </c>
      <c r="J2467" s="4" t="s">
        <v>4</v>
      </c>
      <c r="K2467" s="4" t="s">
        <v>22</v>
      </c>
      <c r="L2467" s="9">
        <v>5</v>
      </c>
      <c r="M2467" s="6">
        <v>51.04</v>
      </c>
      <c r="N2467" s="7">
        <v>0</v>
      </c>
      <c r="O2467" s="6">
        <v>22.69</v>
      </c>
      <c r="P2467" s="6">
        <f t="shared" si="152"/>
        <v>255.2</v>
      </c>
      <c r="Q2467" s="6">
        <f t="shared" si="153"/>
        <v>113.45</v>
      </c>
      <c r="R2467" s="6">
        <f t="shared" si="154"/>
        <v>141.75</v>
      </c>
      <c r="S2467" s="8">
        <f t="shared" si="155"/>
        <v>0.55544670846394983</v>
      </c>
      <c r="T2467" s="5">
        <f>YEAR(SalesDataTable[[#This Row],[Order Date]])</f>
        <v>2026</v>
      </c>
    </row>
    <row r="2468" spans="1:20" ht="15.6">
      <c r="A2468" s="2">
        <v>4488</v>
      </c>
      <c r="B2468" s="3">
        <v>46353</v>
      </c>
      <c r="C2468" s="13">
        <f>YEAR(SalesDataTable[[#This Row],[Order Date]])</f>
        <v>2026</v>
      </c>
      <c r="D2468" s="4" t="str">
        <f>"Q"&amp;ROUNDUP(MONTH(SalesDataTable[[#This Row],[Order Date]])/3,0)</f>
        <v>Q4</v>
      </c>
      <c r="E2468" s="4" t="str">
        <f>TEXT(SalesDataTable[[#This Row],[Order Date]],"MMM")</f>
        <v>Nov</v>
      </c>
      <c r="F2468" s="4" t="s">
        <v>6</v>
      </c>
      <c r="G2468" s="4" t="s">
        <v>49</v>
      </c>
      <c r="H2468" s="4" t="s">
        <v>19</v>
      </c>
      <c r="I2468" s="4" t="s">
        <v>3</v>
      </c>
      <c r="J2468" s="4" t="s">
        <v>14</v>
      </c>
      <c r="K2468" s="4" t="s">
        <v>48</v>
      </c>
      <c r="L2468" s="9">
        <v>3</v>
      </c>
      <c r="M2468" s="6">
        <v>161.66</v>
      </c>
      <c r="N2468" s="7">
        <v>0.05</v>
      </c>
      <c r="O2468" s="6">
        <v>88.3</v>
      </c>
      <c r="P2468" s="6">
        <f t="shared" si="152"/>
        <v>460.73099999999999</v>
      </c>
      <c r="Q2468" s="6">
        <f t="shared" si="153"/>
        <v>264.89999999999998</v>
      </c>
      <c r="R2468" s="6">
        <f t="shared" si="154"/>
        <v>195.83100000000002</v>
      </c>
      <c r="S2468" s="8">
        <f t="shared" si="155"/>
        <v>0.42504411467863029</v>
      </c>
      <c r="T2468" s="5">
        <f>YEAR(SalesDataTable[[#This Row],[Order Date]])</f>
        <v>2026</v>
      </c>
    </row>
    <row r="2469" spans="1:20" ht="15.6">
      <c r="A2469" s="2">
        <v>5159</v>
      </c>
      <c r="B2469" s="3">
        <v>46353</v>
      </c>
      <c r="C2469" s="13">
        <f>YEAR(SalesDataTable[[#This Row],[Order Date]])</f>
        <v>2026</v>
      </c>
      <c r="D2469" s="4" t="str">
        <f>"Q"&amp;ROUNDUP(MONTH(SalesDataTable[[#This Row],[Order Date]])/3,0)</f>
        <v>Q4</v>
      </c>
      <c r="E2469" s="4" t="str">
        <f>TEXT(SalesDataTable[[#This Row],[Order Date]],"MMM")</f>
        <v>Nov</v>
      </c>
      <c r="F2469" s="4" t="s">
        <v>20</v>
      </c>
      <c r="G2469" s="4" t="s">
        <v>47</v>
      </c>
      <c r="H2469" s="4" t="s">
        <v>2</v>
      </c>
      <c r="I2469" s="4" t="s">
        <v>16</v>
      </c>
      <c r="J2469" s="4" t="s">
        <v>23</v>
      </c>
      <c r="K2469" s="4" t="s">
        <v>40</v>
      </c>
      <c r="L2469" s="9">
        <v>2</v>
      </c>
      <c r="M2469" s="6">
        <v>80.400000000000006</v>
      </c>
      <c r="N2469" s="7">
        <v>0.15</v>
      </c>
      <c r="O2469" s="6">
        <v>38.869999999999997</v>
      </c>
      <c r="P2469" s="6">
        <f t="shared" si="152"/>
        <v>136.68</v>
      </c>
      <c r="Q2469" s="6">
        <f t="shared" si="153"/>
        <v>77.739999999999995</v>
      </c>
      <c r="R2469" s="6">
        <f t="shared" si="154"/>
        <v>58.940000000000012</v>
      </c>
      <c r="S2469" s="8">
        <f t="shared" si="155"/>
        <v>0.43122622183201648</v>
      </c>
      <c r="T2469" s="5">
        <f>YEAR(SalesDataTable[[#This Row],[Order Date]])</f>
        <v>2026</v>
      </c>
    </row>
    <row r="2470" spans="1:20" ht="15.6">
      <c r="A2470" s="2">
        <v>669</v>
      </c>
      <c r="B2470" s="3">
        <v>46354</v>
      </c>
      <c r="C2470" s="13">
        <f>YEAR(SalesDataTable[[#This Row],[Order Date]])</f>
        <v>2026</v>
      </c>
      <c r="D2470" s="4" t="str">
        <f>"Q"&amp;ROUNDUP(MONTH(SalesDataTable[[#This Row],[Order Date]])/3,0)</f>
        <v>Q4</v>
      </c>
      <c r="E2470" s="4" t="str">
        <f>TEXT(SalesDataTable[[#This Row],[Order Date]],"MMM")</f>
        <v>Nov</v>
      </c>
      <c r="F2470" s="4" t="s">
        <v>11</v>
      </c>
      <c r="G2470" s="4" t="s">
        <v>18</v>
      </c>
      <c r="H2470" s="4" t="s">
        <v>2</v>
      </c>
      <c r="I2470" s="4" t="s">
        <v>3</v>
      </c>
      <c r="J2470" s="4" t="s">
        <v>34</v>
      </c>
      <c r="K2470" s="4" t="s">
        <v>42</v>
      </c>
      <c r="L2470" s="9">
        <v>3</v>
      </c>
      <c r="M2470" s="6">
        <v>36.81</v>
      </c>
      <c r="N2470" s="7">
        <v>0.05</v>
      </c>
      <c r="O2470" s="6">
        <v>13.82</v>
      </c>
      <c r="P2470" s="6">
        <f t="shared" si="152"/>
        <v>104.9085</v>
      </c>
      <c r="Q2470" s="6">
        <f t="shared" si="153"/>
        <v>41.46</v>
      </c>
      <c r="R2470" s="6">
        <f t="shared" si="154"/>
        <v>63.448500000000003</v>
      </c>
      <c r="S2470" s="8">
        <f t="shared" si="155"/>
        <v>0.60479846723573405</v>
      </c>
      <c r="T2470" s="5">
        <f>YEAR(SalesDataTable[[#This Row],[Order Date]])</f>
        <v>2026</v>
      </c>
    </row>
    <row r="2471" spans="1:20" ht="15.6">
      <c r="A2471" s="2">
        <v>686</v>
      </c>
      <c r="B2471" s="3">
        <v>46354</v>
      </c>
      <c r="C2471" s="13">
        <f>YEAR(SalesDataTable[[#This Row],[Order Date]])</f>
        <v>2026</v>
      </c>
      <c r="D2471" s="4" t="str">
        <f>"Q"&amp;ROUNDUP(MONTH(SalesDataTable[[#This Row],[Order Date]])/3,0)</f>
        <v>Q4</v>
      </c>
      <c r="E2471" s="4" t="str">
        <f>TEXT(SalesDataTable[[#This Row],[Order Date]],"MMM")</f>
        <v>Nov</v>
      </c>
      <c r="F2471" s="4" t="s">
        <v>6</v>
      </c>
      <c r="G2471" s="4" t="s">
        <v>43</v>
      </c>
      <c r="H2471" s="4" t="s">
        <v>28</v>
      </c>
      <c r="I2471" s="4" t="s">
        <v>3</v>
      </c>
      <c r="J2471" s="4" t="s">
        <v>14</v>
      </c>
      <c r="K2471" s="4" t="s">
        <v>44</v>
      </c>
      <c r="L2471" s="9">
        <v>2</v>
      </c>
      <c r="M2471" s="6">
        <v>132.61000000000001</v>
      </c>
      <c r="N2471" s="7">
        <v>0.1</v>
      </c>
      <c r="O2471" s="6">
        <v>67.3</v>
      </c>
      <c r="P2471" s="6">
        <f t="shared" si="152"/>
        <v>238.69800000000004</v>
      </c>
      <c r="Q2471" s="6">
        <f t="shared" si="153"/>
        <v>134.6</v>
      </c>
      <c r="R2471" s="6">
        <f t="shared" si="154"/>
        <v>104.09800000000004</v>
      </c>
      <c r="S2471" s="8">
        <f t="shared" si="155"/>
        <v>0.43610755012610086</v>
      </c>
      <c r="T2471" s="5">
        <f>YEAR(SalesDataTable[[#This Row],[Order Date]])</f>
        <v>2026</v>
      </c>
    </row>
    <row r="2472" spans="1:20" ht="15.6">
      <c r="A2472" s="2">
        <v>990</v>
      </c>
      <c r="B2472" s="3">
        <v>46354</v>
      </c>
      <c r="C2472" s="13">
        <f>YEAR(SalesDataTable[[#This Row],[Order Date]])</f>
        <v>2026</v>
      </c>
      <c r="D2472" s="4" t="str">
        <f>"Q"&amp;ROUNDUP(MONTH(SalesDataTable[[#This Row],[Order Date]])/3,0)</f>
        <v>Q4</v>
      </c>
      <c r="E2472" s="4" t="str">
        <f>TEXT(SalesDataTable[[#This Row],[Order Date]],"MMM")</f>
        <v>Nov</v>
      </c>
      <c r="F2472" s="4" t="s">
        <v>0</v>
      </c>
      <c r="G2472" s="4" t="s">
        <v>50</v>
      </c>
      <c r="H2472" s="4" t="s">
        <v>2</v>
      </c>
      <c r="I2472" s="4" t="s">
        <v>3</v>
      </c>
      <c r="J2472" s="4" t="s">
        <v>4</v>
      </c>
      <c r="K2472" s="4" t="s">
        <v>26</v>
      </c>
      <c r="L2472" s="9">
        <v>5</v>
      </c>
      <c r="M2472" s="6">
        <v>39.79</v>
      </c>
      <c r="N2472" s="7">
        <v>0.1</v>
      </c>
      <c r="O2472" s="6">
        <v>17.09</v>
      </c>
      <c r="P2472" s="6">
        <f t="shared" si="152"/>
        <v>179.05500000000001</v>
      </c>
      <c r="Q2472" s="6">
        <f t="shared" si="153"/>
        <v>85.45</v>
      </c>
      <c r="R2472" s="6">
        <f t="shared" si="154"/>
        <v>93.605000000000004</v>
      </c>
      <c r="S2472" s="8">
        <f t="shared" si="155"/>
        <v>0.52277233252352628</v>
      </c>
      <c r="T2472" s="5">
        <f>YEAR(SalesDataTable[[#This Row],[Order Date]])</f>
        <v>2026</v>
      </c>
    </row>
    <row r="2473" spans="1:20" ht="15.6">
      <c r="A2473" s="2">
        <v>1134</v>
      </c>
      <c r="B2473" s="3">
        <v>46354</v>
      </c>
      <c r="C2473" s="13">
        <f>YEAR(SalesDataTable[[#This Row],[Order Date]])</f>
        <v>2026</v>
      </c>
      <c r="D2473" s="4" t="str">
        <f>"Q"&amp;ROUNDUP(MONTH(SalesDataTable[[#This Row],[Order Date]])/3,0)</f>
        <v>Q4</v>
      </c>
      <c r="E2473" s="4" t="str">
        <f>TEXT(SalesDataTable[[#This Row],[Order Date]],"MMM")</f>
        <v>Nov</v>
      </c>
      <c r="F2473" s="4" t="s">
        <v>20</v>
      </c>
      <c r="G2473" s="4" t="s">
        <v>21</v>
      </c>
      <c r="H2473" s="4" t="s">
        <v>2</v>
      </c>
      <c r="I2473" s="4" t="s">
        <v>3</v>
      </c>
      <c r="J2473" s="4" t="s">
        <v>14</v>
      </c>
      <c r="K2473" s="4" t="s">
        <v>15</v>
      </c>
      <c r="L2473" s="9">
        <v>2</v>
      </c>
      <c r="M2473" s="6">
        <v>36.119999999999997</v>
      </c>
      <c r="N2473" s="7">
        <v>0.1</v>
      </c>
      <c r="O2473" s="6">
        <v>13.61</v>
      </c>
      <c r="P2473" s="6">
        <f t="shared" si="152"/>
        <v>65.015999999999991</v>
      </c>
      <c r="Q2473" s="6">
        <f t="shared" si="153"/>
        <v>27.22</v>
      </c>
      <c r="R2473" s="6">
        <f t="shared" si="154"/>
        <v>37.795999999999992</v>
      </c>
      <c r="S2473" s="8">
        <f t="shared" si="155"/>
        <v>0.58133382551987201</v>
      </c>
      <c r="T2473" s="5">
        <f>YEAR(SalesDataTable[[#This Row],[Order Date]])</f>
        <v>2026</v>
      </c>
    </row>
    <row r="2474" spans="1:20" ht="15.6">
      <c r="A2474" s="2">
        <v>1770</v>
      </c>
      <c r="B2474" s="3">
        <v>46354</v>
      </c>
      <c r="C2474" s="13">
        <f>YEAR(SalesDataTable[[#This Row],[Order Date]])</f>
        <v>2026</v>
      </c>
      <c r="D2474" s="4" t="str">
        <f>"Q"&amp;ROUNDUP(MONTH(SalesDataTable[[#This Row],[Order Date]])/3,0)</f>
        <v>Q4</v>
      </c>
      <c r="E2474" s="4" t="str">
        <f>TEXT(SalesDataTable[[#This Row],[Order Date]],"MMM")</f>
        <v>Nov</v>
      </c>
      <c r="F2474" s="4" t="s">
        <v>20</v>
      </c>
      <c r="G2474" s="4" t="s">
        <v>31</v>
      </c>
      <c r="H2474" s="4" t="s">
        <v>19</v>
      </c>
      <c r="I2474" s="4" t="s">
        <v>3</v>
      </c>
      <c r="J2474" s="4" t="s">
        <v>9</v>
      </c>
      <c r="K2474" s="4" t="s">
        <v>37</v>
      </c>
      <c r="L2474" s="9">
        <v>5</v>
      </c>
      <c r="M2474" s="6">
        <v>153.93</v>
      </c>
      <c r="N2474" s="7">
        <v>0.05</v>
      </c>
      <c r="O2474" s="6">
        <v>77.27</v>
      </c>
      <c r="P2474" s="6">
        <f t="shared" si="152"/>
        <v>731.16750000000002</v>
      </c>
      <c r="Q2474" s="6">
        <f t="shared" si="153"/>
        <v>386.34999999999997</v>
      </c>
      <c r="R2474" s="6">
        <f t="shared" si="154"/>
        <v>344.81750000000005</v>
      </c>
      <c r="S2474" s="8">
        <f t="shared" si="155"/>
        <v>0.4715985051304934</v>
      </c>
      <c r="T2474" s="5">
        <f>YEAR(SalesDataTable[[#This Row],[Order Date]])</f>
        <v>2026</v>
      </c>
    </row>
    <row r="2475" spans="1:20" ht="15.6">
      <c r="A2475" s="2">
        <v>3396</v>
      </c>
      <c r="B2475" s="3">
        <v>46354</v>
      </c>
      <c r="C2475" s="13">
        <f>YEAR(SalesDataTable[[#This Row],[Order Date]])</f>
        <v>2026</v>
      </c>
      <c r="D2475" s="4" t="str">
        <f>"Q"&amp;ROUNDUP(MONTH(SalesDataTable[[#This Row],[Order Date]])/3,0)</f>
        <v>Q4</v>
      </c>
      <c r="E2475" s="4" t="str">
        <f>TEXT(SalesDataTable[[#This Row],[Order Date]],"MMM")</f>
        <v>Nov</v>
      </c>
      <c r="F2475" s="4" t="s">
        <v>11</v>
      </c>
      <c r="G2475" s="4" t="s">
        <v>18</v>
      </c>
      <c r="H2475" s="4" t="s">
        <v>19</v>
      </c>
      <c r="I2475" s="4" t="s">
        <v>13</v>
      </c>
      <c r="J2475" s="4" t="s">
        <v>34</v>
      </c>
      <c r="K2475" s="4" t="s">
        <v>45</v>
      </c>
      <c r="L2475" s="9">
        <v>3</v>
      </c>
      <c r="M2475" s="6">
        <v>50.67</v>
      </c>
      <c r="N2475" s="7">
        <v>0.05</v>
      </c>
      <c r="O2475" s="6">
        <v>22.25</v>
      </c>
      <c r="P2475" s="6">
        <f t="shared" si="152"/>
        <v>144.40949999999998</v>
      </c>
      <c r="Q2475" s="6">
        <f t="shared" si="153"/>
        <v>66.75</v>
      </c>
      <c r="R2475" s="6">
        <f t="shared" si="154"/>
        <v>77.65949999999998</v>
      </c>
      <c r="S2475" s="8">
        <f t="shared" si="155"/>
        <v>0.53777279195620775</v>
      </c>
      <c r="T2475" s="5">
        <f>YEAR(SalesDataTable[[#This Row],[Order Date]])</f>
        <v>2026</v>
      </c>
    </row>
    <row r="2476" spans="1:20" ht="15.6">
      <c r="A2476" s="2">
        <v>4259</v>
      </c>
      <c r="B2476" s="3">
        <v>46354</v>
      </c>
      <c r="C2476" s="13">
        <f>YEAR(SalesDataTable[[#This Row],[Order Date]])</f>
        <v>2026</v>
      </c>
      <c r="D2476" s="4" t="str">
        <f>"Q"&amp;ROUNDUP(MONTH(SalesDataTable[[#This Row],[Order Date]])/3,0)</f>
        <v>Q4</v>
      </c>
      <c r="E2476" s="4" t="str">
        <f>TEXT(SalesDataTable[[#This Row],[Order Date]],"MMM")</f>
        <v>Nov</v>
      </c>
      <c r="F2476" s="4" t="s">
        <v>11</v>
      </c>
      <c r="G2476" s="4" t="s">
        <v>18</v>
      </c>
      <c r="H2476" s="4" t="s">
        <v>2</v>
      </c>
      <c r="I2476" s="4" t="s">
        <v>3</v>
      </c>
      <c r="J2476" s="4" t="s">
        <v>9</v>
      </c>
      <c r="K2476" s="4" t="s">
        <v>46</v>
      </c>
      <c r="L2476" s="9">
        <v>4</v>
      </c>
      <c r="M2476" s="6">
        <v>72.77</v>
      </c>
      <c r="N2476" s="7">
        <v>0</v>
      </c>
      <c r="O2476" s="6">
        <v>32.090000000000003</v>
      </c>
      <c r="P2476" s="6">
        <f t="shared" si="152"/>
        <v>291.08</v>
      </c>
      <c r="Q2476" s="6">
        <f t="shared" si="153"/>
        <v>128.36000000000001</v>
      </c>
      <c r="R2476" s="6">
        <f t="shared" si="154"/>
        <v>162.71999999999997</v>
      </c>
      <c r="S2476" s="8">
        <f t="shared" si="155"/>
        <v>0.55902157482479031</v>
      </c>
      <c r="T2476" s="5">
        <f>YEAR(SalesDataTable[[#This Row],[Order Date]])</f>
        <v>2026</v>
      </c>
    </row>
    <row r="2477" spans="1:20" ht="15.6">
      <c r="A2477" s="2">
        <v>4440</v>
      </c>
      <c r="B2477" s="3">
        <v>46354</v>
      </c>
      <c r="C2477" s="13">
        <f>YEAR(SalesDataTable[[#This Row],[Order Date]])</f>
        <v>2026</v>
      </c>
      <c r="D2477" s="4" t="str">
        <f>"Q"&amp;ROUNDUP(MONTH(SalesDataTable[[#This Row],[Order Date]])/3,0)</f>
        <v>Q4</v>
      </c>
      <c r="E2477" s="4" t="str">
        <f>TEXT(SalesDataTable[[#This Row],[Order Date]],"MMM")</f>
        <v>Nov</v>
      </c>
      <c r="F2477" s="4" t="s">
        <v>11</v>
      </c>
      <c r="G2477" s="4" t="s">
        <v>39</v>
      </c>
      <c r="H2477" s="4" t="s">
        <v>28</v>
      </c>
      <c r="I2477" s="4" t="s">
        <v>13</v>
      </c>
      <c r="J2477" s="4" t="s">
        <v>14</v>
      </c>
      <c r="K2477" s="4" t="s">
        <v>32</v>
      </c>
      <c r="L2477" s="9">
        <v>1</v>
      </c>
      <c r="M2477" s="6">
        <v>46.45</v>
      </c>
      <c r="N2477" s="7">
        <v>0.1</v>
      </c>
      <c r="O2477" s="6">
        <v>17.96</v>
      </c>
      <c r="P2477" s="6">
        <f t="shared" si="152"/>
        <v>41.805000000000007</v>
      </c>
      <c r="Q2477" s="6">
        <f t="shared" si="153"/>
        <v>17.96</v>
      </c>
      <c r="R2477" s="6">
        <f t="shared" si="154"/>
        <v>23.845000000000006</v>
      </c>
      <c r="S2477" s="8">
        <f t="shared" si="155"/>
        <v>0.57038631742614521</v>
      </c>
      <c r="T2477" s="5">
        <f>YEAR(SalesDataTable[[#This Row],[Order Date]])</f>
        <v>2026</v>
      </c>
    </row>
    <row r="2478" spans="1:20" ht="15.6">
      <c r="A2478" s="2">
        <v>5115</v>
      </c>
      <c r="B2478" s="3">
        <v>46354</v>
      </c>
      <c r="C2478" s="13">
        <f>YEAR(SalesDataTable[[#This Row],[Order Date]])</f>
        <v>2026</v>
      </c>
      <c r="D2478" s="4" t="str">
        <f>"Q"&amp;ROUNDUP(MONTH(SalesDataTable[[#This Row],[Order Date]])/3,0)</f>
        <v>Q4</v>
      </c>
      <c r="E2478" s="4" t="str">
        <f>TEXT(SalesDataTable[[#This Row],[Order Date]],"MMM")</f>
        <v>Nov</v>
      </c>
      <c r="F2478" s="4" t="s">
        <v>0</v>
      </c>
      <c r="G2478" s="4" t="s">
        <v>50</v>
      </c>
      <c r="H2478" s="4" t="s">
        <v>2</v>
      </c>
      <c r="I2478" s="4" t="s">
        <v>13</v>
      </c>
      <c r="J2478" s="4" t="s">
        <v>14</v>
      </c>
      <c r="K2478" s="4" t="s">
        <v>48</v>
      </c>
      <c r="L2478" s="9">
        <v>1</v>
      </c>
      <c r="M2478" s="6">
        <v>165.75</v>
      </c>
      <c r="N2478" s="7">
        <v>0.2</v>
      </c>
      <c r="O2478" s="6">
        <v>89.16</v>
      </c>
      <c r="P2478" s="6">
        <f t="shared" si="152"/>
        <v>132.6</v>
      </c>
      <c r="Q2478" s="6">
        <f t="shared" si="153"/>
        <v>89.16</v>
      </c>
      <c r="R2478" s="6">
        <f t="shared" si="154"/>
        <v>43.44</v>
      </c>
      <c r="S2478" s="8">
        <f t="shared" si="155"/>
        <v>0.32760180995475113</v>
      </c>
      <c r="T2478" s="5">
        <f>YEAR(SalesDataTable[[#This Row],[Order Date]])</f>
        <v>2026</v>
      </c>
    </row>
    <row r="2479" spans="1:20" ht="15.6">
      <c r="A2479" s="2">
        <v>5136</v>
      </c>
      <c r="B2479" s="3">
        <v>46354</v>
      </c>
      <c r="C2479" s="13">
        <f>YEAR(SalesDataTable[[#This Row],[Order Date]])</f>
        <v>2026</v>
      </c>
      <c r="D2479" s="4" t="str">
        <f>"Q"&amp;ROUNDUP(MONTH(SalesDataTable[[#This Row],[Order Date]])/3,0)</f>
        <v>Q4</v>
      </c>
      <c r="E2479" s="4" t="str">
        <f>TEXT(SalesDataTable[[#This Row],[Order Date]],"MMM")</f>
        <v>Nov</v>
      </c>
      <c r="F2479" s="4" t="s">
        <v>11</v>
      </c>
      <c r="G2479" s="4" t="s">
        <v>12</v>
      </c>
      <c r="H2479" s="4" t="s">
        <v>28</v>
      </c>
      <c r="I2479" s="4" t="s">
        <v>13</v>
      </c>
      <c r="J2479" s="4" t="s">
        <v>23</v>
      </c>
      <c r="K2479" s="4" t="s">
        <v>29</v>
      </c>
      <c r="L2479" s="9">
        <v>4</v>
      </c>
      <c r="M2479" s="6">
        <v>198.02</v>
      </c>
      <c r="N2479" s="7">
        <v>0.05</v>
      </c>
      <c r="O2479" s="6">
        <v>103.82</v>
      </c>
      <c r="P2479" s="6">
        <f t="shared" si="152"/>
        <v>752.476</v>
      </c>
      <c r="Q2479" s="6">
        <f t="shared" si="153"/>
        <v>415.28</v>
      </c>
      <c r="R2479" s="6">
        <f t="shared" si="154"/>
        <v>337.19600000000003</v>
      </c>
      <c r="S2479" s="8">
        <f t="shared" si="155"/>
        <v>0.44811528872681655</v>
      </c>
      <c r="T2479" s="5">
        <f>YEAR(SalesDataTable[[#This Row],[Order Date]])</f>
        <v>2026</v>
      </c>
    </row>
    <row r="2480" spans="1:20" ht="15.6">
      <c r="A2480" s="2">
        <v>562</v>
      </c>
      <c r="B2480" s="3">
        <v>46355</v>
      </c>
      <c r="C2480" s="13">
        <f>YEAR(SalesDataTable[[#This Row],[Order Date]])</f>
        <v>2026</v>
      </c>
      <c r="D2480" s="4" t="str">
        <f>"Q"&amp;ROUNDUP(MONTH(SalesDataTable[[#This Row],[Order Date]])/3,0)</f>
        <v>Q4</v>
      </c>
      <c r="E2480" s="4" t="str">
        <f>TEXT(SalesDataTable[[#This Row],[Order Date]],"MMM")</f>
        <v>Nov</v>
      </c>
      <c r="F2480" s="4" t="s">
        <v>6</v>
      </c>
      <c r="G2480" s="4" t="s">
        <v>43</v>
      </c>
      <c r="H2480" s="4" t="s">
        <v>2</v>
      </c>
      <c r="I2480" s="4" t="s">
        <v>13</v>
      </c>
      <c r="J2480" s="4" t="s">
        <v>14</v>
      </c>
      <c r="K2480" s="4" t="s">
        <v>32</v>
      </c>
      <c r="L2480" s="9">
        <v>1</v>
      </c>
      <c r="M2480" s="6">
        <v>46.3</v>
      </c>
      <c r="N2480" s="7">
        <v>0.2</v>
      </c>
      <c r="O2480" s="6">
        <v>18.78</v>
      </c>
      <c r="P2480" s="6">
        <f t="shared" si="152"/>
        <v>37.04</v>
      </c>
      <c r="Q2480" s="6">
        <f t="shared" si="153"/>
        <v>18.78</v>
      </c>
      <c r="R2480" s="6">
        <f t="shared" si="154"/>
        <v>18.259999999999998</v>
      </c>
      <c r="S2480" s="8">
        <f t="shared" si="155"/>
        <v>0.49298056155507552</v>
      </c>
      <c r="T2480" s="5">
        <f>YEAR(SalesDataTable[[#This Row],[Order Date]])</f>
        <v>2026</v>
      </c>
    </row>
    <row r="2481" spans="1:20" ht="15.6">
      <c r="A2481" s="2">
        <v>806</v>
      </c>
      <c r="B2481" s="3">
        <v>46355</v>
      </c>
      <c r="C2481" s="13">
        <f>YEAR(SalesDataTable[[#This Row],[Order Date]])</f>
        <v>2026</v>
      </c>
      <c r="D2481" s="4" t="str">
        <f>"Q"&amp;ROUNDUP(MONTH(SalesDataTable[[#This Row],[Order Date]])/3,0)</f>
        <v>Q4</v>
      </c>
      <c r="E2481" s="4" t="str">
        <f>TEXT(SalesDataTable[[#This Row],[Order Date]],"MMM")</f>
        <v>Nov</v>
      </c>
      <c r="F2481" s="4" t="s">
        <v>0</v>
      </c>
      <c r="G2481" s="4" t="s">
        <v>50</v>
      </c>
      <c r="H2481" s="4" t="s">
        <v>28</v>
      </c>
      <c r="I2481" s="4" t="s">
        <v>3</v>
      </c>
      <c r="J2481" s="4" t="s">
        <v>34</v>
      </c>
      <c r="K2481" s="4" t="s">
        <v>35</v>
      </c>
      <c r="L2481" s="9">
        <v>1</v>
      </c>
      <c r="M2481" s="6">
        <v>39.659999999999997</v>
      </c>
      <c r="N2481" s="7">
        <v>0</v>
      </c>
      <c r="O2481" s="6">
        <v>14.76</v>
      </c>
      <c r="P2481" s="6">
        <f t="shared" si="152"/>
        <v>39.659999999999997</v>
      </c>
      <c r="Q2481" s="6">
        <f t="shared" si="153"/>
        <v>14.76</v>
      </c>
      <c r="R2481" s="6">
        <f t="shared" si="154"/>
        <v>24.9</v>
      </c>
      <c r="S2481" s="8">
        <f t="shared" si="155"/>
        <v>0.62783661119515888</v>
      </c>
      <c r="T2481" s="5">
        <f>YEAR(SalesDataTable[[#This Row],[Order Date]])</f>
        <v>2026</v>
      </c>
    </row>
    <row r="2482" spans="1:20" ht="15.6">
      <c r="A2482" s="2">
        <v>3150</v>
      </c>
      <c r="B2482" s="3">
        <v>46355</v>
      </c>
      <c r="C2482" s="13">
        <f>YEAR(SalesDataTable[[#This Row],[Order Date]])</f>
        <v>2026</v>
      </c>
      <c r="D2482" s="4" t="str">
        <f>"Q"&amp;ROUNDUP(MONTH(SalesDataTable[[#This Row],[Order Date]])/3,0)</f>
        <v>Q4</v>
      </c>
      <c r="E2482" s="4" t="str">
        <f>TEXT(SalesDataTable[[#This Row],[Order Date]],"MMM")</f>
        <v>Nov</v>
      </c>
      <c r="F2482" s="4" t="s">
        <v>6</v>
      </c>
      <c r="G2482" s="4" t="s">
        <v>27</v>
      </c>
      <c r="H2482" s="4" t="s">
        <v>2</v>
      </c>
      <c r="I2482" s="4" t="s">
        <v>13</v>
      </c>
      <c r="J2482" s="4" t="s">
        <v>23</v>
      </c>
      <c r="K2482" s="4" t="s">
        <v>40</v>
      </c>
      <c r="L2482" s="9">
        <v>3</v>
      </c>
      <c r="M2482" s="6">
        <v>80.72</v>
      </c>
      <c r="N2482" s="7">
        <v>0.05</v>
      </c>
      <c r="O2482" s="6">
        <v>39.130000000000003</v>
      </c>
      <c r="P2482" s="6">
        <f t="shared" si="152"/>
        <v>230.05199999999999</v>
      </c>
      <c r="Q2482" s="6">
        <f t="shared" si="153"/>
        <v>117.39000000000001</v>
      </c>
      <c r="R2482" s="6">
        <f t="shared" si="154"/>
        <v>112.66199999999998</v>
      </c>
      <c r="S2482" s="8">
        <f t="shared" si="155"/>
        <v>0.48972406238589528</v>
      </c>
      <c r="T2482" s="5">
        <f>YEAR(SalesDataTable[[#This Row],[Order Date]])</f>
        <v>2026</v>
      </c>
    </row>
    <row r="2483" spans="1:20" ht="15.6">
      <c r="A2483" s="2">
        <v>4847</v>
      </c>
      <c r="B2483" s="3">
        <v>46355</v>
      </c>
      <c r="C2483" s="13">
        <f>YEAR(SalesDataTable[[#This Row],[Order Date]])</f>
        <v>2026</v>
      </c>
      <c r="D2483" s="4" t="str">
        <f>"Q"&amp;ROUNDUP(MONTH(SalesDataTable[[#This Row],[Order Date]])/3,0)</f>
        <v>Q4</v>
      </c>
      <c r="E2483" s="4" t="str">
        <f>TEXT(SalesDataTable[[#This Row],[Order Date]],"MMM")</f>
        <v>Nov</v>
      </c>
      <c r="F2483" s="4" t="s">
        <v>6</v>
      </c>
      <c r="G2483" s="4" t="s">
        <v>49</v>
      </c>
      <c r="H2483" s="4" t="s">
        <v>28</v>
      </c>
      <c r="I2483" s="4" t="s">
        <v>13</v>
      </c>
      <c r="J2483" s="4" t="s">
        <v>14</v>
      </c>
      <c r="K2483" s="4" t="s">
        <v>15</v>
      </c>
      <c r="L2483" s="9">
        <v>2</v>
      </c>
      <c r="M2483" s="6">
        <v>35.51</v>
      </c>
      <c r="N2483" s="7">
        <v>0.05</v>
      </c>
      <c r="O2483" s="6">
        <v>13.24</v>
      </c>
      <c r="P2483" s="6">
        <f t="shared" si="152"/>
        <v>67.468999999999994</v>
      </c>
      <c r="Q2483" s="6">
        <f t="shared" si="153"/>
        <v>26.48</v>
      </c>
      <c r="R2483" s="6">
        <f t="shared" si="154"/>
        <v>40.98899999999999</v>
      </c>
      <c r="S2483" s="8">
        <f t="shared" si="155"/>
        <v>0.60752345521646967</v>
      </c>
      <c r="T2483" s="5">
        <f>YEAR(SalesDataTable[[#This Row],[Order Date]])</f>
        <v>2026</v>
      </c>
    </row>
    <row r="2484" spans="1:20" ht="15.6">
      <c r="A2484" s="2">
        <v>221</v>
      </c>
      <c r="B2484" s="3">
        <v>46356</v>
      </c>
      <c r="C2484" s="13">
        <f>YEAR(SalesDataTable[[#This Row],[Order Date]])</f>
        <v>2026</v>
      </c>
      <c r="D2484" s="4" t="str">
        <f>"Q"&amp;ROUNDUP(MONTH(SalesDataTable[[#This Row],[Order Date]])/3,0)</f>
        <v>Q4</v>
      </c>
      <c r="E2484" s="4" t="str">
        <f>TEXT(SalesDataTable[[#This Row],[Order Date]],"MMM")</f>
        <v>Nov</v>
      </c>
      <c r="F2484" s="4" t="s">
        <v>20</v>
      </c>
      <c r="G2484" s="4" t="s">
        <v>33</v>
      </c>
      <c r="H2484" s="4" t="s">
        <v>19</v>
      </c>
      <c r="I2484" s="4" t="s">
        <v>16</v>
      </c>
      <c r="J2484" s="4" t="s">
        <v>14</v>
      </c>
      <c r="K2484" s="4" t="s">
        <v>44</v>
      </c>
      <c r="L2484" s="9">
        <v>1</v>
      </c>
      <c r="M2484" s="6">
        <v>132.06</v>
      </c>
      <c r="N2484" s="7">
        <v>0.15</v>
      </c>
      <c r="O2484" s="6">
        <v>67.53</v>
      </c>
      <c r="P2484" s="6">
        <f t="shared" si="152"/>
        <v>112.251</v>
      </c>
      <c r="Q2484" s="6">
        <f t="shared" si="153"/>
        <v>67.53</v>
      </c>
      <c r="R2484" s="6">
        <f t="shared" si="154"/>
        <v>44.721000000000004</v>
      </c>
      <c r="S2484" s="8">
        <f t="shared" si="155"/>
        <v>0.39840179597509157</v>
      </c>
      <c r="T2484" s="5">
        <f>YEAR(SalesDataTable[[#This Row],[Order Date]])</f>
        <v>2026</v>
      </c>
    </row>
    <row r="2485" spans="1:20" ht="15.6">
      <c r="A2485" s="2">
        <v>630</v>
      </c>
      <c r="B2485" s="3">
        <v>46356</v>
      </c>
      <c r="C2485" s="13">
        <f>YEAR(SalesDataTable[[#This Row],[Order Date]])</f>
        <v>2026</v>
      </c>
      <c r="D2485" s="4" t="str">
        <f>"Q"&amp;ROUNDUP(MONTH(SalesDataTable[[#This Row],[Order Date]])/3,0)</f>
        <v>Q4</v>
      </c>
      <c r="E2485" s="4" t="str">
        <f>TEXT(SalesDataTable[[#This Row],[Order Date]],"MMM")</f>
        <v>Nov</v>
      </c>
      <c r="F2485" s="4" t="s">
        <v>20</v>
      </c>
      <c r="G2485" s="4" t="s">
        <v>33</v>
      </c>
      <c r="H2485" s="4" t="s">
        <v>2</v>
      </c>
      <c r="I2485" s="4" t="s">
        <v>16</v>
      </c>
      <c r="J2485" s="4" t="s">
        <v>4</v>
      </c>
      <c r="K2485" s="4" t="s">
        <v>26</v>
      </c>
      <c r="L2485" s="9">
        <v>3</v>
      </c>
      <c r="M2485" s="6">
        <v>41.07</v>
      </c>
      <c r="N2485" s="7">
        <v>0.1</v>
      </c>
      <c r="O2485" s="6">
        <v>16.86</v>
      </c>
      <c r="P2485" s="6">
        <f t="shared" si="152"/>
        <v>110.88900000000001</v>
      </c>
      <c r="Q2485" s="6">
        <f t="shared" si="153"/>
        <v>50.58</v>
      </c>
      <c r="R2485" s="6">
        <f t="shared" si="154"/>
        <v>60.309000000000012</v>
      </c>
      <c r="S2485" s="8">
        <f t="shared" si="155"/>
        <v>0.54386819251684126</v>
      </c>
      <c r="T2485" s="5">
        <f>YEAR(SalesDataTable[[#This Row],[Order Date]])</f>
        <v>2026</v>
      </c>
    </row>
    <row r="2486" spans="1:20" ht="15.6">
      <c r="A2486" s="2">
        <v>1789</v>
      </c>
      <c r="B2486" s="3">
        <v>46356</v>
      </c>
      <c r="C2486" s="13">
        <f>YEAR(SalesDataTable[[#This Row],[Order Date]])</f>
        <v>2026</v>
      </c>
      <c r="D2486" s="4" t="str">
        <f>"Q"&amp;ROUNDUP(MONTH(SalesDataTable[[#This Row],[Order Date]])/3,0)</f>
        <v>Q4</v>
      </c>
      <c r="E2486" s="4" t="str">
        <f>TEXT(SalesDataTable[[#This Row],[Order Date]],"MMM")</f>
        <v>Nov</v>
      </c>
      <c r="F2486" s="4" t="s">
        <v>6</v>
      </c>
      <c r="G2486" s="4" t="s">
        <v>43</v>
      </c>
      <c r="H2486" s="4" t="s">
        <v>2</v>
      </c>
      <c r="I2486" s="4" t="s">
        <v>13</v>
      </c>
      <c r="J2486" s="4" t="s">
        <v>9</v>
      </c>
      <c r="K2486" s="4" t="s">
        <v>37</v>
      </c>
      <c r="L2486" s="9">
        <v>2</v>
      </c>
      <c r="M2486" s="6">
        <v>151.49</v>
      </c>
      <c r="N2486" s="7">
        <v>0.1</v>
      </c>
      <c r="O2486" s="6">
        <v>81.39</v>
      </c>
      <c r="P2486" s="6">
        <f t="shared" si="152"/>
        <v>272.68200000000002</v>
      </c>
      <c r="Q2486" s="6">
        <f t="shared" si="153"/>
        <v>162.78</v>
      </c>
      <c r="R2486" s="6">
        <f t="shared" si="154"/>
        <v>109.90200000000002</v>
      </c>
      <c r="S2486" s="8">
        <f t="shared" si="155"/>
        <v>0.40304090479019522</v>
      </c>
      <c r="T2486" s="5">
        <f>YEAR(SalesDataTable[[#This Row],[Order Date]])</f>
        <v>2026</v>
      </c>
    </row>
    <row r="2487" spans="1:20" ht="15.6">
      <c r="A2487" s="2">
        <v>1947</v>
      </c>
      <c r="B2487" s="3">
        <v>46356</v>
      </c>
      <c r="C2487" s="13">
        <f>YEAR(SalesDataTable[[#This Row],[Order Date]])</f>
        <v>2026</v>
      </c>
      <c r="D2487" s="4" t="str">
        <f>"Q"&amp;ROUNDUP(MONTH(SalesDataTable[[#This Row],[Order Date]])/3,0)</f>
        <v>Q4</v>
      </c>
      <c r="E2487" s="4" t="str">
        <f>TEXT(SalesDataTable[[#This Row],[Order Date]],"MMM")</f>
        <v>Nov</v>
      </c>
      <c r="F2487" s="4" t="s">
        <v>0</v>
      </c>
      <c r="G2487" s="4" t="s">
        <v>1</v>
      </c>
      <c r="H2487" s="4" t="s">
        <v>19</v>
      </c>
      <c r="I2487" s="4" t="s">
        <v>16</v>
      </c>
      <c r="J2487" s="4" t="s">
        <v>34</v>
      </c>
      <c r="K2487" s="4" t="s">
        <v>42</v>
      </c>
      <c r="L2487" s="9">
        <v>1</v>
      </c>
      <c r="M2487" s="6">
        <v>35.729999999999997</v>
      </c>
      <c r="N2487" s="7">
        <v>0.2</v>
      </c>
      <c r="O2487" s="6">
        <v>14.33</v>
      </c>
      <c r="P2487" s="6">
        <f t="shared" si="152"/>
        <v>28.584</v>
      </c>
      <c r="Q2487" s="6">
        <f t="shared" si="153"/>
        <v>14.33</v>
      </c>
      <c r="R2487" s="6">
        <f t="shared" si="154"/>
        <v>14.254</v>
      </c>
      <c r="S2487" s="8">
        <f t="shared" si="155"/>
        <v>0.49867058494262523</v>
      </c>
      <c r="T2487" s="5">
        <f>YEAR(SalesDataTable[[#This Row],[Order Date]])</f>
        <v>2026</v>
      </c>
    </row>
    <row r="2488" spans="1:20" ht="15.6">
      <c r="A2488" s="2">
        <v>2279</v>
      </c>
      <c r="B2488" s="3">
        <v>46356</v>
      </c>
      <c r="C2488" s="13">
        <f>YEAR(SalesDataTable[[#This Row],[Order Date]])</f>
        <v>2026</v>
      </c>
      <c r="D2488" s="4" t="str">
        <f>"Q"&amp;ROUNDUP(MONTH(SalesDataTable[[#This Row],[Order Date]])/3,0)</f>
        <v>Q4</v>
      </c>
      <c r="E2488" s="4" t="str">
        <f>TEXT(SalesDataTable[[#This Row],[Order Date]],"MMM")</f>
        <v>Nov</v>
      </c>
      <c r="F2488" s="4" t="s">
        <v>0</v>
      </c>
      <c r="G2488" s="4" t="s">
        <v>1</v>
      </c>
      <c r="H2488" s="4" t="s">
        <v>19</v>
      </c>
      <c r="I2488" s="4" t="s">
        <v>3</v>
      </c>
      <c r="J2488" s="4" t="s">
        <v>4</v>
      </c>
      <c r="K2488" s="4" t="s">
        <v>22</v>
      </c>
      <c r="L2488" s="9">
        <v>2</v>
      </c>
      <c r="M2488" s="6">
        <v>50.38</v>
      </c>
      <c r="N2488" s="7">
        <v>0.1</v>
      </c>
      <c r="O2488" s="6">
        <v>22.41</v>
      </c>
      <c r="P2488" s="6">
        <f t="shared" si="152"/>
        <v>90.684000000000012</v>
      </c>
      <c r="Q2488" s="6">
        <f t="shared" si="153"/>
        <v>44.82</v>
      </c>
      <c r="R2488" s="6">
        <f t="shared" si="154"/>
        <v>45.864000000000011</v>
      </c>
      <c r="S2488" s="8">
        <f t="shared" si="155"/>
        <v>0.50575625248114342</v>
      </c>
      <c r="T2488" s="5">
        <f>YEAR(SalesDataTable[[#This Row],[Order Date]])</f>
        <v>2026</v>
      </c>
    </row>
    <row r="2489" spans="1:20" ht="15.6">
      <c r="A2489" s="2">
        <v>2439</v>
      </c>
      <c r="B2489" s="3">
        <v>46356</v>
      </c>
      <c r="C2489" s="13">
        <f>YEAR(SalesDataTable[[#This Row],[Order Date]])</f>
        <v>2026</v>
      </c>
      <c r="D2489" s="4" t="str">
        <f>"Q"&amp;ROUNDUP(MONTH(SalesDataTable[[#This Row],[Order Date]])/3,0)</f>
        <v>Q4</v>
      </c>
      <c r="E2489" s="4" t="str">
        <f>TEXT(SalesDataTable[[#This Row],[Order Date]],"MMM")</f>
        <v>Nov</v>
      </c>
      <c r="F2489" s="4" t="s">
        <v>0</v>
      </c>
      <c r="G2489" s="4" t="s">
        <v>36</v>
      </c>
      <c r="H2489" s="4" t="s">
        <v>2</v>
      </c>
      <c r="I2489" s="4" t="s">
        <v>16</v>
      </c>
      <c r="J2489" s="4" t="s">
        <v>34</v>
      </c>
      <c r="K2489" s="4" t="s">
        <v>42</v>
      </c>
      <c r="L2489" s="9">
        <v>1</v>
      </c>
      <c r="M2489" s="6">
        <v>35.67</v>
      </c>
      <c r="N2489" s="7">
        <v>0.1</v>
      </c>
      <c r="O2489" s="6">
        <v>13.81</v>
      </c>
      <c r="P2489" s="6">
        <f t="shared" si="152"/>
        <v>32.103000000000002</v>
      </c>
      <c r="Q2489" s="6">
        <f t="shared" si="153"/>
        <v>13.81</v>
      </c>
      <c r="R2489" s="6">
        <f t="shared" si="154"/>
        <v>18.292999999999999</v>
      </c>
      <c r="S2489" s="8">
        <f t="shared" si="155"/>
        <v>0.5698221350029592</v>
      </c>
      <c r="T2489" s="5">
        <f>YEAR(SalesDataTable[[#This Row],[Order Date]])</f>
        <v>2026</v>
      </c>
    </row>
    <row r="2490" spans="1:20" ht="15.6">
      <c r="A2490" s="2">
        <v>2540</v>
      </c>
      <c r="B2490" s="3">
        <v>46356</v>
      </c>
      <c r="C2490" s="13">
        <f>YEAR(SalesDataTable[[#This Row],[Order Date]])</f>
        <v>2026</v>
      </c>
      <c r="D2490" s="4" t="str">
        <f>"Q"&amp;ROUNDUP(MONTH(SalesDataTable[[#This Row],[Order Date]])/3,0)</f>
        <v>Q4</v>
      </c>
      <c r="E2490" s="4" t="str">
        <f>TEXT(SalesDataTable[[#This Row],[Order Date]],"MMM")</f>
        <v>Nov</v>
      </c>
      <c r="F2490" s="4" t="s">
        <v>6</v>
      </c>
      <c r="G2490" s="4" t="s">
        <v>49</v>
      </c>
      <c r="H2490" s="4" t="s">
        <v>8</v>
      </c>
      <c r="I2490" s="4" t="s">
        <v>16</v>
      </c>
      <c r="J2490" s="4" t="s">
        <v>23</v>
      </c>
      <c r="K2490" s="4" t="s">
        <v>40</v>
      </c>
      <c r="L2490" s="9">
        <v>12</v>
      </c>
      <c r="M2490" s="6">
        <v>81.150000000000006</v>
      </c>
      <c r="N2490" s="7">
        <v>0.15</v>
      </c>
      <c r="O2490" s="6">
        <v>39.590000000000003</v>
      </c>
      <c r="P2490" s="6">
        <f t="shared" si="152"/>
        <v>827.73</v>
      </c>
      <c r="Q2490" s="6">
        <f t="shared" si="153"/>
        <v>475.08000000000004</v>
      </c>
      <c r="R2490" s="6">
        <f t="shared" si="154"/>
        <v>352.65</v>
      </c>
      <c r="S2490" s="8">
        <f t="shared" si="155"/>
        <v>0.42604472472907828</v>
      </c>
      <c r="T2490" s="5">
        <f>YEAR(SalesDataTable[[#This Row],[Order Date]])</f>
        <v>2026</v>
      </c>
    </row>
    <row r="2491" spans="1:20" ht="15.6">
      <c r="A2491" s="2">
        <v>2747</v>
      </c>
      <c r="B2491" s="3">
        <v>46356</v>
      </c>
      <c r="C2491" s="13">
        <f>YEAR(SalesDataTable[[#This Row],[Order Date]])</f>
        <v>2026</v>
      </c>
      <c r="D2491" s="4" t="str">
        <f>"Q"&amp;ROUNDUP(MONTH(SalesDataTable[[#This Row],[Order Date]])/3,0)</f>
        <v>Q4</v>
      </c>
      <c r="E2491" s="4" t="str">
        <f>TEXT(SalesDataTable[[#This Row],[Order Date]],"MMM")</f>
        <v>Nov</v>
      </c>
      <c r="F2491" s="4" t="s">
        <v>0</v>
      </c>
      <c r="G2491" s="4" t="s">
        <v>50</v>
      </c>
      <c r="H2491" s="4" t="s">
        <v>19</v>
      </c>
      <c r="I2491" s="4" t="s">
        <v>3</v>
      </c>
      <c r="J2491" s="4" t="s">
        <v>23</v>
      </c>
      <c r="K2491" s="4" t="s">
        <v>29</v>
      </c>
      <c r="L2491" s="9">
        <v>1</v>
      </c>
      <c r="M2491" s="6">
        <v>194.73</v>
      </c>
      <c r="N2491" s="7">
        <v>0</v>
      </c>
      <c r="O2491" s="6">
        <v>104.48</v>
      </c>
      <c r="P2491" s="6">
        <f t="shared" si="152"/>
        <v>194.73</v>
      </c>
      <c r="Q2491" s="6">
        <f t="shared" si="153"/>
        <v>104.48</v>
      </c>
      <c r="R2491" s="6">
        <f t="shared" si="154"/>
        <v>90.249999999999986</v>
      </c>
      <c r="S2491" s="8">
        <f t="shared" si="155"/>
        <v>0.46346222975401835</v>
      </c>
      <c r="T2491" s="5">
        <f>YEAR(SalesDataTable[[#This Row],[Order Date]])</f>
        <v>2026</v>
      </c>
    </row>
    <row r="2492" spans="1:20" ht="15.6">
      <c r="A2492" s="2">
        <v>3094</v>
      </c>
      <c r="B2492" s="3">
        <v>46356</v>
      </c>
      <c r="C2492" s="13">
        <f>YEAR(SalesDataTable[[#This Row],[Order Date]])</f>
        <v>2026</v>
      </c>
      <c r="D2492" s="4" t="str">
        <f>"Q"&amp;ROUNDUP(MONTH(SalesDataTable[[#This Row],[Order Date]])/3,0)</f>
        <v>Q4</v>
      </c>
      <c r="E2492" s="4" t="str">
        <f>TEXT(SalesDataTable[[#This Row],[Order Date]],"MMM")</f>
        <v>Nov</v>
      </c>
      <c r="F2492" s="4" t="s">
        <v>6</v>
      </c>
      <c r="G2492" s="4" t="s">
        <v>7</v>
      </c>
      <c r="H2492" s="4" t="s">
        <v>28</v>
      </c>
      <c r="I2492" s="4" t="s">
        <v>16</v>
      </c>
      <c r="J2492" s="4" t="s">
        <v>23</v>
      </c>
      <c r="K2492" s="4" t="s">
        <v>51</v>
      </c>
      <c r="L2492" s="9">
        <v>2</v>
      </c>
      <c r="M2492" s="6">
        <v>122.18</v>
      </c>
      <c r="N2492" s="7">
        <v>0.15</v>
      </c>
      <c r="O2492" s="6">
        <v>61.3</v>
      </c>
      <c r="P2492" s="6">
        <f t="shared" si="152"/>
        <v>207.70600000000002</v>
      </c>
      <c r="Q2492" s="6">
        <f t="shared" si="153"/>
        <v>122.6</v>
      </c>
      <c r="R2492" s="6">
        <f t="shared" si="154"/>
        <v>85.106000000000023</v>
      </c>
      <c r="S2492" s="8">
        <f t="shared" si="155"/>
        <v>0.40974261696821479</v>
      </c>
      <c r="T2492" s="5">
        <f>YEAR(SalesDataTable[[#This Row],[Order Date]])</f>
        <v>2026</v>
      </c>
    </row>
    <row r="2493" spans="1:20" ht="15.6">
      <c r="A2493" s="2">
        <v>3359</v>
      </c>
      <c r="B2493" s="3">
        <v>46356</v>
      </c>
      <c r="C2493" s="13">
        <f>YEAR(SalesDataTable[[#This Row],[Order Date]])</f>
        <v>2026</v>
      </c>
      <c r="D2493" s="4" t="str">
        <f>"Q"&amp;ROUNDUP(MONTH(SalesDataTable[[#This Row],[Order Date]])/3,0)</f>
        <v>Q4</v>
      </c>
      <c r="E2493" s="4" t="str">
        <f>TEXT(SalesDataTable[[#This Row],[Order Date]],"MMM")</f>
        <v>Nov</v>
      </c>
      <c r="F2493" s="4" t="s">
        <v>20</v>
      </c>
      <c r="G2493" s="4" t="s">
        <v>47</v>
      </c>
      <c r="H2493" s="4" t="s">
        <v>2</v>
      </c>
      <c r="I2493" s="4" t="s">
        <v>3</v>
      </c>
      <c r="J2493" s="4" t="s">
        <v>23</v>
      </c>
      <c r="K2493" s="4" t="s">
        <v>40</v>
      </c>
      <c r="L2493" s="9">
        <v>1</v>
      </c>
      <c r="M2493" s="6">
        <v>83.14</v>
      </c>
      <c r="N2493" s="7">
        <v>0</v>
      </c>
      <c r="O2493" s="6">
        <v>39.369999999999997</v>
      </c>
      <c r="P2493" s="6">
        <f t="shared" si="152"/>
        <v>83.14</v>
      </c>
      <c r="Q2493" s="6">
        <f t="shared" si="153"/>
        <v>39.369999999999997</v>
      </c>
      <c r="R2493" s="6">
        <f t="shared" si="154"/>
        <v>43.77</v>
      </c>
      <c r="S2493" s="8">
        <f t="shared" si="155"/>
        <v>0.52646139042578788</v>
      </c>
      <c r="T2493" s="5">
        <f>YEAR(SalesDataTable[[#This Row],[Order Date]])</f>
        <v>2026</v>
      </c>
    </row>
    <row r="2494" spans="1:20" ht="15.6">
      <c r="A2494" s="2">
        <v>3473</v>
      </c>
      <c r="B2494" s="3">
        <v>46356</v>
      </c>
      <c r="C2494" s="13">
        <f>YEAR(SalesDataTable[[#This Row],[Order Date]])</f>
        <v>2026</v>
      </c>
      <c r="D2494" s="4" t="str">
        <f>"Q"&amp;ROUNDUP(MONTH(SalesDataTable[[#This Row],[Order Date]])/3,0)</f>
        <v>Q4</v>
      </c>
      <c r="E2494" s="4" t="str">
        <f>TEXT(SalesDataTable[[#This Row],[Order Date]],"MMM")</f>
        <v>Nov</v>
      </c>
      <c r="F2494" s="4" t="s">
        <v>11</v>
      </c>
      <c r="G2494" s="4" t="s">
        <v>25</v>
      </c>
      <c r="H2494" s="4" t="s">
        <v>2</v>
      </c>
      <c r="I2494" s="4" t="s">
        <v>3</v>
      </c>
      <c r="J2494" s="4" t="s">
        <v>4</v>
      </c>
      <c r="K2494" s="4" t="s">
        <v>5</v>
      </c>
      <c r="L2494" s="9">
        <v>1</v>
      </c>
      <c r="M2494" s="6">
        <v>80.97</v>
      </c>
      <c r="N2494" s="7">
        <v>0</v>
      </c>
      <c r="O2494" s="6">
        <v>43.64</v>
      </c>
      <c r="P2494" s="6">
        <f t="shared" si="152"/>
        <v>80.97</v>
      </c>
      <c r="Q2494" s="6">
        <f t="shared" si="153"/>
        <v>43.64</v>
      </c>
      <c r="R2494" s="6">
        <f t="shared" si="154"/>
        <v>37.33</v>
      </c>
      <c r="S2494" s="8">
        <f t="shared" si="155"/>
        <v>0.4610349512164999</v>
      </c>
      <c r="T2494" s="5">
        <f>YEAR(SalesDataTable[[#This Row],[Order Date]])</f>
        <v>2026</v>
      </c>
    </row>
    <row r="2495" spans="1:20" ht="15.6">
      <c r="A2495" s="2">
        <v>3589</v>
      </c>
      <c r="B2495" s="3">
        <v>46356</v>
      </c>
      <c r="C2495" s="13">
        <f>YEAR(SalesDataTable[[#This Row],[Order Date]])</f>
        <v>2026</v>
      </c>
      <c r="D2495" s="4" t="str">
        <f>"Q"&amp;ROUNDUP(MONTH(SalesDataTable[[#This Row],[Order Date]])/3,0)</f>
        <v>Q4</v>
      </c>
      <c r="E2495" s="4" t="str">
        <f>TEXT(SalesDataTable[[#This Row],[Order Date]],"MMM")</f>
        <v>Nov</v>
      </c>
      <c r="F2495" s="4" t="s">
        <v>0</v>
      </c>
      <c r="G2495" s="4" t="s">
        <v>36</v>
      </c>
      <c r="H2495" s="4" t="s">
        <v>2</v>
      </c>
      <c r="I2495" s="4" t="s">
        <v>13</v>
      </c>
      <c r="J2495" s="4" t="s">
        <v>9</v>
      </c>
      <c r="K2495" s="4" t="s">
        <v>46</v>
      </c>
      <c r="L2495" s="9">
        <v>1</v>
      </c>
      <c r="M2495" s="6">
        <v>73.03</v>
      </c>
      <c r="N2495" s="7">
        <v>0</v>
      </c>
      <c r="O2495" s="6">
        <v>32.71</v>
      </c>
      <c r="P2495" s="6">
        <f t="shared" si="152"/>
        <v>73.03</v>
      </c>
      <c r="Q2495" s="6">
        <f t="shared" si="153"/>
        <v>32.71</v>
      </c>
      <c r="R2495" s="6">
        <f t="shared" si="154"/>
        <v>40.32</v>
      </c>
      <c r="S2495" s="8">
        <f t="shared" si="155"/>
        <v>0.55210187594139393</v>
      </c>
      <c r="T2495" s="5">
        <f>YEAR(SalesDataTable[[#This Row],[Order Date]])</f>
        <v>2026</v>
      </c>
    </row>
    <row r="2496" spans="1:20" ht="15.6">
      <c r="A2496" s="2">
        <v>4689</v>
      </c>
      <c r="B2496" s="3">
        <v>46356</v>
      </c>
      <c r="C2496" s="13">
        <f>YEAR(SalesDataTable[[#This Row],[Order Date]])</f>
        <v>2026</v>
      </c>
      <c r="D2496" s="4" t="str">
        <f>"Q"&amp;ROUNDUP(MONTH(SalesDataTable[[#This Row],[Order Date]])/3,0)</f>
        <v>Q4</v>
      </c>
      <c r="E2496" s="4" t="str">
        <f>TEXT(SalesDataTable[[#This Row],[Order Date]],"MMM")</f>
        <v>Nov</v>
      </c>
      <c r="F2496" s="4" t="s">
        <v>11</v>
      </c>
      <c r="G2496" s="4" t="s">
        <v>18</v>
      </c>
      <c r="H2496" s="4" t="s">
        <v>2</v>
      </c>
      <c r="I2496" s="4" t="s">
        <v>3</v>
      </c>
      <c r="J2496" s="4" t="s">
        <v>14</v>
      </c>
      <c r="K2496" s="4" t="s">
        <v>32</v>
      </c>
      <c r="L2496" s="9">
        <v>1</v>
      </c>
      <c r="M2496" s="6">
        <v>46.81</v>
      </c>
      <c r="N2496" s="7">
        <v>0.05</v>
      </c>
      <c r="O2496" s="6">
        <v>17.87</v>
      </c>
      <c r="P2496" s="6">
        <f t="shared" si="152"/>
        <v>44.469500000000004</v>
      </c>
      <c r="Q2496" s="6">
        <f t="shared" si="153"/>
        <v>17.87</v>
      </c>
      <c r="R2496" s="6">
        <f t="shared" si="154"/>
        <v>26.599500000000003</v>
      </c>
      <c r="S2496" s="8">
        <f t="shared" si="155"/>
        <v>0.59815154206815913</v>
      </c>
      <c r="T2496" s="5">
        <f>YEAR(SalesDataTable[[#This Row],[Order Date]])</f>
        <v>2026</v>
      </c>
    </row>
    <row r="2497" spans="1:20" ht="15.6">
      <c r="A2497" s="2">
        <v>4819</v>
      </c>
      <c r="B2497" s="3">
        <v>46356</v>
      </c>
      <c r="C2497" s="13">
        <f>YEAR(SalesDataTable[[#This Row],[Order Date]])</f>
        <v>2026</v>
      </c>
      <c r="D2497" s="4" t="str">
        <f>"Q"&amp;ROUNDUP(MONTH(SalesDataTable[[#This Row],[Order Date]])/3,0)</f>
        <v>Q4</v>
      </c>
      <c r="E2497" s="4" t="str">
        <f>TEXT(SalesDataTable[[#This Row],[Order Date]],"MMM")</f>
        <v>Nov</v>
      </c>
      <c r="F2497" s="4" t="s">
        <v>20</v>
      </c>
      <c r="G2497" s="4" t="s">
        <v>31</v>
      </c>
      <c r="H2497" s="4" t="s">
        <v>28</v>
      </c>
      <c r="I2497" s="4" t="s">
        <v>13</v>
      </c>
      <c r="J2497" s="4" t="s">
        <v>9</v>
      </c>
      <c r="K2497" s="4" t="s">
        <v>37</v>
      </c>
      <c r="L2497" s="9">
        <v>2</v>
      </c>
      <c r="M2497" s="6">
        <v>153.51</v>
      </c>
      <c r="N2497" s="7">
        <v>0.15</v>
      </c>
      <c r="O2497" s="6">
        <v>81.290000000000006</v>
      </c>
      <c r="P2497" s="6">
        <f t="shared" si="152"/>
        <v>260.96699999999998</v>
      </c>
      <c r="Q2497" s="6">
        <f t="shared" si="153"/>
        <v>162.58000000000001</v>
      </c>
      <c r="R2497" s="6">
        <f t="shared" si="154"/>
        <v>98.386999999999972</v>
      </c>
      <c r="S2497" s="8">
        <f t="shared" si="155"/>
        <v>0.3770093536730697</v>
      </c>
      <c r="T2497" s="5">
        <f>YEAR(SalesDataTable[[#This Row],[Order Date]])</f>
        <v>2026</v>
      </c>
    </row>
    <row r="2498" spans="1:20" ht="15.6">
      <c r="A2498" s="2">
        <v>5167</v>
      </c>
      <c r="B2498" s="3">
        <v>46356</v>
      </c>
      <c r="C2498" s="13">
        <f>YEAR(SalesDataTable[[#This Row],[Order Date]])</f>
        <v>2026</v>
      </c>
      <c r="D2498" s="4" t="str">
        <f>"Q"&amp;ROUNDUP(MONTH(SalesDataTable[[#This Row],[Order Date]])/3,0)</f>
        <v>Q4</v>
      </c>
      <c r="E2498" s="4" t="str">
        <f>TEXT(SalesDataTable[[#This Row],[Order Date]],"MMM")</f>
        <v>Nov</v>
      </c>
      <c r="F2498" s="4" t="s">
        <v>11</v>
      </c>
      <c r="G2498" s="4" t="s">
        <v>25</v>
      </c>
      <c r="H2498" s="4" t="s">
        <v>28</v>
      </c>
      <c r="I2498" s="4" t="s">
        <v>13</v>
      </c>
      <c r="J2498" s="4" t="s">
        <v>23</v>
      </c>
      <c r="K2498" s="4" t="s">
        <v>29</v>
      </c>
      <c r="L2498" s="9">
        <v>2</v>
      </c>
      <c r="M2498" s="6">
        <v>197.5</v>
      </c>
      <c r="N2498" s="7">
        <v>0</v>
      </c>
      <c r="O2498" s="6">
        <v>104.47</v>
      </c>
      <c r="P2498" s="6">
        <f t="shared" ref="P2498:P2561" si="156">L2498*M2498*(1-N2498)</f>
        <v>395</v>
      </c>
      <c r="Q2498" s="6">
        <f t="shared" ref="Q2498:Q2561" si="157">L2498*O2498</f>
        <v>208.94</v>
      </c>
      <c r="R2498" s="6">
        <f t="shared" ref="R2498:R2561" si="158">P2498-Q2498</f>
        <v>186.06</v>
      </c>
      <c r="S2498" s="8">
        <f t="shared" ref="S2498:S2561" si="159">IFERROR(R2498/P2498,0)</f>
        <v>0.4710379746835443</v>
      </c>
      <c r="T2498" s="5">
        <f>YEAR(SalesDataTable[[#This Row],[Order Date]])</f>
        <v>2026</v>
      </c>
    </row>
    <row r="2499" spans="1:20" ht="15.6">
      <c r="A2499" s="2">
        <v>38</v>
      </c>
      <c r="B2499" s="3">
        <v>46357</v>
      </c>
      <c r="C2499" s="13">
        <f>YEAR(SalesDataTable[[#This Row],[Order Date]])</f>
        <v>2026</v>
      </c>
      <c r="D2499" s="4" t="str">
        <f>"Q"&amp;ROUNDUP(MONTH(SalesDataTable[[#This Row],[Order Date]])/3,0)</f>
        <v>Q4</v>
      </c>
      <c r="E2499" s="4" t="str">
        <f>TEXT(SalesDataTable[[#This Row],[Order Date]],"MMM")</f>
        <v>Dec</v>
      </c>
      <c r="F2499" s="4" t="s">
        <v>20</v>
      </c>
      <c r="G2499" s="4" t="s">
        <v>33</v>
      </c>
      <c r="H2499" s="4" t="s">
        <v>8</v>
      </c>
      <c r="I2499" s="4" t="s">
        <v>16</v>
      </c>
      <c r="J2499" s="4" t="s">
        <v>9</v>
      </c>
      <c r="K2499" s="4" t="s">
        <v>17</v>
      </c>
      <c r="L2499" s="9">
        <v>8</v>
      </c>
      <c r="M2499" s="6">
        <v>146.55000000000001</v>
      </c>
      <c r="N2499" s="7">
        <v>0.1</v>
      </c>
      <c r="O2499" s="6">
        <v>78.03</v>
      </c>
      <c r="P2499" s="6">
        <f t="shared" si="156"/>
        <v>1055.1600000000001</v>
      </c>
      <c r="Q2499" s="6">
        <f t="shared" si="157"/>
        <v>624.24</v>
      </c>
      <c r="R2499" s="6">
        <f t="shared" si="158"/>
        <v>430.92000000000007</v>
      </c>
      <c r="S2499" s="8">
        <f t="shared" si="159"/>
        <v>0.40839303991811671</v>
      </c>
      <c r="T2499" s="5">
        <f>YEAR(SalesDataTable[[#This Row],[Order Date]])</f>
        <v>2026</v>
      </c>
    </row>
    <row r="2500" spans="1:20" ht="15.6">
      <c r="A2500" s="2">
        <v>364</v>
      </c>
      <c r="B2500" s="3">
        <v>46357</v>
      </c>
      <c r="C2500" s="13">
        <f>YEAR(SalesDataTable[[#This Row],[Order Date]])</f>
        <v>2026</v>
      </c>
      <c r="D2500" s="4" t="str">
        <f>"Q"&amp;ROUNDUP(MONTH(SalesDataTable[[#This Row],[Order Date]])/3,0)</f>
        <v>Q4</v>
      </c>
      <c r="E2500" s="4" t="str">
        <f>TEXT(SalesDataTable[[#This Row],[Order Date]],"MMM")</f>
        <v>Dec</v>
      </c>
      <c r="F2500" s="4" t="s">
        <v>20</v>
      </c>
      <c r="G2500" s="4" t="s">
        <v>47</v>
      </c>
      <c r="H2500" s="4" t="s">
        <v>2</v>
      </c>
      <c r="I2500" s="4" t="s">
        <v>16</v>
      </c>
      <c r="J2500" s="4" t="s">
        <v>4</v>
      </c>
      <c r="K2500" s="4" t="s">
        <v>22</v>
      </c>
      <c r="L2500" s="9">
        <v>2</v>
      </c>
      <c r="M2500" s="6">
        <v>51.83</v>
      </c>
      <c r="N2500" s="7">
        <v>0.15</v>
      </c>
      <c r="O2500" s="6">
        <v>22.02</v>
      </c>
      <c r="P2500" s="6">
        <f t="shared" si="156"/>
        <v>88.11099999999999</v>
      </c>
      <c r="Q2500" s="6">
        <f t="shared" si="157"/>
        <v>44.04</v>
      </c>
      <c r="R2500" s="6">
        <f t="shared" si="158"/>
        <v>44.070999999999991</v>
      </c>
      <c r="S2500" s="8">
        <f t="shared" si="159"/>
        <v>0.50017591447151888</v>
      </c>
      <c r="T2500" s="5">
        <f>YEAR(SalesDataTable[[#This Row],[Order Date]])</f>
        <v>2026</v>
      </c>
    </row>
    <row r="2501" spans="1:20" ht="15.6">
      <c r="A2501" s="2">
        <v>2040</v>
      </c>
      <c r="B2501" s="3">
        <v>46357</v>
      </c>
      <c r="C2501" s="13">
        <f>YEAR(SalesDataTable[[#This Row],[Order Date]])</f>
        <v>2026</v>
      </c>
      <c r="D2501" s="4" t="str">
        <f>"Q"&amp;ROUNDUP(MONTH(SalesDataTable[[#This Row],[Order Date]])/3,0)</f>
        <v>Q4</v>
      </c>
      <c r="E2501" s="4" t="str">
        <f>TEXT(SalesDataTable[[#This Row],[Order Date]],"MMM")</f>
        <v>Dec</v>
      </c>
      <c r="F2501" s="4" t="s">
        <v>6</v>
      </c>
      <c r="G2501" s="4" t="s">
        <v>43</v>
      </c>
      <c r="H2501" s="4" t="s">
        <v>2</v>
      </c>
      <c r="I2501" s="4" t="s">
        <v>13</v>
      </c>
      <c r="J2501" s="4" t="s">
        <v>9</v>
      </c>
      <c r="K2501" s="4" t="s">
        <v>17</v>
      </c>
      <c r="L2501" s="9">
        <v>1</v>
      </c>
      <c r="M2501" s="6">
        <v>140.34</v>
      </c>
      <c r="N2501" s="7">
        <v>0.15</v>
      </c>
      <c r="O2501" s="6">
        <v>79.92</v>
      </c>
      <c r="P2501" s="6">
        <f t="shared" si="156"/>
        <v>119.289</v>
      </c>
      <c r="Q2501" s="6">
        <f t="shared" si="157"/>
        <v>79.92</v>
      </c>
      <c r="R2501" s="6">
        <f t="shared" si="158"/>
        <v>39.369</v>
      </c>
      <c r="S2501" s="8">
        <f t="shared" si="159"/>
        <v>0.33003043029952467</v>
      </c>
      <c r="T2501" s="5">
        <f>YEAR(SalesDataTable[[#This Row],[Order Date]])</f>
        <v>2026</v>
      </c>
    </row>
    <row r="2502" spans="1:20" ht="15.6">
      <c r="A2502" s="2">
        <v>2899</v>
      </c>
      <c r="B2502" s="3">
        <v>46357</v>
      </c>
      <c r="C2502" s="13">
        <f>YEAR(SalesDataTable[[#This Row],[Order Date]])</f>
        <v>2026</v>
      </c>
      <c r="D2502" s="4" t="str">
        <f>"Q"&amp;ROUNDUP(MONTH(SalesDataTable[[#This Row],[Order Date]])/3,0)</f>
        <v>Q4</v>
      </c>
      <c r="E2502" s="4" t="str">
        <f>TEXT(SalesDataTable[[#This Row],[Order Date]],"MMM")</f>
        <v>Dec</v>
      </c>
      <c r="F2502" s="4" t="s">
        <v>0</v>
      </c>
      <c r="G2502" s="4" t="s">
        <v>1</v>
      </c>
      <c r="H2502" s="4" t="s">
        <v>2</v>
      </c>
      <c r="I2502" s="4" t="s">
        <v>13</v>
      </c>
      <c r="J2502" s="4" t="s">
        <v>9</v>
      </c>
      <c r="K2502" s="4" t="s">
        <v>37</v>
      </c>
      <c r="L2502" s="9">
        <v>1</v>
      </c>
      <c r="M2502" s="6">
        <v>156.44999999999999</v>
      </c>
      <c r="N2502" s="7">
        <v>0</v>
      </c>
      <c r="O2502" s="6">
        <v>80.56</v>
      </c>
      <c r="P2502" s="6">
        <f t="shared" si="156"/>
        <v>156.44999999999999</v>
      </c>
      <c r="Q2502" s="6">
        <f t="shared" si="157"/>
        <v>80.56</v>
      </c>
      <c r="R2502" s="6">
        <f t="shared" si="158"/>
        <v>75.889999999999986</v>
      </c>
      <c r="S2502" s="8">
        <f t="shared" si="159"/>
        <v>0.48507510386705011</v>
      </c>
      <c r="T2502" s="5">
        <f>YEAR(SalesDataTable[[#This Row],[Order Date]])</f>
        <v>2026</v>
      </c>
    </row>
    <row r="2503" spans="1:20" ht="15.6">
      <c r="A2503" s="2">
        <v>3199</v>
      </c>
      <c r="B2503" s="3">
        <v>46357</v>
      </c>
      <c r="C2503" s="13">
        <f>YEAR(SalesDataTable[[#This Row],[Order Date]])</f>
        <v>2026</v>
      </c>
      <c r="D2503" s="4" t="str">
        <f>"Q"&amp;ROUNDUP(MONTH(SalesDataTable[[#This Row],[Order Date]])/3,0)</f>
        <v>Q4</v>
      </c>
      <c r="E2503" s="4" t="str">
        <f>TEXT(SalesDataTable[[#This Row],[Order Date]],"MMM")</f>
        <v>Dec</v>
      </c>
      <c r="F2503" s="4" t="s">
        <v>11</v>
      </c>
      <c r="G2503" s="4" t="s">
        <v>52</v>
      </c>
      <c r="H2503" s="4" t="s">
        <v>28</v>
      </c>
      <c r="I2503" s="4" t="s">
        <v>3</v>
      </c>
      <c r="J2503" s="4" t="s">
        <v>34</v>
      </c>
      <c r="K2503" s="4" t="s">
        <v>35</v>
      </c>
      <c r="L2503" s="9">
        <v>1</v>
      </c>
      <c r="M2503" s="6">
        <v>41.33</v>
      </c>
      <c r="N2503" s="7">
        <v>0</v>
      </c>
      <c r="O2503" s="6">
        <v>15.03</v>
      </c>
      <c r="P2503" s="6">
        <f t="shared" si="156"/>
        <v>41.33</v>
      </c>
      <c r="Q2503" s="6">
        <f t="shared" si="157"/>
        <v>15.03</v>
      </c>
      <c r="R2503" s="6">
        <f t="shared" si="158"/>
        <v>26.299999999999997</v>
      </c>
      <c r="S2503" s="8">
        <f t="shared" si="159"/>
        <v>0.6363416404548754</v>
      </c>
      <c r="T2503" s="5">
        <f>YEAR(SalesDataTable[[#This Row],[Order Date]])</f>
        <v>2026</v>
      </c>
    </row>
    <row r="2504" spans="1:20" ht="15.6">
      <c r="A2504" s="2">
        <v>4722</v>
      </c>
      <c r="B2504" s="3">
        <v>46357</v>
      </c>
      <c r="C2504" s="13">
        <f>YEAR(SalesDataTable[[#This Row],[Order Date]])</f>
        <v>2026</v>
      </c>
      <c r="D2504" s="4" t="str">
        <f>"Q"&amp;ROUNDUP(MONTH(SalesDataTable[[#This Row],[Order Date]])/3,0)</f>
        <v>Q4</v>
      </c>
      <c r="E2504" s="4" t="str">
        <f>TEXT(SalesDataTable[[#This Row],[Order Date]],"MMM")</f>
        <v>Dec</v>
      </c>
      <c r="F2504" s="4" t="s">
        <v>6</v>
      </c>
      <c r="G2504" s="4" t="s">
        <v>41</v>
      </c>
      <c r="H2504" s="4" t="s">
        <v>19</v>
      </c>
      <c r="I2504" s="4" t="s">
        <v>13</v>
      </c>
      <c r="J2504" s="4" t="s">
        <v>4</v>
      </c>
      <c r="K2504" s="4" t="s">
        <v>26</v>
      </c>
      <c r="L2504" s="9">
        <v>1</v>
      </c>
      <c r="M2504" s="6">
        <v>39.479999999999997</v>
      </c>
      <c r="N2504" s="7">
        <v>0.05</v>
      </c>
      <c r="O2504" s="6">
        <v>16.78</v>
      </c>
      <c r="P2504" s="6">
        <f t="shared" si="156"/>
        <v>37.505999999999993</v>
      </c>
      <c r="Q2504" s="6">
        <f t="shared" si="157"/>
        <v>16.78</v>
      </c>
      <c r="R2504" s="6">
        <f t="shared" si="158"/>
        <v>20.725999999999992</v>
      </c>
      <c r="S2504" s="8">
        <f t="shared" si="159"/>
        <v>0.55260491654668575</v>
      </c>
      <c r="T2504" s="5">
        <f>YEAR(SalesDataTable[[#This Row],[Order Date]])</f>
        <v>2026</v>
      </c>
    </row>
    <row r="2505" spans="1:20" ht="15.6">
      <c r="A2505" s="2">
        <v>1423</v>
      </c>
      <c r="B2505" s="3">
        <v>46358</v>
      </c>
      <c r="C2505" s="13">
        <f>YEAR(SalesDataTable[[#This Row],[Order Date]])</f>
        <v>2026</v>
      </c>
      <c r="D2505" s="4" t="str">
        <f>"Q"&amp;ROUNDUP(MONTH(SalesDataTable[[#This Row],[Order Date]])/3,0)</f>
        <v>Q4</v>
      </c>
      <c r="E2505" s="4" t="str">
        <f>TEXT(SalesDataTable[[#This Row],[Order Date]],"MMM")</f>
        <v>Dec</v>
      </c>
      <c r="F2505" s="4" t="s">
        <v>11</v>
      </c>
      <c r="G2505" s="4" t="s">
        <v>18</v>
      </c>
      <c r="H2505" s="4" t="s">
        <v>2</v>
      </c>
      <c r="I2505" s="4" t="s">
        <v>16</v>
      </c>
      <c r="J2505" s="4" t="s">
        <v>9</v>
      </c>
      <c r="K2505" s="4" t="s">
        <v>46</v>
      </c>
      <c r="L2505" s="9">
        <v>1</v>
      </c>
      <c r="M2505" s="6">
        <v>73.010000000000005</v>
      </c>
      <c r="N2505" s="7">
        <v>0.1</v>
      </c>
      <c r="O2505" s="6">
        <v>31.51</v>
      </c>
      <c r="P2505" s="6">
        <f t="shared" si="156"/>
        <v>65.709000000000003</v>
      </c>
      <c r="Q2505" s="6">
        <f t="shared" si="157"/>
        <v>31.51</v>
      </c>
      <c r="R2505" s="6">
        <f t="shared" si="158"/>
        <v>34.198999999999998</v>
      </c>
      <c r="S2505" s="8">
        <f t="shared" si="159"/>
        <v>0.52046142841924237</v>
      </c>
      <c r="T2505" s="5">
        <f>YEAR(SalesDataTable[[#This Row],[Order Date]])</f>
        <v>2026</v>
      </c>
    </row>
    <row r="2506" spans="1:20" ht="15.6">
      <c r="A2506" s="2">
        <v>1505</v>
      </c>
      <c r="B2506" s="3">
        <v>46358</v>
      </c>
      <c r="C2506" s="13">
        <f>YEAR(SalesDataTable[[#This Row],[Order Date]])</f>
        <v>2026</v>
      </c>
      <c r="D2506" s="4" t="str">
        <f>"Q"&amp;ROUNDUP(MONTH(SalesDataTable[[#This Row],[Order Date]])/3,0)</f>
        <v>Q4</v>
      </c>
      <c r="E2506" s="4" t="str">
        <f>TEXT(SalesDataTable[[#This Row],[Order Date]],"MMM")</f>
        <v>Dec</v>
      </c>
      <c r="F2506" s="4" t="s">
        <v>0</v>
      </c>
      <c r="G2506" s="4" t="s">
        <v>50</v>
      </c>
      <c r="H2506" s="4" t="s">
        <v>2</v>
      </c>
      <c r="I2506" s="4" t="s">
        <v>16</v>
      </c>
      <c r="J2506" s="4" t="s">
        <v>34</v>
      </c>
      <c r="K2506" s="4" t="s">
        <v>35</v>
      </c>
      <c r="L2506" s="9">
        <v>2</v>
      </c>
      <c r="M2506" s="6">
        <v>40.86</v>
      </c>
      <c r="N2506" s="7">
        <v>0.05</v>
      </c>
      <c r="O2506" s="6">
        <v>15.06</v>
      </c>
      <c r="P2506" s="6">
        <f t="shared" si="156"/>
        <v>77.634</v>
      </c>
      <c r="Q2506" s="6">
        <f t="shared" si="157"/>
        <v>30.12</v>
      </c>
      <c r="R2506" s="6">
        <f t="shared" si="158"/>
        <v>47.513999999999996</v>
      </c>
      <c r="S2506" s="8">
        <f t="shared" si="159"/>
        <v>0.6120256588608084</v>
      </c>
      <c r="T2506" s="5">
        <f>YEAR(SalesDataTable[[#This Row],[Order Date]])</f>
        <v>2026</v>
      </c>
    </row>
    <row r="2507" spans="1:20" ht="15.6">
      <c r="A2507" s="2">
        <v>1664</v>
      </c>
      <c r="B2507" s="3">
        <v>46358</v>
      </c>
      <c r="C2507" s="13">
        <f>YEAR(SalesDataTable[[#This Row],[Order Date]])</f>
        <v>2026</v>
      </c>
      <c r="D2507" s="4" t="str">
        <f>"Q"&amp;ROUNDUP(MONTH(SalesDataTable[[#This Row],[Order Date]])/3,0)</f>
        <v>Q4</v>
      </c>
      <c r="E2507" s="4" t="str">
        <f>TEXT(SalesDataTable[[#This Row],[Order Date]],"MMM")</f>
        <v>Dec</v>
      </c>
      <c r="F2507" s="4" t="s">
        <v>11</v>
      </c>
      <c r="G2507" s="4" t="s">
        <v>25</v>
      </c>
      <c r="H2507" s="4" t="s">
        <v>28</v>
      </c>
      <c r="I2507" s="4" t="s">
        <v>3</v>
      </c>
      <c r="J2507" s="4" t="s">
        <v>23</v>
      </c>
      <c r="K2507" s="4" t="s">
        <v>29</v>
      </c>
      <c r="L2507" s="9">
        <v>6</v>
      </c>
      <c r="M2507" s="6">
        <v>194.79</v>
      </c>
      <c r="N2507" s="7">
        <v>0</v>
      </c>
      <c r="O2507" s="6">
        <v>105.73</v>
      </c>
      <c r="P2507" s="6">
        <f t="shared" si="156"/>
        <v>1168.74</v>
      </c>
      <c r="Q2507" s="6">
        <f t="shared" si="157"/>
        <v>634.38</v>
      </c>
      <c r="R2507" s="6">
        <f t="shared" si="158"/>
        <v>534.36</v>
      </c>
      <c r="S2507" s="8">
        <f t="shared" si="159"/>
        <v>0.45721032907233433</v>
      </c>
      <c r="T2507" s="5">
        <f>YEAR(SalesDataTable[[#This Row],[Order Date]])</f>
        <v>2026</v>
      </c>
    </row>
    <row r="2508" spans="1:20" ht="15.6">
      <c r="A2508" s="2">
        <v>2035</v>
      </c>
      <c r="B2508" s="3">
        <v>46358</v>
      </c>
      <c r="C2508" s="13">
        <f>YEAR(SalesDataTable[[#This Row],[Order Date]])</f>
        <v>2026</v>
      </c>
      <c r="D2508" s="4" t="str">
        <f>"Q"&amp;ROUNDUP(MONTH(SalesDataTable[[#This Row],[Order Date]])/3,0)</f>
        <v>Q4</v>
      </c>
      <c r="E2508" s="4" t="str">
        <f>TEXT(SalesDataTable[[#This Row],[Order Date]],"MMM")</f>
        <v>Dec</v>
      </c>
      <c r="F2508" s="4" t="s">
        <v>20</v>
      </c>
      <c r="G2508" s="4" t="s">
        <v>47</v>
      </c>
      <c r="H2508" s="4" t="s">
        <v>2</v>
      </c>
      <c r="I2508" s="4" t="s">
        <v>13</v>
      </c>
      <c r="J2508" s="4" t="s">
        <v>23</v>
      </c>
      <c r="K2508" s="4" t="s">
        <v>40</v>
      </c>
      <c r="L2508" s="9">
        <v>4</v>
      </c>
      <c r="M2508" s="6">
        <v>80.98</v>
      </c>
      <c r="N2508" s="7">
        <v>0.2</v>
      </c>
      <c r="O2508" s="6">
        <v>38.6</v>
      </c>
      <c r="P2508" s="6">
        <f t="shared" si="156"/>
        <v>259.13600000000002</v>
      </c>
      <c r="Q2508" s="6">
        <f t="shared" si="157"/>
        <v>154.4</v>
      </c>
      <c r="R2508" s="6">
        <f t="shared" si="158"/>
        <v>104.73600000000002</v>
      </c>
      <c r="S2508" s="8">
        <f t="shared" si="159"/>
        <v>0.40417387009138062</v>
      </c>
      <c r="T2508" s="5">
        <f>YEAR(SalesDataTable[[#This Row],[Order Date]])</f>
        <v>2026</v>
      </c>
    </row>
    <row r="2509" spans="1:20" ht="15.6">
      <c r="A2509" s="2">
        <v>2094</v>
      </c>
      <c r="B2509" s="3">
        <v>46358</v>
      </c>
      <c r="C2509" s="13">
        <f>YEAR(SalesDataTable[[#This Row],[Order Date]])</f>
        <v>2026</v>
      </c>
      <c r="D2509" s="4" t="str">
        <f>"Q"&amp;ROUNDUP(MONTH(SalesDataTable[[#This Row],[Order Date]])/3,0)</f>
        <v>Q4</v>
      </c>
      <c r="E2509" s="4" t="str">
        <f>TEXT(SalesDataTable[[#This Row],[Order Date]],"MMM")</f>
        <v>Dec</v>
      </c>
      <c r="F2509" s="4" t="s">
        <v>0</v>
      </c>
      <c r="G2509" s="4" t="s">
        <v>50</v>
      </c>
      <c r="H2509" s="4" t="s">
        <v>2</v>
      </c>
      <c r="I2509" s="4" t="s">
        <v>13</v>
      </c>
      <c r="J2509" s="4" t="s">
        <v>23</v>
      </c>
      <c r="K2509" s="4" t="s">
        <v>29</v>
      </c>
      <c r="L2509" s="9">
        <v>3</v>
      </c>
      <c r="M2509" s="6">
        <v>196.48</v>
      </c>
      <c r="N2509" s="7">
        <v>0.05</v>
      </c>
      <c r="O2509" s="6">
        <v>107.2</v>
      </c>
      <c r="P2509" s="6">
        <f t="shared" si="156"/>
        <v>559.96799999999996</v>
      </c>
      <c r="Q2509" s="6">
        <f t="shared" si="157"/>
        <v>321.60000000000002</v>
      </c>
      <c r="R2509" s="6">
        <f t="shared" si="158"/>
        <v>238.36799999999994</v>
      </c>
      <c r="S2509" s="8">
        <f t="shared" si="159"/>
        <v>0.42568146751242919</v>
      </c>
      <c r="T2509" s="5">
        <f>YEAR(SalesDataTable[[#This Row],[Order Date]])</f>
        <v>2026</v>
      </c>
    </row>
    <row r="2510" spans="1:20" ht="15.6">
      <c r="A2510" s="2">
        <v>2204</v>
      </c>
      <c r="B2510" s="3">
        <v>46358</v>
      </c>
      <c r="C2510" s="13">
        <f>YEAR(SalesDataTable[[#This Row],[Order Date]])</f>
        <v>2026</v>
      </c>
      <c r="D2510" s="4" t="str">
        <f>"Q"&amp;ROUNDUP(MONTH(SalesDataTable[[#This Row],[Order Date]])/3,0)</f>
        <v>Q4</v>
      </c>
      <c r="E2510" s="4" t="str">
        <f>TEXT(SalesDataTable[[#This Row],[Order Date]],"MMM")</f>
        <v>Dec</v>
      </c>
      <c r="F2510" s="4" t="s">
        <v>0</v>
      </c>
      <c r="G2510" s="4" t="s">
        <v>36</v>
      </c>
      <c r="H2510" s="4" t="s">
        <v>19</v>
      </c>
      <c r="I2510" s="4" t="s">
        <v>13</v>
      </c>
      <c r="J2510" s="4" t="s">
        <v>14</v>
      </c>
      <c r="K2510" s="4" t="s">
        <v>32</v>
      </c>
      <c r="L2510" s="9">
        <v>2</v>
      </c>
      <c r="M2510" s="6">
        <v>46.63</v>
      </c>
      <c r="N2510" s="7">
        <v>0</v>
      </c>
      <c r="O2510" s="6">
        <v>18.68</v>
      </c>
      <c r="P2510" s="6">
        <f t="shared" si="156"/>
        <v>93.26</v>
      </c>
      <c r="Q2510" s="6">
        <f t="shared" si="157"/>
        <v>37.36</v>
      </c>
      <c r="R2510" s="6">
        <f t="shared" si="158"/>
        <v>55.900000000000006</v>
      </c>
      <c r="S2510" s="8">
        <f t="shared" si="159"/>
        <v>0.59939952820072917</v>
      </c>
      <c r="T2510" s="5">
        <f>YEAR(SalesDataTable[[#This Row],[Order Date]])</f>
        <v>2026</v>
      </c>
    </row>
    <row r="2511" spans="1:20" ht="15.6">
      <c r="A2511" s="2">
        <v>3921</v>
      </c>
      <c r="B2511" s="3">
        <v>46358</v>
      </c>
      <c r="C2511" s="13">
        <f>YEAR(SalesDataTable[[#This Row],[Order Date]])</f>
        <v>2026</v>
      </c>
      <c r="D2511" s="4" t="str">
        <f>"Q"&amp;ROUNDUP(MONTH(SalesDataTable[[#This Row],[Order Date]])/3,0)</f>
        <v>Q4</v>
      </c>
      <c r="E2511" s="4" t="str">
        <f>TEXT(SalesDataTable[[#This Row],[Order Date]],"MMM")</f>
        <v>Dec</v>
      </c>
      <c r="F2511" s="4" t="s">
        <v>11</v>
      </c>
      <c r="G2511" s="4" t="s">
        <v>25</v>
      </c>
      <c r="H2511" s="4" t="s">
        <v>8</v>
      </c>
      <c r="I2511" s="4" t="s">
        <v>16</v>
      </c>
      <c r="J2511" s="4" t="s">
        <v>9</v>
      </c>
      <c r="K2511" s="4" t="s">
        <v>17</v>
      </c>
      <c r="L2511" s="9">
        <v>12</v>
      </c>
      <c r="M2511" s="6">
        <v>142.93</v>
      </c>
      <c r="N2511" s="7">
        <v>0.1</v>
      </c>
      <c r="O2511" s="6">
        <v>79.81</v>
      </c>
      <c r="P2511" s="6">
        <f t="shared" si="156"/>
        <v>1543.644</v>
      </c>
      <c r="Q2511" s="6">
        <f t="shared" si="157"/>
        <v>957.72</v>
      </c>
      <c r="R2511" s="6">
        <f t="shared" si="158"/>
        <v>585.92399999999998</v>
      </c>
      <c r="S2511" s="8">
        <f t="shared" si="159"/>
        <v>0.37957197384889263</v>
      </c>
      <c r="T2511" s="5">
        <f>YEAR(SalesDataTable[[#This Row],[Order Date]])</f>
        <v>2026</v>
      </c>
    </row>
    <row r="2512" spans="1:20" ht="15.6">
      <c r="A2512" s="2">
        <v>3999</v>
      </c>
      <c r="B2512" s="3">
        <v>46358</v>
      </c>
      <c r="C2512" s="13">
        <f>YEAR(SalesDataTable[[#This Row],[Order Date]])</f>
        <v>2026</v>
      </c>
      <c r="D2512" s="4" t="str">
        <f>"Q"&amp;ROUNDUP(MONTH(SalesDataTable[[#This Row],[Order Date]])/3,0)</f>
        <v>Q4</v>
      </c>
      <c r="E2512" s="4" t="str">
        <f>TEXT(SalesDataTable[[#This Row],[Order Date]],"MMM")</f>
        <v>Dec</v>
      </c>
      <c r="F2512" s="4" t="s">
        <v>6</v>
      </c>
      <c r="G2512" s="4" t="s">
        <v>43</v>
      </c>
      <c r="H2512" s="4" t="s">
        <v>19</v>
      </c>
      <c r="I2512" s="4" t="s">
        <v>3</v>
      </c>
      <c r="J2512" s="4" t="s">
        <v>9</v>
      </c>
      <c r="K2512" s="4" t="s">
        <v>37</v>
      </c>
      <c r="L2512" s="9">
        <v>2</v>
      </c>
      <c r="M2512" s="6">
        <v>153.97</v>
      </c>
      <c r="N2512" s="7">
        <v>0</v>
      </c>
      <c r="O2512" s="6">
        <v>79.45</v>
      </c>
      <c r="P2512" s="6">
        <f t="shared" si="156"/>
        <v>307.94</v>
      </c>
      <c r="Q2512" s="6">
        <f t="shared" si="157"/>
        <v>158.9</v>
      </c>
      <c r="R2512" s="6">
        <f t="shared" si="158"/>
        <v>149.04</v>
      </c>
      <c r="S2512" s="8">
        <f t="shared" si="159"/>
        <v>0.48399038773787101</v>
      </c>
      <c r="T2512" s="5">
        <f>YEAR(SalesDataTable[[#This Row],[Order Date]])</f>
        <v>2026</v>
      </c>
    </row>
    <row r="2513" spans="1:20" ht="15.6">
      <c r="A2513" s="2">
        <v>4546</v>
      </c>
      <c r="B2513" s="3">
        <v>46358</v>
      </c>
      <c r="C2513" s="13">
        <f>YEAR(SalesDataTable[[#This Row],[Order Date]])</f>
        <v>2026</v>
      </c>
      <c r="D2513" s="4" t="str">
        <f>"Q"&amp;ROUNDUP(MONTH(SalesDataTable[[#This Row],[Order Date]])/3,0)</f>
        <v>Q4</v>
      </c>
      <c r="E2513" s="4" t="str">
        <f>TEXT(SalesDataTable[[#This Row],[Order Date]],"MMM")</f>
        <v>Dec</v>
      </c>
      <c r="F2513" s="4" t="s">
        <v>20</v>
      </c>
      <c r="G2513" s="4" t="s">
        <v>47</v>
      </c>
      <c r="H2513" s="4" t="s">
        <v>2</v>
      </c>
      <c r="I2513" s="4" t="s">
        <v>3</v>
      </c>
      <c r="J2513" s="4" t="s">
        <v>23</v>
      </c>
      <c r="K2513" s="4" t="s">
        <v>24</v>
      </c>
      <c r="L2513" s="9">
        <v>1</v>
      </c>
      <c r="M2513" s="6">
        <v>344.63</v>
      </c>
      <c r="N2513" s="7">
        <v>0.05</v>
      </c>
      <c r="O2513" s="6">
        <v>189.22</v>
      </c>
      <c r="P2513" s="6">
        <f t="shared" si="156"/>
        <v>327.39849999999996</v>
      </c>
      <c r="Q2513" s="6">
        <f t="shared" si="157"/>
        <v>189.22</v>
      </c>
      <c r="R2513" s="6">
        <f t="shared" si="158"/>
        <v>138.17849999999996</v>
      </c>
      <c r="S2513" s="8">
        <f t="shared" si="159"/>
        <v>0.42204988721695419</v>
      </c>
      <c r="T2513" s="5">
        <f>YEAR(SalesDataTable[[#This Row],[Order Date]])</f>
        <v>2026</v>
      </c>
    </row>
    <row r="2514" spans="1:20" ht="15.6">
      <c r="A2514" s="2">
        <v>158</v>
      </c>
      <c r="B2514" s="3">
        <v>46359</v>
      </c>
      <c r="C2514" s="13">
        <f>YEAR(SalesDataTable[[#This Row],[Order Date]])</f>
        <v>2026</v>
      </c>
      <c r="D2514" s="4" t="str">
        <f>"Q"&amp;ROUNDUP(MONTH(SalesDataTable[[#This Row],[Order Date]])/3,0)</f>
        <v>Q4</v>
      </c>
      <c r="E2514" s="4" t="str">
        <f>TEXT(SalesDataTable[[#This Row],[Order Date]],"MMM")</f>
        <v>Dec</v>
      </c>
      <c r="F2514" s="4" t="s">
        <v>20</v>
      </c>
      <c r="G2514" s="4" t="s">
        <v>47</v>
      </c>
      <c r="H2514" s="4" t="s">
        <v>2</v>
      </c>
      <c r="I2514" s="4" t="s">
        <v>13</v>
      </c>
      <c r="J2514" s="4" t="s">
        <v>14</v>
      </c>
      <c r="K2514" s="4" t="s">
        <v>32</v>
      </c>
      <c r="L2514" s="9">
        <v>2</v>
      </c>
      <c r="M2514" s="6">
        <v>46.51</v>
      </c>
      <c r="N2514" s="7">
        <v>0.05</v>
      </c>
      <c r="O2514" s="6">
        <v>18.73</v>
      </c>
      <c r="P2514" s="6">
        <f t="shared" si="156"/>
        <v>88.368999999999986</v>
      </c>
      <c r="Q2514" s="6">
        <f t="shared" si="157"/>
        <v>37.46</v>
      </c>
      <c r="R2514" s="6">
        <f t="shared" si="158"/>
        <v>50.908999999999985</v>
      </c>
      <c r="S2514" s="8">
        <f t="shared" si="159"/>
        <v>0.57609568966492763</v>
      </c>
      <c r="T2514" s="5">
        <f>YEAR(SalesDataTable[[#This Row],[Order Date]])</f>
        <v>2026</v>
      </c>
    </row>
    <row r="2515" spans="1:20" ht="15.6">
      <c r="A2515" s="2">
        <v>1972</v>
      </c>
      <c r="B2515" s="3">
        <v>46359</v>
      </c>
      <c r="C2515" s="13">
        <f>YEAR(SalesDataTable[[#This Row],[Order Date]])</f>
        <v>2026</v>
      </c>
      <c r="D2515" s="4" t="str">
        <f>"Q"&amp;ROUNDUP(MONTH(SalesDataTable[[#This Row],[Order Date]])/3,0)</f>
        <v>Q4</v>
      </c>
      <c r="E2515" s="4" t="str">
        <f>TEXT(SalesDataTable[[#This Row],[Order Date]],"MMM")</f>
        <v>Dec</v>
      </c>
      <c r="F2515" s="4" t="s">
        <v>0</v>
      </c>
      <c r="G2515" s="4" t="s">
        <v>36</v>
      </c>
      <c r="H2515" s="4" t="s">
        <v>8</v>
      </c>
      <c r="I2515" s="4" t="s">
        <v>16</v>
      </c>
      <c r="J2515" s="4" t="s">
        <v>4</v>
      </c>
      <c r="K2515" s="4" t="s">
        <v>5</v>
      </c>
      <c r="L2515" s="9">
        <v>6</v>
      </c>
      <c r="M2515" s="6">
        <v>80.17</v>
      </c>
      <c r="N2515" s="7">
        <v>0.1</v>
      </c>
      <c r="O2515" s="6">
        <v>42.67</v>
      </c>
      <c r="P2515" s="6">
        <f t="shared" si="156"/>
        <v>432.91800000000001</v>
      </c>
      <c r="Q2515" s="6">
        <f t="shared" si="157"/>
        <v>256.02</v>
      </c>
      <c r="R2515" s="6">
        <f t="shared" si="158"/>
        <v>176.89800000000002</v>
      </c>
      <c r="S2515" s="8">
        <f t="shared" si="159"/>
        <v>0.40861779828974543</v>
      </c>
      <c r="T2515" s="5">
        <f>YEAR(SalesDataTable[[#This Row],[Order Date]])</f>
        <v>2026</v>
      </c>
    </row>
    <row r="2516" spans="1:20" ht="15.6">
      <c r="A2516" s="2">
        <v>3196</v>
      </c>
      <c r="B2516" s="3">
        <v>46359</v>
      </c>
      <c r="C2516" s="13">
        <f>YEAR(SalesDataTable[[#This Row],[Order Date]])</f>
        <v>2026</v>
      </c>
      <c r="D2516" s="4" t="str">
        <f>"Q"&amp;ROUNDUP(MONTH(SalesDataTable[[#This Row],[Order Date]])/3,0)</f>
        <v>Q4</v>
      </c>
      <c r="E2516" s="4" t="str">
        <f>TEXT(SalesDataTable[[#This Row],[Order Date]],"MMM")</f>
        <v>Dec</v>
      </c>
      <c r="F2516" s="4" t="s">
        <v>20</v>
      </c>
      <c r="G2516" s="4" t="s">
        <v>47</v>
      </c>
      <c r="H2516" s="4" t="s">
        <v>2</v>
      </c>
      <c r="I2516" s="4" t="s">
        <v>13</v>
      </c>
      <c r="J2516" s="4" t="s">
        <v>23</v>
      </c>
      <c r="K2516" s="4" t="s">
        <v>51</v>
      </c>
      <c r="L2516" s="9">
        <v>2</v>
      </c>
      <c r="M2516" s="6">
        <v>124.62</v>
      </c>
      <c r="N2516" s="7">
        <v>0.1</v>
      </c>
      <c r="O2516" s="6">
        <v>58.91</v>
      </c>
      <c r="P2516" s="6">
        <f t="shared" si="156"/>
        <v>224.316</v>
      </c>
      <c r="Q2516" s="6">
        <f t="shared" si="157"/>
        <v>117.82</v>
      </c>
      <c r="R2516" s="6">
        <f t="shared" si="158"/>
        <v>106.49600000000001</v>
      </c>
      <c r="S2516" s="8">
        <f t="shared" si="159"/>
        <v>0.47475882237557737</v>
      </c>
      <c r="T2516" s="5">
        <f>YEAR(SalesDataTable[[#This Row],[Order Date]])</f>
        <v>2026</v>
      </c>
    </row>
    <row r="2517" spans="1:20" ht="15.6">
      <c r="A2517" s="2">
        <v>3722</v>
      </c>
      <c r="B2517" s="3">
        <v>46359</v>
      </c>
      <c r="C2517" s="13">
        <f>YEAR(SalesDataTable[[#This Row],[Order Date]])</f>
        <v>2026</v>
      </c>
      <c r="D2517" s="4" t="str">
        <f>"Q"&amp;ROUNDUP(MONTH(SalesDataTable[[#This Row],[Order Date]])/3,0)</f>
        <v>Q4</v>
      </c>
      <c r="E2517" s="4" t="str">
        <f>TEXT(SalesDataTable[[#This Row],[Order Date]],"MMM")</f>
        <v>Dec</v>
      </c>
      <c r="F2517" s="4" t="s">
        <v>11</v>
      </c>
      <c r="G2517" s="4" t="s">
        <v>18</v>
      </c>
      <c r="H2517" s="4" t="s">
        <v>2</v>
      </c>
      <c r="I2517" s="4" t="s">
        <v>3</v>
      </c>
      <c r="J2517" s="4" t="s">
        <v>9</v>
      </c>
      <c r="K2517" s="4" t="s">
        <v>17</v>
      </c>
      <c r="L2517" s="9">
        <v>1</v>
      </c>
      <c r="M2517" s="6">
        <v>144.78</v>
      </c>
      <c r="N2517" s="7">
        <v>0.15</v>
      </c>
      <c r="O2517" s="6">
        <v>81.53</v>
      </c>
      <c r="P2517" s="6">
        <f t="shared" si="156"/>
        <v>123.063</v>
      </c>
      <c r="Q2517" s="6">
        <f t="shared" si="157"/>
        <v>81.53</v>
      </c>
      <c r="R2517" s="6">
        <f t="shared" si="158"/>
        <v>41.533000000000001</v>
      </c>
      <c r="S2517" s="8">
        <f t="shared" si="159"/>
        <v>0.33749380398657597</v>
      </c>
      <c r="T2517" s="5">
        <f>YEAR(SalesDataTable[[#This Row],[Order Date]])</f>
        <v>2026</v>
      </c>
    </row>
    <row r="2518" spans="1:20" ht="15.6">
      <c r="A2518" s="2">
        <v>4201</v>
      </c>
      <c r="B2518" s="3">
        <v>46359</v>
      </c>
      <c r="C2518" s="13">
        <f>YEAR(SalesDataTable[[#This Row],[Order Date]])</f>
        <v>2026</v>
      </c>
      <c r="D2518" s="4" t="str">
        <f>"Q"&amp;ROUNDUP(MONTH(SalesDataTable[[#This Row],[Order Date]])/3,0)</f>
        <v>Q4</v>
      </c>
      <c r="E2518" s="4" t="str">
        <f>TEXT(SalesDataTable[[#This Row],[Order Date]],"MMM")</f>
        <v>Dec</v>
      </c>
      <c r="F2518" s="4" t="s">
        <v>20</v>
      </c>
      <c r="G2518" s="4" t="s">
        <v>31</v>
      </c>
      <c r="H2518" s="4" t="s">
        <v>2</v>
      </c>
      <c r="I2518" s="4" t="s">
        <v>16</v>
      </c>
      <c r="J2518" s="4" t="s">
        <v>14</v>
      </c>
      <c r="K2518" s="4" t="s">
        <v>44</v>
      </c>
      <c r="L2518" s="9">
        <v>1</v>
      </c>
      <c r="M2518" s="6">
        <v>133.80000000000001</v>
      </c>
      <c r="N2518" s="7">
        <v>0</v>
      </c>
      <c r="O2518" s="6">
        <v>66.349999999999994</v>
      </c>
      <c r="P2518" s="6">
        <f t="shared" si="156"/>
        <v>133.80000000000001</v>
      </c>
      <c r="Q2518" s="6">
        <f t="shared" si="157"/>
        <v>66.349999999999994</v>
      </c>
      <c r="R2518" s="6">
        <f t="shared" si="158"/>
        <v>67.450000000000017</v>
      </c>
      <c r="S2518" s="8">
        <f t="shared" si="159"/>
        <v>0.50411061285500758</v>
      </c>
      <c r="T2518" s="5">
        <f>YEAR(SalesDataTable[[#This Row],[Order Date]])</f>
        <v>2026</v>
      </c>
    </row>
    <row r="2519" spans="1:20" ht="15.6">
      <c r="A2519" s="2">
        <v>4498</v>
      </c>
      <c r="B2519" s="3">
        <v>46359</v>
      </c>
      <c r="C2519" s="13">
        <f>YEAR(SalesDataTable[[#This Row],[Order Date]])</f>
        <v>2026</v>
      </c>
      <c r="D2519" s="4" t="str">
        <f>"Q"&amp;ROUNDUP(MONTH(SalesDataTable[[#This Row],[Order Date]])/3,0)</f>
        <v>Q4</v>
      </c>
      <c r="E2519" s="4" t="str">
        <f>TEXT(SalesDataTable[[#This Row],[Order Date]],"MMM")</f>
        <v>Dec</v>
      </c>
      <c r="F2519" s="4" t="s">
        <v>20</v>
      </c>
      <c r="G2519" s="4" t="s">
        <v>31</v>
      </c>
      <c r="H2519" s="4" t="s">
        <v>19</v>
      </c>
      <c r="I2519" s="4" t="s">
        <v>13</v>
      </c>
      <c r="J2519" s="4" t="s">
        <v>23</v>
      </c>
      <c r="K2519" s="4" t="s">
        <v>51</v>
      </c>
      <c r="L2519" s="9">
        <v>1</v>
      </c>
      <c r="M2519" s="6">
        <v>124.93</v>
      </c>
      <c r="N2519" s="7">
        <v>0</v>
      </c>
      <c r="O2519" s="6">
        <v>59.41</v>
      </c>
      <c r="P2519" s="6">
        <f t="shared" si="156"/>
        <v>124.93</v>
      </c>
      <c r="Q2519" s="6">
        <f t="shared" si="157"/>
        <v>59.41</v>
      </c>
      <c r="R2519" s="6">
        <f t="shared" si="158"/>
        <v>65.52000000000001</v>
      </c>
      <c r="S2519" s="8">
        <f t="shared" si="159"/>
        <v>0.52445369406867848</v>
      </c>
      <c r="T2519" s="5">
        <f>YEAR(SalesDataTable[[#This Row],[Order Date]])</f>
        <v>2026</v>
      </c>
    </row>
    <row r="2520" spans="1:20" ht="15.6">
      <c r="A2520" s="2">
        <v>4791</v>
      </c>
      <c r="B2520" s="3">
        <v>46359</v>
      </c>
      <c r="C2520" s="13">
        <f>YEAR(SalesDataTable[[#This Row],[Order Date]])</f>
        <v>2026</v>
      </c>
      <c r="D2520" s="4" t="str">
        <f>"Q"&amp;ROUNDUP(MONTH(SalesDataTable[[#This Row],[Order Date]])/3,0)</f>
        <v>Q4</v>
      </c>
      <c r="E2520" s="4" t="str">
        <f>TEXT(SalesDataTable[[#This Row],[Order Date]],"MMM")</f>
        <v>Dec</v>
      </c>
      <c r="F2520" s="4" t="s">
        <v>6</v>
      </c>
      <c r="G2520" s="4" t="s">
        <v>43</v>
      </c>
      <c r="H2520" s="4" t="s">
        <v>2</v>
      </c>
      <c r="I2520" s="4" t="s">
        <v>13</v>
      </c>
      <c r="J2520" s="4" t="s">
        <v>9</v>
      </c>
      <c r="K2520" s="4" t="s">
        <v>46</v>
      </c>
      <c r="L2520" s="9">
        <v>2</v>
      </c>
      <c r="M2520" s="6">
        <v>70.59</v>
      </c>
      <c r="N2520" s="7">
        <v>0.1</v>
      </c>
      <c r="O2520" s="6">
        <v>32.68</v>
      </c>
      <c r="P2520" s="6">
        <f t="shared" si="156"/>
        <v>127.06200000000001</v>
      </c>
      <c r="Q2520" s="6">
        <f t="shared" si="157"/>
        <v>65.36</v>
      </c>
      <c r="R2520" s="6">
        <f t="shared" si="158"/>
        <v>61.702000000000012</v>
      </c>
      <c r="S2520" s="8">
        <f t="shared" si="159"/>
        <v>0.48560545245628123</v>
      </c>
      <c r="T2520" s="5">
        <f>YEAR(SalesDataTable[[#This Row],[Order Date]])</f>
        <v>2026</v>
      </c>
    </row>
    <row r="2521" spans="1:20" ht="15.6">
      <c r="A2521" s="2">
        <v>614</v>
      </c>
      <c r="B2521" s="3">
        <v>46360</v>
      </c>
      <c r="C2521" s="13">
        <f>YEAR(SalesDataTable[[#This Row],[Order Date]])</f>
        <v>2026</v>
      </c>
      <c r="D2521" s="4" t="str">
        <f>"Q"&amp;ROUNDUP(MONTH(SalesDataTable[[#This Row],[Order Date]])/3,0)</f>
        <v>Q4</v>
      </c>
      <c r="E2521" s="4" t="str">
        <f>TEXT(SalesDataTable[[#This Row],[Order Date]],"MMM")</f>
        <v>Dec</v>
      </c>
      <c r="F2521" s="4" t="s">
        <v>20</v>
      </c>
      <c r="G2521" s="4" t="s">
        <v>31</v>
      </c>
      <c r="H2521" s="4" t="s">
        <v>2</v>
      </c>
      <c r="I2521" s="4" t="s">
        <v>3</v>
      </c>
      <c r="J2521" s="4" t="s">
        <v>9</v>
      </c>
      <c r="K2521" s="4" t="s">
        <v>37</v>
      </c>
      <c r="L2521" s="9">
        <v>2</v>
      </c>
      <c r="M2521" s="6">
        <v>151.05000000000001</v>
      </c>
      <c r="N2521" s="7">
        <v>0.15</v>
      </c>
      <c r="O2521" s="6">
        <v>80.36</v>
      </c>
      <c r="P2521" s="6">
        <f t="shared" si="156"/>
        <v>256.78500000000003</v>
      </c>
      <c r="Q2521" s="6">
        <f t="shared" si="157"/>
        <v>160.72</v>
      </c>
      <c r="R2521" s="6">
        <f t="shared" si="158"/>
        <v>96.065000000000026</v>
      </c>
      <c r="S2521" s="8">
        <f t="shared" si="159"/>
        <v>0.37410674299511271</v>
      </c>
      <c r="T2521" s="5">
        <f>YEAR(SalesDataTable[[#This Row],[Order Date]])</f>
        <v>2026</v>
      </c>
    </row>
    <row r="2522" spans="1:20" ht="15.6">
      <c r="A2522" s="2">
        <v>2301</v>
      </c>
      <c r="B2522" s="3">
        <v>46360</v>
      </c>
      <c r="C2522" s="13">
        <f>YEAR(SalesDataTable[[#This Row],[Order Date]])</f>
        <v>2026</v>
      </c>
      <c r="D2522" s="4" t="str">
        <f>"Q"&amp;ROUNDUP(MONTH(SalesDataTable[[#This Row],[Order Date]])/3,0)</f>
        <v>Q4</v>
      </c>
      <c r="E2522" s="4" t="str">
        <f>TEXT(SalesDataTable[[#This Row],[Order Date]],"MMM")</f>
        <v>Dec</v>
      </c>
      <c r="F2522" s="4" t="s">
        <v>20</v>
      </c>
      <c r="G2522" s="4" t="s">
        <v>31</v>
      </c>
      <c r="H2522" s="4" t="s">
        <v>2</v>
      </c>
      <c r="I2522" s="4" t="s">
        <v>3</v>
      </c>
      <c r="J2522" s="4" t="s">
        <v>23</v>
      </c>
      <c r="K2522" s="4" t="s">
        <v>51</v>
      </c>
      <c r="L2522" s="9">
        <v>2</v>
      </c>
      <c r="M2522" s="6">
        <v>120.37</v>
      </c>
      <c r="N2522" s="7">
        <v>0.2</v>
      </c>
      <c r="O2522" s="6">
        <v>59.39</v>
      </c>
      <c r="P2522" s="6">
        <f t="shared" si="156"/>
        <v>192.59200000000001</v>
      </c>
      <c r="Q2522" s="6">
        <f t="shared" si="157"/>
        <v>118.78</v>
      </c>
      <c r="R2522" s="6">
        <f t="shared" si="158"/>
        <v>73.812000000000012</v>
      </c>
      <c r="S2522" s="8">
        <f t="shared" si="159"/>
        <v>0.3832557946332143</v>
      </c>
      <c r="T2522" s="5">
        <f>YEAR(SalesDataTable[[#This Row],[Order Date]])</f>
        <v>2026</v>
      </c>
    </row>
    <row r="2523" spans="1:20" ht="15.6">
      <c r="A2523" s="2">
        <v>4430</v>
      </c>
      <c r="B2523" s="3">
        <v>46360</v>
      </c>
      <c r="C2523" s="13">
        <f>YEAR(SalesDataTable[[#This Row],[Order Date]])</f>
        <v>2026</v>
      </c>
      <c r="D2523" s="4" t="str">
        <f>"Q"&amp;ROUNDUP(MONTH(SalesDataTable[[#This Row],[Order Date]])/3,0)</f>
        <v>Q4</v>
      </c>
      <c r="E2523" s="4" t="str">
        <f>TEXT(SalesDataTable[[#This Row],[Order Date]],"MMM")</f>
        <v>Dec</v>
      </c>
      <c r="F2523" s="4" t="s">
        <v>6</v>
      </c>
      <c r="G2523" s="4" t="s">
        <v>7</v>
      </c>
      <c r="H2523" s="4" t="s">
        <v>2</v>
      </c>
      <c r="I2523" s="4" t="s">
        <v>3</v>
      </c>
      <c r="J2523" s="4" t="s">
        <v>23</v>
      </c>
      <c r="K2523" s="4" t="s">
        <v>29</v>
      </c>
      <c r="L2523" s="9">
        <v>3</v>
      </c>
      <c r="M2523" s="6">
        <v>193.8</v>
      </c>
      <c r="N2523" s="7">
        <v>0</v>
      </c>
      <c r="O2523" s="6">
        <v>104.55</v>
      </c>
      <c r="P2523" s="6">
        <f t="shared" si="156"/>
        <v>581.40000000000009</v>
      </c>
      <c r="Q2523" s="6">
        <f t="shared" si="157"/>
        <v>313.64999999999998</v>
      </c>
      <c r="R2523" s="6">
        <f t="shared" si="158"/>
        <v>267.75000000000011</v>
      </c>
      <c r="S2523" s="8">
        <f t="shared" si="159"/>
        <v>0.46052631578947378</v>
      </c>
      <c r="T2523" s="5">
        <f>YEAR(SalesDataTable[[#This Row],[Order Date]])</f>
        <v>2026</v>
      </c>
    </row>
    <row r="2524" spans="1:20" ht="15.6">
      <c r="A2524" s="2">
        <v>318</v>
      </c>
      <c r="B2524" s="3">
        <v>46361</v>
      </c>
      <c r="C2524" s="13">
        <f>YEAR(SalesDataTable[[#This Row],[Order Date]])</f>
        <v>2026</v>
      </c>
      <c r="D2524" s="4" t="str">
        <f>"Q"&amp;ROUNDUP(MONTH(SalesDataTable[[#This Row],[Order Date]])/3,0)</f>
        <v>Q4</v>
      </c>
      <c r="E2524" s="4" t="str">
        <f>TEXT(SalesDataTable[[#This Row],[Order Date]],"MMM")</f>
        <v>Dec</v>
      </c>
      <c r="F2524" s="4" t="s">
        <v>20</v>
      </c>
      <c r="G2524" s="4" t="s">
        <v>47</v>
      </c>
      <c r="H2524" s="4" t="s">
        <v>2</v>
      </c>
      <c r="I2524" s="4" t="s">
        <v>16</v>
      </c>
      <c r="J2524" s="4" t="s">
        <v>9</v>
      </c>
      <c r="K2524" s="4" t="s">
        <v>17</v>
      </c>
      <c r="L2524" s="9">
        <v>1</v>
      </c>
      <c r="M2524" s="6">
        <v>146.08000000000001</v>
      </c>
      <c r="N2524" s="7">
        <v>0.1</v>
      </c>
      <c r="O2524" s="6">
        <v>81.540000000000006</v>
      </c>
      <c r="P2524" s="6">
        <f t="shared" si="156"/>
        <v>131.47200000000001</v>
      </c>
      <c r="Q2524" s="6">
        <f t="shared" si="157"/>
        <v>81.540000000000006</v>
      </c>
      <c r="R2524" s="6">
        <f t="shared" si="158"/>
        <v>49.932000000000002</v>
      </c>
      <c r="S2524" s="8">
        <f t="shared" si="159"/>
        <v>0.37979189485213583</v>
      </c>
      <c r="T2524" s="5">
        <f>YEAR(SalesDataTable[[#This Row],[Order Date]])</f>
        <v>2026</v>
      </c>
    </row>
    <row r="2525" spans="1:20" ht="15.6">
      <c r="A2525" s="2">
        <v>782</v>
      </c>
      <c r="B2525" s="3">
        <v>46361</v>
      </c>
      <c r="C2525" s="13">
        <f>YEAR(SalesDataTable[[#This Row],[Order Date]])</f>
        <v>2026</v>
      </c>
      <c r="D2525" s="4" t="str">
        <f>"Q"&amp;ROUNDUP(MONTH(SalesDataTable[[#This Row],[Order Date]])/3,0)</f>
        <v>Q4</v>
      </c>
      <c r="E2525" s="4" t="str">
        <f>TEXT(SalesDataTable[[#This Row],[Order Date]],"MMM")</f>
        <v>Dec</v>
      </c>
      <c r="F2525" s="4" t="s">
        <v>20</v>
      </c>
      <c r="G2525" s="4" t="s">
        <v>31</v>
      </c>
      <c r="H2525" s="4" t="s">
        <v>8</v>
      </c>
      <c r="I2525" s="4" t="s">
        <v>16</v>
      </c>
      <c r="J2525" s="4" t="s">
        <v>4</v>
      </c>
      <c r="K2525" s="4" t="s">
        <v>30</v>
      </c>
      <c r="L2525" s="9">
        <v>4</v>
      </c>
      <c r="M2525" s="6">
        <v>101.17</v>
      </c>
      <c r="N2525" s="7">
        <v>0.15</v>
      </c>
      <c r="O2525" s="6">
        <v>50.48</v>
      </c>
      <c r="P2525" s="6">
        <f t="shared" si="156"/>
        <v>343.97800000000001</v>
      </c>
      <c r="Q2525" s="6">
        <f t="shared" si="157"/>
        <v>201.92</v>
      </c>
      <c r="R2525" s="6">
        <f t="shared" si="158"/>
        <v>142.05800000000002</v>
      </c>
      <c r="S2525" s="8">
        <f t="shared" si="159"/>
        <v>0.41298571420265257</v>
      </c>
      <c r="T2525" s="5">
        <f>YEAR(SalesDataTable[[#This Row],[Order Date]])</f>
        <v>2026</v>
      </c>
    </row>
    <row r="2526" spans="1:20" ht="15.6">
      <c r="A2526" s="2">
        <v>1402</v>
      </c>
      <c r="B2526" s="3">
        <v>46361</v>
      </c>
      <c r="C2526" s="13">
        <f>YEAR(SalesDataTable[[#This Row],[Order Date]])</f>
        <v>2026</v>
      </c>
      <c r="D2526" s="4" t="str">
        <f>"Q"&amp;ROUNDUP(MONTH(SalesDataTable[[#This Row],[Order Date]])/3,0)</f>
        <v>Q4</v>
      </c>
      <c r="E2526" s="4" t="str">
        <f>TEXT(SalesDataTable[[#This Row],[Order Date]],"MMM")</f>
        <v>Dec</v>
      </c>
      <c r="F2526" s="4" t="s">
        <v>6</v>
      </c>
      <c r="G2526" s="4" t="s">
        <v>27</v>
      </c>
      <c r="H2526" s="4" t="s">
        <v>19</v>
      </c>
      <c r="I2526" s="4" t="s">
        <v>13</v>
      </c>
      <c r="J2526" s="4" t="s">
        <v>23</v>
      </c>
      <c r="K2526" s="4" t="s">
        <v>51</v>
      </c>
      <c r="L2526" s="9">
        <v>2</v>
      </c>
      <c r="M2526" s="6">
        <v>121.64</v>
      </c>
      <c r="N2526" s="7">
        <v>0</v>
      </c>
      <c r="O2526" s="6">
        <v>61.94</v>
      </c>
      <c r="P2526" s="6">
        <f t="shared" si="156"/>
        <v>243.28</v>
      </c>
      <c r="Q2526" s="6">
        <f t="shared" si="157"/>
        <v>123.88</v>
      </c>
      <c r="R2526" s="6">
        <f t="shared" si="158"/>
        <v>119.4</v>
      </c>
      <c r="S2526" s="8">
        <f t="shared" si="159"/>
        <v>0.49079250246629402</v>
      </c>
      <c r="T2526" s="5">
        <f>YEAR(SalesDataTable[[#This Row],[Order Date]])</f>
        <v>2026</v>
      </c>
    </row>
    <row r="2527" spans="1:20" ht="15.6">
      <c r="A2527" s="2">
        <v>1824</v>
      </c>
      <c r="B2527" s="3">
        <v>46361</v>
      </c>
      <c r="C2527" s="13">
        <f>YEAR(SalesDataTable[[#This Row],[Order Date]])</f>
        <v>2026</v>
      </c>
      <c r="D2527" s="4" t="str">
        <f>"Q"&amp;ROUNDUP(MONTH(SalesDataTable[[#This Row],[Order Date]])/3,0)</f>
        <v>Q4</v>
      </c>
      <c r="E2527" s="4" t="str">
        <f>TEXT(SalesDataTable[[#This Row],[Order Date]],"MMM")</f>
        <v>Dec</v>
      </c>
      <c r="F2527" s="4" t="s">
        <v>6</v>
      </c>
      <c r="G2527" s="4" t="s">
        <v>7</v>
      </c>
      <c r="H2527" s="4" t="s">
        <v>2</v>
      </c>
      <c r="I2527" s="4" t="s">
        <v>3</v>
      </c>
      <c r="J2527" s="4" t="s">
        <v>14</v>
      </c>
      <c r="K2527" s="4" t="s">
        <v>48</v>
      </c>
      <c r="L2527" s="9">
        <v>1</v>
      </c>
      <c r="M2527" s="6">
        <v>165.1</v>
      </c>
      <c r="N2527" s="7">
        <v>0.05</v>
      </c>
      <c r="O2527" s="6">
        <v>85.23</v>
      </c>
      <c r="P2527" s="6">
        <f t="shared" si="156"/>
        <v>156.845</v>
      </c>
      <c r="Q2527" s="6">
        <f t="shared" si="157"/>
        <v>85.23</v>
      </c>
      <c r="R2527" s="6">
        <f t="shared" si="158"/>
        <v>71.614999999999995</v>
      </c>
      <c r="S2527" s="8">
        <f t="shared" si="159"/>
        <v>0.45659727756702473</v>
      </c>
      <c r="T2527" s="5">
        <f>YEAR(SalesDataTable[[#This Row],[Order Date]])</f>
        <v>2026</v>
      </c>
    </row>
    <row r="2528" spans="1:20" ht="15.6">
      <c r="A2528" s="2">
        <v>2141</v>
      </c>
      <c r="B2528" s="3">
        <v>46361</v>
      </c>
      <c r="C2528" s="13">
        <f>YEAR(SalesDataTable[[#This Row],[Order Date]])</f>
        <v>2026</v>
      </c>
      <c r="D2528" s="4" t="str">
        <f>"Q"&amp;ROUNDUP(MONTH(SalesDataTable[[#This Row],[Order Date]])/3,0)</f>
        <v>Q4</v>
      </c>
      <c r="E2528" s="4" t="str">
        <f>TEXT(SalesDataTable[[#This Row],[Order Date]],"MMM")</f>
        <v>Dec</v>
      </c>
      <c r="F2528" s="4" t="s">
        <v>20</v>
      </c>
      <c r="G2528" s="4" t="s">
        <v>47</v>
      </c>
      <c r="H2528" s="4" t="s">
        <v>2</v>
      </c>
      <c r="I2528" s="4" t="s">
        <v>13</v>
      </c>
      <c r="J2528" s="4" t="s">
        <v>23</v>
      </c>
      <c r="K2528" s="4" t="s">
        <v>29</v>
      </c>
      <c r="L2528" s="9">
        <v>3</v>
      </c>
      <c r="M2528" s="6">
        <v>194.07</v>
      </c>
      <c r="N2528" s="7">
        <v>0.1</v>
      </c>
      <c r="O2528" s="6">
        <v>102.37</v>
      </c>
      <c r="P2528" s="6">
        <f t="shared" si="156"/>
        <v>523.98900000000003</v>
      </c>
      <c r="Q2528" s="6">
        <f t="shared" si="157"/>
        <v>307.11</v>
      </c>
      <c r="R2528" s="6">
        <f t="shared" si="158"/>
        <v>216.87900000000002</v>
      </c>
      <c r="S2528" s="8">
        <f t="shared" si="159"/>
        <v>0.4138999101126169</v>
      </c>
      <c r="T2528" s="5">
        <f>YEAR(SalesDataTable[[#This Row],[Order Date]])</f>
        <v>2026</v>
      </c>
    </row>
    <row r="2529" spans="1:20" ht="15.6">
      <c r="A2529" s="2">
        <v>3517</v>
      </c>
      <c r="B2529" s="3">
        <v>46361</v>
      </c>
      <c r="C2529" s="13">
        <f>YEAR(SalesDataTable[[#This Row],[Order Date]])</f>
        <v>2026</v>
      </c>
      <c r="D2529" s="4" t="str">
        <f>"Q"&amp;ROUNDUP(MONTH(SalesDataTable[[#This Row],[Order Date]])/3,0)</f>
        <v>Q4</v>
      </c>
      <c r="E2529" s="4" t="str">
        <f>TEXT(SalesDataTable[[#This Row],[Order Date]],"MMM")</f>
        <v>Dec</v>
      </c>
      <c r="F2529" s="4" t="s">
        <v>20</v>
      </c>
      <c r="G2529" s="4" t="s">
        <v>47</v>
      </c>
      <c r="H2529" s="4" t="s">
        <v>28</v>
      </c>
      <c r="I2529" s="4" t="s">
        <v>13</v>
      </c>
      <c r="J2529" s="4" t="s">
        <v>9</v>
      </c>
      <c r="K2529" s="4" t="s">
        <v>37</v>
      </c>
      <c r="L2529" s="9">
        <v>1</v>
      </c>
      <c r="M2529" s="6">
        <v>152.44</v>
      </c>
      <c r="N2529" s="7">
        <v>0.1</v>
      </c>
      <c r="O2529" s="6">
        <v>76.91</v>
      </c>
      <c r="P2529" s="6">
        <f t="shared" si="156"/>
        <v>137.196</v>
      </c>
      <c r="Q2529" s="6">
        <f t="shared" si="157"/>
        <v>76.91</v>
      </c>
      <c r="R2529" s="6">
        <f t="shared" si="158"/>
        <v>60.286000000000001</v>
      </c>
      <c r="S2529" s="8">
        <f t="shared" si="159"/>
        <v>0.43941514329863846</v>
      </c>
      <c r="T2529" s="5">
        <f>YEAR(SalesDataTable[[#This Row],[Order Date]])</f>
        <v>2026</v>
      </c>
    </row>
    <row r="2530" spans="1:20" ht="15.6">
      <c r="A2530" s="2">
        <v>4055</v>
      </c>
      <c r="B2530" s="3">
        <v>46361</v>
      </c>
      <c r="C2530" s="13">
        <f>YEAR(SalesDataTable[[#This Row],[Order Date]])</f>
        <v>2026</v>
      </c>
      <c r="D2530" s="4" t="str">
        <f>"Q"&amp;ROUNDUP(MONTH(SalesDataTable[[#This Row],[Order Date]])/3,0)</f>
        <v>Q4</v>
      </c>
      <c r="E2530" s="4" t="str">
        <f>TEXT(SalesDataTable[[#This Row],[Order Date]],"MMM")</f>
        <v>Dec</v>
      </c>
      <c r="F2530" s="4" t="s">
        <v>6</v>
      </c>
      <c r="G2530" s="4" t="s">
        <v>43</v>
      </c>
      <c r="H2530" s="4" t="s">
        <v>2</v>
      </c>
      <c r="I2530" s="4" t="s">
        <v>3</v>
      </c>
      <c r="J2530" s="4" t="s">
        <v>23</v>
      </c>
      <c r="K2530" s="4" t="s">
        <v>51</v>
      </c>
      <c r="L2530" s="9">
        <v>1</v>
      </c>
      <c r="M2530" s="6">
        <v>123.82</v>
      </c>
      <c r="N2530" s="7">
        <v>0.05</v>
      </c>
      <c r="O2530" s="6">
        <v>59.19</v>
      </c>
      <c r="P2530" s="6">
        <f t="shared" si="156"/>
        <v>117.62899999999999</v>
      </c>
      <c r="Q2530" s="6">
        <f t="shared" si="157"/>
        <v>59.19</v>
      </c>
      <c r="R2530" s="6">
        <f t="shared" si="158"/>
        <v>58.438999999999993</v>
      </c>
      <c r="S2530" s="8">
        <f t="shared" si="159"/>
        <v>0.49680775999115862</v>
      </c>
      <c r="T2530" s="5">
        <f>YEAR(SalesDataTable[[#This Row],[Order Date]])</f>
        <v>2026</v>
      </c>
    </row>
    <row r="2531" spans="1:20" ht="15.6">
      <c r="A2531" s="2">
        <v>4168</v>
      </c>
      <c r="B2531" s="3">
        <v>46361</v>
      </c>
      <c r="C2531" s="13">
        <f>YEAR(SalesDataTable[[#This Row],[Order Date]])</f>
        <v>2026</v>
      </c>
      <c r="D2531" s="4" t="str">
        <f>"Q"&amp;ROUNDUP(MONTH(SalesDataTable[[#This Row],[Order Date]])/3,0)</f>
        <v>Q4</v>
      </c>
      <c r="E2531" s="4" t="str">
        <f>TEXT(SalesDataTable[[#This Row],[Order Date]],"MMM")</f>
        <v>Dec</v>
      </c>
      <c r="F2531" s="4" t="s">
        <v>0</v>
      </c>
      <c r="G2531" s="4" t="s">
        <v>1</v>
      </c>
      <c r="H2531" s="4" t="s">
        <v>2</v>
      </c>
      <c r="I2531" s="4" t="s">
        <v>13</v>
      </c>
      <c r="J2531" s="4" t="s">
        <v>9</v>
      </c>
      <c r="K2531" s="4" t="s">
        <v>46</v>
      </c>
      <c r="L2531" s="9">
        <v>4</v>
      </c>
      <c r="M2531" s="6">
        <v>71.12</v>
      </c>
      <c r="N2531" s="7">
        <v>0.05</v>
      </c>
      <c r="O2531" s="6">
        <v>31.93</v>
      </c>
      <c r="P2531" s="6">
        <f t="shared" si="156"/>
        <v>270.25600000000003</v>
      </c>
      <c r="Q2531" s="6">
        <f t="shared" si="157"/>
        <v>127.72</v>
      </c>
      <c r="R2531" s="6">
        <f t="shared" si="158"/>
        <v>142.53600000000003</v>
      </c>
      <c r="S2531" s="8">
        <f t="shared" si="159"/>
        <v>0.52741104730329769</v>
      </c>
      <c r="T2531" s="5">
        <f>YEAR(SalesDataTable[[#This Row],[Order Date]])</f>
        <v>2026</v>
      </c>
    </row>
    <row r="2532" spans="1:20" ht="15.6">
      <c r="A2532" s="2">
        <v>4317</v>
      </c>
      <c r="B2532" s="3">
        <v>46361</v>
      </c>
      <c r="C2532" s="13">
        <f>YEAR(SalesDataTable[[#This Row],[Order Date]])</f>
        <v>2026</v>
      </c>
      <c r="D2532" s="4" t="str">
        <f>"Q"&amp;ROUNDUP(MONTH(SalesDataTable[[#This Row],[Order Date]])/3,0)</f>
        <v>Q4</v>
      </c>
      <c r="E2532" s="4" t="str">
        <f>TEXT(SalesDataTable[[#This Row],[Order Date]],"MMM")</f>
        <v>Dec</v>
      </c>
      <c r="F2532" s="4" t="s">
        <v>11</v>
      </c>
      <c r="G2532" s="4" t="s">
        <v>52</v>
      </c>
      <c r="H2532" s="4" t="s">
        <v>28</v>
      </c>
      <c r="I2532" s="4" t="s">
        <v>3</v>
      </c>
      <c r="J2532" s="4" t="s">
        <v>9</v>
      </c>
      <c r="K2532" s="4" t="s">
        <v>46</v>
      </c>
      <c r="L2532" s="9">
        <v>1</v>
      </c>
      <c r="M2532" s="6">
        <v>71.55</v>
      </c>
      <c r="N2532" s="7">
        <v>0.1</v>
      </c>
      <c r="O2532" s="6">
        <v>32.07</v>
      </c>
      <c r="P2532" s="6">
        <f t="shared" si="156"/>
        <v>64.394999999999996</v>
      </c>
      <c r="Q2532" s="6">
        <f t="shared" si="157"/>
        <v>32.07</v>
      </c>
      <c r="R2532" s="6">
        <f t="shared" si="158"/>
        <v>32.324999999999996</v>
      </c>
      <c r="S2532" s="8">
        <f t="shared" si="159"/>
        <v>0.50197996738877237</v>
      </c>
      <c r="T2532" s="5">
        <f>YEAR(SalesDataTable[[#This Row],[Order Date]])</f>
        <v>2026</v>
      </c>
    </row>
    <row r="2533" spans="1:20" ht="15.6">
      <c r="A2533" s="2">
        <v>4879</v>
      </c>
      <c r="B2533" s="3">
        <v>46361</v>
      </c>
      <c r="C2533" s="13">
        <f>YEAR(SalesDataTable[[#This Row],[Order Date]])</f>
        <v>2026</v>
      </c>
      <c r="D2533" s="4" t="str">
        <f>"Q"&amp;ROUNDUP(MONTH(SalesDataTable[[#This Row],[Order Date]])/3,0)</f>
        <v>Q4</v>
      </c>
      <c r="E2533" s="4" t="str">
        <f>TEXT(SalesDataTable[[#This Row],[Order Date]],"MMM")</f>
        <v>Dec</v>
      </c>
      <c r="F2533" s="4" t="s">
        <v>11</v>
      </c>
      <c r="G2533" s="4" t="s">
        <v>12</v>
      </c>
      <c r="H2533" s="4" t="s">
        <v>28</v>
      </c>
      <c r="I2533" s="4" t="s">
        <v>3</v>
      </c>
      <c r="J2533" s="4" t="s">
        <v>9</v>
      </c>
      <c r="K2533" s="4" t="s">
        <v>46</v>
      </c>
      <c r="L2533" s="9">
        <v>2</v>
      </c>
      <c r="M2533" s="6">
        <v>70.239999999999995</v>
      </c>
      <c r="N2533" s="7">
        <v>0.1</v>
      </c>
      <c r="O2533" s="6">
        <v>33.29</v>
      </c>
      <c r="P2533" s="6">
        <f t="shared" si="156"/>
        <v>126.43199999999999</v>
      </c>
      <c r="Q2533" s="6">
        <f t="shared" si="157"/>
        <v>66.58</v>
      </c>
      <c r="R2533" s="6">
        <f t="shared" si="158"/>
        <v>59.85199999999999</v>
      </c>
      <c r="S2533" s="8">
        <f t="shared" si="159"/>
        <v>0.47339281194634264</v>
      </c>
      <c r="T2533" s="5">
        <f>YEAR(SalesDataTable[[#This Row],[Order Date]])</f>
        <v>2026</v>
      </c>
    </row>
    <row r="2534" spans="1:20" ht="15.6">
      <c r="A2534" s="2">
        <v>467</v>
      </c>
      <c r="B2534" s="3">
        <v>46362</v>
      </c>
      <c r="C2534" s="13">
        <f>YEAR(SalesDataTable[[#This Row],[Order Date]])</f>
        <v>2026</v>
      </c>
      <c r="D2534" s="4" t="str">
        <f>"Q"&amp;ROUNDUP(MONTH(SalesDataTable[[#This Row],[Order Date]])/3,0)</f>
        <v>Q4</v>
      </c>
      <c r="E2534" s="4" t="str">
        <f>TEXT(SalesDataTable[[#This Row],[Order Date]],"MMM")</f>
        <v>Dec</v>
      </c>
      <c r="F2534" s="4" t="s">
        <v>0</v>
      </c>
      <c r="G2534" s="4" t="s">
        <v>1</v>
      </c>
      <c r="H2534" s="4" t="s">
        <v>28</v>
      </c>
      <c r="I2534" s="4" t="s">
        <v>3</v>
      </c>
      <c r="J2534" s="4" t="s">
        <v>4</v>
      </c>
      <c r="K2534" s="4" t="s">
        <v>22</v>
      </c>
      <c r="L2534" s="9">
        <v>2</v>
      </c>
      <c r="M2534" s="6">
        <v>50.68</v>
      </c>
      <c r="N2534" s="7">
        <v>0.15</v>
      </c>
      <c r="O2534" s="6">
        <v>22.41</v>
      </c>
      <c r="P2534" s="6">
        <f t="shared" si="156"/>
        <v>86.155999999999992</v>
      </c>
      <c r="Q2534" s="6">
        <f t="shared" si="157"/>
        <v>44.82</v>
      </c>
      <c r="R2534" s="6">
        <f t="shared" si="158"/>
        <v>41.335999999999991</v>
      </c>
      <c r="S2534" s="8">
        <f t="shared" si="159"/>
        <v>0.47978086262129155</v>
      </c>
      <c r="T2534" s="5">
        <f>YEAR(SalesDataTable[[#This Row],[Order Date]])</f>
        <v>2026</v>
      </c>
    </row>
    <row r="2535" spans="1:20" ht="15.6">
      <c r="A2535" s="2">
        <v>825</v>
      </c>
      <c r="B2535" s="3">
        <v>46362</v>
      </c>
      <c r="C2535" s="13">
        <f>YEAR(SalesDataTable[[#This Row],[Order Date]])</f>
        <v>2026</v>
      </c>
      <c r="D2535" s="4" t="str">
        <f>"Q"&amp;ROUNDUP(MONTH(SalesDataTable[[#This Row],[Order Date]])/3,0)</f>
        <v>Q4</v>
      </c>
      <c r="E2535" s="4" t="str">
        <f>TEXT(SalesDataTable[[#This Row],[Order Date]],"MMM")</f>
        <v>Dec</v>
      </c>
      <c r="F2535" s="4" t="s">
        <v>20</v>
      </c>
      <c r="G2535" s="4" t="s">
        <v>31</v>
      </c>
      <c r="H2535" s="4" t="s">
        <v>2</v>
      </c>
      <c r="I2535" s="4" t="s">
        <v>13</v>
      </c>
      <c r="J2535" s="4" t="s">
        <v>4</v>
      </c>
      <c r="K2535" s="4" t="s">
        <v>30</v>
      </c>
      <c r="L2535" s="9">
        <v>1</v>
      </c>
      <c r="M2535" s="6">
        <v>101.26</v>
      </c>
      <c r="N2535" s="7">
        <v>0</v>
      </c>
      <c r="O2535" s="6">
        <v>51.7</v>
      </c>
      <c r="P2535" s="6">
        <f t="shared" si="156"/>
        <v>101.26</v>
      </c>
      <c r="Q2535" s="6">
        <f t="shared" si="157"/>
        <v>51.7</v>
      </c>
      <c r="R2535" s="6">
        <f t="shared" si="158"/>
        <v>49.56</v>
      </c>
      <c r="S2535" s="8">
        <f t="shared" si="159"/>
        <v>0.4894331424056883</v>
      </c>
      <c r="T2535" s="5">
        <f>YEAR(SalesDataTable[[#This Row],[Order Date]])</f>
        <v>2026</v>
      </c>
    </row>
    <row r="2536" spans="1:20" ht="15.6">
      <c r="A2536" s="2">
        <v>2346</v>
      </c>
      <c r="B2536" s="3">
        <v>46362</v>
      </c>
      <c r="C2536" s="13">
        <f>YEAR(SalesDataTable[[#This Row],[Order Date]])</f>
        <v>2026</v>
      </c>
      <c r="D2536" s="4" t="str">
        <f>"Q"&amp;ROUNDUP(MONTH(SalesDataTable[[#This Row],[Order Date]])/3,0)</f>
        <v>Q4</v>
      </c>
      <c r="E2536" s="4" t="str">
        <f>TEXT(SalesDataTable[[#This Row],[Order Date]],"MMM")</f>
        <v>Dec</v>
      </c>
      <c r="F2536" s="4" t="s">
        <v>0</v>
      </c>
      <c r="G2536" s="4" t="s">
        <v>1</v>
      </c>
      <c r="H2536" s="4" t="s">
        <v>28</v>
      </c>
      <c r="I2536" s="4" t="s">
        <v>16</v>
      </c>
      <c r="J2536" s="4" t="s">
        <v>14</v>
      </c>
      <c r="K2536" s="4" t="s">
        <v>32</v>
      </c>
      <c r="L2536" s="9">
        <v>2</v>
      </c>
      <c r="M2536" s="6">
        <v>46.01</v>
      </c>
      <c r="N2536" s="7">
        <v>0.05</v>
      </c>
      <c r="O2536" s="6">
        <v>18.399999999999999</v>
      </c>
      <c r="P2536" s="6">
        <f t="shared" si="156"/>
        <v>87.418999999999997</v>
      </c>
      <c r="Q2536" s="6">
        <f t="shared" si="157"/>
        <v>36.799999999999997</v>
      </c>
      <c r="R2536" s="6">
        <f t="shared" si="158"/>
        <v>50.619</v>
      </c>
      <c r="S2536" s="8">
        <f t="shared" si="159"/>
        <v>0.57903888170763795</v>
      </c>
      <c r="T2536" s="5">
        <f>YEAR(SalesDataTable[[#This Row],[Order Date]])</f>
        <v>2026</v>
      </c>
    </row>
    <row r="2537" spans="1:20" ht="15.6">
      <c r="A2537" s="2">
        <v>3095</v>
      </c>
      <c r="B2537" s="3">
        <v>46362</v>
      </c>
      <c r="C2537" s="13">
        <f>YEAR(SalesDataTable[[#This Row],[Order Date]])</f>
        <v>2026</v>
      </c>
      <c r="D2537" s="4" t="str">
        <f>"Q"&amp;ROUNDUP(MONTH(SalesDataTable[[#This Row],[Order Date]])/3,0)</f>
        <v>Q4</v>
      </c>
      <c r="E2537" s="4" t="str">
        <f>TEXT(SalesDataTable[[#This Row],[Order Date]],"MMM")</f>
        <v>Dec</v>
      </c>
      <c r="F2537" s="4" t="s">
        <v>6</v>
      </c>
      <c r="G2537" s="4" t="s">
        <v>43</v>
      </c>
      <c r="H2537" s="4" t="s">
        <v>2</v>
      </c>
      <c r="I2537" s="4" t="s">
        <v>13</v>
      </c>
      <c r="J2537" s="4" t="s">
        <v>14</v>
      </c>
      <c r="K2537" s="4" t="s">
        <v>44</v>
      </c>
      <c r="L2537" s="9">
        <v>2</v>
      </c>
      <c r="M2537" s="6">
        <v>131.97999999999999</v>
      </c>
      <c r="N2537" s="7">
        <v>0.1</v>
      </c>
      <c r="O2537" s="6">
        <v>68.02</v>
      </c>
      <c r="P2537" s="6">
        <f t="shared" si="156"/>
        <v>237.56399999999999</v>
      </c>
      <c r="Q2537" s="6">
        <f t="shared" si="157"/>
        <v>136.04</v>
      </c>
      <c r="R2537" s="6">
        <f t="shared" si="158"/>
        <v>101.524</v>
      </c>
      <c r="S2537" s="8">
        <f t="shared" si="159"/>
        <v>0.42735431294303855</v>
      </c>
      <c r="T2537" s="5">
        <f>YEAR(SalesDataTable[[#This Row],[Order Date]])</f>
        <v>2026</v>
      </c>
    </row>
    <row r="2538" spans="1:20" ht="15.6">
      <c r="A2538" s="2">
        <v>3580</v>
      </c>
      <c r="B2538" s="3">
        <v>46362</v>
      </c>
      <c r="C2538" s="13">
        <f>YEAR(SalesDataTable[[#This Row],[Order Date]])</f>
        <v>2026</v>
      </c>
      <c r="D2538" s="4" t="str">
        <f>"Q"&amp;ROUNDUP(MONTH(SalesDataTable[[#This Row],[Order Date]])/3,0)</f>
        <v>Q4</v>
      </c>
      <c r="E2538" s="4" t="str">
        <f>TEXT(SalesDataTable[[#This Row],[Order Date]],"MMM")</f>
        <v>Dec</v>
      </c>
      <c r="F2538" s="4" t="s">
        <v>20</v>
      </c>
      <c r="G2538" s="4" t="s">
        <v>31</v>
      </c>
      <c r="H2538" s="4" t="s">
        <v>19</v>
      </c>
      <c r="I2538" s="4" t="s">
        <v>13</v>
      </c>
      <c r="J2538" s="4" t="s">
        <v>9</v>
      </c>
      <c r="K2538" s="4" t="s">
        <v>46</v>
      </c>
      <c r="L2538" s="9">
        <v>2</v>
      </c>
      <c r="M2538" s="6">
        <v>73.16</v>
      </c>
      <c r="N2538" s="7">
        <v>0.15</v>
      </c>
      <c r="O2538" s="6">
        <v>32.64</v>
      </c>
      <c r="P2538" s="6">
        <f t="shared" si="156"/>
        <v>124.37199999999999</v>
      </c>
      <c r="Q2538" s="6">
        <f t="shared" si="157"/>
        <v>65.28</v>
      </c>
      <c r="R2538" s="6">
        <f t="shared" si="158"/>
        <v>59.091999999999985</v>
      </c>
      <c r="S2538" s="8">
        <f t="shared" si="159"/>
        <v>0.47512301804264617</v>
      </c>
      <c r="T2538" s="5">
        <f>YEAR(SalesDataTable[[#This Row],[Order Date]])</f>
        <v>2026</v>
      </c>
    </row>
    <row r="2539" spans="1:20" ht="15.6">
      <c r="A2539" s="2">
        <v>4672</v>
      </c>
      <c r="B2539" s="3">
        <v>46362</v>
      </c>
      <c r="C2539" s="13">
        <f>YEAR(SalesDataTable[[#This Row],[Order Date]])</f>
        <v>2026</v>
      </c>
      <c r="D2539" s="4" t="str">
        <f>"Q"&amp;ROUNDUP(MONTH(SalesDataTable[[#This Row],[Order Date]])/3,0)</f>
        <v>Q4</v>
      </c>
      <c r="E2539" s="4" t="str">
        <f>TEXT(SalesDataTable[[#This Row],[Order Date]],"MMM")</f>
        <v>Dec</v>
      </c>
      <c r="F2539" s="4" t="s">
        <v>6</v>
      </c>
      <c r="G2539" s="4" t="s">
        <v>27</v>
      </c>
      <c r="H2539" s="4" t="s">
        <v>2</v>
      </c>
      <c r="I2539" s="4" t="s">
        <v>16</v>
      </c>
      <c r="J2539" s="4" t="s">
        <v>14</v>
      </c>
      <c r="K2539" s="4" t="s">
        <v>32</v>
      </c>
      <c r="L2539" s="9">
        <v>2</v>
      </c>
      <c r="M2539" s="6">
        <v>47.43</v>
      </c>
      <c r="N2539" s="7">
        <v>0.05</v>
      </c>
      <c r="O2539" s="6">
        <v>18.63</v>
      </c>
      <c r="P2539" s="6">
        <f t="shared" si="156"/>
        <v>90.11699999999999</v>
      </c>
      <c r="Q2539" s="6">
        <f t="shared" si="157"/>
        <v>37.26</v>
      </c>
      <c r="R2539" s="6">
        <f t="shared" si="158"/>
        <v>52.856999999999992</v>
      </c>
      <c r="S2539" s="8">
        <f t="shared" si="159"/>
        <v>0.58653750124837711</v>
      </c>
      <c r="T2539" s="5">
        <f>YEAR(SalesDataTable[[#This Row],[Order Date]])</f>
        <v>2026</v>
      </c>
    </row>
    <row r="2540" spans="1:20" ht="15.6">
      <c r="A2540" s="2">
        <v>533</v>
      </c>
      <c r="B2540" s="3">
        <v>46363</v>
      </c>
      <c r="C2540" s="13">
        <f>YEAR(SalesDataTable[[#This Row],[Order Date]])</f>
        <v>2026</v>
      </c>
      <c r="D2540" s="4" t="str">
        <f>"Q"&amp;ROUNDUP(MONTH(SalesDataTable[[#This Row],[Order Date]])/3,0)</f>
        <v>Q4</v>
      </c>
      <c r="E2540" s="4" t="str">
        <f>TEXT(SalesDataTable[[#This Row],[Order Date]],"MMM")</f>
        <v>Dec</v>
      </c>
      <c r="F2540" s="4" t="s">
        <v>0</v>
      </c>
      <c r="G2540" s="4" t="s">
        <v>36</v>
      </c>
      <c r="H2540" s="4" t="s">
        <v>2</v>
      </c>
      <c r="I2540" s="4" t="s">
        <v>13</v>
      </c>
      <c r="J2540" s="4" t="s">
        <v>14</v>
      </c>
      <c r="K2540" s="4" t="s">
        <v>15</v>
      </c>
      <c r="L2540" s="9">
        <v>1</v>
      </c>
      <c r="M2540" s="6">
        <v>35.93</v>
      </c>
      <c r="N2540" s="7">
        <v>0.05</v>
      </c>
      <c r="O2540" s="6">
        <v>13.23</v>
      </c>
      <c r="P2540" s="6">
        <f t="shared" si="156"/>
        <v>34.133499999999998</v>
      </c>
      <c r="Q2540" s="6">
        <f t="shared" si="157"/>
        <v>13.23</v>
      </c>
      <c r="R2540" s="6">
        <f t="shared" si="158"/>
        <v>20.903499999999998</v>
      </c>
      <c r="S2540" s="8">
        <f t="shared" si="159"/>
        <v>0.6124042363074399</v>
      </c>
      <c r="T2540" s="5">
        <f>YEAR(SalesDataTable[[#This Row],[Order Date]])</f>
        <v>2026</v>
      </c>
    </row>
    <row r="2541" spans="1:20" ht="15.6">
      <c r="A2541" s="2">
        <v>2160</v>
      </c>
      <c r="B2541" s="3">
        <v>46363</v>
      </c>
      <c r="C2541" s="13">
        <f>YEAR(SalesDataTable[[#This Row],[Order Date]])</f>
        <v>2026</v>
      </c>
      <c r="D2541" s="4" t="str">
        <f>"Q"&amp;ROUNDUP(MONTH(SalesDataTable[[#This Row],[Order Date]])/3,0)</f>
        <v>Q4</v>
      </c>
      <c r="E2541" s="4" t="str">
        <f>TEXT(SalesDataTable[[#This Row],[Order Date]],"MMM")</f>
        <v>Dec</v>
      </c>
      <c r="F2541" s="4" t="s">
        <v>0</v>
      </c>
      <c r="G2541" s="4" t="s">
        <v>50</v>
      </c>
      <c r="H2541" s="4" t="s">
        <v>28</v>
      </c>
      <c r="I2541" s="4" t="s">
        <v>3</v>
      </c>
      <c r="J2541" s="4" t="s">
        <v>14</v>
      </c>
      <c r="K2541" s="4" t="s">
        <v>15</v>
      </c>
      <c r="L2541" s="9">
        <v>1</v>
      </c>
      <c r="M2541" s="6">
        <v>35.53</v>
      </c>
      <c r="N2541" s="7">
        <v>0.05</v>
      </c>
      <c r="O2541" s="6">
        <v>13.28</v>
      </c>
      <c r="P2541" s="6">
        <f t="shared" si="156"/>
        <v>33.753500000000003</v>
      </c>
      <c r="Q2541" s="6">
        <f t="shared" si="157"/>
        <v>13.28</v>
      </c>
      <c r="R2541" s="6">
        <f t="shared" si="158"/>
        <v>20.473500000000001</v>
      </c>
      <c r="S2541" s="8">
        <f t="shared" si="159"/>
        <v>0.6065593197742456</v>
      </c>
      <c r="T2541" s="5">
        <f>YEAR(SalesDataTable[[#This Row],[Order Date]])</f>
        <v>2026</v>
      </c>
    </row>
    <row r="2542" spans="1:20" ht="15.6">
      <c r="A2542" s="2">
        <v>2841</v>
      </c>
      <c r="B2542" s="3">
        <v>46363</v>
      </c>
      <c r="C2542" s="13">
        <f>YEAR(SalesDataTable[[#This Row],[Order Date]])</f>
        <v>2026</v>
      </c>
      <c r="D2542" s="4" t="str">
        <f>"Q"&amp;ROUNDUP(MONTH(SalesDataTable[[#This Row],[Order Date]])/3,0)</f>
        <v>Q4</v>
      </c>
      <c r="E2542" s="4" t="str">
        <f>TEXT(SalesDataTable[[#This Row],[Order Date]],"MMM")</f>
        <v>Dec</v>
      </c>
      <c r="F2542" s="4" t="s">
        <v>6</v>
      </c>
      <c r="G2542" s="4" t="s">
        <v>49</v>
      </c>
      <c r="H2542" s="4" t="s">
        <v>2</v>
      </c>
      <c r="I2542" s="4" t="s">
        <v>13</v>
      </c>
      <c r="J2542" s="4" t="s">
        <v>23</v>
      </c>
      <c r="K2542" s="4" t="s">
        <v>29</v>
      </c>
      <c r="L2542" s="9">
        <v>3</v>
      </c>
      <c r="M2542" s="6">
        <v>196.97</v>
      </c>
      <c r="N2542" s="7">
        <v>0.15</v>
      </c>
      <c r="O2542" s="6">
        <v>101.88</v>
      </c>
      <c r="P2542" s="6">
        <f t="shared" si="156"/>
        <v>502.27349999999996</v>
      </c>
      <c r="Q2542" s="6">
        <f t="shared" si="157"/>
        <v>305.64</v>
      </c>
      <c r="R2542" s="6">
        <f t="shared" si="158"/>
        <v>196.63349999999997</v>
      </c>
      <c r="S2542" s="8">
        <f t="shared" si="159"/>
        <v>0.39148690902466482</v>
      </c>
      <c r="T2542" s="5">
        <f>YEAR(SalesDataTable[[#This Row],[Order Date]])</f>
        <v>2026</v>
      </c>
    </row>
    <row r="2543" spans="1:20" ht="15.6">
      <c r="A2543" s="2">
        <v>3433</v>
      </c>
      <c r="B2543" s="3">
        <v>46363</v>
      </c>
      <c r="C2543" s="13">
        <f>YEAR(SalesDataTable[[#This Row],[Order Date]])</f>
        <v>2026</v>
      </c>
      <c r="D2543" s="4" t="str">
        <f>"Q"&amp;ROUNDUP(MONTH(SalesDataTable[[#This Row],[Order Date]])/3,0)</f>
        <v>Q4</v>
      </c>
      <c r="E2543" s="4" t="str">
        <f>TEXT(SalesDataTable[[#This Row],[Order Date]],"MMM")</f>
        <v>Dec</v>
      </c>
      <c r="F2543" s="4" t="s">
        <v>0</v>
      </c>
      <c r="G2543" s="4" t="s">
        <v>1</v>
      </c>
      <c r="H2543" s="4" t="s">
        <v>2</v>
      </c>
      <c r="I2543" s="4" t="s">
        <v>13</v>
      </c>
      <c r="J2543" s="4" t="s">
        <v>14</v>
      </c>
      <c r="K2543" s="4" t="s">
        <v>15</v>
      </c>
      <c r="L2543" s="9">
        <v>2</v>
      </c>
      <c r="M2543" s="6">
        <v>37.020000000000003</v>
      </c>
      <c r="N2543" s="7">
        <v>0.2</v>
      </c>
      <c r="O2543" s="6">
        <v>13.39</v>
      </c>
      <c r="P2543" s="6">
        <f t="shared" si="156"/>
        <v>59.232000000000006</v>
      </c>
      <c r="Q2543" s="6">
        <f t="shared" si="157"/>
        <v>26.78</v>
      </c>
      <c r="R2543" s="6">
        <f t="shared" si="158"/>
        <v>32.452000000000005</v>
      </c>
      <c r="S2543" s="8">
        <f t="shared" si="159"/>
        <v>0.5478795245813074</v>
      </c>
      <c r="T2543" s="5">
        <f>YEAR(SalesDataTable[[#This Row],[Order Date]])</f>
        <v>2026</v>
      </c>
    </row>
    <row r="2544" spans="1:20" ht="15.6">
      <c r="A2544" s="2">
        <v>3763</v>
      </c>
      <c r="B2544" s="3">
        <v>46363</v>
      </c>
      <c r="C2544" s="13">
        <f>YEAR(SalesDataTable[[#This Row],[Order Date]])</f>
        <v>2026</v>
      </c>
      <c r="D2544" s="4" t="str">
        <f>"Q"&amp;ROUNDUP(MONTH(SalesDataTable[[#This Row],[Order Date]])/3,0)</f>
        <v>Q4</v>
      </c>
      <c r="E2544" s="4" t="str">
        <f>TEXT(SalesDataTable[[#This Row],[Order Date]],"MMM")</f>
        <v>Dec</v>
      </c>
      <c r="F2544" s="4" t="s">
        <v>6</v>
      </c>
      <c r="G2544" s="4" t="s">
        <v>49</v>
      </c>
      <c r="H2544" s="4" t="s">
        <v>2</v>
      </c>
      <c r="I2544" s="4" t="s">
        <v>13</v>
      </c>
      <c r="J2544" s="4" t="s">
        <v>14</v>
      </c>
      <c r="K2544" s="4" t="s">
        <v>32</v>
      </c>
      <c r="L2544" s="9">
        <v>4</v>
      </c>
      <c r="M2544" s="6">
        <v>47.22</v>
      </c>
      <c r="N2544" s="7">
        <v>0</v>
      </c>
      <c r="O2544" s="6">
        <v>18.420000000000002</v>
      </c>
      <c r="P2544" s="6">
        <f t="shared" si="156"/>
        <v>188.88</v>
      </c>
      <c r="Q2544" s="6">
        <f t="shared" si="157"/>
        <v>73.680000000000007</v>
      </c>
      <c r="R2544" s="6">
        <f t="shared" si="158"/>
        <v>115.19999999999999</v>
      </c>
      <c r="S2544" s="8">
        <f t="shared" si="159"/>
        <v>0.60991105463786521</v>
      </c>
      <c r="T2544" s="5">
        <f>YEAR(SalesDataTable[[#This Row],[Order Date]])</f>
        <v>2026</v>
      </c>
    </row>
    <row r="2545" spans="1:20" ht="15.6">
      <c r="A2545" s="2">
        <v>706</v>
      </c>
      <c r="B2545" s="3">
        <v>46364</v>
      </c>
      <c r="C2545" s="13">
        <f>YEAR(SalesDataTable[[#This Row],[Order Date]])</f>
        <v>2026</v>
      </c>
      <c r="D2545" s="4" t="str">
        <f>"Q"&amp;ROUNDUP(MONTH(SalesDataTable[[#This Row],[Order Date]])/3,0)</f>
        <v>Q4</v>
      </c>
      <c r="E2545" s="4" t="str">
        <f>TEXT(SalesDataTable[[#This Row],[Order Date]],"MMM")</f>
        <v>Dec</v>
      </c>
      <c r="F2545" s="4" t="s">
        <v>6</v>
      </c>
      <c r="G2545" s="4" t="s">
        <v>43</v>
      </c>
      <c r="H2545" s="4" t="s">
        <v>19</v>
      </c>
      <c r="I2545" s="4" t="s">
        <v>3</v>
      </c>
      <c r="J2545" s="4" t="s">
        <v>14</v>
      </c>
      <c r="K2545" s="4" t="s">
        <v>32</v>
      </c>
      <c r="L2545" s="9">
        <v>4</v>
      </c>
      <c r="M2545" s="6">
        <v>46.48</v>
      </c>
      <c r="N2545" s="7">
        <v>0.1</v>
      </c>
      <c r="O2545" s="6">
        <v>18.66</v>
      </c>
      <c r="P2545" s="6">
        <f t="shared" si="156"/>
        <v>167.328</v>
      </c>
      <c r="Q2545" s="6">
        <f t="shared" si="157"/>
        <v>74.64</v>
      </c>
      <c r="R2545" s="6">
        <f t="shared" si="158"/>
        <v>92.688000000000002</v>
      </c>
      <c r="S2545" s="8">
        <f t="shared" si="159"/>
        <v>0.55393000573723461</v>
      </c>
      <c r="T2545" s="5">
        <f>YEAR(SalesDataTable[[#This Row],[Order Date]])</f>
        <v>2026</v>
      </c>
    </row>
    <row r="2546" spans="1:20" ht="15.6">
      <c r="A2546" s="2">
        <v>1086</v>
      </c>
      <c r="B2546" s="3">
        <v>46364</v>
      </c>
      <c r="C2546" s="13">
        <f>YEAR(SalesDataTable[[#This Row],[Order Date]])</f>
        <v>2026</v>
      </c>
      <c r="D2546" s="4" t="str">
        <f>"Q"&amp;ROUNDUP(MONTH(SalesDataTable[[#This Row],[Order Date]])/3,0)</f>
        <v>Q4</v>
      </c>
      <c r="E2546" s="4" t="str">
        <f>TEXT(SalesDataTable[[#This Row],[Order Date]],"MMM")</f>
        <v>Dec</v>
      </c>
      <c r="F2546" s="4" t="s">
        <v>20</v>
      </c>
      <c r="G2546" s="4" t="s">
        <v>47</v>
      </c>
      <c r="H2546" s="4" t="s">
        <v>8</v>
      </c>
      <c r="I2546" s="4" t="s">
        <v>16</v>
      </c>
      <c r="J2546" s="4" t="s">
        <v>9</v>
      </c>
      <c r="K2546" s="4" t="s">
        <v>17</v>
      </c>
      <c r="L2546" s="9">
        <v>12</v>
      </c>
      <c r="M2546" s="6">
        <v>146.99</v>
      </c>
      <c r="N2546" s="7">
        <v>0.15</v>
      </c>
      <c r="O2546" s="6">
        <v>79.239999999999995</v>
      </c>
      <c r="P2546" s="6">
        <f t="shared" si="156"/>
        <v>1499.298</v>
      </c>
      <c r="Q2546" s="6">
        <f t="shared" si="157"/>
        <v>950.87999999999988</v>
      </c>
      <c r="R2546" s="6">
        <f t="shared" si="158"/>
        <v>548.41800000000012</v>
      </c>
      <c r="S2546" s="8">
        <f t="shared" si="159"/>
        <v>0.36578318653129671</v>
      </c>
      <c r="T2546" s="5">
        <f>YEAR(SalesDataTable[[#This Row],[Order Date]])</f>
        <v>2026</v>
      </c>
    </row>
    <row r="2547" spans="1:20" ht="15.6">
      <c r="A2547" s="2">
        <v>1204</v>
      </c>
      <c r="B2547" s="3">
        <v>46364</v>
      </c>
      <c r="C2547" s="13">
        <f>YEAR(SalesDataTable[[#This Row],[Order Date]])</f>
        <v>2026</v>
      </c>
      <c r="D2547" s="4" t="str">
        <f>"Q"&amp;ROUNDUP(MONTH(SalesDataTable[[#This Row],[Order Date]])/3,0)</f>
        <v>Q4</v>
      </c>
      <c r="E2547" s="4" t="str">
        <f>TEXT(SalesDataTable[[#This Row],[Order Date]],"MMM")</f>
        <v>Dec</v>
      </c>
      <c r="F2547" s="4" t="s">
        <v>11</v>
      </c>
      <c r="G2547" s="4" t="s">
        <v>39</v>
      </c>
      <c r="H2547" s="4" t="s">
        <v>2</v>
      </c>
      <c r="I2547" s="4" t="s">
        <v>13</v>
      </c>
      <c r="J2547" s="4" t="s">
        <v>34</v>
      </c>
      <c r="K2547" s="4" t="s">
        <v>35</v>
      </c>
      <c r="L2547" s="9">
        <v>1</v>
      </c>
      <c r="M2547" s="6">
        <v>40.29</v>
      </c>
      <c r="N2547" s="7">
        <v>0</v>
      </c>
      <c r="O2547" s="6">
        <v>15.07</v>
      </c>
      <c r="P2547" s="6">
        <f t="shared" si="156"/>
        <v>40.29</v>
      </c>
      <c r="Q2547" s="6">
        <f t="shared" si="157"/>
        <v>15.07</v>
      </c>
      <c r="R2547" s="6">
        <f t="shared" si="158"/>
        <v>25.22</v>
      </c>
      <c r="S2547" s="8">
        <f t="shared" si="159"/>
        <v>0.62596177711590961</v>
      </c>
      <c r="T2547" s="5">
        <f>YEAR(SalesDataTable[[#This Row],[Order Date]])</f>
        <v>2026</v>
      </c>
    </row>
    <row r="2548" spans="1:20" ht="15.6">
      <c r="A2548" s="2">
        <v>1451</v>
      </c>
      <c r="B2548" s="3">
        <v>46364</v>
      </c>
      <c r="C2548" s="13">
        <f>YEAR(SalesDataTable[[#This Row],[Order Date]])</f>
        <v>2026</v>
      </c>
      <c r="D2548" s="4" t="str">
        <f>"Q"&amp;ROUNDUP(MONTH(SalesDataTable[[#This Row],[Order Date]])/3,0)</f>
        <v>Q4</v>
      </c>
      <c r="E2548" s="4" t="str">
        <f>TEXT(SalesDataTable[[#This Row],[Order Date]],"MMM")</f>
        <v>Dec</v>
      </c>
      <c r="F2548" s="4" t="s">
        <v>0</v>
      </c>
      <c r="G2548" s="4" t="s">
        <v>1</v>
      </c>
      <c r="H2548" s="4" t="s">
        <v>8</v>
      </c>
      <c r="I2548" s="4" t="s">
        <v>16</v>
      </c>
      <c r="J2548" s="4" t="s">
        <v>23</v>
      </c>
      <c r="K2548" s="4" t="s">
        <v>51</v>
      </c>
      <c r="L2548" s="9">
        <v>4</v>
      </c>
      <c r="M2548" s="6">
        <v>125.82</v>
      </c>
      <c r="N2548" s="7">
        <v>0.15</v>
      </c>
      <c r="O2548" s="6">
        <v>61.39</v>
      </c>
      <c r="P2548" s="6">
        <f t="shared" si="156"/>
        <v>427.78799999999995</v>
      </c>
      <c r="Q2548" s="6">
        <f t="shared" si="157"/>
        <v>245.56</v>
      </c>
      <c r="R2548" s="6">
        <f t="shared" si="158"/>
        <v>182.22799999999995</v>
      </c>
      <c r="S2548" s="8">
        <f t="shared" si="159"/>
        <v>0.42597735326844133</v>
      </c>
      <c r="T2548" s="5">
        <f>YEAR(SalesDataTable[[#This Row],[Order Date]])</f>
        <v>2026</v>
      </c>
    </row>
    <row r="2549" spans="1:20" ht="15.6">
      <c r="A2549" s="2">
        <v>1650</v>
      </c>
      <c r="B2549" s="3">
        <v>46364</v>
      </c>
      <c r="C2549" s="13">
        <f>YEAR(SalesDataTable[[#This Row],[Order Date]])</f>
        <v>2026</v>
      </c>
      <c r="D2549" s="4" t="str">
        <f>"Q"&amp;ROUNDUP(MONTH(SalesDataTable[[#This Row],[Order Date]])/3,0)</f>
        <v>Q4</v>
      </c>
      <c r="E2549" s="4" t="str">
        <f>TEXT(SalesDataTable[[#This Row],[Order Date]],"MMM")</f>
        <v>Dec</v>
      </c>
      <c r="F2549" s="4" t="s">
        <v>6</v>
      </c>
      <c r="G2549" s="4" t="s">
        <v>7</v>
      </c>
      <c r="H2549" s="4" t="s">
        <v>2</v>
      </c>
      <c r="I2549" s="4" t="s">
        <v>13</v>
      </c>
      <c r="J2549" s="4" t="s">
        <v>14</v>
      </c>
      <c r="K2549" s="4" t="s">
        <v>15</v>
      </c>
      <c r="L2549" s="9">
        <v>3</v>
      </c>
      <c r="M2549" s="6">
        <v>36.25</v>
      </c>
      <c r="N2549" s="7">
        <v>0</v>
      </c>
      <c r="O2549" s="6">
        <v>13.67</v>
      </c>
      <c r="P2549" s="6">
        <f t="shared" si="156"/>
        <v>108.75</v>
      </c>
      <c r="Q2549" s="6">
        <f t="shared" si="157"/>
        <v>41.01</v>
      </c>
      <c r="R2549" s="6">
        <f t="shared" si="158"/>
        <v>67.740000000000009</v>
      </c>
      <c r="S2549" s="8">
        <f t="shared" si="159"/>
        <v>0.62289655172413805</v>
      </c>
      <c r="T2549" s="5">
        <f>YEAR(SalesDataTable[[#This Row],[Order Date]])</f>
        <v>2026</v>
      </c>
    </row>
    <row r="2550" spans="1:20" ht="15.6">
      <c r="A2550" s="2">
        <v>1740</v>
      </c>
      <c r="B2550" s="3">
        <v>46364</v>
      </c>
      <c r="C2550" s="13">
        <f>YEAR(SalesDataTable[[#This Row],[Order Date]])</f>
        <v>2026</v>
      </c>
      <c r="D2550" s="4" t="str">
        <f>"Q"&amp;ROUNDUP(MONTH(SalesDataTable[[#This Row],[Order Date]])/3,0)</f>
        <v>Q4</v>
      </c>
      <c r="E2550" s="4" t="str">
        <f>TEXT(SalesDataTable[[#This Row],[Order Date]],"MMM")</f>
        <v>Dec</v>
      </c>
      <c r="F2550" s="4" t="s">
        <v>11</v>
      </c>
      <c r="G2550" s="4" t="s">
        <v>39</v>
      </c>
      <c r="H2550" s="4" t="s">
        <v>28</v>
      </c>
      <c r="I2550" s="4" t="s">
        <v>3</v>
      </c>
      <c r="J2550" s="4" t="s">
        <v>14</v>
      </c>
      <c r="K2550" s="4" t="s">
        <v>48</v>
      </c>
      <c r="L2550" s="9">
        <v>1</v>
      </c>
      <c r="M2550" s="6">
        <v>165.29</v>
      </c>
      <c r="N2550" s="7">
        <v>0.05</v>
      </c>
      <c r="O2550" s="6">
        <v>89.92</v>
      </c>
      <c r="P2550" s="6">
        <f t="shared" si="156"/>
        <v>157.02549999999999</v>
      </c>
      <c r="Q2550" s="6">
        <f t="shared" si="157"/>
        <v>89.92</v>
      </c>
      <c r="R2550" s="6">
        <f t="shared" si="158"/>
        <v>67.105499999999992</v>
      </c>
      <c r="S2550" s="8">
        <f t="shared" si="159"/>
        <v>0.42735415585366704</v>
      </c>
      <c r="T2550" s="5">
        <f>YEAR(SalesDataTable[[#This Row],[Order Date]])</f>
        <v>2026</v>
      </c>
    </row>
    <row r="2551" spans="1:20" ht="15.6">
      <c r="A2551" s="2">
        <v>3191</v>
      </c>
      <c r="B2551" s="3">
        <v>46364</v>
      </c>
      <c r="C2551" s="13">
        <f>YEAR(SalesDataTable[[#This Row],[Order Date]])</f>
        <v>2026</v>
      </c>
      <c r="D2551" s="4" t="str">
        <f>"Q"&amp;ROUNDUP(MONTH(SalesDataTable[[#This Row],[Order Date]])/3,0)</f>
        <v>Q4</v>
      </c>
      <c r="E2551" s="4" t="str">
        <f>TEXT(SalesDataTable[[#This Row],[Order Date]],"MMM")</f>
        <v>Dec</v>
      </c>
      <c r="F2551" s="4" t="s">
        <v>20</v>
      </c>
      <c r="G2551" s="4" t="s">
        <v>33</v>
      </c>
      <c r="H2551" s="4" t="s">
        <v>2</v>
      </c>
      <c r="I2551" s="4" t="s">
        <v>13</v>
      </c>
      <c r="J2551" s="4" t="s">
        <v>23</v>
      </c>
      <c r="K2551" s="4" t="s">
        <v>40</v>
      </c>
      <c r="L2551" s="9">
        <v>1</v>
      </c>
      <c r="M2551" s="6">
        <v>82.89</v>
      </c>
      <c r="N2551" s="7">
        <v>0.15</v>
      </c>
      <c r="O2551" s="6">
        <v>38.51</v>
      </c>
      <c r="P2551" s="6">
        <f t="shared" si="156"/>
        <v>70.456500000000005</v>
      </c>
      <c r="Q2551" s="6">
        <f t="shared" si="157"/>
        <v>38.51</v>
      </c>
      <c r="R2551" s="6">
        <f t="shared" si="158"/>
        <v>31.946500000000007</v>
      </c>
      <c r="S2551" s="8">
        <f t="shared" si="159"/>
        <v>0.45342161475520365</v>
      </c>
      <c r="T2551" s="5">
        <f>YEAR(SalesDataTable[[#This Row],[Order Date]])</f>
        <v>2026</v>
      </c>
    </row>
    <row r="2552" spans="1:20" ht="15.6">
      <c r="A2552" s="2">
        <v>3662</v>
      </c>
      <c r="B2552" s="3">
        <v>46364</v>
      </c>
      <c r="C2552" s="13">
        <f>YEAR(SalesDataTable[[#This Row],[Order Date]])</f>
        <v>2026</v>
      </c>
      <c r="D2552" s="4" t="str">
        <f>"Q"&amp;ROUNDUP(MONTH(SalesDataTable[[#This Row],[Order Date]])/3,0)</f>
        <v>Q4</v>
      </c>
      <c r="E2552" s="4" t="str">
        <f>TEXT(SalesDataTable[[#This Row],[Order Date]],"MMM")</f>
        <v>Dec</v>
      </c>
      <c r="F2552" s="4" t="s">
        <v>6</v>
      </c>
      <c r="G2552" s="4" t="s">
        <v>27</v>
      </c>
      <c r="H2552" s="4" t="s">
        <v>2</v>
      </c>
      <c r="I2552" s="4" t="s">
        <v>16</v>
      </c>
      <c r="J2552" s="4" t="s">
        <v>23</v>
      </c>
      <c r="K2552" s="4" t="s">
        <v>29</v>
      </c>
      <c r="L2552" s="9">
        <v>1</v>
      </c>
      <c r="M2552" s="6">
        <v>199.66</v>
      </c>
      <c r="N2552" s="7">
        <v>0</v>
      </c>
      <c r="O2552" s="6">
        <v>103.15</v>
      </c>
      <c r="P2552" s="6">
        <f t="shared" si="156"/>
        <v>199.66</v>
      </c>
      <c r="Q2552" s="6">
        <f t="shared" si="157"/>
        <v>103.15</v>
      </c>
      <c r="R2552" s="6">
        <f t="shared" si="158"/>
        <v>96.509999999999991</v>
      </c>
      <c r="S2552" s="8">
        <f t="shared" si="159"/>
        <v>0.48337173194430527</v>
      </c>
      <c r="T2552" s="5">
        <f>YEAR(SalesDataTable[[#This Row],[Order Date]])</f>
        <v>2026</v>
      </c>
    </row>
    <row r="2553" spans="1:20" ht="15.6">
      <c r="A2553" s="2">
        <v>3922</v>
      </c>
      <c r="B2553" s="3">
        <v>46364</v>
      </c>
      <c r="C2553" s="13">
        <f>YEAR(SalesDataTable[[#This Row],[Order Date]])</f>
        <v>2026</v>
      </c>
      <c r="D2553" s="4" t="str">
        <f>"Q"&amp;ROUNDUP(MONTH(SalesDataTable[[#This Row],[Order Date]])/3,0)</f>
        <v>Q4</v>
      </c>
      <c r="E2553" s="4" t="str">
        <f>TEXT(SalesDataTable[[#This Row],[Order Date]],"MMM")</f>
        <v>Dec</v>
      </c>
      <c r="F2553" s="4" t="s">
        <v>20</v>
      </c>
      <c r="G2553" s="4" t="s">
        <v>33</v>
      </c>
      <c r="H2553" s="4" t="s">
        <v>19</v>
      </c>
      <c r="I2553" s="4" t="s">
        <v>13</v>
      </c>
      <c r="J2553" s="4" t="s">
        <v>9</v>
      </c>
      <c r="K2553" s="4" t="s">
        <v>17</v>
      </c>
      <c r="L2553" s="9">
        <v>2</v>
      </c>
      <c r="M2553" s="6">
        <v>146.25</v>
      </c>
      <c r="N2553" s="7">
        <v>0.05</v>
      </c>
      <c r="O2553" s="6">
        <v>77.3</v>
      </c>
      <c r="P2553" s="6">
        <f t="shared" si="156"/>
        <v>277.875</v>
      </c>
      <c r="Q2553" s="6">
        <f t="shared" si="157"/>
        <v>154.6</v>
      </c>
      <c r="R2553" s="6">
        <f t="shared" si="158"/>
        <v>123.27500000000001</v>
      </c>
      <c r="S2553" s="8">
        <f t="shared" si="159"/>
        <v>0.44363472784525421</v>
      </c>
      <c r="T2553" s="5">
        <f>YEAR(SalesDataTable[[#This Row],[Order Date]])</f>
        <v>2026</v>
      </c>
    </row>
    <row r="2554" spans="1:20" ht="15.6">
      <c r="A2554" s="2">
        <v>4022</v>
      </c>
      <c r="B2554" s="3">
        <v>46364</v>
      </c>
      <c r="C2554" s="13">
        <f>YEAR(SalesDataTable[[#This Row],[Order Date]])</f>
        <v>2026</v>
      </c>
      <c r="D2554" s="4" t="str">
        <f>"Q"&amp;ROUNDUP(MONTH(SalesDataTable[[#This Row],[Order Date]])/3,0)</f>
        <v>Q4</v>
      </c>
      <c r="E2554" s="4" t="str">
        <f>TEXT(SalesDataTable[[#This Row],[Order Date]],"MMM")</f>
        <v>Dec</v>
      </c>
      <c r="F2554" s="4" t="s">
        <v>0</v>
      </c>
      <c r="G2554" s="4" t="s">
        <v>36</v>
      </c>
      <c r="H2554" s="4" t="s">
        <v>28</v>
      </c>
      <c r="I2554" s="4" t="s">
        <v>3</v>
      </c>
      <c r="J2554" s="4" t="s">
        <v>23</v>
      </c>
      <c r="K2554" s="4" t="s">
        <v>24</v>
      </c>
      <c r="L2554" s="9">
        <v>1</v>
      </c>
      <c r="M2554" s="6">
        <v>333.51</v>
      </c>
      <c r="N2554" s="7">
        <v>0.2</v>
      </c>
      <c r="O2554" s="6">
        <v>199.91</v>
      </c>
      <c r="P2554" s="6">
        <f t="shared" si="156"/>
        <v>266.80799999999999</v>
      </c>
      <c r="Q2554" s="6">
        <f t="shared" si="157"/>
        <v>199.91</v>
      </c>
      <c r="R2554" s="6">
        <f t="shared" si="158"/>
        <v>66.897999999999996</v>
      </c>
      <c r="S2554" s="8">
        <f t="shared" si="159"/>
        <v>0.25073461065635211</v>
      </c>
      <c r="T2554" s="5">
        <f>YEAR(SalesDataTable[[#This Row],[Order Date]])</f>
        <v>2026</v>
      </c>
    </row>
    <row r="2555" spans="1:20" ht="15.6">
      <c r="A2555" s="2">
        <v>4366</v>
      </c>
      <c r="B2555" s="3">
        <v>46364</v>
      </c>
      <c r="C2555" s="13">
        <f>YEAR(SalesDataTable[[#This Row],[Order Date]])</f>
        <v>2026</v>
      </c>
      <c r="D2555" s="4" t="str">
        <f>"Q"&amp;ROUNDUP(MONTH(SalesDataTable[[#This Row],[Order Date]])/3,0)</f>
        <v>Q4</v>
      </c>
      <c r="E2555" s="4" t="str">
        <f>TEXT(SalesDataTable[[#This Row],[Order Date]],"MMM")</f>
        <v>Dec</v>
      </c>
      <c r="F2555" s="4" t="s">
        <v>6</v>
      </c>
      <c r="G2555" s="4" t="s">
        <v>43</v>
      </c>
      <c r="H2555" s="4" t="s">
        <v>19</v>
      </c>
      <c r="I2555" s="4" t="s">
        <v>13</v>
      </c>
      <c r="J2555" s="4" t="s">
        <v>9</v>
      </c>
      <c r="K2555" s="4" t="s">
        <v>37</v>
      </c>
      <c r="L2555" s="9">
        <v>1</v>
      </c>
      <c r="M2555" s="6">
        <v>151.97</v>
      </c>
      <c r="N2555" s="7">
        <v>0.05</v>
      </c>
      <c r="O2555" s="6">
        <v>80.239999999999995</v>
      </c>
      <c r="P2555" s="6">
        <f t="shared" si="156"/>
        <v>144.3715</v>
      </c>
      <c r="Q2555" s="6">
        <f t="shared" si="157"/>
        <v>80.239999999999995</v>
      </c>
      <c r="R2555" s="6">
        <f t="shared" si="158"/>
        <v>64.131500000000003</v>
      </c>
      <c r="S2555" s="8">
        <f t="shared" si="159"/>
        <v>0.44421163456776441</v>
      </c>
      <c r="T2555" s="5">
        <f>YEAR(SalesDataTable[[#This Row],[Order Date]])</f>
        <v>2026</v>
      </c>
    </row>
    <row r="2556" spans="1:20" ht="15.6">
      <c r="A2556" s="2">
        <v>4880</v>
      </c>
      <c r="B2556" s="3">
        <v>46364</v>
      </c>
      <c r="C2556" s="13">
        <f>YEAR(SalesDataTable[[#This Row],[Order Date]])</f>
        <v>2026</v>
      </c>
      <c r="D2556" s="4" t="str">
        <f>"Q"&amp;ROUNDUP(MONTH(SalesDataTable[[#This Row],[Order Date]])/3,0)</f>
        <v>Q4</v>
      </c>
      <c r="E2556" s="4" t="str">
        <f>TEXT(SalesDataTable[[#This Row],[Order Date]],"MMM")</f>
        <v>Dec</v>
      </c>
      <c r="F2556" s="4" t="s">
        <v>20</v>
      </c>
      <c r="G2556" s="4" t="s">
        <v>47</v>
      </c>
      <c r="H2556" s="4" t="s">
        <v>19</v>
      </c>
      <c r="I2556" s="4" t="s">
        <v>13</v>
      </c>
      <c r="J2556" s="4" t="s">
        <v>4</v>
      </c>
      <c r="K2556" s="4" t="s">
        <v>26</v>
      </c>
      <c r="L2556" s="9">
        <v>1</v>
      </c>
      <c r="M2556" s="6">
        <v>41.07</v>
      </c>
      <c r="N2556" s="7">
        <v>0</v>
      </c>
      <c r="O2556" s="6">
        <v>16.600000000000001</v>
      </c>
      <c r="P2556" s="6">
        <f t="shared" si="156"/>
        <v>41.07</v>
      </c>
      <c r="Q2556" s="6">
        <f t="shared" si="157"/>
        <v>16.600000000000001</v>
      </c>
      <c r="R2556" s="6">
        <f t="shared" si="158"/>
        <v>24.47</v>
      </c>
      <c r="S2556" s="8">
        <f t="shared" si="159"/>
        <v>0.59581202824446067</v>
      </c>
      <c r="T2556" s="5">
        <f>YEAR(SalesDataTable[[#This Row],[Order Date]])</f>
        <v>2026</v>
      </c>
    </row>
    <row r="2557" spans="1:20" ht="15.6">
      <c r="A2557" s="2">
        <v>5127</v>
      </c>
      <c r="B2557" s="3">
        <v>46364</v>
      </c>
      <c r="C2557" s="13">
        <f>YEAR(SalesDataTable[[#This Row],[Order Date]])</f>
        <v>2026</v>
      </c>
      <c r="D2557" s="4" t="str">
        <f>"Q"&amp;ROUNDUP(MONTH(SalesDataTable[[#This Row],[Order Date]])/3,0)</f>
        <v>Q4</v>
      </c>
      <c r="E2557" s="4" t="str">
        <f>TEXT(SalesDataTable[[#This Row],[Order Date]],"MMM")</f>
        <v>Dec</v>
      </c>
      <c r="F2557" s="4" t="s">
        <v>6</v>
      </c>
      <c r="G2557" s="4" t="s">
        <v>41</v>
      </c>
      <c r="H2557" s="4" t="s">
        <v>28</v>
      </c>
      <c r="I2557" s="4" t="s">
        <v>3</v>
      </c>
      <c r="J2557" s="4" t="s">
        <v>23</v>
      </c>
      <c r="K2557" s="4" t="s">
        <v>51</v>
      </c>
      <c r="L2557" s="9">
        <v>1</v>
      </c>
      <c r="M2557" s="6">
        <v>122.65</v>
      </c>
      <c r="N2557" s="7">
        <v>0</v>
      </c>
      <c r="O2557" s="6">
        <v>58.9</v>
      </c>
      <c r="P2557" s="6">
        <f t="shared" si="156"/>
        <v>122.65</v>
      </c>
      <c r="Q2557" s="6">
        <f t="shared" si="157"/>
        <v>58.9</v>
      </c>
      <c r="R2557" s="6">
        <f t="shared" si="158"/>
        <v>63.750000000000007</v>
      </c>
      <c r="S2557" s="8">
        <f t="shared" si="159"/>
        <v>0.51977170811251527</v>
      </c>
      <c r="T2557" s="5">
        <f>YEAR(SalesDataTable[[#This Row],[Order Date]])</f>
        <v>2026</v>
      </c>
    </row>
    <row r="2558" spans="1:20" ht="15.6">
      <c r="A2558" s="2">
        <v>13</v>
      </c>
      <c r="B2558" s="3">
        <v>46365</v>
      </c>
      <c r="C2558" s="13">
        <f>YEAR(SalesDataTable[[#This Row],[Order Date]])</f>
        <v>2026</v>
      </c>
      <c r="D2558" s="4" t="str">
        <f>"Q"&amp;ROUNDUP(MONTH(SalesDataTable[[#This Row],[Order Date]])/3,0)</f>
        <v>Q4</v>
      </c>
      <c r="E2558" s="4" t="str">
        <f>TEXT(SalesDataTable[[#This Row],[Order Date]],"MMM")</f>
        <v>Dec</v>
      </c>
      <c r="F2558" s="4" t="s">
        <v>6</v>
      </c>
      <c r="G2558" s="4" t="s">
        <v>27</v>
      </c>
      <c r="H2558" s="4" t="s">
        <v>2</v>
      </c>
      <c r="I2558" s="4" t="s">
        <v>3</v>
      </c>
      <c r="J2558" s="4" t="s">
        <v>9</v>
      </c>
      <c r="K2558" s="4" t="s">
        <v>17</v>
      </c>
      <c r="L2558" s="9">
        <v>6</v>
      </c>
      <c r="M2558" s="6">
        <v>143.16</v>
      </c>
      <c r="N2558" s="7">
        <v>0.15</v>
      </c>
      <c r="O2558" s="6">
        <v>80.349999999999994</v>
      </c>
      <c r="P2558" s="6">
        <f t="shared" si="156"/>
        <v>730.11599999999999</v>
      </c>
      <c r="Q2558" s="6">
        <f t="shared" si="157"/>
        <v>482.09999999999997</v>
      </c>
      <c r="R2558" s="6">
        <f t="shared" si="158"/>
        <v>248.01600000000002</v>
      </c>
      <c r="S2558" s="8">
        <f t="shared" si="159"/>
        <v>0.33969396643820987</v>
      </c>
      <c r="T2558" s="5">
        <f>YEAR(SalesDataTable[[#This Row],[Order Date]])</f>
        <v>2026</v>
      </c>
    </row>
    <row r="2559" spans="1:20" ht="15.6">
      <c r="A2559" s="2">
        <v>102</v>
      </c>
      <c r="B2559" s="3">
        <v>46365</v>
      </c>
      <c r="C2559" s="13">
        <f>YEAR(SalesDataTable[[#This Row],[Order Date]])</f>
        <v>2026</v>
      </c>
      <c r="D2559" s="4" t="str">
        <f>"Q"&amp;ROUNDUP(MONTH(SalesDataTable[[#This Row],[Order Date]])/3,0)</f>
        <v>Q4</v>
      </c>
      <c r="E2559" s="4" t="str">
        <f>TEXT(SalesDataTable[[#This Row],[Order Date]],"MMM")</f>
        <v>Dec</v>
      </c>
      <c r="F2559" s="4" t="s">
        <v>11</v>
      </c>
      <c r="G2559" s="4" t="s">
        <v>25</v>
      </c>
      <c r="H2559" s="4" t="s">
        <v>19</v>
      </c>
      <c r="I2559" s="4" t="s">
        <v>13</v>
      </c>
      <c r="J2559" s="4" t="s">
        <v>9</v>
      </c>
      <c r="K2559" s="4" t="s">
        <v>17</v>
      </c>
      <c r="L2559" s="9">
        <v>3</v>
      </c>
      <c r="M2559" s="6">
        <v>142.75</v>
      </c>
      <c r="N2559" s="7">
        <v>0.1</v>
      </c>
      <c r="O2559" s="6">
        <v>81.739999999999995</v>
      </c>
      <c r="P2559" s="6">
        <f t="shared" si="156"/>
        <v>385.42500000000001</v>
      </c>
      <c r="Q2559" s="6">
        <f t="shared" si="157"/>
        <v>245.21999999999997</v>
      </c>
      <c r="R2559" s="6">
        <f t="shared" si="158"/>
        <v>140.20500000000004</v>
      </c>
      <c r="S2559" s="8">
        <f t="shared" si="159"/>
        <v>0.3637672698968672</v>
      </c>
      <c r="T2559" s="5">
        <f>YEAR(SalesDataTable[[#This Row],[Order Date]])</f>
        <v>2026</v>
      </c>
    </row>
    <row r="2560" spans="1:20" ht="15.6">
      <c r="A2560" s="2">
        <v>519</v>
      </c>
      <c r="B2560" s="3">
        <v>46365</v>
      </c>
      <c r="C2560" s="13">
        <f>YEAR(SalesDataTable[[#This Row],[Order Date]])</f>
        <v>2026</v>
      </c>
      <c r="D2560" s="4" t="str">
        <f>"Q"&amp;ROUNDUP(MONTH(SalesDataTable[[#This Row],[Order Date]])/3,0)</f>
        <v>Q4</v>
      </c>
      <c r="E2560" s="4" t="str">
        <f>TEXT(SalesDataTable[[#This Row],[Order Date]],"MMM")</f>
        <v>Dec</v>
      </c>
      <c r="F2560" s="4" t="s">
        <v>6</v>
      </c>
      <c r="G2560" s="4" t="s">
        <v>43</v>
      </c>
      <c r="H2560" s="4" t="s">
        <v>19</v>
      </c>
      <c r="I2560" s="4" t="s">
        <v>3</v>
      </c>
      <c r="J2560" s="4" t="s">
        <v>34</v>
      </c>
      <c r="K2560" s="4" t="s">
        <v>42</v>
      </c>
      <c r="L2560" s="9">
        <v>2</v>
      </c>
      <c r="M2560" s="6">
        <v>36.03</v>
      </c>
      <c r="N2560" s="7">
        <v>0.1</v>
      </c>
      <c r="O2560" s="6">
        <v>13.54</v>
      </c>
      <c r="P2560" s="6">
        <f t="shared" si="156"/>
        <v>64.853999999999999</v>
      </c>
      <c r="Q2560" s="6">
        <f t="shared" si="157"/>
        <v>27.08</v>
      </c>
      <c r="R2560" s="6">
        <f t="shared" si="158"/>
        <v>37.774000000000001</v>
      </c>
      <c r="S2560" s="8">
        <f t="shared" si="159"/>
        <v>0.58244672649335427</v>
      </c>
      <c r="T2560" s="5">
        <f>YEAR(SalesDataTable[[#This Row],[Order Date]])</f>
        <v>2026</v>
      </c>
    </row>
    <row r="2561" spans="1:20" ht="15.6">
      <c r="A2561" s="2">
        <v>522</v>
      </c>
      <c r="B2561" s="3">
        <v>46365</v>
      </c>
      <c r="C2561" s="13">
        <f>YEAR(SalesDataTable[[#This Row],[Order Date]])</f>
        <v>2026</v>
      </c>
      <c r="D2561" s="4" t="str">
        <f>"Q"&amp;ROUNDUP(MONTH(SalesDataTable[[#This Row],[Order Date]])/3,0)</f>
        <v>Q4</v>
      </c>
      <c r="E2561" s="4" t="str">
        <f>TEXT(SalesDataTable[[#This Row],[Order Date]],"MMM")</f>
        <v>Dec</v>
      </c>
      <c r="F2561" s="4" t="s">
        <v>0</v>
      </c>
      <c r="G2561" s="4" t="s">
        <v>50</v>
      </c>
      <c r="H2561" s="4" t="s">
        <v>19</v>
      </c>
      <c r="I2561" s="4" t="s">
        <v>3</v>
      </c>
      <c r="J2561" s="4" t="s">
        <v>14</v>
      </c>
      <c r="K2561" s="4" t="s">
        <v>44</v>
      </c>
      <c r="L2561" s="9">
        <v>2</v>
      </c>
      <c r="M2561" s="6">
        <v>133.4</v>
      </c>
      <c r="N2561" s="7">
        <v>0</v>
      </c>
      <c r="O2561" s="6">
        <v>67.69</v>
      </c>
      <c r="P2561" s="6">
        <f t="shared" si="156"/>
        <v>266.8</v>
      </c>
      <c r="Q2561" s="6">
        <f t="shared" si="157"/>
        <v>135.38</v>
      </c>
      <c r="R2561" s="6">
        <f t="shared" si="158"/>
        <v>131.42000000000002</v>
      </c>
      <c r="S2561" s="8">
        <f t="shared" si="159"/>
        <v>0.49257871064467768</v>
      </c>
      <c r="T2561" s="5">
        <f>YEAR(SalesDataTable[[#This Row],[Order Date]])</f>
        <v>2026</v>
      </c>
    </row>
    <row r="2562" spans="1:20" ht="15.6">
      <c r="A2562" s="2">
        <v>798</v>
      </c>
      <c r="B2562" s="3">
        <v>46365</v>
      </c>
      <c r="C2562" s="13">
        <f>YEAR(SalesDataTable[[#This Row],[Order Date]])</f>
        <v>2026</v>
      </c>
      <c r="D2562" s="4" t="str">
        <f>"Q"&amp;ROUNDUP(MONTH(SalesDataTable[[#This Row],[Order Date]])/3,0)</f>
        <v>Q4</v>
      </c>
      <c r="E2562" s="4" t="str">
        <f>TEXT(SalesDataTable[[#This Row],[Order Date]],"MMM")</f>
        <v>Dec</v>
      </c>
      <c r="F2562" s="4" t="s">
        <v>11</v>
      </c>
      <c r="G2562" s="4" t="s">
        <v>12</v>
      </c>
      <c r="H2562" s="4" t="s">
        <v>19</v>
      </c>
      <c r="I2562" s="4" t="s">
        <v>3</v>
      </c>
      <c r="J2562" s="4" t="s">
        <v>23</v>
      </c>
      <c r="K2562" s="4" t="s">
        <v>29</v>
      </c>
      <c r="L2562" s="9">
        <v>3</v>
      </c>
      <c r="M2562" s="6">
        <v>199.31</v>
      </c>
      <c r="N2562" s="7">
        <v>0.05</v>
      </c>
      <c r="O2562" s="6">
        <v>101.19</v>
      </c>
      <c r="P2562" s="6">
        <f t="shared" ref="P2562:P2625" si="160">L2562*M2562*(1-N2562)</f>
        <v>568.0335</v>
      </c>
      <c r="Q2562" s="6">
        <f t="shared" ref="Q2562:Q2625" si="161">L2562*O2562</f>
        <v>303.57</v>
      </c>
      <c r="R2562" s="6">
        <f t="shared" ref="R2562:R2625" si="162">P2562-Q2562</f>
        <v>264.46350000000001</v>
      </c>
      <c r="S2562" s="8">
        <f t="shared" ref="S2562:S2625" si="163">IFERROR(R2562/P2562,0)</f>
        <v>0.46557729429690325</v>
      </c>
      <c r="T2562" s="5">
        <f>YEAR(SalesDataTable[[#This Row],[Order Date]])</f>
        <v>2026</v>
      </c>
    </row>
    <row r="2563" spans="1:20" ht="15.6">
      <c r="A2563" s="2">
        <v>1746</v>
      </c>
      <c r="B2563" s="3">
        <v>46365</v>
      </c>
      <c r="C2563" s="13">
        <f>YEAR(SalesDataTable[[#This Row],[Order Date]])</f>
        <v>2026</v>
      </c>
      <c r="D2563" s="4" t="str">
        <f>"Q"&amp;ROUNDUP(MONTH(SalesDataTable[[#This Row],[Order Date]])/3,0)</f>
        <v>Q4</v>
      </c>
      <c r="E2563" s="4" t="str">
        <f>TEXT(SalesDataTable[[#This Row],[Order Date]],"MMM")</f>
        <v>Dec</v>
      </c>
      <c r="F2563" s="4" t="s">
        <v>6</v>
      </c>
      <c r="G2563" s="4" t="s">
        <v>41</v>
      </c>
      <c r="H2563" s="4" t="s">
        <v>2</v>
      </c>
      <c r="I2563" s="4" t="s">
        <v>16</v>
      </c>
      <c r="J2563" s="4" t="s">
        <v>14</v>
      </c>
      <c r="K2563" s="4" t="s">
        <v>32</v>
      </c>
      <c r="L2563" s="9">
        <v>1</v>
      </c>
      <c r="M2563" s="6">
        <v>47.44</v>
      </c>
      <c r="N2563" s="7">
        <v>0.15</v>
      </c>
      <c r="O2563" s="6">
        <v>17.899999999999999</v>
      </c>
      <c r="P2563" s="6">
        <f t="shared" si="160"/>
        <v>40.323999999999998</v>
      </c>
      <c r="Q2563" s="6">
        <f t="shared" si="161"/>
        <v>17.899999999999999</v>
      </c>
      <c r="R2563" s="6">
        <f t="shared" si="162"/>
        <v>22.423999999999999</v>
      </c>
      <c r="S2563" s="8">
        <f t="shared" si="163"/>
        <v>0.55609562543398472</v>
      </c>
      <c r="T2563" s="5">
        <f>YEAR(SalesDataTable[[#This Row],[Order Date]])</f>
        <v>2026</v>
      </c>
    </row>
    <row r="2564" spans="1:20" ht="15.6">
      <c r="A2564" s="2">
        <v>3412</v>
      </c>
      <c r="B2564" s="3">
        <v>46365</v>
      </c>
      <c r="C2564" s="13">
        <f>YEAR(SalesDataTable[[#This Row],[Order Date]])</f>
        <v>2026</v>
      </c>
      <c r="D2564" s="4" t="str">
        <f>"Q"&amp;ROUNDUP(MONTH(SalesDataTable[[#This Row],[Order Date]])/3,0)</f>
        <v>Q4</v>
      </c>
      <c r="E2564" s="4" t="str">
        <f>TEXT(SalesDataTable[[#This Row],[Order Date]],"MMM")</f>
        <v>Dec</v>
      </c>
      <c r="F2564" s="4" t="s">
        <v>0</v>
      </c>
      <c r="G2564" s="4" t="s">
        <v>1</v>
      </c>
      <c r="H2564" s="4" t="s">
        <v>8</v>
      </c>
      <c r="I2564" s="4" t="s">
        <v>16</v>
      </c>
      <c r="J2564" s="4" t="s">
        <v>9</v>
      </c>
      <c r="K2564" s="4" t="s">
        <v>17</v>
      </c>
      <c r="L2564" s="9">
        <v>10</v>
      </c>
      <c r="M2564" s="6">
        <v>145.30000000000001</v>
      </c>
      <c r="N2564" s="7">
        <v>0.1</v>
      </c>
      <c r="O2564" s="6">
        <v>79.7</v>
      </c>
      <c r="P2564" s="6">
        <f t="shared" si="160"/>
        <v>1307.7</v>
      </c>
      <c r="Q2564" s="6">
        <f t="shared" si="161"/>
        <v>797</v>
      </c>
      <c r="R2564" s="6">
        <f t="shared" si="162"/>
        <v>510.70000000000005</v>
      </c>
      <c r="S2564" s="8">
        <f t="shared" si="163"/>
        <v>0.39053299686472437</v>
      </c>
      <c r="T2564" s="5">
        <f>YEAR(SalesDataTable[[#This Row],[Order Date]])</f>
        <v>2026</v>
      </c>
    </row>
    <row r="2565" spans="1:20" ht="15.6">
      <c r="A2565" s="2">
        <v>175</v>
      </c>
      <c r="B2565" s="3">
        <v>46366</v>
      </c>
      <c r="C2565" s="13">
        <f>YEAR(SalesDataTable[[#This Row],[Order Date]])</f>
        <v>2026</v>
      </c>
      <c r="D2565" s="4" t="str">
        <f>"Q"&amp;ROUNDUP(MONTH(SalesDataTable[[#This Row],[Order Date]])/3,0)</f>
        <v>Q4</v>
      </c>
      <c r="E2565" s="4" t="str">
        <f>TEXT(SalesDataTable[[#This Row],[Order Date]],"MMM")</f>
        <v>Dec</v>
      </c>
      <c r="F2565" s="4" t="s">
        <v>0</v>
      </c>
      <c r="G2565" s="4" t="s">
        <v>1</v>
      </c>
      <c r="H2565" s="4" t="s">
        <v>28</v>
      </c>
      <c r="I2565" s="4" t="s">
        <v>13</v>
      </c>
      <c r="J2565" s="4" t="s">
        <v>4</v>
      </c>
      <c r="K2565" s="4" t="s">
        <v>5</v>
      </c>
      <c r="L2565" s="9">
        <v>1</v>
      </c>
      <c r="M2565" s="6">
        <v>81.010000000000005</v>
      </c>
      <c r="N2565" s="7">
        <v>0.2</v>
      </c>
      <c r="O2565" s="6">
        <v>41.51</v>
      </c>
      <c r="P2565" s="6">
        <f t="shared" si="160"/>
        <v>64.808000000000007</v>
      </c>
      <c r="Q2565" s="6">
        <f t="shared" si="161"/>
        <v>41.51</v>
      </c>
      <c r="R2565" s="6">
        <f t="shared" si="162"/>
        <v>23.298000000000009</v>
      </c>
      <c r="S2565" s="8">
        <f t="shared" si="163"/>
        <v>0.35949265522774976</v>
      </c>
      <c r="T2565" s="5">
        <f>YEAR(SalesDataTable[[#This Row],[Order Date]])</f>
        <v>2026</v>
      </c>
    </row>
    <row r="2566" spans="1:20" ht="15.6">
      <c r="A2566" s="2">
        <v>1014</v>
      </c>
      <c r="B2566" s="3">
        <v>46366</v>
      </c>
      <c r="C2566" s="13">
        <f>YEAR(SalesDataTable[[#This Row],[Order Date]])</f>
        <v>2026</v>
      </c>
      <c r="D2566" s="4" t="str">
        <f>"Q"&amp;ROUNDUP(MONTH(SalesDataTable[[#This Row],[Order Date]])/3,0)</f>
        <v>Q4</v>
      </c>
      <c r="E2566" s="4" t="str">
        <f>TEXT(SalesDataTable[[#This Row],[Order Date]],"MMM")</f>
        <v>Dec</v>
      </c>
      <c r="F2566" s="4" t="s">
        <v>20</v>
      </c>
      <c r="G2566" s="4" t="s">
        <v>31</v>
      </c>
      <c r="H2566" s="4" t="s">
        <v>28</v>
      </c>
      <c r="I2566" s="4" t="s">
        <v>13</v>
      </c>
      <c r="J2566" s="4" t="s">
        <v>14</v>
      </c>
      <c r="K2566" s="4" t="s">
        <v>15</v>
      </c>
      <c r="L2566" s="9">
        <v>2</v>
      </c>
      <c r="M2566" s="6">
        <v>35.619999999999997</v>
      </c>
      <c r="N2566" s="7">
        <v>0</v>
      </c>
      <c r="O2566" s="6">
        <v>13.62</v>
      </c>
      <c r="P2566" s="6">
        <f t="shared" si="160"/>
        <v>71.239999999999995</v>
      </c>
      <c r="Q2566" s="6">
        <f t="shared" si="161"/>
        <v>27.24</v>
      </c>
      <c r="R2566" s="6">
        <f t="shared" si="162"/>
        <v>44</v>
      </c>
      <c r="S2566" s="8">
        <f t="shared" si="163"/>
        <v>0.61763054463784395</v>
      </c>
      <c r="T2566" s="5">
        <f>YEAR(SalesDataTable[[#This Row],[Order Date]])</f>
        <v>2026</v>
      </c>
    </row>
    <row r="2567" spans="1:20" ht="15.6">
      <c r="A2567" s="2">
        <v>1763</v>
      </c>
      <c r="B2567" s="3">
        <v>46366</v>
      </c>
      <c r="C2567" s="13">
        <f>YEAR(SalesDataTable[[#This Row],[Order Date]])</f>
        <v>2026</v>
      </c>
      <c r="D2567" s="4" t="str">
        <f>"Q"&amp;ROUNDUP(MONTH(SalesDataTable[[#This Row],[Order Date]])/3,0)</f>
        <v>Q4</v>
      </c>
      <c r="E2567" s="4" t="str">
        <f>TEXT(SalesDataTable[[#This Row],[Order Date]],"MMM")</f>
        <v>Dec</v>
      </c>
      <c r="F2567" s="4" t="s">
        <v>0</v>
      </c>
      <c r="G2567" s="4" t="s">
        <v>1</v>
      </c>
      <c r="H2567" s="4" t="s">
        <v>2</v>
      </c>
      <c r="I2567" s="4" t="s">
        <v>13</v>
      </c>
      <c r="J2567" s="4" t="s">
        <v>4</v>
      </c>
      <c r="K2567" s="4" t="s">
        <v>22</v>
      </c>
      <c r="L2567" s="9">
        <v>2</v>
      </c>
      <c r="M2567" s="6">
        <v>49.88</v>
      </c>
      <c r="N2567" s="7">
        <v>0.05</v>
      </c>
      <c r="O2567" s="6">
        <v>22.31</v>
      </c>
      <c r="P2567" s="6">
        <f t="shared" si="160"/>
        <v>94.772000000000006</v>
      </c>
      <c r="Q2567" s="6">
        <f t="shared" si="161"/>
        <v>44.62</v>
      </c>
      <c r="R2567" s="6">
        <f t="shared" si="162"/>
        <v>50.152000000000008</v>
      </c>
      <c r="S2567" s="8">
        <f t="shared" si="163"/>
        <v>0.52918583547883347</v>
      </c>
      <c r="T2567" s="5">
        <f>YEAR(SalesDataTable[[#This Row],[Order Date]])</f>
        <v>2026</v>
      </c>
    </row>
    <row r="2568" spans="1:20" ht="15.6">
      <c r="A2568" s="2">
        <v>1863</v>
      </c>
      <c r="B2568" s="3">
        <v>46366</v>
      </c>
      <c r="C2568" s="13">
        <f>YEAR(SalesDataTable[[#This Row],[Order Date]])</f>
        <v>2026</v>
      </c>
      <c r="D2568" s="4" t="str">
        <f>"Q"&amp;ROUNDUP(MONTH(SalesDataTable[[#This Row],[Order Date]])/3,0)</f>
        <v>Q4</v>
      </c>
      <c r="E2568" s="4" t="str">
        <f>TEXT(SalesDataTable[[#This Row],[Order Date]],"MMM")</f>
        <v>Dec</v>
      </c>
      <c r="F2568" s="4" t="s">
        <v>20</v>
      </c>
      <c r="G2568" s="4" t="s">
        <v>31</v>
      </c>
      <c r="H2568" s="4" t="s">
        <v>28</v>
      </c>
      <c r="I2568" s="4" t="s">
        <v>3</v>
      </c>
      <c r="J2568" s="4" t="s">
        <v>4</v>
      </c>
      <c r="K2568" s="4" t="s">
        <v>30</v>
      </c>
      <c r="L2568" s="9">
        <v>1</v>
      </c>
      <c r="M2568" s="6">
        <v>101.18</v>
      </c>
      <c r="N2568" s="7">
        <v>0.05</v>
      </c>
      <c r="O2568" s="6">
        <v>49.12</v>
      </c>
      <c r="P2568" s="6">
        <f t="shared" si="160"/>
        <v>96.120999999999995</v>
      </c>
      <c r="Q2568" s="6">
        <f t="shared" si="161"/>
        <v>49.12</v>
      </c>
      <c r="R2568" s="6">
        <f t="shared" si="162"/>
        <v>47.000999999999998</v>
      </c>
      <c r="S2568" s="8">
        <f t="shared" si="163"/>
        <v>0.48897743469169069</v>
      </c>
      <c r="T2568" s="5">
        <f>YEAR(SalesDataTable[[#This Row],[Order Date]])</f>
        <v>2026</v>
      </c>
    </row>
    <row r="2569" spans="1:20" ht="15.6">
      <c r="A2569" s="2">
        <v>3466</v>
      </c>
      <c r="B2569" s="3">
        <v>46366</v>
      </c>
      <c r="C2569" s="13">
        <f>YEAR(SalesDataTable[[#This Row],[Order Date]])</f>
        <v>2026</v>
      </c>
      <c r="D2569" s="4" t="str">
        <f>"Q"&amp;ROUNDUP(MONTH(SalesDataTable[[#This Row],[Order Date]])/3,0)</f>
        <v>Q4</v>
      </c>
      <c r="E2569" s="4" t="str">
        <f>TEXT(SalesDataTable[[#This Row],[Order Date]],"MMM")</f>
        <v>Dec</v>
      </c>
      <c r="F2569" s="4" t="s">
        <v>6</v>
      </c>
      <c r="G2569" s="4" t="s">
        <v>43</v>
      </c>
      <c r="H2569" s="4" t="s">
        <v>19</v>
      </c>
      <c r="I2569" s="4" t="s">
        <v>16</v>
      </c>
      <c r="J2569" s="4" t="s">
        <v>34</v>
      </c>
      <c r="K2569" s="4" t="s">
        <v>42</v>
      </c>
      <c r="L2569" s="9">
        <v>2</v>
      </c>
      <c r="M2569" s="6">
        <v>36.64</v>
      </c>
      <c r="N2569" s="7">
        <v>0</v>
      </c>
      <c r="O2569" s="6">
        <v>13.7</v>
      </c>
      <c r="P2569" s="6">
        <f t="shared" si="160"/>
        <v>73.28</v>
      </c>
      <c r="Q2569" s="6">
        <f t="shared" si="161"/>
        <v>27.4</v>
      </c>
      <c r="R2569" s="6">
        <f t="shared" si="162"/>
        <v>45.88</v>
      </c>
      <c r="S2569" s="8">
        <f t="shared" si="163"/>
        <v>0.62609170305676853</v>
      </c>
      <c r="T2569" s="5">
        <f>YEAR(SalesDataTable[[#This Row],[Order Date]])</f>
        <v>2026</v>
      </c>
    </row>
    <row r="2570" spans="1:20" ht="15.6">
      <c r="A2570" s="2">
        <v>3630</v>
      </c>
      <c r="B2570" s="3">
        <v>46366</v>
      </c>
      <c r="C2570" s="13">
        <f>YEAR(SalesDataTable[[#This Row],[Order Date]])</f>
        <v>2026</v>
      </c>
      <c r="D2570" s="4" t="str">
        <f>"Q"&amp;ROUNDUP(MONTH(SalesDataTable[[#This Row],[Order Date]])/3,0)</f>
        <v>Q4</v>
      </c>
      <c r="E2570" s="4" t="str">
        <f>TEXT(SalesDataTable[[#This Row],[Order Date]],"MMM")</f>
        <v>Dec</v>
      </c>
      <c r="F2570" s="4" t="s">
        <v>6</v>
      </c>
      <c r="G2570" s="4" t="s">
        <v>43</v>
      </c>
      <c r="H2570" s="4" t="s">
        <v>19</v>
      </c>
      <c r="I2570" s="4" t="s">
        <v>3</v>
      </c>
      <c r="J2570" s="4" t="s">
        <v>4</v>
      </c>
      <c r="K2570" s="4" t="s">
        <v>26</v>
      </c>
      <c r="L2570" s="9">
        <v>3</v>
      </c>
      <c r="M2570" s="6">
        <v>39.979999999999997</v>
      </c>
      <c r="N2570" s="7">
        <v>0.1</v>
      </c>
      <c r="O2570" s="6">
        <v>16.989999999999998</v>
      </c>
      <c r="P2570" s="6">
        <f t="shared" si="160"/>
        <v>107.946</v>
      </c>
      <c r="Q2570" s="6">
        <f t="shared" si="161"/>
        <v>50.97</v>
      </c>
      <c r="R2570" s="6">
        <f t="shared" si="162"/>
        <v>56.975999999999999</v>
      </c>
      <c r="S2570" s="8">
        <f t="shared" si="163"/>
        <v>0.52781946528819967</v>
      </c>
      <c r="T2570" s="5">
        <f>YEAR(SalesDataTable[[#This Row],[Order Date]])</f>
        <v>2026</v>
      </c>
    </row>
    <row r="2571" spans="1:20" ht="15.6">
      <c r="A2571" s="2">
        <v>3633</v>
      </c>
      <c r="B2571" s="3">
        <v>46366</v>
      </c>
      <c r="C2571" s="13">
        <f>YEAR(SalesDataTable[[#This Row],[Order Date]])</f>
        <v>2026</v>
      </c>
      <c r="D2571" s="4" t="str">
        <f>"Q"&amp;ROUNDUP(MONTH(SalesDataTable[[#This Row],[Order Date]])/3,0)</f>
        <v>Q4</v>
      </c>
      <c r="E2571" s="4" t="str">
        <f>TEXT(SalesDataTable[[#This Row],[Order Date]],"MMM")</f>
        <v>Dec</v>
      </c>
      <c r="F2571" s="4" t="s">
        <v>20</v>
      </c>
      <c r="G2571" s="4" t="s">
        <v>21</v>
      </c>
      <c r="H2571" s="4" t="s">
        <v>28</v>
      </c>
      <c r="I2571" s="4" t="s">
        <v>16</v>
      </c>
      <c r="J2571" s="4" t="s">
        <v>9</v>
      </c>
      <c r="K2571" s="4" t="s">
        <v>17</v>
      </c>
      <c r="L2571" s="9">
        <v>3</v>
      </c>
      <c r="M2571" s="6">
        <v>144.16</v>
      </c>
      <c r="N2571" s="7">
        <v>0</v>
      </c>
      <c r="O2571" s="6">
        <v>77.36</v>
      </c>
      <c r="P2571" s="6">
        <f t="shared" si="160"/>
        <v>432.48</v>
      </c>
      <c r="Q2571" s="6">
        <f t="shared" si="161"/>
        <v>232.07999999999998</v>
      </c>
      <c r="R2571" s="6">
        <f t="shared" si="162"/>
        <v>200.40000000000003</v>
      </c>
      <c r="S2571" s="8">
        <f t="shared" si="163"/>
        <v>0.46337402885682583</v>
      </c>
      <c r="T2571" s="5">
        <f>YEAR(SalesDataTable[[#This Row],[Order Date]])</f>
        <v>2026</v>
      </c>
    </row>
    <row r="2572" spans="1:20" ht="15.6">
      <c r="A2572" s="2">
        <v>4</v>
      </c>
      <c r="B2572" s="3">
        <v>46367</v>
      </c>
      <c r="C2572" s="13">
        <f>YEAR(SalesDataTable[[#This Row],[Order Date]])</f>
        <v>2026</v>
      </c>
      <c r="D2572" s="4" t="str">
        <f>"Q"&amp;ROUNDUP(MONTH(SalesDataTable[[#This Row],[Order Date]])/3,0)</f>
        <v>Q4</v>
      </c>
      <c r="E2572" s="4" t="str">
        <f>TEXT(SalesDataTable[[#This Row],[Order Date]],"MMM")</f>
        <v>Dec</v>
      </c>
      <c r="F2572" s="4" t="s">
        <v>20</v>
      </c>
      <c r="G2572" s="4" t="s">
        <v>21</v>
      </c>
      <c r="H2572" s="4" t="s">
        <v>2</v>
      </c>
      <c r="I2572" s="4" t="s">
        <v>13</v>
      </c>
      <c r="J2572" s="4" t="s">
        <v>4</v>
      </c>
      <c r="K2572" s="4" t="s">
        <v>30</v>
      </c>
      <c r="L2572" s="9">
        <v>1</v>
      </c>
      <c r="M2572" s="6">
        <v>102.98</v>
      </c>
      <c r="N2572" s="7">
        <v>0.1</v>
      </c>
      <c r="O2572" s="6">
        <v>51.45</v>
      </c>
      <c r="P2572" s="6">
        <f t="shared" si="160"/>
        <v>92.682000000000002</v>
      </c>
      <c r="Q2572" s="6">
        <f t="shared" si="161"/>
        <v>51.45</v>
      </c>
      <c r="R2572" s="6">
        <f t="shared" si="162"/>
        <v>41.231999999999999</v>
      </c>
      <c r="S2572" s="8">
        <f t="shared" si="163"/>
        <v>0.4448760277076455</v>
      </c>
      <c r="T2572" s="5">
        <f>YEAR(SalesDataTable[[#This Row],[Order Date]])</f>
        <v>2026</v>
      </c>
    </row>
    <row r="2573" spans="1:20" ht="15.6">
      <c r="A2573" s="2">
        <v>70</v>
      </c>
      <c r="B2573" s="3">
        <v>46367</v>
      </c>
      <c r="C2573" s="13">
        <f>YEAR(SalesDataTable[[#This Row],[Order Date]])</f>
        <v>2026</v>
      </c>
      <c r="D2573" s="4" t="str">
        <f>"Q"&amp;ROUNDUP(MONTH(SalesDataTable[[#This Row],[Order Date]])/3,0)</f>
        <v>Q4</v>
      </c>
      <c r="E2573" s="4" t="str">
        <f>TEXT(SalesDataTable[[#This Row],[Order Date]],"MMM")</f>
        <v>Dec</v>
      </c>
      <c r="F2573" s="4" t="s">
        <v>20</v>
      </c>
      <c r="G2573" s="4" t="s">
        <v>47</v>
      </c>
      <c r="H2573" s="4" t="s">
        <v>2</v>
      </c>
      <c r="I2573" s="4" t="s">
        <v>13</v>
      </c>
      <c r="J2573" s="4" t="s">
        <v>34</v>
      </c>
      <c r="K2573" s="4" t="s">
        <v>38</v>
      </c>
      <c r="L2573" s="9">
        <v>2</v>
      </c>
      <c r="M2573" s="6">
        <v>122.49</v>
      </c>
      <c r="N2573" s="7">
        <v>0.15</v>
      </c>
      <c r="O2573" s="6">
        <v>70.930000000000007</v>
      </c>
      <c r="P2573" s="6">
        <f t="shared" si="160"/>
        <v>208.23299999999998</v>
      </c>
      <c r="Q2573" s="6">
        <f t="shared" si="161"/>
        <v>141.86000000000001</v>
      </c>
      <c r="R2573" s="6">
        <f t="shared" si="162"/>
        <v>66.372999999999962</v>
      </c>
      <c r="S2573" s="8">
        <f t="shared" si="163"/>
        <v>0.31874390706564265</v>
      </c>
      <c r="T2573" s="5">
        <f>YEAR(SalesDataTable[[#This Row],[Order Date]])</f>
        <v>2026</v>
      </c>
    </row>
    <row r="2574" spans="1:20" ht="15.6">
      <c r="A2574" s="2">
        <v>948</v>
      </c>
      <c r="B2574" s="3">
        <v>46367</v>
      </c>
      <c r="C2574" s="13">
        <f>YEAR(SalesDataTable[[#This Row],[Order Date]])</f>
        <v>2026</v>
      </c>
      <c r="D2574" s="4" t="str">
        <f>"Q"&amp;ROUNDUP(MONTH(SalesDataTable[[#This Row],[Order Date]])/3,0)</f>
        <v>Q4</v>
      </c>
      <c r="E2574" s="4" t="str">
        <f>TEXT(SalesDataTable[[#This Row],[Order Date]],"MMM")</f>
        <v>Dec</v>
      </c>
      <c r="F2574" s="4" t="s">
        <v>6</v>
      </c>
      <c r="G2574" s="4" t="s">
        <v>41</v>
      </c>
      <c r="H2574" s="4" t="s">
        <v>28</v>
      </c>
      <c r="I2574" s="4" t="s">
        <v>13</v>
      </c>
      <c r="J2574" s="4" t="s">
        <v>9</v>
      </c>
      <c r="K2574" s="4" t="s">
        <v>17</v>
      </c>
      <c r="L2574" s="9">
        <v>1</v>
      </c>
      <c r="M2574" s="6">
        <v>141.74</v>
      </c>
      <c r="N2574" s="7">
        <v>0.15</v>
      </c>
      <c r="O2574" s="6">
        <v>78.97</v>
      </c>
      <c r="P2574" s="6">
        <f t="shared" si="160"/>
        <v>120.479</v>
      </c>
      <c r="Q2574" s="6">
        <f t="shared" si="161"/>
        <v>78.97</v>
      </c>
      <c r="R2574" s="6">
        <f t="shared" si="162"/>
        <v>41.509</v>
      </c>
      <c r="S2574" s="8">
        <f t="shared" si="163"/>
        <v>0.34453307215365336</v>
      </c>
      <c r="T2574" s="5">
        <f>YEAR(SalesDataTable[[#This Row],[Order Date]])</f>
        <v>2026</v>
      </c>
    </row>
    <row r="2575" spans="1:20" ht="15.6">
      <c r="A2575" s="2">
        <v>1957</v>
      </c>
      <c r="B2575" s="3">
        <v>46367</v>
      </c>
      <c r="C2575" s="13">
        <f>YEAR(SalesDataTable[[#This Row],[Order Date]])</f>
        <v>2026</v>
      </c>
      <c r="D2575" s="4" t="str">
        <f>"Q"&amp;ROUNDUP(MONTH(SalesDataTable[[#This Row],[Order Date]])/3,0)</f>
        <v>Q4</v>
      </c>
      <c r="E2575" s="4" t="str">
        <f>TEXT(SalesDataTable[[#This Row],[Order Date]],"MMM")</f>
        <v>Dec</v>
      </c>
      <c r="F2575" s="4" t="s">
        <v>20</v>
      </c>
      <c r="G2575" s="4" t="s">
        <v>31</v>
      </c>
      <c r="H2575" s="4" t="s">
        <v>2</v>
      </c>
      <c r="I2575" s="4" t="s">
        <v>3</v>
      </c>
      <c r="J2575" s="4" t="s">
        <v>4</v>
      </c>
      <c r="K2575" s="4" t="s">
        <v>26</v>
      </c>
      <c r="L2575" s="9">
        <v>6</v>
      </c>
      <c r="M2575" s="6">
        <v>39.44</v>
      </c>
      <c r="N2575" s="7">
        <v>0.1</v>
      </c>
      <c r="O2575" s="6">
        <v>16.89</v>
      </c>
      <c r="P2575" s="6">
        <f t="shared" si="160"/>
        <v>212.976</v>
      </c>
      <c r="Q2575" s="6">
        <f t="shared" si="161"/>
        <v>101.34</v>
      </c>
      <c r="R2575" s="6">
        <f t="shared" si="162"/>
        <v>111.636</v>
      </c>
      <c r="S2575" s="8">
        <f t="shared" si="163"/>
        <v>0.52417173766058145</v>
      </c>
      <c r="T2575" s="5">
        <f>YEAR(SalesDataTable[[#This Row],[Order Date]])</f>
        <v>2026</v>
      </c>
    </row>
    <row r="2576" spans="1:20" ht="15.6">
      <c r="A2576" s="2">
        <v>3097</v>
      </c>
      <c r="B2576" s="3">
        <v>46367</v>
      </c>
      <c r="C2576" s="13">
        <f>YEAR(SalesDataTable[[#This Row],[Order Date]])</f>
        <v>2026</v>
      </c>
      <c r="D2576" s="4" t="str">
        <f>"Q"&amp;ROUNDUP(MONTH(SalesDataTable[[#This Row],[Order Date]])/3,0)</f>
        <v>Q4</v>
      </c>
      <c r="E2576" s="4" t="str">
        <f>TEXT(SalesDataTable[[#This Row],[Order Date]],"MMM")</f>
        <v>Dec</v>
      </c>
      <c r="F2576" s="4" t="s">
        <v>11</v>
      </c>
      <c r="G2576" s="4" t="s">
        <v>18</v>
      </c>
      <c r="H2576" s="4" t="s">
        <v>19</v>
      </c>
      <c r="I2576" s="4" t="s">
        <v>3</v>
      </c>
      <c r="J2576" s="4" t="s">
        <v>4</v>
      </c>
      <c r="K2576" s="4" t="s">
        <v>22</v>
      </c>
      <c r="L2576" s="9">
        <v>1</v>
      </c>
      <c r="M2576" s="6">
        <v>49.64</v>
      </c>
      <c r="N2576" s="7">
        <v>0.1</v>
      </c>
      <c r="O2576" s="6">
        <v>22</v>
      </c>
      <c r="P2576" s="6">
        <f t="shared" si="160"/>
        <v>44.676000000000002</v>
      </c>
      <c r="Q2576" s="6">
        <f t="shared" si="161"/>
        <v>22</v>
      </c>
      <c r="R2576" s="6">
        <f t="shared" si="162"/>
        <v>22.676000000000002</v>
      </c>
      <c r="S2576" s="8">
        <f t="shared" si="163"/>
        <v>0.50756558331094992</v>
      </c>
      <c r="T2576" s="5">
        <f>YEAR(SalesDataTable[[#This Row],[Order Date]])</f>
        <v>2026</v>
      </c>
    </row>
    <row r="2577" spans="1:20" ht="15.6">
      <c r="A2577" s="2">
        <v>3649</v>
      </c>
      <c r="B2577" s="3">
        <v>46367</v>
      </c>
      <c r="C2577" s="13">
        <f>YEAR(SalesDataTable[[#This Row],[Order Date]])</f>
        <v>2026</v>
      </c>
      <c r="D2577" s="4" t="str">
        <f>"Q"&amp;ROUNDUP(MONTH(SalesDataTable[[#This Row],[Order Date]])/3,0)</f>
        <v>Q4</v>
      </c>
      <c r="E2577" s="4" t="str">
        <f>TEXT(SalesDataTable[[#This Row],[Order Date]],"MMM")</f>
        <v>Dec</v>
      </c>
      <c r="F2577" s="4" t="s">
        <v>11</v>
      </c>
      <c r="G2577" s="4" t="s">
        <v>12</v>
      </c>
      <c r="H2577" s="4" t="s">
        <v>2</v>
      </c>
      <c r="I2577" s="4" t="s">
        <v>13</v>
      </c>
      <c r="J2577" s="4" t="s">
        <v>14</v>
      </c>
      <c r="K2577" s="4" t="s">
        <v>48</v>
      </c>
      <c r="L2577" s="9">
        <v>1</v>
      </c>
      <c r="M2577" s="6">
        <v>164.29</v>
      </c>
      <c r="N2577" s="7">
        <v>0.05</v>
      </c>
      <c r="O2577" s="6">
        <v>88.66</v>
      </c>
      <c r="P2577" s="6">
        <f t="shared" si="160"/>
        <v>156.07549999999998</v>
      </c>
      <c r="Q2577" s="6">
        <f t="shared" si="161"/>
        <v>88.66</v>
      </c>
      <c r="R2577" s="6">
        <f t="shared" si="162"/>
        <v>67.41549999999998</v>
      </c>
      <c r="S2577" s="8">
        <f t="shared" si="163"/>
        <v>0.43194159237035917</v>
      </c>
      <c r="T2577" s="5">
        <f>YEAR(SalesDataTable[[#This Row],[Order Date]])</f>
        <v>2026</v>
      </c>
    </row>
    <row r="2578" spans="1:20" ht="15.6">
      <c r="A2578" s="2">
        <v>3963</v>
      </c>
      <c r="B2578" s="3">
        <v>46367</v>
      </c>
      <c r="C2578" s="13">
        <f>YEAR(SalesDataTable[[#This Row],[Order Date]])</f>
        <v>2026</v>
      </c>
      <c r="D2578" s="4" t="str">
        <f>"Q"&amp;ROUNDUP(MONTH(SalesDataTable[[#This Row],[Order Date]])/3,0)</f>
        <v>Q4</v>
      </c>
      <c r="E2578" s="4" t="str">
        <f>TEXT(SalesDataTable[[#This Row],[Order Date]],"MMM")</f>
        <v>Dec</v>
      </c>
      <c r="F2578" s="4" t="s">
        <v>20</v>
      </c>
      <c r="G2578" s="4" t="s">
        <v>33</v>
      </c>
      <c r="H2578" s="4" t="s">
        <v>2</v>
      </c>
      <c r="I2578" s="4" t="s">
        <v>3</v>
      </c>
      <c r="J2578" s="4" t="s">
        <v>14</v>
      </c>
      <c r="K2578" s="4" t="s">
        <v>15</v>
      </c>
      <c r="L2578" s="9">
        <v>1</v>
      </c>
      <c r="M2578" s="6">
        <v>35.81</v>
      </c>
      <c r="N2578" s="7">
        <v>0</v>
      </c>
      <c r="O2578" s="6">
        <v>13.28</v>
      </c>
      <c r="P2578" s="6">
        <f t="shared" si="160"/>
        <v>35.81</v>
      </c>
      <c r="Q2578" s="6">
        <f t="shared" si="161"/>
        <v>13.28</v>
      </c>
      <c r="R2578" s="6">
        <f t="shared" si="162"/>
        <v>22.53</v>
      </c>
      <c r="S2578" s="8">
        <f t="shared" si="163"/>
        <v>0.62915386763473891</v>
      </c>
      <c r="T2578" s="5">
        <f>YEAR(SalesDataTable[[#This Row],[Order Date]])</f>
        <v>2026</v>
      </c>
    </row>
    <row r="2579" spans="1:20" ht="15.6">
      <c r="A2579" s="2">
        <v>4305</v>
      </c>
      <c r="B2579" s="3">
        <v>46367</v>
      </c>
      <c r="C2579" s="13">
        <f>YEAR(SalesDataTable[[#This Row],[Order Date]])</f>
        <v>2026</v>
      </c>
      <c r="D2579" s="4" t="str">
        <f>"Q"&amp;ROUNDUP(MONTH(SalesDataTable[[#This Row],[Order Date]])/3,0)</f>
        <v>Q4</v>
      </c>
      <c r="E2579" s="4" t="str">
        <f>TEXT(SalesDataTable[[#This Row],[Order Date]],"MMM")</f>
        <v>Dec</v>
      </c>
      <c r="F2579" s="4" t="s">
        <v>0</v>
      </c>
      <c r="G2579" s="4" t="s">
        <v>36</v>
      </c>
      <c r="H2579" s="4" t="s">
        <v>19</v>
      </c>
      <c r="I2579" s="4" t="s">
        <v>13</v>
      </c>
      <c r="J2579" s="4" t="s">
        <v>34</v>
      </c>
      <c r="K2579" s="4" t="s">
        <v>35</v>
      </c>
      <c r="L2579" s="9">
        <v>1</v>
      </c>
      <c r="M2579" s="6">
        <v>41.31</v>
      </c>
      <c r="N2579" s="7">
        <v>0.05</v>
      </c>
      <c r="O2579" s="6">
        <v>14.56</v>
      </c>
      <c r="P2579" s="6">
        <f t="shared" si="160"/>
        <v>39.244500000000002</v>
      </c>
      <c r="Q2579" s="6">
        <f t="shared" si="161"/>
        <v>14.56</v>
      </c>
      <c r="R2579" s="6">
        <f t="shared" si="162"/>
        <v>24.6845</v>
      </c>
      <c r="S2579" s="8">
        <f t="shared" si="163"/>
        <v>0.62899259768884808</v>
      </c>
      <c r="T2579" s="5">
        <f>YEAR(SalesDataTable[[#This Row],[Order Date]])</f>
        <v>2026</v>
      </c>
    </row>
    <row r="2580" spans="1:20" ht="15.6">
      <c r="A2580" s="2">
        <v>4942</v>
      </c>
      <c r="B2580" s="3">
        <v>46367</v>
      </c>
      <c r="C2580" s="13">
        <f>YEAR(SalesDataTable[[#This Row],[Order Date]])</f>
        <v>2026</v>
      </c>
      <c r="D2580" s="4" t="str">
        <f>"Q"&amp;ROUNDUP(MONTH(SalesDataTable[[#This Row],[Order Date]])/3,0)</f>
        <v>Q4</v>
      </c>
      <c r="E2580" s="4" t="str">
        <f>TEXT(SalesDataTable[[#This Row],[Order Date]],"MMM")</f>
        <v>Dec</v>
      </c>
      <c r="F2580" s="4" t="s">
        <v>20</v>
      </c>
      <c r="G2580" s="4" t="s">
        <v>47</v>
      </c>
      <c r="H2580" s="4" t="s">
        <v>28</v>
      </c>
      <c r="I2580" s="4" t="s">
        <v>13</v>
      </c>
      <c r="J2580" s="4" t="s">
        <v>14</v>
      </c>
      <c r="K2580" s="4" t="s">
        <v>15</v>
      </c>
      <c r="L2580" s="9">
        <v>3</v>
      </c>
      <c r="M2580" s="6">
        <v>36.6</v>
      </c>
      <c r="N2580" s="7">
        <v>0.15</v>
      </c>
      <c r="O2580" s="6">
        <v>13.95</v>
      </c>
      <c r="P2580" s="6">
        <f t="shared" si="160"/>
        <v>93.330000000000013</v>
      </c>
      <c r="Q2580" s="6">
        <f t="shared" si="161"/>
        <v>41.849999999999994</v>
      </c>
      <c r="R2580" s="6">
        <f t="shared" si="162"/>
        <v>51.480000000000018</v>
      </c>
      <c r="S2580" s="8">
        <f t="shared" si="163"/>
        <v>0.55159112825458068</v>
      </c>
      <c r="T2580" s="5">
        <f>YEAR(SalesDataTable[[#This Row],[Order Date]])</f>
        <v>2026</v>
      </c>
    </row>
    <row r="2581" spans="1:20" ht="15.6">
      <c r="A2581" s="2">
        <v>19</v>
      </c>
      <c r="B2581" s="3">
        <v>46368</v>
      </c>
      <c r="C2581" s="13">
        <f>YEAR(SalesDataTable[[#This Row],[Order Date]])</f>
        <v>2026</v>
      </c>
      <c r="D2581" s="4" t="str">
        <f>"Q"&amp;ROUNDUP(MONTH(SalesDataTable[[#This Row],[Order Date]])/3,0)</f>
        <v>Q4</v>
      </c>
      <c r="E2581" s="4" t="str">
        <f>TEXT(SalesDataTable[[#This Row],[Order Date]],"MMM")</f>
        <v>Dec</v>
      </c>
      <c r="F2581" s="4" t="s">
        <v>6</v>
      </c>
      <c r="G2581" s="4" t="s">
        <v>7</v>
      </c>
      <c r="H2581" s="4" t="s">
        <v>2</v>
      </c>
      <c r="I2581" s="4" t="s">
        <v>13</v>
      </c>
      <c r="J2581" s="4" t="s">
        <v>4</v>
      </c>
      <c r="K2581" s="4" t="s">
        <v>22</v>
      </c>
      <c r="L2581" s="9">
        <v>5</v>
      </c>
      <c r="M2581" s="6">
        <v>49.59</v>
      </c>
      <c r="N2581" s="7">
        <v>0</v>
      </c>
      <c r="O2581" s="6">
        <v>22.63</v>
      </c>
      <c r="P2581" s="6">
        <f t="shared" si="160"/>
        <v>247.95000000000002</v>
      </c>
      <c r="Q2581" s="6">
        <f t="shared" si="161"/>
        <v>113.14999999999999</v>
      </c>
      <c r="R2581" s="6">
        <f t="shared" si="162"/>
        <v>134.80000000000001</v>
      </c>
      <c r="S2581" s="8">
        <f t="shared" si="163"/>
        <v>0.54365799556362171</v>
      </c>
      <c r="T2581" s="5">
        <f>YEAR(SalesDataTable[[#This Row],[Order Date]])</f>
        <v>2026</v>
      </c>
    </row>
    <row r="2582" spans="1:20" ht="15.6">
      <c r="A2582" s="2">
        <v>4963</v>
      </c>
      <c r="B2582" s="3">
        <v>46368</v>
      </c>
      <c r="C2582" s="13">
        <f>YEAR(SalesDataTable[[#This Row],[Order Date]])</f>
        <v>2026</v>
      </c>
      <c r="D2582" s="4" t="str">
        <f>"Q"&amp;ROUNDUP(MONTH(SalesDataTable[[#This Row],[Order Date]])/3,0)</f>
        <v>Q4</v>
      </c>
      <c r="E2582" s="4" t="str">
        <f>TEXT(SalesDataTable[[#This Row],[Order Date]],"MMM")</f>
        <v>Dec</v>
      </c>
      <c r="F2582" s="4" t="s">
        <v>0</v>
      </c>
      <c r="G2582" s="4" t="s">
        <v>1</v>
      </c>
      <c r="H2582" s="4" t="s">
        <v>2</v>
      </c>
      <c r="I2582" s="4" t="s">
        <v>13</v>
      </c>
      <c r="J2582" s="4" t="s">
        <v>9</v>
      </c>
      <c r="K2582" s="4" t="s">
        <v>46</v>
      </c>
      <c r="L2582" s="9">
        <v>5</v>
      </c>
      <c r="M2582" s="6">
        <v>72.3</v>
      </c>
      <c r="N2582" s="7">
        <v>0.05</v>
      </c>
      <c r="O2582" s="6">
        <v>31.73</v>
      </c>
      <c r="P2582" s="6">
        <f t="shared" si="160"/>
        <v>343.42500000000001</v>
      </c>
      <c r="Q2582" s="6">
        <f t="shared" si="161"/>
        <v>158.65</v>
      </c>
      <c r="R2582" s="6">
        <f t="shared" si="162"/>
        <v>184.77500000000001</v>
      </c>
      <c r="S2582" s="8">
        <f t="shared" si="163"/>
        <v>0.53803596127247577</v>
      </c>
      <c r="T2582" s="5">
        <f>YEAR(SalesDataTable[[#This Row],[Order Date]])</f>
        <v>2026</v>
      </c>
    </row>
    <row r="2583" spans="1:20" ht="15.6">
      <c r="A2583" s="2">
        <v>5110</v>
      </c>
      <c r="B2583" s="3">
        <v>46368</v>
      </c>
      <c r="C2583" s="13">
        <f>YEAR(SalesDataTable[[#This Row],[Order Date]])</f>
        <v>2026</v>
      </c>
      <c r="D2583" s="4" t="str">
        <f>"Q"&amp;ROUNDUP(MONTH(SalesDataTable[[#This Row],[Order Date]])/3,0)</f>
        <v>Q4</v>
      </c>
      <c r="E2583" s="4" t="str">
        <f>TEXT(SalesDataTable[[#This Row],[Order Date]],"MMM")</f>
        <v>Dec</v>
      </c>
      <c r="F2583" s="4" t="s">
        <v>20</v>
      </c>
      <c r="G2583" s="4" t="s">
        <v>21</v>
      </c>
      <c r="H2583" s="4" t="s">
        <v>2</v>
      </c>
      <c r="I2583" s="4" t="s">
        <v>13</v>
      </c>
      <c r="J2583" s="4" t="s">
        <v>4</v>
      </c>
      <c r="K2583" s="4" t="s">
        <v>22</v>
      </c>
      <c r="L2583" s="9">
        <v>1</v>
      </c>
      <c r="M2583" s="6">
        <v>51.57</v>
      </c>
      <c r="N2583" s="7">
        <v>0.1</v>
      </c>
      <c r="O2583" s="6">
        <v>23.11</v>
      </c>
      <c r="P2583" s="6">
        <f t="shared" si="160"/>
        <v>46.413000000000004</v>
      </c>
      <c r="Q2583" s="6">
        <f t="shared" si="161"/>
        <v>23.11</v>
      </c>
      <c r="R2583" s="6">
        <f t="shared" si="162"/>
        <v>23.303000000000004</v>
      </c>
      <c r="S2583" s="8">
        <f t="shared" si="163"/>
        <v>0.5020791588563549</v>
      </c>
      <c r="T2583" s="5">
        <f>YEAR(SalesDataTable[[#This Row],[Order Date]])</f>
        <v>2026</v>
      </c>
    </row>
    <row r="2584" spans="1:20" ht="15.6">
      <c r="A2584" s="2">
        <v>10</v>
      </c>
      <c r="B2584" s="3">
        <v>46369</v>
      </c>
      <c r="C2584" s="13">
        <f>YEAR(SalesDataTable[[#This Row],[Order Date]])</f>
        <v>2026</v>
      </c>
      <c r="D2584" s="4" t="str">
        <f>"Q"&amp;ROUNDUP(MONTH(SalesDataTable[[#This Row],[Order Date]])/3,0)</f>
        <v>Q4</v>
      </c>
      <c r="E2584" s="4" t="str">
        <f>TEXT(SalesDataTable[[#This Row],[Order Date]],"MMM")</f>
        <v>Dec</v>
      </c>
      <c r="F2584" s="4" t="s">
        <v>0</v>
      </c>
      <c r="G2584" s="4" t="s">
        <v>1</v>
      </c>
      <c r="H2584" s="4" t="s">
        <v>2</v>
      </c>
      <c r="I2584" s="4" t="s">
        <v>3</v>
      </c>
      <c r="J2584" s="4" t="s">
        <v>14</v>
      </c>
      <c r="K2584" s="4" t="s">
        <v>15</v>
      </c>
      <c r="L2584" s="9">
        <v>3</v>
      </c>
      <c r="M2584" s="6">
        <v>35.380000000000003</v>
      </c>
      <c r="N2584" s="7">
        <v>0</v>
      </c>
      <c r="O2584" s="6">
        <v>13.51</v>
      </c>
      <c r="P2584" s="6">
        <f t="shared" si="160"/>
        <v>106.14000000000001</v>
      </c>
      <c r="Q2584" s="6">
        <f t="shared" si="161"/>
        <v>40.53</v>
      </c>
      <c r="R2584" s="6">
        <f t="shared" si="162"/>
        <v>65.610000000000014</v>
      </c>
      <c r="S2584" s="8">
        <f t="shared" si="163"/>
        <v>0.61814584511023185</v>
      </c>
      <c r="T2584" s="5">
        <f>YEAR(SalesDataTable[[#This Row],[Order Date]])</f>
        <v>2026</v>
      </c>
    </row>
    <row r="2585" spans="1:20" ht="15.6">
      <c r="A2585" s="2">
        <v>216</v>
      </c>
      <c r="B2585" s="3">
        <v>46369</v>
      </c>
      <c r="C2585" s="13">
        <f>YEAR(SalesDataTable[[#This Row],[Order Date]])</f>
        <v>2026</v>
      </c>
      <c r="D2585" s="4" t="str">
        <f>"Q"&amp;ROUNDUP(MONTH(SalesDataTable[[#This Row],[Order Date]])/3,0)</f>
        <v>Q4</v>
      </c>
      <c r="E2585" s="4" t="str">
        <f>TEXT(SalesDataTable[[#This Row],[Order Date]],"MMM")</f>
        <v>Dec</v>
      </c>
      <c r="F2585" s="4" t="s">
        <v>11</v>
      </c>
      <c r="G2585" s="4" t="s">
        <v>12</v>
      </c>
      <c r="H2585" s="4" t="s">
        <v>2</v>
      </c>
      <c r="I2585" s="4" t="s">
        <v>16</v>
      </c>
      <c r="J2585" s="4" t="s">
        <v>4</v>
      </c>
      <c r="K2585" s="4" t="s">
        <v>5</v>
      </c>
      <c r="L2585" s="9">
        <v>1</v>
      </c>
      <c r="M2585" s="6">
        <v>83.08</v>
      </c>
      <c r="N2585" s="7">
        <v>0.15</v>
      </c>
      <c r="O2585" s="6">
        <v>42.91</v>
      </c>
      <c r="P2585" s="6">
        <f t="shared" si="160"/>
        <v>70.617999999999995</v>
      </c>
      <c r="Q2585" s="6">
        <f t="shared" si="161"/>
        <v>42.91</v>
      </c>
      <c r="R2585" s="6">
        <f t="shared" si="162"/>
        <v>27.707999999999998</v>
      </c>
      <c r="S2585" s="8">
        <f t="shared" si="163"/>
        <v>0.39236455294684075</v>
      </c>
      <c r="T2585" s="5">
        <f>YEAR(SalesDataTable[[#This Row],[Order Date]])</f>
        <v>2026</v>
      </c>
    </row>
    <row r="2586" spans="1:20" ht="15.6">
      <c r="A2586" s="2">
        <v>1937</v>
      </c>
      <c r="B2586" s="3">
        <v>46369</v>
      </c>
      <c r="C2586" s="13">
        <f>YEAR(SalesDataTable[[#This Row],[Order Date]])</f>
        <v>2026</v>
      </c>
      <c r="D2586" s="4" t="str">
        <f>"Q"&amp;ROUNDUP(MONTH(SalesDataTable[[#This Row],[Order Date]])/3,0)</f>
        <v>Q4</v>
      </c>
      <c r="E2586" s="4" t="str">
        <f>TEXT(SalesDataTable[[#This Row],[Order Date]],"MMM")</f>
        <v>Dec</v>
      </c>
      <c r="F2586" s="4" t="s">
        <v>6</v>
      </c>
      <c r="G2586" s="4" t="s">
        <v>43</v>
      </c>
      <c r="H2586" s="4" t="s">
        <v>8</v>
      </c>
      <c r="I2586" s="4" t="s">
        <v>16</v>
      </c>
      <c r="J2586" s="4" t="s">
        <v>23</v>
      </c>
      <c r="K2586" s="4" t="s">
        <v>51</v>
      </c>
      <c r="L2586" s="9">
        <v>3</v>
      </c>
      <c r="M2586" s="6">
        <v>120.5</v>
      </c>
      <c r="N2586" s="7">
        <v>0.15</v>
      </c>
      <c r="O2586" s="6">
        <v>61.44</v>
      </c>
      <c r="P2586" s="6">
        <f t="shared" si="160"/>
        <v>307.27499999999998</v>
      </c>
      <c r="Q2586" s="6">
        <f t="shared" si="161"/>
        <v>184.32</v>
      </c>
      <c r="R2586" s="6">
        <f t="shared" si="162"/>
        <v>122.95499999999998</v>
      </c>
      <c r="S2586" s="8">
        <f t="shared" si="163"/>
        <v>0.40014644862094212</v>
      </c>
      <c r="T2586" s="5">
        <f>YEAR(SalesDataTable[[#This Row],[Order Date]])</f>
        <v>2026</v>
      </c>
    </row>
    <row r="2587" spans="1:20" ht="15.6">
      <c r="A2587" s="2">
        <v>4720</v>
      </c>
      <c r="B2587" s="3">
        <v>46369</v>
      </c>
      <c r="C2587" s="13">
        <f>YEAR(SalesDataTable[[#This Row],[Order Date]])</f>
        <v>2026</v>
      </c>
      <c r="D2587" s="4" t="str">
        <f>"Q"&amp;ROUNDUP(MONTH(SalesDataTable[[#This Row],[Order Date]])/3,0)</f>
        <v>Q4</v>
      </c>
      <c r="E2587" s="4" t="str">
        <f>TEXT(SalesDataTable[[#This Row],[Order Date]],"MMM")</f>
        <v>Dec</v>
      </c>
      <c r="F2587" s="4" t="s">
        <v>0</v>
      </c>
      <c r="G2587" s="4" t="s">
        <v>1</v>
      </c>
      <c r="H2587" s="4" t="s">
        <v>2</v>
      </c>
      <c r="I2587" s="4" t="s">
        <v>13</v>
      </c>
      <c r="J2587" s="4" t="s">
        <v>9</v>
      </c>
      <c r="K2587" s="4" t="s">
        <v>46</v>
      </c>
      <c r="L2587" s="9">
        <v>3</v>
      </c>
      <c r="M2587" s="6">
        <v>73.040000000000006</v>
      </c>
      <c r="N2587" s="7">
        <v>0.1</v>
      </c>
      <c r="O2587" s="6">
        <v>31.78</v>
      </c>
      <c r="P2587" s="6">
        <f t="shared" si="160"/>
        <v>197.208</v>
      </c>
      <c r="Q2587" s="6">
        <f t="shared" si="161"/>
        <v>95.34</v>
      </c>
      <c r="R2587" s="6">
        <f t="shared" si="162"/>
        <v>101.86799999999999</v>
      </c>
      <c r="S2587" s="8">
        <f t="shared" si="163"/>
        <v>0.51655105269563095</v>
      </c>
      <c r="T2587" s="5">
        <f>YEAR(SalesDataTable[[#This Row],[Order Date]])</f>
        <v>2026</v>
      </c>
    </row>
    <row r="2588" spans="1:20" ht="15.6">
      <c r="A2588" s="2">
        <v>91</v>
      </c>
      <c r="B2588" s="3">
        <v>46370</v>
      </c>
      <c r="C2588" s="13">
        <f>YEAR(SalesDataTable[[#This Row],[Order Date]])</f>
        <v>2026</v>
      </c>
      <c r="D2588" s="4" t="str">
        <f>"Q"&amp;ROUNDUP(MONTH(SalesDataTable[[#This Row],[Order Date]])/3,0)</f>
        <v>Q4</v>
      </c>
      <c r="E2588" s="4" t="str">
        <f>TEXT(SalesDataTable[[#This Row],[Order Date]],"MMM")</f>
        <v>Dec</v>
      </c>
      <c r="F2588" s="4" t="s">
        <v>6</v>
      </c>
      <c r="G2588" s="4" t="s">
        <v>7</v>
      </c>
      <c r="H2588" s="4" t="s">
        <v>2</v>
      </c>
      <c r="I2588" s="4" t="s">
        <v>3</v>
      </c>
      <c r="J2588" s="4" t="s">
        <v>23</v>
      </c>
      <c r="K2588" s="4" t="s">
        <v>24</v>
      </c>
      <c r="L2588" s="9">
        <v>2</v>
      </c>
      <c r="M2588" s="6">
        <v>339.95</v>
      </c>
      <c r="N2588" s="7">
        <v>0</v>
      </c>
      <c r="O2588" s="6">
        <v>195.78</v>
      </c>
      <c r="P2588" s="6">
        <f t="shared" si="160"/>
        <v>679.9</v>
      </c>
      <c r="Q2588" s="6">
        <f t="shared" si="161"/>
        <v>391.56</v>
      </c>
      <c r="R2588" s="6">
        <f t="shared" si="162"/>
        <v>288.33999999999997</v>
      </c>
      <c r="S2588" s="8">
        <f t="shared" si="163"/>
        <v>0.42409177820267685</v>
      </c>
      <c r="T2588" s="5">
        <f>YEAR(SalesDataTable[[#This Row],[Order Date]])</f>
        <v>2026</v>
      </c>
    </row>
    <row r="2589" spans="1:20" ht="15.6">
      <c r="A2589" s="2">
        <v>505</v>
      </c>
      <c r="B2589" s="3">
        <v>46370</v>
      </c>
      <c r="C2589" s="13">
        <f>YEAR(SalesDataTable[[#This Row],[Order Date]])</f>
        <v>2026</v>
      </c>
      <c r="D2589" s="4" t="str">
        <f>"Q"&amp;ROUNDUP(MONTH(SalesDataTable[[#This Row],[Order Date]])/3,0)</f>
        <v>Q4</v>
      </c>
      <c r="E2589" s="4" t="str">
        <f>TEXT(SalesDataTable[[#This Row],[Order Date]],"MMM")</f>
        <v>Dec</v>
      </c>
      <c r="F2589" s="4" t="s">
        <v>0</v>
      </c>
      <c r="G2589" s="4" t="s">
        <v>50</v>
      </c>
      <c r="H2589" s="4" t="s">
        <v>28</v>
      </c>
      <c r="I2589" s="4" t="s">
        <v>3</v>
      </c>
      <c r="J2589" s="4" t="s">
        <v>23</v>
      </c>
      <c r="K2589" s="4" t="s">
        <v>29</v>
      </c>
      <c r="L2589" s="9">
        <v>2</v>
      </c>
      <c r="M2589" s="6">
        <v>199.43</v>
      </c>
      <c r="N2589" s="7">
        <v>0.05</v>
      </c>
      <c r="O2589" s="6">
        <v>106.58</v>
      </c>
      <c r="P2589" s="6">
        <f t="shared" si="160"/>
        <v>378.91699999999997</v>
      </c>
      <c r="Q2589" s="6">
        <f t="shared" si="161"/>
        <v>213.16</v>
      </c>
      <c r="R2589" s="6">
        <f t="shared" si="162"/>
        <v>165.75699999999998</v>
      </c>
      <c r="S2589" s="8">
        <f t="shared" si="163"/>
        <v>0.4374493622613923</v>
      </c>
      <c r="T2589" s="5">
        <f>YEAR(SalesDataTable[[#This Row],[Order Date]])</f>
        <v>2026</v>
      </c>
    </row>
    <row r="2590" spans="1:20" ht="15.6">
      <c r="A2590" s="2">
        <v>640</v>
      </c>
      <c r="B2590" s="3">
        <v>46370</v>
      </c>
      <c r="C2590" s="13">
        <f>YEAR(SalesDataTable[[#This Row],[Order Date]])</f>
        <v>2026</v>
      </c>
      <c r="D2590" s="4" t="str">
        <f>"Q"&amp;ROUNDUP(MONTH(SalesDataTable[[#This Row],[Order Date]])/3,0)</f>
        <v>Q4</v>
      </c>
      <c r="E2590" s="4" t="str">
        <f>TEXT(SalesDataTable[[#This Row],[Order Date]],"MMM")</f>
        <v>Dec</v>
      </c>
      <c r="F2590" s="4" t="s">
        <v>0</v>
      </c>
      <c r="G2590" s="4" t="s">
        <v>50</v>
      </c>
      <c r="H2590" s="4" t="s">
        <v>2</v>
      </c>
      <c r="I2590" s="4" t="s">
        <v>3</v>
      </c>
      <c r="J2590" s="4" t="s">
        <v>34</v>
      </c>
      <c r="K2590" s="4" t="s">
        <v>45</v>
      </c>
      <c r="L2590" s="9">
        <v>2</v>
      </c>
      <c r="M2590" s="6">
        <v>51.77</v>
      </c>
      <c r="N2590" s="7">
        <v>0.05</v>
      </c>
      <c r="O2590" s="6">
        <v>21.76</v>
      </c>
      <c r="P2590" s="6">
        <f t="shared" si="160"/>
        <v>98.363</v>
      </c>
      <c r="Q2590" s="6">
        <f t="shared" si="161"/>
        <v>43.52</v>
      </c>
      <c r="R2590" s="6">
        <f t="shared" si="162"/>
        <v>54.842999999999996</v>
      </c>
      <c r="S2590" s="8">
        <f t="shared" si="163"/>
        <v>0.55755721155312465</v>
      </c>
      <c r="T2590" s="5">
        <f>YEAR(SalesDataTable[[#This Row],[Order Date]])</f>
        <v>2026</v>
      </c>
    </row>
    <row r="2591" spans="1:20" ht="15.6">
      <c r="A2591" s="2">
        <v>1408</v>
      </c>
      <c r="B2591" s="3">
        <v>46370</v>
      </c>
      <c r="C2591" s="13">
        <f>YEAR(SalesDataTable[[#This Row],[Order Date]])</f>
        <v>2026</v>
      </c>
      <c r="D2591" s="4" t="str">
        <f>"Q"&amp;ROUNDUP(MONTH(SalesDataTable[[#This Row],[Order Date]])/3,0)</f>
        <v>Q4</v>
      </c>
      <c r="E2591" s="4" t="str">
        <f>TEXT(SalesDataTable[[#This Row],[Order Date]],"MMM")</f>
        <v>Dec</v>
      </c>
      <c r="F2591" s="4" t="s">
        <v>6</v>
      </c>
      <c r="G2591" s="4" t="s">
        <v>7</v>
      </c>
      <c r="H2591" s="4" t="s">
        <v>2</v>
      </c>
      <c r="I2591" s="4" t="s">
        <v>13</v>
      </c>
      <c r="J2591" s="4" t="s">
        <v>14</v>
      </c>
      <c r="K2591" s="4" t="s">
        <v>48</v>
      </c>
      <c r="L2591" s="9">
        <v>1</v>
      </c>
      <c r="M2591" s="6">
        <v>161.53</v>
      </c>
      <c r="N2591" s="7">
        <v>0</v>
      </c>
      <c r="O2591" s="6">
        <v>87.43</v>
      </c>
      <c r="P2591" s="6">
        <f t="shared" si="160"/>
        <v>161.53</v>
      </c>
      <c r="Q2591" s="6">
        <f t="shared" si="161"/>
        <v>87.43</v>
      </c>
      <c r="R2591" s="6">
        <f t="shared" si="162"/>
        <v>74.099999999999994</v>
      </c>
      <c r="S2591" s="8">
        <f t="shared" si="163"/>
        <v>0.45873831486411187</v>
      </c>
      <c r="T2591" s="5">
        <f>YEAR(SalesDataTable[[#This Row],[Order Date]])</f>
        <v>2026</v>
      </c>
    </row>
    <row r="2592" spans="1:20" ht="15.6">
      <c r="A2592" s="2">
        <v>2074</v>
      </c>
      <c r="B2592" s="3">
        <v>46370</v>
      </c>
      <c r="C2592" s="13">
        <f>YEAR(SalesDataTable[[#This Row],[Order Date]])</f>
        <v>2026</v>
      </c>
      <c r="D2592" s="4" t="str">
        <f>"Q"&amp;ROUNDUP(MONTH(SalesDataTable[[#This Row],[Order Date]])/3,0)</f>
        <v>Q4</v>
      </c>
      <c r="E2592" s="4" t="str">
        <f>TEXT(SalesDataTable[[#This Row],[Order Date]],"MMM")</f>
        <v>Dec</v>
      </c>
      <c r="F2592" s="4" t="s">
        <v>6</v>
      </c>
      <c r="G2592" s="4" t="s">
        <v>43</v>
      </c>
      <c r="H2592" s="4" t="s">
        <v>8</v>
      </c>
      <c r="I2592" s="4" t="s">
        <v>16</v>
      </c>
      <c r="J2592" s="4" t="s">
        <v>9</v>
      </c>
      <c r="K2592" s="4" t="s">
        <v>17</v>
      </c>
      <c r="L2592" s="9">
        <v>4</v>
      </c>
      <c r="M2592" s="6">
        <v>145.85</v>
      </c>
      <c r="N2592" s="7">
        <v>0.1</v>
      </c>
      <c r="O2592" s="6">
        <v>79.47</v>
      </c>
      <c r="P2592" s="6">
        <f t="shared" si="160"/>
        <v>525.05999999999995</v>
      </c>
      <c r="Q2592" s="6">
        <f t="shared" si="161"/>
        <v>317.88</v>
      </c>
      <c r="R2592" s="6">
        <f t="shared" si="162"/>
        <v>207.17999999999995</v>
      </c>
      <c r="S2592" s="8">
        <f t="shared" si="163"/>
        <v>0.39458347617415146</v>
      </c>
      <c r="T2592" s="5">
        <f>YEAR(SalesDataTable[[#This Row],[Order Date]])</f>
        <v>2026</v>
      </c>
    </row>
    <row r="2593" spans="1:20" ht="15.6">
      <c r="A2593" s="2">
        <v>2639</v>
      </c>
      <c r="B2593" s="3">
        <v>46370</v>
      </c>
      <c r="C2593" s="13">
        <f>YEAR(SalesDataTable[[#This Row],[Order Date]])</f>
        <v>2026</v>
      </c>
      <c r="D2593" s="4" t="str">
        <f>"Q"&amp;ROUNDUP(MONTH(SalesDataTable[[#This Row],[Order Date]])/3,0)</f>
        <v>Q4</v>
      </c>
      <c r="E2593" s="4" t="str">
        <f>TEXT(SalesDataTable[[#This Row],[Order Date]],"MMM")</f>
        <v>Dec</v>
      </c>
      <c r="F2593" s="4" t="s">
        <v>20</v>
      </c>
      <c r="G2593" s="4" t="s">
        <v>47</v>
      </c>
      <c r="H2593" s="4" t="s">
        <v>2</v>
      </c>
      <c r="I2593" s="4" t="s">
        <v>3</v>
      </c>
      <c r="J2593" s="4" t="s">
        <v>23</v>
      </c>
      <c r="K2593" s="4" t="s">
        <v>29</v>
      </c>
      <c r="L2593" s="9">
        <v>1</v>
      </c>
      <c r="M2593" s="6">
        <v>197.18</v>
      </c>
      <c r="N2593" s="7">
        <v>0</v>
      </c>
      <c r="O2593" s="6">
        <v>105.28</v>
      </c>
      <c r="P2593" s="6">
        <f t="shared" si="160"/>
        <v>197.18</v>
      </c>
      <c r="Q2593" s="6">
        <f t="shared" si="161"/>
        <v>105.28</v>
      </c>
      <c r="R2593" s="6">
        <f t="shared" si="162"/>
        <v>91.9</v>
      </c>
      <c r="S2593" s="8">
        <f t="shared" si="163"/>
        <v>0.46607160969672384</v>
      </c>
      <c r="T2593" s="5">
        <f>YEAR(SalesDataTable[[#This Row],[Order Date]])</f>
        <v>2026</v>
      </c>
    </row>
    <row r="2594" spans="1:20" ht="15.6">
      <c r="A2594" s="2">
        <v>2694</v>
      </c>
      <c r="B2594" s="3">
        <v>46370</v>
      </c>
      <c r="C2594" s="13">
        <f>YEAR(SalesDataTable[[#This Row],[Order Date]])</f>
        <v>2026</v>
      </c>
      <c r="D2594" s="4" t="str">
        <f>"Q"&amp;ROUNDUP(MONTH(SalesDataTable[[#This Row],[Order Date]])/3,0)</f>
        <v>Q4</v>
      </c>
      <c r="E2594" s="4" t="str">
        <f>TEXT(SalesDataTable[[#This Row],[Order Date]],"MMM")</f>
        <v>Dec</v>
      </c>
      <c r="F2594" s="4" t="s">
        <v>20</v>
      </c>
      <c r="G2594" s="4" t="s">
        <v>31</v>
      </c>
      <c r="H2594" s="4" t="s">
        <v>2</v>
      </c>
      <c r="I2594" s="4" t="s">
        <v>13</v>
      </c>
      <c r="J2594" s="4" t="s">
        <v>23</v>
      </c>
      <c r="K2594" s="4" t="s">
        <v>51</v>
      </c>
      <c r="L2594" s="9">
        <v>1</v>
      </c>
      <c r="M2594" s="6">
        <v>124.9</v>
      </c>
      <c r="N2594" s="7">
        <v>0</v>
      </c>
      <c r="O2594" s="6">
        <v>62.16</v>
      </c>
      <c r="P2594" s="6">
        <f t="shared" si="160"/>
        <v>124.9</v>
      </c>
      <c r="Q2594" s="6">
        <f t="shared" si="161"/>
        <v>62.16</v>
      </c>
      <c r="R2594" s="6">
        <f t="shared" si="162"/>
        <v>62.740000000000009</v>
      </c>
      <c r="S2594" s="8">
        <f t="shared" si="163"/>
        <v>0.50232185748598879</v>
      </c>
      <c r="T2594" s="5">
        <f>YEAR(SalesDataTable[[#This Row],[Order Date]])</f>
        <v>2026</v>
      </c>
    </row>
    <row r="2595" spans="1:20" ht="15.6">
      <c r="A2595" s="2">
        <v>2797</v>
      </c>
      <c r="B2595" s="3">
        <v>46370</v>
      </c>
      <c r="C2595" s="13">
        <f>YEAR(SalesDataTable[[#This Row],[Order Date]])</f>
        <v>2026</v>
      </c>
      <c r="D2595" s="4" t="str">
        <f>"Q"&amp;ROUNDUP(MONTH(SalesDataTable[[#This Row],[Order Date]])/3,0)</f>
        <v>Q4</v>
      </c>
      <c r="E2595" s="4" t="str">
        <f>TEXT(SalesDataTable[[#This Row],[Order Date]],"MMM")</f>
        <v>Dec</v>
      </c>
      <c r="F2595" s="4" t="s">
        <v>11</v>
      </c>
      <c r="G2595" s="4" t="s">
        <v>52</v>
      </c>
      <c r="H2595" s="4" t="s">
        <v>19</v>
      </c>
      <c r="I2595" s="4" t="s">
        <v>13</v>
      </c>
      <c r="J2595" s="4" t="s">
        <v>9</v>
      </c>
      <c r="K2595" s="4" t="s">
        <v>46</v>
      </c>
      <c r="L2595" s="9">
        <v>2</v>
      </c>
      <c r="M2595" s="6">
        <v>70.239999999999995</v>
      </c>
      <c r="N2595" s="7">
        <v>0.1</v>
      </c>
      <c r="O2595" s="6">
        <v>32.130000000000003</v>
      </c>
      <c r="P2595" s="6">
        <f t="shared" si="160"/>
        <v>126.43199999999999</v>
      </c>
      <c r="Q2595" s="6">
        <f t="shared" si="161"/>
        <v>64.260000000000005</v>
      </c>
      <c r="R2595" s="6">
        <f t="shared" si="162"/>
        <v>62.171999999999983</v>
      </c>
      <c r="S2595" s="8">
        <f t="shared" si="163"/>
        <v>0.49174259681093385</v>
      </c>
      <c r="T2595" s="5">
        <f>YEAR(SalesDataTable[[#This Row],[Order Date]])</f>
        <v>2026</v>
      </c>
    </row>
    <row r="2596" spans="1:20" ht="15.6">
      <c r="A2596" s="2">
        <v>2811</v>
      </c>
      <c r="B2596" s="3">
        <v>46370</v>
      </c>
      <c r="C2596" s="13">
        <f>YEAR(SalesDataTable[[#This Row],[Order Date]])</f>
        <v>2026</v>
      </c>
      <c r="D2596" s="4" t="str">
        <f>"Q"&amp;ROUNDUP(MONTH(SalesDataTable[[#This Row],[Order Date]])/3,0)</f>
        <v>Q4</v>
      </c>
      <c r="E2596" s="4" t="str">
        <f>TEXT(SalesDataTable[[#This Row],[Order Date]],"MMM")</f>
        <v>Dec</v>
      </c>
      <c r="F2596" s="4" t="s">
        <v>6</v>
      </c>
      <c r="G2596" s="4" t="s">
        <v>41</v>
      </c>
      <c r="H2596" s="4" t="s">
        <v>19</v>
      </c>
      <c r="I2596" s="4" t="s">
        <v>16</v>
      </c>
      <c r="J2596" s="4" t="s">
        <v>9</v>
      </c>
      <c r="K2596" s="4" t="s">
        <v>17</v>
      </c>
      <c r="L2596" s="9">
        <v>5</v>
      </c>
      <c r="M2596" s="6">
        <v>145.6</v>
      </c>
      <c r="N2596" s="7">
        <v>0.15</v>
      </c>
      <c r="O2596" s="6">
        <v>81.180000000000007</v>
      </c>
      <c r="P2596" s="6">
        <f t="shared" si="160"/>
        <v>618.79999999999995</v>
      </c>
      <c r="Q2596" s="6">
        <f t="shared" si="161"/>
        <v>405.90000000000003</v>
      </c>
      <c r="R2596" s="6">
        <f t="shared" si="162"/>
        <v>212.89999999999992</v>
      </c>
      <c r="S2596" s="8">
        <f t="shared" si="163"/>
        <v>0.34405300581771159</v>
      </c>
      <c r="T2596" s="5">
        <f>YEAR(SalesDataTable[[#This Row],[Order Date]])</f>
        <v>2026</v>
      </c>
    </row>
    <row r="2597" spans="1:20" ht="15.6">
      <c r="A2597" s="2">
        <v>4037</v>
      </c>
      <c r="B2597" s="3">
        <v>46370</v>
      </c>
      <c r="C2597" s="13">
        <f>YEAR(SalesDataTable[[#This Row],[Order Date]])</f>
        <v>2026</v>
      </c>
      <c r="D2597" s="4" t="str">
        <f>"Q"&amp;ROUNDUP(MONTH(SalesDataTable[[#This Row],[Order Date]])/3,0)</f>
        <v>Q4</v>
      </c>
      <c r="E2597" s="4" t="str">
        <f>TEXT(SalesDataTable[[#This Row],[Order Date]],"MMM")</f>
        <v>Dec</v>
      </c>
      <c r="F2597" s="4" t="s">
        <v>20</v>
      </c>
      <c r="G2597" s="4" t="s">
        <v>33</v>
      </c>
      <c r="H2597" s="4" t="s">
        <v>19</v>
      </c>
      <c r="I2597" s="4" t="s">
        <v>3</v>
      </c>
      <c r="J2597" s="4" t="s">
        <v>9</v>
      </c>
      <c r="K2597" s="4" t="s">
        <v>37</v>
      </c>
      <c r="L2597" s="9">
        <v>1</v>
      </c>
      <c r="M2597" s="6">
        <v>152.4</v>
      </c>
      <c r="N2597" s="7">
        <v>0.05</v>
      </c>
      <c r="O2597" s="6">
        <v>77.98</v>
      </c>
      <c r="P2597" s="6">
        <f t="shared" si="160"/>
        <v>144.78</v>
      </c>
      <c r="Q2597" s="6">
        <f t="shared" si="161"/>
        <v>77.98</v>
      </c>
      <c r="R2597" s="6">
        <f t="shared" si="162"/>
        <v>66.8</v>
      </c>
      <c r="S2597" s="8">
        <f t="shared" si="163"/>
        <v>0.46138969470921398</v>
      </c>
      <c r="T2597" s="5">
        <f>YEAR(SalesDataTable[[#This Row],[Order Date]])</f>
        <v>2026</v>
      </c>
    </row>
    <row r="2598" spans="1:20" ht="15.6">
      <c r="A2598" s="2">
        <v>4629</v>
      </c>
      <c r="B2598" s="3">
        <v>46370</v>
      </c>
      <c r="C2598" s="13">
        <f>YEAR(SalesDataTable[[#This Row],[Order Date]])</f>
        <v>2026</v>
      </c>
      <c r="D2598" s="4" t="str">
        <f>"Q"&amp;ROUNDUP(MONTH(SalesDataTable[[#This Row],[Order Date]])/3,0)</f>
        <v>Q4</v>
      </c>
      <c r="E2598" s="4" t="str">
        <f>TEXT(SalesDataTable[[#This Row],[Order Date]],"MMM")</f>
        <v>Dec</v>
      </c>
      <c r="F2598" s="4" t="s">
        <v>11</v>
      </c>
      <c r="G2598" s="4" t="s">
        <v>12</v>
      </c>
      <c r="H2598" s="4" t="s">
        <v>2</v>
      </c>
      <c r="I2598" s="4" t="s">
        <v>13</v>
      </c>
      <c r="J2598" s="4" t="s">
        <v>14</v>
      </c>
      <c r="K2598" s="4" t="s">
        <v>15</v>
      </c>
      <c r="L2598" s="9">
        <v>1</v>
      </c>
      <c r="M2598" s="6">
        <v>36.17</v>
      </c>
      <c r="N2598" s="7">
        <v>0.05</v>
      </c>
      <c r="O2598" s="6">
        <v>13.87</v>
      </c>
      <c r="P2598" s="6">
        <f t="shared" si="160"/>
        <v>34.361499999999999</v>
      </c>
      <c r="Q2598" s="6">
        <f t="shared" si="161"/>
        <v>13.87</v>
      </c>
      <c r="R2598" s="6">
        <f t="shared" si="162"/>
        <v>20.491500000000002</v>
      </c>
      <c r="S2598" s="8">
        <f t="shared" si="163"/>
        <v>0.59635056676803988</v>
      </c>
      <c r="T2598" s="5">
        <f>YEAR(SalesDataTable[[#This Row],[Order Date]])</f>
        <v>2026</v>
      </c>
    </row>
    <row r="2599" spans="1:20" ht="15.6">
      <c r="A2599" s="2">
        <v>2455</v>
      </c>
      <c r="B2599" s="3">
        <v>46371</v>
      </c>
      <c r="C2599" s="13">
        <f>YEAR(SalesDataTable[[#This Row],[Order Date]])</f>
        <v>2026</v>
      </c>
      <c r="D2599" s="4" t="str">
        <f>"Q"&amp;ROUNDUP(MONTH(SalesDataTable[[#This Row],[Order Date]])/3,0)</f>
        <v>Q4</v>
      </c>
      <c r="E2599" s="4" t="str">
        <f>TEXT(SalesDataTable[[#This Row],[Order Date]],"MMM")</f>
        <v>Dec</v>
      </c>
      <c r="F2599" s="4" t="s">
        <v>6</v>
      </c>
      <c r="G2599" s="4" t="s">
        <v>43</v>
      </c>
      <c r="H2599" s="4" t="s">
        <v>2</v>
      </c>
      <c r="I2599" s="4" t="s">
        <v>3</v>
      </c>
      <c r="J2599" s="4" t="s">
        <v>23</v>
      </c>
      <c r="K2599" s="4" t="s">
        <v>51</v>
      </c>
      <c r="L2599" s="9">
        <v>3</v>
      </c>
      <c r="M2599" s="6">
        <v>126.21</v>
      </c>
      <c r="N2599" s="7">
        <v>0.1</v>
      </c>
      <c r="O2599" s="6">
        <v>60.65</v>
      </c>
      <c r="P2599" s="6">
        <f t="shared" si="160"/>
        <v>340.767</v>
      </c>
      <c r="Q2599" s="6">
        <f t="shared" si="161"/>
        <v>181.95</v>
      </c>
      <c r="R2599" s="6">
        <f t="shared" si="162"/>
        <v>158.81700000000001</v>
      </c>
      <c r="S2599" s="8">
        <f t="shared" si="163"/>
        <v>0.46605745274630467</v>
      </c>
      <c r="T2599" s="5">
        <f>YEAR(SalesDataTable[[#This Row],[Order Date]])</f>
        <v>2026</v>
      </c>
    </row>
    <row r="2600" spans="1:20" ht="15.6">
      <c r="A2600" s="2">
        <v>3184</v>
      </c>
      <c r="B2600" s="3">
        <v>46371</v>
      </c>
      <c r="C2600" s="13">
        <f>YEAR(SalesDataTable[[#This Row],[Order Date]])</f>
        <v>2026</v>
      </c>
      <c r="D2600" s="4" t="str">
        <f>"Q"&amp;ROUNDUP(MONTH(SalesDataTable[[#This Row],[Order Date]])/3,0)</f>
        <v>Q4</v>
      </c>
      <c r="E2600" s="4" t="str">
        <f>TEXT(SalesDataTable[[#This Row],[Order Date]],"MMM")</f>
        <v>Dec</v>
      </c>
      <c r="F2600" s="4" t="s">
        <v>20</v>
      </c>
      <c r="G2600" s="4" t="s">
        <v>47</v>
      </c>
      <c r="H2600" s="4" t="s">
        <v>8</v>
      </c>
      <c r="I2600" s="4" t="s">
        <v>3</v>
      </c>
      <c r="J2600" s="4" t="s">
        <v>9</v>
      </c>
      <c r="K2600" s="4" t="s">
        <v>17</v>
      </c>
      <c r="L2600" s="9">
        <v>6</v>
      </c>
      <c r="M2600" s="6">
        <v>143.72999999999999</v>
      </c>
      <c r="N2600" s="7">
        <v>0.15</v>
      </c>
      <c r="O2600" s="6">
        <v>77.27</v>
      </c>
      <c r="P2600" s="6">
        <f t="shared" si="160"/>
        <v>733.02299999999991</v>
      </c>
      <c r="Q2600" s="6">
        <f t="shared" si="161"/>
        <v>463.62</v>
      </c>
      <c r="R2600" s="6">
        <f t="shared" si="162"/>
        <v>269.40299999999991</v>
      </c>
      <c r="S2600" s="8">
        <f t="shared" si="163"/>
        <v>0.36752325643260847</v>
      </c>
      <c r="T2600" s="5">
        <f>YEAR(SalesDataTable[[#This Row],[Order Date]])</f>
        <v>2026</v>
      </c>
    </row>
    <row r="2601" spans="1:20" ht="15.6">
      <c r="A2601" s="2">
        <v>3363</v>
      </c>
      <c r="B2601" s="3">
        <v>46371</v>
      </c>
      <c r="C2601" s="13">
        <f>YEAR(SalesDataTable[[#This Row],[Order Date]])</f>
        <v>2026</v>
      </c>
      <c r="D2601" s="4" t="str">
        <f>"Q"&amp;ROUNDUP(MONTH(SalesDataTable[[#This Row],[Order Date]])/3,0)</f>
        <v>Q4</v>
      </c>
      <c r="E2601" s="4" t="str">
        <f>TEXT(SalesDataTable[[#This Row],[Order Date]],"MMM")</f>
        <v>Dec</v>
      </c>
      <c r="F2601" s="4" t="s">
        <v>6</v>
      </c>
      <c r="G2601" s="4" t="s">
        <v>43</v>
      </c>
      <c r="H2601" s="4" t="s">
        <v>28</v>
      </c>
      <c r="I2601" s="4" t="s">
        <v>13</v>
      </c>
      <c r="J2601" s="4" t="s">
        <v>9</v>
      </c>
      <c r="K2601" s="4" t="s">
        <v>17</v>
      </c>
      <c r="L2601" s="9">
        <v>4</v>
      </c>
      <c r="M2601" s="6">
        <v>146.38999999999999</v>
      </c>
      <c r="N2601" s="7">
        <v>0</v>
      </c>
      <c r="O2601" s="6">
        <v>78.95</v>
      </c>
      <c r="P2601" s="6">
        <f t="shared" si="160"/>
        <v>585.55999999999995</v>
      </c>
      <c r="Q2601" s="6">
        <f t="shared" si="161"/>
        <v>315.8</v>
      </c>
      <c r="R2601" s="6">
        <f t="shared" si="162"/>
        <v>269.75999999999993</v>
      </c>
      <c r="S2601" s="8">
        <f t="shared" si="163"/>
        <v>0.46068720541020552</v>
      </c>
      <c r="T2601" s="5">
        <f>YEAR(SalesDataTable[[#This Row],[Order Date]])</f>
        <v>2026</v>
      </c>
    </row>
    <row r="2602" spans="1:20" ht="15.6">
      <c r="A2602" s="2">
        <v>3373</v>
      </c>
      <c r="B2602" s="3">
        <v>46371</v>
      </c>
      <c r="C2602" s="13">
        <f>YEAR(SalesDataTable[[#This Row],[Order Date]])</f>
        <v>2026</v>
      </c>
      <c r="D2602" s="4" t="str">
        <f>"Q"&amp;ROUNDUP(MONTH(SalesDataTable[[#This Row],[Order Date]])/3,0)</f>
        <v>Q4</v>
      </c>
      <c r="E2602" s="4" t="str">
        <f>TEXT(SalesDataTable[[#This Row],[Order Date]],"MMM")</f>
        <v>Dec</v>
      </c>
      <c r="F2602" s="4" t="s">
        <v>6</v>
      </c>
      <c r="G2602" s="4" t="s">
        <v>43</v>
      </c>
      <c r="H2602" s="4" t="s">
        <v>28</v>
      </c>
      <c r="I2602" s="4" t="s">
        <v>3</v>
      </c>
      <c r="J2602" s="4" t="s">
        <v>9</v>
      </c>
      <c r="K2602" s="4" t="s">
        <v>10</v>
      </c>
      <c r="L2602" s="9">
        <v>2</v>
      </c>
      <c r="M2602" s="6">
        <v>89.84</v>
      </c>
      <c r="N2602" s="7">
        <v>0.05</v>
      </c>
      <c r="O2602" s="6">
        <v>45.17</v>
      </c>
      <c r="P2602" s="6">
        <f t="shared" si="160"/>
        <v>170.696</v>
      </c>
      <c r="Q2602" s="6">
        <f t="shared" si="161"/>
        <v>90.34</v>
      </c>
      <c r="R2602" s="6">
        <f t="shared" si="162"/>
        <v>80.355999999999995</v>
      </c>
      <c r="S2602" s="8">
        <f t="shared" si="163"/>
        <v>0.47075502647982376</v>
      </c>
      <c r="T2602" s="5">
        <f>YEAR(SalesDataTable[[#This Row],[Order Date]])</f>
        <v>2026</v>
      </c>
    </row>
    <row r="2603" spans="1:20" ht="15.6">
      <c r="A2603" s="2">
        <v>3799</v>
      </c>
      <c r="B2603" s="3">
        <v>46371</v>
      </c>
      <c r="C2603" s="13">
        <f>YEAR(SalesDataTable[[#This Row],[Order Date]])</f>
        <v>2026</v>
      </c>
      <c r="D2603" s="4" t="str">
        <f>"Q"&amp;ROUNDUP(MONTH(SalesDataTable[[#This Row],[Order Date]])/3,0)</f>
        <v>Q4</v>
      </c>
      <c r="E2603" s="4" t="str">
        <f>TEXT(SalesDataTable[[#This Row],[Order Date]],"MMM")</f>
        <v>Dec</v>
      </c>
      <c r="F2603" s="4" t="s">
        <v>11</v>
      </c>
      <c r="G2603" s="4" t="s">
        <v>39</v>
      </c>
      <c r="H2603" s="4" t="s">
        <v>19</v>
      </c>
      <c r="I2603" s="4" t="s">
        <v>13</v>
      </c>
      <c r="J2603" s="4" t="s">
        <v>34</v>
      </c>
      <c r="K2603" s="4" t="s">
        <v>45</v>
      </c>
      <c r="L2603" s="9">
        <v>3</v>
      </c>
      <c r="M2603" s="6">
        <v>49.67</v>
      </c>
      <c r="N2603" s="7">
        <v>0.05</v>
      </c>
      <c r="O2603" s="6">
        <v>21.5</v>
      </c>
      <c r="P2603" s="6">
        <f t="shared" si="160"/>
        <v>141.55949999999999</v>
      </c>
      <c r="Q2603" s="6">
        <f t="shared" si="161"/>
        <v>64.5</v>
      </c>
      <c r="R2603" s="6">
        <f t="shared" si="162"/>
        <v>77.059499999999986</v>
      </c>
      <c r="S2603" s="8">
        <f t="shared" si="163"/>
        <v>0.54436120500566898</v>
      </c>
      <c r="T2603" s="5">
        <f>YEAR(SalesDataTable[[#This Row],[Order Date]])</f>
        <v>2026</v>
      </c>
    </row>
    <row r="2604" spans="1:20" ht="15.6">
      <c r="A2604" s="2">
        <v>5002</v>
      </c>
      <c r="B2604" s="3">
        <v>46371</v>
      </c>
      <c r="C2604" s="13">
        <f>YEAR(SalesDataTable[[#This Row],[Order Date]])</f>
        <v>2026</v>
      </c>
      <c r="D2604" s="4" t="str">
        <f>"Q"&amp;ROUNDUP(MONTH(SalesDataTable[[#This Row],[Order Date]])/3,0)</f>
        <v>Q4</v>
      </c>
      <c r="E2604" s="4" t="str">
        <f>TEXT(SalesDataTable[[#This Row],[Order Date]],"MMM")</f>
        <v>Dec</v>
      </c>
      <c r="F2604" s="4" t="s">
        <v>6</v>
      </c>
      <c r="G2604" s="4" t="s">
        <v>49</v>
      </c>
      <c r="H2604" s="4" t="s">
        <v>8</v>
      </c>
      <c r="I2604" s="4" t="s">
        <v>16</v>
      </c>
      <c r="J2604" s="4" t="s">
        <v>9</v>
      </c>
      <c r="K2604" s="4" t="s">
        <v>10</v>
      </c>
      <c r="L2604" s="9">
        <v>4</v>
      </c>
      <c r="M2604" s="6">
        <v>94.3</v>
      </c>
      <c r="N2604" s="7">
        <v>0.1</v>
      </c>
      <c r="O2604" s="6">
        <v>44.36</v>
      </c>
      <c r="P2604" s="6">
        <f t="shared" si="160"/>
        <v>339.48</v>
      </c>
      <c r="Q2604" s="6">
        <f t="shared" si="161"/>
        <v>177.44</v>
      </c>
      <c r="R2604" s="6">
        <f t="shared" si="162"/>
        <v>162.04000000000002</v>
      </c>
      <c r="S2604" s="8">
        <f t="shared" si="163"/>
        <v>0.47731825144338402</v>
      </c>
      <c r="T2604" s="5">
        <f>YEAR(SalesDataTable[[#This Row],[Order Date]])</f>
        <v>2026</v>
      </c>
    </row>
    <row r="2605" spans="1:20" ht="15.6">
      <c r="A2605" s="2">
        <v>2896</v>
      </c>
      <c r="B2605" s="3">
        <v>46372</v>
      </c>
      <c r="C2605" s="13">
        <f>YEAR(SalesDataTable[[#This Row],[Order Date]])</f>
        <v>2026</v>
      </c>
      <c r="D2605" s="4" t="str">
        <f>"Q"&amp;ROUNDUP(MONTH(SalesDataTable[[#This Row],[Order Date]])/3,0)</f>
        <v>Q4</v>
      </c>
      <c r="E2605" s="4" t="str">
        <f>TEXT(SalesDataTable[[#This Row],[Order Date]],"MMM")</f>
        <v>Dec</v>
      </c>
      <c r="F2605" s="4" t="s">
        <v>6</v>
      </c>
      <c r="G2605" s="4" t="s">
        <v>43</v>
      </c>
      <c r="H2605" s="4" t="s">
        <v>19</v>
      </c>
      <c r="I2605" s="4" t="s">
        <v>16</v>
      </c>
      <c r="J2605" s="4" t="s">
        <v>34</v>
      </c>
      <c r="K2605" s="4" t="s">
        <v>42</v>
      </c>
      <c r="L2605" s="9">
        <v>2</v>
      </c>
      <c r="M2605" s="6">
        <v>36.020000000000003</v>
      </c>
      <c r="N2605" s="7">
        <v>0.1</v>
      </c>
      <c r="O2605" s="6">
        <v>13.59</v>
      </c>
      <c r="P2605" s="6">
        <f t="shared" si="160"/>
        <v>64.836000000000013</v>
      </c>
      <c r="Q2605" s="6">
        <f t="shared" si="161"/>
        <v>27.18</v>
      </c>
      <c r="R2605" s="6">
        <f t="shared" si="162"/>
        <v>37.656000000000013</v>
      </c>
      <c r="S2605" s="8">
        <f t="shared" si="163"/>
        <v>0.58078845086063302</v>
      </c>
      <c r="T2605" s="5">
        <f>YEAR(SalesDataTable[[#This Row],[Order Date]])</f>
        <v>2026</v>
      </c>
    </row>
    <row r="2606" spans="1:20" ht="15.6">
      <c r="A2606" s="2">
        <v>3334</v>
      </c>
      <c r="B2606" s="3">
        <v>46372</v>
      </c>
      <c r="C2606" s="13">
        <f>YEAR(SalesDataTable[[#This Row],[Order Date]])</f>
        <v>2026</v>
      </c>
      <c r="D2606" s="4" t="str">
        <f>"Q"&amp;ROUNDUP(MONTH(SalesDataTable[[#This Row],[Order Date]])/3,0)</f>
        <v>Q4</v>
      </c>
      <c r="E2606" s="4" t="str">
        <f>TEXT(SalesDataTable[[#This Row],[Order Date]],"MMM")</f>
        <v>Dec</v>
      </c>
      <c r="F2606" s="4" t="s">
        <v>6</v>
      </c>
      <c r="G2606" s="4" t="s">
        <v>49</v>
      </c>
      <c r="H2606" s="4" t="s">
        <v>2</v>
      </c>
      <c r="I2606" s="4" t="s">
        <v>3</v>
      </c>
      <c r="J2606" s="4" t="s">
        <v>9</v>
      </c>
      <c r="K2606" s="4" t="s">
        <v>37</v>
      </c>
      <c r="L2606" s="9">
        <v>1</v>
      </c>
      <c r="M2606" s="6">
        <v>154.12</v>
      </c>
      <c r="N2606" s="7">
        <v>0</v>
      </c>
      <c r="O2606" s="6">
        <v>77.45</v>
      </c>
      <c r="P2606" s="6">
        <f t="shared" si="160"/>
        <v>154.12</v>
      </c>
      <c r="Q2606" s="6">
        <f t="shared" si="161"/>
        <v>77.45</v>
      </c>
      <c r="R2606" s="6">
        <f t="shared" si="162"/>
        <v>76.67</v>
      </c>
      <c r="S2606" s="8">
        <f t="shared" si="163"/>
        <v>0.49746950428237735</v>
      </c>
      <c r="T2606" s="5">
        <f>YEAR(SalesDataTable[[#This Row],[Order Date]])</f>
        <v>2026</v>
      </c>
    </row>
    <row r="2607" spans="1:20" ht="15.6">
      <c r="A2607" s="2">
        <v>3469</v>
      </c>
      <c r="B2607" s="3">
        <v>46372</v>
      </c>
      <c r="C2607" s="13">
        <f>YEAR(SalesDataTable[[#This Row],[Order Date]])</f>
        <v>2026</v>
      </c>
      <c r="D2607" s="4" t="str">
        <f>"Q"&amp;ROUNDUP(MONTH(SalesDataTable[[#This Row],[Order Date]])/3,0)</f>
        <v>Q4</v>
      </c>
      <c r="E2607" s="4" t="str">
        <f>TEXT(SalesDataTable[[#This Row],[Order Date]],"MMM")</f>
        <v>Dec</v>
      </c>
      <c r="F2607" s="4" t="s">
        <v>0</v>
      </c>
      <c r="G2607" s="4" t="s">
        <v>36</v>
      </c>
      <c r="H2607" s="4" t="s">
        <v>2</v>
      </c>
      <c r="I2607" s="4" t="s">
        <v>3</v>
      </c>
      <c r="J2607" s="4" t="s">
        <v>9</v>
      </c>
      <c r="K2607" s="4" t="s">
        <v>37</v>
      </c>
      <c r="L2607" s="9">
        <v>1</v>
      </c>
      <c r="M2607" s="6">
        <v>150.88</v>
      </c>
      <c r="N2607" s="7">
        <v>0.05</v>
      </c>
      <c r="O2607" s="6">
        <v>81.02</v>
      </c>
      <c r="P2607" s="6">
        <f t="shared" si="160"/>
        <v>143.33599999999998</v>
      </c>
      <c r="Q2607" s="6">
        <f t="shared" si="161"/>
        <v>81.02</v>
      </c>
      <c r="R2607" s="6">
        <f t="shared" si="162"/>
        <v>62.315999999999988</v>
      </c>
      <c r="S2607" s="8">
        <f t="shared" si="163"/>
        <v>0.43475470223809787</v>
      </c>
      <c r="T2607" s="5">
        <f>YEAR(SalesDataTable[[#This Row],[Order Date]])</f>
        <v>2026</v>
      </c>
    </row>
    <row r="2608" spans="1:20" ht="15.6">
      <c r="A2608" s="2">
        <v>569</v>
      </c>
      <c r="B2608" s="3">
        <v>46373</v>
      </c>
      <c r="C2608" s="13">
        <f>YEAR(SalesDataTable[[#This Row],[Order Date]])</f>
        <v>2026</v>
      </c>
      <c r="D2608" s="4" t="str">
        <f>"Q"&amp;ROUNDUP(MONTH(SalesDataTable[[#This Row],[Order Date]])/3,0)</f>
        <v>Q4</v>
      </c>
      <c r="E2608" s="4" t="str">
        <f>TEXT(SalesDataTable[[#This Row],[Order Date]],"MMM")</f>
        <v>Dec</v>
      </c>
      <c r="F2608" s="4" t="s">
        <v>11</v>
      </c>
      <c r="G2608" s="4" t="s">
        <v>12</v>
      </c>
      <c r="H2608" s="4" t="s">
        <v>28</v>
      </c>
      <c r="I2608" s="4" t="s">
        <v>13</v>
      </c>
      <c r="J2608" s="4" t="s">
        <v>4</v>
      </c>
      <c r="K2608" s="4" t="s">
        <v>26</v>
      </c>
      <c r="L2608" s="9">
        <v>2</v>
      </c>
      <c r="M2608" s="6">
        <v>40.479999999999997</v>
      </c>
      <c r="N2608" s="7">
        <v>0</v>
      </c>
      <c r="O2608" s="6">
        <v>16.23</v>
      </c>
      <c r="P2608" s="6">
        <f t="shared" si="160"/>
        <v>80.959999999999994</v>
      </c>
      <c r="Q2608" s="6">
        <f t="shared" si="161"/>
        <v>32.46</v>
      </c>
      <c r="R2608" s="6">
        <f t="shared" si="162"/>
        <v>48.499999999999993</v>
      </c>
      <c r="S2608" s="8">
        <f t="shared" si="163"/>
        <v>0.5990612648221344</v>
      </c>
      <c r="T2608" s="5">
        <f>YEAR(SalesDataTable[[#This Row],[Order Date]])</f>
        <v>2026</v>
      </c>
    </row>
    <row r="2609" spans="1:20" ht="15.6">
      <c r="A2609" s="2">
        <v>2404</v>
      </c>
      <c r="B2609" s="3">
        <v>46373</v>
      </c>
      <c r="C2609" s="13">
        <f>YEAR(SalesDataTable[[#This Row],[Order Date]])</f>
        <v>2026</v>
      </c>
      <c r="D2609" s="4" t="str">
        <f>"Q"&amp;ROUNDUP(MONTH(SalesDataTable[[#This Row],[Order Date]])/3,0)</f>
        <v>Q4</v>
      </c>
      <c r="E2609" s="4" t="str">
        <f>TEXT(SalesDataTable[[#This Row],[Order Date]],"MMM")</f>
        <v>Dec</v>
      </c>
      <c r="F2609" s="4" t="s">
        <v>11</v>
      </c>
      <c r="G2609" s="4" t="s">
        <v>39</v>
      </c>
      <c r="H2609" s="4" t="s">
        <v>28</v>
      </c>
      <c r="I2609" s="4" t="s">
        <v>16</v>
      </c>
      <c r="J2609" s="4" t="s">
        <v>14</v>
      </c>
      <c r="K2609" s="4" t="s">
        <v>48</v>
      </c>
      <c r="L2609" s="9">
        <v>3</v>
      </c>
      <c r="M2609" s="6">
        <v>163.34</v>
      </c>
      <c r="N2609" s="7">
        <v>0.1</v>
      </c>
      <c r="O2609" s="6">
        <v>88.53</v>
      </c>
      <c r="P2609" s="6">
        <f t="shared" si="160"/>
        <v>441.01799999999997</v>
      </c>
      <c r="Q2609" s="6">
        <f t="shared" si="161"/>
        <v>265.59000000000003</v>
      </c>
      <c r="R2609" s="6">
        <f t="shared" si="162"/>
        <v>175.42799999999994</v>
      </c>
      <c r="S2609" s="8">
        <f t="shared" si="163"/>
        <v>0.39777968246194023</v>
      </c>
      <c r="T2609" s="5">
        <f>YEAR(SalesDataTable[[#This Row],[Order Date]])</f>
        <v>2026</v>
      </c>
    </row>
    <row r="2610" spans="1:20" ht="15.6">
      <c r="A2610" s="2">
        <v>4682</v>
      </c>
      <c r="B2610" s="3">
        <v>46373</v>
      </c>
      <c r="C2610" s="13">
        <f>YEAR(SalesDataTable[[#This Row],[Order Date]])</f>
        <v>2026</v>
      </c>
      <c r="D2610" s="4" t="str">
        <f>"Q"&amp;ROUNDUP(MONTH(SalesDataTable[[#This Row],[Order Date]])/3,0)</f>
        <v>Q4</v>
      </c>
      <c r="E2610" s="4" t="str">
        <f>TEXT(SalesDataTable[[#This Row],[Order Date]],"MMM")</f>
        <v>Dec</v>
      </c>
      <c r="F2610" s="4" t="s">
        <v>20</v>
      </c>
      <c r="G2610" s="4" t="s">
        <v>21</v>
      </c>
      <c r="H2610" s="4" t="s">
        <v>19</v>
      </c>
      <c r="I2610" s="4" t="s">
        <v>13</v>
      </c>
      <c r="J2610" s="4" t="s">
        <v>34</v>
      </c>
      <c r="K2610" s="4" t="s">
        <v>35</v>
      </c>
      <c r="L2610" s="9">
        <v>2</v>
      </c>
      <c r="M2610" s="6">
        <v>40.89</v>
      </c>
      <c r="N2610" s="7">
        <v>0</v>
      </c>
      <c r="O2610" s="6">
        <v>14.95</v>
      </c>
      <c r="P2610" s="6">
        <f t="shared" si="160"/>
        <v>81.78</v>
      </c>
      <c r="Q2610" s="6">
        <f t="shared" si="161"/>
        <v>29.9</v>
      </c>
      <c r="R2610" s="6">
        <f t="shared" si="162"/>
        <v>51.88</v>
      </c>
      <c r="S2610" s="8">
        <f t="shared" si="163"/>
        <v>0.63438493519197847</v>
      </c>
      <c r="T2610" s="5">
        <f>YEAR(SalesDataTable[[#This Row],[Order Date]])</f>
        <v>2026</v>
      </c>
    </row>
    <row r="2611" spans="1:20" ht="15.6">
      <c r="A2611" s="2">
        <v>4888</v>
      </c>
      <c r="B2611" s="3">
        <v>46373</v>
      </c>
      <c r="C2611" s="13">
        <f>YEAR(SalesDataTable[[#This Row],[Order Date]])</f>
        <v>2026</v>
      </c>
      <c r="D2611" s="4" t="str">
        <f>"Q"&amp;ROUNDUP(MONTH(SalesDataTable[[#This Row],[Order Date]])/3,0)</f>
        <v>Q4</v>
      </c>
      <c r="E2611" s="4" t="str">
        <f>TEXT(SalesDataTable[[#This Row],[Order Date]],"MMM")</f>
        <v>Dec</v>
      </c>
      <c r="F2611" s="4" t="s">
        <v>11</v>
      </c>
      <c r="G2611" s="4" t="s">
        <v>12</v>
      </c>
      <c r="H2611" s="4" t="s">
        <v>28</v>
      </c>
      <c r="I2611" s="4" t="s">
        <v>13</v>
      </c>
      <c r="J2611" s="4" t="s">
        <v>34</v>
      </c>
      <c r="K2611" s="4" t="s">
        <v>35</v>
      </c>
      <c r="L2611" s="9">
        <v>1</v>
      </c>
      <c r="M2611" s="6">
        <v>40.159999999999997</v>
      </c>
      <c r="N2611" s="7">
        <v>0.15</v>
      </c>
      <c r="O2611" s="6">
        <v>14.46</v>
      </c>
      <c r="P2611" s="6">
        <f t="shared" si="160"/>
        <v>34.135999999999996</v>
      </c>
      <c r="Q2611" s="6">
        <f t="shared" si="161"/>
        <v>14.46</v>
      </c>
      <c r="R2611" s="6">
        <f t="shared" si="162"/>
        <v>19.675999999999995</v>
      </c>
      <c r="S2611" s="8">
        <f t="shared" si="163"/>
        <v>0.576400281228029</v>
      </c>
      <c r="T2611" s="5">
        <f>YEAR(SalesDataTable[[#This Row],[Order Date]])</f>
        <v>2026</v>
      </c>
    </row>
    <row r="2612" spans="1:20" ht="15.6">
      <c r="A2612" s="2">
        <v>4923</v>
      </c>
      <c r="B2612" s="3">
        <v>46373</v>
      </c>
      <c r="C2612" s="13">
        <f>YEAR(SalesDataTable[[#This Row],[Order Date]])</f>
        <v>2026</v>
      </c>
      <c r="D2612" s="4" t="str">
        <f>"Q"&amp;ROUNDUP(MONTH(SalesDataTable[[#This Row],[Order Date]])/3,0)</f>
        <v>Q4</v>
      </c>
      <c r="E2612" s="4" t="str">
        <f>TEXT(SalesDataTable[[#This Row],[Order Date]],"MMM")</f>
        <v>Dec</v>
      </c>
      <c r="F2612" s="4" t="s">
        <v>20</v>
      </c>
      <c r="G2612" s="4" t="s">
        <v>47</v>
      </c>
      <c r="H2612" s="4" t="s">
        <v>2</v>
      </c>
      <c r="I2612" s="4" t="s">
        <v>13</v>
      </c>
      <c r="J2612" s="4" t="s">
        <v>23</v>
      </c>
      <c r="K2612" s="4" t="s">
        <v>40</v>
      </c>
      <c r="L2612" s="9">
        <v>2</v>
      </c>
      <c r="M2612" s="6">
        <v>79.86</v>
      </c>
      <c r="N2612" s="7">
        <v>0</v>
      </c>
      <c r="O2612" s="6">
        <v>39.049999999999997</v>
      </c>
      <c r="P2612" s="6">
        <f t="shared" si="160"/>
        <v>159.72</v>
      </c>
      <c r="Q2612" s="6">
        <f t="shared" si="161"/>
        <v>78.099999999999994</v>
      </c>
      <c r="R2612" s="6">
        <f t="shared" si="162"/>
        <v>81.62</v>
      </c>
      <c r="S2612" s="8">
        <f t="shared" si="163"/>
        <v>0.51101928374655647</v>
      </c>
      <c r="T2612" s="5">
        <f>YEAR(SalesDataTable[[#This Row],[Order Date]])</f>
        <v>2026</v>
      </c>
    </row>
    <row r="2613" spans="1:20" ht="15.6">
      <c r="A2613" s="2">
        <v>131</v>
      </c>
      <c r="B2613" s="3">
        <v>46374</v>
      </c>
      <c r="C2613" s="13">
        <f>YEAR(SalesDataTable[[#This Row],[Order Date]])</f>
        <v>2026</v>
      </c>
      <c r="D2613" s="4" t="str">
        <f>"Q"&amp;ROUNDUP(MONTH(SalesDataTable[[#This Row],[Order Date]])/3,0)</f>
        <v>Q4</v>
      </c>
      <c r="E2613" s="4" t="str">
        <f>TEXT(SalesDataTable[[#This Row],[Order Date]],"MMM")</f>
        <v>Dec</v>
      </c>
      <c r="F2613" s="4" t="s">
        <v>6</v>
      </c>
      <c r="G2613" s="4" t="s">
        <v>41</v>
      </c>
      <c r="H2613" s="4" t="s">
        <v>28</v>
      </c>
      <c r="I2613" s="4" t="s">
        <v>3</v>
      </c>
      <c r="J2613" s="4" t="s">
        <v>23</v>
      </c>
      <c r="K2613" s="4" t="s">
        <v>51</v>
      </c>
      <c r="L2613" s="9">
        <v>2</v>
      </c>
      <c r="M2613" s="6">
        <v>123.42</v>
      </c>
      <c r="N2613" s="7">
        <v>0.1</v>
      </c>
      <c r="O2613" s="6">
        <v>60.03</v>
      </c>
      <c r="P2613" s="6">
        <f t="shared" si="160"/>
        <v>222.15600000000001</v>
      </c>
      <c r="Q2613" s="6">
        <f t="shared" si="161"/>
        <v>120.06</v>
      </c>
      <c r="R2613" s="6">
        <f t="shared" si="162"/>
        <v>102.096</v>
      </c>
      <c r="S2613" s="8">
        <f t="shared" si="163"/>
        <v>0.45956895154756117</v>
      </c>
      <c r="T2613" s="5">
        <f>YEAR(SalesDataTable[[#This Row],[Order Date]])</f>
        <v>2026</v>
      </c>
    </row>
    <row r="2614" spans="1:20" ht="15.6">
      <c r="A2614" s="2">
        <v>349</v>
      </c>
      <c r="B2614" s="3">
        <v>46374</v>
      </c>
      <c r="C2614" s="13">
        <f>YEAR(SalesDataTable[[#This Row],[Order Date]])</f>
        <v>2026</v>
      </c>
      <c r="D2614" s="4" t="str">
        <f>"Q"&amp;ROUNDUP(MONTH(SalesDataTable[[#This Row],[Order Date]])/3,0)</f>
        <v>Q4</v>
      </c>
      <c r="E2614" s="4" t="str">
        <f>TEXT(SalesDataTable[[#This Row],[Order Date]],"MMM")</f>
        <v>Dec</v>
      </c>
      <c r="F2614" s="4" t="s">
        <v>11</v>
      </c>
      <c r="G2614" s="4" t="s">
        <v>12</v>
      </c>
      <c r="H2614" s="4" t="s">
        <v>2</v>
      </c>
      <c r="I2614" s="4" t="s">
        <v>3</v>
      </c>
      <c r="J2614" s="4" t="s">
        <v>14</v>
      </c>
      <c r="K2614" s="4" t="s">
        <v>32</v>
      </c>
      <c r="L2614" s="9">
        <v>1</v>
      </c>
      <c r="M2614" s="6">
        <v>47.61</v>
      </c>
      <c r="N2614" s="7">
        <v>0.05</v>
      </c>
      <c r="O2614" s="6">
        <v>18.18</v>
      </c>
      <c r="P2614" s="6">
        <f t="shared" si="160"/>
        <v>45.229499999999994</v>
      </c>
      <c r="Q2614" s="6">
        <f t="shared" si="161"/>
        <v>18.18</v>
      </c>
      <c r="R2614" s="6">
        <f t="shared" si="162"/>
        <v>27.049499999999995</v>
      </c>
      <c r="S2614" s="8">
        <f t="shared" si="163"/>
        <v>0.59804994527907662</v>
      </c>
      <c r="T2614" s="5">
        <f>YEAR(SalesDataTable[[#This Row],[Order Date]])</f>
        <v>2026</v>
      </c>
    </row>
    <row r="2615" spans="1:20" ht="15.6">
      <c r="A2615" s="2">
        <v>1131</v>
      </c>
      <c r="B2615" s="3">
        <v>46374</v>
      </c>
      <c r="C2615" s="13">
        <f>YEAR(SalesDataTable[[#This Row],[Order Date]])</f>
        <v>2026</v>
      </c>
      <c r="D2615" s="4" t="str">
        <f>"Q"&amp;ROUNDUP(MONTH(SalesDataTable[[#This Row],[Order Date]])/3,0)</f>
        <v>Q4</v>
      </c>
      <c r="E2615" s="4" t="str">
        <f>TEXT(SalesDataTable[[#This Row],[Order Date]],"MMM")</f>
        <v>Dec</v>
      </c>
      <c r="F2615" s="4" t="s">
        <v>20</v>
      </c>
      <c r="G2615" s="4" t="s">
        <v>33</v>
      </c>
      <c r="H2615" s="4" t="s">
        <v>2</v>
      </c>
      <c r="I2615" s="4" t="s">
        <v>3</v>
      </c>
      <c r="J2615" s="4" t="s">
        <v>9</v>
      </c>
      <c r="K2615" s="4" t="s">
        <v>10</v>
      </c>
      <c r="L2615" s="9">
        <v>2</v>
      </c>
      <c r="M2615" s="6">
        <v>93.88</v>
      </c>
      <c r="N2615" s="7">
        <v>0.1</v>
      </c>
      <c r="O2615" s="6">
        <v>45.89</v>
      </c>
      <c r="P2615" s="6">
        <f t="shared" si="160"/>
        <v>168.98400000000001</v>
      </c>
      <c r="Q2615" s="6">
        <f t="shared" si="161"/>
        <v>91.78</v>
      </c>
      <c r="R2615" s="6">
        <f t="shared" si="162"/>
        <v>77.204000000000008</v>
      </c>
      <c r="S2615" s="8">
        <f t="shared" si="163"/>
        <v>0.45687165648818823</v>
      </c>
      <c r="T2615" s="5">
        <f>YEAR(SalesDataTable[[#This Row],[Order Date]])</f>
        <v>2026</v>
      </c>
    </row>
    <row r="2616" spans="1:20" ht="15.6">
      <c r="A2616" s="2">
        <v>2738</v>
      </c>
      <c r="B2616" s="3">
        <v>46374</v>
      </c>
      <c r="C2616" s="13">
        <f>YEAR(SalesDataTable[[#This Row],[Order Date]])</f>
        <v>2026</v>
      </c>
      <c r="D2616" s="4" t="str">
        <f>"Q"&amp;ROUNDUP(MONTH(SalesDataTable[[#This Row],[Order Date]])/3,0)</f>
        <v>Q4</v>
      </c>
      <c r="E2616" s="4" t="str">
        <f>TEXT(SalesDataTable[[#This Row],[Order Date]],"MMM")</f>
        <v>Dec</v>
      </c>
      <c r="F2616" s="4" t="s">
        <v>6</v>
      </c>
      <c r="G2616" s="4" t="s">
        <v>41</v>
      </c>
      <c r="H2616" s="4" t="s">
        <v>2</v>
      </c>
      <c r="I2616" s="4" t="s">
        <v>13</v>
      </c>
      <c r="J2616" s="4" t="s">
        <v>9</v>
      </c>
      <c r="K2616" s="4" t="s">
        <v>17</v>
      </c>
      <c r="L2616" s="9">
        <v>3</v>
      </c>
      <c r="M2616" s="6">
        <v>145.43</v>
      </c>
      <c r="N2616" s="7">
        <v>0.05</v>
      </c>
      <c r="O2616" s="6">
        <v>81.72</v>
      </c>
      <c r="P2616" s="6">
        <f t="shared" si="160"/>
        <v>414.47550000000001</v>
      </c>
      <c r="Q2616" s="6">
        <f t="shared" si="161"/>
        <v>245.16</v>
      </c>
      <c r="R2616" s="6">
        <f t="shared" si="162"/>
        <v>169.31550000000001</v>
      </c>
      <c r="S2616" s="8">
        <f t="shared" si="163"/>
        <v>0.40850544845232106</v>
      </c>
      <c r="T2616" s="5">
        <f>YEAR(SalesDataTable[[#This Row],[Order Date]])</f>
        <v>2026</v>
      </c>
    </row>
    <row r="2617" spans="1:20" ht="15.6">
      <c r="A2617" s="2">
        <v>4400</v>
      </c>
      <c r="B2617" s="3">
        <v>46374</v>
      </c>
      <c r="C2617" s="13">
        <f>YEAR(SalesDataTable[[#This Row],[Order Date]])</f>
        <v>2026</v>
      </c>
      <c r="D2617" s="4" t="str">
        <f>"Q"&amp;ROUNDUP(MONTH(SalesDataTable[[#This Row],[Order Date]])/3,0)</f>
        <v>Q4</v>
      </c>
      <c r="E2617" s="4" t="str">
        <f>TEXT(SalesDataTable[[#This Row],[Order Date]],"MMM")</f>
        <v>Dec</v>
      </c>
      <c r="F2617" s="4" t="s">
        <v>20</v>
      </c>
      <c r="G2617" s="4" t="s">
        <v>21</v>
      </c>
      <c r="H2617" s="4" t="s">
        <v>2</v>
      </c>
      <c r="I2617" s="4" t="s">
        <v>3</v>
      </c>
      <c r="J2617" s="4" t="s">
        <v>14</v>
      </c>
      <c r="K2617" s="4" t="s">
        <v>15</v>
      </c>
      <c r="L2617" s="9">
        <v>2</v>
      </c>
      <c r="M2617" s="6">
        <v>36.89</v>
      </c>
      <c r="N2617" s="7">
        <v>0.1</v>
      </c>
      <c r="O2617" s="6">
        <v>13.74</v>
      </c>
      <c r="P2617" s="6">
        <f t="shared" si="160"/>
        <v>66.402000000000001</v>
      </c>
      <c r="Q2617" s="6">
        <f t="shared" si="161"/>
        <v>27.48</v>
      </c>
      <c r="R2617" s="6">
        <f t="shared" si="162"/>
        <v>38.921999999999997</v>
      </c>
      <c r="S2617" s="8">
        <f t="shared" si="163"/>
        <v>0.58615704346254627</v>
      </c>
      <c r="T2617" s="5">
        <f>YEAR(SalesDataTable[[#This Row],[Order Date]])</f>
        <v>2026</v>
      </c>
    </row>
    <row r="2618" spans="1:20" ht="15.6">
      <c r="A2618" s="2">
        <v>3122</v>
      </c>
      <c r="B2618" s="3">
        <v>46375</v>
      </c>
      <c r="C2618" s="13">
        <f>YEAR(SalesDataTable[[#This Row],[Order Date]])</f>
        <v>2026</v>
      </c>
      <c r="D2618" s="4" t="str">
        <f>"Q"&amp;ROUNDUP(MONTH(SalesDataTable[[#This Row],[Order Date]])/3,0)</f>
        <v>Q4</v>
      </c>
      <c r="E2618" s="4" t="str">
        <f>TEXT(SalesDataTable[[#This Row],[Order Date]],"MMM")</f>
        <v>Dec</v>
      </c>
      <c r="F2618" s="4" t="s">
        <v>0</v>
      </c>
      <c r="G2618" s="4" t="s">
        <v>1</v>
      </c>
      <c r="H2618" s="4" t="s">
        <v>28</v>
      </c>
      <c r="I2618" s="4" t="s">
        <v>3</v>
      </c>
      <c r="J2618" s="4" t="s">
        <v>9</v>
      </c>
      <c r="K2618" s="4" t="s">
        <v>17</v>
      </c>
      <c r="L2618" s="9">
        <v>1</v>
      </c>
      <c r="M2618" s="6">
        <v>145.44</v>
      </c>
      <c r="N2618" s="7">
        <v>0.1</v>
      </c>
      <c r="O2618" s="6">
        <v>80.42</v>
      </c>
      <c r="P2618" s="6">
        <f t="shared" si="160"/>
        <v>130.89600000000002</v>
      </c>
      <c r="Q2618" s="6">
        <f t="shared" si="161"/>
        <v>80.42</v>
      </c>
      <c r="R2618" s="6">
        <f t="shared" si="162"/>
        <v>50.476000000000013</v>
      </c>
      <c r="S2618" s="8">
        <f t="shared" si="163"/>
        <v>0.38561911746730232</v>
      </c>
      <c r="T2618" s="5">
        <f>YEAR(SalesDataTable[[#This Row],[Order Date]])</f>
        <v>2026</v>
      </c>
    </row>
    <row r="2619" spans="1:20" ht="15.6">
      <c r="A2619" s="2">
        <v>4572</v>
      </c>
      <c r="B2619" s="3">
        <v>46375</v>
      </c>
      <c r="C2619" s="13">
        <f>YEAR(SalesDataTable[[#This Row],[Order Date]])</f>
        <v>2026</v>
      </c>
      <c r="D2619" s="4" t="str">
        <f>"Q"&amp;ROUNDUP(MONTH(SalesDataTable[[#This Row],[Order Date]])/3,0)</f>
        <v>Q4</v>
      </c>
      <c r="E2619" s="4" t="str">
        <f>TEXT(SalesDataTable[[#This Row],[Order Date]],"MMM")</f>
        <v>Dec</v>
      </c>
      <c r="F2619" s="4" t="s">
        <v>0</v>
      </c>
      <c r="G2619" s="4" t="s">
        <v>50</v>
      </c>
      <c r="H2619" s="4" t="s">
        <v>2</v>
      </c>
      <c r="I2619" s="4" t="s">
        <v>13</v>
      </c>
      <c r="J2619" s="4" t="s">
        <v>34</v>
      </c>
      <c r="K2619" s="4" t="s">
        <v>45</v>
      </c>
      <c r="L2619" s="9">
        <v>2</v>
      </c>
      <c r="M2619" s="6">
        <v>51.56</v>
      </c>
      <c r="N2619" s="7">
        <v>0</v>
      </c>
      <c r="O2619" s="6">
        <v>21.9</v>
      </c>
      <c r="P2619" s="6">
        <f t="shared" si="160"/>
        <v>103.12</v>
      </c>
      <c r="Q2619" s="6">
        <f t="shared" si="161"/>
        <v>43.8</v>
      </c>
      <c r="R2619" s="6">
        <f t="shared" si="162"/>
        <v>59.320000000000007</v>
      </c>
      <c r="S2619" s="8">
        <f t="shared" si="163"/>
        <v>0.57525213343677273</v>
      </c>
      <c r="T2619" s="5">
        <f>YEAR(SalesDataTable[[#This Row],[Order Date]])</f>
        <v>2026</v>
      </c>
    </row>
    <row r="2620" spans="1:20" ht="15.6">
      <c r="A2620" s="2">
        <v>4783</v>
      </c>
      <c r="B2620" s="3">
        <v>46375</v>
      </c>
      <c r="C2620" s="13">
        <f>YEAR(SalesDataTable[[#This Row],[Order Date]])</f>
        <v>2026</v>
      </c>
      <c r="D2620" s="4" t="str">
        <f>"Q"&amp;ROUNDUP(MONTH(SalesDataTable[[#This Row],[Order Date]])/3,0)</f>
        <v>Q4</v>
      </c>
      <c r="E2620" s="4" t="str">
        <f>TEXT(SalesDataTable[[#This Row],[Order Date]],"MMM")</f>
        <v>Dec</v>
      </c>
      <c r="F2620" s="4" t="s">
        <v>20</v>
      </c>
      <c r="G2620" s="4" t="s">
        <v>31</v>
      </c>
      <c r="H2620" s="4" t="s">
        <v>2</v>
      </c>
      <c r="I2620" s="4" t="s">
        <v>13</v>
      </c>
      <c r="J2620" s="4" t="s">
        <v>23</v>
      </c>
      <c r="K2620" s="4" t="s">
        <v>51</v>
      </c>
      <c r="L2620" s="9">
        <v>2</v>
      </c>
      <c r="M2620" s="6">
        <v>122</v>
      </c>
      <c r="N2620" s="7">
        <v>0.15</v>
      </c>
      <c r="O2620" s="6">
        <v>60.01</v>
      </c>
      <c r="P2620" s="6">
        <f t="shared" si="160"/>
        <v>207.4</v>
      </c>
      <c r="Q2620" s="6">
        <f t="shared" si="161"/>
        <v>120.02</v>
      </c>
      <c r="R2620" s="6">
        <f t="shared" si="162"/>
        <v>87.38000000000001</v>
      </c>
      <c r="S2620" s="8">
        <f t="shared" si="163"/>
        <v>0.4213114754098361</v>
      </c>
      <c r="T2620" s="5">
        <f>YEAR(SalesDataTable[[#This Row],[Order Date]])</f>
        <v>2026</v>
      </c>
    </row>
    <row r="2621" spans="1:20" ht="15.6">
      <c r="A2621" s="2">
        <v>5055</v>
      </c>
      <c r="B2621" s="3">
        <v>46375</v>
      </c>
      <c r="C2621" s="13">
        <f>YEAR(SalesDataTable[[#This Row],[Order Date]])</f>
        <v>2026</v>
      </c>
      <c r="D2621" s="4" t="str">
        <f>"Q"&amp;ROUNDUP(MONTH(SalesDataTable[[#This Row],[Order Date]])/3,0)</f>
        <v>Q4</v>
      </c>
      <c r="E2621" s="4" t="str">
        <f>TEXT(SalesDataTable[[#This Row],[Order Date]],"MMM")</f>
        <v>Dec</v>
      </c>
      <c r="F2621" s="4" t="s">
        <v>11</v>
      </c>
      <c r="G2621" s="4" t="s">
        <v>18</v>
      </c>
      <c r="H2621" s="4" t="s">
        <v>28</v>
      </c>
      <c r="I2621" s="4" t="s">
        <v>13</v>
      </c>
      <c r="J2621" s="4" t="s">
        <v>9</v>
      </c>
      <c r="K2621" s="4" t="s">
        <v>46</v>
      </c>
      <c r="L2621" s="9">
        <v>1</v>
      </c>
      <c r="M2621" s="6">
        <v>71.89</v>
      </c>
      <c r="N2621" s="7">
        <v>0.15</v>
      </c>
      <c r="O2621" s="6">
        <v>32.409999999999997</v>
      </c>
      <c r="P2621" s="6">
        <f t="shared" si="160"/>
        <v>61.106499999999997</v>
      </c>
      <c r="Q2621" s="6">
        <f t="shared" si="161"/>
        <v>32.409999999999997</v>
      </c>
      <c r="R2621" s="6">
        <f t="shared" si="162"/>
        <v>28.6965</v>
      </c>
      <c r="S2621" s="8">
        <f t="shared" si="163"/>
        <v>0.46961452545964832</v>
      </c>
      <c r="T2621" s="5">
        <f>YEAR(SalesDataTable[[#This Row],[Order Date]])</f>
        <v>2026</v>
      </c>
    </row>
    <row r="2622" spans="1:20" ht="15.6">
      <c r="A2622" s="2">
        <v>5100</v>
      </c>
      <c r="B2622" s="3">
        <v>46375</v>
      </c>
      <c r="C2622" s="13">
        <f>YEAR(SalesDataTable[[#This Row],[Order Date]])</f>
        <v>2026</v>
      </c>
      <c r="D2622" s="4" t="str">
        <f>"Q"&amp;ROUNDUP(MONTH(SalesDataTable[[#This Row],[Order Date]])/3,0)</f>
        <v>Q4</v>
      </c>
      <c r="E2622" s="4" t="str">
        <f>TEXT(SalesDataTable[[#This Row],[Order Date]],"MMM")</f>
        <v>Dec</v>
      </c>
      <c r="F2622" s="4" t="s">
        <v>11</v>
      </c>
      <c r="G2622" s="4" t="s">
        <v>25</v>
      </c>
      <c r="H2622" s="4" t="s">
        <v>2</v>
      </c>
      <c r="I2622" s="4" t="s">
        <v>3</v>
      </c>
      <c r="J2622" s="4" t="s">
        <v>9</v>
      </c>
      <c r="K2622" s="4" t="s">
        <v>46</v>
      </c>
      <c r="L2622" s="9">
        <v>2</v>
      </c>
      <c r="M2622" s="6">
        <v>70.59</v>
      </c>
      <c r="N2622" s="7">
        <v>0.15</v>
      </c>
      <c r="O2622" s="6">
        <v>31.56</v>
      </c>
      <c r="P2622" s="6">
        <f t="shared" si="160"/>
        <v>120.003</v>
      </c>
      <c r="Q2622" s="6">
        <f t="shared" si="161"/>
        <v>63.12</v>
      </c>
      <c r="R2622" s="6">
        <f t="shared" si="162"/>
        <v>56.883000000000003</v>
      </c>
      <c r="S2622" s="8">
        <f t="shared" si="163"/>
        <v>0.47401314967125824</v>
      </c>
      <c r="T2622" s="5">
        <f>YEAR(SalesDataTable[[#This Row],[Order Date]])</f>
        <v>2026</v>
      </c>
    </row>
    <row r="2623" spans="1:20" ht="15.6">
      <c r="A2623" s="2">
        <v>488</v>
      </c>
      <c r="B2623" s="3">
        <v>46376</v>
      </c>
      <c r="C2623" s="13">
        <f>YEAR(SalesDataTable[[#This Row],[Order Date]])</f>
        <v>2026</v>
      </c>
      <c r="D2623" s="4" t="str">
        <f>"Q"&amp;ROUNDUP(MONTH(SalesDataTable[[#This Row],[Order Date]])/3,0)</f>
        <v>Q4</v>
      </c>
      <c r="E2623" s="4" t="str">
        <f>TEXT(SalesDataTable[[#This Row],[Order Date]],"MMM")</f>
        <v>Dec</v>
      </c>
      <c r="F2623" s="4" t="s">
        <v>20</v>
      </c>
      <c r="G2623" s="4" t="s">
        <v>31</v>
      </c>
      <c r="H2623" s="4" t="s">
        <v>2</v>
      </c>
      <c r="I2623" s="4" t="s">
        <v>3</v>
      </c>
      <c r="J2623" s="4" t="s">
        <v>9</v>
      </c>
      <c r="K2623" s="4" t="s">
        <v>17</v>
      </c>
      <c r="L2623" s="9">
        <v>4</v>
      </c>
      <c r="M2623" s="6">
        <v>141.91</v>
      </c>
      <c r="N2623" s="7">
        <v>0.05</v>
      </c>
      <c r="O2623" s="6">
        <v>80.260000000000005</v>
      </c>
      <c r="P2623" s="6">
        <f t="shared" si="160"/>
        <v>539.25799999999992</v>
      </c>
      <c r="Q2623" s="6">
        <f t="shared" si="161"/>
        <v>321.04000000000002</v>
      </c>
      <c r="R2623" s="6">
        <f t="shared" si="162"/>
        <v>218.2179999999999</v>
      </c>
      <c r="S2623" s="8">
        <f t="shared" si="163"/>
        <v>0.40466344495584661</v>
      </c>
      <c r="T2623" s="5">
        <f>YEAR(SalesDataTable[[#This Row],[Order Date]])</f>
        <v>2026</v>
      </c>
    </row>
    <row r="2624" spans="1:20" ht="15.6">
      <c r="A2624" s="2">
        <v>710</v>
      </c>
      <c r="B2624" s="3">
        <v>46376</v>
      </c>
      <c r="C2624" s="13">
        <f>YEAR(SalesDataTable[[#This Row],[Order Date]])</f>
        <v>2026</v>
      </c>
      <c r="D2624" s="4" t="str">
        <f>"Q"&amp;ROUNDUP(MONTH(SalesDataTable[[#This Row],[Order Date]])/3,0)</f>
        <v>Q4</v>
      </c>
      <c r="E2624" s="4" t="str">
        <f>TEXT(SalesDataTable[[#This Row],[Order Date]],"MMM")</f>
        <v>Dec</v>
      </c>
      <c r="F2624" s="4" t="s">
        <v>6</v>
      </c>
      <c r="G2624" s="4" t="s">
        <v>27</v>
      </c>
      <c r="H2624" s="4" t="s">
        <v>8</v>
      </c>
      <c r="I2624" s="4" t="s">
        <v>16</v>
      </c>
      <c r="J2624" s="4" t="s">
        <v>9</v>
      </c>
      <c r="K2624" s="4" t="s">
        <v>17</v>
      </c>
      <c r="L2624" s="9">
        <v>3</v>
      </c>
      <c r="M2624" s="6">
        <v>140.4</v>
      </c>
      <c r="N2624" s="7">
        <v>0.2</v>
      </c>
      <c r="O2624" s="6">
        <v>81.760000000000005</v>
      </c>
      <c r="P2624" s="6">
        <f t="shared" si="160"/>
        <v>336.96000000000004</v>
      </c>
      <c r="Q2624" s="6">
        <f t="shared" si="161"/>
        <v>245.28000000000003</v>
      </c>
      <c r="R2624" s="6">
        <f t="shared" si="162"/>
        <v>91.68</v>
      </c>
      <c r="S2624" s="8">
        <f t="shared" si="163"/>
        <v>0.27207977207977208</v>
      </c>
      <c r="T2624" s="5">
        <f>YEAR(SalesDataTable[[#This Row],[Order Date]])</f>
        <v>2026</v>
      </c>
    </row>
    <row r="2625" spans="1:20" ht="15.6">
      <c r="A2625" s="2">
        <v>1009</v>
      </c>
      <c r="B2625" s="3">
        <v>46376</v>
      </c>
      <c r="C2625" s="13">
        <f>YEAR(SalesDataTable[[#This Row],[Order Date]])</f>
        <v>2026</v>
      </c>
      <c r="D2625" s="4" t="str">
        <f>"Q"&amp;ROUNDUP(MONTH(SalesDataTable[[#This Row],[Order Date]])/3,0)</f>
        <v>Q4</v>
      </c>
      <c r="E2625" s="4" t="str">
        <f>TEXT(SalesDataTable[[#This Row],[Order Date]],"MMM")</f>
        <v>Dec</v>
      </c>
      <c r="F2625" s="4" t="s">
        <v>20</v>
      </c>
      <c r="G2625" s="4" t="s">
        <v>47</v>
      </c>
      <c r="H2625" s="4" t="s">
        <v>28</v>
      </c>
      <c r="I2625" s="4" t="s">
        <v>3</v>
      </c>
      <c r="J2625" s="4" t="s">
        <v>9</v>
      </c>
      <c r="K2625" s="4" t="s">
        <v>46</v>
      </c>
      <c r="L2625" s="9">
        <v>2</v>
      </c>
      <c r="M2625" s="6">
        <v>72.349999999999994</v>
      </c>
      <c r="N2625" s="7">
        <v>0.15</v>
      </c>
      <c r="O2625" s="6">
        <v>32.44</v>
      </c>
      <c r="P2625" s="6">
        <f t="shared" si="160"/>
        <v>122.99499999999999</v>
      </c>
      <c r="Q2625" s="6">
        <f t="shared" si="161"/>
        <v>64.88</v>
      </c>
      <c r="R2625" s="6">
        <f t="shared" si="162"/>
        <v>58.114999999999995</v>
      </c>
      <c r="S2625" s="8">
        <f t="shared" si="163"/>
        <v>0.47249888206837676</v>
      </c>
      <c r="T2625" s="5">
        <f>YEAR(SalesDataTable[[#This Row],[Order Date]])</f>
        <v>2026</v>
      </c>
    </row>
    <row r="2626" spans="1:20" ht="15.6">
      <c r="A2626" s="2">
        <v>1231</v>
      </c>
      <c r="B2626" s="3">
        <v>46376</v>
      </c>
      <c r="C2626" s="13">
        <f>YEAR(SalesDataTable[[#This Row],[Order Date]])</f>
        <v>2026</v>
      </c>
      <c r="D2626" s="4" t="str">
        <f>"Q"&amp;ROUNDUP(MONTH(SalesDataTable[[#This Row],[Order Date]])/3,0)</f>
        <v>Q4</v>
      </c>
      <c r="E2626" s="4" t="str">
        <f>TEXT(SalesDataTable[[#This Row],[Order Date]],"MMM")</f>
        <v>Dec</v>
      </c>
      <c r="F2626" s="4" t="s">
        <v>20</v>
      </c>
      <c r="G2626" s="4" t="s">
        <v>33</v>
      </c>
      <c r="H2626" s="4" t="s">
        <v>2</v>
      </c>
      <c r="I2626" s="4" t="s">
        <v>13</v>
      </c>
      <c r="J2626" s="4" t="s">
        <v>23</v>
      </c>
      <c r="K2626" s="4" t="s">
        <v>51</v>
      </c>
      <c r="L2626" s="9">
        <v>4</v>
      </c>
      <c r="M2626" s="6">
        <v>120.8</v>
      </c>
      <c r="N2626" s="7">
        <v>0.1</v>
      </c>
      <c r="O2626" s="6">
        <v>59.93</v>
      </c>
      <c r="P2626" s="6">
        <f t="shared" ref="P2626:P2689" si="164">L2626*M2626*(1-N2626)</f>
        <v>434.88</v>
      </c>
      <c r="Q2626" s="6">
        <f t="shared" ref="Q2626:Q2689" si="165">L2626*O2626</f>
        <v>239.72</v>
      </c>
      <c r="R2626" s="6">
        <f t="shared" ref="R2626:R2689" si="166">P2626-Q2626</f>
        <v>195.16</v>
      </c>
      <c r="S2626" s="8">
        <f t="shared" ref="S2626:S2689" si="167">IFERROR(R2626/P2626,0)</f>
        <v>0.44876747608535689</v>
      </c>
      <c r="T2626" s="5">
        <f>YEAR(SalesDataTable[[#This Row],[Order Date]])</f>
        <v>2026</v>
      </c>
    </row>
    <row r="2627" spans="1:20" ht="15.6">
      <c r="A2627" s="2">
        <v>1445</v>
      </c>
      <c r="B2627" s="3">
        <v>46376</v>
      </c>
      <c r="C2627" s="13">
        <f>YEAR(SalesDataTable[[#This Row],[Order Date]])</f>
        <v>2026</v>
      </c>
      <c r="D2627" s="4" t="str">
        <f>"Q"&amp;ROUNDUP(MONTH(SalesDataTable[[#This Row],[Order Date]])/3,0)</f>
        <v>Q4</v>
      </c>
      <c r="E2627" s="4" t="str">
        <f>TEXT(SalesDataTable[[#This Row],[Order Date]],"MMM")</f>
        <v>Dec</v>
      </c>
      <c r="F2627" s="4" t="s">
        <v>20</v>
      </c>
      <c r="G2627" s="4" t="s">
        <v>31</v>
      </c>
      <c r="H2627" s="4" t="s">
        <v>2</v>
      </c>
      <c r="I2627" s="4" t="s">
        <v>13</v>
      </c>
      <c r="J2627" s="4" t="s">
        <v>9</v>
      </c>
      <c r="K2627" s="4" t="s">
        <v>46</v>
      </c>
      <c r="L2627" s="9">
        <v>1</v>
      </c>
      <c r="M2627" s="6">
        <v>71.23</v>
      </c>
      <c r="N2627" s="7">
        <v>0</v>
      </c>
      <c r="O2627" s="6">
        <v>31.63</v>
      </c>
      <c r="P2627" s="6">
        <f t="shared" si="164"/>
        <v>71.23</v>
      </c>
      <c r="Q2627" s="6">
        <f t="shared" si="165"/>
        <v>31.63</v>
      </c>
      <c r="R2627" s="6">
        <f t="shared" si="166"/>
        <v>39.600000000000009</v>
      </c>
      <c r="S2627" s="8">
        <f t="shared" si="167"/>
        <v>0.55594552856942303</v>
      </c>
      <c r="T2627" s="5">
        <f>YEAR(SalesDataTable[[#This Row],[Order Date]])</f>
        <v>2026</v>
      </c>
    </row>
    <row r="2628" spans="1:20" ht="15.6">
      <c r="A2628" s="2">
        <v>2842</v>
      </c>
      <c r="B2628" s="3">
        <v>46376</v>
      </c>
      <c r="C2628" s="13">
        <f>YEAR(SalesDataTable[[#This Row],[Order Date]])</f>
        <v>2026</v>
      </c>
      <c r="D2628" s="4" t="str">
        <f>"Q"&amp;ROUNDUP(MONTH(SalesDataTable[[#This Row],[Order Date]])/3,0)</f>
        <v>Q4</v>
      </c>
      <c r="E2628" s="4" t="str">
        <f>TEXT(SalesDataTable[[#This Row],[Order Date]],"MMM")</f>
        <v>Dec</v>
      </c>
      <c r="F2628" s="4" t="s">
        <v>11</v>
      </c>
      <c r="G2628" s="4" t="s">
        <v>39</v>
      </c>
      <c r="H2628" s="4" t="s">
        <v>8</v>
      </c>
      <c r="I2628" s="4" t="s">
        <v>16</v>
      </c>
      <c r="J2628" s="4" t="s">
        <v>4</v>
      </c>
      <c r="K2628" s="4" t="s">
        <v>22</v>
      </c>
      <c r="L2628" s="9">
        <v>5</v>
      </c>
      <c r="M2628" s="6">
        <v>51.02</v>
      </c>
      <c r="N2628" s="7">
        <v>0.05</v>
      </c>
      <c r="O2628" s="6">
        <v>22.56</v>
      </c>
      <c r="P2628" s="6">
        <f t="shared" si="164"/>
        <v>242.345</v>
      </c>
      <c r="Q2628" s="6">
        <f t="shared" si="165"/>
        <v>112.8</v>
      </c>
      <c r="R2628" s="6">
        <f t="shared" si="166"/>
        <v>129.54500000000002</v>
      </c>
      <c r="S2628" s="8">
        <f t="shared" si="167"/>
        <v>0.5345478553302111</v>
      </c>
      <c r="T2628" s="5">
        <f>YEAR(SalesDataTable[[#This Row],[Order Date]])</f>
        <v>2026</v>
      </c>
    </row>
    <row r="2629" spans="1:20" ht="15.6">
      <c r="A2629" s="2">
        <v>3783</v>
      </c>
      <c r="B2629" s="3">
        <v>46376</v>
      </c>
      <c r="C2629" s="13">
        <f>YEAR(SalesDataTable[[#This Row],[Order Date]])</f>
        <v>2026</v>
      </c>
      <c r="D2629" s="4" t="str">
        <f>"Q"&amp;ROUNDUP(MONTH(SalesDataTable[[#This Row],[Order Date]])/3,0)</f>
        <v>Q4</v>
      </c>
      <c r="E2629" s="4" t="str">
        <f>TEXT(SalesDataTable[[#This Row],[Order Date]],"MMM")</f>
        <v>Dec</v>
      </c>
      <c r="F2629" s="4" t="s">
        <v>11</v>
      </c>
      <c r="G2629" s="4" t="s">
        <v>12</v>
      </c>
      <c r="H2629" s="4" t="s">
        <v>28</v>
      </c>
      <c r="I2629" s="4" t="s">
        <v>13</v>
      </c>
      <c r="J2629" s="4" t="s">
        <v>14</v>
      </c>
      <c r="K2629" s="4" t="s">
        <v>44</v>
      </c>
      <c r="L2629" s="9">
        <v>1</v>
      </c>
      <c r="M2629" s="6">
        <v>130.52000000000001</v>
      </c>
      <c r="N2629" s="7">
        <v>0.1</v>
      </c>
      <c r="O2629" s="6">
        <v>66.09</v>
      </c>
      <c r="P2629" s="6">
        <f t="shared" si="164"/>
        <v>117.46800000000002</v>
      </c>
      <c r="Q2629" s="6">
        <f t="shared" si="165"/>
        <v>66.09</v>
      </c>
      <c r="R2629" s="6">
        <f t="shared" si="166"/>
        <v>51.378000000000014</v>
      </c>
      <c r="S2629" s="8">
        <f t="shared" si="167"/>
        <v>0.43737869036673821</v>
      </c>
      <c r="T2629" s="5">
        <f>YEAR(SalesDataTable[[#This Row],[Order Date]])</f>
        <v>2026</v>
      </c>
    </row>
    <row r="2630" spans="1:20" ht="15.6">
      <c r="A2630" s="2">
        <v>4484</v>
      </c>
      <c r="B2630" s="3">
        <v>46376</v>
      </c>
      <c r="C2630" s="13">
        <f>YEAR(SalesDataTable[[#This Row],[Order Date]])</f>
        <v>2026</v>
      </c>
      <c r="D2630" s="4" t="str">
        <f>"Q"&amp;ROUNDUP(MONTH(SalesDataTable[[#This Row],[Order Date]])/3,0)</f>
        <v>Q4</v>
      </c>
      <c r="E2630" s="4" t="str">
        <f>TEXT(SalesDataTable[[#This Row],[Order Date]],"MMM")</f>
        <v>Dec</v>
      </c>
      <c r="F2630" s="4" t="s">
        <v>6</v>
      </c>
      <c r="G2630" s="4" t="s">
        <v>49</v>
      </c>
      <c r="H2630" s="4" t="s">
        <v>2</v>
      </c>
      <c r="I2630" s="4" t="s">
        <v>3</v>
      </c>
      <c r="J2630" s="4" t="s">
        <v>4</v>
      </c>
      <c r="K2630" s="4" t="s">
        <v>5</v>
      </c>
      <c r="L2630" s="9">
        <v>2</v>
      </c>
      <c r="M2630" s="6">
        <v>79.87</v>
      </c>
      <c r="N2630" s="7">
        <v>0.15</v>
      </c>
      <c r="O2630" s="6">
        <v>41.9</v>
      </c>
      <c r="P2630" s="6">
        <f t="shared" si="164"/>
        <v>135.779</v>
      </c>
      <c r="Q2630" s="6">
        <f t="shared" si="165"/>
        <v>83.8</v>
      </c>
      <c r="R2630" s="6">
        <f t="shared" si="166"/>
        <v>51.978999999999999</v>
      </c>
      <c r="S2630" s="8">
        <f t="shared" si="167"/>
        <v>0.38282061290773978</v>
      </c>
      <c r="T2630" s="5">
        <f>YEAR(SalesDataTable[[#This Row],[Order Date]])</f>
        <v>2026</v>
      </c>
    </row>
    <row r="2631" spans="1:20" ht="15.6">
      <c r="A2631" s="2">
        <v>4597</v>
      </c>
      <c r="B2631" s="3">
        <v>46376</v>
      </c>
      <c r="C2631" s="13">
        <f>YEAR(SalesDataTable[[#This Row],[Order Date]])</f>
        <v>2026</v>
      </c>
      <c r="D2631" s="4" t="str">
        <f>"Q"&amp;ROUNDUP(MONTH(SalesDataTable[[#This Row],[Order Date]])/3,0)</f>
        <v>Q4</v>
      </c>
      <c r="E2631" s="4" t="str">
        <f>TEXT(SalesDataTable[[#This Row],[Order Date]],"MMM")</f>
        <v>Dec</v>
      </c>
      <c r="F2631" s="4" t="s">
        <v>20</v>
      </c>
      <c r="G2631" s="4" t="s">
        <v>47</v>
      </c>
      <c r="H2631" s="4" t="s">
        <v>2</v>
      </c>
      <c r="I2631" s="4" t="s">
        <v>3</v>
      </c>
      <c r="J2631" s="4" t="s">
        <v>9</v>
      </c>
      <c r="K2631" s="4" t="s">
        <v>46</v>
      </c>
      <c r="L2631" s="9">
        <v>3</v>
      </c>
      <c r="M2631" s="6">
        <v>71.3</v>
      </c>
      <c r="N2631" s="7">
        <v>0.1</v>
      </c>
      <c r="O2631" s="6">
        <v>32.93</v>
      </c>
      <c r="P2631" s="6">
        <f t="shared" si="164"/>
        <v>192.51</v>
      </c>
      <c r="Q2631" s="6">
        <f t="shared" si="165"/>
        <v>98.789999999999992</v>
      </c>
      <c r="R2631" s="6">
        <f t="shared" si="166"/>
        <v>93.72</v>
      </c>
      <c r="S2631" s="8">
        <f t="shared" si="167"/>
        <v>0.48683185289075892</v>
      </c>
      <c r="T2631" s="5">
        <f>YEAR(SalesDataTable[[#This Row],[Order Date]])</f>
        <v>2026</v>
      </c>
    </row>
    <row r="2632" spans="1:20" ht="15.6">
      <c r="A2632" s="2">
        <v>4917</v>
      </c>
      <c r="B2632" s="3">
        <v>46376</v>
      </c>
      <c r="C2632" s="13">
        <f>YEAR(SalesDataTable[[#This Row],[Order Date]])</f>
        <v>2026</v>
      </c>
      <c r="D2632" s="4" t="str">
        <f>"Q"&amp;ROUNDUP(MONTH(SalesDataTable[[#This Row],[Order Date]])/3,0)</f>
        <v>Q4</v>
      </c>
      <c r="E2632" s="4" t="str">
        <f>TEXT(SalesDataTable[[#This Row],[Order Date]],"MMM")</f>
        <v>Dec</v>
      </c>
      <c r="F2632" s="4" t="s">
        <v>0</v>
      </c>
      <c r="G2632" s="4" t="s">
        <v>36</v>
      </c>
      <c r="H2632" s="4" t="s">
        <v>2</v>
      </c>
      <c r="I2632" s="4" t="s">
        <v>3</v>
      </c>
      <c r="J2632" s="4" t="s">
        <v>23</v>
      </c>
      <c r="K2632" s="4" t="s">
        <v>51</v>
      </c>
      <c r="L2632" s="9">
        <v>2</v>
      </c>
      <c r="M2632" s="6">
        <v>122.95</v>
      </c>
      <c r="N2632" s="7">
        <v>0.1</v>
      </c>
      <c r="O2632" s="6">
        <v>59.79</v>
      </c>
      <c r="P2632" s="6">
        <f t="shared" si="164"/>
        <v>221.31</v>
      </c>
      <c r="Q2632" s="6">
        <f t="shared" si="165"/>
        <v>119.58</v>
      </c>
      <c r="R2632" s="6">
        <f t="shared" si="166"/>
        <v>101.73</v>
      </c>
      <c r="S2632" s="8">
        <f t="shared" si="167"/>
        <v>0.45967195336857802</v>
      </c>
      <c r="T2632" s="5">
        <f>YEAR(SalesDataTable[[#This Row],[Order Date]])</f>
        <v>2026</v>
      </c>
    </row>
    <row r="2633" spans="1:20" ht="15.6">
      <c r="A2633" s="2">
        <v>629</v>
      </c>
      <c r="B2633" s="3">
        <v>46377</v>
      </c>
      <c r="C2633" s="13">
        <f>YEAR(SalesDataTable[[#This Row],[Order Date]])</f>
        <v>2026</v>
      </c>
      <c r="D2633" s="4" t="str">
        <f>"Q"&amp;ROUNDUP(MONTH(SalesDataTable[[#This Row],[Order Date]])/3,0)</f>
        <v>Q4</v>
      </c>
      <c r="E2633" s="4" t="str">
        <f>TEXT(SalesDataTable[[#This Row],[Order Date]],"MMM")</f>
        <v>Dec</v>
      </c>
      <c r="F2633" s="4" t="s">
        <v>20</v>
      </c>
      <c r="G2633" s="4" t="s">
        <v>47</v>
      </c>
      <c r="H2633" s="4" t="s">
        <v>2</v>
      </c>
      <c r="I2633" s="4" t="s">
        <v>16</v>
      </c>
      <c r="J2633" s="4" t="s">
        <v>34</v>
      </c>
      <c r="K2633" s="4" t="s">
        <v>45</v>
      </c>
      <c r="L2633" s="9">
        <v>2</v>
      </c>
      <c r="M2633" s="6">
        <v>50.04</v>
      </c>
      <c r="N2633" s="7">
        <v>0.05</v>
      </c>
      <c r="O2633" s="6">
        <v>22.43</v>
      </c>
      <c r="P2633" s="6">
        <f t="shared" si="164"/>
        <v>95.075999999999993</v>
      </c>
      <c r="Q2633" s="6">
        <f t="shared" si="165"/>
        <v>44.86</v>
      </c>
      <c r="R2633" s="6">
        <f t="shared" si="166"/>
        <v>50.215999999999994</v>
      </c>
      <c r="S2633" s="8">
        <f t="shared" si="167"/>
        <v>0.52816694013210486</v>
      </c>
      <c r="T2633" s="5">
        <f>YEAR(SalesDataTable[[#This Row],[Order Date]])</f>
        <v>2026</v>
      </c>
    </row>
    <row r="2634" spans="1:20" ht="15.6">
      <c r="A2634" s="2">
        <v>1373</v>
      </c>
      <c r="B2634" s="3">
        <v>46377</v>
      </c>
      <c r="C2634" s="13">
        <f>YEAR(SalesDataTable[[#This Row],[Order Date]])</f>
        <v>2026</v>
      </c>
      <c r="D2634" s="4" t="str">
        <f>"Q"&amp;ROUNDUP(MONTH(SalesDataTable[[#This Row],[Order Date]])/3,0)</f>
        <v>Q4</v>
      </c>
      <c r="E2634" s="4" t="str">
        <f>TEXT(SalesDataTable[[#This Row],[Order Date]],"MMM")</f>
        <v>Dec</v>
      </c>
      <c r="F2634" s="4" t="s">
        <v>6</v>
      </c>
      <c r="G2634" s="4" t="s">
        <v>7</v>
      </c>
      <c r="H2634" s="4" t="s">
        <v>28</v>
      </c>
      <c r="I2634" s="4" t="s">
        <v>3</v>
      </c>
      <c r="J2634" s="4" t="s">
        <v>23</v>
      </c>
      <c r="K2634" s="4" t="s">
        <v>40</v>
      </c>
      <c r="L2634" s="9">
        <v>1</v>
      </c>
      <c r="M2634" s="6">
        <v>80.92</v>
      </c>
      <c r="N2634" s="7">
        <v>0.05</v>
      </c>
      <c r="O2634" s="6">
        <v>40.14</v>
      </c>
      <c r="P2634" s="6">
        <f t="shared" si="164"/>
        <v>76.873999999999995</v>
      </c>
      <c r="Q2634" s="6">
        <f t="shared" si="165"/>
        <v>40.14</v>
      </c>
      <c r="R2634" s="6">
        <f t="shared" si="166"/>
        <v>36.733999999999995</v>
      </c>
      <c r="S2634" s="8">
        <f t="shared" si="167"/>
        <v>0.47784686630069978</v>
      </c>
      <c r="T2634" s="5">
        <f>YEAR(SalesDataTable[[#This Row],[Order Date]])</f>
        <v>2026</v>
      </c>
    </row>
    <row r="2635" spans="1:20" ht="15.6">
      <c r="A2635" s="2">
        <v>1668</v>
      </c>
      <c r="B2635" s="3">
        <v>46377</v>
      </c>
      <c r="C2635" s="13">
        <f>YEAR(SalesDataTable[[#This Row],[Order Date]])</f>
        <v>2026</v>
      </c>
      <c r="D2635" s="4" t="str">
        <f>"Q"&amp;ROUNDUP(MONTH(SalesDataTable[[#This Row],[Order Date]])/3,0)</f>
        <v>Q4</v>
      </c>
      <c r="E2635" s="4" t="str">
        <f>TEXT(SalesDataTable[[#This Row],[Order Date]],"MMM")</f>
        <v>Dec</v>
      </c>
      <c r="F2635" s="4" t="s">
        <v>11</v>
      </c>
      <c r="G2635" s="4" t="s">
        <v>25</v>
      </c>
      <c r="H2635" s="4" t="s">
        <v>2</v>
      </c>
      <c r="I2635" s="4" t="s">
        <v>16</v>
      </c>
      <c r="J2635" s="4" t="s">
        <v>4</v>
      </c>
      <c r="K2635" s="4" t="s">
        <v>22</v>
      </c>
      <c r="L2635" s="9">
        <v>6</v>
      </c>
      <c r="M2635" s="6">
        <v>50.35</v>
      </c>
      <c r="N2635" s="7">
        <v>0.15</v>
      </c>
      <c r="O2635" s="6">
        <v>22.91</v>
      </c>
      <c r="P2635" s="6">
        <f t="shared" si="164"/>
        <v>256.78500000000003</v>
      </c>
      <c r="Q2635" s="6">
        <f t="shared" si="165"/>
        <v>137.46</v>
      </c>
      <c r="R2635" s="6">
        <f t="shared" si="166"/>
        <v>119.32500000000002</v>
      </c>
      <c r="S2635" s="8">
        <f t="shared" si="167"/>
        <v>0.46468835796483443</v>
      </c>
      <c r="T2635" s="5">
        <f>YEAR(SalesDataTable[[#This Row],[Order Date]])</f>
        <v>2026</v>
      </c>
    </row>
    <row r="2636" spans="1:20" ht="15.6">
      <c r="A2636" s="2">
        <v>2646</v>
      </c>
      <c r="B2636" s="3">
        <v>46377</v>
      </c>
      <c r="C2636" s="13">
        <f>YEAR(SalesDataTable[[#This Row],[Order Date]])</f>
        <v>2026</v>
      </c>
      <c r="D2636" s="4" t="str">
        <f>"Q"&amp;ROUNDUP(MONTH(SalesDataTable[[#This Row],[Order Date]])/3,0)</f>
        <v>Q4</v>
      </c>
      <c r="E2636" s="4" t="str">
        <f>TEXT(SalesDataTable[[#This Row],[Order Date]],"MMM")</f>
        <v>Dec</v>
      </c>
      <c r="F2636" s="4" t="s">
        <v>6</v>
      </c>
      <c r="G2636" s="4" t="s">
        <v>7</v>
      </c>
      <c r="H2636" s="4" t="s">
        <v>2</v>
      </c>
      <c r="I2636" s="4" t="s">
        <v>3</v>
      </c>
      <c r="J2636" s="4" t="s">
        <v>34</v>
      </c>
      <c r="K2636" s="4" t="s">
        <v>42</v>
      </c>
      <c r="L2636" s="9">
        <v>1</v>
      </c>
      <c r="M2636" s="6">
        <v>35.799999999999997</v>
      </c>
      <c r="N2636" s="7">
        <v>0.05</v>
      </c>
      <c r="O2636" s="6">
        <v>14.12</v>
      </c>
      <c r="P2636" s="6">
        <f t="shared" si="164"/>
        <v>34.01</v>
      </c>
      <c r="Q2636" s="6">
        <f t="shared" si="165"/>
        <v>14.12</v>
      </c>
      <c r="R2636" s="6">
        <f t="shared" si="166"/>
        <v>19.89</v>
      </c>
      <c r="S2636" s="8">
        <f t="shared" si="167"/>
        <v>0.58482799176712741</v>
      </c>
      <c r="T2636" s="5">
        <f>YEAR(SalesDataTable[[#This Row],[Order Date]])</f>
        <v>2026</v>
      </c>
    </row>
    <row r="2637" spans="1:20" ht="15.6">
      <c r="A2637" s="2">
        <v>3044</v>
      </c>
      <c r="B2637" s="3">
        <v>46377</v>
      </c>
      <c r="C2637" s="13">
        <f>YEAR(SalesDataTable[[#This Row],[Order Date]])</f>
        <v>2026</v>
      </c>
      <c r="D2637" s="4" t="str">
        <f>"Q"&amp;ROUNDUP(MONTH(SalesDataTable[[#This Row],[Order Date]])/3,0)</f>
        <v>Q4</v>
      </c>
      <c r="E2637" s="4" t="str">
        <f>TEXT(SalesDataTable[[#This Row],[Order Date]],"MMM")</f>
        <v>Dec</v>
      </c>
      <c r="F2637" s="4" t="s">
        <v>6</v>
      </c>
      <c r="G2637" s="4" t="s">
        <v>27</v>
      </c>
      <c r="H2637" s="4" t="s">
        <v>8</v>
      </c>
      <c r="I2637" s="4" t="s">
        <v>16</v>
      </c>
      <c r="J2637" s="4" t="s">
        <v>4</v>
      </c>
      <c r="K2637" s="4" t="s">
        <v>26</v>
      </c>
      <c r="L2637" s="9">
        <v>4</v>
      </c>
      <c r="M2637" s="6">
        <v>40.64</v>
      </c>
      <c r="N2637" s="7">
        <v>0.1</v>
      </c>
      <c r="O2637" s="6">
        <v>16.260000000000002</v>
      </c>
      <c r="P2637" s="6">
        <f t="shared" si="164"/>
        <v>146.304</v>
      </c>
      <c r="Q2637" s="6">
        <f t="shared" si="165"/>
        <v>65.040000000000006</v>
      </c>
      <c r="R2637" s="6">
        <f t="shared" si="166"/>
        <v>81.263999999999996</v>
      </c>
      <c r="S2637" s="8">
        <f t="shared" si="167"/>
        <v>0.55544619422572172</v>
      </c>
      <c r="T2637" s="5">
        <f>YEAR(SalesDataTable[[#This Row],[Order Date]])</f>
        <v>2026</v>
      </c>
    </row>
    <row r="2638" spans="1:20" ht="15.6">
      <c r="A2638" s="2">
        <v>3065</v>
      </c>
      <c r="B2638" s="3">
        <v>46377</v>
      </c>
      <c r="C2638" s="13">
        <f>YEAR(SalesDataTable[[#This Row],[Order Date]])</f>
        <v>2026</v>
      </c>
      <c r="D2638" s="4" t="str">
        <f>"Q"&amp;ROUNDUP(MONTH(SalesDataTable[[#This Row],[Order Date]])/3,0)</f>
        <v>Q4</v>
      </c>
      <c r="E2638" s="4" t="str">
        <f>TEXT(SalesDataTable[[#This Row],[Order Date]],"MMM")</f>
        <v>Dec</v>
      </c>
      <c r="F2638" s="4" t="s">
        <v>11</v>
      </c>
      <c r="G2638" s="4" t="s">
        <v>39</v>
      </c>
      <c r="H2638" s="4" t="s">
        <v>2</v>
      </c>
      <c r="I2638" s="4" t="s">
        <v>13</v>
      </c>
      <c r="J2638" s="4" t="s">
        <v>23</v>
      </c>
      <c r="K2638" s="4" t="s">
        <v>40</v>
      </c>
      <c r="L2638" s="9">
        <v>3</v>
      </c>
      <c r="M2638" s="6">
        <v>81.510000000000005</v>
      </c>
      <c r="N2638" s="7">
        <v>0.05</v>
      </c>
      <c r="O2638" s="6">
        <v>39.9</v>
      </c>
      <c r="P2638" s="6">
        <f t="shared" si="164"/>
        <v>232.30350000000001</v>
      </c>
      <c r="Q2638" s="6">
        <f t="shared" si="165"/>
        <v>119.69999999999999</v>
      </c>
      <c r="R2638" s="6">
        <f t="shared" si="166"/>
        <v>112.60350000000003</v>
      </c>
      <c r="S2638" s="8">
        <f t="shared" si="167"/>
        <v>0.48472580051527425</v>
      </c>
      <c r="T2638" s="5">
        <f>YEAR(SalesDataTable[[#This Row],[Order Date]])</f>
        <v>2026</v>
      </c>
    </row>
    <row r="2639" spans="1:20" ht="15.6">
      <c r="A2639" s="2">
        <v>3365</v>
      </c>
      <c r="B2639" s="3">
        <v>46377</v>
      </c>
      <c r="C2639" s="13">
        <f>YEAR(SalesDataTable[[#This Row],[Order Date]])</f>
        <v>2026</v>
      </c>
      <c r="D2639" s="4" t="str">
        <f>"Q"&amp;ROUNDUP(MONTH(SalesDataTable[[#This Row],[Order Date]])/3,0)</f>
        <v>Q4</v>
      </c>
      <c r="E2639" s="4" t="str">
        <f>TEXT(SalesDataTable[[#This Row],[Order Date]],"MMM")</f>
        <v>Dec</v>
      </c>
      <c r="F2639" s="4" t="s">
        <v>20</v>
      </c>
      <c r="G2639" s="4" t="s">
        <v>31</v>
      </c>
      <c r="H2639" s="4" t="s">
        <v>19</v>
      </c>
      <c r="I2639" s="4" t="s">
        <v>13</v>
      </c>
      <c r="J2639" s="4" t="s">
        <v>34</v>
      </c>
      <c r="K2639" s="4" t="s">
        <v>38</v>
      </c>
      <c r="L2639" s="9">
        <v>2</v>
      </c>
      <c r="M2639" s="6">
        <v>122.4</v>
      </c>
      <c r="N2639" s="7">
        <v>0.1</v>
      </c>
      <c r="O2639" s="6">
        <v>71.09</v>
      </c>
      <c r="P2639" s="6">
        <f t="shared" si="164"/>
        <v>220.32000000000002</v>
      </c>
      <c r="Q2639" s="6">
        <f t="shared" si="165"/>
        <v>142.18</v>
      </c>
      <c r="R2639" s="6">
        <f t="shared" si="166"/>
        <v>78.140000000000015</v>
      </c>
      <c r="S2639" s="8">
        <f t="shared" si="167"/>
        <v>0.35466594045025424</v>
      </c>
      <c r="T2639" s="5">
        <f>YEAR(SalesDataTable[[#This Row],[Order Date]])</f>
        <v>2026</v>
      </c>
    </row>
    <row r="2640" spans="1:20" ht="15.6">
      <c r="A2640" s="2">
        <v>4042</v>
      </c>
      <c r="B2640" s="3">
        <v>46377</v>
      </c>
      <c r="C2640" s="13">
        <f>YEAR(SalesDataTable[[#This Row],[Order Date]])</f>
        <v>2026</v>
      </c>
      <c r="D2640" s="4" t="str">
        <f>"Q"&amp;ROUNDUP(MONTH(SalesDataTable[[#This Row],[Order Date]])/3,0)</f>
        <v>Q4</v>
      </c>
      <c r="E2640" s="4" t="str">
        <f>TEXT(SalesDataTable[[#This Row],[Order Date]],"MMM")</f>
        <v>Dec</v>
      </c>
      <c r="F2640" s="4" t="s">
        <v>0</v>
      </c>
      <c r="G2640" s="4" t="s">
        <v>36</v>
      </c>
      <c r="H2640" s="4" t="s">
        <v>28</v>
      </c>
      <c r="I2640" s="4" t="s">
        <v>3</v>
      </c>
      <c r="J2640" s="4" t="s">
        <v>14</v>
      </c>
      <c r="K2640" s="4" t="s">
        <v>32</v>
      </c>
      <c r="L2640" s="9">
        <v>1</v>
      </c>
      <c r="M2640" s="6">
        <v>45.94</v>
      </c>
      <c r="N2640" s="7">
        <v>0.05</v>
      </c>
      <c r="O2640" s="6">
        <v>18.100000000000001</v>
      </c>
      <c r="P2640" s="6">
        <f t="shared" si="164"/>
        <v>43.642999999999994</v>
      </c>
      <c r="Q2640" s="6">
        <f t="shared" si="165"/>
        <v>18.100000000000001</v>
      </c>
      <c r="R2640" s="6">
        <f t="shared" si="166"/>
        <v>25.542999999999992</v>
      </c>
      <c r="S2640" s="8">
        <f t="shared" si="167"/>
        <v>0.58527140664024002</v>
      </c>
      <c r="T2640" s="5">
        <f>YEAR(SalesDataTable[[#This Row],[Order Date]])</f>
        <v>2026</v>
      </c>
    </row>
    <row r="2641" spans="1:20" ht="15.6">
      <c r="A2641" s="2">
        <v>4635</v>
      </c>
      <c r="B2641" s="3">
        <v>46377</v>
      </c>
      <c r="C2641" s="13">
        <f>YEAR(SalesDataTable[[#This Row],[Order Date]])</f>
        <v>2026</v>
      </c>
      <c r="D2641" s="4" t="str">
        <f>"Q"&amp;ROUNDUP(MONTH(SalesDataTable[[#This Row],[Order Date]])/3,0)</f>
        <v>Q4</v>
      </c>
      <c r="E2641" s="4" t="str">
        <f>TEXT(SalesDataTable[[#This Row],[Order Date]],"MMM")</f>
        <v>Dec</v>
      </c>
      <c r="F2641" s="4" t="s">
        <v>20</v>
      </c>
      <c r="G2641" s="4" t="s">
        <v>47</v>
      </c>
      <c r="H2641" s="4" t="s">
        <v>8</v>
      </c>
      <c r="I2641" s="4" t="s">
        <v>3</v>
      </c>
      <c r="J2641" s="4" t="s">
        <v>23</v>
      </c>
      <c r="K2641" s="4" t="s">
        <v>29</v>
      </c>
      <c r="L2641" s="9">
        <v>15</v>
      </c>
      <c r="M2641" s="6">
        <v>196.89</v>
      </c>
      <c r="N2641" s="7">
        <v>0.15</v>
      </c>
      <c r="O2641" s="6">
        <v>105.09</v>
      </c>
      <c r="P2641" s="6">
        <f t="shared" si="164"/>
        <v>2510.3474999999999</v>
      </c>
      <c r="Q2641" s="6">
        <f t="shared" si="165"/>
        <v>1576.3500000000001</v>
      </c>
      <c r="R2641" s="6">
        <f t="shared" si="166"/>
        <v>933.99749999999972</v>
      </c>
      <c r="S2641" s="8">
        <f t="shared" si="167"/>
        <v>0.37205904760197533</v>
      </c>
      <c r="T2641" s="5">
        <f>YEAR(SalesDataTable[[#This Row],[Order Date]])</f>
        <v>2026</v>
      </c>
    </row>
    <row r="2642" spans="1:20" ht="15.6">
      <c r="A2642" s="2">
        <v>4748</v>
      </c>
      <c r="B2642" s="3">
        <v>46377</v>
      </c>
      <c r="C2642" s="13">
        <f>YEAR(SalesDataTable[[#This Row],[Order Date]])</f>
        <v>2026</v>
      </c>
      <c r="D2642" s="4" t="str">
        <f>"Q"&amp;ROUNDUP(MONTH(SalesDataTable[[#This Row],[Order Date]])/3,0)</f>
        <v>Q4</v>
      </c>
      <c r="E2642" s="4" t="str">
        <f>TEXT(SalesDataTable[[#This Row],[Order Date]],"MMM")</f>
        <v>Dec</v>
      </c>
      <c r="F2642" s="4" t="s">
        <v>20</v>
      </c>
      <c r="G2642" s="4" t="s">
        <v>47</v>
      </c>
      <c r="H2642" s="4" t="s">
        <v>19</v>
      </c>
      <c r="I2642" s="4" t="s">
        <v>16</v>
      </c>
      <c r="J2642" s="4" t="s">
        <v>4</v>
      </c>
      <c r="K2642" s="4" t="s">
        <v>22</v>
      </c>
      <c r="L2642" s="9">
        <v>1</v>
      </c>
      <c r="M2642" s="6">
        <v>51.18</v>
      </c>
      <c r="N2642" s="7">
        <v>0.05</v>
      </c>
      <c r="O2642" s="6">
        <v>22.98</v>
      </c>
      <c r="P2642" s="6">
        <f t="shared" si="164"/>
        <v>48.620999999999995</v>
      </c>
      <c r="Q2642" s="6">
        <f t="shared" si="165"/>
        <v>22.98</v>
      </c>
      <c r="R2642" s="6">
        <f t="shared" si="166"/>
        <v>25.640999999999995</v>
      </c>
      <c r="S2642" s="8">
        <f t="shared" si="167"/>
        <v>0.52736471894860237</v>
      </c>
      <c r="T2642" s="5">
        <f>YEAR(SalesDataTable[[#This Row],[Order Date]])</f>
        <v>2026</v>
      </c>
    </row>
    <row r="2643" spans="1:20" ht="15.6">
      <c r="A2643" s="2">
        <v>342</v>
      </c>
      <c r="B2643" s="3">
        <v>46378</v>
      </c>
      <c r="C2643" s="13">
        <f>YEAR(SalesDataTable[[#This Row],[Order Date]])</f>
        <v>2026</v>
      </c>
      <c r="D2643" s="4" t="str">
        <f>"Q"&amp;ROUNDUP(MONTH(SalesDataTable[[#This Row],[Order Date]])/3,0)</f>
        <v>Q4</v>
      </c>
      <c r="E2643" s="4" t="str">
        <f>TEXT(SalesDataTable[[#This Row],[Order Date]],"MMM")</f>
        <v>Dec</v>
      </c>
      <c r="F2643" s="4" t="s">
        <v>6</v>
      </c>
      <c r="G2643" s="4" t="s">
        <v>27</v>
      </c>
      <c r="H2643" s="4" t="s">
        <v>19</v>
      </c>
      <c r="I2643" s="4" t="s">
        <v>13</v>
      </c>
      <c r="J2643" s="4" t="s">
        <v>4</v>
      </c>
      <c r="K2643" s="4" t="s">
        <v>26</v>
      </c>
      <c r="L2643" s="9">
        <v>3</v>
      </c>
      <c r="M2643" s="6">
        <v>40.78</v>
      </c>
      <c r="N2643" s="7">
        <v>0.15</v>
      </c>
      <c r="O2643" s="6">
        <v>16.73</v>
      </c>
      <c r="P2643" s="6">
        <f t="shared" si="164"/>
        <v>103.989</v>
      </c>
      <c r="Q2643" s="6">
        <f t="shared" si="165"/>
        <v>50.19</v>
      </c>
      <c r="R2643" s="6">
        <f t="shared" si="166"/>
        <v>53.799000000000007</v>
      </c>
      <c r="S2643" s="8">
        <f t="shared" si="167"/>
        <v>0.51735279693044456</v>
      </c>
      <c r="T2643" s="5">
        <f>YEAR(SalesDataTable[[#This Row],[Order Date]])</f>
        <v>2026</v>
      </c>
    </row>
    <row r="2644" spans="1:20" ht="15.6">
      <c r="A2644" s="2">
        <v>676</v>
      </c>
      <c r="B2644" s="3">
        <v>46378</v>
      </c>
      <c r="C2644" s="13">
        <f>YEAR(SalesDataTable[[#This Row],[Order Date]])</f>
        <v>2026</v>
      </c>
      <c r="D2644" s="4" t="str">
        <f>"Q"&amp;ROUNDUP(MONTH(SalesDataTable[[#This Row],[Order Date]])/3,0)</f>
        <v>Q4</v>
      </c>
      <c r="E2644" s="4" t="str">
        <f>TEXT(SalesDataTable[[#This Row],[Order Date]],"MMM")</f>
        <v>Dec</v>
      </c>
      <c r="F2644" s="4" t="s">
        <v>11</v>
      </c>
      <c r="G2644" s="4" t="s">
        <v>18</v>
      </c>
      <c r="H2644" s="4" t="s">
        <v>28</v>
      </c>
      <c r="I2644" s="4" t="s">
        <v>3</v>
      </c>
      <c r="J2644" s="4" t="s">
        <v>23</v>
      </c>
      <c r="K2644" s="4" t="s">
        <v>29</v>
      </c>
      <c r="L2644" s="9">
        <v>1</v>
      </c>
      <c r="M2644" s="6">
        <v>195.63</v>
      </c>
      <c r="N2644" s="7">
        <v>0.05</v>
      </c>
      <c r="O2644" s="6">
        <v>102.13</v>
      </c>
      <c r="P2644" s="6">
        <f t="shared" si="164"/>
        <v>185.84849999999997</v>
      </c>
      <c r="Q2644" s="6">
        <f t="shared" si="165"/>
        <v>102.13</v>
      </c>
      <c r="R2644" s="6">
        <f t="shared" si="166"/>
        <v>83.718499999999977</v>
      </c>
      <c r="S2644" s="8">
        <f t="shared" si="167"/>
        <v>0.45046637449320276</v>
      </c>
      <c r="T2644" s="5">
        <f>YEAR(SalesDataTable[[#This Row],[Order Date]])</f>
        <v>2026</v>
      </c>
    </row>
    <row r="2645" spans="1:20" ht="15.6">
      <c r="A2645" s="2">
        <v>1912</v>
      </c>
      <c r="B2645" s="3">
        <v>46378</v>
      </c>
      <c r="C2645" s="13">
        <f>YEAR(SalesDataTable[[#This Row],[Order Date]])</f>
        <v>2026</v>
      </c>
      <c r="D2645" s="4" t="str">
        <f>"Q"&amp;ROUNDUP(MONTH(SalesDataTable[[#This Row],[Order Date]])/3,0)</f>
        <v>Q4</v>
      </c>
      <c r="E2645" s="4" t="str">
        <f>TEXT(SalesDataTable[[#This Row],[Order Date]],"MMM")</f>
        <v>Dec</v>
      </c>
      <c r="F2645" s="4" t="s">
        <v>11</v>
      </c>
      <c r="G2645" s="4" t="s">
        <v>25</v>
      </c>
      <c r="H2645" s="4" t="s">
        <v>8</v>
      </c>
      <c r="I2645" s="4" t="s">
        <v>3</v>
      </c>
      <c r="J2645" s="4" t="s">
        <v>14</v>
      </c>
      <c r="K2645" s="4" t="s">
        <v>44</v>
      </c>
      <c r="L2645" s="9">
        <v>10</v>
      </c>
      <c r="M2645" s="6">
        <v>134.86000000000001</v>
      </c>
      <c r="N2645" s="7">
        <v>0.1</v>
      </c>
      <c r="O2645" s="6">
        <v>65.3</v>
      </c>
      <c r="P2645" s="6">
        <f t="shared" si="164"/>
        <v>1213.7400000000002</v>
      </c>
      <c r="Q2645" s="6">
        <f t="shared" si="165"/>
        <v>653</v>
      </c>
      <c r="R2645" s="6">
        <f t="shared" si="166"/>
        <v>560.74000000000024</v>
      </c>
      <c r="S2645" s="8">
        <f t="shared" si="167"/>
        <v>0.46199350767050612</v>
      </c>
      <c r="T2645" s="5">
        <f>YEAR(SalesDataTable[[#This Row],[Order Date]])</f>
        <v>2026</v>
      </c>
    </row>
    <row r="2646" spans="1:20" ht="15.6">
      <c r="A2646" s="2">
        <v>2065</v>
      </c>
      <c r="B2646" s="3">
        <v>46378</v>
      </c>
      <c r="C2646" s="13">
        <f>YEAR(SalesDataTable[[#This Row],[Order Date]])</f>
        <v>2026</v>
      </c>
      <c r="D2646" s="4" t="str">
        <f>"Q"&amp;ROUNDUP(MONTH(SalesDataTable[[#This Row],[Order Date]])/3,0)</f>
        <v>Q4</v>
      </c>
      <c r="E2646" s="4" t="str">
        <f>TEXT(SalesDataTable[[#This Row],[Order Date]],"MMM")</f>
        <v>Dec</v>
      </c>
      <c r="F2646" s="4" t="s">
        <v>20</v>
      </c>
      <c r="G2646" s="4" t="s">
        <v>21</v>
      </c>
      <c r="H2646" s="4" t="s">
        <v>2</v>
      </c>
      <c r="I2646" s="4" t="s">
        <v>13</v>
      </c>
      <c r="J2646" s="4" t="s">
        <v>4</v>
      </c>
      <c r="K2646" s="4" t="s">
        <v>5</v>
      </c>
      <c r="L2646" s="9">
        <v>1</v>
      </c>
      <c r="M2646" s="6">
        <v>83.15</v>
      </c>
      <c r="N2646" s="7">
        <v>0</v>
      </c>
      <c r="O2646" s="6">
        <v>42.3</v>
      </c>
      <c r="P2646" s="6">
        <f t="shared" si="164"/>
        <v>83.15</v>
      </c>
      <c r="Q2646" s="6">
        <f t="shared" si="165"/>
        <v>42.3</v>
      </c>
      <c r="R2646" s="6">
        <f t="shared" si="166"/>
        <v>40.850000000000009</v>
      </c>
      <c r="S2646" s="8">
        <f t="shared" si="167"/>
        <v>0.49128081779915822</v>
      </c>
      <c r="T2646" s="5">
        <f>YEAR(SalesDataTable[[#This Row],[Order Date]])</f>
        <v>2026</v>
      </c>
    </row>
    <row r="2647" spans="1:20" ht="15.6">
      <c r="A2647" s="2">
        <v>3136</v>
      </c>
      <c r="B2647" s="3">
        <v>46378</v>
      </c>
      <c r="C2647" s="13">
        <f>YEAR(SalesDataTable[[#This Row],[Order Date]])</f>
        <v>2026</v>
      </c>
      <c r="D2647" s="4" t="str">
        <f>"Q"&amp;ROUNDUP(MONTH(SalesDataTable[[#This Row],[Order Date]])/3,0)</f>
        <v>Q4</v>
      </c>
      <c r="E2647" s="4" t="str">
        <f>TEXT(SalesDataTable[[#This Row],[Order Date]],"MMM")</f>
        <v>Dec</v>
      </c>
      <c r="F2647" s="4" t="s">
        <v>6</v>
      </c>
      <c r="G2647" s="4" t="s">
        <v>27</v>
      </c>
      <c r="H2647" s="4" t="s">
        <v>28</v>
      </c>
      <c r="I2647" s="4" t="s">
        <v>16</v>
      </c>
      <c r="J2647" s="4" t="s">
        <v>4</v>
      </c>
      <c r="K2647" s="4" t="s">
        <v>5</v>
      </c>
      <c r="L2647" s="9">
        <v>1</v>
      </c>
      <c r="M2647" s="6">
        <v>81.599999999999994</v>
      </c>
      <c r="N2647" s="7">
        <v>0.15</v>
      </c>
      <c r="O2647" s="6">
        <v>42</v>
      </c>
      <c r="P2647" s="6">
        <f t="shared" si="164"/>
        <v>69.36</v>
      </c>
      <c r="Q2647" s="6">
        <f t="shared" si="165"/>
        <v>42</v>
      </c>
      <c r="R2647" s="6">
        <f t="shared" si="166"/>
        <v>27.36</v>
      </c>
      <c r="S2647" s="8">
        <f t="shared" si="167"/>
        <v>0.3944636678200692</v>
      </c>
      <c r="T2647" s="5">
        <f>YEAR(SalesDataTable[[#This Row],[Order Date]])</f>
        <v>2026</v>
      </c>
    </row>
    <row r="2648" spans="1:20" ht="15.6">
      <c r="A2648" s="2">
        <v>3423</v>
      </c>
      <c r="B2648" s="3">
        <v>46378</v>
      </c>
      <c r="C2648" s="13">
        <f>YEAR(SalesDataTable[[#This Row],[Order Date]])</f>
        <v>2026</v>
      </c>
      <c r="D2648" s="4" t="str">
        <f>"Q"&amp;ROUNDUP(MONTH(SalesDataTable[[#This Row],[Order Date]])/3,0)</f>
        <v>Q4</v>
      </c>
      <c r="E2648" s="4" t="str">
        <f>TEXT(SalesDataTable[[#This Row],[Order Date]],"MMM")</f>
        <v>Dec</v>
      </c>
      <c r="F2648" s="4" t="s">
        <v>20</v>
      </c>
      <c r="G2648" s="4" t="s">
        <v>31</v>
      </c>
      <c r="H2648" s="4" t="s">
        <v>19</v>
      </c>
      <c r="I2648" s="4" t="s">
        <v>16</v>
      </c>
      <c r="J2648" s="4" t="s">
        <v>14</v>
      </c>
      <c r="K2648" s="4" t="s">
        <v>32</v>
      </c>
      <c r="L2648" s="9">
        <v>5</v>
      </c>
      <c r="M2648" s="6">
        <v>47.67</v>
      </c>
      <c r="N2648" s="7">
        <v>0.1</v>
      </c>
      <c r="O2648" s="6">
        <v>17.84</v>
      </c>
      <c r="P2648" s="6">
        <f t="shared" si="164"/>
        <v>214.51500000000001</v>
      </c>
      <c r="Q2648" s="6">
        <f t="shared" si="165"/>
        <v>89.2</v>
      </c>
      <c r="R2648" s="6">
        <f t="shared" si="166"/>
        <v>125.31500000000001</v>
      </c>
      <c r="S2648" s="8">
        <f t="shared" si="167"/>
        <v>0.5841782625923595</v>
      </c>
      <c r="T2648" s="5">
        <f>YEAR(SalesDataTable[[#This Row],[Order Date]])</f>
        <v>2026</v>
      </c>
    </row>
    <row r="2649" spans="1:20" ht="15.6">
      <c r="A2649" s="2">
        <v>3746</v>
      </c>
      <c r="B2649" s="3">
        <v>46378</v>
      </c>
      <c r="C2649" s="13">
        <f>YEAR(SalesDataTable[[#This Row],[Order Date]])</f>
        <v>2026</v>
      </c>
      <c r="D2649" s="4" t="str">
        <f>"Q"&amp;ROUNDUP(MONTH(SalesDataTable[[#This Row],[Order Date]])/3,0)</f>
        <v>Q4</v>
      </c>
      <c r="E2649" s="4" t="str">
        <f>TEXT(SalesDataTable[[#This Row],[Order Date]],"MMM")</f>
        <v>Dec</v>
      </c>
      <c r="F2649" s="4" t="s">
        <v>20</v>
      </c>
      <c r="G2649" s="4" t="s">
        <v>31</v>
      </c>
      <c r="H2649" s="4" t="s">
        <v>19</v>
      </c>
      <c r="I2649" s="4" t="s">
        <v>16</v>
      </c>
      <c r="J2649" s="4" t="s">
        <v>4</v>
      </c>
      <c r="K2649" s="4" t="s">
        <v>22</v>
      </c>
      <c r="L2649" s="9">
        <v>2</v>
      </c>
      <c r="M2649" s="6">
        <v>50.96</v>
      </c>
      <c r="N2649" s="7">
        <v>0.15</v>
      </c>
      <c r="O2649" s="6">
        <v>22.59</v>
      </c>
      <c r="P2649" s="6">
        <f t="shared" si="164"/>
        <v>86.632000000000005</v>
      </c>
      <c r="Q2649" s="6">
        <f t="shared" si="165"/>
        <v>45.18</v>
      </c>
      <c r="R2649" s="6">
        <f t="shared" si="166"/>
        <v>41.452000000000005</v>
      </c>
      <c r="S2649" s="8">
        <f t="shared" si="167"/>
        <v>0.47848370117277683</v>
      </c>
      <c r="T2649" s="5">
        <f>YEAR(SalesDataTable[[#This Row],[Order Date]])</f>
        <v>2026</v>
      </c>
    </row>
    <row r="2650" spans="1:20" ht="15.6">
      <c r="A2650" s="2">
        <v>1198</v>
      </c>
      <c r="B2650" s="3">
        <v>46379</v>
      </c>
      <c r="C2650" s="13">
        <f>YEAR(SalesDataTable[[#This Row],[Order Date]])</f>
        <v>2026</v>
      </c>
      <c r="D2650" s="4" t="str">
        <f>"Q"&amp;ROUNDUP(MONTH(SalesDataTable[[#This Row],[Order Date]])/3,0)</f>
        <v>Q4</v>
      </c>
      <c r="E2650" s="4" t="str">
        <f>TEXT(SalesDataTable[[#This Row],[Order Date]],"MMM")</f>
        <v>Dec</v>
      </c>
      <c r="F2650" s="4" t="s">
        <v>20</v>
      </c>
      <c r="G2650" s="4" t="s">
        <v>31</v>
      </c>
      <c r="H2650" s="4" t="s">
        <v>19</v>
      </c>
      <c r="I2650" s="4" t="s">
        <v>13</v>
      </c>
      <c r="J2650" s="4" t="s">
        <v>14</v>
      </c>
      <c r="K2650" s="4" t="s">
        <v>32</v>
      </c>
      <c r="L2650" s="9">
        <v>5</v>
      </c>
      <c r="M2650" s="6">
        <v>47.69</v>
      </c>
      <c r="N2650" s="7">
        <v>0.05</v>
      </c>
      <c r="O2650" s="6">
        <v>18.23</v>
      </c>
      <c r="P2650" s="6">
        <f t="shared" si="164"/>
        <v>226.52749999999997</v>
      </c>
      <c r="Q2650" s="6">
        <f t="shared" si="165"/>
        <v>91.15</v>
      </c>
      <c r="R2650" s="6">
        <f t="shared" si="166"/>
        <v>135.37749999999997</v>
      </c>
      <c r="S2650" s="8">
        <f t="shared" si="167"/>
        <v>0.59762059794064726</v>
      </c>
      <c r="T2650" s="5">
        <f>YEAR(SalesDataTable[[#This Row],[Order Date]])</f>
        <v>2026</v>
      </c>
    </row>
    <row r="2651" spans="1:20" ht="15.6">
      <c r="A2651" s="2">
        <v>2123</v>
      </c>
      <c r="B2651" s="3">
        <v>46379</v>
      </c>
      <c r="C2651" s="13">
        <f>YEAR(SalesDataTable[[#This Row],[Order Date]])</f>
        <v>2026</v>
      </c>
      <c r="D2651" s="4" t="str">
        <f>"Q"&amp;ROUNDUP(MONTH(SalesDataTable[[#This Row],[Order Date]])/3,0)</f>
        <v>Q4</v>
      </c>
      <c r="E2651" s="4" t="str">
        <f>TEXT(SalesDataTable[[#This Row],[Order Date]],"MMM")</f>
        <v>Dec</v>
      </c>
      <c r="F2651" s="4" t="s">
        <v>20</v>
      </c>
      <c r="G2651" s="4" t="s">
        <v>33</v>
      </c>
      <c r="H2651" s="4" t="s">
        <v>2</v>
      </c>
      <c r="I2651" s="4" t="s">
        <v>3</v>
      </c>
      <c r="J2651" s="4" t="s">
        <v>9</v>
      </c>
      <c r="K2651" s="4" t="s">
        <v>10</v>
      </c>
      <c r="L2651" s="9">
        <v>1</v>
      </c>
      <c r="M2651" s="6">
        <v>91.08</v>
      </c>
      <c r="N2651" s="7">
        <v>0.2</v>
      </c>
      <c r="O2651" s="6">
        <v>46.14</v>
      </c>
      <c r="P2651" s="6">
        <f t="shared" si="164"/>
        <v>72.864000000000004</v>
      </c>
      <c r="Q2651" s="6">
        <f t="shared" si="165"/>
        <v>46.14</v>
      </c>
      <c r="R2651" s="6">
        <f t="shared" si="166"/>
        <v>26.724000000000004</v>
      </c>
      <c r="S2651" s="8">
        <f t="shared" si="167"/>
        <v>0.36676548089591571</v>
      </c>
      <c r="T2651" s="5">
        <f>YEAR(SalesDataTable[[#This Row],[Order Date]])</f>
        <v>2026</v>
      </c>
    </row>
    <row r="2652" spans="1:20" ht="15.6">
      <c r="A2652" s="2">
        <v>2586</v>
      </c>
      <c r="B2652" s="3">
        <v>46379</v>
      </c>
      <c r="C2652" s="13">
        <f>YEAR(SalesDataTable[[#This Row],[Order Date]])</f>
        <v>2026</v>
      </c>
      <c r="D2652" s="4" t="str">
        <f>"Q"&amp;ROUNDUP(MONTH(SalesDataTable[[#This Row],[Order Date]])/3,0)</f>
        <v>Q4</v>
      </c>
      <c r="E2652" s="4" t="str">
        <f>TEXT(SalesDataTable[[#This Row],[Order Date]],"MMM")</f>
        <v>Dec</v>
      </c>
      <c r="F2652" s="4" t="s">
        <v>6</v>
      </c>
      <c r="G2652" s="4" t="s">
        <v>49</v>
      </c>
      <c r="H2652" s="4" t="s">
        <v>19</v>
      </c>
      <c r="I2652" s="4" t="s">
        <v>13</v>
      </c>
      <c r="J2652" s="4" t="s">
        <v>9</v>
      </c>
      <c r="K2652" s="4" t="s">
        <v>17</v>
      </c>
      <c r="L2652" s="9">
        <v>1</v>
      </c>
      <c r="M2652" s="6">
        <v>143.84</v>
      </c>
      <c r="N2652" s="7">
        <v>0.15</v>
      </c>
      <c r="O2652" s="6">
        <v>78.17</v>
      </c>
      <c r="P2652" s="6">
        <f t="shared" si="164"/>
        <v>122.264</v>
      </c>
      <c r="Q2652" s="6">
        <f t="shared" si="165"/>
        <v>78.17</v>
      </c>
      <c r="R2652" s="6">
        <f t="shared" si="166"/>
        <v>44.093999999999994</v>
      </c>
      <c r="S2652" s="8">
        <f t="shared" si="167"/>
        <v>0.360645815612118</v>
      </c>
      <c r="T2652" s="5">
        <f>YEAR(SalesDataTable[[#This Row],[Order Date]])</f>
        <v>2026</v>
      </c>
    </row>
    <row r="2653" spans="1:20" ht="15.6">
      <c r="A2653" s="2">
        <v>3048</v>
      </c>
      <c r="B2653" s="3">
        <v>46379</v>
      </c>
      <c r="C2653" s="13">
        <f>YEAR(SalesDataTable[[#This Row],[Order Date]])</f>
        <v>2026</v>
      </c>
      <c r="D2653" s="4" t="str">
        <f>"Q"&amp;ROUNDUP(MONTH(SalesDataTable[[#This Row],[Order Date]])/3,0)</f>
        <v>Q4</v>
      </c>
      <c r="E2653" s="4" t="str">
        <f>TEXT(SalesDataTable[[#This Row],[Order Date]],"MMM")</f>
        <v>Dec</v>
      </c>
      <c r="F2653" s="4" t="s">
        <v>6</v>
      </c>
      <c r="G2653" s="4" t="s">
        <v>27</v>
      </c>
      <c r="H2653" s="4" t="s">
        <v>2</v>
      </c>
      <c r="I2653" s="4" t="s">
        <v>13</v>
      </c>
      <c r="J2653" s="4" t="s">
        <v>4</v>
      </c>
      <c r="K2653" s="4" t="s">
        <v>30</v>
      </c>
      <c r="L2653" s="9">
        <v>1</v>
      </c>
      <c r="M2653" s="6">
        <v>102.66</v>
      </c>
      <c r="N2653" s="7">
        <v>0.05</v>
      </c>
      <c r="O2653" s="6">
        <v>49.2</v>
      </c>
      <c r="P2653" s="6">
        <f t="shared" si="164"/>
        <v>97.526999999999987</v>
      </c>
      <c r="Q2653" s="6">
        <f t="shared" si="165"/>
        <v>49.2</v>
      </c>
      <c r="R2653" s="6">
        <f t="shared" si="166"/>
        <v>48.326999999999984</v>
      </c>
      <c r="S2653" s="8">
        <f t="shared" si="167"/>
        <v>0.4955243163431664</v>
      </c>
      <c r="T2653" s="5">
        <f>YEAR(SalesDataTable[[#This Row],[Order Date]])</f>
        <v>2026</v>
      </c>
    </row>
    <row r="2654" spans="1:20" ht="15.6">
      <c r="A2654" s="2">
        <v>3838</v>
      </c>
      <c r="B2654" s="3">
        <v>46379</v>
      </c>
      <c r="C2654" s="13">
        <f>YEAR(SalesDataTable[[#This Row],[Order Date]])</f>
        <v>2026</v>
      </c>
      <c r="D2654" s="4" t="str">
        <f>"Q"&amp;ROUNDUP(MONTH(SalesDataTable[[#This Row],[Order Date]])/3,0)</f>
        <v>Q4</v>
      </c>
      <c r="E2654" s="4" t="str">
        <f>TEXT(SalesDataTable[[#This Row],[Order Date]],"MMM")</f>
        <v>Dec</v>
      </c>
      <c r="F2654" s="4" t="s">
        <v>6</v>
      </c>
      <c r="G2654" s="4" t="s">
        <v>41</v>
      </c>
      <c r="H2654" s="4" t="s">
        <v>19</v>
      </c>
      <c r="I2654" s="4" t="s">
        <v>13</v>
      </c>
      <c r="J2654" s="4" t="s">
        <v>34</v>
      </c>
      <c r="K2654" s="4" t="s">
        <v>35</v>
      </c>
      <c r="L2654" s="9">
        <v>2</v>
      </c>
      <c r="M2654" s="6">
        <v>40.32</v>
      </c>
      <c r="N2654" s="7">
        <v>0</v>
      </c>
      <c r="O2654" s="6">
        <v>14.39</v>
      </c>
      <c r="P2654" s="6">
        <f t="shared" si="164"/>
        <v>80.64</v>
      </c>
      <c r="Q2654" s="6">
        <f t="shared" si="165"/>
        <v>28.78</v>
      </c>
      <c r="R2654" s="6">
        <f t="shared" si="166"/>
        <v>51.86</v>
      </c>
      <c r="S2654" s="8">
        <f t="shared" si="167"/>
        <v>0.64310515873015872</v>
      </c>
      <c r="T2654" s="5">
        <f>YEAR(SalesDataTable[[#This Row],[Order Date]])</f>
        <v>2026</v>
      </c>
    </row>
    <row r="2655" spans="1:20" ht="15.6">
      <c r="A2655" s="2">
        <v>4718</v>
      </c>
      <c r="B2655" s="3">
        <v>46379</v>
      </c>
      <c r="C2655" s="13">
        <f>YEAR(SalesDataTable[[#This Row],[Order Date]])</f>
        <v>2026</v>
      </c>
      <c r="D2655" s="4" t="str">
        <f>"Q"&amp;ROUNDUP(MONTH(SalesDataTable[[#This Row],[Order Date]])/3,0)</f>
        <v>Q4</v>
      </c>
      <c r="E2655" s="4" t="str">
        <f>TEXT(SalesDataTable[[#This Row],[Order Date]],"MMM")</f>
        <v>Dec</v>
      </c>
      <c r="F2655" s="4" t="s">
        <v>0</v>
      </c>
      <c r="G2655" s="4" t="s">
        <v>1</v>
      </c>
      <c r="H2655" s="4" t="s">
        <v>19</v>
      </c>
      <c r="I2655" s="4" t="s">
        <v>3</v>
      </c>
      <c r="J2655" s="4" t="s">
        <v>9</v>
      </c>
      <c r="K2655" s="4" t="s">
        <v>37</v>
      </c>
      <c r="L2655" s="9">
        <v>1</v>
      </c>
      <c r="M2655" s="6">
        <v>157.58000000000001</v>
      </c>
      <c r="N2655" s="7">
        <v>0.1</v>
      </c>
      <c r="O2655" s="6">
        <v>80.37</v>
      </c>
      <c r="P2655" s="6">
        <f t="shared" si="164"/>
        <v>141.822</v>
      </c>
      <c r="Q2655" s="6">
        <f t="shared" si="165"/>
        <v>80.37</v>
      </c>
      <c r="R2655" s="6">
        <f t="shared" si="166"/>
        <v>61.451999999999998</v>
      </c>
      <c r="S2655" s="8">
        <f t="shared" si="167"/>
        <v>0.43330371874603374</v>
      </c>
      <c r="T2655" s="5">
        <f>YEAR(SalesDataTable[[#This Row],[Order Date]])</f>
        <v>2026</v>
      </c>
    </row>
    <row r="2656" spans="1:20" ht="15.6">
      <c r="A2656" s="2">
        <v>4844</v>
      </c>
      <c r="B2656" s="3">
        <v>46379</v>
      </c>
      <c r="C2656" s="13">
        <f>YEAR(SalesDataTable[[#This Row],[Order Date]])</f>
        <v>2026</v>
      </c>
      <c r="D2656" s="4" t="str">
        <f>"Q"&amp;ROUNDUP(MONTH(SalesDataTable[[#This Row],[Order Date]])/3,0)</f>
        <v>Q4</v>
      </c>
      <c r="E2656" s="4" t="str">
        <f>TEXT(SalesDataTable[[#This Row],[Order Date]],"MMM")</f>
        <v>Dec</v>
      </c>
      <c r="F2656" s="4" t="s">
        <v>6</v>
      </c>
      <c r="G2656" s="4" t="s">
        <v>49</v>
      </c>
      <c r="H2656" s="4" t="s">
        <v>2</v>
      </c>
      <c r="I2656" s="4" t="s">
        <v>13</v>
      </c>
      <c r="J2656" s="4" t="s">
        <v>34</v>
      </c>
      <c r="K2656" s="4" t="s">
        <v>42</v>
      </c>
      <c r="L2656" s="9">
        <v>1</v>
      </c>
      <c r="M2656" s="6">
        <v>36.4</v>
      </c>
      <c r="N2656" s="7">
        <v>0</v>
      </c>
      <c r="O2656" s="6">
        <v>14.22</v>
      </c>
      <c r="P2656" s="6">
        <f t="shared" si="164"/>
        <v>36.4</v>
      </c>
      <c r="Q2656" s="6">
        <f t="shared" si="165"/>
        <v>14.22</v>
      </c>
      <c r="R2656" s="6">
        <f t="shared" si="166"/>
        <v>22.18</v>
      </c>
      <c r="S2656" s="8">
        <f t="shared" si="167"/>
        <v>0.6093406593406594</v>
      </c>
      <c r="T2656" s="5">
        <f>YEAR(SalesDataTable[[#This Row],[Order Date]])</f>
        <v>2026</v>
      </c>
    </row>
    <row r="2657" spans="1:20" ht="15.6">
      <c r="A2657" s="2">
        <v>678</v>
      </c>
      <c r="B2657" s="3">
        <v>46380</v>
      </c>
      <c r="C2657" s="13">
        <f>YEAR(SalesDataTable[[#This Row],[Order Date]])</f>
        <v>2026</v>
      </c>
      <c r="D2657" s="4" t="str">
        <f>"Q"&amp;ROUNDUP(MONTH(SalesDataTable[[#This Row],[Order Date]])/3,0)</f>
        <v>Q4</v>
      </c>
      <c r="E2657" s="4" t="str">
        <f>TEXT(SalesDataTable[[#This Row],[Order Date]],"MMM")</f>
        <v>Dec</v>
      </c>
      <c r="F2657" s="4" t="s">
        <v>6</v>
      </c>
      <c r="G2657" s="4" t="s">
        <v>41</v>
      </c>
      <c r="H2657" s="4" t="s">
        <v>2</v>
      </c>
      <c r="I2657" s="4" t="s">
        <v>16</v>
      </c>
      <c r="J2657" s="4" t="s">
        <v>9</v>
      </c>
      <c r="K2657" s="4" t="s">
        <v>17</v>
      </c>
      <c r="L2657" s="9">
        <v>1</v>
      </c>
      <c r="M2657" s="6">
        <v>142.15</v>
      </c>
      <c r="N2657" s="7">
        <v>0.05</v>
      </c>
      <c r="O2657" s="6">
        <v>80.5</v>
      </c>
      <c r="P2657" s="6">
        <f t="shared" si="164"/>
        <v>135.04249999999999</v>
      </c>
      <c r="Q2657" s="6">
        <f t="shared" si="165"/>
        <v>80.5</v>
      </c>
      <c r="R2657" s="6">
        <f t="shared" si="166"/>
        <v>54.54249999999999</v>
      </c>
      <c r="S2657" s="8">
        <f t="shared" si="167"/>
        <v>0.40389136753244342</v>
      </c>
      <c r="T2657" s="5">
        <f>YEAR(SalesDataTable[[#This Row],[Order Date]])</f>
        <v>2026</v>
      </c>
    </row>
    <row r="2658" spans="1:20" ht="15.6">
      <c r="A2658" s="2">
        <v>1706</v>
      </c>
      <c r="B2658" s="3">
        <v>46380</v>
      </c>
      <c r="C2658" s="13">
        <f>YEAR(SalesDataTable[[#This Row],[Order Date]])</f>
        <v>2026</v>
      </c>
      <c r="D2658" s="4" t="str">
        <f>"Q"&amp;ROUNDUP(MONTH(SalesDataTable[[#This Row],[Order Date]])/3,0)</f>
        <v>Q4</v>
      </c>
      <c r="E2658" s="4" t="str">
        <f>TEXT(SalesDataTable[[#This Row],[Order Date]],"MMM")</f>
        <v>Dec</v>
      </c>
      <c r="F2658" s="4" t="s">
        <v>0</v>
      </c>
      <c r="G2658" s="4" t="s">
        <v>1</v>
      </c>
      <c r="H2658" s="4" t="s">
        <v>2</v>
      </c>
      <c r="I2658" s="4" t="s">
        <v>3</v>
      </c>
      <c r="J2658" s="4" t="s">
        <v>23</v>
      </c>
      <c r="K2658" s="4" t="s">
        <v>24</v>
      </c>
      <c r="L2658" s="9">
        <v>2</v>
      </c>
      <c r="M2658" s="6">
        <v>332.38</v>
      </c>
      <c r="N2658" s="7">
        <v>0.05</v>
      </c>
      <c r="O2658" s="6">
        <v>192.16</v>
      </c>
      <c r="P2658" s="6">
        <f t="shared" si="164"/>
        <v>631.52199999999993</v>
      </c>
      <c r="Q2658" s="6">
        <f t="shared" si="165"/>
        <v>384.32</v>
      </c>
      <c r="R2658" s="6">
        <f t="shared" si="166"/>
        <v>247.20199999999994</v>
      </c>
      <c r="S2658" s="8">
        <f t="shared" si="167"/>
        <v>0.39143846136793331</v>
      </c>
      <c r="T2658" s="5">
        <f>YEAR(SalesDataTable[[#This Row],[Order Date]])</f>
        <v>2026</v>
      </c>
    </row>
    <row r="2659" spans="1:20" ht="15.6">
      <c r="A2659" s="2">
        <v>3034</v>
      </c>
      <c r="B2659" s="3">
        <v>46380</v>
      </c>
      <c r="C2659" s="13">
        <f>YEAR(SalesDataTable[[#This Row],[Order Date]])</f>
        <v>2026</v>
      </c>
      <c r="D2659" s="4" t="str">
        <f>"Q"&amp;ROUNDUP(MONTH(SalesDataTable[[#This Row],[Order Date]])/3,0)</f>
        <v>Q4</v>
      </c>
      <c r="E2659" s="4" t="str">
        <f>TEXT(SalesDataTable[[#This Row],[Order Date]],"MMM")</f>
        <v>Dec</v>
      </c>
      <c r="F2659" s="4" t="s">
        <v>6</v>
      </c>
      <c r="G2659" s="4" t="s">
        <v>7</v>
      </c>
      <c r="H2659" s="4" t="s">
        <v>19</v>
      </c>
      <c r="I2659" s="4" t="s">
        <v>13</v>
      </c>
      <c r="J2659" s="4" t="s">
        <v>23</v>
      </c>
      <c r="K2659" s="4" t="s">
        <v>51</v>
      </c>
      <c r="L2659" s="9">
        <v>1</v>
      </c>
      <c r="M2659" s="6">
        <v>122.18</v>
      </c>
      <c r="N2659" s="7">
        <v>0.15</v>
      </c>
      <c r="O2659" s="6">
        <v>61.28</v>
      </c>
      <c r="P2659" s="6">
        <f t="shared" si="164"/>
        <v>103.85300000000001</v>
      </c>
      <c r="Q2659" s="6">
        <f t="shared" si="165"/>
        <v>61.28</v>
      </c>
      <c r="R2659" s="6">
        <f t="shared" si="166"/>
        <v>42.573000000000008</v>
      </c>
      <c r="S2659" s="8">
        <f t="shared" si="167"/>
        <v>0.40993519686479934</v>
      </c>
      <c r="T2659" s="5">
        <f>YEAR(SalesDataTable[[#This Row],[Order Date]])</f>
        <v>2026</v>
      </c>
    </row>
    <row r="2660" spans="1:20" ht="15.6">
      <c r="A2660" s="2">
        <v>3883</v>
      </c>
      <c r="B2660" s="3">
        <v>46380</v>
      </c>
      <c r="C2660" s="13">
        <f>YEAR(SalesDataTable[[#This Row],[Order Date]])</f>
        <v>2026</v>
      </c>
      <c r="D2660" s="4" t="str">
        <f>"Q"&amp;ROUNDUP(MONTH(SalesDataTable[[#This Row],[Order Date]])/3,0)</f>
        <v>Q4</v>
      </c>
      <c r="E2660" s="4" t="str">
        <f>TEXT(SalesDataTable[[#This Row],[Order Date]],"MMM")</f>
        <v>Dec</v>
      </c>
      <c r="F2660" s="4" t="s">
        <v>0</v>
      </c>
      <c r="G2660" s="4" t="s">
        <v>1</v>
      </c>
      <c r="H2660" s="4" t="s">
        <v>2</v>
      </c>
      <c r="I2660" s="4" t="s">
        <v>13</v>
      </c>
      <c r="J2660" s="4" t="s">
        <v>23</v>
      </c>
      <c r="K2660" s="4" t="s">
        <v>51</v>
      </c>
      <c r="L2660" s="9">
        <v>1</v>
      </c>
      <c r="M2660" s="6">
        <v>125.66</v>
      </c>
      <c r="N2660" s="7">
        <v>0.15</v>
      </c>
      <c r="O2660" s="6">
        <v>60.6</v>
      </c>
      <c r="P2660" s="6">
        <f t="shared" si="164"/>
        <v>106.81099999999999</v>
      </c>
      <c r="Q2660" s="6">
        <f t="shared" si="165"/>
        <v>60.6</v>
      </c>
      <c r="R2660" s="6">
        <f t="shared" si="166"/>
        <v>46.210999999999991</v>
      </c>
      <c r="S2660" s="8">
        <f t="shared" si="167"/>
        <v>0.43264270533933763</v>
      </c>
      <c r="T2660" s="5">
        <f>YEAR(SalesDataTable[[#This Row],[Order Date]])</f>
        <v>2026</v>
      </c>
    </row>
    <row r="2661" spans="1:20" ht="15.6">
      <c r="A2661" s="2">
        <v>4342</v>
      </c>
      <c r="B2661" s="3">
        <v>46380</v>
      </c>
      <c r="C2661" s="13">
        <f>YEAR(SalesDataTable[[#This Row],[Order Date]])</f>
        <v>2026</v>
      </c>
      <c r="D2661" s="4" t="str">
        <f>"Q"&amp;ROUNDUP(MONTH(SalesDataTable[[#This Row],[Order Date]])/3,0)</f>
        <v>Q4</v>
      </c>
      <c r="E2661" s="4" t="str">
        <f>TEXT(SalesDataTable[[#This Row],[Order Date]],"MMM")</f>
        <v>Dec</v>
      </c>
      <c r="F2661" s="4" t="s">
        <v>20</v>
      </c>
      <c r="G2661" s="4" t="s">
        <v>21</v>
      </c>
      <c r="H2661" s="4" t="s">
        <v>2</v>
      </c>
      <c r="I2661" s="4" t="s">
        <v>3</v>
      </c>
      <c r="J2661" s="4" t="s">
        <v>14</v>
      </c>
      <c r="K2661" s="4" t="s">
        <v>32</v>
      </c>
      <c r="L2661" s="9">
        <v>2</v>
      </c>
      <c r="M2661" s="6">
        <v>47.38</v>
      </c>
      <c r="N2661" s="7">
        <v>0.05</v>
      </c>
      <c r="O2661" s="6">
        <v>18.850000000000001</v>
      </c>
      <c r="P2661" s="6">
        <f t="shared" si="164"/>
        <v>90.022000000000006</v>
      </c>
      <c r="Q2661" s="6">
        <f t="shared" si="165"/>
        <v>37.700000000000003</v>
      </c>
      <c r="R2661" s="6">
        <f t="shared" si="166"/>
        <v>52.322000000000003</v>
      </c>
      <c r="S2661" s="8">
        <f t="shared" si="167"/>
        <v>0.58121348114905247</v>
      </c>
      <c r="T2661" s="5">
        <f>YEAR(SalesDataTable[[#This Row],[Order Date]])</f>
        <v>2026</v>
      </c>
    </row>
    <row r="2662" spans="1:20" ht="15.6">
      <c r="A2662" s="2">
        <v>4468</v>
      </c>
      <c r="B2662" s="3">
        <v>46380</v>
      </c>
      <c r="C2662" s="13">
        <f>YEAR(SalesDataTable[[#This Row],[Order Date]])</f>
        <v>2026</v>
      </c>
      <c r="D2662" s="4" t="str">
        <f>"Q"&amp;ROUNDUP(MONTH(SalesDataTable[[#This Row],[Order Date]])/3,0)</f>
        <v>Q4</v>
      </c>
      <c r="E2662" s="4" t="str">
        <f>TEXT(SalesDataTable[[#This Row],[Order Date]],"MMM")</f>
        <v>Dec</v>
      </c>
      <c r="F2662" s="4" t="s">
        <v>0</v>
      </c>
      <c r="G2662" s="4" t="s">
        <v>1</v>
      </c>
      <c r="H2662" s="4" t="s">
        <v>2</v>
      </c>
      <c r="I2662" s="4" t="s">
        <v>16</v>
      </c>
      <c r="J2662" s="4" t="s">
        <v>23</v>
      </c>
      <c r="K2662" s="4" t="s">
        <v>40</v>
      </c>
      <c r="L2662" s="9">
        <v>1</v>
      </c>
      <c r="M2662" s="6">
        <v>80.8</v>
      </c>
      <c r="N2662" s="7">
        <v>0.05</v>
      </c>
      <c r="O2662" s="6">
        <v>38.33</v>
      </c>
      <c r="P2662" s="6">
        <f t="shared" si="164"/>
        <v>76.759999999999991</v>
      </c>
      <c r="Q2662" s="6">
        <f t="shared" si="165"/>
        <v>38.33</v>
      </c>
      <c r="R2662" s="6">
        <f t="shared" si="166"/>
        <v>38.429999999999993</v>
      </c>
      <c r="S2662" s="8">
        <f t="shared" si="167"/>
        <v>0.50065138092756645</v>
      </c>
      <c r="T2662" s="5">
        <f>YEAR(SalesDataTable[[#This Row],[Order Date]])</f>
        <v>2026</v>
      </c>
    </row>
    <row r="2663" spans="1:20" ht="15.6">
      <c r="A2663" s="2">
        <v>7</v>
      </c>
      <c r="B2663" s="3">
        <v>46381</v>
      </c>
      <c r="C2663" s="13">
        <f>YEAR(SalesDataTable[[#This Row],[Order Date]])</f>
        <v>2026</v>
      </c>
      <c r="D2663" s="4" t="str">
        <f>"Q"&amp;ROUNDUP(MONTH(SalesDataTable[[#This Row],[Order Date]])/3,0)</f>
        <v>Q4</v>
      </c>
      <c r="E2663" s="4" t="str">
        <f>TEXT(SalesDataTable[[#This Row],[Order Date]],"MMM")</f>
        <v>Dec</v>
      </c>
      <c r="F2663" s="4" t="s">
        <v>20</v>
      </c>
      <c r="G2663" s="4" t="s">
        <v>33</v>
      </c>
      <c r="H2663" s="4" t="s">
        <v>2</v>
      </c>
      <c r="I2663" s="4" t="s">
        <v>3</v>
      </c>
      <c r="J2663" s="4" t="s">
        <v>4</v>
      </c>
      <c r="K2663" s="4" t="s">
        <v>30</v>
      </c>
      <c r="L2663" s="9">
        <v>5</v>
      </c>
      <c r="M2663" s="6">
        <v>103.52</v>
      </c>
      <c r="N2663" s="7">
        <v>0.1</v>
      </c>
      <c r="O2663" s="6">
        <v>49.1</v>
      </c>
      <c r="P2663" s="6">
        <f t="shared" si="164"/>
        <v>465.84000000000003</v>
      </c>
      <c r="Q2663" s="6">
        <f t="shared" si="165"/>
        <v>245.5</v>
      </c>
      <c r="R2663" s="6">
        <f t="shared" si="166"/>
        <v>220.34000000000003</v>
      </c>
      <c r="S2663" s="8">
        <f t="shared" si="167"/>
        <v>0.47299501974927016</v>
      </c>
      <c r="T2663" s="5">
        <f>YEAR(SalesDataTable[[#This Row],[Order Date]])</f>
        <v>2026</v>
      </c>
    </row>
    <row r="2664" spans="1:20" ht="15.6">
      <c r="A2664" s="2">
        <v>658</v>
      </c>
      <c r="B2664" s="3">
        <v>46381</v>
      </c>
      <c r="C2664" s="13">
        <f>YEAR(SalesDataTable[[#This Row],[Order Date]])</f>
        <v>2026</v>
      </c>
      <c r="D2664" s="4" t="str">
        <f>"Q"&amp;ROUNDUP(MONTH(SalesDataTable[[#This Row],[Order Date]])/3,0)</f>
        <v>Q4</v>
      </c>
      <c r="E2664" s="4" t="str">
        <f>TEXT(SalesDataTable[[#This Row],[Order Date]],"MMM")</f>
        <v>Dec</v>
      </c>
      <c r="F2664" s="4" t="s">
        <v>6</v>
      </c>
      <c r="G2664" s="4" t="s">
        <v>27</v>
      </c>
      <c r="H2664" s="4" t="s">
        <v>19</v>
      </c>
      <c r="I2664" s="4" t="s">
        <v>16</v>
      </c>
      <c r="J2664" s="4" t="s">
        <v>9</v>
      </c>
      <c r="K2664" s="4" t="s">
        <v>37</v>
      </c>
      <c r="L2664" s="9">
        <v>2</v>
      </c>
      <c r="M2664" s="6">
        <v>153.38999999999999</v>
      </c>
      <c r="N2664" s="7">
        <v>0.05</v>
      </c>
      <c r="O2664" s="6">
        <v>78.06</v>
      </c>
      <c r="P2664" s="6">
        <f t="shared" si="164"/>
        <v>291.44099999999997</v>
      </c>
      <c r="Q2664" s="6">
        <f t="shared" si="165"/>
        <v>156.12</v>
      </c>
      <c r="R2664" s="6">
        <f t="shared" si="166"/>
        <v>135.32099999999997</v>
      </c>
      <c r="S2664" s="8">
        <f t="shared" si="167"/>
        <v>0.46431696295305047</v>
      </c>
      <c r="T2664" s="5">
        <f>YEAR(SalesDataTable[[#This Row],[Order Date]])</f>
        <v>2026</v>
      </c>
    </row>
    <row r="2665" spans="1:20" ht="15.6">
      <c r="A2665" s="2">
        <v>1192</v>
      </c>
      <c r="B2665" s="3">
        <v>46381</v>
      </c>
      <c r="C2665" s="13">
        <f>YEAR(SalesDataTable[[#This Row],[Order Date]])</f>
        <v>2026</v>
      </c>
      <c r="D2665" s="4" t="str">
        <f>"Q"&amp;ROUNDUP(MONTH(SalesDataTable[[#This Row],[Order Date]])/3,0)</f>
        <v>Q4</v>
      </c>
      <c r="E2665" s="4" t="str">
        <f>TEXT(SalesDataTable[[#This Row],[Order Date]],"MMM")</f>
        <v>Dec</v>
      </c>
      <c r="F2665" s="4" t="s">
        <v>20</v>
      </c>
      <c r="G2665" s="4" t="s">
        <v>47</v>
      </c>
      <c r="H2665" s="4" t="s">
        <v>8</v>
      </c>
      <c r="I2665" s="4" t="s">
        <v>16</v>
      </c>
      <c r="J2665" s="4" t="s">
        <v>34</v>
      </c>
      <c r="K2665" s="4" t="s">
        <v>35</v>
      </c>
      <c r="L2665" s="9">
        <v>6</v>
      </c>
      <c r="M2665" s="6">
        <v>39.49</v>
      </c>
      <c r="N2665" s="7">
        <v>0.05</v>
      </c>
      <c r="O2665" s="6">
        <v>14.49</v>
      </c>
      <c r="P2665" s="6">
        <f t="shared" si="164"/>
        <v>225.09299999999999</v>
      </c>
      <c r="Q2665" s="6">
        <f t="shared" si="165"/>
        <v>86.94</v>
      </c>
      <c r="R2665" s="6">
        <f t="shared" si="166"/>
        <v>138.15299999999999</v>
      </c>
      <c r="S2665" s="8">
        <f t="shared" si="167"/>
        <v>0.61375964601298127</v>
      </c>
      <c r="T2665" s="5">
        <f>YEAR(SalesDataTable[[#This Row],[Order Date]])</f>
        <v>2026</v>
      </c>
    </row>
    <row r="2666" spans="1:20" ht="15.6">
      <c r="A2666" s="2">
        <v>3852</v>
      </c>
      <c r="B2666" s="3">
        <v>46381</v>
      </c>
      <c r="C2666" s="13">
        <f>YEAR(SalesDataTable[[#This Row],[Order Date]])</f>
        <v>2026</v>
      </c>
      <c r="D2666" s="4" t="str">
        <f>"Q"&amp;ROUNDUP(MONTH(SalesDataTable[[#This Row],[Order Date]])/3,0)</f>
        <v>Q4</v>
      </c>
      <c r="E2666" s="4" t="str">
        <f>TEXT(SalesDataTable[[#This Row],[Order Date]],"MMM")</f>
        <v>Dec</v>
      </c>
      <c r="F2666" s="4" t="s">
        <v>11</v>
      </c>
      <c r="G2666" s="4" t="s">
        <v>12</v>
      </c>
      <c r="H2666" s="4" t="s">
        <v>19</v>
      </c>
      <c r="I2666" s="4" t="s">
        <v>16</v>
      </c>
      <c r="J2666" s="4" t="s">
        <v>34</v>
      </c>
      <c r="K2666" s="4" t="s">
        <v>42</v>
      </c>
      <c r="L2666" s="9">
        <v>1</v>
      </c>
      <c r="M2666" s="6">
        <v>35.54</v>
      </c>
      <c r="N2666" s="7">
        <v>0.1</v>
      </c>
      <c r="O2666" s="6">
        <v>13.63</v>
      </c>
      <c r="P2666" s="6">
        <f t="shared" si="164"/>
        <v>31.986000000000001</v>
      </c>
      <c r="Q2666" s="6">
        <f t="shared" si="165"/>
        <v>13.63</v>
      </c>
      <c r="R2666" s="6">
        <f t="shared" si="166"/>
        <v>18.356000000000002</v>
      </c>
      <c r="S2666" s="8">
        <f t="shared" si="167"/>
        <v>0.5738760707809667</v>
      </c>
      <c r="T2666" s="5">
        <f>YEAR(SalesDataTable[[#This Row],[Order Date]])</f>
        <v>2026</v>
      </c>
    </row>
    <row r="2667" spans="1:20" ht="15.6">
      <c r="A2667" s="2">
        <v>4507</v>
      </c>
      <c r="B2667" s="3">
        <v>46381</v>
      </c>
      <c r="C2667" s="13">
        <f>YEAR(SalesDataTable[[#This Row],[Order Date]])</f>
        <v>2026</v>
      </c>
      <c r="D2667" s="4" t="str">
        <f>"Q"&amp;ROUNDUP(MONTH(SalesDataTable[[#This Row],[Order Date]])/3,0)</f>
        <v>Q4</v>
      </c>
      <c r="E2667" s="4" t="str">
        <f>TEXT(SalesDataTable[[#This Row],[Order Date]],"MMM")</f>
        <v>Dec</v>
      </c>
      <c r="F2667" s="4" t="s">
        <v>6</v>
      </c>
      <c r="G2667" s="4" t="s">
        <v>43</v>
      </c>
      <c r="H2667" s="4" t="s">
        <v>28</v>
      </c>
      <c r="I2667" s="4" t="s">
        <v>3</v>
      </c>
      <c r="J2667" s="4" t="s">
        <v>14</v>
      </c>
      <c r="K2667" s="4" t="s">
        <v>48</v>
      </c>
      <c r="L2667" s="9">
        <v>2</v>
      </c>
      <c r="M2667" s="6">
        <v>167.21</v>
      </c>
      <c r="N2667" s="7">
        <v>0.05</v>
      </c>
      <c r="O2667" s="6">
        <v>88.23</v>
      </c>
      <c r="P2667" s="6">
        <f t="shared" si="164"/>
        <v>317.69900000000001</v>
      </c>
      <c r="Q2667" s="6">
        <f t="shared" si="165"/>
        <v>176.46</v>
      </c>
      <c r="R2667" s="6">
        <f t="shared" si="166"/>
        <v>141.239</v>
      </c>
      <c r="S2667" s="8">
        <f t="shared" si="167"/>
        <v>0.44456860109726504</v>
      </c>
      <c r="T2667" s="5">
        <f>YEAR(SalesDataTable[[#This Row],[Order Date]])</f>
        <v>2026</v>
      </c>
    </row>
    <row r="2668" spans="1:20" ht="15.6">
      <c r="A2668" s="2">
        <v>260</v>
      </c>
      <c r="B2668" s="3">
        <v>46382</v>
      </c>
      <c r="C2668" s="13">
        <f>YEAR(SalesDataTable[[#This Row],[Order Date]])</f>
        <v>2026</v>
      </c>
      <c r="D2668" s="4" t="str">
        <f>"Q"&amp;ROUNDUP(MONTH(SalesDataTable[[#This Row],[Order Date]])/3,0)</f>
        <v>Q4</v>
      </c>
      <c r="E2668" s="4" t="str">
        <f>TEXT(SalesDataTable[[#This Row],[Order Date]],"MMM")</f>
        <v>Dec</v>
      </c>
      <c r="F2668" s="4" t="s">
        <v>11</v>
      </c>
      <c r="G2668" s="4" t="s">
        <v>12</v>
      </c>
      <c r="H2668" s="4" t="s">
        <v>2</v>
      </c>
      <c r="I2668" s="4" t="s">
        <v>16</v>
      </c>
      <c r="J2668" s="4" t="s">
        <v>9</v>
      </c>
      <c r="K2668" s="4" t="s">
        <v>46</v>
      </c>
      <c r="L2668" s="9">
        <v>1</v>
      </c>
      <c r="M2668" s="6">
        <v>71.89</v>
      </c>
      <c r="N2668" s="7">
        <v>0.1</v>
      </c>
      <c r="O2668" s="6">
        <v>31.88</v>
      </c>
      <c r="P2668" s="6">
        <f t="shared" si="164"/>
        <v>64.701000000000008</v>
      </c>
      <c r="Q2668" s="6">
        <f t="shared" si="165"/>
        <v>31.88</v>
      </c>
      <c r="R2668" s="6">
        <f t="shared" si="166"/>
        <v>32.821000000000012</v>
      </c>
      <c r="S2668" s="8">
        <f t="shared" si="167"/>
        <v>0.50727191233520363</v>
      </c>
      <c r="T2668" s="5">
        <f>YEAR(SalesDataTable[[#This Row],[Order Date]])</f>
        <v>2026</v>
      </c>
    </row>
    <row r="2669" spans="1:20" ht="15.6">
      <c r="A2669" s="2">
        <v>1659</v>
      </c>
      <c r="B2669" s="3">
        <v>46382</v>
      </c>
      <c r="C2669" s="13">
        <f>YEAR(SalesDataTable[[#This Row],[Order Date]])</f>
        <v>2026</v>
      </c>
      <c r="D2669" s="4" t="str">
        <f>"Q"&amp;ROUNDUP(MONTH(SalesDataTable[[#This Row],[Order Date]])/3,0)</f>
        <v>Q4</v>
      </c>
      <c r="E2669" s="4" t="str">
        <f>TEXT(SalesDataTable[[#This Row],[Order Date]],"MMM")</f>
        <v>Dec</v>
      </c>
      <c r="F2669" s="4" t="s">
        <v>0</v>
      </c>
      <c r="G2669" s="4" t="s">
        <v>50</v>
      </c>
      <c r="H2669" s="4" t="s">
        <v>19</v>
      </c>
      <c r="I2669" s="4" t="s">
        <v>13</v>
      </c>
      <c r="J2669" s="4" t="s">
        <v>14</v>
      </c>
      <c r="K2669" s="4" t="s">
        <v>44</v>
      </c>
      <c r="L2669" s="9">
        <v>1</v>
      </c>
      <c r="M2669" s="6">
        <v>133.56</v>
      </c>
      <c r="N2669" s="7">
        <v>0.05</v>
      </c>
      <c r="O2669" s="6">
        <v>68.739999999999995</v>
      </c>
      <c r="P2669" s="6">
        <f t="shared" si="164"/>
        <v>126.88199999999999</v>
      </c>
      <c r="Q2669" s="6">
        <f t="shared" si="165"/>
        <v>68.739999999999995</v>
      </c>
      <c r="R2669" s="6">
        <f t="shared" si="166"/>
        <v>58.141999999999996</v>
      </c>
      <c r="S2669" s="8">
        <f t="shared" si="167"/>
        <v>0.4582367869358932</v>
      </c>
      <c r="T2669" s="5">
        <f>YEAR(SalesDataTable[[#This Row],[Order Date]])</f>
        <v>2026</v>
      </c>
    </row>
    <row r="2670" spans="1:20" ht="15.6">
      <c r="A2670" s="2">
        <v>3188</v>
      </c>
      <c r="B2670" s="3">
        <v>46382</v>
      </c>
      <c r="C2670" s="13">
        <f>YEAR(SalesDataTable[[#This Row],[Order Date]])</f>
        <v>2026</v>
      </c>
      <c r="D2670" s="4" t="str">
        <f>"Q"&amp;ROUNDUP(MONTH(SalesDataTable[[#This Row],[Order Date]])/3,0)</f>
        <v>Q4</v>
      </c>
      <c r="E2670" s="4" t="str">
        <f>TEXT(SalesDataTable[[#This Row],[Order Date]],"MMM")</f>
        <v>Dec</v>
      </c>
      <c r="F2670" s="4" t="s">
        <v>20</v>
      </c>
      <c r="G2670" s="4" t="s">
        <v>31</v>
      </c>
      <c r="H2670" s="4" t="s">
        <v>28</v>
      </c>
      <c r="I2670" s="4" t="s">
        <v>13</v>
      </c>
      <c r="J2670" s="4" t="s">
        <v>23</v>
      </c>
      <c r="K2670" s="4" t="s">
        <v>51</v>
      </c>
      <c r="L2670" s="9">
        <v>2</v>
      </c>
      <c r="M2670" s="6">
        <v>122.28</v>
      </c>
      <c r="N2670" s="7">
        <v>0.1</v>
      </c>
      <c r="O2670" s="6">
        <v>61.64</v>
      </c>
      <c r="P2670" s="6">
        <f t="shared" si="164"/>
        <v>220.10400000000001</v>
      </c>
      <c r="Q2670" s="6">
        <f t="shared" si="165"/>
        <v>123.28</v>
      </c>
      <c r="R2670" s="6">
        <f t="shared" si="166"/>
        <v>96.824000000000012</v>
      </c>
      <c r="S2670" s="8">
        <f t="shared" si="167"/>
        <v>0.43990113764402283</v>
      </c>
      <c r="T2670" s="5">
        <f>YEAR(SalesDataTable[[#This Row],[Order Date]])</f>
        <v>2026</v>
      </c>
    </row>
    <row r="2671" spans="1:20" ht="15.6">
      <c r="A2671" s="2">
        <v>3673</v>
      </c>
      <c r="B2671" s="3">
        <v>46382</v>
      </c>
      <c r="C2671" s="13">
        <f>YEAR(SalesDataTable[[#This Row],[Order Date]])</f>
        <v>2026</v>
      </c>
      <c r="D2671" s="4" t="str">
        <f>"Q"&amp;ROUNDUP(MONTH(SalesDataTable[[#This Row],[Order Date]])/3,0)</f>
        <v>Q4</v>
      </c>
      <c r="E2671" s="4" t="str">
        <f>TEXT(SalesDataTable[[#This Row],[Order Date]],"MMM")</f>
        <v>Dec</v>
      </c>
      <c r="F2671" s="4" t="s">
        <v>0</v>
      </c>
      <c r="G2671" s="4" t="s">
        <v>50</v>
      </c>
      <c r="H2671" s="4" t="s">
        <v>2</v>
      </c>
      <c r="I2671" s="4" t="s">
        <v>16</v>
      </c>
      <c r="J2671" s="4" t="s">
        <v>34</v>
      </c>
      <c r="K2671" s="4" t="s">
        <v>35</v>
      </c>
      <c r="L2671" s="9">
        <v>1</v>
      </c>
      <c r="M2671" s="6">
        <v>40.619999999999997</v>
      </c>
      <c r="N2671" s="7">
        <v>0</v>
      </c>
      <c r="O2671" s="6">
        <v>14.62</v>
      </c>
      <c r="P2671" s="6">
        <f t="shared" si="164"/>
        <v>40.619999999999997</v>
      </c>
      <c r="Q2671" s="6">
        <f t="shared" si="165"/>
        <v>14.62</v>
      </c>
      <c r="R2671" s="6">
        <f t="shared" si="166"/>
        <v>26</v>
      </c>
      <c r="S2671" s="8">
        <f t="shared" si="167"/>
        <v>0.64007877892663712</v>
      </c>
      <c r="T2671" s="5">
        <f>YEAR(SalesDataTable[[#This Row],[Order Date]])</f>
        <v>2026</v>
      </c>
    </row>
    <row r="2672" spans="1:20" ht="15.6">
      <c r="A2672" s="2">
        <v>3805</v>
      </c>
      <c r="B2672" s="3">
        <v>46382</v>
      </c>
      <c r="C2672" s="13">
        <f>YEAR(SalesDataTable[[#This Row],[Order Date]])</f>
        <v>2026</v>
      </c>
      <c r="D2672" s="4" t="str">
        <f>"Q"&amp;ROUNDUP(MONTH(SalesDataTable[[#This Row],[Order Date]])/3,0)</f>
        <v>Q4</v>
      </c>
      <c r="E2672" s="4" t="str">
        <f>TEXT(SalesDataTable[[#This Row],[Order Date]],"MMM")</f>
        <v>Dec</v>
      </c>
      <c r="F2672" s="4" t="s">
        <v>20</v>
      </c>
      <c r="G2672" s="4" t="s">
        <v>21</v>
      </c>
      <c r="H2672" s="4" t="s">
        <v>8</v>
      </c>
      <c r="I2672" s="4" t="s">
        <v>16</v>
      </c>
      <c r="J2672" s="4" t="s">
        <v>14</v>
      </c>
      <c r="K2672" s="4" t="s">
        <v>32</v>
      </c>
      <c r="L2672" s="9">
        <v>8</v>
      </c>
      <c r="M2672" s="6">
        <v>45.54</v>
      </c>
      <c r="N2672" s="7">
        <v>0.15</v>
      </c>
      <c r="O2672" s="6">
        <v>18.54</v>
      </c>
      <c r="P2672" s="6">
        <f t="shared" si="164"/>
        <v>309.67199999999997</v>
      </c>
      <c r="Q2672" s="6">
        <f t="shared" si="165"/>
        <v>148.32</v>
      </c>
      <c r="R2672" s="6">
        <f t="shared" si="166"/>
        <v>161.35199999999998</v>
      </c>
      <c r="S2672" s="8">
        <f t="shared" si="167"/>
        <v>0.52104161822831896</v>
      </c>
      <c r="T2672" s="5">
        <f>YEAR(SalesDataTable[[#This Row],[Order Date]])</f>
        <v>2026</v>
      </c>
    </row>
    <row r="2673" spans="1:20" ht="15.6">
      <c r="A2673" s="2">
        <v>3945</v>
      </c>
      <c r="B2673" s="3">
        <v>46382</v>
      </c>
      <c r="C2673" s="13">
        <f>YEAR(SalesDataTable[[#This Row],[Order Date]])</f>
        <v>2026</v>
      </c>
      <c r="D2673" s="4" t="str">
        <f>"Q"&amp;ROUNDUP(MONTH(SalesDataTable[[#This Row],[Order Date]])/3,0)</f>
        <v>Q4</v>
      </c>
      <c r="E2673" s="4" t="str">
        <f>TEXT(SalesDataTable[[#This Row],[Order Date]],"MMM")</f>
        <v>Dec</v>
      </c>
      <c r="F2673" s="4" t="s">
        <v>20</v>
      </c>
      <c r="G2673" s="4" t="s">
        <v>47</v>
      </c>
      <c r="H2673" s="4" t="s">
        <v>8</v>
      </c>
      <c r="I2673" s="4" t="s">
        <v>16</v>
      </c>
      <c r="J2673" s="4" t="s">
        <v>4</v>
      </c>
      <c r="K2673" s="4" t="s">
        <v>22</v>
      </c>
      <c r="L2673" s="9">
        <v>4</v>
      </c>
      <c r="M2673" s="6">
        <v>50.96</v>
      </c>
      <c r="N2673" s="7">
        <v>0.1</v>
      </c>
      <c r="O2673" s="6">
        <v>22.14</v>
      </c>
      <c r="P2673" s="6">
        <f t="shared" si="164"/>
        <v>183.45600000000002</v>
      </c>
      <c r="Q2673" s="6">
        <f t="shared" si="165"/>
        <v>88.56</v>
      </c>
      <c r="R2673" s="6">
        <f t="shared" si="166"/>
        <v>94.896000000000015</v>
      </c>
      <c r="S2673" s="8">
        <f t="shared" si="167"/>
        <v>0.51726844583987441</v>
      </c>
      <c r="T2673" s="5">
        <f>YEAR(SalesDataTable[[#This Row],[Order Date]])</f>
        <v>2026</v>
      </c>
    </row>
    <row r="2674" spans="1:20" ht="15.6">
      <c r="A2674" s="2">
        <v>4266</v>
      </c>
      <c r="B2674" s="3">
        <v>46382</v>
      </c>
      <c r="C2674" s="13">
        <f>YEAR(SalesDataTable[[#This Row],[Order Date]])</f>
        <v>2026</v>
      </c>
      <c r="D2674" s="4" t="str">
        <f>"Q"&amp;ROUNDUP(MONTH(SalesDataTable[[#This Row],[Order Date]])/3,0)</f>
        <v>Q4</v>
      </c>
      <c r="E2674" s="4" t="str">
        <f>TEXT(SalesDataTable[[#This Row],[Order Date]],"MMM")</f>
        <v>Dec</v>
      </c>
      <c r="F2674" s="4" t="s">
        <v>6</v>
      </c>
      <c r="G2674" s="4" t="s">
        <v>7</v>
      </c>
      <c r="H2674" s="4" t="s">
        <v>2</v>
      </c>
      <c r="I2674" s="4" t="s">
        <v>13</v>
      </c>
      <c r="J2674" s="4" t="s">
        <v>4</v>
      </c>
      <c r="K2674" s="4" t="s">
        <v>26</v>
      </c>
      <c r="L2674" s="9">
        <v>4</v>
      </c>
      <c r="M2674" s="6">
        <v>40.19</v>
      </c>
      <c r="N2674" s="7">
        <v>0.15</v>
      </c>
      <c r="O2674" s="6">
        <v>16.55</v>
      </c>
      <c r="P2674" s="6">
        <f t="shared" si="164"/>
        <v>136.64599999999999</v>
      </c>
      <c r="Q2674" s="6">
        <f t="shared" si="165"/>
        <v>66.2</v>
      </c>
      <c r="R2674" s="6">
        <f t="shared" si="166"/>
        <v>70.445999999999984</v>
      </c>
      <c r="S2674" s="8">
        <f t="shared" si="167"/>
        <v>0.51553649576277383</v>
      </c>
      <c r="T2674" s="5">
        <f>YEAR(SalesDataTable[[#This Row],[Order Date]])</f>
        <v>2026</v>
      </c>
    </row>
    <row r="2675" spans="1:20" ht="15.6">
      <c r="A2675" s="2">
        <v>606</v>
      </c>
      <c r="B2675" s="3">
        <v>46383</v>
      </c>
      <c r="C2675" s="13">
        <f>YEAR(SalesDataTable[[#This Row],[Order Date]])</f>
        <v>2026</v>
      </c>
      <c r="D2675" s="4" t="str">
        <f>"Q"&amp;ROUNDUP(MONTH(SalesDataTable[[#This Row],[Order Date]])/3,0)</f>
        <v>Q4</v>
      </c>
      <c r="E2675" s="4" t="str">
        <f>TEXT(SalesDataTable[[#This Row],[Order Date]],"MMM")</f>
        <v>Dec</v>
      </c>
      <c r="F2675" s="4" t="s">
        <v>6</v>
      </c>
      <c r="G2675" s="4" t="s">
        <v>43</v>
      </c>
      <c r="H2675" s="4" t="s">
        <v>2</v>
      </c>
      <c r="I2675" s="4" t="s">
        <v>13</v>
      </c>
      <c r="J2675" s="4" t="s">
        <v>23</v>
      </c>
      <c r="K2675" s="4" t="s">
        <v>24</v>
      </c>
      <c r="L2675" s="9">
        <v>3</v>
      </c>
      <c r="M2675" s="6">
        <v>333.84</v>
      </c>
      <c r="N2675" s="7">
        <v>0</v>
      </c>
      <c r="O2675" s="6">
        <v>193.05</v>
      </c>
      <c r="P2675" s="6">
        <f t="shared" si="164"/>
        <v>1001.52</v>
      </c>
      <c r="Q2675" s="6">
        <f t="shared" si="165"/>
        <v>579.15000000000009</v>
      </c>
      <c r="R2675" s="6">
        <f t="shared" si="166"/>
        <v>422.36999999999989</v>
      </c>
      <c r="S2675" s="8">
        <f t="shared" si="167"/>
        <v>0.42172897196261672</v>
      </c>
      <c r="T2675" s="5">
        <f>YEAR(SalesDataTable[[#This Row],[Order Date]])</f>
        <v>2026</v>
      </c>
    </row>
    <row r="2676" spans="1:20" ht="15.6">
      <c r="A2676" s="2">
        <v>1166</v>
      </c>
      <c r="B2676" s="3">
        <v>46383</v>
      </c>
      <c r="C2676" s="13">
        <f>YEAR(SalesDataTable[[#This Row],[Order Date]])</f>
        <v>2026</v>
      </c>
      <c r="D2676" s="4" t="str">
        <f>"Q"&amp;ROUNDUP(MONTH(SalesDataTable[[#This Row],[Order Date]])/3,0)</f>
        <v>Q4</v>
      </c>
      <c r="E2676" s="4" t="str">
        <f>TEXT(SalesDataTable[[#This Row],[Order Date]],"MMM")</f>
        <v>Dec</v>
      </c>
      <c r="F2676" s="4" t="s">
        <v>11</v>
      </c>
      <c r="G2676" s="4" t="s">
        <v>52</v>
      </c>
      <c r="H2676" s="4" t="s">
        <v>28</v>
      </c>
      <c r="I2676" s="4" t="s">
        <v>3</v>
      </c>
      <c r="J2676" s="4" t="s">
        <v>23</v>
      </c>
      <c r="K2676" s="4" t="s">
        <v>29</v>
      </c>
      <c r="L2676" s="9">
        <v>2</v>
      </c>
      <c r="M2676" s="6">
        <v>198.94</v>
      </c>
      <c r="N2676" s="7">
        <v>0.15</v>
      </c>
      <c r="O2676" s="6">
        <v>102.32</v>
      </c>
      <c r="P2676" s="6">
        <f t="shared" si="164"/>
        <v>338.19799999999998</v>
      </c>
      <c r="Q2676" s="6">
        <f t="shared" si="165"/>
        <v>204.64</v>
      </c>
      <c r="R2676" s="6">
        <f t="shared" si="166"/>
        <v>133.55799999999999</v>
      </c>
      <c r="S2676" s="8">
        <f t="shared" si="167"/>
        <v>0.39491067362905752</v>
      </c>
      <c r="T2676" s="5">
        <f>YEAR(SalesDataTable[[#This Row],[Order Date]])</f>
        <v>2026</v>
      </c>
    </row>
    <row r="2677" spans="1:20" ht="15.6">
      <c r="A2677" s="2">
        <v>1913</v>
      </c>
      <c r="B2677" s="3">
        <v>46383</v>
      </c>
      <c r="C2677" s="13">
        <f>YEAR(SalesDataTable[[#This Row],[Order Date]])</f>
        <v>2026</v>
      </c>
      <c r="D2677" s="4" t="str">
        <f>"Q"&amp;ROUNDUP(MONTH(SalesDataTable[[#This Row],[Order Date]])/3,0)</f>
        <v>Q4</v>
      </c>
      <c r="E2677" s="4" t="str">
        <f>TEXT(SalesDataTable[[#This Row],[Order Date]],"MMM")</f>
        <v>Dec</v>
      </c>
      <c r="F2677" s="4" t="s">
        <v>11</v>
      </c>
      <c r="G2677" s="4" t="s">
        <v>25</v>
      </c>
      <c r="H2677" s="4" t="s">
        <v>28</v>
      </c>
      <c r="I2677" s="4" t="s">
        <v>13</v>
      </c>
      <c r="J2677" s="4" t="s">
        <v>34</v>
      </c>
      <c r="K2677" s="4" t="s">
        <v>42</v>
      </c>
      <c r="L2677" s="9">
        <v>3</v>
      </c>
      <c r="M2677" s="6">
        <v>35.979999999999997</v>
      </c>
      <c r="N2677" s="7">
        <v>0</v>
      </c>
      <c r="O2677" s="6">
        <v>13.6</v>
      </c>
      <c r="P2677" s="6">
        <f t="shared" si="164"/>
        <v>107.94</v>
      </c>
      <c r="Q2677" s="6">
        <f t="shared" si="165"/>
        <v>40.799999999999997</v>
      </c>
      <c r="R2677" s="6">
        <f t="shared" si="166"/>
        <v>67.14</v>
      </c>
      <c r="S2677" s="8">
        <f t="shared" si="167"/>
        <v>0.62201222901612008</v>
      </c>
      <c r="T2677" s="5">
        <f>YEAR(SalesDataTable[[#This Row],[Order Date]])</f>
        <v>2026</v>
      </c>
    </row>
    <row r="2678" spans="1:20" ht="15.6">
      <c r="A2678" s="2">
        <v>2402</v>
      </c>
      <c r="B2678" s="3">
        <v>46383</v>
      </c>
      <c r="C2678" s="13">
        <f>YEAR(SalesDataTable[[#This Row],[Order Date]])</f>
        <v>2026</v>
      </c>
      <c r="D2678" s="4" t="str">
        <f>"Q"&amp;ROUNDUP(MONTH(SalesDataTable[[#This Row],[Order Date]])/3,0)</f>
        <v>Q4</v>
      </c>
      <c r="E2678" s="4" t="str">
        <f>TEXT(SalesDataTable[[#This Row],[Order Date]],"MMM")</f>
        <v>Dec</v>
      </c>
      <c r="F2678" s="4" t="s">
        <v>6</v>
      </c>
      <c r="G2678" s="4" t="s">
        <v>49</v>
      </c>
      <c r="H2678" s="4" t="s">
        <v>28</v>
      </c>
      <c r="I2678" s="4" t="s">
        <v>13</v>
      </c>
      <c r="J2678" s="4" t="s">
        <v>14</v>
      </c>
      <c r="K2678" s="4" t="s">
        <v>44</v>
      </c>
      <c r="L2678" s="9">
        <v>6</v>
      </c>
      <c r="M2678" s="6">
        <v>133.4</v>
      </c>
      <c r="N2678" s="7">
        <v>0.1</v>
      </c>
      <c r="O2678" s="6">
        <v>66.3</v>
      </c>
      <c r="P2678" s="6">
        <f t="shared" si="164"/>
        <v>720.36000000000013</v>
      </c>
      <c r="Q2678" s="6">
        <f t="shared" si="165"/>
        <v>397.79999999999995</v>
      </c>
      <c r="R2678" s="6">
        <f t="shared" si="166"/>
        <v>322.56000000000017</v>
      </c>
      <c r="S2678" s="8">
        <f t="shared" si="167"/>
        <v>0.44777611194402817</v>
      </c>
      <c r="T2678" s="5">
        <f>YEAR(SalesDataTable[[#This Row],[Order Date]])</f>
        <v>2026</v>
      </c>
    </row>
    <row r="2679" spans="1:20" ht="15.6">
      <c r="A2679" s="2">
        <v>3192</v>
      </c>
      <c r="B2679" s="3">
        <v>46383</v>
      </c>
      <c r="C2679" s="13">
        <f>YEAR(SalesDataTable[[#This Row],[Order Date]])</f>
        <v>2026</v>
      </c>
      <c r="D2679" s="4" t="str">
        <f>"Q"&amp;ROUNDUP(MONTH(SalesDataTable[[#This Row],[Order Date]])/3,0)</f>
        <v>Q4</v>
      </c>
      <c r="E2679" s="4" t="str">
        <f>TEXT(SalesDataTable[[#This Row],[Order Date]],"MMM")</f>
        <v>Dec</v>
      </c>
      <c r="F2679" s="4" t="s">
        <v>20</v>
      </c>
      <c r="G2679" s="4" t="s">
        <v>31</v>
      </c>
      <c r="H2679" s="4" t="s">
        <v>2</v>
      </c>
      <c r="I2679" s="4" t="s">
        <v>3</v>
      </c>
      <c r="J2679" s="4" t="s">
        <v>9</v>
      </c>
      <c r="K2679" s="4" t="s">
        <v>10</v>
      </c>
      <c r="L2679" s="9">
        <v>2</v>
      </c>
      <c r="M2679" s="6">
        <v>93.45</v>
      </c>
      <c r="N2679" s="7">
        <v>0</v>
      </c>
      <c r="O2679" s="6">
        <v>45.75</v>
      </c>
      <c r="P2679" s="6">
        <f t="shared" si="164"/>
        <v>186.9</v>
      </c>
      <c r="Q2679" s="6">
        <f t="shared" si="165"/>
        <v>91.5</v>
      </c>
      <c r="R2679" s="6">
        <f t="shared" si="166"/>
        <v>95.4</v>
      </c>
      <c r="S2679" s="8">
        <f t="shared" si="167"/>
        <v>0.5104333868378812</v>
      </c>
      <c r="T2679" s="5">
        <f>YEAR(SalesDataTable[[#This Row],[Order Date]])</f>
        <v>2026</v>
      </c>
    </row>
    <row r="2680" spans="1:20" ht="15.6">
      <c r="A2680" s="2">
        <v>3721</v>
      </c>
      <c r="B2680" s="3">
        <v>46383</v>
      </c>
      <c r="C2680" s="13">
        <f>YEAR(SalesDataTable[[#This Row],[Order Date]])</f>
        <v>2026</v>
      </c>
      <c r="D2680" s="4" t="str">
        <f>"Q"&amp;ROUNDUP(MONTH(SalesDataTable[[#This Row],[Order Date]])/3,0)</f>
        <v>Q4</v>
      </c>
      <c r="E2680" s="4" t="str">
        <f>TEXT(SalesDataTable[[#This Row],[Order Date]],"MMM")</f>
        <v>Dec</v>
      </c>
      <c r="F2680" s="4" t="s">
        <v>11</v>
      </c>
      <c r="G2680" s="4" t="s">
        <v>25</v>
      </c>
      <c r="H2680" s="4" t="s">
        <v>28</v>
      </c>
      <c r="I2680" s="4" t="s">
        <v>13</v>
      </c>
      <c r="J2680" s="4" t="s">
        <v>34</v>
      </c>
      <c r="K2680" s="4" t="s">
        <v>45</v>
      </c>
      <c r="L2680" s="9">
        <v>1</v>
      </c>
      <c r="M2680" s="6">
        <v>49.79</v>
      </c>
      <c r="N2680" s="7">
        <v>0.2</v>
      </c>
      <c r="O2680" s="6">
        <v>21.87</v>
      </c>
      <c r="P2680" s="6">
        <f t="shared" si="164"/>
        <v>39.832000000000001</v>
      </c>
      <c r="Q2680" s="6">
        <f t="shared" si="165"/>
        <v>21.87</v>
      </c>
      <c r="R2680" s="6">
        <f t="shared" si="166"/>
        <v>17.962</v>
      </c>
      <c r="S2680" s="8">
        <f t="shared" si="167"/>
        <v>0.45094396465153641</v>
      </c>
      <c r="T2680" s="5">
        <f>YEAR(SalesDataTable[[#This Row],[Order Date]])</f>
        <v>2026</v>
      </c>
    </row>
    <row r="2681" spans="1:20" ht="15.6">
      <c r="A2681" s="2">
        <v>3882</v>
      </c>
      <c r="B2681" s="3">
        <v>46383</v>
      </c>
      <c r="C2681" s="13">
        <f>YEAR(SalesDataTable[[#This Row],[Order Date]])</f>
        <v>2026</v>
      </c>
      <c r="D2681" s="4" t="str">
        <f>"Q"&amp;ROUNDUP(MONTH(SalesDataTable[[#This Row],[Order Date]])/3,0)</f>
        <v>Q4</v>
      </c>
      <c r="E2681" s="4" t="str">
        <f>TEXT(SalesDataTable[[#This Row],[Order Date]],"MMM")</f>
        <v>Dec</v>
      </c>
      <c r="F2681" s="4" t="s">
        <v>20</v>
      </c>
      <c r="G2681" s="4" t="s">
        <v>33</v>
      </c>
      <c r="H2681" s="4" t="s">
        <v>28</v>
      </c>
      <c r="I2681" s="4" t="s">
        <v>3</v>
      </c>
      <c r="J2681" s="4" t="s">
        <v>9</v>
      </c>
      <c r="K2681" s="4" t="s">
        <v>46</v>
      </c>
      <c r="L2681" s="9">
        <v>3</v>
      </c>
      <c r="M2681" s="6">
        <v>70.430000000000007</v>
      </c>
      <c r="N2681" s="7">
        <v>0.1</v>
      </c>
      <c r="O2681" s="6">
        <v>32.869999999999997</v>
      </c>
      <c r="P2681" s="6">
        <f t="shared" si="164"/>
        <v>190.16100000000003</v>
      </c>
      <c r="Q2681" s="6">
        <f t="shared" si="165"/>
        <v>98.609999999999985</v>
      </c>
      <c r="R2681" s="6">
        <f t="shared" si="166"/>
        <v>91.551000000000045</v>
      </c>
      <c r="S2681" s="8">
        <f t="shared" si="167"/>
        <v>0.48143941186678674</v>
      </c>
      <c r="T2681" s="5">
        <f>YEAR(SalesDataTable[[#This Row],[Order Date]])</f>
        <v>2026</v>
      </c>
    </row>
    <row r="2682" spans="1:20" ht="15.6">
      <c r="A2682" s="2">
        <v>4945</v>
      </c>
      <c r="B2682" s="3">
        <v>46383</v>
      </c>
      <c r="C2682" s="13">
        <f>YEAR(SalesDataTable[[#This Row],[Order Date]])</f>
        <v>2026</v>
      </c>
      <c r="D2682" s="4" t="str">
        <f>"Q"&amp;ROUNDUP(MONTH(SalesDataTable[[#This Row],[Order Date]])/3,0)</f>
        <v>Q4</v>
      </c>
      <c r="E2682" s="4" t="str">
        <f>TEXT(SalesDataTable[[#This Row],[Order Date]],"MMM")</f>
        <v>Dec</v>
      </c>
      <c r="F2682" s="4" t="s">
        <v>11</v>
      </c>
      <c r="G2682" s="4" t="s">
        <v>12</v>
      </c>
      <c r="H2682" s="4" t="s">
        <v>2</v>
      </c>
      <c r="I2682" s="4" t="s">
        <v>16</v>
      </c>
      <c r="J2682" s="4" t="s">
        <v>23</v>
      </c>
      <c r="K2682" s="4" t="s">
        <v>40</v>
      </c>
      <c r="L2682" s="9">
        <v>2</v>
      </c>
      <c r="M2682" s="6">
        <v>82.04</v>
      </c>
      <c r="N2682" s="7">
        <v>0.1</v>
      </c>
      <c r="O2682" s="6">
        <v>38.880000000000003</v>
      </c>
      <c r="P2682" s="6">
        <f t="shared" si="164"/>
        <v>147.67200000000003</v>
      </c>
      <c r="Q2682" s="6">
        <f t="shared" si="165"/>
        <v>77.760000000000005</v>
      </c>
      <c r="R2682" s="6">
        <f t="shared" si="166"/>
        <v>69.91200000000002</v>
      </c>
      <c r="S2682" s="8">
        <f t="shared" si="167"/>
        <v>0.47342759629449055</v>
      </c>
      <c r="T2682" s="5">
        <f>YEAR(SalesDataTable[[#This Row],[Order Date]])</f>
        <v>2026</v>
      </c>
    </row>
    <row r="2683" spans="1:20" ht="15.6">
      <c r="A2683" s="2">
        <v>5084</v>
      </c>
      <c r="B2683" s="3">
        <v>46383</v>
      </c>
      <c r="C2683" s="13">
        <f>YEAR(SalesDataTable[[#This Row],[Order Date]])</f>
        <v>2026</v>
      </c>
      <c r="D2683" s="4" t="str">
        <f>"Q"&amp;ROUNDUP(MONTH(SalesDataTable[[#This Row],[Order Date]])/3,0)</f>
        <v>Q4</v>
      </c>
      <c r="E2683" s="4" t="str">
        <f>TEXT(SalesDataTable[[#This Row],[Order Date]],"MMM")</f>
        <v>Dec</v>
      </c>
      <c r="F2683" s="4" t="s">
        <v>6</v>
      </c>
      <c r="G2683" s="4" t="s">
        <v>41</v>
      </c>
      <c r="H2683" s="4" t="s">
        <v>28</v>
      </c>
      <c r="I2683" s="4" t="s">
        <v>3</v>
      </c>
      <c r="J2683" s="4" t="s">
        <v>14</v>
      </c>
      <c r="K2683" s="4" t="s">
        <v>15</v>
      </c>
      <c r="L2683" s="9">
        <v>1</v>
      </c>
      <c r="M2683" s="6">
        <v>35.409999999999997</v>
      </c>
      <c r="N2683" s="7">
        <v>0.2</v>
      </c>
      <c r="O2683" s="6">
        <v>13.54</v>
      </c>
      <c r="P2683" s="6">
        <f t="shared" si="164"/>
        <v>28.327999999999999</v>
      </c>
      <c r="Q2683" s="6">
        <f t="shared" si="165"/>
        <v>13.54</v>
      </c>
      <c r="R2683" s="6">
        <f t="shared" si="166"/>
        <v>14.788</v>
      </c>
      <c r="S2683" s="8">
        <f t="shared" si="167"/>
        <v>0.5220276757977973</v>
      </c>
      <c r="T2683" s="5">
        <f>YEAR(SalesDataTable[[#This Row],[Order Date]])</f>
        <v>2026</v>
      </c>
    </row>
    <row r="2684" spans="1:20" ht="15.6">
      <c r="A2684" s="2">
        <v>246</v>
      </c>
      <c r="B2684" s="3">
        <v>46384</v>
      </c>
      <c r="C2684" s="13">
        <f>YEAR(SalesDataTable[[#This Row],[Order Date]])</f>
        <v>2026</v>
      </c>
      <c r="D2684" s="4" t="str">
        <f>"Q"&amp;ROUNDUP(MONTH(SalesDataTable[[#This Row],[Order Date]])/3,0)</f>
        <v>Q4</v>
      </c>
      <c r="E2684" s="4" t="str">
        <f>TEXT(SalesDataTable[[#This Row],[Order Date]],"MMM")</f>
        <v>Dec</v>
      </c>
      <c r="F2684" s="4" t="s">
        <v>20</v>
      </c>
      <c r="G2684" s="4" t="s">
        <v>31</v>
      </c>
      <c r="H2684" s="4" t="s">
        <v>28</v>
      </c>
      <c r="I2684" s="4" t="s">
        <v>16</v>
      </c>
      <c r="J2684" s="4" t="s">
        <v>4</v>
      </c>
      <c r="K2684" s="4" t="s">
        <v>26</v>
      </c>
      <c r="L2684" s="9">
        <v>1</v>
      </c>
      <c r="M2684" s="6">
        <v>41.06</v>
      </c>
      <c r="N2684" s="7">
        <v>0.1</v>
      </c>
      <c r="O2684" s="6">
        <v>16.23</v>
      </c>
      <c r="P2684" s="6">
        <f t="shared" si="164"/>
        <v>36.954000000000001</v>
      </c>
      <c r="Q2684" s="6">
        <f t="shared" si="165"/>
        <v>16.23</v>
      </c>
      <c r="R2684" s="6">
        <f t="shared" si="166"/>
        <v>20.724</v>
      </c>
      <c r="S2684" s="8">
        <f t="shared" si="167"/>
        <v>0.5608053255398604</v>
      </c>
      <c r="T2684" s="5">
        <f>YEAR(SalesDataTable[[#This Row],[Order Date]])</f>
        <v>2026</v>
      </c>
    </row>
    <row r="2685" spans="1:20" ht="15.6">
      <c r="A2685" s="2">
        <v>537</v>
      </c>
      <c r="B2685" s="3">
        <v>46384</v>
      </c>
      <c r="C2685" s="13">
        <f>YEAR(SalesDataTable[[#This Row],[Order Date]])</f>
        <v>2026</v>
      </c>
      <c r="D2685" s="4" t="str">
        <f>"Q"&amp;ROUNDUP(MONTH(SalesDataTable[[#This Row],[Order Date]])/3,0)</f>
        <v>Q4</v>
      </c>
      <c r="E2685" s="4" t="str">
        <f>TEXT(SalesDataTable[[#This Row],[Order Date]],"MMM")</f>
        <v>Dec</v>
      </c>
      <c r="F2685" s="4" t="s">
        <v>20</v>
      </c>
      <c r="G2685" s="4" t="s">
        <v>33</v>
      </c>
      <c r="H2685" s="4" t="s">
        <v>8</v>
      </c>
      <c r="I2685" s="4" t="s">
        <v>16</v>
      </c>
      <c r="J2685" s="4" t="s">
        <v>9</v>
      </c>
      <c r="K2685" s="4" t="s">
        <v>10</v>
      </c>
      <c r="L2685" s="9">
        <v>12</v>
      </c>
      <c r="M2685" s="6">
        <v>90.29</v>
      </c>
      <c r="N2685" s="7">
        <v>0.1</v>
      </c>
      <c r="O2685" s="6">
        <v>45.76</v>
      </c>
      <c r="P2685" s="6">
        <f t="shared" si="164"/>
        <v>975.13200000000006</v>
      </c>
      <c r="Q2685" s="6">
        <f t="shared" si="165"/>
        <v>549.12</v>
      </c>
      <c r="R2685" s="6">
        <f t="shared" si="166"/>
        <v>426.01200000000006</v>
      </c>
      <c r="S2685" s="8">
        <f t="shared" si="167"/>
        <v>0.43687623829389255</v>
      </c>
      <c r="T2685" s="5">
        <f>YEAR(SalesDataTable[[#This Row],[Order Date]])</f>
        <v>2026</v>
      </c>
    </row>
    <row r="2686" spans="1:20" ht="15.6">
      <c r="A2686" s="2">
        <v>968</v>
      </c>
      <c r="B2686" s="3">
        <v>46384</v>
      </c>
      <c r="C2686" s="13">
        <f>YEAR(SalesDataTable[[#This Row],[Order Date]])</f>
        <v>2026</v>
      </c>
      <c r="D2686" s="4" t="str">
        <f>"Q"&amp;ROUNDUP(MONTH(SalesDataTable[[#This Row],[Order Date]])/3,0)</f>
        <v>Q4</v>
      </c>
      <c r="E2686" s="4" t="str">
        <f>TEXT(SalesDataTable[[#This Row],[Order Date]],"MMM")</f>
        <v>Dec</v>
      </c>
      <c r="F2686" s="4" t="s">
        <v>6</v>
      </c>
      <c r="G2686" s="4" t="s">
        <v>43</v>
      </c>
      <c r="H2686" s="4" t="s">
        <v>19</v>
      </c>
      <c r="I2686" s="4" t="s">
        <v>13</v>
      </c>
      <c r="J2686" s="4" t="s">
        <v>4</v>
      </c>
      <c r="K2686" s="4" t="s">
        <v>30</v>
      </c>
      <c r="L2686" s="9">
        <v>1</v>
      </c>
      <c r="M2686" s="6">
        <v>103.13</v>
      </c>
      <c r="N2686" s="7">
        <v>0.15</v>
      </c>
      <c r="O2686" s="6">
        <v>50.06</v>
      </c>
      <c r="P2686" s="6">
        <f t="shared" si="164"/>
        <v>87.660499999999999</v>
      </c>
      <c r="Q2686" s="6">
        <f t="shared" si="165"/>
        <v>50.06</v>
      </c>
      <c r="R2686" s="6">
        <f t="shared" si="166"/>
        <v>37.600499999999997</v>
      </c>
      <c r="S2686" s="8">
        <f t="shared" si="167"/>
        <v>0.42893321393329947</v>
      </c>
      <c r="T2686" s="5">
        <f>YEAR(SalesDataTable[[#This Row],[Order Date]])</f>
        <v>2026</v>
      </c>
    </row>
    <row r="2687" spans="1:20" ht="15.6">
      <c r="A2687" s="2">
        <v>1234</v>
      </c>
      <c r="B2687" s="3">
        <v>46384</v>
      </c>
      <c r="C2687" s="13">
        <f>YEAR(SalesDataTable[[#This Row],[Order Date]])</f>
        <v>2026</v>
      </c>
      <c r="D2687" s="4" t="str">
        <f>"Q"&amp;ROUNDUP(MONTH(SalesDataTable[[#This Row],[Order Date]])/3,0)</f>
        <v>Q4</v>
      </c>
      <c r="E2687" s="4" t="str">
        <f>TEXT(SalesDataTable[[#This Row],[Order Date]],"MMM")</f>
        <v>Dec</v>
      </c>
      <c r="F2687" s="4" t="s">
        <v>20</v>
      </c>
      <c r="G2687" s="4" t="s">
        <v>47</v>
      </c>
      <c r="H2687" s="4" t="s">
        <v>2</v>
      </c>
      <c r="I2687" s="4" t="s">
        <v>3</v>
      </c>
      <c r="J2687" s="4" t="s">
        <v>4</v>
      </c>
      <c r="K2687" s="4" t="s">
        <v>5</v>
      </c>
      <c r="L2687" s="9">
        <v>1</v>
      </c>
      <c r="M2687" s="6">
        <v>81.39</v>
      </c>
      <c r="N2687" s="7">
        <v>0.05</v>
      </c>
      <c r="O2687" s="6">
        <v>43.54</v>
      </c>
      <c r="P2687" s="6">
        <f t="shared" si="164"/>
        <v>77.320499999999996</v>
      </c>
      <c r="Q2687" s="6">
        <f t="shared" si="165"/>
        <v>43.54</v>
      </c>
      <c r="R2687" s="6">
        <f t="shared" si="166"/>
        <v>33.780499999999996</v>
      </c>
      <c r="S2687" s="8">
        <f t="shared" si="167"/>
        <v>0.43688931137279247</v>
      </c>
      <c r="T2687" s="5">
        <f>YEAR(SalesDataTable[[#This Row],[Order Date]])</f>
        <v>2026</v>
      </c>
    </row>
    <row r="2688" spans="1:20" ht="15.6">
      <c r="A2688" s="2">
        <v>2061</v>
      </c>
      <c r="B2688" s="3">
        <v>46384</v>
      </c>
      <c r="C2688" s="13">
        <f>YEAR(SalesDataTable[[#This Row],[Order Date]])</f>
        <v>2026</v>
      </c>
      <c r="D2688" s="4" t="str">
        <f>"Q"&amp;ROUNDUP(MONTH(SalesDataTable[[#This Row],[Order Date]])/3,0)</f>
        <v>Q4</v>
      </c>
      <c r="E2688" s="4" t="str">
        <f>TEXT(SalesDataTable[[#This Row],[Order Date]],"MMM")</f>
        <v>Dec</v>
      </c>
      <c r="F2688" s="4" t="s">
        <v>0</v>
      </c>
      <c r="G2688" s="4" t="s">
        <v>50</v>
      </c>
      <c r="H2688" s="4" t="s">
        <v>28</v>
      </c>
      <c r="I2688" s="4" t="s">
        <v>3</v>
      </c>
      <c r="J2688" s="4" t="s">
        <v>23</v>
      </c>
      <c r="K2688" s="4" t="s">
        <v>24</v>
      </c>
      <c r="L2688" s="9">
        <v>2</v>
      </c>
      <c r="M2688" s="6">
        <v>342.78</v>
      </c>
      <c r="N2688" s="7">
        <v>0</v>
      </c>
      <c r="O2688" s="6">
        <v>197.89</v>
      </c>
      <c r="P2688" s="6">
        <f t="shared" si="164"/>
        <v>685.56</v>
      </c>
      <c r="Q2688" s="6">
        <f t="shared" si="165"/>
        <v>395.78</v>
      </c>
      <c r="R2688" s="6">
        <f t="shared" si="166"/>
        <v>289.77999999999997</v>
      </c>
      <c r="S2688" s="8">
        <f t="shared" si="167"/>
        <v>0.4226909387945621</v>
      </c>
      <c r="T2688" s="5">
        <f>YEAR(SalesDataTable[[#This Row],[Order Date]])</f>
        <v>2026</v>
      </c>
    </row>
    <row r="2689" spans="1:20" ht="15.6">
      <c r="A2689" s="2">
        <v>2219</v>
      </c>
      <c r="B2689" s="3">
        <v>46384</v>
      </c>
      <c r="C2689" s="13">
        <f>YEAR(SalesDataTable[[#This Row],[Order Date]])</f>
        <v>2026</v>
      </c>
      <c r="D2689" s="4" t="str">
        <f>"Q"&amp;ROUNDUP(MONTH(SalesDataTable[[#This Row],[Order Date]])/3,0)</f>
        <v>Q4</v>
      </c>
      <c r="E2689" s="4" t="str">
        <f>TEXT(SalesDataTable[[#This Row],[Order Date]],"MMM")</f>
        <v>Dec</v>
      </c>
      <c r="F2689" s="4" t="s">
        <v>6</v>
      </c>
      <c r="G2689" s="4" t="s">
        <v>49</v>
      </c>
      <c r="H2689" s="4" t="s">
        <v>2</v>
      </c>
      <c r="I2689" s="4" t="s">
        <v>3</v>
      </c>
      <c r="J2689" s="4" t="s">
        <v>9</v>
      </c>
      <c r="K2689" s="4" t="s">
        <v>17</v>
      </c>
      <c r="L2689" s="9">
        <v>1</v>
      </c>
      <c r="M2689" s="6">
        <v>147</v>
      </c>
      <c r="N2689" s="7">
        <v>0.15</v>
      </c>
      <c r="O2689" s="6">
        <v>79.58</v>
      </c>
      <c r="P2689" s="6">
        <f t="shared" si="164"/>
        <v>124.95</v>
      </c>
      <c r="Q2689" s="6">
        <f t="shared" si="165"/>
        <v>79.58</v>
      </c>
      <c r="R2689" s="6">
        <f t="shared" si="166"/>
        <v>45.370000000000005</v>
      </c>
      <c r="S2689" s="8">
        <f t="shared" si="167"/>
        <v>0.36310524209683875</v>
      </c>
      <c r="T2689" s="5">
        <f>YEAR(SalesDataTable[[#This Row],[Order Date]])</f>
        <v>2026</v>
      </c>
    </row>
    <row r="2690" spans="1:20" ht="15.6">
      <c r="A2690" s="2">
        <v>2651</v>
      </c>
      <c r="B2690" s="3">
        <v>46384</v>
      </c>
      <c r="C2690" s="13">
        <f>YEAR(SalesDataTable[[#This Row],[Order Date]])</f>
        <v>2026</v>
      </c>
      <c r="D2690" s="4" t="str">
        <f>"Q"&amp;ROUNDUP(MONTH(SalesDataTable[[#This Row],[Order Date]])/3,0)</f>
        <v>Q4</v>
      </c>
      <c r="E2690" s="4" t="str">
        <f>TEXT(SalesDataTable[[#This Row],[Order Date]],"MMM")</f>
        <v>Dec</v>
      </c>
      <c r="F2690" s="4" t="s">
        <v>0</v>
      </c>
      <c r="G2690" s="4" t="s">
        <v>50</v>
      </c>
      <c r="H2690" s="4" t="s">
        <v>2</v>
      </c>
      <c r="I2690" s="4" t="s">
        <v>13</v>
      </c>
      <c r="J2690" s="4" t="s">
        <v>14</v>
      </c>
      <c r="K2690" s="4" t="s">
        <v>32</v>
      </c>
      <c r="L2690" s="9">
        <v>1</v>
      </c>
      <c r="M2690" s="6">
        <v>45.69</v>
      </c>
      <c r="N2690" s="7">
        <v>0.2</v>
      </c>
      <c r="O2690" s="6">
        <v>18.829999999999998</v>
      </c>
      <c r="P2690" s="6">
        <f t="shared" ref="P2690:P2708" si="168">L2690*M2690*(1-N2690)</f>
        <v>36.552</v>
      </c>
      <c r="Q2690" s="6">
        <f t="shared" ref="Q2690:Q2708" si="169">L2690*O2690</f>
        <v>18.829999999999998</v>
      </c>
      <c r="R2690" s="6">
        <f t="shared" ref="R2690:R2708" si="170">P2690-Q2690</f>
        <v>17.722000000000001</v>
      </c>
      <c r="S2690" s="8">
        <f t="shared" ref="S2690:S2708" si="171">IFERROR(R2690/P2690,0)</f>
        <v>0.48484351061501429</v>
      </c>
      <c r="T2690" s="5">
        <f>YEAR(SalesDataTable[[#This Row],[Order Date]])</f>
        <v>2026</v>
      </c>
    </row>
    <row r="2691" spans="1:20" ht="15.6">
      <c r="A2691" s="2">
        <v>3173</v>
      </c>
      <c r="B2691" s="3">
        <v>46384</v>
      </c>
      <c r="C2691" s="13">
        <f>YEAR(SalesDataTable[[#This Row],[Order Date]])</f>
        <v>2026</v>
      </c>
      <c r="D2691" s="4" t="str">
        <f>"Q"&amp;ROUNDUP(MONTH(SalesDataTable[[#This Row],[Order Date]])/3,0)</f>
        <v>Q4</v>
      </c>
      <c r="E2691" s="4" t="str">
        <f>TEXT(SalesDataTable[[#This Row],[Order Date]],"MMM")</f>
        <v>Dec</v>
      </c>
      <c r="F2691" s="4" t="s">
        <v>6</v>
      </c>
      <c r="G2691" s="4" t="s">
        <v>43</v>
      </c>
      <c r="H2691" s="4" t="s">
        <v>28</v>
      </c>
      <c r="I2691" s="4" t="s">
        <v>3</v>
      </c>
      <c r="J2691" s="4" t="s">
        <v>4</v>
      </c>
      <c r="K2691" s="4" t="s">
        <v>26</v>
      </c>
      <c r="L2691" s="9">
        <v>1</v>
      </c>
      <c r="M2691" s="6">
        <v>39.69</v>
      </c>
      <c r="N2691" s="7">
        <v>0</v>
      </c>
      <c r="O2691" s="6">
        <v>17.09</v>
      </c>
      <c r="P2691" s="6">
        <f t="shared" si="168"/>
        <v>39.69</v>
      </c>
      <c r="Q2691" s="6">
        <f t="shared" si="169"/>
        <v>17.09</v>
      </c>
      <c r="R2691" s="6">
        <f t="shared" si="170"/>
        <v>22.599999999999998</v>
      </c>
      <c r="S2691" s="8">
        <f t="shared" si="171"/>
        <v>0.56941295036533135</v>
      </c>
      <c r="T2691" s="5">
        <f>YEAR(SalesDataTable[[#This Row],[Order Date]])</f>
        <v>2026</v>
      </c>
    </row>
    <row r="2692" spans="1:20" ht="15.6">
      <c r="A2692" s="2">
        <v>3409</v>
      </c>
      <c r="B2692" s="3">
        <v>46384</v>
      </c>
      <c r="C2692" s="13">
        <f>YEAR(SalesDataTable[[#This Row],[Order Date]])</f>
        <v>2026</v>
      </c>
      <c r="D2692" s="4" t="str">
        <f>"Q"&amp;ROUNDUP(MONTH(SalesDataTable[[#This Row],[Order Date]])/3,0)</f>
        <v>Q4</v>
      </c>
      <c r="E2692" s="4" t="str">
        <f>TEXT(SalesDataTable[[#This Row],[Order Date]],"MMM")</f>
        <v>Dec</v>
      </c>
      <c r="F2692" s="4" t="s">
        <v>20</v>
      </c>
      <c r="G2692" s="4" t="s">
        <v>21</v>
      </c>
      <c r="H2692" s="4" t="s">
        <v>2</v>
      </c>
      <c r="I2692" s="4" t="s">
        <v>13</v>
      </c>
      <c r="J2692" s="4" t="s">
        <v>23</v>
      </c>
      <c r="K2692" s="4" t="s">
        <v>51</v>
      </c>
      <c r="L2692" s="9">
        <v>5</v>
      </c>
      <c r="M2692" s="6">
        <v>122.42</v>
      </c>
      <c r="N2692" s="7">
        <v>0</v>
      </c>
      <c r="O2692" s="6">
        <v>60.8</v>
      </c>
      <c r="P2692" s="6">
        <f t="shared" si="168"/>
        <v>612.1</v>
      </c>
      <c r="Q2692" s="6">
        <f t="shared" si="169"/>
        <v>304</v>
      </c>
      <c r="R2692" s="6">
        <f t="shared" si="170"/>
        <v>308.10000000000002</v>
      </c>
      <c r="S2692" s="8">
        <f t="shared" si="171"/>
        <v>0.50334912595981052</v>
      </c>
      <c r="T2692" s="5">
        <f>YEAR(SalesDataTable[[#This Row],[Order Date]])</f>
        <v>2026</v>
      </c>
    </row>
    <row r="2693" spans="1:20" ht="15.6">
      <c r="A2693" s="2">
        <v>3535</v>
      </c>
      <c r="B2693" s="3">
        <v>46384</v>
      </c>
      <c r="C2693" s="13">
        <f>YEAR(SalesDataTable[[#This Row],[Order Date]])</f>
        <v>2026</v>
      </c>
      <c r="D2693" s="4" t="str">
        <f>"Q"&amp;ROUNDUP(MONTH(SalesDataTable[[#This Row],[Order Date]])/3,0)</f>
        <v>Q4</v>
      </c>
      <c r="E2693" s="4" t="str">
        <f>TEXT(SalesDataTable[[#This Row],[Order Date]],"MMM")</f>
        <v>Dec</v>
      </c>
      <c r="F2693" s="4" t="s">
        <v>6</v>
      </c>
      <c r="G2693" s="4" t="s">
        <v>27</v>
      </c>
      <c r="H2693" s="4" t="s">
        <v>19</v>
      </c>
      <c r="I2693" s="4" t="s">
        <v>13</v>
      </c>
      <c r="J2693" s="4" t="s">
        <v>14</v>
      </c>
      <c r="K2693" s="4" t="s">
        <v>15</v>
      </c>
      <c r="L2693" s="9">
        <v>1</v>
      </c>
      <c r="M2693" s="6">
        <v>37.03</v>
      </c>
      <c r="N2693" s="7">
        <v>0.15</v>
      </c>
      <c r="O2693" s="6">
        <v>13.53</v>
      </c>
      <c r="P2693" s="6">
        <f t="shared" si="168"/>
        <v>31.4755</v>
      </c>
      <c r="Q2693" s="6">
        <f t="shared" si="169"/>
        <v>13.53</v>
      </c>
      <c r="R2693" s="6">
        <f t="shared" si="170"/>
        <v>17.945500000000003</v>
      </c>
      <c r="S2693" s="8">
        <f t="shared" si="171"/>
        <v>0.57014185636447401</v>
      </c>
      <c r="T2693" s="5">
        <f>YEAR(SalesDataTable[[#This Row],[Order Date]])</f>
        <v>2026</v>
      </c>
    </row>
    <row r="2694" spans="1:20" ht="15.6">
      <c r="A2694" s="2">
        <v>5134</v>
      </c>
      <c r="B2694" s="3">
        <v>46384</v>
      </c>
      <c r="C2694" s="13">
        <f>YEAR(SalesDataTable[[#This Row],[Order Date]])</f>
        <v>2026</v>
      </c>
      <c r="D2694" s="4" t="str">
        <f>"Q"&amp;ROUNDUP(MONTH(SalesDataTable[[#This Row],[Order Date]])/3,0)</f>
        <v>Q4</v>
      </c>
      <c r="E2694" s="4" t="str">
        <f>TEXT(SalesDataTable[[#This Row],[Order Date]],"MMM")</f>
        <v>Dec</v>
      </c>
      <c r="F2694" s="4" t="s">
        <v>6</v>
      </c>
      <c r="G2694" s="4" t="s">
        <v>49</v>
      </c>
      <c r="H2694" s="4" t="s">
        <v>19</v>
      </c>
      <c r="I2694" s="4" t="s">
        <v>3</v>
      </c>
      <c r="J2694" s="4" t="s">
        <v>9</v>
      </c>
      <c r="K2694" s="4" t="s">
        <v>10</v>
      </c>
      <c r="L2694" s="9">
        <v>1</v>
      </c>
      <c r="M2694" s="6">
        <v>90.99</v>
      </c>
      <c r="N2694" s="7">
        <v>0.05</v>
      </c>
      <c r="O2694" s="6">
        <v>44.78</v>
      </c>
      <c r="P2694" s="6">
        <f t="shared" si="168"/>
        <v>86.440499999999986</v>
      </c>
      <c r="Q2694" s="6">
        <f t="shared" si="169"/>
        <v>44.78</v>
      </c>
      <c r="R2694" s="6">
        <f t="shared" si="170"/>
        <v>41.660499999999985</v>
      </c>
      <c r="S2694" s="8">
        <f t="shared" si="171"/>
        <v>0.48195579618350187</v>
      </c>
      <c r="T2694" s="5">
        <f>YEAR(SalesDataTable[[#This Row],[Order Date]])</f>
        <v>2026</v>
      </c>
    </row>
    <row r="2695" spans="1:20" ht="15.6">
      <c r="A2695" s="2">
        <v>2011</v>
      </c>
      <c r="B2695" s="3">
        <v>46385</v>
      </c>
      <c r="C2695" s="13">
        <f>YEAR(SalesDataTable[[#This Row],[Order Date]])</f>
        <v>2026</v>
      </c>
      <c r="D2695" s="4" t="str">
        <f>"Q"&amp;ROUNDUP(MONTH(SalesDataTable[[#This Row],[Order Date]])/3,0)</f>
        <v>Q4</v>
      </c>
      <c r="E2695" s="4" t="str">
        <f>TEXT(SalesDataTable[[#This Row],[Order Date]],"MMM")</f>
        <v>Dec</v>
      </c>
      <c r="F2695" s="4" t="s">
        <v>6</v>
      </c>
      <c r="G2695" s="4" t="s">
        <v>41</v>
      </c>
      <c r="H2695" s="4" t="s">
        <v>2</v>
      </c>
      <c r="I2695" s="4" t="s">
        <v>3</v>
      </c>
      <c r="J2695" s="4" t="s">
        <v>9</v>
      </c>
      <c r="K2695" s="4" t="s">
        <v>10</v>
      </c>
      <c r="L2695" s="9">
        <v>1</v>
      </c>
      <c r="M2695" s="6">
        <v>90.81</v>
      </c>
      <c r="N2695" s="7">
        <v>0.1</v>
      </c>
      <c r="O2695" s="6">
        <v>46.53</v>
      </c>
      <c r="P2695" s="6">
        <f t="shared" si="168"/>
        <v>81.728999999999999</v>
      </c>
      <c r="Q2695" s="6">
        <f t="shared" si="169"/>
        <v>46.53</v>
      </c>
      <c r="R2695" s="6">
        <f t="shared" si="170"/>
        <v>35.198999999999998</v>
      </c>
      <c r="S2695" s="8">
        <f t="shared" si="171"/>
        <v>0.43067944059024332</v>
      </c>
      <c r="T2695" s="5">
        <f>YEAR(SalesDataTable[[#This Row],[Order Date]])</f>
        <v>2026</v>
      </c>
    </row>
    <row r="2696" spans="1:20" ht="15.6">
      <c r="A2696" s="2">
        <v>2477</v>
      </c>
      <c r="B2696" s="3">
        <v>46385</v>
      </c>
      <c r="C2696" s="13">
        <f>YEAR(SalesDataTable[[#This Row],[Order Date]])</f>
        <v>2026</v>
      </c>
      <c r="D2696" s="4" t="str">
        <f>"Q"&amp;ROUNDUP(MONTH(SalesDataTable[[#This Row],[Order Date]])/3,0)</f>
        <v>Q4</v>
      </c>
      <c r="E2696" s="4" t="str">
        <f>TEXT(SalesDataTable[[#This Row],[Order Date]],"MMM")</f>
        <v>Dec</v>
      </c>
      <c r="F2696" s="4" t="s">
        <v>0</v>
      </c>
      <c r="G2696" s="4" t="s">
        <v>50</v>
      </c>
      <c r="H2696" s="4" t="s">
        <v>19</v>
      </c>
      <c r="I2696" s="4" t="s">
        <v>13</v>
      </c>
      <c r="J2696" s="4" t="s">
        <v>4</v>
      </c>
      <c r="K2696" s="4" t="s">
        <v>26</v>
      </c>
      <c r="L2696" s="9">
        <v>1</v>
      </c>
      <c r="M2696" s="6">
        <v>41.28</v>
      </c>
      <c r="N2696" s="7">
        <v>0.15</v>
      </c>
      <c r="O2696" s="6">
        <v>16.41</v>
      </c>
      <c r="P2696" s="6">
        <f t="shared" si="168"/>
        <v>35.088000000000001</v>
      </c>
      <c r="Q2696" s="6">
        <f t="shared" si="169"/>
        <v>16.41</v>
      </c>
      <c r="R2696" s="6">
        <f t="shared" si="170"/>
        <v>18.678000000000001</v>
      </c>
      <c r="S2696" s="8">
        <f t="shared" si="171"/>
        <v>0.53231874145006841</v>
      </c>
      <c r="T2696" s="5">
        <f>YEAR(SalesDataTable[[#This Row],[Order Date]])</f>
        <v>2026</v>
      </c>
    </row>
    <row r="2697" spans="1:20" ht="15.6">
      <c r="A2697" s="2">
        <v>2745</v>
      </c>
      <c r="B2697" s="3">
        <v>46385</v>
      </c>
      <c r="C2697" s="13">
        <f>YEAR(SalesDataTable[[#This Row],[Order Date]])</f>
        <v>2026</v>
      </c>
      <c r="D2697" s="4" t="str">
        <f>"Q"&amp;ROUNDUP(MONTH(SalesDataTable[[#This Row],[Order Date]])/3,0)</f>
        <v>Q4</v>
      </c>
      <c r="E2697" s="4" t="str">
        <f>TEXT(SalesDataTable[[#This Row],[Order Date]],"MMM")</f>
        <v>Dec</v>
      </c>
      <c r="F2697" s="4" t="s">
        <v>20</v>
      </c>
      <c r="G2697" s="4" t="s">
        <v>47</v>
      </c>
      <c r="H2697" s="4" t="s">
        <v>28</v>
      </c>
      <c r="I2697" s="4" t="s">
        <v>16</v>
      </c>
      <c r="J2697" s="4" t="s">
        <v>14</v>
      </c>
      <c r="K2697" s="4" t="s">
        <v>32</v>
      </c>
      <c r="L2697" s="9">
        <v>1</v>
      </c>
      <c r="M2697" s="6">
        <v>46.07</v>
      </c>
      <c r="N2697" s="7">
        <v>0</v>
      </c>
      <c r="O2697" s="6">
        <v>18.420000000000002</v>
      </c>
      <c r="P2697" s="6">
        <f t="shared" si="168"/>
        <v>46.07</v>
      </c>
      <c r="Q2697" s="6">
        <f t="shared" si="169"/>
        <v>18.420000000000002</v>
      </c>
      <c r="R2697" s="6">
        <f t="shared" si="170"/>
        <v>27.65</v>
      </c>
      <c r="S2697" s="8">
        <f t="shared" si="171"/>
        <v>0.60017364879531143</v>
      </c>
      <c r="T2697" s="5">
        <f>YEAR(SalesDataTable[[#This Row],[Order Date]])</f>
        <v>2026</v>
      </c>
    </row>
    <row r="2698" spans="1:20" ht="15.6">
      <c r="A2698" s="2">
        <v>4427</v>
      </c>
      <c r="B2698" s="3">
        <v>46385</v>
      </c>
      <c r="C2698" s="13">
        <f>YEAR(SalesDataTable[[#This Row],[Order Date]])</f>
        <v>2026</v>
      </c>
      <c r="D2698" s="4" t="str">
        <f>"Q"&amp;ROUNDUP(MONTH(SalesDataTable[[#This Row],[Order Date]])/3,0)</f>
        <v>Q4</v>
      </c>
      <c r="E2698" s="4" t="str">
        <f>TEXT(SalesDataTable[[#This Row],[Order Date]],"MMM")</f>
        <v>Dec</v>
      </c>
      <c r="F2698" s="4" t="s">
        <v>6</v>
      </c>
      <c r="G2698" s="4" t="s">
        <v>43</v>
      </c>
      <c r="H2698" s="4" t="s">
        <v>19</v>
      </c>
      <c r="I2698" s="4" t="s">
        <v>16</v>
      </c>
      <c r="J2698" s="4" t="s">
        <v>9</v>
      </c>
      <c r="K2698" s="4" t="s">
        <v>17</v>
      </c>
      <c r="L2698" s="9">
        <v>1</v>
      </c>
      <c r="M2698" s="6">
        <v>147.29</v>
      </c>
      <c r="N2698" s="7">
        <v>0.1</v>
      </c>
      <c r="O2698" s="6">
        <v>78.2</v>
      </c>
      <c r="P2698" s="6">
        <f t="shared" si="168"/>
        <v>132.56100000000001</v>
      </c>
      <c r="Q2698" s="6">
        <f t="shared" si="169"/>
        <v>78.2</v>
      </c>
      <c r="R2698" s="6">
        <f t="shared" si="170"/>
        <v>54.361000000000004</v>
      </c>
      <c r="S2698" s="8">
        <f t="shared" si="171"/>
        <v>0.4100829052285363</v>
      </c>
      <c r="T2698" s="5">
        <f>YEAR(SalesDataTable[[#This Row],[Order Date]])</f>
        <v>2026</v>
      </c>
    </row>
    <row r="2699" spans="1:20" ht="15.6">
      <c r="A2699" s="2">
        <v>377</v>
      </c>
      <c r="B2699" s="3">
        <v>46386</v>
      </c>
      <c r="C2699" s="13">
        <f>YEAR(SalesDataTable[[#This Row],[Order Date]])</f>
        <v>2026</v>
      </c>
      <c r="D2699" s="4" t="str">
        <f>"Q"&amp;ROUNDUP(MONTH(SalesDataTable[[#This Row],[Order Date]])/3,0)</f>
        <v>Q4</v>
      </c>
      <c r="E2699" s="4" t="str">
        <f>TEXT(SalesDataTable[[#This Row],[Order Date]],"MMM")</f>
        <v>Dec</v>
      </c>
      <c r="F2699" s="4" t="s">
        <v>20</v>
      </c>
      <c r="G2699" s="4" t="s">
        <v>47</v>
      </c>
      <c r="H2699" s="4" t="s">
        <v>2</v>
      </c>
      <c r="I2699" s="4" t="s">
        <v>13</v>
      </c>
      <c r="J2699" s="4" t="s">
        <v>4</v>
      </c>
      <c r="K2699" s="4" t="s">
        <v>26</v>
      </c>
      <c r="L2699" s="9">
        <v>1</v>
      </c>
      <c r="M2699" s="6">
        <v>40.82</v>
      </c>
      <c r="N2699" s="7">
        <v>0.1</v>
      </c>
      <c r="O2699" s="6">
        <v>17.2</v>
      </c>
      <c r="P2699" s="6">
        <f t="shared" si="168"/>
        <v>36.738</v>
      </c>
      <c r="Q2699" s="6">
        <f t="shared" si="169"/>
        <v>17.2</v>
      </c>
      <c r="R2699" s="6">
        <f t="shared" si="170"/>
        <v>19.538</v>
      </c>
      <c r="S2699" s="8">
        <f t="shared" si="171"/>
        <v>0.53181991398551909</v>
      </c>
      <c r="T2699" s="5">
        <f>YEAR(SalesDataTable[[#This Row],[Order Date]])</f>
        <v>2026</v>
      </c>
    </row>
    <row r="2700" spans="1:20" ht="15.6">
      <c r="A2700" s="2">
        <v>1530</v>
      </c>
      <c r="B2700" s="3">
        <v>46386</v>
      </c>
      <c r="C2700" s="13">
        <f>YEAR(SalesDataTable[[#This Row],[Order Date]])</f>
        <v>2026</v>
      </c>
      <c r="D2700" s="4" t="str">
        <f>"Q"&amp;ROUNDUP(MONTH(SalesDataTable[[#This Row],[Order Date]])/3,0)</f>
        <v>Q4</v>
      </c>
      <c r="E2700" s="4" t="str">
        <f>TEXT(SalesDataTable[[#This Row],[Order Date]],"MMM")</f>
        <v>Dec</v>
      </c>
      <c r="F2700" s="4" t="s">
        <v>20</v>
      </c>
      <c r="G2700" s="4" t="s">
        <v>31</v>
      </c>
      <c r="H2700" s="4" t="s">
        <v>2</v>
      </c>
      <c r="I2700" s="4" t="s">
        <v>13</v>
      </c>
      <c r="J2700" s="4" t="s">
        <v>34</v>
      </c>
      <c r="K2700" s="4" t="s">
        <v>45</v>
      </c>
      <c r="L2700" s="9">
        <v>3</v>
      </c>
      <c r="M2700" s="6">
        <v>50.72</v>
      </c>
      <c r="N2700" s="7">
        <v>0</v>
      </c>
      <c r="O2700" s="6">
        <v>22.3</v>
      </c>
      <c r="P2700" s="6">
        <f t="shared" si="168"/>
        <v>152.16</v>
      </c>
      <c r="Q2700" s="6">
        <f t="shared" si="169"/>
        <v>66.900000000000006</v>
      </c>
      <c r="R2700" s="6">
        <f t="shared" si="170"/>
        <v>85.259999999999991</v>
      </c>
      <c r="S2700" s="8">
        <f t="shared" si="171"/>
        <v>0.56033123028391163</v>
      </c>
      <c r="T2700" s="5">
        <f>YEAR(SalesDataTable[[#This Row],[Order Date]])</f>
        <v>2026</v>
      </c>
    </row>
    <row r="2701" spans="1:20" ht="15.6">
      <c r="A2701" s="2">
        <v>2135</v>
      </c>
      <c r="B2701" s="3">
        <v>46386</v>
      </c>
      <c r="C2701" s="13">
        <f>YEAR(SalesDataTable[[#This Row],[Order Date]])</f>
        <v>2026</v>
      </c>
      <c r="D2701" s="4" t="str">
        <f>"Q"&amp;ROUNDUP(MONTH(SalesDataTable[[#This Row],[Order Date]])/3,0)</f>
        <v>Q4</v>
      </c>
      <c r="E2701" s="4" t="str">
        <f>TEXT(SalesDataTable[[#This Row],[Order Date]],"MMM")</f>
        <v>Dec</v>
      </c>
      <c r="F2701" s="4" t="s">
        <v>6</v>
      </c>
      <c r="G2701" s="4" t="s">
        <v>43</v>
      </c>
      <c r="H2701" s="4" t="s">
        <v>28</v>
      </c>
      <c r="I2701" s="4" t="s">
        <v>16</v>
      </c>
      <c r="J2701" s="4" t="s">
        <v>23</v>
      </c>
      <c r="K2701" s="4" t="s">
        <v>29</v>
      </c>
      <c r="L2701" s="9">
        <v>3</v>
      </c>
      <c r="M2701" s="6">
        <v>194.7</v>
      </c>
      <c r="N2701" s="7">
        <v>0.1</v>
      </c>
      <c r="O2701" s="6">
        <v>102.62</v>
      </c>
      <c r="P2701" s="6">
        <f t="shared" si="168"/>
        <v>525.68999999999994</v>
      </c>
      <c r="Q2701" s="6">
        <f t="shared" si="169"/>
        <v>307.86</v>
      </c>
      <c r="R2701" s="6">
        <f t="shared" si="170"/>
        <v>217.82999999999993</v>
      </c>
      <c r="S2701" s="8">
        <f t="shared" si="171"/>
        <v>0.41436968555612613</v>
      </c>
      <c r="T2701" s="5">
        <f>YEAR(SalesDataTable[[#This Row],[Order Date]])</f>
        <v>2026</v>
      </c>
    </row>
    <row r="2702" spans="1:20" ht="15.6">
      <c r="A2702" s="2">
        <v>2916</v>
      </c>
      <c r="B2702" s="3">
        <v>46386</v>
      </c>
      <c r="C2702" s="13">
        <f>YEAR(SalesDataTable[[#This Row],[Order Date]])</f>
        <v>2026</v>
      </c>
      <c r="D2702" s="4" t="str">
        <f>"Q"&amp;ROUNDUP(MONTH(SalesDataTable[[#This Row],[Order Date]])/3,0)</f>
        <v>Q4</v>
      </c>
      <c r="E2702" s="4" t="str">
        <f>TEXT(SalesDataTable[[#This Row],[Order Date]],"MMM")</f>
        <v>Dec</v>
      </c>
      <c r="F2702" s="4" t="s">
        <v>6</v>
      </c>
      <c r="G2702" s="4" t="s">
        <v>27</v>
      </c>
      <c r="H2702" s="4" t="s">
        <v>19</v>
      </c>
      <c r="I2702" s="4" t="s">
        <v>13</v>
      </c>
      <c r="J2702" s="4" t="s">
        <v>14</v>
      </c>
      <c r="K2702" s="4" t="s">
        <v>15</v>
      </c>
      <c r="L2702" s="9">
        <v>1</v>
      </c>
      <c r="M2702" s="6">
        <v>36.64</v>
      </c>
      <c r="N2702" s="7">
        <v>0.05</v>
      </c>
      <c r="O2702" s="6">
        <v>13.59</v>
      </c>
      <c r="P2702" s="6">
        <f t="shared" si="168"/>
        <v>34.808</v>
      </c>
      <c r="Q2702" s="6">
        <f t="shared" si="169"/>
        <v>13.59</v>
      </c>
      <c r="R2702" s="6">
        <f t="shared" si="170"/>
        <v>21.218</v>
      </c>
      <c r="S2702" s="8">
        <f t="shared" si="171"/>
        <v>0.60957251206619167</v>
      </c>
      <c r="T2702" s="5">
        <f>YEAR(SalesDataTable[[#This Row],[Order Date]])</f>
        <v>2026</v>
      </c>
    </row>
    <row r="2703" spans="1:20" ht="15.6">
      <c r="A2703" s="2">
        <v>3449</v>
      </c>
      <c r="B2703" s="3">
        <v>46386</v>
      </c>
      <c r="C2703" s="13">
        <f>YEAR(SalesDataTable[[#This Row],[Order Date]])</f>
        <v>2026</v>
      </c>
      <c r="D2703" s="4" t="str">
        <f>"Q"&amp;ROUNDUP(MONTH(SalesDataTable[[#This Row],[Order Date]])/3,0)</f>
        <v>Q4</v>
      </c>
      <c r="E2703" s="4" t="str">
        <f>TEXT(SalesDataTable[[#This Row],[Order Date]],"MMM")</f>
        <v>Dec</v>
      </c>
      <c r="F2703" s="4" t="s">
        <v>11</v>
      </c>
      <c r="G2703" s="4" t="s">
        <v>39</v>
      </c>
      <c r="H2703" s="4" t="s">
        <v>28</v>
      </c>
      <c r="I2703" s="4" t="s">
        <v>3</v>
      </c>
      <c r="J2703" s="4" t="s">
        <v>23</v>
      </c>
      <c r="K2703" s="4" t="s">
        <v>29</v>
      </c>
      <c r="L2703" s="9">
        <v>6</v>
      </c>
      <c r="M2703" s="6">
        <v>192.9</v>
      </c>
      <c r="N2703" s="7">
        <v>0.2</v>
      </c>
      <c r="O2703" s="6">
        <v>106.89</v>
      </c>
      <c r="P2703" s="6">
        <f t="shared" si="168"/>
        <v>925.92000000000007</v>
      </c>
      <c r="Q2703" s="6">
        <f t="shared" si="169"/>
        <v>641.34</v>
      </c>
      <c r="R2703" s="6">
        <f t="shared" si="170"/>
        <v>284.58000000000004</v>
      </c>
      <c r="S2703" s="8">
        <f t="shared" si="171"/>
        <v>0.30734836702954899</v>
      </c>
      <c r="T2703" s="5">
        <f>YEAR(SalesDataTable[[#This Row],[Order Date]])</f>
        <v>2026</v>
      </c>
    </row>
    <row r="2704" spans="1:20" ht="15.6">
      <c r="A2704" s="2">
        <v>3498</v>
      </c>
      <c r="B2704" s="3">
        <v>46386</v>
      </c>
      <c r="C2704" s="13">
        <f>YEAR(SalesDataTable[[#This Row],[Order Date]])</f>
        <v>2026</v>
      </c>
      <c r="D2704" s="4" t="str">
        <f>"Q"&amp;ROUNDUP(MONTH(SalesDataTable[[#This Row],[Order Date]])/3,0)</f>
        <v>Q4</v>
      </c>
      <c r="E2704" s="4" t="str">
        <f>TEXT(SalesDataTable[[#This Row],[Order Date]],"MMM")</f>
        <v>Dec</v>
      </c>
      <c r="F2704" s="4" t="s">
        <v>20</v>
      </c>
      <c r="G2704" s="4" t="s">
        <v>31</v>
      </c>
      <c r="H2704" s="4" t="s">
        <v>28</v>
      </c>
      <c r="I2704" s="4" t="s">
        <v>3</v>
      </c>
      <c r="J2704" s="4" t="s">
        <v>9</v>
      </c>
      <c r="K2704" s="4" t="s">
        <v>46</v>
      </c>
      <c r="L2704" s="9">
        <v>2</v>
      </c>
      <c r="M2704" s="6">
        <v>71.56</v>
      </c>
      <c r="N2704" s="7">
        <v>0.1</v>
      </c>
      <c r="O2704" s="6">
        <v>32.99</v>
      </c>
      <c r="P2704" s="6">
        <f t="shared" si="168"/>
        <v>128.80800000000002</v>
      </c>
      <c r="Q2704" s="6">
        <f t="shared" si="169"/>
        <v>65.98</v>
      </c>
      <c r="R2704" s="6">
        <f t="shared" si="170"/>
        <v>62.828000000000017</v>
      </c>
      <c r="S2704" s="8">
        <f t="shared" si="171"/>
        <v>0.4877647351096206</v>
      </c>
      <c r="T2704" s="5">
        <f>YEAR(SalesDataTable[[#This Row],[Order Date]])</f>
        <v>2026</v>
      </c>
    </row>
    <row r="2705" spans="1:20" ht="15.6">
      <c r="A2705" s="2">
        <v>4851</v>
      </c>
      <c r="B2705" s="3">
        <v>46386</v>
      </c>
      <c r="C2705" s="13">
        <f>YEAR(SalesDataTable[[#This Row],[Order Date]])</f>
        <v>2026</v>
      </c>
      <c r="D2705" s="4" t="str">
        <f>"Q"&amp;ROUNDUP(MONTH(SalesDataTable[[#This Row],[Order Date]])/3,0)</f>
        <v>Q4</v>
      </c>
      <c r="E2705" s="4" t="str">
        <f>TEXT(SalesDataTable[[#This Row],[Order Date]],"MMM")</f>
        <v>Dec</v>
      </c>
      <c r="F2705" s="4" t="s">
        <v>20</v>
      </c>
      <c r="G2705" s="4" t="s">
        <v>47</v>
      </c>
      <c r="H2705" s="4" t="s">
        <v>28</v>
      </c>
      <c r="I2705" s="4" t="s">
        <v>13</v>
      </c>
      <c r="J2705" s="4" t="s">
        <v>4</v>
      </c>
      <c r="K2705" s="4" t="s">
        <v>26</v>
      </c>
      <c r="L2705" s="9">
        <v>1</v>
      </c>
      <c r="M2705" s="6">
        <v>40.270000000000003</v>
      </c>
      <c r="N2705" s="7">
        <v>0.1</v>
      </c>
      <c r="O2705" s="6">
        <v>16.63</v>
      </c>
      <c r="P2705" s="6">
        <f t="shared" si="168"/>
        <v>36.243000000000002</v>
      </c>
      <c r="Q2705" s="6">
        <f t="shared" si="169"/>
        <v>16.63</v>
      </c>
      <c r="R2705" s="6">
        <f t="shared" si="170"/>
        <v>19.613000000000003</v>
      </c>
      <c r="S2705" s="8">
        <f t="shared" si="171"/>
        <v>0.54115277432883602</v>
      </c>
      <c r="T2705" s="5">
        <f>YEAR(SalesDataTable[[#This Row],[Order Date]])</f>
        <v>2026</v>
      </c>
    </row>
    <row r="2706" spans="1:20" ht="15.6">
      <c r="A2706" s="2">
        <v>4926</v>
      </c>
      <c r="B2706" s="3">
        <v>46386</v>
      </c>
      <c r="C2706" s="13">
        <f>YEAR(SalesDataTable[[#This Row],[Order Date]])</f>
        <v>2026</v>
      </c>
      <c r="D2706" s="4" t="str">
        <f>"Q"&amp;ROUNDUP(MONTH(SalesDataTable[[#This Row],[Order Date]])/3,0)</f>
        <v>Q4</v>
      </c>
      <c r="E2706" s="4" t="str">
        <f>TEXT(SalesDataTable[[#This Row],[Order Date]],"MMM")</f>
        <v>Dec</v>
      </c>
      <c r="F2706" s="4" t="s">
        <v>20</v>
      </c>
      <c r="G2706" s="4" t="s">
        <v>31</v>
      </c>
      <c r="H2706" s="4" t="s">
        <v>19</v>
      </c>
      <c r="I2706" s="4" t="s">
        <v>16</v>
      </c>
      <c r="J2706" s="4" t="s">
        <v>4</v>
      </c>
      <c r="K2706" s="4" t="s">
        <v>5</v>
      </c>
      <c r="L2706" s="9">
        <v>6</v>
      </c>
      <c r="M2706" s="6">
        <v>81.180000000000007</v>
      </c>
      <c r="N2706" s="7">
        <v>0.05</v>
      </c>
      <c r="O2706" s="6">
        <v>43.3</v>
      </c>
      <c r="P2706" s="6">
        <f t="shared" si="168"/>
        <v>462.726</v>
      </c>
      <c r="Q2706" s="6">
        <f t="shared" si="169"/>
        <v>259.79999999999995</v>
      </c>
      <c r="R2706" s="6">
        <f t="shared" si="170"/>
        <v>202.92600000000004</v>
      </c>
      <c r="S2706" s="8">
        <f t="shared" si="171"/>
        <v>0.43854462468069666</v>
      </c>
      <c r="T2706" s="5">
        <f>YEAR(SalesDataTable[[#This Row],[Order Date]])</f>
        <v>2026</v>
      </c>
    </row>
    <row r="2707" spans="1:20" ht="15.6">
      <c r="A2707" s="2">
        <v>5035</v>
      </c>
      <c r="B2707" s="3">
        <v>46386</v>
      </c>
      <c r="C2707" s="13">
        <f>YEAR(SalesDataTable[[#This Row],[Order Date]])</f>
        <v>2026</v>
      </c>
      <c r="D2707" s="4" t="str">
        <f>"Q"&amp;ROUNDUP(MONTH(SalesDataTable[[#This Row],[Order Date]])/3,0)</f>
        <v>Q4</v>
      </c>
      <c r="E2707" s="4" t="str">
        <f>TEXT(SalesDataTable[[#This Row],[Order Date]],"MMM")</f>
        <v>Dec</v>
      </c>
      <c r="F2707" s="4" t="s">
        <v>6</v>
      </c>
      <c r="G2707" s="4" t="s">
        <v>43</v>
      </c>
      <c r="H2707" s="4" t="s">
        <v>2</v>
      </c>
      <c r="I2707" s="4" t="s">
        <v>13</v>
      </c>
      <c r="J2707" s="4" t="s">
        <v>4</v>
      </c>
      <c r="K2707" s="4" t="s">
        <v>30</v>
      </c>
      <c r="L2707" s="9">
        <v>2</v>
      </c>
      <c r="M2707" s="6">
        <v>101.73</v>
      </c>
      <c r="N2707" s="7">
        <v>0.1</v>
      </c>
      <c r="O2707" s="6">
        <v>49.3</v>
      </c>
      <c r="P2707" s="6">
        <f t="shared" si="168"/>
        <v>183.114</v>
      </c>
      <c r="Q2707" s="6">
        <f t="shared" si="169"/>
        <v>98.6</v>
      </c>
      <c r="R2707" s="6">
        <f t="shared" si="170"/>
        <v>84.51400000000001</v>
      </c>
      <c r="S2707" s="8">
        <f t="shared" si="171"/>
        <v>0.46153762137247839</v>
      </c>
      <c r="T2707" s="5">
        <f>YEAR(SalesDataTable[[#This Row],[Order Date]])</f>
        <v>2026</v>
      </c>
    </row>
    <row r="2708" spans="1:20" ht="15.6">
      <c r="A2708" s="2">
        <v>5135</v>
      </c>
      <c r="B2708" s="3">
        <v>46386</v>
      </c>
      <c r="C2708" s="13">
        <f>YEAR(SalesDataTable[[#This Row],[Order Date]])</f>
        <v>2026</v>
      </c>
      <c r="D2708" s="4" t="str">
        <f>"Q"&amp;ROUNDUP(MONTH(SalesDataTable[[#This Row],[Order Date]])/3,0)</f>
        <v>Q4</v>
      </c>
      <c r="E2708" s="4" t="str">
        <f>TEXT(SalesDataTable[[#This Row],[Order Date]],"MMM")</f>
        <v>Dec</v>
      </c>
      <c r="F2708" s="4" t="s">
        <v>11</v>
      </c>
      <c r="G2708" s="4" t="s">
        <v>39</v>
      </c>
      <c r="H2708" s="4" t="s">
        <v>2</v>
      </c>
      <c r="I2708" s="4" t="s">
        <v>13</v>
      </c>
      <c r="J2708" s="4" t="s">
        <v>4</v>
      </c>
      <c r="K2708" s="4" t="s">
        <v>22</v>
      </c>
      <c r="L2708" s="9">
        <v>5</v>
      </c>
      <c r="M2708" s="6">
        <v>51.78</v>
      </c>
      <c r="N2708" s="7">
        <v>0.15</v>
      </c>
      <c r="O2708" s="6">
        <v>22.37</v>
      </c>
      <c r="P2708" s="6">
        <f t="shared" si="168"/>
        <v>220.06499999999997</v>
      </c>
      <c r="Q2708" s="6">
        <f t="shared" si="169"/>
        <v>111.85000000000001</v>
      </c>
      <c r="R2708" s="6">
        <f t="shared" si="170"/>
        <v>108.21499999999996</v>
      </c>
      <c r="S2708" s="8">
        <f t="shared" si="171"/>
        <v>0.49174107650012483</v>
      </c>
      <c r="T2708" s="5">
        <f>YEAR(SalesDataTable[[#This Row],[Order Date]])</f>
        <v>2026</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82B93-C6B4-411A-9C2F-65B7F705E39C}">
  <sheetPr>
    <pageSetUpPr autoPageBreaks="0"/>
  </sheetPr>
  <dimension ref="A1:Z48"/>
  <sheetViews>
    <sheetView tabSelected="1" topLeftCell="A13" zoomScaleNormal="100" workbookViewId="0">
      <selection activeCell="S49" sqref="S49"/>
    </sheetView>
  </sheetViews>
  <sheetFormatPr defaultRowHeight="14.4"/>
  <sheetData>
    <row r="1" spans="1:25">
      <c r="A1" s="19"/>
      <c r="B1" s="19"/>
      <c r="C1" s="19"/>
      <c r="D1" s="19"/>
      <c r="E1" s="19"/>
      <c r="F1" s="19"/>
      <c r="G1" s="19"/>
      <c r="H1" s="19"/>
      <c r="I1" s="19"/>
      <c r="J1" s="19"/>
      <c r="K1" s="19"/>
      <c r="L1" s="19"/>
      <c r="M1" s="19"/>
      <c r="N1" s="19"/>
      <c r="O1" s="19"/>
      <c r="P1" s="19"/>
      <c r="Q1" s="19"/>
      <c r="R1" s="19"/>
      <c r="S1" s="19"/>
      <c r="T1" s="19"/>
      <c r="U1" s="19"/>
      <c r="V1" s="19"/>
      <c r="W1" s="19"/>
      <c r="X1" s="19"/>
      <c r="Y1" s="19"/>
    </row>
    <row r="2" spans="1:25">
      <c r="A2" s="19"/>
      <c r="B2" s="19"/>
      <c r="C2" s="19"/>
      <c r="D2" s="19"/>
      <c r="E2" s="19"/>
      <c r="F2" s="19"/>
      <c r="G2" s="19"/>
      <c r="H2" s="19"/>
      <c r="I2" s="19"/>
      <c r="J2" s="19"/>
      <c r="K2" s="19"/>
      <c r="L2" s="19"/>
      <c r="M2" s="19"/>
      <c r="N2" s="19"/>
      <c r="O2" s="19"/>
      <c r="P2" s="19"/>
      <c r="Q2" s="19"/>
      <c r="R2" s="19"/>
      <c r="S2" s="19"/>
      <c r="T2" s="19"/>
      <c r="U2" s="19"/>
      <c r="V2" s="19"/>
      <c r="W2" s="19"/>
      <c r="X2" s="19"/>
      <c r="Y2" s="19"/>
    </row>
    <row r="3" spans="1:25">
      <c r="A3" s="19"/>
      <c r="B3" s="19"/>
      <c r="C3" s="19"/>
      <c r="D3" s="19"/>
      <c r="E3" s="19"/>
      <c r="F3" s="19"/>
      <c r="G3" s="19"/>
      <c r="H3" s="19"/>
      <c r="I3" s="19"/>
      <c r="J3" s="19"/>
      <c r="K3" s="19"/>
      <c r="L3" s="19"/>
      <c r="M3" s="19"/>
      <c r="N3" s="19"/>
      <c r="O3" s="19"/>
      <c r="P3" s="19"/>
      <c r="Q3" s="19"/>
      <c r="R3" s="19"/>
      <c r="S3" s="19"/>
      <c r="T3" s="19"/>
      <c r="U3" s="19"/>
      <c r="V3" s="19"/>
      <c r="W3" s="19"/>
      <c r="X3" s="19"/>
      <c r="Y3" s="19"/>
    </row>
    <row r="4" spans="1:25">
      <c r="A4" s="19"/>
      <c r="B4" s="19"/>
      <c r="C4" s="19"/>
      <c r="D4" s="19"/>
      <c r="E4" s="19"/>
      <c r="F4" s="19"/>
      <c r="G4" s="19"/>
      <c r="H4" s="19"/>
      <c r="I4" s="19"/>
      <c r="J4" s="19"/>
      <c r="K4" s="19"/>
      <c r="L4" s="19"/>
      <c r="M4" s="19"/>
      <c r="N4" s="19"/>
      <c r="O4" s="19"/>
      <c r="P4" s="19"/>
      <c r="Q4" s="19"/>
      <c r="R4" s="19"/>
      <c r="S4" s="19"/>
      <c r="T4" s="19"/>
      <c r="U4" s="19"/>
      <c r="V4" s="19"/>
      <c r="W4" s="19"/>
      <c r="X4" s="19"/>
      <c r="Y4" s="19"/>
    </row>
    <row r="5" spans="1:25">
      <c r="A5" s="19"/>
      <c r="B5" s="19"/>
      <c r="C5" s="19"/>
      <c r="D5" s="19"/>
      <c r="E5" s="19"/>
      <c r="F5" s="19"/>
      <c r="G5" s="19"/>
      <c r="H5" s="19"/>
      <c r="I5" s="19"/>
      <c r="J5" s="19"/>
      <c r="K5" s="19"/>
      <c r="L5" s="19"/>
      <c r="M5" s="19"/>
      <c r="N5" s="19"/>
      <c r="O5" s="19"/>
      <c r="P5" s="19"/>
      <c r="Q5" s="19"/>
      <c r="R5" s="19"/>
      <c r="S5" s="19"/>
      <c r="T5" s="19"/>
      <c r="U5" s="19"/>
      <c r="V5" s="19"/>
      <c r="W5" s="19"/>
      <c r="X5" s="19"/>
      <c r="Y5" s="19"/>
    </row>
    <row r="6" spans="1:25">
      <c r="A6" s="19"/>
      <c r="B6" s="19"/>
      <c r="C6" s="19"/>
      <c r="D6" s="19"/>
      <c r="E6" s="19"/>
      <c r="F6" s="19"/>
      <c r="G6" s="19"/>
      <c r="H6" s="19"/>
      <c r="I6" s="19"/>
      <c r="J6" s="19"/>
      <c r="K6" s="19"/>
      <c r="L6" s="19"/>
      <c r="M6" s="19"/>
      <c r="N6" s="19"/>
      <c r="O6" s="19"/>
      <c r="P6" s="19"/>
      <c r="Q6" s="19"/>
      <c r="R6" s="19"/>
      <c r="S6" s="19"/>
      <c r="T6" s="19"/>
      <c r="U6" s="19"/>
      <c r="V6" s="19"/>
      <c r="W6" s="19"/>
      <c r="X6" s="19"/>
      <c r="Y6" s="19"/>
    </row>
    <row r="7" spans="1:25">
      <c r="A7" s="19"/>
      <c r="B7" s="19"/>
      <c r="C7" s="19"/>
      <c r="D7" s="19"/>
      <c r="E7" s="19"/>
      <c r="F7" s="19"/>
      <c r="G7" s="19"/>
      <c r="H7" s="19"/>
      <c r="I7" s="19"/>
      <c r="J7" s="19"/>
      <c r="K7" s="19"/>
      <c r="L7" s="19"/>
      <c r="M7" s="19"/>
      <c r="N7" s="19"/>
      <c r="O7" s="19"/>
      <c r="P7" s="19"/>
      <c r="Q7" s="19"/>
      <c r="R7" s="19"/>
      <c r="S7" s="19"/>
      <c r="T7" s="19"/>
      <c r="U7" s="19"/>
      <c r="V7" s="19"/>
      <c r="W7" s="19"/>
      <c r="X7" s="19"/>
      <c r="Y7" s="19"/>
    </row>
    <row r="8" spans="1:25">
      <c r="A8" s="19"/>
      <c r="B8" s="19"/>
      <c r="C8" s="19"/>
      <c r="D8" s="19"/>
      <c r="E8" s="19"/>
      <c r="F8" s="19"/>
      <c r="G8" s="19"/>
      <c r="H8" s="19"/>
      <c r="I8" s="19"/>
      <c r="J8" s="19"/>
      <c r="K8" s="19"/>
      <c r="L8" s="19"/>
      <c r="M8" s="19"/>
      <c r="N8" s="19"/>
      <c r="O8" s="19"/>
      <c r="P8" s="19"/>
      <c r="Q8" s="19"/>
      <c r="R8" s="19"/>
      <c r="S8" s="19"/>
      <c r="T8" s="19"/>
      <c r="U8" s="19"/>
      <c r="V8" s="19"/>
      <c r="W8" s="19"/>
      <c r="X8" s="19"/>
      <c r="Y8" s="19"/>
    </row>
    <row r="9" spans="1:25">
      <c r="A9" s="19"/>
      <c r="B9" s="19"/>
      <c r="C9" s="19"/>
      <c r="D9" s="19"/>
      <c r="E9" s="19"/>
      <c r="F9" s="19"/>
      <c r="G9" s="19"/>
      <c r="H9" s="19"/>
      <c r="I9" s="19"/>
      <c r="J9" s="19"/>
      <c r="K9" s="19"/>
      <c r="L9" s="19"/>
      <c r="M9" s="19"/>
      <c r="N9" s="19"/>
      <c r="O9" s="19"/>
      <c r="P9" s="19"/>
      <c r="Q9" s="19"/>
      <c r="R9" s="19"/>
      <c r="S9" s="19"/>
      <c r="T9" s="19"/>
      <c r="U9" s="19"/>
      <c r="V9" s="19"/>
      <c r="W9" s="19"/>
      <c r="X9" s="19"/>
      <c r="Y9" s="19"/>
    </row>
    <row r="10" spans="1:25">
      <c r="A10" s="19"/>
      <c r="B10" s="19"/>
      <c r="C10" s="19"/>
      <c r="D10" s="19"/>
      <c r="E10" s="19"/>
      <c r="F10" s="19"/>
      <c r="G10" s="19"/>
      <c r="H10" s="19"/>
      <c r="I10" s="19"/>
      <c r="J10" s="19"/>
      <c r="K10" s="19"/>
      <c r="L10" s="19"/>
      <c r="M10" s="19"/>
      <c r="N10" s="19"/>
      <c r="O10" s="19"/>
      <c r="P10" s="19"/>
      <c r="Q10" s="19"/>
      <c r="R10" s="19"/>
      <c r="S10" s="19"/>
      <c r="T10" s="19"/>
      <c r="U10" s="19"/>
      <c r="V10" s="19"/>
      <c r="W10" s="19"/>
      <c r="X10" s="19"/>
      <c r="Y10" s="19"/>
    </row>
    <row r="11" spans="1:25">
      <c r="A11" s="19"/>
      <c r="B11" s="19"/>
      <c r="C11" s="19"/>
      <c r="D11" s="19"/>
      <c r="E11" s="19"/>
      <c r="F11" s="19"/>
      <c r="G11" s="19"/>
      <c r="H11" s="19"/>
      <c r="I11" s="19"/>
      <c r="J11" s="19"/>
      <c r="K11" s="19"/>
      <c r="L11" s="19"/>
      <c r="M11" s="19"/>
      <c r="N11" s="19"/>
      <c r="O11" s="19"/>
      <c r="P11" s="19"/>
      <c r="Q11" s="19"/>
      <c r="R11" s="19"/>
      <c r="S11" s="19"/>
      <c r="T11" s="19"/>
      <c r="U11" s="19"/>
      <c r="V11" s="19"/>
      <c r="W11" s="19"/>
      <c r="X11" s="19"/>
      <c r="Y11" s="19"/>
    </row>
    <row r="12" spans="1:25">
      <c r="A12" s="19"/>
      <c r="B12" s="19"/>
      <c r="C12" s="19"/>
      <c r="D12" s="19"/>
      <c r="E12" s="19"/>
      <c r="F12" s="19"/>
      <c r="G12" s="19"/>
      <c r="H12" s="19"/>
      <c r="I12" s="19"/>
      <c r="J12" s="19"/>
      <c r="K12" s="19"/>
      <c r="L12" s="19"/>
      <c r="M12" s="19"/>
      <c r="N12" s="19"/>
      <c r="O12" s="19"/>
      <c r="P12" s="19"/>
      <c r="Q12" s="19"/>
      <c r="R12" s="19"/>
      <c r="S12" s="19"/>
      <c r="T12" s="19"/>
      <c r="U12" s="19"/>
      <c r="V12" s="19"/>
      <c r="W12" s="19"/>
      <c r="X12" s="19"/>
      <c r="Y12" s="19"/>
    </row>
    <row r="13" spans="1:25">
      <c r="A13" s="19"/>
      <c r="B13" s="19"/>
      <c r="C13" s="19"/>
      <c r="D13" s="19"/>
      <c r="E13" s="19"/>
      <c r="F13" s="19"/>
      <c r="G13" s="19"/>
      <c r="H13" s="19"/>
      <c r="I13" s="19"/>
      <c r="J13" s="19"/>
      <c r="K13" s="19"/>
      <c r="L13" s="19"/>
      <c r="M13" s="19"/>
      <c r="N13" s="19"/>
      <c r="O13" s="19"/>
      <c r="P13" s="19"/>
      <c r="Q13" s="19"/>
      <c r="R13" s="19"/>
      <c r="S13" s="19"/>
      <c r="T13" s="19"/>
      <c r="U13" s="19"/>
      <c r="V13" s="19"/>
      <c r="W13" s="19"/>
      <c r="X13" s="19"/>
      <c r="Y13" s="19"/>
    </row>
    <row r="14" spans="1:25">
      <c r="A14" s="19"/>
      <c r="B14" s="19"/>
      <c r="C14" s="19"/>
      <c r="D14" s="19"/>
      <c r="E14" s="19"/>
      <c r="F14" s="19"/>
      <c r="G14" s="19"/>
      <c r="H14" s="19"/>
      <c r="I14" s="19"/>
      <c r="J14" s="19"/>
      <c r="K14" s="19"/>
      <c r="L14" s="19"/>
      <c r="M14" s="19"/>
      <c r="N14" s="19"/>
      <c r="O14" s="19"/>
      <c r="P14" s="19"/>
      <c r="Q14" s="19"/>
      <c r="R14" s="19"/>
      <c r="S14" s="19"/>
      <c r="T14" s="19"/>
      <c r="U14" s="19"/>
      <c r="V14" s="19"/>
      <c r="W14" s="19"/>
      <c r="X14" s="19"/>
      <c r="Y14" s="19"/>
    </row>
    <row r="15" spans="1:25">
      <c r="A15" s="19"/>
      <c r="B15" s="19"/>
      <c r="C15" s="19"/>
      <c r="D15" s="19"/>
      <c r="E15" s="19"/>
      <c r="F15" s="19"/>
      <c r="G15" s="19"/>
      <c r="H15" s="19"/>
      <c r="I15" s="19"/>
      <c r="J15" s="19"/>
      <c r="K15" s="19"/>
      <c r="L15" s="19"/>
      <c r="M15" s="19"/>
      <c r="N15" s="19"/>
      <c r="O15" s="19"/>
      <c r="P15" s="19"/>
      <c r="Q15" s="19"/>
      <c r="R15" s="19"/>
      <c r="S15" s="19"/>
      <c r="T15" s="19"/>
      <c r="U15" s="19"/>
      <c r="V15" s="19"/>
      <c r="W15" s="19"/>
      <c r="X15" s="19"/>
      <c r="Y15" s="19"/>
    </row>
    <row r="16" spans="1:25">
      <c r="A16" s="19"/>
      <c r="B16" s="19"/>
      <c r="C16" s="19"/>
      <c r="D16" s="19"/>
      <c r="E16" s="19"/>
      <c r="F16" s="19"/>
      <c r="G16" s="19"/>
      <c r="H16" s="19"/>
      <c r="I16" s="19"/>
      <c r="J16" s="19"/>
      <c r="K16" s="19"/>
      <c r="L16" s="19"/>
      <c r="M16" s="19"/>
      <c r="N16" s="19"/>
      <c r="O16" s="19"/>
      <c r="P16" s="19"/>
      <c r="Q16" s="19"/>
      <c r="R16" s="19"/>
      <c r="S16" s="19"/>
      <c r="T16" s="19"/>
      <c r="U16" s="19"/>
      <c r="V16" s="19"/>
      <c r="W16" s="19"/>
      <c r="X16" s="19"/>
      <c r="Y16" s="19"/>
    </row>
    <row r="17" spans="1:26">
      <c r="A17" s="19"/>
      <c r="B17" s="19"/>
      <c r="C17" s="19"/>
      <c r="D17" s="19"/>
      <c r="E17" s="19"/>
      <c r="F17" s="19"/>
      <c r="G17" s="19"/>
      <c r="H17" s="19"/>
      <c r="I17" s="19"/>
      <c r="J17" s="19"/>
      <c r="K17" s="19"/>
      <c r="L17" s="19"/>
      <c r="M17" s="19"/>
      <c r="N17" s="19"/>
      <c r="O17" s="19"/>
      <c r="P17" s="19"/>
      <c r="Q17" s="19"/>
      <c r="R17" s="19"/>
      <c r="S17" s="19"/>
      <c r="T17" s="19"/>
      <c r="U17" s="19"/>
      <c r="V17" s="19"/>
      <c r="W17" s="19"/>
      <c r="X17" s="19"/>
      <c r="Y17" s="19"/>
    </row>
    <row r="18" spans="1:26">
      <c r="A18" s="19"/>
      <c r="B18" s="19"/>
      <c r="C18" s="19"/>
      <c r="D18" s="19"/>
      <c r="E18" s="19"/>
      <c r="F18" s="19"/>
      <c r="G18" s="19"/>
      <c r="H18" s="19"/>
      <c r="I18" s="19"/>
      <c r="J18" s="19"/>
      <c r="K18" s="19"/>
      <c r="L18" s="19"/>
      <c r="M18" s="19"/>
      <c r="N18" s="19"/>
      <c r="O18" s="19"/>
      <c r="P18" s="19"/>
      <c r="Q18" s="19"/>
      <c r="R18" s="19"/>
      <c r="S18" s="19"/>
      <c r="T18" s="19"/>
      <c r="U18" s="19"/>
      <c r="V18" s="19"/>
      <c r="W18" s="19"/>
      <c r="X18" s="19"/>
      <c r="Y18" s="19"/>
    </row>
    <row r="19" spans="1:26">
      <c r="A19" s="19"/>
      <c r="B19" s="19"/>
      <c r="C19" s="19"/>
      <c r="D19" s="19"/>
      <c r="E19" s="19"/>
      <c r="F19" s="19"/>
      <c r="G19" s="19"/>
      <c r="H19" s="19"/>
      <c r="I19" s="19"/>
      <c r="J19" s="19"/>
      <c r="K19" s="19"/>
      <c r="L19" s="19"/>
      <c r="M19" s="19"/>
      <c r="N19" s="19"/>
      <c r="O19" s="19"/>
      <c r="P19" s="19"/>
      <c r="Q19" s="19"/>
      <c r="R19" s="19"/>
      <c r="S19" s="19"/>
      <c r="T19" s="19"/>
      <c r="U19" s="19"/>
      <c r="V19" s="19"/>
      <c r="W19" s="19"/>
      <c r="X19" s="19"/>
      <c r="Y19" s="19"/>
    </row>
    <row r="20" spans="1:26">
      <c r="A20" s="19"/>
      <c r="B20" s="19"/>
      <c r="C20" s="19"/>
      <c r="D20" s="19"/>
      <c r="E20" s="19"/>
      <c r="F20" s="19"/>
      <c r="G20" s="19"/>
      <c r="H20" s="19"/>
      <c r="I20" s="19"/>
      <c r="J20" s="19"/>
      <c r="K20" s="19"/>
      <c r="L20" s="19"/>
      <c r="M20" s="19"/>
      <c r="N20" s="19"/>
      <c r="O20" s="19"/>
      <c r="P20" s="19"/>
      <c r="Q20" s="19"/>
      <c r="R20" s="19"/>
      <c r="S20" s="19"/>
      <c r="T20" s="19"/>
      <c r="U20" s="19"/>
      <c r="V20" s="19"/>
      <c r="W20" s="19"/>
      <c r="X20" s="19"/>
      <c r="Y20" s="19"/>
    </row>
    <row r="21" spans="1:26">
      <c r="A21" s="19"/>
      <c r="B21" s="19"/>
      <c r="C21" s="19"/>
      <c r="D21" s="19"/>
      <c r="E21" s="19"/>
      <c r="F21" s="19"/>
      <c r="G21" s="19"/>
      <c r="H21" s="19"/>
      <c r="I21" s="19"/>
      <c r="J21" s="19"/>
      <c r="K21" s="19"/>
      <c r="L21" s="19"/>
      <c r="M21" s="19"/>
      <c r="N21" s="19"/>
      <c r="O21" s="19"/>
      <c r="P21" s="19"/>
      <c r="Q21" s="19"/>
      <c r="R21" s="19"/>
      <c r="S21" s="19"/>
      <c r="T21" s="19"/>
      <c r="U21" s="19"/>
      <c r="V21" s="19"/>
      <c r="W21" s="19"/>
      <c r="X21" s="19"/>
      <c r="Y21" s="19"/>
    </row>
    <row r="22" spans="1:26">
      <c r="A22" s="19"/>
      <c r="B22" s="19"/>
      <c r="C22" s="19"/>
      <c r="D22" s="19"/>
      <c r="E22" s="19"/>
      <c r="F22" s="19"/>
      <c r="G22" s="19"/>
      <c r="H22" s="19"/>
      <c r="I22" s="19"/>
      <c r="J22" s="19"/>
      <c r="K22" s="19"/>
      <c r="L22" s="19"/>
      <c r="M22" s="19"/>
      <c r="N22" s="19"/>
      <c r="O22" s="19"/>
      <c r="P22" s="19"/>
      <c r="Q22" s="19"/>
      <c r="R22" s="19"/>
      <c r="S22" s="19"/>
      <c r="T22" s="19"/>
      <c r="U22" s="19"/>
      <c r="V22" s="19"/>
      <c r="W22" s="19"/>
      <c r="X22" s="19"/>
      <c r="Y22" s="19"/>
    </row>
    <row r="23" spans="1:26">
      <c r="A23" s="19"/>
      <c r="B23" s="19"/>
      <c r="C23" s="19"/>
      <c r="D23" s="19"/>
      <c r="E23" s="19"/>
      <c r="F23" s="19"/>
      <c r="G23" s="19"/>
      <c r="H23" s="19"/>
      <c r="I23" s="19"/>
      <c r="J23" s="19"/>
      <c r="K23" s="19"/>
      <c r="L23" s="19"/>
      <c r="M23" s="19"/>
      <c r="N23" s="19"/>
      <c r="O23" s="19"/>
      <c r="P23" s="19"/>
      <c r="Q23" s="19"/>
      <c r="R23" s="19"/>
      <c r="S23" s="19"/>
      <c r="T23" s="19"/>
      <c r="U23" s="19"/>
      <c r="V23" s="19"/>
      <c r="W23" s="19"/>
      <c r="X23" s="19"/>
      <c r="Y23" s="19"/>
    </row>
    <row r="24" spans="1:26">
      <c r="A24" s="19"/>
      <c r="B24" s="19"/>
      <c r="C24" s="19"/>
      <c r="D24" s="19"/>
      <c r="E24" s="19"/>
      <c r="F24" s="19"/>
      <c r="G24" s="19"/>
      <c r="H24" s="19"/>
      <c r="I24" s="19"/>
      <c r="J24" s="19"/>
      <c r="K24" s="19"/>
      <c r="L24" s="19"/>
      <c r="M24" s="19"/>
      <c r="N24" s="19"/>
      <c r="O24" s="19"/>
      <c r="P24" s="19"/>
      <c r="Q24" s="19"/>
      <c r="R24" s="19"/>
      <c r="S24" s="19"/>
      <c r="T24" s="19"/>
      <c r="U24" s="19"/>
      <c r="V24" s="19"/>
      <c r="W24" s="19"/>
      <c r="X24" s="19"/>
      <c r="Y24" s="19"/>
    </row>
    <row r="25" spans="1:26">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25"/>
    </row>
    <row r="26" spans="1:26">
      <c r="A26" s="19"/>
      <c r="B26" s="19"/>
      <c r="C26" s="19"/>
      <c r="D26" s="19"/>
      <c r="E26" s="19"/>
      <c r="F26" s="19"/>
      <c r="G26" s="19"/>
      <c r="H26" s="19"/>
      <c r="I26" s="19"/>
      <c r="J26" s="19"/>
      <c r="K26" s="19"/>
      <c r="L26" s="19"/>
      <c r="M26" s="19"/>
      <c r="N26" s="19"/>
      <c r="O26" s="19"/>
      <c r="P26" s="19"/>
      <c r="Q26" s="19"/>
      <c r="R26" s="19"/>
      <c r="S26" s="19"/>
      <c r="T26" s="19"/>
      <c r="U26" s="19"/>
      <c r="V26" s="19"/>
      <c r="W26" s="19"/>
      <c r="X26" s="19"/>
      <c r="Y26" s="19"/>
    </row>
    <row r="27" spans="1:26">
      <c r="A27" s="19"/>
      <c r="B27" s="19"/>
      <c r="C27" s="19"/>
      <c r="D27" s="19"/>
      <c r="E27" s="19"/>
      <c r="F27" s="19"/>
      <c r="G27" s="19"/>
      <c r="H27" s="19"/>
      <c r="I27" s="19"/>
      <c r="J27" s="19"/>
      <c r="K27" s="19"/>
      <c r="L27" s="19"/>
      <c r="M27" s="19"/>
      <c r="N27" s="19"/>
      <c r="O27" s="19"/>
      <c r="P27" s="19"/>
      <c r="Q27" s="19"/>
      <c r="R27" s="19"/>
      <c r="S27" s="19"/>
      <c r="T27" s="19"/>
      <c r="U27" s="19"/>
      <c r="V27" s="19"/>
      <c r="W27" s="19"/>
      <c r="X27" s="19"/>
      <c r="Y27" s="19"/>
    </row>
    <row r="28" spans="1:26">
      <c r="A28" s="19"/>
      <c r="B28" s="19"/>
      <c r="C28" s="19"/>
      <c r="D28" s="19"/>
      <c r="E28" s="19"/>
      <c r="F28" s="19"/>
      <c r="G28" s="19"/>
      <c r="H28" s="19"/>
      <c r="I28" s="19"/>
      <c r="J28" s="19"/>
      <c r="K28" s="19"/>
      <c r="L28" s="19"/>
      <c r="M28" s="19"/>
      <c r="N28" s="19"/>
      <c r="O28" s="19"/>
      <c r="P28" s="19"/>
      <c r="Q28" s="19"/>
      <c r="R28" s="19"/>
      <c r="S28" s="19"/>
      <c r="T28" s="19"/>
      <c r="U28" s="19"/>
      <c r="V28" s="19"/>
      <c r="W28" s="19"/>
      <c r="X28" s="19"/>
      <c r="Y28" s="19"/>
    </row>
    <row r="29" spans="1:26">
      <c r="A29" s="19"/>
      <c r="B29" s="19"/>
      <c r="C29" s="19"/>
      <c r="D29" s="19"/>
      <c r="E29" s="19"/>
      <c r="F29" s="19"/>
      <c r="G29" s="19"/>
      <c r="H29" s="19"/>
      <c r="I29" s="19"/>
      <c r="J29" s="19"/>
      <c r="K29" s="19"/>
      <c r="L29" s="19"/>
      <c r="M29" s="19"/>
      <c r="N29" s="19"/>
      <c r="O29" s="19"/>
      <c r="P29" s="19"/>
      <c r="Q29" s="19"/>
      <c r="R29" s="19"/>
      <c r="S29" s="19"/>
      <c r="T29" s="19"/>
      <c r="U29" s="19"/>
      <c r="V29" s="19"/>
      <c r="W29" s="19"/>
      <c r="X29" s="19"/>
      <c r="Y29" s="19"/>
    </row>
    <row r="30" spans="1:26">
      <c r="A30" s="19"/>
      <c r="B30" s="19"/>
      <c r="C30" s="19"/>
      <c r="D30" s="19"/>
      <c r="E30" s="19"/>
      <c r="F30" s="19"/>
      <c r="G30" s="19"/>
      <c r="H30" s="19"/>
      <c r="I30" s="19"/>
      <c r="J30" s="19"/>
      <c r="K30" s="19"/>
      <c r="L30" s="19"/>
      <c r="M30" s="19"/>
      <c r="N30" s="19"/>
      <c r="O30" s="19"/>
      <c r="P30" s="19"/>
      <c r="Q30" s="19"/>
      <c r="R30" s="19"/>
      <c r="S30" s="19"/>
      <c r="T30" s="19"/>
      <c r="U30" s="19"/>
      <c r="V30" s="19"/>
      <c r="W30" s="19"/>
      <c r="X30" s="19"/>
      <c r="Y30" s="19"/>
    </row>
    <row r="31" spans="1:26">
      <c r="A31" s="19"/>
      <c r="B31" s="19"/>
      <c r="C31" s="19"/>
      <c r="D31" s="19"/>
      <c r="E31" s="19"/>
      <c r="F31" s="19"/>
      <c r="G31" s="19"/>
      <c r="H31" s="19"/>
      <c r="I31" s="19"/>
      <c r="J31" s="19"/>
      <c r="K31" s="19"/>
      <c r="L31" s="19"/>
      <c r="M31" s="19"/>
      <c r="N31" s="19"/>
      <c r="O31" s="19"/>
      <c r="P31" s="19"/>
      <c r="Q31" s="19"/>
      <c r="R31" s="19"/>
      <c r="S31" s="19"/>
      <c r="T31" s="19"/>
      <c r="U31" s="19"/>
      <c r="V31" s="19"/>
      <c r="W31" s="19"/>
      <c r="X31" s="19"/>
      <c r="Y31" s="19"/>
    </row>
    <row r="32" spans="1:26">
      <c r="A32" s="19"/>
      <c r="B32" s="19"/>
      <c r="C32" s="19"/>
      <c r="D32" s="19"/>
      <c r="E32" s="19"/>
      <c r="F32" s="19"/>
      <c r="G32" s="19"/>
      <c r="H32" s="19"/>
      <c r="I32" s="19"/>
      <c r="J32" s="19"/>
      <c r="K32" s="19"/>
      <c r="L32" s="19"/>
      <c r="M32" s="19"/>
      <c r="N32" s="19"/>
      <c r="O32" s="19"/>
      <c r="P32" s="19"/>
      <c r="Q32" s="19"/>
      <c r="R32" s="19"/>
      <c r="S32" s="19"/>
      <c r="T32" s="19"/>
      <c r="U32" s="19"/>
      <c r="V32" s="19"/>
      <c r="W32" s="19"/>
      <c r="X32" s="19"/>
      <c r="Y32" s="19"/>
    </row>
    <row r="33" spans="1:25">
      <c r="A33" s="19"/>
      <c r="B33" s="19"/>
      <c r="C33" s="19"/>
      <c r="D33" s="19"/>
      <c r="E33" s="19"/>
      <c r="F33" s="19"/>
      <c r="G33" s="19"/>
      <c r="H33" s="19"/>
      <c r="I33" s="19"/>
      <c r="J33" s="19"/>
      <c r="K33" s="19"/>
      <c r="L33" s="19"/>
      <c r="M33" s="19"/>
      <c r="N33" s="19"/>
      <c r="O33" s="19"/>
      <c r="P33" s="19"/>
      <c r="Q33" s="19"/>
      <c r="R33" s="19"/>
      <c r="S33" s="19"/>
      <c r="T33" s="19"/>
      <c r="U33" s="19"/>
      <c r="V33" s="19"/>
      <c r="W33" s="19"/>
      <c r="X33" s="19"/>
      <c r="Y33" s="19"/>
    </row>
    <row r="34" spans="1:25">
      <c r="A34" s="19"/>
      <c r="B34" s="19"/>
      <c r="C34" s="19"/>
      <c r="D34" s="19"/>
      <c r="E34" s="19"/>
      <c r="F34" s="19"/>
      <c r="G34" s="19"/>
      <c r="H34" s="19"/>
      <c r="I34" s="19"/>
      <c r="J34" s="19"/>
      <c r="K34" s="19"/>
      <c r="L34" s="19"/>
      <c r="M34" s="19"/>
      <c r="N34" s="19"/>
      <c r="O34" s="19"/>
      <c r="P34" s="19"/>
      <c r="Q34" s="19"/>
      <c r="R34" s="19"/>
      <c r="S34" s="19"/>
      <c r="T34" s="19"/>
      <c r="U34" s="19"/>
      <c r="V34" s="19"/>
      <c r="W34" s="19"/>
      <c r="X34" s="19"/>
      <c r="Y34" s="19"/>
    </row>
    <row r="35" spans="1:25">
      <c r="A35" s="19"/>
      <c r="B35" s="19"/>
      <c r="C35" s="19"/>
      <c r="D35" s="19"/>
      <c r="E35" s="19"/>
      <c r="F35" s="19"/>
      <c r="G35" s="19"/>
      <c r="H35" s="19"/>
      <c r="I35" s="19"/>
      <c r="J35" s="19"/>
      <c r="K35" s="19"/>
      <c r="L35" s="19"/>
      <c r="M35" s="19"/>
      <c r="N35" s="19"/>
      <c r="O35" s="19"/>
      <c r="P35" s="19"/>
      <c r="Q35" s="19"/>
      <c r="R35" s="19"/>
      <c r="S35" s="19"/>
      <c r="T35" s="19"/>
      <c r="U35" s="19"/>
      <c r="V35" s="19"/>
      <c r="W35" s="19"/>
      <c r="X35" s="19"/>
      <c r="Y35" s="19"/>
    </row>
    <row r="36" spans="1:25">
      <c r="A36" s="19"/>
      <c r="B36" s="19"/>
      <c r="C36" s="19"/>
      <c r="D36" s="19"/>
      <c r="E36" s="19"/>
      <c r="F36" s="19"/>
      <c r="G36" s="19"/>
      <c r="H36" s="19"/>
      <c r="I36" s="19"/>
      <c r="J36" s="19"/>
      <c r="K36" s="19"/>
      <c r="L36" s="19"/>
      <c r="M36" s="19"/>
      <c r="N36" s="19"/>
      <c r="O36" s="19"/>
      <c r="P36" s="19"/>
      <c r="Q36" s="19"/>
      <c r="R36" s="19"/>
      <c r="S36" s="19"/>
      <c r="T36" s="19"/>
      <c r="U36" s="19"/>
      <c r="V36" s="19"/>
      <c r="W36" s="19"/>
      <c r="X36" s="19"/>
      <c r="Y36" s="19"/>
    </row>
    <row r="37" spans="1:25">
      <c r="A37" s="19"/>
      <c r="B37" s="19"/>
      <c r="C37" s="19"/>
      <c r="D37" s="19"/>
      <c r="E37" s="19"/>
      <c r="F37" s="19"/>
      <c r="G37" s="19"/>
      <c r="H37" s="19"/>
      <c r="I37" s="19"/>
      <c r="J37" s="19"/>
      <c r="K37" s="19"/>
      <c r="L37" s="19"/>
      <c r="M37" s="19"/>
      <c r="N37" s="19"/>
      <c r="O37" s="19"/>
      <c r="P37" s="19"/>
      <c r="Q37" s="19"/>
      <c r="R37" s="19"/>
      <c r="S37" s="19"/>
      <c r="T37" s="19"/>
      <c r="U37" s="19"/>
      <c r="V37" s="19"/>
      <c r="W37" s="19"/>
      <c r="X37" s="19"/>
      <c r="Y37" s="19"/>
    </row>
    <row r="38" spans="1:25">
      <c r="A38" s="19"/>
      <c r="B38" s="19"/>
      <c r="C38" s="19"/>
      <c r="D38" s="19"/>
      <c r="E38" s="19"/>
      <c r="F38" s="19"/>
      <c r="G38" s="19"/>
      <c r="H38" s="19"/>
      <c r="I38" s="19"/>
      <c r="J38" s="19"/>
      <c r="K38" s="19"/>
      <c r="L38" s="19"/>
      <c r="M38" s="19"/>
      <c r="N38" s="19"/>
      <c r="O38" s="19"/>
      <c r="P38" s="19"/>
      <c r="Q38" s="19"/>
      <c r="R38" s="19"/>
      <c r="S38" s="19"/>
      <c r="T38" s="19"/>
      <c r="U38" s="19"/>
      <c r="V38" s="19"/>
      <c r="W38" s="19"/>
      <c r="X38" s="19"/>
      <c r="Y38" s="19"/>
    </row>
    <row r="39" spans="1:25">
      <c r="A39" s="19"/>
      <c r="B39" s="19"/>
      <c r="C39" s="19"/>
      <c r="D39" s="19"/>
      <c r="E39" s="19"/>
      <c r="F39" s="19"/>
      <c r="G39" s="19"/>
      <c r="H39" s="19"/>
      <c r="I39" s="19"/>
      <c r="J39" s="19"/>
      <c r="K39" s="19"/>
      <c r="L39" s="19"/>
      <c r="M39" s="19"/>
      <c r="N39" s="19"/>
      <c r="O39" s="19"/>
      <c r="P39" s="19"/>
      <c r="Q39" s="19"/>
      <c r="R39" s="19"/>
      <c r="S39" s="19"/>
      <c r="T39" s="19"/>
      <c r="U39" s="19"/>
      <c r="V39" s="19"/>
      <c r="W39" s="19"/>
      <c r="X39" s="19"/>
      <c r="Y39" s="19"/>
    </row>
    <row r="40" spans="1:25">
      <c r="A40" s="19"/>
      <c r="B40" s="19"/>
      <c r="C40" s="19"/>
      <c r="D40" s="19"/>
      <c r="E40" s="19"/>
      <c r="F40" s="19"/>
      <c r="G40" s="19"/>
      <c r="H40" s="19"/>
      <c r="I40" s="19"/>
      <c r="J40" s="19"/>
      <c r="K40" s="19"/>
      <c r="L40" s="19"/>
      <c r="M40" s="19"/>
      <c r="N40" s="19"/>
      <c r="O40" s="19"/>
      <c r="P40" s="19"/>
      <c r="Q40" s="19"/>
      <c r="R40" s="19"/>
      <c r="S40" s="19"/>
      <c r="T40" s="19"/>
      <c r="U40" s="19"/>
      <c r="V40" s="19"/>
      <c r="W40" s="19"/>
      <c r="X40" s="19"/>
      <c r="Y40" s="19"/>
    </row>
    <row r="41" spans="1:25">
      <c r="A41" s="19"/>
      <c r="B41" s="19"/>
      <c r="C41" s="19"/>
      <c r="D41" s="19"/>
      <c r="E41" s="19"/>
      <c r="F41" s="19"/>
      <c r="G41" s="19"/>
      <c r="H41" s="19"/>
      <c r="I41" s="19"/>
      <c r="J41" s="19"/>
      <c r="K41" s="19"/>
      <c r="L41" s="19"/>
      <c r="M41" s="19"/>
      <c r="N41" s="19"/>
      <c r="O41" s="19"/>
      <c r="P41" s="19"/>
      <c r="Q41" s="19"/>
      <c r="R41" s="19"/>
      <c r="S41" s="19"/>
      <c r="T41" s="19"/>
      <c r="U41" s="19"/>
      <c r="V41" s="19"/>
      <c r="W41" s="19"/>
      <c r="X41" s="19"/>
      <c r="Y41" s="19"/>
    </row>
    <row r="42" spans="1:25">
      <c r="A42" s="19"/>
      <c r="B42" s="19"/>
      <c r="C42" s="19"/>
      <c r="D42" s="19"/>
      <c r="E42" s="19"/>
      <c r="F42" s="19"/>
      <c r="G42" s="19"/>
      <c r="H42" s="19"/>
      <c r="I42" s="19"/>
      <c r="J42" s="19"/>
      <c r="K42" s="19"/>
      <c r="L42" s="19"/>
      <c r="M42" s="19"/>
      <c r="N42" s="19"/>
      <c r="O42" s="19"/>
      <c r="P42" s="19"/>
      <c r="Q42" s="19"/>
      <c r="R42" s="19"/>
      <c r="S42" s="19"/>
      <c r="T42" s="19"/>
      <c r="U42" s="19"/>
      <c r="V42" s="19"/>
      <c r="W42" s="19"/>
      <c r="X42" s="19"/>
      <c r="Y42" s="19"/>
    </row>
    <row r="43" spans="1:25">
      <c r="A43" s="19"/>
      <c r="B43" s="19"/>
      <c r="C43" s="19"/>
      <c r="D43" s="19"/>
      <c r="E43" s="19"/>
      <c r="F43" s="19"/>
      <c r="G43" s="19"/>
      <c r="H43" s="19"/>
      <c r="I43" s="19"/>
      <c r="J43" s="19"/>
      <c r="K43" s="19"/>
      <c r="L43" s="19"/>
      <c r="M43" s="19"/>
      <c r="N43" s="19"/>
      <c r="O43" s="19"/>
      <c r="P43" s="19"/>
      <c r="Q43" s="19"/>
      <c r="R43" s="19"/>
      <c r="S43" s="19"/>
      <c r="T43" s="19"/>
      <c r="U43" s="19"/>
      <c r="V43" s="19"/>
      <c r="W43" s="19"/>
      <c r="X43" s="19"/>
      <c r="Y43" s="19"/>
    </row>
    <row r="44" spans="1:25">
      <c r="A44" s="19"/>
      <c r="B44" s="19"/>
      <c r="C44" s="19"/>
      <c r="D44" s="19"/>
      <c r="E44" s="19"/>
      <c r="F44" s="19"/>
      <c r="G44" s="19"/>
      <c r="H44" s="19"/>
      <c r="I44" s="19"/>
      <c r="J44" s="19"/>
      <c r="K44" s="19"/>
      <c r="L44" s="19"/>
      <c r="M44" s="19"/>
      <c r="N44" s="19"/>
      <c r="O44" s="19"/>
      <c r="P44" s="19"/>
      <c r="Q44" s="19"/>
      <c r="R44" s="19"/>
      <c r="S44" s="19"/>
      <c r="T44" s="19"/>
      <c r="U44" s="19"/>
      <c r="V44" s="19"/>
      <c r="W44" s="19"/>
      <c r="X44" s="19"/>
      <c r="Y44" s="19"/>
    </row>
    <row r="45" spans="1:25">
      <c r="A45" s="19"/>
      <c r="B45" s="19"/>
      <c r="C45" s="19"/>
      <c r="D45" s="19"/>
      <c r="E45" s="19"/>
      <c r="F45" s="19"/>
      <c r="G45" s="19"/>
      <c r="H45" s="19"/>
      <c r="I45" s="19"/>
      <c r="J45" s="19"/>
      <c r="K45" s="19"/>
      <c r="L45" s="19"/>
      <c r="M45" s="19"/>
      <c r="N45" s="19"/>
      <c r="O45" s="19"/>
      <c r="P45" s="19"/>
      <c r="Q45" s="19"/>
      <c r="R45" s="19"/>
      <c r="S45" s="19"/>
      <c r="T45" s="19"/>
      <c r="U45" s="19"/>
      <c r="V45" s="19"/>
      <c r="W45" s="19"/>
      <c r="X45" s="19"/>
      <c r="Y45" s="19"/>
    </row>
    <row r="46" spans="1:25">
      <c r="A46" s="19"/>
      <c r="B46" s="19"/>
      <c r="C46" s="19"/>
      <c r="D46" s="19"/>
      <c r="E46" s="19"/>
      <c r="F46" s="19"/>
      <c r="G46" s="19"/>
      <c r="H46" s="19"/>
      <c r="I46" s="19"/>
      <c r="J46" s="19"/>
      <c r="K46" s="19"/>
      <c r="L46" s="19"/>
      <c r="M46" s="19"/>
      <c r="N46" s="19"/>
      <c r="O46" s="19"/>
      <c r="P46" s="19"/>
      <c r="Q46" s="19"/>
      <c r="R46" s="19"/>
      <c r="S46" s="19"/>
      <c r="T46" s="19"/>
      <c r="U46" s="19"/>
      <c r="V46" s="19"/>
      <c r="W46" s="19"/>
      <c r="X46" s="19"/>
      <c r="Y46" s="19"/>
    </row>
    <row r="47" spans="1:25">
      <c r="A47" s="19"/>
      <c r="B47" s="19"/>
      <c r="C47" s="19"/>
      <c r="D47" s="19"/>
      <c r="E47" s="19"/>
      <c r="F47" s="19"/>
      <c r="G47" s="19"/>
      <c r="H47" s="19"/>
      <c r="I47" s="19"/>
      <c r="J47" s="19"/>
      <c r="K47" s="19"/>
      <c r="L47" s="19"/>
      <c r="M47" s="19"/>
      <c r="N47" s="19"/>
      <c r="O47" s="19"/>
      <c r="P47" s="19"/>
      <c r="Q47" s="19"/>
      <c r="R47" s="19"/>
      <c r="S47" s="19"/>
      <c r="T47" s="19"/>
      <c r="U47" s="19"/>
      <c r="V47" s="19"/>
      <c r="W47" s="19"/>
      <c r="X47" s="19"/>
      <c r="Y47" s="19"/>
    </row>
    <row r="48" spans="1:25">
      <c r="W48" t="s">
        <v>103</v>
      </c>
    </row>
  </sheetData>
  <pageMargins left="0.7" right="0.7" top="0.75" bottom="0.75" header="0.3" footer="0.3"/>
  <pageSetup orientation="portrait" r:id="rId1"/>
  <headerFooter differentFirst="1" scaleWithDoc="0" alignWithMargins="0"/>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Detail1</vt:lpstr>
      <vt:lpstr>Pivot Table</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Ankitkumar Gaud</cp:lastModifiedBy>
  <dcterms:created xsi:type="dcterms:W3CDTF">2026-09-07T01:30:55Z</dcterms:created>
  <dcterms:modified xsi:type="dcterms:W3CDTF">2026-10-06T12:21:54Z</dcterms:modified>
</cp:coreProperties>
</file>